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127"/>
  <workbookPr/>
  <mc:AlternateContent xmlns:mc="http://schemas.openxmlformats.org/markup-compatibility/2006">
    <mc:Choice Requires="x15">
      <x15ac:absPath xmlns:x15ac="http://schemas.microsoft.com/office/spreadsheetml/2010/11/ac" url="\\MAYCHUDELL\PKT - Copy 2\05 HONG\2025\CÔNG NỢ\WINCOMMERCE\Hàng trả\T10\"/>
    </mc:Choice>
  </mc:AlternateContent>
  <xr:revisionPtr revIDLastSave="0" documentId="13_ncr:1_{396DC33E-5BCB-45AA-8AEE-C10A64C461B7}" xr6:coauthVersionLast="47" xr6:coauthVersionMax="47" xr10:uidLastSave="{00000000-0000-0000-0000-000000000000}"/>
  <bookViews>
    <workbookView xWindow="-120" yWindow="-120" windowWidth="24240" windowHeight="13020" activeTab="4" xr2:uid="{00000000-000D-0000-FFFF-FFFF00000000}"/>
  </bookViews>
  <sheets>
    <sheet name="ip công thức" sheetId="7" r:id="rId1"/>
    <sheet name="ip N" sheetId="10" r:id="rId2"/>
    <sheet name="IP B" sheetId="11" r:id="rId3"/>
    <sheet name="Data" sheetId="1" r:id="rId4"/>
    <sheet name="Sheet1" sheetId="2" r:id="rId5"/>
    <sheet name="mã win" sheetId="3" r:id="rId6"/>
    <sheet name="mã sp" sheetId="4" r:id="rId7"/>
  </sheets>
  <definedNames>
    <definedName name="_xlnm._FilterDatabase" localSheetId="3" hidden="1">Data!$C$1:$AG$661</definedName>
    <definedName name="_xlnm._FilterDatabase" localSheetId="2" hidden="1">'IP B'!$A$1:$HX$621</definedName>
    <definedName name="_xlnm._FilterDatabase" localSheetId="0" hidden="1">'ip công thức'!$A$1:$HX$1160</definedName>
    <definedName name="_xlnm._FilterDatabase" localSheetId="1" hidden="1">'ip N'!$A$1:$HX$540</definedName>
    <definedName name="_xlnm._FilterDatabase" localSheetId="4" hidden="1">Sheet1!$AJ$1:$AJ$1160</definedName>
  </definedNames>
  <calcPr calcId="191029"/>
</workbook>
</file>

<file path=xl/calcChain.xml><?xml version="1.0" encoding="utf-8"?>
<calcChain xmlns="http://schemas.openxmlformats.org/spreadsheetml/2006/main">
  <c r="AS3" i="7" l="1"/>
  <c r="AS4" i="7"/>
  <c r="AS5" i="7"/>
  <c r="AS6" i="7"/>
  <c r="AS7" i="7"/>
  <c r="AS8" i="7"/>
  <c r="AS9" i="7"/>
  <c r="AS10" i="7"/>
  <c r="AS11" i="7"/>
  <c r="AS12" i="7"/>
  <c r="AS13" i="7"/>
  <c r="AS14" i="7"/>
  <c r="AS15" i="7"/>
  <c r="AS16" i="7"/>
  <c r="AS17" i="7"/>
  <c r="AS18" i="7"/>
  <c r="AS19" i="7"/>
  <c r="AS20" i="7"/>
  <c r="AS21" i="7"/>
  <c r="AS22" i="7"/>
  <c r="AS23" i="7"/>
  <c r="AS24" i="7"/>
  <c r="AS25" i="7"/>
  <c r="AS26" i="7"/>
  <c r="AS27" i="7"/>
  <c r="AS28" i="7"/>
  <c r="AS29" i="7"/>
  <c r="AS30" i="7"/>
  <c r="AS31" i="7"/>
  <c r="AS32" i="7"/>
  <c r="AS33" i="7"/>
  <c r="AS34" i="7"/>
  <c r="AS35" i="7"/>
  <c r="AS36" i="7"/>
  <c r="AS37" i="7"/>
  <c r="AS38" i="7"/>
  <c r="AS39" i="7"/>
  <c r="AS40" i="7"/>
  <c r="AS41" i="7"/>
  <c r="AS42" i="7"/>
  <c r="AS43" i="7"/>
  <c r="AS44" i="7"/>
  <c r="AS45" i="7"/>
  <c r="AS46" i="7"/>
  <c r="AS47" i="7"/>
  <c r="AS48" i="7"/>
  <c r="AS49" i="7"/>
  <c r="AS50" i="7"/>
  <c r="AS51" i="7"/>
  <c r="AS52" i="7"/>
  <c r="AS53" i="7"/>
  <c r="AS54" i="7"/>
  <c r="AS55" i="7"/>
  <c r="AS56" i="7"/>
  <c r="AS57" i="7"/>
  <c r="AS58" i="7"/>
  <c r="AS59" i="7"/>
  <c r="AS60" i="7"/>
  <c r="AS61" i="7"/>
  <c r="AS62" i="7"/>
  <c r="AS63" i="7"/>
  <c r="AS64" i="7"/>
  <c r="AS65" i="7"/>
  <c r="AS66" i="7"/>
  <c r="AS67" i="7"/>
  <c r="AS68" i="7"/>
  <c r="AS69" i="7"/>
  <c r="AS70" i="7"/>
  <c r="AS71" i="7"/>
  <c r="AS72" i="7"/>
  <c r="AS73" i="7"/>
  <c r="AS74" i="7"/>
  <c r="AS75" i="7"/>
  <c r="AS76" i="7"/>
  <c r="AS77" i="7"/>
  <c r="AS78" i="7"/>
  <c r="AS79" i="7"/>
  <c r="AS80" i="7"/>
  <c r="AS81" i="7"/>
  <c r="AS82" i="7"/>
  <c r="AS83" i="7"/>
  <c r="AS84" i="7"/>
  <c r="AS85" i="7"/>
  <c r="AS86" i="7"/>
  <c r="AS87" i="7"/>
  <c r="AS88" i="7"/>
  <c r="AS89" i="7"/>
  <c r="AS90" i="7"/>
  <c r="AS91" i="7"/>
  <c r="AS92" i="7"/>
  <c r="AS93" i="7"/>
  <c r="AS94" i="7"/>
  <c r="AS95" i="7"/>
  <c r="AS96" i="7"/>
  <c r="AS97" i="7"/>
  <c r="AS98" i="7"/>
  <c r="AS99" i="7"/>
  <c r="AS100" i="7"/>
  <c r="AS101" i="7"/>
  <c r="AS102" i="7"/>
  <c r="AS103" i="7"/>
  <c r="AS104" i="7"/>
  <c r="AS105" i="7"/>
  <c r="AS106" i="7"/>
  <c r="AS107" i="7"/>
  <c r="AS108" i="7"/>
  <c r="AS109" i="7"/>
  <c r="AS110" i="7"/>
  <c r="AS111" i="7"/>
  <c r="AS112" i="7"/>
  <c r="AS113" i="7"/>
  <c r="AS114" i="7"/>
  <c r="AS115" i="7"/>
  <c r="AS116" i="7"/>
  <c r="AS117" i="7"/>
  <c r="AS118" i="7"/>
  <c r="AS119" i="7"/>
  <c r="AS120" i="7"/>
  <c r="AS121" i="7"/>
  <c r="AS122" i="7"/>
  <c r="AS123" i="7"/>
  <c r="AS124" i="7"/>
  <c r="AS125" i="7"/>
  <c r="AS126" i="7"/>
  <c r="AS127" i="7"/>
  <c r="AS128" i="7"/>
  <c r="AS129" i="7"/>
  <c r="AS130" i="7"/>
  <c r="AS131" i="7"/>
  <c r="AS132" i="7"/>
  <c r="AS133" i="7"/>
  <c r="AS134" i="7"/>
  <c r="AS135" i="7"/>
  <c r="AS136" i="7"/>
  <c r="AS137" i="7"/>
  <c r="AS138" i="7"/>
  <c r="AS139" i="7"/>
  <c r="AS140" i="7"/>
  <c r="AS141" i="7"/>
  <c r="AS142" i="7"/>
  <c r="AS143" i="7"/>
  <c r="AS144" i="7"/>
  <c r="AS145" i="7"/>
  <c r="AS146" i="7"/>
  <c r="AS147" i="7"/>
  <c r="AS148" i="7"/>
  <c r="AS149" i="7"/>
  <c r="AS150" i="7"/>
  <c r="AS151" i="7"/>
  <c r="AS152" i="7"/>
  <c r="AS153" i="7"/>
  <c r="AS154" i="7"/>
  <c r="AS155" i="7"/>
  <c r="AS156" i="7"/>
  <c r="AS157" i="7"/>
  <c r="AS158" i="7"/>
  <c r="AS159" i="7"/>
  <c r="AS160" i="7"/>
  <c r="AS161" i="7"/>
  <c r="AS162" i="7"/>
  <c r="AS163" i="7"/>
  <c r="AS164" i="7"/>
  <c r="AS165" i="7"/>
  <c r="AS166" i="7"/>
  <c r="AS167" i="7"/>
  <c r="AS168" i="7"/>
  <c r="AS169" i="7"/>
  <c r="AS170" i="7"/>
  <c r="AS171" i="7"/>
  <c r="AS172" i="7"/>
  <c r="AS173" i="7"/>
  <c r="AS174" i="7"/>
  <c r="AS175" i="7"/>
  <c r="AS176" i="7"/>
  <c r="AS177" i="7"/>
  <c r="AS178" i="7"/>
  <c r="AS179" i="7"/>
  <c r="AS180" i="7"/>
  <c r="AS181" i="7"/>
  <c r="AS182" i="7"/>
  <c r="AS183" i="7"/>
  <c r="AS184" i="7"/>
  <c r="AS185" i="7"/>
  <c r="AS186" i="7"/>
  <c r="AS187" i="7"/>
  <c r="AS188" i="7"/>
  <c r="AS189" i="7"/>
  <c r="AS190" i="7"/>
  <c r="AS191" i="7"/>
  <c r="AS192" i="7"/>
  <c r="AS193" i="7"/>
  <c r="AS194" i="7"/>
  <c r="AS195" i="7"/>
  <c r="AS196" i="7"/>
  <c r="AS197" i="7"/>
  <c r="AS198" i="7"/>
  <c r="AS199" i="7"/>
  <c r="AS200" i="7"/>
  <c r="AS201" i="7"/>
  <c r="AS202" i="7"/>
  <c r="AS203" i="7"/>
  <c r="AS204" i="7"/>
  <c r="AS205" i="7"/>
  <c r="AS206" i="7"/>
  <c r="AS207" i="7"/>
  <c r="AS208" i="7"/>
  <c r="AS209" i="7"/>
  <c r="AS210" i="7"/>
  <c r="AS211" i="7"/>
  <c r="AS212" i="7"/>
  <c r="AS213" i="7"/>
  <c r="AS214" i="7"/>
  <c r="AS215" i="7"/>
  <c r="AS216" i="7"/>
  <c r="AS217" i="7"/>
  <c r="AS218" i="7"/>
  <c r="AS219" i="7"/>
  <c r="AS220" i="7"/>
  <c r="AS221" i="7"/>
  <c r="AS222" i="7"/>
  <c r="AS223" i="7"/>
  <c r="AS224" i="7"/>
  <c r="AS225" i="7"/>
  <c r="AS226" i="7"/>
  <c r="AS227" i="7"/>
  <c r="AS228" i="7"/>
  <c r="AS229" i="7"/>
  <c r="AS230" i="7"/>
  <c r="AS231" i="7"/>
  <c r="AS232" i="7"/>
  <c r="AS233" i="7"/>
  <c r="AS234" i="7"/>
  <c r="AS235" i="7"/>
  <c r="AS236" i="7"/>
  <c r="AS237" i="7"/>
  <c r="AS238" i="7"/>
  <c r="AS239" i="7"/>
  <c r="AS240" i="7"/>
  <c r="AS241" i="7"/>
  <c r="AS242" i="7"/>
  <c r="AS243" i="7"/>
  <c r="AS244" i="7"/>
  <c r="AS245" i="7"/>
  <c r="AS246" i="7"/>
  <c r="AS247" i="7"/>
  <c r="AS248" i="7"/>
  <c r="AS249" i="7"/>
  <c r="AS250" i="7"/>
  <c r="AS251" i="7"/>
  <c r="AS252" i="7"/>
  <c r="AS253" i="7"/>
  <c r="AS254" i="7"/>
  <c r="AS255" i="7"/>
  <c r="AS256" i="7"/>
  <c r="AS257" i="7"/>
  <c r="AS258" i="7"/>
  <c r="AS259" i="7"/>
  <c r="AS260" i="7"/>
  <c r="AS261" i="7"/>
  <c r="AS262" i="7"/>
  <c r="AS263" i="7"/>
  <c r="AS264" i="7"/>
  <c r="AS265" i="7"/>
  <c r="AS266" i="7"/>
  <c r="AS267" i="7"/>
  <c r="AS268" i="7"/>
  <c r="AS269" i="7"/>
  <c r="AS270" i="7"/>
  <c r="AS271" i="7"/>
  <c r="AS272" i="7"/>
  <c r="AS273" i="7"/>
  <c r="AS274" i="7"/>
  <c r="AS275" i="7"/>
  <c r="AS276" i="7"/>
  <c r="AS277" i="7"/>
  <c r="AS278" i="7"/>
  <c r="AS279" i="7"/>
  <c r="AS280" i="7"/>
  <c r="AS281" i="7"/>
  <c r="AS282" i="7"/>
  <c r="AS283" i="7"/>
  <c r="AS284" i="7"/>
  <c r="AS285" i="7"/>
  <c r="AS286" i="7"/>
  <c r="AS287" i="7"/>
  <c r="AS288" i="7"/>
  <c r="AS289" i="7"/>
  <c r="AS290" i="7"/>
  <c r="AS291" i="7"/>
  <c r="AS292" i="7"/>
  <c r="AS293" i="7"/>
  <c r="AS294" i="7"/>
  <c r="AS295" i="7"/>
  <c r="AS296" i="7"/>
  <c r="AS297" i="7"/>
  <c r="AS298" i="7"/>
  <c r="AS299" i="7"/>
  <c r="AS300" i="7"/>
  <c r="AS301" i="7"/>
  <c r="AS302" i="7"/>
  <c r="AS303" i="7"/>
  <c r="AS304" i="7"/>
  <c r="AS305" i="7"/>
  <c r="AS306" i="7"/>
  <c r="AS307" i="7"/>
  <c r="AS308" i="7"/>
  <c r="AS309" i="7"/>
  <c r="AS310" i="7"/>
  <c r="AS311" i="7"/>
  <c r="AS312" i="7"/>
  <c r="AS313" i="7"/>
  <c r="AS314" i="7"/>
  <c r="AS315" i="7"/>
  <c r="AS316" i="7"/>
  <c r="AS317" i="7"/>
  <c r="AS318" i="7"/>
  <c r="AS319" i="7"/>
  <c r="AS320" i="7"/>
  <c r="AS321" i="7"/>
  <c r="AS322" i="7"/>
  <c r="AS323" i="7"/>
  <c r="AS324" i="7"/>
  <c r="AS325" i="7"/>
  <c r="AS326" i="7"/>
  <c r="AS327" i="7"/>
  <c r="AS328" i="7"/>
  <c r="AS329" i="7"/>
  <c r="AS330" i="7"/>
  <c r="AS331" i="7"/>
  <c r="AS332" i="7"/>
  <c r="AS333" i="7"/>
  <c r="AS334" i="7"/>
  <c r="AS335" i="7"/>
  <c r="AS336" i="7"/>
  <c r="AS337" i="7"/>
  <c r="AS338" i="7"/>
  <c r="AS339" i="7"/>
  <c r="AS340" i="7"/>
  <c r="AS341" i="7"/>
  <c r="AS342" i="7"/>
  <c r="AS343" i="7"/>
  <c r="AS344" i="7"/>
  <c r="AS345" i="7"/>
  <c r="AS346" i="7"/>
  <c r="AS347" i="7"/>
  <c r="AS348" i="7"/>
  <c r="AS349" i="7"/>
  <c r="AS350" i="7"/>
  <c r="AS351" i="7"/>
  <c r="AS352" i="7"/>
  <c r="AS353" i="7"/>
  <c r="AS354" i="7"/>
  <c r="AS355" i="7"/>
  <c r="AS356" i="7"/>
  <c r="AS357" i="7"/>
  <c r="AS358" i="7"/>
  <c r="AS359" i="7"/>
  <c r="AS360" i="7"/>
  <c r="AS361" i="7"/>
  <c r="AS362" i="7"/>
  <c r="AS363" i="7"/>
  <c r="AS364" i="7"/>
  <c r="AS365" i="7"/>
  <c r="AS366" i="7"/>
  <c r="AS367" i="7"/>
  <c r="AS368" i="7"/>
  <c r="AS369" i="7"/>
  <c r="AS370" i="7"/>
  <c r="AS371" i="7"/>
  <c r="AS372" i="7"/>
  <c r="AS373" i="7"/>
  <c r="AS374" i="7"/>
  <c r="AS375" i="7"/>
  <c r="AS376" i="7"/>
  <c r="AS377" i="7"/>
  <c r="AS378" i="7"/>
  <c r="AS379" i="7"/>
  <c r="AS380" i="7"/>
  <c r="AS381" i="7"/>
  <c r="AS382" i="7"/>
  <c r="AS383" i="7"/>
  <c r="AS384" i="7"/>
  <c r="AS385" i="7"/>
  <c r="AS386" i="7"/>
  <c r="AS387" i="7"/>
  <c r="AS388" i="7"/>
  <c r="AS389" i="7"/>
  <c r="AS390" i="7"/>
  <c r="AS391" i="7"/>
  <c r="AS392" i="7"/>
  <c r="AS393" i="7"/>
  <c r="AS394" i="7"/>
  <c r="AS395" i="7"/>
  <c r="AS396" i="7"/>
  <c r="AS397" i="7"/>
  <c r="AS398" i="7"/>
  <c r="AS399" i="7"/>
  <c r="AS400" i="7"/>
  <c r="AS401" i="7"/>
  <c r="AS402" i="7"/>
  <c r="AS403" i="7"/>
  <c r="AS404" i="7"/>
  <c r="AS405" i="7"/>
  <c r="AS406" i="7"/>
  <c r="AS407" i="7"/>
  <c r="AS408" i="7"/>
  <c r="AS409" i="7"/>
  <c r="AS410" i="7"/>
  <c r="AS411" i="7"/>
  <c r="AS412" i="7"/>
  <c r="AS413" i="7"/>
  <c r="AS414" i="7"/>
  <c r="AS415" i="7"/>
  <c r="AS416" i="7"/>
  <c r="AS417" i="7"/>
  <c r="AS418" i="7"/>
  <c r="AS419" i="7"/>
  <c r="AS420" i="7"/>
  <c r="AS421" i="7"/>
  <c r="AS422" i="7"/>
  <c r="AS423" i="7"/>
  <c r="AS424" i="7"/>
  <c r="AS425" i="7"/>
  <c r="AS426" i="7"/>
  <c r="AS427" i="7"/>
  <c r="AS428" i="7"/>
  <c r="AS429" i="7"/>
  <c r="AS430" i="7"/>
  <c r="AS431" i="7"/>
  <c r="AS432" i="7"/>
  <c r="AS433" i="7"/>
  <c r="AS434" i="7"/>
  <c r="AS435" i="7"/>
  <c r="AS436" i="7"/>
  <c r="AS437" i="7"/>
  <c r="AS438" i="7"/>
  <c r="AS439" i="7"/>
  <c r="AS440" i="7"/>
  <c r="AS441" i="7"/>
  <c r="AS442" i="7"/>
  <c r="AS443" i="7"/>
  <c r="AS444" i="7"/>
  <c r="AS445" i="7"/>
  <c r="AS446" i="7"/>
  <c r="AS447" i="7"/>
  <c r="AS448" i="7"/>
  <c r="AS449" i="7"/>
  <c r="AS450" i="7"/>
  <c r="AS451" i="7"/>
  <c r="AS452" i="7"/>
  <c r="AS453" i="7"/>
  <c r="AS454" i="7"/>
  <c r="AS455" i="7"/>
  <c r="AS456" i="7"/>
  <c r="AS457" i="7"/>
  <c r="AS458" i="7"/>
  <c r="AS459" i="7"/>
  <c r="AS460" i="7"/>
  <c r="AS461" i="7"/>
  <c r="AS462" i="7"/>
  <c r="AS463" i="7"/>
  <c r="AS464" i="7"/>
  <c r="AS465" i="7"/>
  <c r="AS466" i="7"/>
  <c r="AS467" i="7"/>
  <c r="AS468" i="7"/>
  <c r="AS469" i="7"/>
  <c r="AS470" i="7"/>
  <c r="AS471" i="7"/>
  <c r="AS472" i="7"/>
  <c r="AS473" i="7"/>
  <c r="AS474" i="7"/>
  <c r="AS475" i="7"/>
  <c r="AS476" i="7"/>
  <c r="AS477" i="7"/>
  <c r="AS478" i="7"/>
  <c r="AS479" i="7"/>
  <c r="AS480" i="7"/>
  <c r="AS481" i="7"/>
  <c r="AS482" i="7"/>
  <c r="AS483" i="7"/>
  <c r="AS484" i="7"/>
  <c r="AS485" i="7"/>
  <c r="AS486" i="7"/>
  <c r="AS487" i="7"/>
  <c r="AS488" i="7"/>
  <c r="AS489" i="7"/>
  <c r="AS490" i="7"/>
  <c r="AS491" i="7"/>
  <c r="AS492" i="7"/>
  <c r="AS493" i="7"/>
  <c r="AS494" i="7"/>
  <c r="AS495" i="7"/>
  <c r="AS496" i="7"/>
  <c r="AS497" i="7"/>
  <c r="AS498" i="7"/>
  <c r="AS499" i="7"/>
  <c r="AS500" i="7"/>
  <c r="AS501" i="7"/>
  <c r="AS502" i="7"/>
  <c r="AS503" i="7"/>
  <c r="AS504" i="7"/>
  <c r="AS505" i="7"/>
  <c r="AS506" i="7"/>
  <c r="AS507" i="7"/>
  <c r="AS508" i="7"/>
  <c r="AS509" i="7"/>
  <c r="AS510" i="7"/>
  <c r="AS511" i="7"/>
  <c r="AS512" i="7"/>
  <c r="AS513" i="7"/>
  <c r="AS514" i="7"/>
  <c r="AS515" i="7"/>
  <c r="AS516" i="7"/>
  <c r="AS517" i="7"/>
  <c r="AS518" i="7"/>
  <c r="AS519" i="7"/>
  <c r="AS520" i="7"/>
  <c r="AS521" i="7"/>
  <c r="AS522" i="7"/>
  <c r="AS523" i="7"/>
  <c r="AS524" i="7"/>
  <c r="AS525" i="7"/>
  <c r="AS526" i="7"/>
  <c r="AS527" i="7"/>
  <c r="AS528" i="7"/>
  <c r="AS529" i="7"/>
  <c r="AS530" i="7"/>
  <c r="AS531" i="7"/>
  <c r="AS532" i="7"/>
  <c r="AS533" i="7"/>
  <c r="AS534" i="7"/>
  <c r="AS535" i="7"/>
  <c r="AS536" i="7"/>
  <c r="AS537" i="7"/>
  <c r="AS538" i="7"/>
  <c r="AS539" i="7"/>
  <c r="AS540" i="7"/>
  <c r="AS541" i="7"/>
  <c r="AS542" i="7"/>
  <c r="AS543" i="7"/>
  <c r="AS544" i="7"/>
  <c r="AS545" i="7"/>
  <c r="AS546" i="7"/>
  <c r="AS547" i="7"/>
  <c r="AS548" i="7"/>
  <c r="AS549" i="7"/>
  <c r="AS550" i="7"/>
  <c r="AS551" i="7"/>
  <c r="AS552" i="7"/>
  <c r="AS553" i="7"/>
  <c r="AS554" i="7"/>
  <c r="AS555" i="7"/>
  <c r="AS556" i="7"/>
  <c r="AS557" i="7"/>
  <c r="AS558" i="7"/>
  <c r="AS559" i="7"/>
  <c r="AS560" i="7"/>
  <c r="AS561" i="7"/>
  <c r="AS562" i="7"/>
  <c r="AS563" i="7"/>
  <c r="AS564" i="7"/>
  <c r="AS565" i="7"/>
  <c r="AS566" i="7"/>
  <c r="AS567" i="7"/>
  <c r="AS568" i="7"/>
  <c r="AS569" i="7"/>
  <c r="AS570" i="7"/>
  <c r="AS571" i="7"/>
  <c r="AS572" i="7"/>
  <c r="AS573" i="7"/>
  <c r="AS574" i="7"/>
  <c r="AS575" i="7"/>
  <c r="AS576" i="7"/>
  <c r="AS577" i="7"/>
  <c r="AS578" i="7"/>
  <c r="AS579" i="7"/>
  <c r="AS580" i="7"/>
  <c r="AS581" i="7"/>
  <c r="AS582" i="7"/>
  <c r="AS583" i="7"/>
  <c r="AS584" i="7"/>
  <c r="AS585" i="7"/>
  <c r="AS586" i="7"/>
  <c r="AS587" i="7"/>
  <c r="AS588" i="7"/>
  <c r="AS589" i="7"/>
  <c r="AS590" i="7"/>
  <c r="AS591" i="7"/>
  <c r="AS592" i="7"/>
  <c r="AS593" i="7"/>
  <c r="AS594" i="7"/>
  <c r="AS595" i="7"/>
  <c r="AS596" i="7"/>
  <c r="AS597" i="7"/>
  <c r="AS598" i="7"/>
  <c r="AS599" i="7"/>
  <c r="AS600" i="7"/>
  <c r="AS601" i="7"/>
  <c r="AS602" i="7"/>
  <c r="AS603" i="7"/>
  <c r="AS604" i="7"/>
  <c r="AS605" i="7"/>
  <c r="AS606" i="7"/>
  <c r="AS607" i="7"/>
  <c r="AS608" i="7"/>
  <c r="AS609" i="7"/>
  <c r="AS610" i="7"/>
  <c r="AS611" i="7"/>
  <c r="AS612" i="7"/>
  <c r="AS613" i="7"/>
  <c r="AS614" i="7"/>
  <c r="AS615" i="7"/>
  <c r="AS616" i="7"/>
  <c r="AS617" i="7"/>
  <c r="AS618" i="7"/>
  <c r="AS619" i="7"/>
  <c r="AS620" i="7"/>
  <c r="AS621" i="7"/>
  <c r="AS622" i="7"/>
  <c r="AS623" i="7"/>
  <c r="AS624" i="7"/>
  <c r="AS625" i="7"/>
  <c r="AS626" i="7"/>
  <c r="AS627" i="7"/>
  <c r="AS628" i="7"/>
  <c r="AS629" i="7"/>
  <c r="AS630" i="7"/>
  <c r="AS631" i="7"/>
  <c r="AS632" i="7"/>
  <c r="AS633" i="7"/>
  <c r="AS634" i="7"/>
  <c r="AS635" i="7"/>
  <c r="AS636" i="7"/>
  <c r="AS637" i="7"/>
  <c r="AS638" i="7"/>
  <c r="AS639" i="7"/>
  <c r="AS640" i="7"/>
  <c r="AS641" i="7"/>
  <c r="AS642" i="7"/>
  <c r="AS643" i="7"/>
  <c r="AS644" i="7"/>
  <c r="AS645" i="7"/>
  <c r="AS646" i="7"/>
  <c r="AS647" i="7"/>
  <c r="AS648" i="7"/>
  <c r="AS649" i="7"/>
  <c r="AS650" i="7"/>
  <c r="AS651" i="7"/>
  <c r="AS652" i="7"/>
  <c r="AS653" i="7"/>
  <c r="AS654" i="7"/>
  <c r="AS655" i="7"/>
  <c r="AS656" i="7"/>
  <c r="AS657" i="7"/>
  <c r="AS658" i="7"/>
  <c r="AS659" i="7"/>
  <c r="AS660" i="7"/>
  <c r="AS661" i="7"/>
  <c r="AS662" i="7"/>
  <c r="AS663" i="7"/>
  <c r="AS664" i="7"/>
  <c r="AS665" i="7"/>
  <c r="AS666" i="7"/>
  <c r="AS667" i="7"/>
  <c r="AS668" i="7"/>
  <c r="AS669" i="7"/>
  <c r="AS670" i="7"/>
  <c r="AS671" i="7"/>
  <c r="AS672" i="7"/>
  <c r="AS673" i="7"/>
  <c r="AS674" i="7"/>
  <c r="AS675" i="7"/>
  <c r="AS676" i="7"/>
  <c r="AS677" i="7"/>
  <c r="AS678" i="7"/>
  <c r="AS679" i="7"/>
  <c r="AS680" i="7"/>
  <c r="AS681" i="7"/>
  <c r="AS682" i="7"/>
  <c r="AS683" i="7"/>
  <c r="AS684" i="7"/>
  <c r="AS685" i="7"/>
  <c r="AS686" i="7"/>
  <c r="AS687" i="7"/>
  <c r="AS688" i="7"/>
  <c r="AS689" i="7"/>
  <c r="AS690" i="7"/>
  <c r="AS691" i="7"/>
  <c r="AS692" i="7"/>
  <c r="AS693" i="7"/>
  <c r="AS694" i="7"/>
  <c r="AS695" i="7"/>
  <c r="AS696" i="7"/>
  <c r="AS697" i="7"/>
  <c r="AS698" i="7"/>
  <c r="AS699" i="7"/>
  <c r="AS700" i="7"/>
  <c r="AS701" i="7"/>
  <c r="AS702" i="7"/>
  <c r="AS703" i="7"/>
  <c r="AS704" i="7"/>
  <c r="AS705" i="7"/>
  <c r="AS706" i="7"/>
  <c r="AS707" i="7"/>
  <c r="AS708" i="7"/>
  <c r="AS709" i="7"/>
  <c r="AS710" i="7"/>
  <c r="AS711" i="7"/>
  <c r="AS712" i="7"/>
  <c r="AS713" i="7"/>
  <c r="AS714" i="7"/>
  <c r="AS715" i="7"/>
  <c r="AS716" i="7"/>
  <c r="AS717" i="7"/>
  <c r="AS718" i="7"/>
  <c r="AS719" i="7"/>
  <c r="AS720" i="7"/>
  <c r="AS721" i="7"/>
  <c r="AS722" i="7"/>
  <c r="AS723" i="7"/>
  <c r="AS724" i="7"/>
  <c r="AS725" i="7"/>
  <c r="AS726" i="7"/>
  <c r="AS727" i="7"/>
  <c r="AS728" i="7"/>
  <c r="AS729" i="7"/>
  <c r="AS730" i="7"/>
  <c r="AS731" i="7"/>
  <c r="AS732" i="7"/>
  <c r="AS733" i="7"/>
  <c r="AS734" i="7"/>
  <c r="AS735" i="7"/>
  <c r="AS736" i="7"/>
  <c r="AS737" i="7"/>
  <c r="AS738" i="7"/>
  <c r="AS739" i="7"/>
  <c r="AS740" i="7"/>
  <c r="AS741" i="7"/>
  <c r="AS742" i="7"/>
  <c r="AS743" i="7"/>
  <c r="AS744" i="7"/>
  <c r="AS745" i="7"/>
  <c r="AS746" i="7"/>
  <c r="AS747" i="7"/>
  <c r="AS748" i="7"/>
  <c r="AS749" i="7"/>
  <c r="AS750" i="7"/>
  <c r="AS751" i="7"/>
  <c r="AS752" i="7"/>
  <c r="AS753" i="7"/>
  <c r="AS754" i="7"/>
  <c r="AS755" i="7"/>
  <c r="AS756" i="7"/>
  <c r="AS757" i="7"/>
  <c r="AS758" i="7"/>
  <c r="AS759" i="7"/>
  <c r="AS760" i="7"/>
  <c r="AS761" i="7"/>
  <c r="AS762" i="7"/>
  <c r="AS763" i="7"/>
  <c r="AS764" i="7"/>
  <c r="AS765" i="7"/>
  <c r="AS766" i="7"/>
  <c r="AS767" i="7"/>
  <c r="AS768" i="7"/>
  <c r="AS769" i="7"/>
  <c r="AS770" i="7"/>
  <c r="AS771" i="7"/>
  <c r="AS772" i="7"/>
  <c r="AS773" i="7"/>
  <c r="AS774" i="7"/>
  <c r="AS775" i="7"/>
  <c r="AS776" i="7"/>
  <c r="AS777" i="7"/>
  <c r="AS778" i="7"/>
  <c r="AS779" i="7"/>
  <c r="AS780" i="7"/>
  <c r="AS781" i="7"/>
  <c r="AS782" i="7"/>
  <c r="AS783" i="7"/>
  <c r="AS784" i="7"/>
  <c r="AS785" i="7"/>
  <c r="AS786" i="7"/>
  <c r="AS787" i="7"/>
  <c r="AS788" i="7"/>
  <c r="AS789" i="7"/>
  <c r="AS790" i="7"/>
  <c r="AS791" i="7"/>
  <c r="AS792" i="7"/>
  <c r="AS793" i="7"/>
  <c r="AS794" i="7"/>
  <c r="AS795" i="7"/>
  <c r="AS796" i="7"/>
  <c r="AS797" i="7"/>
  <c r="AS798" i="7"/>
  <c r="AS799" i="7"/>
  <c r="AS800" i="7"/>
  <c r="AS801" i="7"/>
  <c r="AS802" i="7"/>
  <c r="AS803" i="7"/>
  <c r="AS804" i="7"/>
  <c r="AS805" i="7"/>
  <c r="AS806" i="7"/>
  <c r="AS807" i="7"/>
  <c r="AS808" i="7"/>
  <c r="AS809" i="7"/>
  <c r="AS810" i="7"/>
  <c r="AS811" i="7"/>
  <c r="AS812" i="7"/>
  <c r="AS813" i="7"/>
  <c r="AS814" i="7"/>
  <c r="AS815" i="7"/>
  <c r="AS816" i="7"/>
  <c r="AS817" i="7"/>
  <c r="AS818" i="7"/>
  <c r="AS819" i="7"/>
  <c r="AS820" i="7"/>
  <c r="AS821" i="7"/>
  <c r="AS822" i="7"/>
  <c r="AS823" i="7"/>
  <c r="AS824" i="7"/>
  <c r="AS825" i="7"/>
  <c r="AS826" i="7"/>
  <c r="AS827" i="7"/>
  <c r="AS828" i="7"/>
  <c r="AS829" i="7"/>
  <c r="AS830" i="7"/>
  <c r="AS831" i="7"/>
  <c r="AS832" i="7"/>
  <c r="AS833" i="7"/>
  <c r="AS834" i="7"/>
  <c r="AS835" i="7"/>
  <c r="AS836" i="7"/>
  <c r="AS837" i="7"/>
  <c r="AS838" i="7"/>
  <c r="AS839" i="7"/>
  <c r="AS840" i="7"/>
  <c r="AS841" i="7"/>
  <c r="AS842" i="7"/>
  <c r="AS843" i="7"/>
  <c r="AS844" i="7"/>
  <c r="AS845" i="7"/>
  <c r="AS846" i="7"/>
  <c r="AS847" i="7"/>
  <c r="AS848" i="7"/>
  <c r="AS849" i="7"/>
  <c r="AS850" i="7"/>
  <c r="AS851" i="7"/>
  <c r="AS852" i="7"/>
  <c r="AS853" i="7"/>
  <c r="AS854" i="7"/>
  <c r="AS855" i="7"/>
  <c r="AS856" i="7"/>
  <c r="AS857" i="7"/>
  <c r="AS858" i="7"/>
  <c r="AS859" i="7"/>
  <c r="AS860" i="7"/>
  <c r="AS861" i="7"/>
  <c r="AS862" i="7"/>
  <c r="AS863" i="7"/>
  <c r="AS864" i="7"/>
  <c r="AS865" i="7"/>
  <c r="AS866" i="7"/>
  <c r="AS867" i="7"/>
  <c r="AS868" i="7"/>
  <c r="AS869" i="7"/>
  <c r="AS870" i="7"/>
  <c r="AS871" i="7"/>
  <c r="AS872" i="7"/>
  <c r="AS873" i="7"/>
  <c r="AS874" i="7"/>
  <c r="AS875" i="7"/>
  <c r="AS876" i="7"/>
  <c r="AS877" i="7"/>
  <c r="AS878" i="7"/>
  <c r="AS879" i="7"/>
  <c r="AS880" i="7"/>
  <c r="AS881" i="7"/>
  <c r="AS882" i="7"/>
  <c r="AS883" i="7"/>
  <c r="AS884" i="7"/>
  <c r="AS885" i="7"/>
  <c r="AS886" i="7"/>
  <c r="AS887" i="7"/>
  <c r="AS888" i="7"/>
  <c r="AS889" i="7"/>
  <c r="AS890" i="7"/>
  <c r="AS891" i="7"/>
  <c r="AS892" i="7"/>
  <c r="AS893" i="7"/>
  <c r="AS894" i="7"/>
  <c r="AS895" i="7"/>
  <c r="AS896" i="7"/>
  <c r="AS897" i="7"/>
  <c r="AS898" i="7"/>
  <c r="AS899" i="7"/>
  <c r="AS900" i="7"/>
  <c r="AS901" i="7"/>
  <c r="AS902" i="7"/>
  <c r="AS903" i="7"/>
  <c r="AS904" i="7"/>
  <c r="AS905" i="7"/>
  <c r="AS906" i="7"/>
  <c r="AS907" i="7"/>
  <c r="AS908" i="7"/>
  <c r="AS909" i="7"/>
  <c r="AS910" i="7"/>
  <c r="AS911" i="7"/>
  <c r="AS912" i="7"/>
  <c r="AS913" i="7"/>
  <c r="AS914" i="7"/>
  <c r="AS915" i="7"/>
  <c r="AS916" i="7"/>
  <c r="AS917" i="7"/>
  <c r="AS918" i="7"/>
  <c r="AS919" i="7"/>
  <c r="AS920" i="7"/>
  <c r="AS921" i="7"/>
  <c r="AS922" i="7"/>
  <c r="AS923" i="7"/>
  <c r="AS924" i="7"/>
  <c r="AS925" i="7"/>
  <c r="AS926" i="7"/>
  <c r="AS927" i="7"/>
  <c r="AS928" i="7"/>
  <c r="AS929" i="7"/>
  <c r="AS930" i="7"/>
  <c r="AS931" i="7"/>
  <c r="AS932" i="7"/>
  <c r="AS933" i="7"/>
  <c r="AS934" i="7"/>
  <c r="AS935" i="7"/>
  <c r="AS936" i="7"/>
  <c r="AS937" i="7"/>
  <c r="AS938" i="7"/>
  <c r="AS939" i="7"/>
  <c r="AS940" i="7"/>
  <c r="AS941" i="7"/>
  <c r="AS942" i="7"/>
  <c r="AS943" i="7"/>
  <c r="AS944" i="7"/>
  <c r="AS945" i="7"/>
  <c r="AS946" i="7"/>
  <c r="AS947" i="7"/>
  <c r="AS948" i="7"/>
  <c r="AS949" i="7"/>
  <c r="AS950" i="7"/>
  <c r="AS951" i="7"/>
  <c r="AS952" i="7"/>
  <c r="AS953" i="7"/>
  <c r="AS954" i="7"/>
  <c r="AS955" i="7"/>
  <c r="AS956" i="7"/>
  <c r="AS957" i="7"/>
  <c r="AS958" i="7"/>
  <c r="AS959" i="7"/>
  <c r="AS960" i="7"/>
  <c r="AS961" i="7"/>
  <c r="AS962" i="7"/>
  <c r="AS963" i="7"/>
  <c r="AS964" i="7"/>
  <c r="AS965" i="7"/>
  <c r="AS966" i="7"/>
  <c r="AS967" i="7"/>
  <c r="AS968" i="7"/>
  <c r="AS969" i="7"/>
  <c r="AS970" i="7"/>
  <c r="AS971" i="7"/>
  <c r="AS972" i="7"/>
  <c r="AS973" i="7"/>
  <c r="AS974" i="7"/>
  <c r="AS975" i="7"/>
  <c r="AS976" i="7"/>
  <c r="AS977" i="7"/>
  <c r="AS978" i="7"/>
  <c r="AS979" i="7"/>
  <c r="AS980" i="7"/>
  <c r="AS981" i="7"/>
  <c r="AS982" i="7"/>
  <c r="AS983" i="7"/>
  <c r="AS984" i="7"/>
  <c r="AS985" i="7"/>
  <c r="AS986" i="7"/>
  <c r="AS987" i="7"/>
  <c r="AS988" i="7"/>
  <c r="AS989" i="7"/>
  <c r="AS990" i="7"/>
  <c r="AS991" i="7"/>
  <c r="AS992" i="7"/>
  <c r="AS993" i="7"/>
  <c r="AS994" i="7"/>
  <c r="AS995" i="7"/>
  <c r="AS996" i="7"/>
  <c r="AS997" i="7"/>
  <c r="AS998" i="7"/>
  <c r="AS999" i="7"/>
  <c r="AS1000" i="7"/>
  <c r="AS1001" i="7"/>
  <c r="AS1002" i="7"/>
  <c r="AS1003" i="7"/>
  <c r="AS1004" i="7"/>
  <c r="AS1005" i="7"/>
  <c r="AS1006" i="7"/>
  <c r="AS1007" i="7"/>
  <c r="AS1008" i="7"/>
  <c r="AS1009" i="7"/>
  <c r="AS1010" i="7"/>
  <c r="AS1011" i="7"/>
  <c r="AS1012" i="7"/>
  <c r="AS1013" i="7"/>
  <c r="AS1014" i="7"/>
  <c r="AS1015" i="7"/>
  <c r="AS1016" i="7"/>
  <c r="AS1017" i="7"/>
  <c r="AS1018" i="7"/>
  <c r="AS1019" i="7"/>
  <c r="AS1020" i="7"/>
  <c r="AS1021" i="7"/>
  <c r="AS1022" i="7"/>
  <c r="AS1023" i="7"/>
  <c r="AS1024" i="7"/>
  <c r="AS1025" i="7"/>
  <c r="AS1026" i="7"/>
  <c r="AS1027" i="7"/>
  <c r="AS1028" i="7"/>
  <c r="AS1029" i="7"/>
  <c r="AS1030" i="7"/>
  <c r="AS1031" i="7"/>
  <c r="AS1032" i="7"/>
  <c r="AS1033" i="7"/>
  <c r="AS1034" i="7"/>
  <c r="AS1035" i="7"/>
  <c r="AS1036" i="7"/>
  <c r="AS1037" i="7"/>
  <c r="AS1038" i="7"/>
  <c r="AS1039" i="7"/>
  <c r="AS1040" i="7"/>
  <c r="AS1041" i="7"/>
  <c r="AS1042" i="7"/>
  <c r="AS1043" i="7"/>
  <c r="AS1044" i="7"/>
  <c r="AS1045" i="7"/>
  <c r="AS1046" i="7"/>
  <c r="AS1047" i="7"/>
  <c r="AS1048" i="7"/>
  <c r="AS1049" i="7"/>
  <c r="AS1050" i="7"/>
  <c r="AS1051" i="7"/>
  <c r="AS1052" i="7"/>
  <c r="AS1053" i="7"/>
  <c r="AS1054" i="7"/>
  <c r="AS1055" i="7"/>
  <c r="AS1056" i="7"/>
  <c r="AS1057" i="7"/>
  <c r="AS1058" i="7"/>
  <c r="AS1059" i="7"/>
  <c r="AS1060" i="7"/>
  <c r="AS1061" i="7"/>
  <c r="AS1062" i="7"/>
  <c r="AS1063" i="7"/>
  <c r="AS1064" i="7"/>
  <c r="AS1065" i="7"/>
  <c r="AS1066" i="7"/>
  <c r="AS1067" i="7"/>
  <c r="AS1068" i="7"/>
  <c r="AS1069" i="7"/>
  <c r="AS1070" i="7"/>
  <c r="AS1071" i="7"/>
  <c r="AS1072" i="7"/>
  <c r="AS1073" i="7"/>
  <c r="AS1074" i="7"/>
  <c r="AS1075" i="7"/>
  <c r="AS1076" i="7"/>
  <c r="AS1077" i="7"/>
  <c r="AS1078" i="7"/>
  <c r="AS1079" i="7"/>
  <c r="AS1080" i="7"/>
  <c r="AS1081" i="7"/>
  <c r="AS1082" i="7"/>
  <c r="AS1083" i="7"/>
  <c r="AS1084" i="7"/>
  <c r="AS1085" i="7"/>
  <c r="AS1086" i="7"/>
  <c r="AS1087" i="7"/>
  <c r="AS1088" i="7"/>
  <c r="AS1089" i="7"/>
  <c r="AS1090" i="7"/>
  <c r="AS1091" i="7"/>
  <c r="AS1092" i="7"/>
  <c r="AS1093" i="7"/>
  <c r="AS1094" i="7"/>
  <c r="AS1095" i="7"/>
  <c r="AS1096" i="7"/>
  <c r="AS1097" i="7"/>
  <c r="AS1098" i="7"/>
  <c r="AS1099" i="7"/>
  <c r="AS1100" i="7"/>
  <c r="AS1101" i="7"/>
  <c r="AS1102" i="7"/>
  <c r="AS1103" i="7"/>
  <c r="AS1104" i="7"/>
  <c r="AS1105" i="7"/>
  <c r="AS1106" i="7"/>
  <c r="AS1107" i="7"/>
  <c r="AS1108" i="7"/>
  <c r="AS1109" i="7"/>
  <c r="AS1110" i="7"/>
  <c r="AS1111" i="7"/>
  <c r="AS1112" i="7"/>
  <c r="AS1113" i="7"/>
  <c r="AS1114" i="7"/>
  <c r="AS1115" i="7"/>
  <c r="AS1116" i="7"/>
  <c r="AS1117" i="7"/>
  <c r="AS1118" i="7"/>
  <c r="AS1119" i="7"/>
  <c r="AS1120" i="7"/>
  <c r="AS1121" i="7"/>
  <c r="AS1122" i="7"/>
  <c r="AS1123" i="7"/>
  <c r="AS1124" i="7"/>
  <c r="AS1125" i="7"/>
  <c r="AS1126" i="7"/>
  <c r="AS1127" i="7"/>
  <c r="AS1128" i="7"/>
  <c r="AS1129" i="7"/>
  <c r="AS1130" i="7"/>
  <c r="AS1131" i="7"/>
  <c r="AS1132" i="7"/>
  <c r="AS1133" i="7"/>
  <c r="AS1134" i="7"/>
  <c r="AS1135" i="7"/>
  <c r="AS1136" i="7"/>
  <c r="AS1137" i="7"/>
  <c r="AS1138" i="7"/>
  <c r="AS1139" i="7"/>
  <c r="AS1140" i="7"/>
  <c r="AS1141" i="7"/>
  <c r="AS1142" i="7"/>
  <c r="AS1143" i="7"/>
  <c r="AS1144" i="7"/>
  <c r="AS1145" i="7"/>
  <c r="AS1146" i="7"/>
  <c r="AS1147" i="7"/>
  <c r="AS1148" i="7"/>
  <c r="AS1149" i="7"/>
  <c r="AS1150" i="7"/>
  <c r="AS1151" i="7"/>
  <c r="AS1152" i="7"/>
  <c r="AS1153" i="7"/>
  <c r="AS1154" i="7"/>
  <c r="AS1155" i="7"/>
  <c r="AS1156" i="7"/>
  <c r="AS1157" i="7"/>
  <c r="AS1158" i="7"/>
  <c r="AS1159" i="7"/>
  <c r="AS1160" i="7"/>
  <c r="AS2" i="7"/>
  <c r="AR2" i="7"/>
  <c r="AR3" i="7"/>
  <c r="AR4" i="7"/>
  <c r="AR5" i="7"/>
  <c r="AR6" i="7"/>
  <c r="AR7" i="7"/>
  <c r="AR8" i="7"/>
  <c r="AR9" i="7"/>
  <c r="AR10" i="7"/>
  <c r="AR11" i="7"/>
  <c r="AR12" i="7"/>
  <c r="AR13" i="7"/>
  <c r="AR14" i="7"/>
  <c r="AR15" i="7"/>
  <c r="AR16" i="7"/>
  <c r="AR17" i="7"/>
  <c r="AR18" i="7"/>
  <c r="AR19" i="7"/>
  <c r="AR20" i="7"/>
  <c r="AR21" i="7"/>
  <c r="AR22" i="7"/>
  <c r="AR23" i="7"/>
  <c r="AR24" i="7"/>
  <c r="AR25" i="7"/>
  <c r="AR26" i="7"/>
  <c r="AR27" i="7"/>
  <c r="AR28" i="7"/>
  <c r="AR29" i="7"/>
  <c r="AR30" i="7"/>
  <c r="AR31" i="7"/>
  <c r="AR32" i="7"/>
  <c r="AR33" i="7"/>
  <c r="AR34" i="7"/>
  <c r="AR35" i="7"/>
  <c r="AR36" i="7"/>
  <c r="AR37" i="7"/>
  <c r="AR38" i="7"/>
  <c r="AR39" i="7"/>
  <c r="AR40" i="7"/>
  <c r="AR41" i="7"/>
  <c r="AR42" i="7"/>
  <c r="AR43" i="7"/>
  <c r="AR44" i="7"/>
  <c r="AR45" i="7"/>
  <c r="AR46" i="7"/>
  <c r="AR47" i="7"/>
  <c r="AR48" i="7"/>
  <c r="AR49" i="7"/>
  <c r="AR50" i="7"/>
  <c r="AR51" i="7"/>
  <c r="AR52" i="7"/>
  <c r="AR53" i="7"/>
  <c r="AR54" i="7"/>
  <c r="AR55" i="7"/>
  <c r="AR56" i="7"/>
  <c r="AR57" i="7"/>
  <c r="AR58" i="7"/>
  <c r="AR59" i="7"/>
  <c r="AR60" i="7"/>
  <c r="AR61" i="7"/>
  <c r="AR62" i="7"/>
  <c r="AR63" i="7"/>
  <c r="AR64" i="7"/>
  <c r="AR65" i="7"/>
  <c r="AR66" i="7"/>
  <c r="AR67" i="7"/>
  <c r="AR68" i="7"/>
  <c r="AR69" i="7"/>
  <c r="AR70" i="7"/>
  <c r="AR71" i="7"/>
  <c r="AR72" i="7"/>
  <c r="AR73" i="7"/>
  <c r="AR74" i="7"/>
  <c r="AR75" i="7"/>
  <c r="AR76" i="7"/>
  <c r="AR77" i="7"/>
  <c r="AR78" i="7"/>
  <c r="AR79" i="7"/>
  <c r="AR80" i="7"/>
  <c r="AR81" i="7"/>
  <c r="AR82" i="7"/>
  <c r="AR83" i="7"/>
  <c r="AR84" i="7"/>
  <c r="AR85" i="7"/>
  <c r="AR86" i="7"/>
  <c r="AR87" i="7"/>
  <c r="AR88" i="7"/>
  <c r="AR89" i="7"/>
  <c r="AR90" i="7"/>
  <c r="AR91" i="7"/>
  <c r="AR92" i="7"/>
  <c r="AR93" i="7"/>
  <c r="AR94" i="7"/>
  <c r="AR95" i="7"/>
  <c r="AR96" i="7"/>
  <c r="AR97" i="7"/>
  <c r="AR98" i="7"/>
  <c r="AR99" i="7"/>
  <c r="AR100" i="7"/>
  <c r="AR101" i="7"/>
  <c r="AR102" i="7"/>
  <c r="AR103" i="7"/>
  <c r="AR104" i="7"/>
  <c r="AR105" i="7"/>
  <c r="AR106" i="7"/>
  <c r="AR107" i="7"/>
  <c r="AR108" i="7"/>
  <c r="AR109" i="7"/>
  <c r="AR110" i="7"/>
  <c r="AR111" i="7"/>
  <c r="AR112" i="7"/>
  <c r="AR113" i="7"/>
  <c r="AR114" i="7"/>
  <c r="AR115" i="7"/>
  <c r="AR116" i="7"/>
  <c r="AR117" i="7"/>
  <c r="AR118" i="7"/>
  <c r="AR119" i="7"/>
  <c r="AR120" i="7"/>
  <c r="AR121" i="7"/>
  <c r="AR122" i="7"/>
  <c r="AR123" i="7"/>
  <c r="AR124" i="7"/>
  <c r="AR125" i="7"/>
  <c r="AR126" i="7"/>
  <c r="AR127" i="7"/>
  <c r="AR128" i="7"/>
  <c r="AR129" i="7"/>
  <c r="AR130" i="7"/>
  <c r="AR131" i="7"/>
  <c r="AR132" i="7"/>
  <c r="AR133" i="7"/>
  <c r="AR134" i="7"/>
  <c r="AR135" i="7"/>
  <c r="AR136" i="7"/>
  <c r="AR137" i="7"/>
  <c r="AR138" i="7"/>
  <c r="AR139" i="7"/>
  <c r="AR140" i="7"/>
  <c r="AR141" i="7"/>
  <c r="AR142" i="7"/>
  <c r="AR143" i="7"/>
  <c r="AR144" i="7"/>
  <c r="AR145" i="7"/>
  <c r="AR146" i="7"/>
  <c r="AR147" i="7"/>
  <c r="AR148" i="7"/>
  <c r="AR149" i="7"/>
  <c r="AR150" i="7"/>
  <c r="AR151" i="7"/>
  <c r="AR152" i="7"/>
  <c r="AR153" i="7"/>
  <c r="AR154" i="7"/>
  <c r="AR155" i="7"/>
  <c r="AR156" i="7"/>
  <c r="AR157" i="7"/>
  <c r="AR158" i="7"/>
  <c r="AR159" i="7"/>
  <c r="AR160" i="7"/>
  <c r="AR161" i="7"/>
  <c r="AR162" i="7"/>
  <c r="AR163" i="7"/>
  <c r="AR164" i="7"/>
  <c r="AR165" i="7"/>
  <c r="AR166" i="7"/>
  <c r="AR167" i="7"/>
  <c r="AR168" i="7"/>
  <c r="AR169" i="7"/>
  <c r="AR170" i="7"/>
  <c r="AR171" i="7"/>
  <c r="AR172" i="7"/>
  <c r="AR173" i="7"/>
  <c r="AR174" i="7"/>
  <c r="AR175" i="7"/>
  <c r="AR176" i="7"/>
  <c r="AR177" i="7"/>
  <c r="AR178" i="7"/>
  <c r="AR179" i="7"/>
  <c r="AR180" i="7"/>
  <c r="AR181" i="7"/>
  <c r="AR182" i="7"/>
  <c r="AR183" i="7"/>
  <c r="AR184" i="7"/>
  <c r="AR185" i="7"/>
  <c r="AR186" i="7"/>
  <c r="AR187" i="7"/>
  <c r="AR188" i="7"/>
  <c r="AR189" i="7"/>
  <c r="AR190" i="7"/>
  <c r="AR191" i="7"/>
  <c r="AR192" i="7"/>
  <c r="AR193" i="7"/>
  <c r="AR194" i="7"/>
  <c r="AR195" i="7"/>
  <c r="AR196" i="7"/>
  <c r="AR197" i="7"/>
  <c r="AR198" i="7"/>
  <c r="AR199" i="7"/>
  <c r="AR200" i="7"/>
  <c r="AR201" i="7"/>
  <c r="AR202" i="7"/>
  <c r="AR203" i="7"/>
  <c r="AR204" i="7"/>
  <c r="AR205" i="7"/>
  <c r="AR206" i="7"/>
  <c r="AR207" i="7"/>
  <c r="AR208" i="7"/>
  <c r="AR209" i="7"/>
  <c r="AR210" i="7"/>
  <c r="AR211" i="7"/>
  <c r="AR212" i="7"/>
  <c r="AR213" i="7"/>
  <c r="AR214" i="7"/>
  <c r="AR215" i="7"/>
  <c r="AR216" i="7"/>
  <c r="AR217" i="7"/>
  <c r="AR218" i="7"/>
  <c r="AR219" i="7"/>
  <c r="AR220" i="7"/>
  <c r="AR221" i="7"/>
  <c r="AR222" i="7"/>
  <c r="AR223" i="7"/>
  <c r="AR224" i="7"/>
  <c r="AR225" i="7"/>
  <c r="AR226" i="7"/>
  <c r="AR227" i="7"/>
  <c r="AR228" i="7"/>
  <c r="AR229" i="7"/>
  <c r="AR230" i="7"/>
  <c r="AR231" i="7"/>
  <c r="AR232" i="7"/>
  <c r="AR233" i="7"/>
  <c r="AR234" i="7"/>
  <c r="AR235" i="7"/>
  <c r="AR236" i="7"/>
  <c r="AR237" i="7"/>
  <c r="AR238" i="7"/>
  <c r="AR239" i="7"/>
  <c r="AR240" i="7"/>
  <c r="AR241" i="7"/>
  <c r="AR242" i="7"/>
  <c r="AR243" i="7"/>
  <c r="AR244" i="7"/>
  <c r="AR245" i="7"/>
  <c r="AR246" i="7"/>
  <c r="AR247" i="7"/>
  <c r="AR248" i="7"/>
  <c r="AR249" i="7"/>
  <c r="AR250" i="7"/>
  <c r="AR251" i="7"/>
  <c r="AR252" i="7"/>
  <c r="AR253" i="7"/>
  <c r="AR254" i="7"/>
  <c r="AR255" i="7"/>
  <c r="AR256" i="7"/>
  <c r="AR257" i="7"/>
  <c r="AR258" i="7"/>
  <c r="AR259" i="7"/>
  <c r="AR260" i="7"/>
  <c r="AR261" i="7"/>
  <c r="AR262" i="7"/>
  <c r="AR263" i="7"/>
  <c r="AR264" i="7"/>
  <c r="AR265" i="7"/>
  <c r="AR266" i="7"/>
  <c r="AR267" i="7"/>
  <c r="AR268" i="7"/>
  <c r="AR269" i="7"/>
  <c r="AR270" i="7"/>
  <c r="AR271" i="7"/>
  <c r="AR272" i="7"/>
  <c r="AR273" i="7"/>
  <c r="AR274" i="7"/>
  <c r="AR275" i="7"/>
  <c r="AR276" i="7"/>
  <c r="AR277" i="7"/>
  <c r="AR278" i="7"/>
  <c r="AR279" i="7"/>
  <c r="AR280" i="7"/>
  <c r="AR281" i="7"/>
  <c r="AR282" i="7"/>
  <c r="AR283" i="7"/>
  <c r="AR284" i="7"/>
  <c r="AR285" i="7"/>
  <c r="AR286" i="7"/>
  <c r="AR287" i="7"/>
  <c r="AR288" i="7"/>
  <c r="AR289" i="7"/>
  <c r="AR290" i="7"/>
  <c r="AR291" i="7"/>
  <c r="AR292" i="7"/>
  <c r="AR293" i="7"/>
  <c r="AR294" i="7"/>
  <c r="AR295" i="7"/>
  <c r="AR296" i="7"/>
  <c r="AR297" i="7"/>
  <c r="AR298" i="7"/>
  <c r="AR299" i="7"/>
  <c r="AR300" i="7"/>
  <c r="AR301" i="7"/>
  <c r="AR302" i="7"/>
  <c r="AR303" i="7"/>
  <c r="AR304" i="7"/>
  <c r="AR305" i="7"/>
  <c r="AR306" i="7"/>
  <c r="AR307" i="7"/>
  <c r="AR308" i="7"/>
  <c r="AR309" i="7"/>
  <c r="AR310" i="7"/>
  <c r="AR311" i="7"/>
  <c r="AR312" i="7"/>
  <c r="AR313" i="7"/>
  <c r="AR314" i="7"/>
  <c r="AR315" i="7"/>
  <c r="AR316" i="7"/>
  <c r="AR317" i="7"/>
  <c r="AR318" i="7"/>
  <c r="AR319" i="7"/>
  <c r="AR320" i="7"/>
  <c r="AR321" i="7"/>
  <c r="AR322" i="7"/>
  <c r="AR323" i="7"/>
  <c r="AR324" i="7"/>
  <c r="AR325" i="7"/>
  <c r="AR326" i="7"/>
  <c r="AR327" i="7"/>
  <c r="AR328" i="7"/>
  <c r="AR329" i="7"/>
  <c r="AR330" i="7"/>
  <c r="AR331" i="7"/>
  <c r="AR332" i="7"/>
  <c r="AR333" i="7"/>
  <c r="AR334" i="7"/>
  <c r="AR335" i="7"/>
  <c r="AR336" i="7"/>
  <c r="AR337" i="7"/>
  <c r="AR338" i="7"/>
  <c r="AR339" i="7"/>
  <c r="AR340" i="7"/>
  <c r="AR341" i="7"/>
  <c r="AR342" i="7"/>
  <c r="AR343" i="7"/>
  <c r="AR344" i="7"/>
  <c r="AR345" i="7"/>
  <c r="AR346" i="7"/>
  <c r="AR347" i="7"/>
  <c r="AR348" i="7"/>
  <c r="AR349" i="7"/>
  <c r="AR350" i="7"/>
  <c r="AR351" i="7"/>
  <c r="AR352" i="7"/>
  <c r="AR353" i="7"/>
  <c r="AR354" i="7"/>
  <c r="AR355" i="7"/>
  <c r="AR356" i="7"/>
  <c r="AR357" i="7"/>
  <c r="AR358" i="7"/>
  <c r="AR359" i="7"/>
  <c r="AR360" i="7"/>
  <c r="AR361" i="7"/>
  <c r="AR362" i="7"/>
  <c r="AR363" i="7"/>
  <c r="AR364" i="7"/>
  <c r="AR365" i="7"/>
  <c r="AR366" i="7"/>
  <c r="AR367" i="7"/>
  <c r="AR368" i="7"/>
  <c r="AR369" i="7"/>
  <c r="AR370" i="7"/>
  <c r="AR371" i="7"/>
  <c r="AR372" i="7"/>
  <c r="AR373" i="7"/>
  <c r="AR374" i="7"/>
  <c r="AR375" i="7"/>
  <c r="AR376" i="7"/>
  <c r="AR377" i="7"/>
  <c r="AR378" i="7"/>
  <c r="AR379" i="7"/>
  <c r="AR380" i="7"/>
  <c r="AR381" i="7"/>
  <c r="AR382" i="7"/>
  <c r="AR383" i="7"/>
  <c r="AR384" i="7"/>
  <c r="AR385" i="7"/>
  <c r="AR386" i="7"/>
  <c r="AR387" i="7"/>
  <c r="AR388" i="7"/>
  <c r="AR389" i="7"/>
  <c r="AR390" i="7"/>
  <c r="AR391" i="7"/>
  <c r="AR392" i="7"/>
  <c r="AR393" i="7"/>
  <c r="AR394" i="7"/>
  <c r="AR395" i="7"/>
  <c r="AR396" i="7"/>
  <c r="AR397" i="7"/>
  <c r="AR398" i="7"/>
  <c r="AR399" i="7"/>
  <c r="AR400" i="7"/>
  <c r="AR401" i="7"/>
  <c r="AR402" i="7"/>
  <c r="AR403" i="7"/>
  <c r="AR404" i="7"/>
  <c r="AR405" i="7"/>
  <c r="AR406" i="7"/>
  <c r="AR407" i="7"/>
  <c r="AR408" i="7"/>
  <c r="AR409" i="7"/>
  <c r="AR410" i="7"/>
  <c r="AR411" i="7"/>
  <c r="AR412" i="7"/>
  <c r="AR413" i="7"/>
  <c r="AR414" i="7"/>
  <c r="AR415" i="7"/>
  <c r="AR416" i="7"/>
  <c r="AR417" i="7"/>
  <c r="AR418" i="7"/>
  <c r="AR419" i="7"/>
  <c r="AR420" i="7"/>
  <c r="AR421" i="7"/>
  <c r="AR422" i="7"/>
  <c r="AR423" i="7"/>
  <c r="AR424" i="7"/>
  <c r="AR425" i="7"/>
  <c r="AR426" i="7"/>
  <c r="AR427" i="7"/>
  <c r="AR428" i="7"/>
  <c r="AR429" i="7"/>
  <c r="AR430" i="7"/>
  <c r="AR431" i="7"/>
  <c r="AR432" i="7"/>
  <c r="AR433" i="7"/>
  <c r="AR434" i="7"/>
  <c r="AR435" i="7"/>
  <c r="AR436" i="7"/>
  <c r="AR437" i="7"/>
  <c r="AR438" i="7"/>
  <c r="AR439" i="7"/>
  <c r="AR440" i="7"/>
  <c r="AR441" i="7"/>
  <c r="AR442" i="7"/>
  <c r="AR443" i="7"/>
  <c r="AR444" i="7"/>
  <c r="AR445" i="7"/>
  <c r="AR446" i="7"/>
  <c r="AR447" i="7"/>
  <c r="AR448" i="7"/>
  <c r="AR449" i="7"/>
  <c r="AR450" i="7"/>
  <c r="AR451" i="7"/>
  <c r="AR452" i="7"/>
  <c r="AR453" i="7"/>
  <c r="AR454" i="7"/>
  <c r="AR455" i="7"/>
  <c r="AR456" i="7"/>
  <c r="AR457" i="7"/>
  <c r="AR458" i="7"/>
  <c r="AR459" i="7"/>
  <c r="AR460" i="7"/>
  <c r="AR461" i="7"/>
  <c r="AR462" i="7"/>
  <c r="AR463" i="7"/>
  <c r="AR464" i="7"/>
  <c r="AR465" i="7"/>
  <c r="AR466" i="7"/>
  <c r="AR467" i="7"/>
  <c r="AR468" i="7"/>
  <c r="AR469" i="7"/>
  <c r="AR470" i="7"/>
  <c r="AR471" i="7"/>
  <c r="AR472" i="7"/>
  <c r="AR473" i="7"/>
  <c r="AR474" i="7"/>
  <c r="AR475" i="7"/>
  <c r="AR476" i="7"/>
  <c r="AR477" i="7"/>
  <c r="AR478" i="7"/>
  <c r="AR479" i="7"/>
  <c r="AR480" i="7"/>
  <c r="AR481" i="7"/>
  <c r="AR482" i="7"/>
  <c r="AR483" i="7"/>
  <c r="AR484" i="7"/>
  <c r="AR485" i="7"/>
  <c r="AR486" i="7"/>
  <c r="AR487" i="7"/>
  <c r="AR488" i="7"/>
  <c r="AR489" i="7"/>
  <c r="AR490" i="7"/>
  <c r="AR491" i="7"/>
  <c r="AR492" i="7"/>
  <c r="AR493" i="7"/>
  <c r="AR494" i="7"/>
  <c r="AR495" i="7"/>
  <c r="AR496" i="7"/>
  <c r="AR497" i="7"/>
  <c r="AR498" i="7"/>
  <c r="AR499" i="7"/>
  <c r="AR500" i="7"/>
  <c r="AR501" i="7"/>
  <c r="AR502" i="7"/>
  <c r="AR503" i="7"/>
  <c r="AR504" i="7"/>
  <c r="AR505" i="7"/>
  <c r="AR506" i="7"/>
  <c r="AR507" i="7"/>
  <c r="AR508" i="7"/>
  <c r="AR509" i="7"/>
  <c r="AR510" i="7"/>
  <c r="AR511" i="7"/>
  <c r="AR512" i="7"/>
  <c r="AR513" i="7"/>
  <c r="AR514" i="7"/>
  <c r="AR515" i="7"/>
  <c r="AR516" i="7"/>
  <c r="AR517" i="7"/>
  <c r="AR518" i="7"/>
  <c r="AR519" i="7"/>
  <c r="AR520" i="7"/>
  <c r="AR521" i="7"/>
  <c r="AR522" i="7"/>
  <c r="AR523" i="7"/>
  <c r="AR524" i="7"/>
  <c r="AR525" i="7"/>
  <c r="AR526" i="7"/>
  <c r="AR527" i="7"/>
  <c r="AR528" i="7"/>
  <c r="AR529" i="7"/>
  <c r="AR530" i="7"/>
  <c r="AR531" i="7"/>
  <c r="AR532" i="7"/>
  <c r="AR533" i="7"/>
  <c r="AR534" i="7"/>
  <c r="AR535" i="7"/>
  <c r="AR536" i="7"/>
  <c r="AR537" i="7"/>
  <c r="AR538" i="7"/>
  <c r="AR539" i="7"/>
  <c r="AR540" i="7"/>
  <c r="AR541" i="7"/>
  <c r="AR542" i="7"/>
  <c r="AR543" i="7"/>
  <c r="AR544" i="7"/>
  <c r="AR545" i="7"/>
  <c r="AR546" i="7"/>
  <c r="AR547" i="7"/>
  <c r="AR548" i="7"/>
  <c r="AR549" i="7"/>
  <c r="AR550" i="7"/>
  <c r="AR551" i="7"/>
  <c r="AR552" i="7"/>
  <c r="AR553" i="7"/>
  <c r="AR554" i="7"/>
  <c r="AR555" i="7"/>
  <c r="AR556" i="7"/>
  <c r="AR557" i="7"/>
  <c r="AR558" i="7"/>
  <c r="AR559" i="7"/>
  <c r="AR560" i="7"/>
  <c r="AR561" i="7"/>
  <c r="AR562" i="7"/>
  <c r="AR563" i="7"/>
  <c r="AR564" i="7"/>
  <c r="AR565" i="7"/>
  <c r="AR566" i="7"/>
  <c r="AR567" i="7"/>
  <c r="AR568" i="7"/>
  <c r="AR569" i="7"/>
  <c r="AR570" i="7"/>
  <c r="AR571" i="7"/>
  <c r="AR572" i="7"/>
  <c r="AR573" i="7"/>
  <c r="AR574" i="7"/>
  <c r="AR575" i="7"/>
  <c r="AR576" i="7"/>
  <c r="AR577" i="7"/>
  <c r="AR578" i="7"/>
  <c r="AR579" i="7"/>
  <c r="AR580" i="7"/>
  <c r="AR581" i="7"/>
  <c r="AR582" i="7"/>
  <c r="AR583" i="7"/>
  <c r="AR584" i="7"/>
  <c r="AR585" i="7"/>
  <c r="AR586" i="7"/>
  <c r="AR587" i="7"/>
  <c r="AR588" i="7"/>
  <c r="AR589" i="7"/>
  <c r="AR590" i="7"/>
  <c r="AR591" i="7"/>
  <c r="AR592" i="7"/>
  <c r="AR593" i="7"/>
  <c r="AR594" i="7"/>
  <c r="AR595" i="7"/>
  <c r="AR596" i="7"/>
  <c r="AR597" i="7"/>
  <c r="AR598" i="7"/>
  <c r="AR599" i="7"/>
  <c r="AR600" i="7"/>
  <c r="AR601" i="7"/>
  <c r="AR602" i="7"/>
  <c r="AR603" i="7"/>
  <c r="AR604" i="7"/>
  <c r="AR605" i="7"/>
  <c r="AR606" i="7"/>
  <c r="AR607" i="7"/>
  <c r="AR608" i="7"/>
  <c r="AR609" i="7"/>
  <c r="AR610" i="7"/>
  <c r="AR611" i="7"/>
  <c r="AR612" i="7"/>
  <c r="AR613" i="7"/>
  <c r="AR614" i="7"/>
  <c r="AR615" i="7"/>
  <c r="AR616" i="7"/>
  <c r="AR617" i="7"/>
  <c r="AR618" i="7"/>
  <c r="AR619" i="7"/>
  <c r="AR620" i="7"/>
  <c r="AR621" i="7"/>
  <c r="AR622" i="7"/>
  <c r="AR623" i="7"/>
  <c r="AR624" i="7"/>
  <c r="AR625" i="7"/>
  <c r="AR626" i="7"/>
  <c r="AR627" i="7"/>
  <c r="AR628" i="7"/>
  <c r="AR629" i="7"/>
  <c r="AR630" i="7"/>
  <c r="AR631" i="7"/>
  <c r="AR632" i="7"/>
  <c r="AR633" i="7"/>
  <c r="AR634" i="7"/>
  <c r="AR635" i="7"/>
  <c r="AR636" i="7"/>
  <c r="AR637" i="7"/>
  <c r="AR638" i="7"/>
  <c r="AR639" i="7"/>
  <c r="AR640" i="7"/>
  <c r="AR641" i="7"/>
  <c r="AR642" i="7"/>
  <c r="AR643" i="7"/>
  <c r="AR644" i="7"/>
  <c r="AR645" i="7"/>
  <c r="AR646" i="7"/>
  <c r="AR647" i="7"/>
  <c r="AR648" i="7"/>
  <c r="AR649" i="7"/>
  <c r="AR650" i="7"/>
  <c r="AR651" i="7"/>
  <c r="AR652" i="7"/>
  <c r="AR653" i="7"/>
  <c r="AR654" i="7"/>
  <c r="AR655" i="7"/>
  <c r="AR656" i="7"/>
  <c r="AR657" i="7"/>
  <c r="AR658" i="7"/>
  <c r="AR659" i="7"/>
  <c r="AR660" i="7"/>
  <c r="AR661" i="7"/>
  <c r="AR662" i="7"/>
  <c r="AR663" i="7"/>
  <c r="AR664" i="7"/>
  <c r="AR665" i="7"/>
  <c r="AR666" i="7"/>
  <c r="AR667" i="7"/>
  <c r="AR668" i="7"/>
  <c r="AR669" i="7"/>
  <c r="AR670" i="7"/>
  <c r="AR671" i="7"/>
  <c r="AR672" i="7"/>
  <c r="AR673" i="7"/>
  <c r="AR674" i="7"/>
  <c r="AR675" i="7"/>
  <c r="AR676" i="7"/>
  <c r="AR677" i="7"/>
  <c r="AR678" i="7"/>
  <c r="AR679" i="7"/>
  <c r="AR680" i="7"/>
  <c r="AR681" i="7"/>
  <c r="AR682" i="7"/>
  <c r="AR683" i="7"/>
  <c r="AR684" i="7"/>
  <c r="AR685" i="7"/>
  <c r="AR686" i="7"/>
  <c r="AR687" i="7"/>
  <c r="AR688" i="7"/>
  <c r="AR689" i="7"/>
  <c r="AR690" i="7"/>
  <c r="AR691" i="7"/>
  <c r="AR692" i="7"/>
  <c r="AR693" i="7"/>
  <c r="AR694" i="7"/>
  <c r="AR695" i="7"/>
  <c r="AR696" i="7"/>
  <c r="AR697" i="7"/>
  <c r="AR698" i="7"/>
  <c r="AR699" i="7"/>
  <c r="AR700" i="7"/>
  <c r="AR701" i="7"/>
  <c r="AR702" i="7"/>
  <c r="AR703" i="7"/>
  <c r="AR704" i="7"/>
  <c r="AR705" i="7"/>
  <c r="AR706" i="7"/>
  <c r="AR707" i="7"/>
  <c r="AR708" i="7"/>
  <c r="AR709" i="7"/>
  <c r="AR710" i="7"/>
  <c r="AR711" i="7"/>
  <c r="AR712" i="7"/>
  <c r="AR713" i="7"/>
  <c r="AR714" i="7"/>
  <c r="AR715" i="7"/>
  <c r="AR716" i="7"/>
  <c r="AR717" i="7"/>
  <c r="AR718" i="7"/>
  <c r="AR719" i="7"/>
  <c r="AR720" i="7"/>
  <c r="AR721" i="7"/>
  <c r="AR722" i="7"/>
  <c r="AR723" i="7"/>
  <c r="AR724" i="7"/>
  <c r="AR725" i="7"/>
  <c r="AR726" i="7"/>
  <c r="AR727" i="7"/>
  <c r="AR728" i="7"/>
  <c r="AR729" i="7"/>
  <c r="AR730" i="7"/>
  <c r="AR731" i="7"/>
  <c r="AR732" i="7"/>
  <c r="AR733" i="7"/>
  <c r="AR734" i="7"/>
  <c r="AR735" i="7"/>
  <c r="AR736" i="7"/>
  <c r="AR737" i="7"/>
  <c r="AR738" i="7"/>
  <c r="AR739" i="7"/>
  <c r="AR740" i="7"/>
  <c r="AR741" i="7"/>
  <c r="AR742" i="7"/>
  <c r="AR743" i="7"/>
  <c r="AR744" i="7"/>
  <c r="AR745" i="7"/>
  <c r="AR746" i="7"/>
  <c r="AR747" i="7"/>
  <c r="AR748" i="7"/>
  <c r="AR749" i="7"/>
  <c r="AR750" i="7"/>
  <c r="AR751" i="7"/>
  <c r="AR752" i="7"/>
  <c r="AR753" i="7"/>
  <c r="AR754" i="7"/>
  <c r="AR755" i="7"/>
  <c r="AR756" i="7"/>
  <c r="AR757" i="7"/>
  <c r="AR758" i="7"/>
  <c r="AR759" i="7"/>
  <c r="AR760" i="7"/>
  <c r="AR761" i="7"/>
  <c r="AR762" i="7"/>
  <c r="AR763" i="7"/>
  <c r="AR764" i="7"/>
  <c r="AR765" i="7"/>
  <c r="AR766" i="7"/>
  <c r="AR767" i="7"/>
  <c r="AR768" i="7"/>
  <c r="AR769" i="7"/>
  <c r="AR770" i="7"/>
  <c r="AR771" i="7"/>
  <c r="AR772" i="7"/>
  <c r="AR773" i="7"/>
  <c r="AR774" i="7"/>
  <c r="AR775" i="7"/>
  <c r="AR776" i="7"/>
  <c r="AR777" i="7"/>
  <c r="AR778" i="7"/>
  <c r="AR779" i="7"/>
  <c r="AR780" i="7"/>
  <c r="AR781" i="7"/>
  <c r="AR782" i="7"/>
  <c r="AR783" i="7"/>
  <c r="AR784" i="7"/>
  <c r="AR785" i="7"/>
  <c r="AR786" i="7"/>
  <c r="AR787" i="7"/>
  <c r="AR788" i="7"/>
  <c r="AR789" i="7"/>
  <c r="AR790" i="7"/>
  <c r="AR791" i="7"/>
  <c r="AR792" i="7"/>
  <c r="AR793" i="7"/>
  <c r="AR794" i="7"/>
  <c r="AR795" i="7"/>
  <c r="AR796" i="7"/>
  <c r="AR797" i="7"/>
  <c r="AR798" i="7"/>
  <c r="AR799" i="7"/>
  <c r="AR800" i="7"/>
  <c r="AR801" i="7"/>
  <c r="AR802" i="7"/>
  <c r="AR803" i="7"/>
  <c r="AR804" i="7"/>
  <c r="AR805" i="7"/>
  <c r="AR806" i="7"/>
  <c r="AR807" i="7"/>
  <c r="AR808" i="7"/>
  <c r="AR809" i="7"/>
  <c r="AR810" i="7"/>
  <c r="AR811" i="7"/>
  <c r="AR812" i="7"/>
  <c r="AR813" i="7"/>
  <c r="AR814" i="7"/>
  <c r="AR815" i="7"/>
  <c r="AR816" i="7"/>
  <c r="AR817" i="7"/>
  <c r="AR818" i="7"/>
  <c r="AR819" i="7"/>
  <c r="AR820" i="7"/>
  <c r="AR821" i="7"/>
  <c r="AR822" i="7"/>
  <c r="AR823" i="7"/>
  <c r="AR824" i="7"/>
  <c r="AR825" i="7"/>
  <c r="AR826" i="7"/>
  <c r="AR827" i="7"/>
  <c r="AR828" i="7"/>
  <c r="AR829" i="7"/>
  <c r="AR830" i="7"/>
  <c r="AR831" i="7"/>
  <c r="AR832" i="7"/>
  <c r="AR833" i="7"/>
  <c r="AR834" i="7"/>
  <c r="AR835" i="7"/>
  <c r="AR836" i="7"/>
  <c r="AR837" i="7"/>
  <c r="AR838" i="7"/>
  <c r="AR839" i="7"/>
  <c r="AR840" i="7"/>
  <c r="AR841" i="7"/>
  <c r="AR842" i="7"/>
  <c r="AR843" i="7"/>
  <c r="AR844" i="7"/>
  <c r="AR845" i="7"/>
  <c r="AR846" i="7"/>
  <c r="AR847" i="7"/>
  <c r="AR848" i="7"/>
  <c r="AR849" i="7"/>
  <c r="AR850" i="7"/>
  <c r="AR851" i="7"/>
  <c r="AR852" i="7"/>
  <c r="AR853" i="7"/>
  <c r="AR854" i="7"/>
  <c r="AR855" i="7"/>
  <c r="AR856" i="7"/>
  <c r="AR857" i="7"/>
  <c r="AR858" i="7"/>
  <c r="AR859" i="7"/>
  <c r="AR860" i="7"/>
  <c r="AR861" i="7"/>
  <c r="AR862" i="7"/>
  <c r="AR863" i="7"/>
  <c r="AR864" i="7"/>
  <c r="AR865" i="7"/>
  <c r="AR866" i="7"/>
  <c r="AR867" i="7"/>
  <c r="AR868" i="7"/>
  <c r="AR869" i="7"/>
  <c r="AR870" i="7"/>
  <c r="AR871" i="7"/>
  <c r="AR872" i="7"/>
  <c r="AR873" i="7"/>
  <c r="AR874" i="7"/>
  <c r="AR875" i="7"/>
  <c r="AR876" i="7"/>
  <c r="AR877" i="7"/>
  <c r="AR878" i="7"/>
  <c r="AR879" i="7"/>
  <c r="AR880" i="7"/>
  <c r="AR881" i="7"/>
  <c r="AR882" i="7"/>
  <c r="AR883" i="7"/>
  <c r="AR884" i="7"/>
  <c r="AR885" i="7"/>
  <c r="AR886" i="7"/>
  <c r="AR887" i="7"/>
  <c r="AR888" i="7"/>
  <c r="AR889" i="7"/>
  <c r="AR890" i="7"/>
  <c r="AR891" i="7"/>
  <c r="AR892" i="7"/>
  <c r="AR893" i="7"/>
  <c r="AR894" i="7"/>
  <c r="AR895" i="7"/>
  <c r="AR896" i="7"/>
  <c r="AR897" i="7"/>
  <c r="AR898" i="7"/>
  <c r="AR899" i="7"/>
  <c r="AR900" i="7"/>
  <c r="AR901" i="7"/>
  <c r="AR902" i="7"/>
  <c r="AR903" i="7"/>
  <c r="AR904" i="7"/>
  <c r="AR905" i="7"/>
  <c r="AR906" i="7"/>
  <c r="AR907" i="7"/>
  <c r="AR908" i="7"/>
  <c r="AR909" i="7"/>
  <c r="AR910" i="7"/>
  <c r="AR911" i="7"/>
  <c r="AR912" i="7"/>
  <c r="AR913" i="7"/>
  <c r="AR914" i="7"/>
  <c r="AR915" i="7"/>
  <c r="AR916" i="7"/>
  <c r="AR917" i="7"/>
  <c r="AR918" i="7"/>
  <c r="AR919" i="7"/>
  <c r="AR920" i="7"/>
  <c r="AR921" i="7"/>
  <c r="AR922" i="7"/>
  <c r="AR923" i="7"/>
  <c r="AR924" i="7"/>
  <c r="AR925" i="7"/>
  <c r="AR926" i="7"/>
  <c r="AR927" i="7"/>
  <c r="AR928" i="7"/>
  <c r="AR929" i="7"/>
  <c r="AR930" i="7"/>
  <c r="AR931" i="7"/>
  <c r="AR932" i="7"/>
  <c r="AR933" i="7"/>
  <c r="AR934" i="7"/>
  <c r="AR935" i="7"/>
  <c r="AR936" i="7"/>
  <c r="AR937" i="7"/>
  <c r="AR938" i="7"/>
  <c r="AR939" i="7"/>
  <c r="AR940" i="7"/>
  <c r="AR941" i="7"/>
  <c r="AR942" i="7"/>
  <c r="AR943" i="7"/>
  <c r="AR944" i="7"/>
  <c r="AR945" i="7"/>
  <c r="AR946" i="7"/>
  <c r="AR947" i="7"/>
  <c r="AR948" i="7"/>
  <c r="AR949" i="7"/>
  <c r="AR950" i="7"/>
  <c r="AR951" i="7"/>
  <c r="AR952" i="7"/>
  <c r="AR953" i="7"/>
  <c r="AR954" i="7"/>
  <c r="AR955" i="7"/>
  <c r="AR956" i="7"/>
  <c r="AR957" i="7"/>
  <c r="AR958" i="7"/>
  <c r="AR959" i="7"/>
  <c r="AR960" i="7"/>
  <c r="AR961" i="7"/>
  <c r="AR962" i="7"/>
  <c r="AR963" i="7"/>
  <c r="AR964" i="7"/>
  <c r="AR965" i="7"/>
  <c r="AR966" i="7"/>
  <c r="AR967" i="7"/>
  <c r="AR968" i="7"/>
  <c r="AR969" i="7"/>
  <c r="AR970" i="7"/>
  <c r="AR971" i="7"/>
  <c r="AR972" i="7"/>
  <c r="AR973" i="7"/>
  <c r="AR974" i="7"/>
  <c r="AR975" i="7"/>
  <c r="AR976" i="7"/>
  <c r="AR977" i="7"/>
  <c r="AR978" i="7"/>
  <c r="AR979" i="7"/>
  <c r="AR980" i="7"/>
  <c r="AR981" i="7"/>
  <c r="AR982" i="7"/>
  <c r="AR983" i="7"/>
  <c r="AR984" i="7"/>
  <c r="AR985" i="7"/>
  <c r="AR986" i="7"/>
  <c r="AR987" i="7"/>
  <c r="AR988" i="7"/>
  <c r="AR989" i="7"/>
  <c r="AR990" i="7"/>
  <c r="AR991" i="7"/>
  <c r="AR992" i="7"/>
  <c r="AR993" i="7"/>
  <c r="AR994" i="7"/>
  <c r="AR995" i="7"/>
  <c r="AR996" i="7"/>
  <c r="AR997" i="7"/>
  <c r="AR998" i="7"/>
  <c r="AR999" i="7"/>
  <c r="AR1000" i="7"/>
  <c r="AR1001" i="7"/>
  <c r="AR1002" i="7"/>
  <c r="AR1003" i="7"/>
  <c r="AR1004" i="7"/>
  <c r="AR1005" i="7"/>
  <c r="AR1006" i="7"/>
  <c r="AR1007" i="7"/>
  <c r="AR1008" i="7"/>
  <c r="AR1009" i="7"/>
  <c r="AR1010" i="7"/>
  <c r="AR1011" i="7"/>
  <c r="AR1012" i="7"/>
  <c r="AR1013" i="7"/>
  <c r="AR1014" i="7"/>
  <c r="AR1015" i="7"/>
  <c r="AR1016" i="7"/>
  <c r="AR1017" i="7"/>
  <c r="AR1018" i="7"/>
  <c r="AR1019" i="7"/>
  <c r="AR1020" i="7"/>
  <c r="AR1021" i="7"/>
  <c r="AR1022" i="7"/>
  <c r="AR1023" i="7"/>
  <c r="AR1024" i="7"/>
  <c r="AR1025" i="7"/>
  <c r="AR1026" i="7"/>
  <c r="AR1027" i="7"/>
  <c r="AR1028" i="7"/>
  <c r="AR1029" i="7"/>
  <c r="AR1030" i="7"/>
  <c r="AR1031" i="7"/>
  <c r="AR1032" i="7"/>
  <c r="AR1033" i="7"/>
  <c r="AR1034" i="7"/>
  <c r="AR1035" i="7"/>
  <c r="AR1036" i="7"/>
  <c r="AR1037" i="7"/>
  <c r="AR1038" i="7"/>
  <c r="AR1039" i="7"/>
  <c r="AR1040" i="7"/>
  <c r="AR1041" i="7"/>
  <c r="AR1042" i="7"/>
  <c r="AR1043" i="7"/>
  <c r="AR1044" i="7"/>
  <c r="AR1045" i="7"/>
  <c r="AR1046" i="7"/>
  <c r="AR1047" i="7"/>
  <c r="AR1048" i="7"/>
  <c r="AR1049" i="7"/>
  <c r="AR1050" i="7"/>
  <c r="AR1051" i="7"/>
  <c r="AR1052" i="7"/>
  <c r="AR1053" i="7"/>
  <c r="AR1054" i="7"/>
  <c r="AR1055" i="7"/>
  <c r="AR1056" i="7"/>
  <c r="AR1057" i="7"/>
  <c r="AR1058" i="7"/>
  <c r="AR1059" i="7"/>
  <c r="AR1060" i="7"/>
  <c r="AR1061" i="7"/>
  <c r="AR1062" i="7"/>
  <c r="AR1063" i="7"/>
  <c r="AR1064" i="7"/>
  <c r="AR1065" i="7"/>
  <c r="AR1066" i="7"/>
  <c r="AR1067" i="7"/>
  <c r="AR1068" i="7"/>
  <c r="AR1069" i="7"/>
  <c r="AR1070" i="7"/>
  <c r="AR1071" i="7"/>
  <c r="AR1072" i="7"/>
  <c r="AR1073" i="7"/>
  <c r="AR1074" i="7"/>
  <c r="AR1075" i="7"/>
  <c r="AR1076" i="7"/>
  <c r="AR1077" i="7"/>
  <c r="AR1078" i="7"/>
  <c r="AR1079" i="7"/>
  <c r="AR1080" i="7"/>
  <c r="AR1081" i="7"/>
  <c r="AR1082" i="7"/>
  <c r="AR1083" i="7"/>
  <c r="AR1084" i="7"/>
  <c r="AR1085" i="7"/>
  <c r="AR1086" i="7"/>
  <c r="AR1087" i="7"/>
  <c r="AR1088" i="7"/>
  <c r="AR1089" i="7"/>
  <c r="AR1090" i="7"/>
  <c r="AR1091" i="7"/>
  <c r="AR1092" i="7"/>
  <c r="AR1093" i="7"/>
  <c r="AR1094" i="7"/>
  <c r="AR1095" i="7"/>
  <c r="AR1096" i="7"/>
  <c r="AR1097" i="7"/>
  <c r="AR1098" i="7"/>
  <c r="AR1099" i="7"/>
  <c r="AR1100" i="7"/>
  <c r="AR1101" i="7"/>
  <c r="AR1102" i="7"/>
  <c r="AR1103" i="7"/>
  <c r="AR1104" i="7"/>
  <c r="AR1105" i="7"/>
  <c r="AR1106" i="7"/>
  <c r="AR1107" i="7"/>
  <c r="AR1108" i="7"/>
  <c r="AR1109" i="7"/>
  <c r="AR1110" i="7"/>
  <c r="AR1111" i="7"/>
  <c r="AR1112" i="7"/>
  <c r="AR1113" i="7"/>
  <c r="AR1114" i="7"/>
  <c r="AR1115" i="7"/>
  <c r="AR1116" i="7"/>
  <c r="AR1117" i="7"/>
  <c r="AR1118" i="7"/>
  <c r="AR1119" i="7"/>
  <c r="AR1120" i="7"/>
  <c r="AR1121" i="7"/>
  <c r="AR1122" i="7"/>
  <c r="AR1123" i="7"/>
  <c r="AR1124" i="7"/>
  <c r="AR1125" i="7"/>
  <c r="AR1126" i="7"/>
  <c r="AR1127" i="7"/>
  <c r="AR1128" i="7"/>
  <c r="AR1129" i="7"/>
  <c r="AR1130" i="7"/>
  <c r="AR1131" i="7"/>
  <c r="AR1132" i="7"/>
  <c r="AR1133" i="7"/>
  <c r="AR1134" i="7"/>
  <c r="AR1135" i="7"/>
  <c r="AR1136" i="7"/>
  <c r="AR1137" i="7"/>
  <c r="AR1138" i="7"/>
  <c r="AR1139" i="7"/>
  <c r="AR1140" i="7"/>
  <c r="AR1141" i="7"/>
  <c r="AR1142" i="7"/>
  <c r="AR1143" i="7"/>
  <c r="AR1144" i="7"/>
  <c r="AR1145" i="7"/>
  <c r="AR1146" i="7"/>
  <c r="AR1147" i="7"/>
  <c r="AR1148" i="7"/>
  <c r="AR1149" i="7"/>
  <c r="AR1150" i="7"/>
  <c r="AR1151" i="7"/>
  <c r="AR1152" i="7"/>
  <c r="AR1153" i="7"/>
  <c r="AR1154" i="7"/>
  <c r="AR1155" i="7"/>
  <c r="AR1156" i="7"/>
  <c r="AR1157" i="7"/>
  <c r="AR1158" i="7"/>
  <c r="AR1159" i="7"/>
  <c r="AR1160" i="7"/>
  <c r="AQ2" i="7"/>
  <c r="AQ3" i="7"/>
  <c r="AQ4" i="7"/>
  <c r="AQ5" i="7"/>
  <c r="AQ6" i="7"/>
  <c r="AQ7" i="7"/>
  <c r="AQ8" i="7"/>
  <c r="AQ9" i="7"/>
  <c r="AQ10" i="7"/>
  <c r="AQ11" i="7"/>
  <c r="AQ12" i="7"/>
  <c r="AQ13" i="7"/>
  <c r="AQ14" i="7"/>
  <c r="AQ15" i="7"/>
  <c r="AQ16" i="7"/>
  <c r="AQ17" i="7"/>
  <c r="AQ18" i="7"/>
  <c r="AQ19" i="7"/>
  <c r="AQ20" i="7"/>
  <c r="AQ21" i="7"/>
  <c r="AQ22" i="7"/>
  <c r="AQ23" i="7"/>
  <c r="AQ24" i="7"/>
  <c r="AQ25" i="7"/>
  <c r="AQ26" i="7"/>
  <c r="AQ27" i="7"/>
  <c r="AQ28" i="7"/>
  <c r="AQ29" i="7"/>
  <c r="AQ30" i="7"/>
  <c r="AQ31" i="7"/>
  <c r="AQ32" i="7"/>
  <c r="AQ33" i="7"/>
  <c r="AQ34" i="7"/>
  <c r="AQ35" i="7"/>
  <c r="AQ36" i="7"/>
  <c r="AQ37" i="7"/>
  <c r="AQ38" i="7"/>
  <c r="AQ39" i="7"/>
  <c r="AQ40" i="7"/>
  <c r="AQ41" i="7"/>
  <c r="AQ42" i="7"/>
  <c r="AQ43" i="7"/>
  <c r="AQ44" i="7"/>
  <c r="AQ45" i="7"/>
  <c r="AQ46" i="7"/>
  <c r="AQ47" i="7"/>
  <c r="AQ48" i="7"/>
  <c r="AQ49" i="7"/>
  <c r="AQ50" i="7"/>
  <c r="AQ51" i="7"/>
  <c r="AQ52" i="7"/>
  <c r="AQ53" i="7"/>
  <c r="AQ54" i="7"/>
  <c r="AQ55" i="7"/>
  <c r="AQ56" i="7"/>
  <c r="AQ57" i="7"/>
  <c r="AQ58" i="7"/>
  <c r="AQ59" i="7"/>
  <c r="AQ60" i="7"/>
  <c r="AQ61" i="7"/>
  <c r="AQ62" i="7"/>
  <c r="AQ63" i="7"/>
  <c r="AQ64" i="7"/>
  <c r="AQ65" i="7"/>
  <c r="AQ66" i="7"/>
  <c r="AQ67" i="7"/>
  <c r="AQ68" i="7"/>
  <c r="AQ69" i="7"/>
  <c r="AQ70" i="7"/>
  <c r="AQ71" i="7"/>
  <c r="AQ72" i="7"/>
  <c r="AQ73" i="7"/>
  <c r="AQ74" i="7"/>
  <c r="AQ75" i="7"/>
  <c r="AQ76" i="7"/>
  <c r="AQ77" i="7"/>
  <c r="AQ78" i="7"/>
  <c r="AQ79" i="7"/>
  <c r="AQ80" i="7"/>
  <c r="AQ81" i="7"/>
  <c r="AQ82" i="7"/>
  <c r="AQ83" i="7"/>
  <c r="AQ84" i="7"/>
  <c r="AQ85" i="7"/>
  <c r="AQ86" i="7"/>
  <c r="AQ87" i="7"/>
  <c r="AQ88" i="7"/>
  <c r="AQ89" i="7"/>
  <c r="AQ90" i="7"/>
  <c r="AQ91" i="7"/>
  <c r="AQ92" i="7"/>
  <c r="AQ93" i="7"/>
  <c r="AQ94" i="7"/>
  <c r="AQ95" i="7"/>
  <c r="AQ96" i="7"/>
  <c r="AQ97" i="7"/>
  <c r="AQ98" i="7"/>
  <c r="AQ99" i="7"/>
  <c r="AQ100" i="7"/>
  <c r="AQ101" i="7"/>
  <c r="AQ102" i="7"/>
  <c r="AQ103" i="7"/>
  <c r="AQ104" i="7"/>
  <c r="AQ105" i="7"/>
  <c r="AQ106" i="7"/>
  <c r="AQ107" i="7"/>
  <c r="AQ108" i="7"/>
  <c r="AQ109" i="7"/>
  <c r="AQ110" i="7"/>
  <c r="AQ111" i="7"/>
  <c r="AQ112" i="7"/>
  <c r="AQ113" i="7"/>
  <c r="AQ114" i="7"/>
  <c r="AQ115" i="7"/>
  <c r="AQ116" i="7"/>
  <c r="AQ117" i="7"/>
  <c r="AQ118" i="7"/>
  <c r="AQ119" i="7"/>
  <c r="AQ120" i="7"/>
  <c r="AQ121" i="7"/>
  <c r="AQ122" i="7"/>
  <c r="AQ123" i="7"/>
  <c r="AQ124" i="7"/>
  <c r="AQ125" i="7"/>
  <c r="AQ126" i="7"/>
  <c r="AQ127" i="7"/>
  <c r="AQ128" i="7"/>
  <c r="AQ129" i="7"/>
  <c r="AQ130" i="7"/>
  <c r="AQ131" i="7"/>
  <c r="AQ132" i="7"/>
  <c r="AQ133" i="7"/>
  <c r="AQ134" i="7"/>
  <c r="AQ135" i="7"/>
  <c r="AQ136" i="7"/>
  <c r="AQ137" i="7"/>
  <c r="AQ138" i="7"/>
  <c r="AQ139" i="7"/>
  <c r="AQ140" i="7"/>
  <c r="AQ141" i="7"/>
  <c r="AQ142" i="7"/>
  <c r="AQ143" i="7"/>
  <c r="AQ144" i="7"/>
  <c r="AQ145" i="7"/>
  <c r="AQ146" i="7"/>
  <c r="AQ147" i="7"/>
  <c r="AQ148" i="7"/>
  <c r="AQ149" i="7"/>
  <c r="AQ150" i="7"/>
  <c r="AQ151" i="7"/>
  <c r="AQ152" i="7"/>
  <c r="AQ153" i="7"/>
  <c r="AQ154" i="7"/>
  <c r="AQ155" i="7"/>
  <c r="AQ156" i="7"/>
  <c r="AQ157" i="7"/>
  <c r="AQ158" i="7"/>
  <c r="AQ159" i="7"/>
  <c r="AQ160" i="7"/>
  <c r="AQ161" i="7"/>
  <c r="AQ162" i="7"/>
  <c r="AQ163" i="7"/>
  <c r="AQ164" i="7"/>
  <c r="AQ165" i="7"/>
  <c r="AQ166" i="7"/>
  <c r="AQ167" i="7"/>
  <c r="AQ168" i="7"/>
  <c r="AQ169" i="7"/>
  <c r="AQ170" i="7"/>
  <c r="AQ171" i="7"/>
  <c r="AQ172" i="7"/>
  <c r="AQ173" i="7"/>
  <c r="AQ174" i="7"/>
  <c r="AQ175" i="7"/>
  <c r="AQ176" i="7"/>
  <c r="AQ177" i="7"/>
  <c r="AQ178" i="7"/>
  <c r="AQ179" i="7"/>
  <c r="AQ180" i="7"/>
  <c r="AQ181" i="7"/>
  <c r="AQ182" i="7"/>
  <c r="AQ183" i="7"/>
  <c r="AQ184" i="7"/>
  <c r="AQ185" i="7"/>
  <c r="AQ186" i="7"/>
  <c r="AQ187" i="7"/>
  <c r="AQ188" i="7"/>
  <c r="AQ189" i="7"/>
  <c r="AQ190" i="7"/>
  <c r="AQ191" i="7"/>
  <c r="AQ192" i="7"/>
  <c r="AQ193" i="7"/>
  <c r="AQ194" i="7"/>
  <c r="AQ195" i="7"/>
  <c r="AQ196" i="7"/>
  <c r="AQ197" i="7"/>
  <c r="AQ198" i="7"/>
  <c r="AQ199" i="7"/>
  <c r="AQ200" i="7"/>
  <c r="AQ201" i="7"/>
  <c r="AQ202" i="7"/>
  <c r="AQ203" i="7"/>
  <c r="AQ204" i="7"/>
  <c r="AQ205" i="7"/>
  <c r="AQ206" i="7"/>
  <c r="AQ207" i="7"/>
  <c r="AQ208" i="7"/>
  <c r="AQ209" i="7"/>
  <c r="AQ210" i="7"/>
  <c r="AQ211" i="7"/>
  <c r="AQ212" i="7"/>
  <c r="AQ213" i="7"/>
  <c r="AQ214" i="7"/>
  <c r="AQ215" i="7"/>
  <c r="AQ216" i="7"/>
  <c r="AQ217" i="7"/>
  <c r="AQ218" i="7"/>
  <c r="AQ219" i="7"/>
  <c r="AQ220" i="7"/>
  <c r="AQ221" i="7"/>
  <c r="AQ222" i="7"/>
  <c r="AQ223" i="7"/>
  <c r="AQ224" i="7"/>
  <c r="AQ225" i="7"/>
  <c r="AQ226" i="7"/>
  <c r="AQ227" i="7"/>
  <c r="AQ228" i="7"/>
  <c r="AQ229" i="7"/>
  <c r="AQ230" i="7"/>
  <c r="AQ231" i="7"/>
  <c r="AQ232" i="7"/>
  <c r="AQ233" i="7"/>
  <c r="AQ234" i="7"/>
  <c r="AQ235" i="7"/>
  <c r="AQ236" i="7"/>
  <c r="AQ237" i="7"/>
  <c r="AQ238" i="7"/>
  <c r="AQ239" i="7"/>
  <c r="AQ240" i="7"/>
  <c r="AQ241" i="7"/>
  <c r="AQ242" i="7"/>
  <c r="AQ243" i="7"/>
  <c r="AQ244" i="7"/>
  <c r="AQ245" i="7"/>
  <c r="AQ246" i="7"/>
  <c r="AQ247" i="7"/>
  <c r="AQ248" i="7"/>
  <c r="AQ249" i="7"/>
  <c r="AQ250" i="7"/>
  <c r="AQ251" i="7"/>
  <c r="AQ252" i="7"/>
  <c r="AQ253" i="7"/>
  <c r="AQ254" i="7"/>
  <c r="AQ255" i="7"/>
  <c r="AQ256" i="7"/>
  <c r="AQ257" i="7"/>
  <c r="AQ258" i="7"/>
  <c r="AQ259" i="7"/>
  <c r="AQ260" i="7"/>
  <c r="AQ261" i="7"/>
  <c r="AQ262" i="7"/>
  <c r="AQ263" i="7"/>
  <c r="AQ264" i="7"/>
  <c r="AQ265" i="7"/>
  <c r="AQ266" i="7"/>
  <c r="AQ267" i="7"/>
  <c r="AQ268" i="7"/>
  <c r="AQ269" i="7"/>
  <c r="AQ270" i="7"/>
  <c r="AQ271" i="7"/>
  <c r="AQ272" i="7"/>
  <c r="AQ273" i="7"/>
  <c r="AQ274" i="7"/>
  <c r="AQ275" i="7"/>
  <c r="AQ276" i="7"/>
  <c r="AQ277" i="7"/>
  <c r="AQ278" i="7"/>
  <c r="AQ279" i="7"/>
  <c r="AQ280" i="7"/>
  <c r="AQ281" i="7"/>
  <c r="AQ282" i="7"/>
  <c r="AQ283" i="7"/>
  <c r="AQ284" i="7"/>
  <c r="AQ285" i="7"/>
  <c r="AQ286" i="7"/>
  <c r="AQ287" i="7"/>
  <c r="AQ288" i="7"/>
  <c r="AQ289" i="7"/>
  <c r="AQ290" i="7"/>
  <c r="AQ291" i="7"/>
  <c r="AQ292" i="7"/>
  <c r="AQ293" i="7"/>
  <c r="AQ294" i="7"/>
  <c r="AQ295" i="7"/>
  <c r="AQ296" i="7"/>
  <c r="AQ297" i="7"/>
  <c r="AQ298" i="7"/>
  <c r="AQ299" i="7"/>
  <c r="AQ300" i="7"/>
  <c r="AQ301" i="7"/>
  <c r="AQ302" i="7"/>
  <c r="AQ303" i="7"/>
  <c r="AQ304" i="7"/>
  <c r="AQ305" i="7"/>
  <c r="AQ306" i="7"/>
  <c r="AQ307" i="7"/>
  <c r="AQ308" i="7"/>
  <c r="AQ309" i="7"/>
  <c r="AQ310" i="7"/>
  <c r="AQ311" i="7"/>
  <c r="AQ312" i="7"/>
  <c r="AQ313" i="7"/>
  <c r="AQ314" i="7"/>
  <c r="AQ315" i="7"/>
  <c r="AQ316" i="7"/>
  <c r="AQ317" i="7"/>
  <c r="AQ318" i="7"/>
  <c r="AQ319" i="7"/>
  <c r="AQ320" i="7"/>
  <c r="AQ321" i="7"/>
  <c r="AQ322" i="7"/>
  <c r="AQ323" i="7"/>
  <c r="AQ324" i="7"/>
  <c r="AQ325" i="7"/>
  <c r="AQ326" i="7"/>
  <c r="AQ327" i="7"/>
  <c r="AQ328" i="7"/>
  <c r="AQ329" i="7"/>
  <c r="AQ330" i="7"/>
  <c r="AQ331" i="7"/>
  <c r="AQ332" i="7"/>
  <c r="AQ333" i="7"/>
  <c r="AQ334" i="7"/>
  <c r="AQ335" i="7"/>
  <c r="AQ336" i="7"/>
  <c r="AQ337" i="7"/>
  <c r="AQ338" i="7"/>
  <c r="AQ339" i="7"/>
  <c r="AQ340" i="7"/>
  <c r="AQ341" i="7"/>
  <c r="AQ342" i="7"/>
  <c r="AQ343" i="7"/>
  <c r="AQ344" i="7"/>
  <c r="AQ345" i="7"/>
  <c r="AQ346" i="7"/>
  <c r="AQ347" i="7"/>
  <c r="AQ348" i="7"/>
  <c r="AQ349" i="7"/>
  <c r="AQ350" i="7"/>
  <c r="AQ351" i="7"/>
  <c r="AQ352" i="7"/>
  <c r="AQ353" i="7"/>
  <c r="AQ354" i="7"/>
  <c r="AQ355" i="7"/>
  <c r="AQ356" i="7"/>
  <c r="AQ357" i="7"/>
  <c r="AQ358" i="7"/>
  <c r="AQ359" i="7"/>
  <c r="AQ360" i="7"/>
  <c r="AQ361" i="7"/>
  <c r="AQ362" i="7"/>
  <c r="AQ363" i="7"/>
  <c r="AQ364" i="7"/>
  <c r="AQ365" i="7"/>
  <c r="AQ366" i="7"/>
  <c r="AQ367" i="7"/>
  <c r="AQ368" i="7"/>
  <c r="AQ369" i="7"/>
  <c r="AQ370" i="7"/>
  <c r="AQ371" i="7"/>
  <c r="AQ372" i="7"/>
  <c r="AQ373" i="7"/>
  <c r="AQ374" i="7"/>
  <c r="AQ375" i="7"/>
  <c r="AQ376" i="7"/>
  <c r="AQ377" i="7"/>
  <c r="AQ378" i="7"/>
  <c r="AQ379" i="7"/>
  <c r="AQ380" i="7"/>
  <c r="AQ381" i="7"/>
  <c r="AQ382" i="7"/>
  <c r="AQ383" i="7"/>
  <c r="AQ384" i="7"/>
  <c r="AQ385" i="7"/>
  <c r="AQ386" i="7"/>
  <c r="AQ387" i="7"/>
  <c r="AQ388" i="7"/>
  <c r="AQ389" i="7"/>
  <c r="AQ390" i="7"/>
  <c r="AQ391" i="7"/>
  <c r="AQ392" i="7"/>
  <c r="AQ393" i="7"/>
  <c r="AQ394" i="7"/>
  <c r="AQ395" i="7"/>
  <c r="AQ396" i="7"/>
  <c r="AQ397" i="7"/>
  <c r="AQ398" i="7"/>
  <c r="AQ399" i="7"/>
  <c r="AQ400" i="7"/>
  <c r="AQ401" i="7"/>
  <c r="AQ402" i="7"/>
  <c r="AQ403" i="7"/>
  <c r="AQ404" i="7"/>
  <c r="AQ405" i="7"/>
  <c r="AQ406" i="7"/>
  <c r="AQ407" i="7"/>
  <c r="AQ408" i="7"/>
  <c r="AQ409" i="7"/>
  <c r="AQ410" i="7"/>
  <c r="AQ411" i="7"/>
  <c r="AQ412" i="7"/>
  <c r="AQ413" i="7"/>
  <c r="AQ414" i="7"/>
  <c r="AQ415" i="7"/>
  <c r="AQ416" i="7"/>
  <c r="AQ417" i="7"/>
  <c r="AQ418" i="7"/>
  <c r="AQ419" i="7"/>
  <c r="AQ420" i="7"/>
  <c r="AQ421" i="7"/>
  <c r="AQ422" i="7"/>
  <c r="AQ423" i="7"/>
  <c r="AQ424" i="7"/>
  <c r="AQ425" i="7"/>
  <c r="AQ426" i="7"/>
  <c r="AQ427" i="7"/>
  <c r="AQ428" i="7"/>
  <c r="AQ429" i="7"/>
  <c r="AQ430" i="7"/>
  <c r="AQ431" i="7"/>
  <c r="AQ432" i="7"/>
  <c r="AQ433" i="7"/>
  <c r="AQ434" i="7"/>
  <c r="AQ435" i="7"/>
  <c r="AQ436" i="7"/>
  <c r="AQ437" i="7"/>
  <c r="AQ438" i="7"/>
  <c r="AQ439" i="7"/>
  <c r="AQ440" i="7"/>
  <c r="AQ441" i="7"/>
  <c r="AQ442" i="7"/>
  <c r="AQ443" i="7"/>
  <c r="AQ444" i="7"/>
  <c r="AQ445" i="7"/>
  <c r="AQ446" i="7"/>
  <c r="AQ447" i="7"/>
  <c r="AQ448" i="7"/>
  <c r="AQ449" i="7"/>
  <c r="AQ450" i="7"/>
  <c r="AQ451" i="7"/>
  <c r="AQ452" i="7"/>
  <c r="AQ453" i="7"/>
  <c r="AQ454" i="7"/>
  <c r="AQ455" i="7"/>
  <c r="AQ456" i="7"/>
  <c r="AQ457" i="7"/>
  <c r="AQ458" i="7"/>
  <c r="AQ459" i="7"/>
  <c r="AQ460" i="7"/>
  <c r="AQ461" i="7"/>
  <c r="AQ462" i="7"/>
  <c r="AQ463" i="7"/>
  <c r="AQ464" i="7"/>
  <c r="AQ465" i="7"/>
  <c r="AQ466" i="7"/>
  <c r="AQ467" i="7"/>
  <c r="AQ468" i="7"/>
  <c r="AQ469" i="7"/>
  <c r="AQ470" i="7"/>
  <c r="AQ471" i="7"/>
  <c r="AQ472" i="7"/>
  <c r="AQ473" i="7"/>
  <c r="AQ474" i="7"/>
  <c r="AQ475" i="7"/>
  <c r="AQ476" i="7"/>
  <c r="AQ477" i="7"/>
  <c r="AQ478" i="7"/>
  <c r="AQ479" i="7"/>
  <c r="AQ480" i="7"/>
  <c r="AQ481" i="7"/>
  <c r="AQ482" i="7"/>
  <c r="AQ483" i="7"/>
  <c r="AQ484" i="7"/>
  <c r="AQ485" i="7"/>
  <c r="AQ486" i="7"/>
  <c r="AQ487" i="7"/>
  <c r="AQ488" i="7"/>
  <c r="AQ489" i="7"/>
  <c r="AQ490" i="7"/>
  <c r="AQ491" i="7"/>
  <c r="AQ492" i="7"/>
  <c r="AQ493" i="7"/>
  <c r="AQ494" i="7"/>
  <c r="AQ495" i="7"/>
  <c r="AQ496" i="7"/>
  <c r="AQ497" i="7"/>
  <c r="AQ498" i="7"/>
  <c r="AQ499" i="7"/>
  <c r="AQ500" i="7"/>
  <c r="AQ501" i="7"/>
  <c r="AQ502" i="7"/>
  <c r="AQ503" i="7"/>
  <c r="AQ504" i="7"/>
  <c r="AQ505" i="7"/>
  <c r="AQ506" i="7"/>
  <c r="AQ507" i="7"/>
  <c r="AQ508" i="7"/>
  <c r="AQ509" i="7"/>
  <c r="AQ510" i="7"/>
  <c r="AQ511" i="7"/>
  <c r="AQ512" i="7"/>
  <c r="AQ513" i="7"/>
  <c r="AQ514" i="7"/>
  <c r="AQ515" i="7"/>
  <c r="AQ516" i="7"/>
  <c r="AQ517" i="7"/>
  <c r="AQ518" i="7"/>
  <c r="AQ519" i="7"/>
  <c r="AQ520" i="7"/>
  <c r="AQ521" i="7"/>
  <c r="AQ522" i="7"/>
  <c r="AQ523" i="7"/>
  <c r="AQ524" i="7"/>
  <c r="AQ525" i="7"/>
  <c r="AQ526" i="7"/>
  <c r="AQ527" i="7"/>
  <c r="AQ528" i="7"/>
  <c r="AQ529" i="7"/>
  <c r="AQ530" i="7"/>
  <c r="AQ531" i="7"/>
  <c r="AQ532" i="7"/>
  <c r="AQ533" i="7"/>
  <c r="AQ534" i="7"/>
  <c r="AQ535" i="7"/>
  <c r="AQ536" i="7"/>
  <c r="AQ537" i="7"/>
  <c r="AQ538" i="7"/>
  <c r="AQ539" i="7"/>
  <c r="AQ540" i="7"/>
  <c r="AQ541" i="7"/>
  <c r="AQ542" i="7"/>
  <c r="AQ543" i="7"/>
  <c r="AQ544" i="7"/>
  <c r="AQ545" i="7"/>
  <c r="AQ546" i="7"/>
  <c r="AQ547" i="7"/>
  <c r="AQ548" i="7"/>
  <c r="AQ549" i="7"/>
  <c r="AQ550" i="7"/>
  <c r="AQ551" i="7"/>
  <c r="AQ552" i="7"/>
  <c r="AQ553" i="7"/>
  <c r="AQ554" i="7"/>
  <c r="AQ555" i="7"/>
  <c r="AQ556" i="7"/>
  <c r="AQ557" i="7"/>
  <c r="AQ558" i="7"/>
  <c r="AQ559" i="7"/>
  <c r="AQ560" i="7"/>
  <c r="AQ561" i="7"/>
  <c r="AQ562" i="7"/>
  <c r="AQ563" i="7"/>
  <c r="AQ564" i="7"/>
  <c r="AQ565" i="7"/>
  <c r="AQ566" i="7"/>
  <c r="AQ567" i="7"/>
  <c r="AQ568" i="7"/>
  <c r="AQ569" i="7"/>
  <c r="AQ570" i="7"/>
  <c r="AQ571" i="7"/>
  <c r="AQ572" i="7"/>
  <c r="AQ573" i="7"/>
  <c r="AQ574" i="7"/>
  <c r="AQ575" i="7"/>
  <c r="AQ576" i="7"/>
  <c r="AQ577" i="7"/>
  <c r="AQ578" i="7"/>
  <c r="AQ579" i="7"/>
  <c r="AQ580" i="7"/>
  <c r="AQ581" i="7"/>
  <c r="AQ582" i="7"/>
  <c r="AQ583" i="7"/>
  <c r="AQ584" i="7"/>
  <c r="AQ585" i="7"/>
  <c r="AQ586" i="7"/>
  <c r="AQ587" i="7"/>
  <c r="AQ588" i="7"/>
  <c r="AQ589" i="7"/>
  <c r="AQ590" i="7"/>
  <c r="AQ591" i="7"/>
  <c r="AQ592" i="7"/>
  <c r="AQ593" i="7"/>
  <c r="AQ594" i="7"/>
  <c r="AQ595" i="7"/>
  <c r="AQ596" i="7"/>
  <c r="AQ597" i="7"/>
  <c r="AQ598" i="7"/>
  <c r="AQ599" i="7"/>
  <c r="AQ600" i="7"/>
  <c r="AQ601" i="7"/>
  <c r="AQ602" i="7"/>
  <c r="AQ603" i="7"/>
  <c r="AQ604" i="7"/>
  <c r="AQ605" i="7"/>
  <c r="AQ606" i="7"/>
  <c r="AQ607" i="7"/>
  <c r="AQ608" i="7"/>
  <c r="AQ609" i="7"/>
  <c r="AQ610" i="7"/>
  <c r="AQ611" i="7"/>
  <c r="AQ612" i="7"/>
  <c r="AQ613" i="7"/>
  <c r="AQ614" i="7"/>
  <c r="AQ615" i="7"/>
  <c r="AQ616" i="7"/>
  <c r="AQ617" i="7"/>
  <c r="AQ618" i="7"/>
  <c r="AQ619" i="7"/>
  <c r="AQ620" i="7"/>
  <c r="AQ621" i="7"/>
  <c r="AQ622" i="7"/>
  <c r="AQ623" i="7"/>
  <c r="AQ624" i="7"/>
  <c r="AQ625" i="7"/>
  <c r="AQ626" i="7"/>
  <c r="AQ627" i="7"/>
  <c r="AQ628" i="7"/>
  <c r="AQ629" i="7"/>
  <c r="AQ630" i="7"/>
  <c r="AQ631" i="7"/>
  <c r="AQ632" i="7"/>
  <c r="AQ633" i="7"/>
  <c r="AQ634" i="7"/>
  <c r="AQ635" i="7"/>
  <c r="AQ636" i="7"/>
  <c r="AQ637" i="7"/>
  <c r="AQ638" i="7"/>
  <c r="AQ639" i="7"/>
  <c r="AQ640" i="7"/>
  <c r="AQ641" i="7"/>
  <c r="AQ642" i="7"/>
  <c r="AQ643" i="7"/>
  <c r="AQ644" i="7"/>
  <c r="AQ645" i="7"/>
  <c r="AQ646" i="7"/>
  <c r="AQ647" i="7"/>
  <c r="AQ648" i="7"/>
  <c r="AQ649" i="7"/>
  <c r="AQ650" i="7"/>
  <c r="AQ651" i="7"/>
  <c r="AQ652" i="7"/>
  <c r="AQ653" i="7"/>
  <c r="AQ654" i="7"/>
  <c r="AQ655" i="7"/>
  <c r="AQ656" i="7"/>
  <c r="AQ657" i="7"/>
  <c r="AQ658" i="7"/>
  <c r="AQ659" i="7"/>
  <c r="AQ660" i="7"/>
  <c r="AQ661" i="7"/>
  <c r="AQ662" i="7"/>
  <c r="AQ663" i="7"/>
  <c r="AQ664" i="7"/>
  <c r="AQ665" i="7"/>
  <c r="AQ666" i="7"/>
  <c r="AQ667" i="7"/>
  <c r="AQ668" i="7"/>
  <c r="AQ669" i="7"/>
  <c r="AQ670" i="7"/>
  <c r="AQ671" i="7"/>
  <c r="AQ672" i="7"/>
  <c r="AQ673" i="7"/>
  <c r="AQ674" i="7"/>
  <c r="AQ675" i="7"/>
  <c r="AQ676" i="7"/>
  <c r="AQ677" i="7"/>
  <c r="AQ678" i="7"/>
  <c r="AQ679" i="7"/>
  <c r="AQ680" i="7"/>
  <c r="AQ681" i="7"/>
  <c r="AQ682" i="7"/>
  <c r="AQ683" i="7"/>
  <c r="AQ684" i="7"/>
  <c r="AQ685" i="7"/>
  <c r="AQ686" i="7"/>
  <c r="AQ687" i="7"/>
  <c r="AQ688" i="7"/>
  <c r="AQ689" i="7"/>
  <c r="AQ690" i="7"/>
  <c r="AQ691" i="7"/>
  <c r="AQ692" i="7"/>
  <c r="AQ693" i="7"/>
  <c r="AQ694" i="7"/>
  <c r="AQ695" i="7"/>
  <c r="AQ696" i="7"/>
  <c r="AQ697" i="7"/>
  <c r="AQ698" i="7"/>
  <c r="AQ699" i="7"/>
  <c r="AQ700" i="7"/>
  <c r="AQ701" i="7"/>
  <c r="AQ702" i="7"/>
  <c r="AQ703" i="7"/>
  <c r="AQ704" i="7"/>
  <c r="AQ705" i="7"/>
  <c r="AQ706" i="7"/>
  <c r="AQ707" i="7"/>
  <c r="AQ708" i="7"/>
  <c r="AQ709" i="7"/>
  <c r="AQ710" i="7"/>
  <c r="AQ711" i="7"/>
  <c r="AQ712" i="7"/>
  <c r="AQ713" i="7"/>
  <c r="AQ714" i="7"/>
  <c r="AQ715" i="7"/>
  <c r="AQ716" i="7"/>
  <c r="AQ717" i="7"/>
  <c r="AQ718" i="7"/>
  <c r="AQ719" i="7"/>
  <c r="AQ720" i="7"/>
  <c r="AQ721" i="7"/>
  <c r="AQ722" i="7"/>
  <c r="AQ723" i="7"/>
  <c r="AQ724" i="7"/>
  <c r="AQ725" i="7"/>
  <c r="AQ726" i="7"/>
  <c r="AQ727" i="7"/>
  <c r="AQ728" i="7"/>
  <c r="AQ729" i="7"/>
  <c r="AQ730" i="7"/>
  <c r="AQ731" i="7"/>
  <c r="AQ732" i="7"/>
  <c r="AQ733" i="7"/>
  <c r="AQ734" i="7"/>
  <c r="AQ735" i="7"/>
  <c r="AQ736" i="7"/>
  <c r="AQ737" i="7"/>
  <c r="AQ738" i="7"/>
  <c r="AQ739" i="7"/>
  <c r="AQ740" i="7"/>
  <c r="AQ741" i="7"/>
  <c r="AQ742" i="7"/>
  <c r="AQ743" i="7"/>
  <c r="AQ744" i="7"/>
  <c r="AQ745" i="7"/>
  <c r="AQ746" i="7"/>
  <c r="AQ747" i="7"/>
  <c r="AQ748" i="7"/>
  <c r="AQ749" i="7"/>
  <c r="AQ750" i="7"/>
  <c r="AQ751" i="7"/>
  <c r="AQ752" i="7"/>
  <c r="AQ753" i="7"/>
  <c r="AQ754" i="7"/>
  <c r="AQ755" i="7"/>
  <c r="AQ756" i="7"/>
  <c r="AQ757" i="7"/>
  <c r="AQ758" i="7"/>
  <c r="AQ759" i="7"/>
  <c r="AQ760" i="7"/>
  <c r="AQ761" i="7"/>
  <c r="AQ762" i="7"/>
  <c r="AQ763" i="7"/>
  <c r="AQ764" i="7"/>
  <c r="AQ765" i="7"/>
  <c r="AQ766" i="7"/>
  <c r="AQ767" i="7"/>
  <c r="AQ768" i="7"/>
  <c r="AQ769" i="7"/>
  <c r="AQ770" i="7"/>
  <c r="AQ771" i="7"/>
  <c r="AQ772" i="7"/>
  <c r="AQ773" i="7"/>
  <c r="AQ774" i="7"/>
  <c r="AQ775" i="7"/>
  <c r="AQ776" i="7"/>
  <c r="AQ777" i="7"/>
  <c r="AQ778" i="7"/>
  <c r="AQ779" i="7"/>
  <c r="AQ780" i="7"/>
  <c r="AQ781" i="7"/>
  <c r="AQ782" i="7"/>
  <c r="AQ783" i="7"/>
  <c r="AQ784" i="7"/>
  <c r="AQ785" i="7"/>
  <c r="AQ786" i="7"/>
  <c r="AQ787" i="7"/>
  <c r="AQ788" i="7"/>
  <c r="AQ789" i="7"/>
  <c r="AQ790" i="7"/>
  <c r="AQ791" i="7"/>
  <c r="AQ792" i="7"/>
  <c r="AQ793" i="7"/>
  <c r="AQ794" i="7"/>
  <c r="AQ795" i="7"/>
  <c r="AQ796" i="7"/>
  <c r="AQ797" i="7"/>
  <c r="AQ798" i="7"/>
  <c r="AQ799" i="7"/>
  <c r="AQ800" i="7"/>
  <c r="AQ801" i="7"/>
  <c r="AQ802" i="7"/>
  <c r="AQ803" i="7"/>
  <c r="AQ804" i="7"/>
  <c r="AQ805" i="7"/>
  <c r="AQ806" i="7"/>
  <c r="AQ807" i="7"/>
  <c r="AQ808" i="7"/>
  <c r="AQ809" i="7"/>
  <c r="AQ810" i="7"/>
  <c r="AQ811" i="7"/>
  <c r="AQ812" i="7"/>
  <c r="AQ813" i="7"/>
  <c r="AQ814" i="7"/>
  <c r="AQ815" i="7"/>
  <c r="AQ816" i="7"/>
  <c r="AQ817" i="7"/>
  <c r="AQ818" i="7"/>
  <c r="AQ819" i="7"/>
  <c r="AQ820" i="7"/>
  <c r="AQ821" i="7"/>
  <c r="AQ822" i="7"/>
  <c r="AQ823" i="7"/>
  <c r="AQ824" i="7"/>
  <c r="AQ825" i="7"/>
  <c r="AQ826" i="7"/>
  <c r="AQ827" i="7"/>
  <c r="AQ828" i="7"/>
  <c r="AQ829" i="7"/>
  <c r="AQ830" i="7"/>
  <c r="AQ831" i="7"/>
  <c r="AQ832" i="7"/>
  <c r="AQ833" i="7"/>
  <c r="AQ834" i="7"/>
  <c r="AQ835" i="7"/>
  <c r="AQ836" i="7"/>
  <c r="AQ837" i="7"/>
  <c r="AQ838" i="7"/>
  <c r="AQ839" i="7"/>
  <c r="AQ840" i="7"/>
  <c r="AQ841" i="7"/>
  <c r="AQ842" i="7"/>
  <c r="AQ843" i="7"/>
  <c r="AQ844" i="7"/>
  <c r="AQ845" i="7"/>
  <c r="AQ846" i="7"/>
  <c r="AQ847" i="7"/>
  <c r="AQ848" i="7"/>
  <c r="AQ849" i="7"/>
  <c r="AQ850" i="7"/>
  <c r="AQ851" i="7"/>
  <c r="AQ852" i="7"/>
  <c r="AQ853" i="7"/>
  <c r="AQ854" i="7"/>
  <c r="AQ855" i="7"/>
  <c r="AQ856" i="7"/>
  <c r="AQ857" i="7"/>
  <c r="AQ858" i="7"/>
  <c r="AQ859" i="7"/>
  <c r="AQ860" i="7"/>
  <c r="AQ861" i="7"/>
  <c r="AQ862" i="7"/>
  <c r="AQ863" i="7"/>
  <c r="AQ864" i="7"/>
  <c r="AQ865" i="7"/>
  <c r="AQ866" i="7"/>
  <c r="AQ867" i="7"/>
  <c r="AQ868" i="7"/>
  <c r="AQ869" i="7"/>
  <c r="AQ870" i="7"/>
  <c r="AQ871" i="7"/>
  <c r="AQ872" i="7"/>
  <c r="AQ873" i="7"/>
  <c r="AQ874" i="7"/>
  <c r="AQ875" i="7"/>
  <c r="AQ876" i="7"/>
  <c r="AQ877" i="7"/>
  <c r="AQ878" i="7"/>
  <c r="AQ879" i="7"/>
  <c r="AQ880" i="7"/>
  <c r="AQ881" i="7"/>
  <c r="AQ882" i="7"/>
  <c r="AQ883" i="7"/>
  <c r="AQ884" i="7"/>
  <c r="AQ885" i="7"/>
  <c r="AQ886" i="7"/>
  <c r="AQ887" i="7"/>
  <c r="AQ888" i="7"/>
  <c r="AQ889" i="7"/>
  <c r="AQ890" i="7"/>
  <c r="AQ891" i="7"/>
  <c r="AQ892" i="7"/>
  <c r="AQ893" i="7"/>
  <c r="AQ894" i="7"/>
  <c r="AQ895" i="7"/>
  <c r="AQ896" i="7"/>
  <c r="AQ897" i="7"/>
  <c r="AQ898" i="7"/>
  <c r="AQ899" i="7"/>
  <c r="AQ900" i="7"/>
  <c r="AQ901" i="7"/>
  <c r="AQ902" i="7"/>
  <c r="AQ903" i="7"/>
  <c r="AQ904" i="7"/>
  <c r="AQ905" i="7"/>
  <c r="AQ906" i="7"/>
  <c r="AQ907" i="7"/>
  <c r="AQ908" i="7"/>
  <c r="AQ909" i="7"/>
  <c r="AQ910" i="7"/>
  <c r="AQ911" i="7"/>
  <c r="AQ912" i="7"/>
  <c r="AQ913" i="7"/>
  <c r="AQ914" i="7"/>
  <c r="AQ915" i="7"/>
  <c r="AQ916" i="7"/>
  <c r="AQ917" i="7"/>
  <c r="AQ918" i="7"/>
  <c r="AQ919" i="7"/>
  <c r="AQ920" i="7"/>
  <c r="AQ921" i="7"/>
  <c r="AQ922" i="7"/>
  <c r="AQ923" i="7"/>
  <c r="AQ924" i="7"/>
  <c r="AQ925" i="7"/>
  <c r="AQ926" i="7"/>
  <c r="AQ927" i="7"/>
  <c r="AQ928" i="7"/>
  <c r="AQ929" i="7"/>
  <c r="AQ930" i="7"/>
  <c r="AQ931" i="7"/>
  <c r="AQ932" i="7"/>
  <c r="AQ933" i="7"/>
  <c r="AQ934" i="7"/>
  <c r="AQ935" i="7"/>
  <c r="AQ936" i="7"/>
  <c r="AQ937" i="7"/>
  <c r="AQ938" i="7"/>
  <c r="AQ939" i="7"/>
  <c r="AQ940" i="7"/>
  <c r="AQ941" i="7"/>
  <c r="AQ942" i="7"/>
  <c r="AQ943" i="7"/>
  <c r="AQ944" i="7"/>
  <c r="AQ945" i="7"/>
  <c r="AQ946" i="7"/>
  <c r="AQ947" i="7"/>
  <c r="AQ948" i="7"/>
  <c r="AQ949" i="7"/>
  <c r="AQ950" i="7"/>
  <c r="AQ951" i="7"/>
  <c r="AQ952" i="7"/>
  <c r="AQ953" i="7"/>
  <c r="AQ954" i="7"/>
  <c r="AQ955" i="7"/>
  <c r="AQ956" i="7"/>
  <c r="AQ957" i="7"/>
  <c r="AQ958" i="7"/>
  <c r="AQ959" i="7"/>
  <c r="AQ960" i="7"/>
  <c r="AQ961" i="7"/>
  <c r="AQ962" i="7"/>
  <c r="AQ963" i="7"/>
  <c r="AQ964" i="7"/>
  <c r="AQ965" i="7"/>
  <c r="AQ966" i="7"/>
  <c r="AQ967" i="7"/>
  <c r="AQ968" i="7"/>
  <c r="AQ969" i="7"/>
  <c r="AQ970" i="7"/>
  <c r="AQ971" i="7"/>
  <c r="AQ972" i="7"/>
  <c r="AQ973" i="7"/>
  <c r="AQ974" i="7"/>
  <c r="AQ975" i="7"/>
  <c r="AQ976" i="7"/>
  <c r="AQ977" i="7"/>
  <c r="AQ978" i="7"/>
  <c r="AQ979" i="7"/>
  <c r="AQ980" i="7"/>
  <c r="AQ981" i="7"/>
  <c r="AQ982" i="7"/>
  <c r="AQ983" i="7"/>
  <c r="AQ984" i="7"/>
  <c r="AQ985" i="7"/>
  <c r="AQ986" i="7"/>
  <c r="AQ987" i="7"/>
  <c r="AQ988" i="7"/>
  <c r="AQ989" i="7"/>
  <c r="AQ990" i="7"/>
  <c r="AQ991" i="7"/>
  <c r="AQ992" i="7"/>
  <c r="AQ993" i="7"/>
  <c r="AQ994" i="7"/>
  <c r="AQ995" i="7"/>
  <c r="AQ996" i="7"/>
  <c r="AQ997" i="7"/>
  <c r="AQ998" i="7"/>
  <c r="AQ999" i="7"/>
  <c r="AQ1000" i="7"/>
  <c r="AQ1001" i="7"/>
  <c r="AQ1002" i="7"/>
  <c r="AQ1003" i="7"/>
  <c r="AQ1004" i="7"/>
  <c r="AQ1005" i="7"/>
  <c r="AQ1006" i="7"/>
  <c r="AQ1007" i="7"/>
  <c r="AQ1008" i="7"/>
  <c r="AQ1009" i="7"/>
  <c r="AQ1010" i="7"/>
  <c r="AQ1011" i="7"/>
  <c r="AQ1012" i="7"/>
  <c r="AQ1013" i="7"/>
  <c r="AQ1014" i="7"/>
  <c r="AQ1015" i="7"/>
  <c r="AQ1016" i="7"/>
  <c r="AQ1017" i="7"/>
  <c r="AQ1018" i="7"/>
  <c r="AQ1019" i="7"/>
  <c r="AQ1020" i="7"/>
  <c r="AQ1021" i="7"/>
  <c r="AQ1022" i="7"/>
  <c r="AQ1023" i="7"/>
  <c r="AQ1024" i="7"/>
  <c r="AQ1025" i="7"/>
  <c r="AQ1026" i="7"/>
  <c r="AQ1027" i="7"/>
  <c r="AQ1028" i="7"/>
  <c r="AQ1029" i="7"/>
  <c r="AQ1030" i="7"/>
  <c r="AQ1031" i="7"/>
  <c r="AQ1032" i="7"/>
  <c r="AQ1033" i="7"/>
  <c r="AQ1034" i="7"/>
  <c r="AQ1035" i="7"/>
  <c r="AQ1036" i="7"/>
  <c r="AQ1037" i="7"/>
  <c r="AQ1038" i="7"/>
  <c r="AQ1039" i="7"/>
  <c r="AQ1040" i="7"/>
  <c r="AQ1041" i="7"/>
  <c r="AQ1042" i="7"/>
  <c r="AQ1043" i="7"/>
  <c r="AQ1044" i="7"/>
  <c r="AQ1045" i="7"/>
  <c r="AQ1046" i="7"/>
  <c r="AQ1047" i="7"/>
  <c r="AQ1048" i="7"/>
  <c r="AQ1049" i="7"/>
  <c r="AQ1050" i="7"/>
  <c r="AQ1051" i="7"/>
  <c r="AQ1052" i="7"/>
  <c r="AQ1053" i="7"/>
  <c r="AQ1054" i="7"/>
  <c r="AQ1055" i="7"/>
  <c r="AQ1056" i="7"/>
  <c r="AQ1057" i="7"/>
  <c r="AQ1058" i="7"/>
  <c r="AQ1059" i="7"/>
  <c r="AQ1060" i="7"/>
  <c r="AQ1061" i="7"/>
  <c r="AQ1062" i="7"/>
  <c r="AQ1063" i="7"/>
  <c r="AQ1064" i="7"/>
  <c r="AQ1065" i="7"/>
  <c r="AQ1066" i="7"/>
  <c r="AQ1067" i="7"/>
  <c r="AQ1068" i="7"/>
  <c r="AQ1069" i="7"/>
  <c r="AQ1070" i="7"/>
  <c r="AQ1071" i="7"/>
  <c r="AQ1072" i="7"/>
  <c r="AQ1073" i="7"/>
  <c r="AQ1074" i="7"/>
  <c r="AQ1075" i="7"/>
  <c r="AQ1076" i="7"/>
  <c r="AQ1077" i="7"/>
  <c r="AQ1078" i="7"/>
  <c r="AQ1079" i="7"/>
  <c r="AQ1080" i="7"/>
  <c r="AQ1081" i="7"/>
  <c r="AQ1082" i="7"/>
  <c r="AQ1083" i="7"/>
  <c r="AQ1084" i="7"/>
  <c r="AQ1085" i="7"/>
  <c r="AQ1086" i="7"/>
  <c r="AQ1087" i="7"/>
  <c r="AQ1088" i="7"/>
  <c r="AQ1089" i="7"/>
  <c r="AQ1090" i="7"/>
  <c r="AQ1091" i="7"/>
  <c r="AQ1092" i="7"/>
  <c r="AQ1093" i="7"/>
  <c r="AQ1094" i="7"/>
  <c r="AQ1095" i="7"/>
  <c r="AQ1096" i="7"/>
  <c r="AQ1097" i="7"/>
  <c r="AQ1098" i="7"/>
  <c r="AQ1099" i="7"/>
  <c r="AQ1100" i="7"/>
  <c r="AQ1101" i="7"/>
  <c r="AQ1102" i="7"/>
  <c r="AQ1103" i="7"/>
  <c r="AQ1104" i="7"/>
  <c r="AQ1105" i="7"/>
  <c r="AQ1106" i="7"/>
  <c r="AQ1107" i="7"/>
  <c r="AQ1108" i="7"/>
  <c r="AQ1109" i="7"/>
  <c r="AQ1110" i="7"/>
  <c r="AQ1111" i="7"/>
  <c r="AQ1112" i="7"/>
  <c r="AQ1113" i="7"/>
  <c r="AQ1114" i="7"/>
  <c r="AQ1115" i="7"/>
  <c r="AQ1116" i="7"/>
  <c r="AQ1117" i="7"/>
  <c r="AQ1118" i="7"/>
  <c r="AQ1119" i="7"/>
  <c r="AQ1120" i="7"/>
  <c r="AQ1121" i="7"/>
  <c r="AQ1122" i="7"/>
  <c r="AQ1123" i="7"/>
  <c r="AQ1124" i="7"/>
  <c r="AQ1125" i="7"/>
  <c r="AQ1126" i="7"/>
  <c r="AQ1127" i="7"/>
  <c r="AQ1128" i="7"/>
  <c r="AQ1129" i="7"/>
  <c r="AQ1130" i="7"/>
  <c r="AQ1131" i="7"/>
  <c r="AQ1132" i="7"/>
  <c r="AQ1133" i="7"/>
  <c r="AQ1134" i="7"/>
  <c r="AQ1135" i="7"/>
  <c r="AQ1136" i="7"/>
  <c r="AQ1137" i="7"/>
  <c r="AQ1138" i="7"/>
  <c r="AQ1139" i="7"/>
  <c r="AQ1140" i="7"/>
  <c r="AQ1141" i="7"/>
  <c r="AQ1142" i="7"/>
  <c r="AQ1143" i="7"/>
  <c r="AQ1144" i="7"/>
  <c r="AQ1145" i="7"/>
  <c r="AQ1146" i="7"/>
  <c r="AQ1147" i="7"/>
  <c r="AQ1148" i="7"/>
  <c r="AQ1149" i="7"/>
  <c r="AQ1150" i="7"/>
  <c r="AQ1151" i="7"/>
  <c r="AQ1152" i="7"/>
  <c r="AQ1153" i="7"/>
  <c r="AQ1154" i="7"/>
  <c r="AQ1155" i="7"/>
  <c r="AQ1156" i="7"/>
  <c r="AQ1157" i="7"/>
  <c r="AQ1158" i="7"/>
  <c r="AQ1159" i="7"/>
  <c r="AQ1160" i="7"/>
  <c r="AO3" i="7"/>
  <c r="AO4" i="7"/>
  <c r="AO5" i="7"/>
  <c r="AO6" i="7"/>
  <c r="AO7" i="7"/>
  <c r="AO8" i="7"/>
  <c r="AO9" i="7"/>
  <c r="AO10" i="7"/>
  <c r="AO11" i="7"/>
  <c r="AO12" i="7"/>
  <c r="AO13" i="7"/>
  <c r="AO14" i="7"/>
  <c r="AO15" i="7"/>
  <c r="AO16" i="7"/>
  <c r="AO17" i="7"/>
  <c r="AO18" i="7"/>
  <c r="AO19" i="7"/>
  <c r="AO20" i="7"/>
  <c r="AO21" i="7"/>
  <c r="AO22" i="7"/>
  <c r="AO23" i="7"/>
  <c r="AO24" i="7"/>
  <c r="AO25" i="7"/>
  <c r="AO26" i="7"/>
  <c r="AO27" i="7"/>
  <c r="AO28" i="7"/>
  <c r="AO29" i="7"/>
  <c r="AO30" i="7"/>
  <c r="AO31" i="7"/>
  <c r="AO32" i="7"/>
  <c r="AO33" i="7"/>
  <c r="AO34" i="7"/>
  <c r="AO35" i="7"/>
  <c r="AO36" i="7"/>
  <c r="AO37" i="7"/>
  <c r="AO38" i="7"/>
  <c r="AO39" i="7"/>
  <c r="AO40" i="7"/>
  <c r="AO41" i="7"/>
  <c r="AO42" i="7"/>
  <c r="AO43" i="7"/>
  <c r="AO44" i="7"/>
  <c r="AO45" i="7"/>
  <c r="AO46" i="7"/>
  <c r="AO47" i="7"/>
  <c r="AO48" i="7"/>
  <c r="AO49" i="7"/>
  <c r="AO50" i="7"/>
  <c r="AO51" i="7"/>
  <c r="AO52" i="7"/>
  <c r="AO53" i="7"/>
  <c r="AO54" i="7"/>
  <c r="AO55" i="7"/>
  <c r="AO56" i="7"/>
  <c r="AO57" i="7"/>
  <c r="AO58" i="7"/>
  <c r="AO59" i="7"/>
  <c r="AO60" i="7"/>
  <c r="AO61" i="7"/>
  <c r="AO62" i="7"/>
  <c r="AO63" i="7"/>
  <c r="AO64" i="7"/>
  <c r="AO65" i="7"/>
  <c r="AO66" i="7"/>
  <c r="AO67" i="7"/>
  <c r="AO68" i="7"/>
  <c r="AO69" i="7"/>
  <c r="AO70" i="7"/>
  <c r="AO71" i="7"/>
  <c r="AO72" i="7"/>
  <c r="AO73" i="7"/>
  <c r="AO74" i="7"/>
  <c r="AO75" i="7"/>
  <c r="AO76" i="7"/>
  <c r="AO77" i="7"/>
  <c r="AO78" i="7"/>
  <c r="AO79" i="7"/>
  <c r="AO80" i="7"/>
  <c r="AO81" i="7"/>
  <c r="AO82" i="7"/>
  <c r="AO83" i="7"/>
  <c r="AO84" i="7"/>
  <c r="AO85" i="7"/>
  <c r="AO86" i="7"/>
  <c r="AO87" i="7"/>
  <c r="AO88" i="7"/>
  <c r="AO89" i="7"/>
  <c r="AO90" i="7"/>
  <c r="AO91" i="7"/>
  <c r="AO92" i="7"/>
  <c r="AO93" i="7"/>
  <c r="AO94" i="7"/>
  <c r="AO95" i="7"/>
  <c r="AO96" i="7"/>
  <c r="AO97" i="7"/>
  <c r="AO98" i="7"/>
  <c r="AO99" i="7"/>
  <c r="AO100" i="7"/>
  <c r="AO101" i="7"/>
  <c r="AO102" i="7"/>
  <c r="AO103" i="7"/>
  <c r="AO104" i="7"/>
  <c r="AO105" i="7"/>
  <c r="AO106" i="7"/>
  <c r="AO107" i="7"/>
  <c r="AO108" i="7"/>
  <c r="AO109" i="7"/>
  <c r="AO110" i="7"/>
  <c r="AO111" i="7"/>
  <c r="AO112" i="7"/>
  <c r="AO113" i="7"/>
  <c r="AO114" i="7"/>
  <c r="AO115" i="7"/>
  <c r="AO116" i="7"/>
  <c r="AO117" i="7"/>
  <c r="AO118" i="7"/>
  <c r="AO119" i="7"/>
  <c r="AO120" i="7"/>
  <c r="AO121" i="7"/>
  <c r="AO122" i="7"/>
  <c r="AO123" i="7"/>
  <c r="AO124" i="7"/>
  <c r="AO125" i="7"/>
  <c r="AO126" i="7"/>
  <c r="AO127" i="7"/>
  <c r="AO128" i="7"/>
  <c r="AO129" i="7"/>
  <c r="AO130" i="7"/>
  <c r="AO131" i="7"/>
  <c r="AO132" i="7"/>
  <c r="AO133" i="7"/>
  <c r="AO134" i="7"/>
  <c r="AO135" i="7"/>
  <c r="AO136" i="7"/>
  <c r="AO137" i="7"/>
  <c r="AO138" i="7"/>
  <c r="AO139" i="7"/>
  <c r="AO140" i="7"/>
  <c r="AO141" i="7"/>
  <c r="AO142" i="7"/>
  <c r="AO143" i="7"/>
  <c r="AO144" i="7"/>
  <c r="AO145" i="7"/>
  <c r="AO146" i="7"/>
  <c r="AO147" i="7"/>
  <c r="AO148" i="7"/>
  <c r="AO149" i="7"/>
  <c r="AO150" i="7"/>
  <c r="AO151" i="7"/>
  <c r="AO152" i="7"/>
  <c r="AO153" i="7"/>
  <c r="AO154" i="7"/>
  <c r="AO155" i="7"/>
  <c r="AO156" i="7"/>
  <c r="AO157" i="7"/>
  <c r="AO158" i="7"/>
  <c r="AO159" i="7"/>
  <c r="AO160" i="7"/>
  <c r="AO161" i="7"/>
  <c r="AO162" i="7"/>
  <c r="AO163" i="7"/>
  <c r="AO164" i="7"/>
  <c r="AO165" i="7"/>
  <c r="AO166" i="7"/>
  <c r="AO167" i="7"/>
  <c r="AO168" i="7"/>
  <c r="AO169" i="7"/>
  <c r="AO170" i="7"/>
  <c r="AO171" i="7"/>
  <c r="AO172" i="7"/>
  <c r="AO173" i="7"/>
  <c r="AO174" i="7"/>
  <c r="AO175" i="7"/>
  <c r="AO176" i="7"/>
  <c r="AO177" i="7"/>
  <c r="AO178" i="7"/>
  <c r="AO179" i="7"/>
  <c r="AO180" i="7"/>
  <c r="AO181" i="7"/>
  <c r="AO182" i="7"/>
  <c r="AO183" i="7"/>
  <c r="AO184" i="7"/>
  <c r="AO185" i="7"/>
  <c r="AO186" i="7"/>
  <c r="AO187" i="7"/>
  <c r="AO188" i="7"/>
  <c r="AO189" i="7"/>
  <c r="AO190" i="7"/>
  <c r="AO191" i="7"/>
  <c r="AO192" i="7"/>
  <c r="AO193" i="7"/>
  <c r="AO194" i="7"/>
  <c r="AO195" i="7"/>
  <c r="AO196" i="7"/>
  <c r="AO197" i="7"/>
  <c r="AO198" i="7"/>
  <c r="AO199" i="7"/>
  <c r="AO200" i="7"/>
  <c r="AO201" i="7"/>
  <c r="AO202" i="7"/>
  <c r="AO203" i="7"/>
  <c r="AO204" i="7"/>
  <c r="AO205" i="7"/>
  <c r="AO206" i="7"/>
  <c r="AO207" i="7"/>
  <c r="AO208" i="7"/>
  <c r="AO209" i="7"/>
  <c r="AO210" i="7"/>
  <c r="AO211" i="7"/>
  <c r="AO212" i="7"/>
  <c r="AO213" i="7"/>
  <c r="AO214" i="7"/>
  <c r="AO215" i="7"/>
  <c r="AO216" i="7"/>
  <c r="AO217" i="7"/>
  <c r="AO218" i="7"/>
  <c r="AO219" i="7"/>
  <c r="AO220" i="7"/>
  <c r="AO221" i="7"/>
  <c r="AO222" i="7"/>
  <c r="AO223" i="7"/>
  <c r="AO224" i="7"/>
  <c r="AO225" i="7"/>
  <c r="AO226" i="7"/>
  <c r="AO227" i="7"/>
  <c r="AO228" i="7"/>
  <c r="AO229" i="7"/>
  <c r="AO230" i="7"/>
  <c r="AO231" i="7"/>
  <c r="AO232" i="7"/>
  <c r="AO233" i="7"/>
  <c r="AO234" i="7"/>
  <c r="AO235" i="7"/>
  <c r="AO236" i="7"/>
  <c r="AO237" i="7"/>
  <c r="AO238" i="7"/>
  <c r="AO239" i="7"/>
  <c r="AO240" i="7"/>
  <c r="AO241" i="7"/>
  <c r="AO242" i="7"/>
  <c r="AO243" i="7"/>
  <c r="AO244" i="7"/>
  <c r="AO245" i="7"/>
  <c r="AO246" i="7"/>
  <c r="AO247" i="7"/>
  <c r="AO248" i="7"/>
  <c r="AO249" i="7"/>
  <c r="AO250" i="7"/>
  <c r="AO251" i="7"/>
  <c r="AO252" i="7"/>
  <c r="AO253" i="7"/>
  <c r="AO254" i="7"/>
  <c r="AO255" i="7"/>
  <c r="AO256" i="7"/>
  <c r="AO257" i="7"/>
  <c r="AO258" i="7"/>
  <c r="AO259" i="7"/>
  <c r="AO260" i="7"/>
  <c r="AO261" i="7"/>
  <c r="AO262" i="7"/>
  <c r="AO263" i="7"/>
  <c r="AO264" i="7"/>
  <c r="AO265" i="7"/>
  <c r="AO266" i="7"/>
  <c r="AO267" i="7"/>
  <c r="AO268" i="7"/>
  <c r="AO269" i="7"/>
  <c r="AO270" i="7"/>
  <c r="AO271" i="7"/>
  <c r="AO272" i="7"/>
  <c r="AO273" i="7"/>
  <c r="AO274" i="7"/>
  <c r="AO275" i="7"/>
  <c r="AO276" i="7"/>
  <c r="AO277" i="7"/>
  <c r="AO278" i="7"/>
  <c r="AO279" i="7"/>
  <c r="AO280" i="7"/>
  <c r="AO281" i="7"/>
  <c r="AO282" i="7"/>
  <c r="AO283" i="7"/>
  <c r="AO284" i="7"/>
  <c r="AO285" i="7"/>
  <c r="AO286" i="7"/>
  <c r="AO287" i="7"/>
  <c r="AO288" i="7"/>
  <c r="AO289" i="7"/>
  <c r="AO290" i="7"/>
  <c r="AO291" i="7"/>
  <c r="AO292" i="7"/>
  <c r="AO293" i="7"/>
  <c r="AO294" i="7"/>
  <c r="AO295" i="7"/>
  <c r="AO296" i="7"/>
  <c r="AO297" i="7"/>
  <c r="AO298" i="7"/>
  <c r="AO299" i="7"/>
  <c r="AO300" i="7"/>
  <c r="AO301" i="7"/>
  <c r="AO302" i="7"/>
  <c r="AO303" i="7"/>
  <c r="AO304" i="7"/>
  <c r="AO305" i="7"/>
  <c r="AO306" i="7"/>
  <c r="AO307" i="7"/>
  <c r="AO308" i="7"/>
  <c r="AO309" i="7"/>
  <c r="AO310" i="7"/>
  <c r="AO311" i="7"/>
  <c r="AO312" i="7"/>
  <c r="AO313" i="7"/>
  <c r="AO314" i="7"/>
  <c r="AO315" i="7"/>
  <c r="AO316" i="7"/>
  <c r="AO317" i="7"/>
  <c r="AO318" i="7"/>
  <c r="AO319" i="7"/>
  <c r="AO320" i="7"/>
  <c r="AO321" i="7"/>
  <c r="AO322" i="7"/>
  <c r="AO323" i="7"/>
  <c r="AO324" i="7"/>
  <c r="AO325" i="7"/>
  <c r="AO326" i="7"/>
  <c r="AO327" i="7"/>
  <c r="AO328" i="7"/>
  <c r="AO329" i="7"/>
  <c r="AO330" i="7"/>
  <c r="AO331" i="7"/>
  <c r="AO332" i="7"/>
  <c r="AO333" i="7"/>
  <c r="AO334" i="7"/>
  <c r="AO335" i="7"/>
  <c r="AO336" i="7"/>
  <c r="AO337" i="7"/>
  <c r="AO338" i="7"/>
  <c r="AO339" i="7"/>
  <c r="AO340" i="7"/>
  <c r="AO341" i="7"/>
  <c r="AO342" i="7"/>
  <c r="AO343" i="7"/>
  <c r="AO344" i="7"/>
  <c r="AO345" i="7"/>
  <c r="AO346" i="7"/>
  <c r="AO347" i="7"/>
  <c r="AO348" i="7"/>
  <c r="AO349" i="7"/>
  <c r="AO350" i="7"/>
  <c r="AO351" i="7"/>
  <c r="AO352" i="7"/>
  <c r="AO353" i="7"/>
  <c r="AO354" i="7"/>
  <c r="AO355" i="7"/>
  <c r="AO356" i="7"/>
  <c r="AO357" i="7"/>
  <c r="AO358" i="7"/>
  <c r="AO359" i="7"/>
  <c r="AO360" i="7"/>
  <c r="AO361" i="7"/>
  <c r="AO362" i="7"/>
  <c r="AO363" i="7"/>
  <c r="AO364" i="7"/>
  <c r="AO365" i="7"/>
  <c r="AO366" i="7"/>
  <c r="AO367" i="7"/>
  <c r="AO368" i="7"/>
  <c r="AO369" i="7"/>
  <c r="AO370" i="7"/>
  <c r="AO371" i="7"/>
  <c r="AO372" i="7"/>
  <c r="AO373" i="7"/>
  <c r="AO374" i="7"/>
  <c r="AO375" i="7"/>
  <c r="AO376" i="7"/>
  <c r="AO377" i="7"/>
  <c r="AO378" i="7"/>
  <c r="AO379" i="7"/>
  <c r="AO380" i="7"/>
  <c r="AO381" i="7"/>
  <c r="AO382" i="7"/>
  <c r="AO383" i="7"/>
  <c r="AO384" i="7"/>
  <c r="AO385" i="7"/>
  <c r="AO386" i="7"/>
  <c r="AO387" i="7"/>
  <c r="AO388" i="7"/>
  <c r="AO389" i="7"/>
  <c r="AO390" i="7"/>
  <c r="AO391" i="7"/>
  <c r="AO392" i="7"/>
  <c r="AO393" i="7"/>
  <c r="AO394" i="7"/>
  <c r="AO395" i="7"/>
  <c r="AO396" i="7"/>
  <c r="AO397" i="7"/>
  <c r="AO398" i="7"/>
  <c r="AO399" i="7"/>
  <c r="AO400" i="7"/>
  <c r="AO401" i="7"/>
  <c r="AO402" i="7"/>
  <c r="AO403" i="7"/>
  <c r="AO404" i="7"/>
  <c r="AO405" i="7"/>
  <c r="AO406" i="7"/>
  <c r="AO407" i="7"/>
  <c r="AO408" i="7"/>
  <c r="AO409" i="7"/>
  <c r="AO410" i="7"/>
  <c r="AO411" i="7"/>
  <c r="AO412" i="7"/>
  <c r="AO413" i="7"/>
  <c r="AO414" i="7"/>
  <c r="AO415" i="7"/>
  <c r="AO416" i="7"/>
  <c r="AO417" i="7"/>
  <c r="AO418" i="7"/>
  <c r="AO419" i="7"/>
  <c r="AO420" i="7"/>
  <c r="AO421" i="7"/>
  <c r="AO422" i="7"/>
  <c r="AO423" i="7"/>
  <c r="AO424" i="7"/>
  <c r="AO425" i="7"/>
  <c r="AO426" i="7"/>
  <c r="AO427" i="7"/>
  <c r="AO428" i="7"/>
  <c r="AO429" i="7"/>
  <c r="AO430" i="7"/>
  <c r="AO431" i="7"/>
  <c r="AO432" i="7"/>
  <c r="AO433" i="7"/>
  <c r="AO434" i="7"/>
  <c r="AO435" i="7"/>
  <c r="AO436" i="7"/>
  <c r="AO437" i="7"/>
  <c r="AO438" i="7"/>
  <c r="AO439" i="7"/>
  <c r="AO440" i="7"/>
  <c r="AO441" i="7"/>
  <c r="AO442" i="7"/>
  <c r="AO443" i="7"/>
  <c r="AO444" i="7"/>
  <c r="AO445" i="7"/>
  <c r="AO446" i="7"/>
  <c r="AO447" i="7"/>
  <c r="AO448" i="7"/>
  <c r="AO449" i="7"/>
  <c r="AO450" i="7"/>
  <c r="AO451" i="7"/>
  <c r="AO452" i="7"/>
  <c r="AO453" i="7"/>
  <c r="AO454" i="7"/>
  <c r="AO455" i="7"/>
  <c r="AO456" i="7"/>
  <c r="AO457" i="7"/>
  <c r="AO458" i="7"/>
  <c r="AO459" i="7"/>
  <c r="AO460" i="7"/>
  <c r="AO461" i="7"/>
  <c r="AO462" i="7"/>
  <c r="AO463" i="7"/>
  <c r="AO464" i="7"/>
  <c r="AO465" i="7"/>
  <c r="AO466" i="7"/>
  <c r="AO467" i="7"/>
  <c r="AO468" i="7"/>
  <c r="AO469" i="7"/>
  <c r="AO470" i="7"/>
  <c r="AO471" i="7"/>
  <c r="AO472" i="7"/>
  <c r="AO473" i="7"/>
  <c r="AO474" i="7"/>
  <c r="AO475" i="7"/>
  <c r="AO476" i="7"/>
  <c r="AO477" i="7"/>
  <c r="AO478" i="7"/>
  <c r="AO479" i="7"/>
  <c r="AO480" i="7"/>
  <c r="AO481" i="7"/>
  <c r="AO482" i="7"/>
  <c r="AO483" i="7"/>
  <c r="AO484" i="7"/>
  <c r="AO485" i="7"/>
  <c r="AO486" i="7"/>
  <c r="AO487" i="7"/>
  <c r="AO488" i="7"/>
  <c r="AO489" i="7"/>
  <c r="AO490" i="7"/>
  <c r="AO491" i="7"/>
  <c r="AO492" i="7"/>
  <c r="AO493" i="7"/>
  <c r="AO494" i="7"/>
  <c r="AO495" i="7"/>
  <c r="AO496" i="7"/>
  <c r="AO497" i="7"/>
  <c r="AO498" i="7"/>
  <c r="AO499" i="7"/>
  <c r="AO500" i="7"/>
  <c r="AO501" i="7"/>
  <c r="AO502" i="7"/>
  <c r="AO503" i="7"/>
  <c r="AO504" i="7"/>
  <c r="AO505" i="7"/>
  <c r="AO506" i="7"/>
  <c r="AO507" i="7"/>
  <c r="AO508" i="7"/>
  <c r="AO509" i="7"/>
  <c r="AO510" i="7"/>
  <c r="AO511" i="7"/>
  <c r="AO512" i="7"/>
  <c r="AO513" i="7"/>
  <c r="AO514" i="7"/>
  <c r="AO515" i="7"/>
  <c r="AO516" i="7"/>
  <c r="AO517" i="7"/>
  <c r="AO518" i="7"/>
  <c r="AO519" i="7"/>
  <c r="AO520" i="7"/>
  <c r="AO521" i="7"/>
  <c r="AO522" i="7"/>
  <c r="AO523" i="7"/>
  <c r="AO524" i="7"/>
  <c r="AO525" i="7"/>
  <c r="AO526" i="7"/>
  <c r="AO527" i="7"/>
  <c r="AO528" i="7"/>
  <c r="AO529" i="7"/>
  <c r="AO530" i="7"/>
  <c r="AO531" i="7"/>
  <c r="AO532" i="7"/>
  <c r="AO533" i="7"/>
  <c r="AO534" i="7"/>
  <c r="AO535" i="7"/>
  <c r="AO536" i="7"/>
  <c r="AO537" i="7"/>
  <c r="AO538" i="7"/>
  <c r="AO539" i="7"/>
  <c r="AO540" i="7"/>
  <c r="AO541" i="7"/>
  <c r="AO542" i="7"/>
  <c r="AO543" i="7"/>
  <c r="AO544" i="7"/>
  <c r="AO545" i="7"/>
  <c r="AO546" i="7"/>
  <c r="AO547" i="7"/>
  <c r="AO548" i="7"/>
  <c r="AO549" i="7"/>
  <c r="AO550" i="7"/>
  <c r="AO551" i="7"/>
  <c r="AO552" i="7"/>
  <c r="AO553" i="7"/>
  <c r="AO554" i="7"/>
  <c r="AO555" i="7"/>
  <c r="AO556" i="7"/>
  <c r="AO557" i="7"/>
  <c r="AO558" i="7"/>
  <c r="AO559" i="7"/>
  <c r="AO560" i="7"/>
  <c r="AO561" i="7"/>
  <c r="AO562" i="7"/>
  <c r="AO563" i="7"/>
  <c r="AO564" i="7"/>
  <c r="AO565" i="7"/>
  <c r="AO566" i="7"/>
  <c r="AO567" i="7"/>
  <c r="AO568" i="7"/>
  <c r="AO569" i="7"/>
  <c r="AO570" i="7"/>
  <c r="AO571" i="7"/>
  <c r="AO572" i="7"/>
  <c r="AO573" i="7"/>
  <c r="AO574" i="7"/>
  <c r="AO575" i="7"/>
  <c r="AO576" i="7"/>
  <c r="AO577" i="7"/>
  <c r="AO578" i="7"/>
  <c r="AO579" i="7"/>
  <c r="AO580" i="7"/>
  <c r="AO581" i="7"/>
  <c r="AO582" i="7"/>
  <c r="AO583" i="7"/>
  <c r="AO584" i="7"/>
  <c r="AO585" i="7"/>
  <c r="AO586" i="7"/>
  <c r="AO587" i="7"/>
  <c r="AO588" i="7"/>
  <c r="AO589" i="7"/>
  <c r="AO590" i="7"/>
  <c r="AO591" i="7"/>
  <c r="AO592" i="7"/>
  <c r="AO593" i="7"/>
  <c r="AO594" i="7"/>
  <c r="AO595" i="7"/>
  <c r="AO596" i="7"/>
  <c r="AO597" i="7"/>
  <c r="AO598" i="7"/>
  <c r="AO599" i="7"/>
  <c r="AO600" i="7"/>
  <c r="AO601" i="7"/>
  <c r="AO602" i="7"/>
  <c r="AO603" i="7"/>
  <c r="AO604" i="7"/>
  <c r="AO605" i="7"/>
  <c r="AO606" i="7"/>
  <c r="AO607" i="7"/>
  <c r="AO608" i="7"/>
  <c r="AO609" i="7"/>
  <c r="AO610" i="7"/>
  <c r="AO611" i="7"/>
  <c r="AO612" i="7"/>
  <c r="AO613" i="7"/>
  <c r="AO614" i="7"/>
  <c r="AO615" i="7"/>
  <c r="AO616" i="7"/>
  <c r="AO617" i="7"/>
  <c r="AO618" i="7"/>
  <c r="AO619" i="7"/>
  <c r="AO620" i="7"/>
  <c r="AO621" i="7"/>
  <c r="AO622" i="7"/>
  <c r="AO623" i="7"/>
  <c r="AO624" i="7"/>
  <c r="AO625" i="7"/>
  <c r="AO626" i="7"/>
  <c r="AO627" i="7"/>
  <c r="AO628" i="7"/>
  <c r="AO629" i="7"/>
  <c r="AO630" i="7"/>
  <c r="AO631" i="7"/>
  <c r="AO632" i="7"/>
  <c r="AO633" i="7"/>
  <c r="AO634" i="7"/>
  <c r="AO635" i="7"/>
  <c r="AO636" i="7"/>
  <c r="AO637" i="7"/>
  <c r="AO638" i="7"/>
  <c r="AO639" i="7"/>
  <c r="AO640" i="7"/>
  <c r="AO641" i="7"/>
  <c r="AO642" i="7"/>
  <c r="AO643" i="7"/>
  <c r="AO644" i="7"/>
  <c r="AO645" i="7"/>
  <c r="AO646" i="7"/>
  <c r="AO647" i="7"/>
  <c r="AO648" i="7"/>
  <c r="AO649" i="7"/>
  <c r="AO650" i="7"/>
  <c r="AO651" i="7"/>
  <c r="AO652" i="7"/>
  <c r="AO653" i="7"/>
  <c r="AO654" i="7"/>
  <c r="AO655" i="7"/>
  <c r="AO656" i="7"/>
  <c r="AO657" i="7"/>
  <c r="AO658" i="7"/>
  <c r="AO659" i="7"/>
  <c r="AO660" i="7"/>
  <c r="AO661" i="7"/>
  <c r="AO662" i="7"/>
  <c r="AO663" i="7"/>
  <c r="AO664" i="7"/>
  <c r="AO665" i="7"/>
  <c r="AO666" i="7"/>
  <c r="AO667" i="7"/>
  <c r="AO668" i="7"/>
  <c r="AO669" i="7"/>
  <c r="AO670" i="7"/>
  <c r="AO671" i="7"/>
  <c r="AO672" i="7"/>
  <c r="AO673" i="7"/>
  <c r="AO674" i="7"/>
  <c r="AO675" i="7"/>
  <c r="AO676" i="7"/>
  <c r="AO677" i="7"/>
  <c r="AO678" i="7"/>
  <c r="AO679" i="7"/>
  <c r="AO680" i="7"/>
  <c r="AO681" i="7"/>
  <c r="AO682" i="7"/>
  <c r="AO683" i="7"/>
  <c r="AO684" i="7"/>
  <c r="AO685" i="7"/>
  <c r="AO686" i="7"/>
  <c r="AO687" i="7"/>
  <c r="AO688" i="7"/>
  <c r="AO689" i="7"/>
  <c r="AO690" i="7"/>
  <c r="AO691" i="7"/>
  <c r="AO692" i="7"/>
  <c r="AO693" i="7"/>
  <c r="AO694" i="7"/>
  <c r="AO695" i="7"/>
  <c r="AO696" i="7"/>
  <c r="AO697" i="7"/>
  <c r="AO698" i="7"/>
  <c r="AO699" i="7"/>
  <c r="AO700" i="7"/>
  <c r="AO701" i="7"/>
  <c r="AO702" i="7"/>
  <c r="AO703" i="7"/>
  <c r="AO704" i="7"/>
  <c r="AO705" i="7"/>
  <c r="AO706" i="7"/>
  <c r="AO707" i="7"/>
  <c r="AO708" i="7"/>
  <c r="AO709" i="7"/>
  <c r="AO710" i="7"/>
  <c r="AO711" i="7"/>
  <c r="AO712" i="7"/>
  <c r="AO713" i="7"/>
  <c r="AO714" i="7"/>
  <c r="AO715" i="7"/>
  <c r="AO716" i="7"/>
  <c r="AO717" i="7"/>
  <c r="AO718" i="7"/>
  <c r="AO719" i="7"/>
  <c r="AO720" i="7"/>
  <c r="AO721" i="7"/>
  <c r="AO722" i="7"/>
  <c r="AO723" i="7"/>
  <c r="AO724" i="7"/>
  <c r="AO725" i="7"/>
  <c r="AO726" i="7"/>
  <c r="AO727" i="7"/>
  <c r="AO728" i="7"/>
  <c r="AO729" i="7"/>
  <c r="AO730" i="7"/>
  <c r="AO731" i="7"/>
  <c r="AO732" i="7"/>
  <c r="AO733" i="7"/>
  <c r="AO734" i="7"/>
  <c r="AO735" i="7"/>
  <c r="AO736" i="7"/>
  <c r="AO737" i="7"/>
  <c r="AO738" i="7"/>
  <c r="AO739" i="7"/>
  <c r="AO740" i="7"/>
  <c r="AO741" i="7"/>
  <c r="AO742" i="7"/>
  <c r="AO743" i="7"/>
  <c r="AO744" i="7"/>
  <c r="AO745" i="7"/>
  <c r="AO746" i="7"/>
  <c r="AO747" i="7"/>
  <c r="AO748" i="7"/>
  <c r="AO749" i="7"/>
  <c r="AO750" i="7"/>
  <c r="AO751" i="7"/>
  <c r="AO752" i="7"/>
  <c r="AO753" i="7"/>
  <c r="AO754" i="7"/>
  <c r="AO755" i="7"/>
  <c r="AO756" i="7"/>
  <c r="AO757" i="7"/>
  <c r="AO758" i="7"/>
  <c r="AO759" i="7"/>
  <c r="AO760" i="7"/>
  <c r="AO761" i="7"/>
  <c r="AO762" i="7"/>
  <c r="AO763" i="7"/>
  <c r="AO764" i="7"/>
  <c r="AO765" i="7"/>
  <c r="AO766" i="7"/>
  <c r="AO767" i="7"/>
  <c r="AO768" i="7"/>
  <c r="AO769" i="7"/>
  <c r="AO770" i="7"/>
  <c r="AO771" i="7"/>
  <c r="AO772" i="7"/>
  <c r="AO773" i="7"/>
  <c r="AO774" i="7"/>
  <c r="AO775" i="7"/>
  <c r="AO776" i="7"/>
  <c r="AO777" i="7"/>
  <c r="AO778" i="7"/>
  <c r="AO779" i="7"/>
  <c r="AO780" i="7"/>
  <c r="AO781" i="7"/>
  <c r="AO782" i="7"/>
  <c r="AO783" i="7"/>
  <c r="AO784" i="7"/>
  <c r="AO785" i="7"/>
  <c r="AO786" i="7"/>
  <c r="AO787" i="7"/>
  <c r="AO788" i="7"/>
  <c r="AO789" i="7"/>
  <c r="AO790" i="7"/>
  <c r="AO791" i="7"/>
  <c r="AO792" i="7"/>
  <c r="AO793" i="7"/>
  <c r="AO794" i="7"/>
  <c r="AO795" i="7"/>
  <c r="AO796" i="7"/>
  <c r="AO797" i="7"/>
  <c r="AO798" i="7"/>
  <c r="AO799" i="7"/>
  <c r="AO800" i="7"/>
  <c r="AO801" i="7"/>
  <c r="AO802" i="7"/>
  <c r="AO803" i="7"/>
  <c r="AO804" i="7"/>
  <c r="AO805" i="7"/>
  <c r="AO806" i="7"/>
  <c r="AO807" i="7"/>
  <c r="AO808" i="7"/>
  <c r="AO809" i="7"/>
  <c r="AO810" i="7"/>
  <c r="AO811" i="7"/>
  <c r="AO812" i="7"/>
  <c r="AO813" i="7"/>
  <c r="AO814" i="7"/>
  <c r="AO815" i="7"/>
  <c r="AO816" i="7"/>
  <c r="AO817" i="7"/>
  <c r="AO818" i="7"/>
  <c r="AO819" i="7"/>
  <c r="AO820" i="7"/>
  <c r="AO821" i="7"/>
  <c r="AO822" i="7"/>
  <c r="AO823" i="7"/>
  <c r="AO824" i="7"/>
  <c r="AO825" i="7"/>
  <c r="AO826" i="7"/>
  <c r="AO827" i="7"/>
  <c r="AO828" i="7"/>
  <c r="AO829" i="7"/>
  <c r="AO830" i="7"/>
  <c r="AO831" i="7"/>
  <c r="AO832" i="7"/>
  <c r="AO833" i="7"/>
  <c r="AO834" i="7"/>
  <c r="AO835" i="7"/>
  <c r="AO836" i="7"/>
  <c r="AO837" i="7"/>
  <c r="AO838" i="7"/>
  <c r="AO839" i="7"/>
  <c r="AO840" i="7"/>
  <c r="AO841" i="7"/>
  <c r="AO842" i="7"/>
  <c r="AO843" i="7"/>
  <c r="AO844" i="7"/>
  <c r="AO845" i="7"/>
  <c r="AO846" i="7"/>
  <c r="AO847" i="7"/>
  <c r="AO848" i="7"/>
  <c r="AO849" i="7"/>
  <c r="AO850" i="7"/>
  <c r="AO851" i="7"/>
  <c r="AO852" i="7"/>
  <c r="AO853" i="7"/>
  <c r="AO854" i="7"/>
  <c r="AO855" i="7"/>
  <c r="AO856" i="7"/>
  <c r="AO857" i="7"/>
  <c r="AO858" i="7"/>
  <c r="AO859" i="7"/>
  <c r="AO860" i="7"/>
  <c r="AO861" i="7"/>
  <c r="AO862" i="7"/>
  <c r="AO863" i="7"/>
  <c r="AO864" i="7"/>
  <c r="AO865" i="7"/>
  <c r="AO866" i="7"/>
  <c r="AO867" i="7"/>
  <c r="AO868" i="7"/>
  <c r="AO869" i="7"/>
  <c r="AO870" i="7"/>
  <c r="AO871" i="7"/>
  <c r="AO872" i="7"/>
  <c r="AO873" i="7"/>
  <c r="AO874" i="7"/>
  <c r="AO875" i="7"/>
  <c r="AO876" i="7"/>
  <c r="AO877" i="7"/>
  <c r="AO878" i="7"/>
  <c r="AO879" i="7"/>
  <c r="AO880" i="7"/>
  <c r="AO881" i="7"/>
  <c r="AO882" i="7"/>
  <c r="AO883" i="7"/>
  <c r="AO884" i="7"/>
  <c r="AO885" i="7"/>
  <c r="AO886" i="7"/>
  <c r="AO887" i="7"/>
  <c r="AO888" i="7"/>
  <c r="AO889" i="7"/>
  <c r="AO890" i="7"/>
  <c r="AO891" i="7"/>
  <c r="AO892" i="7"/>
  <c r="AO893" i="7"/>
  <c r="AO894" i="7"/>
  <c r="AO895" i="7"/>
  <c r="AO896" i="7"/>
  <c r="AO897" i="7"/>
  <c r="AO898" i="7"/>
  <c r="AO899" i="7"/>
  <c r="AO900" i="7"/>
  <c r="AO901" i="7"/>
  <c r="AO902" i="7"/>
  <c r="AO903" i="7"/>
  <c r="AO904" i="7"/>
  <c r="AO905" i="7"/>
  <c r="AO906" i="7"/>
  <c r="AO907" i="7"/>
  <c r="AO908" i="7"/>
  <c r="AO909" i="7"/>
  <c r="AO910" i="7"/>
  <c r="AO911" i="7"/>
  <c r="AO912" i="7"/>
  <c r="AO913" i="7"/>
  <c r="AO914" i="7"/>
  <c r="AO915" i="7"/>
  <c r="AO916" i="7"/>
  <c r="AO917" i="7"/>
  <c r="AO918" i="7"/>
  <c r="AO919" i="7"/>
  <c r="AO920" i="7"/>
  <c r="AO921" i="7"/>
  <c r="AO922" i="7"/>
  <c r="AO923" i="7"/>
  <c r="AO924" i="7"/>
  <c r="AO925" i="7"/>
  <c r="AO926" i="7"/>
  <c r="AO927" i="7"/>
  <c r="AO928" i="7"/>
  <c r="AO929" i="7"/>
  <c r="AO930" i="7"/>
  <c r="AO931" i="7"/>
  <c r="AO932" i="7"/>
  <c r="AO933" i="7"/>
  <c r="AO934" i="7"/>
  <c r="AO935" i="7"/>
  <c r="AO936" i="7"/>
  <c r="AO937" i="7"/>
  <c r="AO938" i="7"/>
  <c r="AO939" i="7"/>
  <c r="AO940" i="7"/>
  <c r="AO941" i="7"/>
  <c r="AO942" i="7"/>
  <c r="AO943" i="7"/>
  <c r="AO944" i="7"/>
  <c r="AO945" i="7"/>
  <c r="AO946" i="7"/>
  <c r="AO947" i="7"/>
  <c r="AO948" i="7"/>
  <c r="AO949" i="7"/>
  <c r="AO950" i="7"/>
  <c r="AO951" i="7"/>
  <c r="AO952" i="7"/>
  <c r="AO953" i="7"/>
  <c r="AO954" i="7"/>
  <c r="AO955" i="7"/>
  <c r="AO956" i="7"/>
  <c r="AO957" i="7"/>
  <c r="AO958" i="7"/>
  <c r="AO959" i="7"/>
  <c r="AO960" i="7"/>
  <c r="AO961" i="7"/>
  <c r="AO962" i="7"/>
  <c r="AO963" i="7"/>
  <c r="AO964" i="7"/>
  <c r="AO965" i="7"/>
  <c r="AO966" i="7"/>
  <c r="AO967" i="7"/>
  <c r="AO968" i="7"/>
  <c r="AO969" i="7"/>
  <c r="AO970" i="7"/>
  <c r="AO971" i="7"/>
  <c r="AO972" i="7"/>
  <c r="AO973" i="7"/>
  <c r="AO974" i="7"/>
  <c r="AO975" i="7"/>
  <c r="AO976" i="7"/>
  <c r="AO977" i="7"/>
  <c r="AO978" i="7"/>
  <c r="AO979" i="7"/>
  <c r="AO980" i="7"/>
  <c r="AO981" i="7"/>
  <c r="AO982" i="7"/>
  <c r="AO983" i="7"/>
  <c r="AO984" i="7"/>
  <c r="AO985" i="7"/>
  <c r="AO986" i="7"/>
  <c r="AO987" i="7"/>
  <c r="AO988" i="7"/>
  <c r="AO989" i="7"/>
  <c r="AO990" i="7"/>
  <c r="AO991" i="7"/>
  <c r="AO992" i="7"/>
  <c r="AO993" i="7"/>
  <c r="AO994" i="7"/>
  <c r="AO995" i="7"/>
  <c r="AO996" i="7"/>
  <c r="AO997" i="7"/>
  <c r="AO998" i="7"/>
  <c r="AO999" i="7"/>
  <c r="AO1000" i="7"/>
  <c r="AO1001" i="7"/>
  <c r="AO1002" i="7"/>
  <c r="AO1003" i="7"/>
  <c r="AO1004" i="7"/>
  <c r="AO1005" i="7"/>
  <c r="AO1006" i="7"/>
  <c r="AO1007" i="7"/>
  <c r="AO1008" i="7"/>
  <c r="AO1009" i="7"/>
  <c r="AO1010" i="7"/>
  <c r="AO1011" i="7"/>
  <c r="AO1012" i="7"/>
  <c r="AO1013" i="7"/>
  <c r="AO1014" i="7"/>
  <c r="AO1015" i="7"/>
  <c r="AO1016" i="7"/>
  <c r="AO1017" i="7"/>
  <c r="AO1018" i="7"/>
  <c r="AO1019" i="7"/>
  <c r="AO1020" i="7"/>
  <c r="AO1021" i="7"/>
  <c r="AO1022" i="7"/>
  <c r="AO1023" i="7"/>
  <c r="AO1024" i="7"/>
  <c r="AO1025" i="7"/>
  <c r="AO1026" i="7"/>
  <c r="AO1027" i="7"/>
  <c r="AO1028" i="7"/>
  <c r="AO1029" i="7"/>
  <c r="AO1030" i="7"/>
  <c r="AO1031" i="7"/>
  <c r="AO1032" i="7"/>
  <c r="AO1033" i="7"/>
  <c r="AO1034" i="7"/>
  <c r="AO1035" i="7"/>
  <c r="AO1036" i="7"/>
  <c r="AO1037" i="7"/>
  <c r="AO1038" i="7"/>
  <c r="AO1039" i="7"/>
  <c r="AO1040" i="7"/>
  <c r="AO1041" i="7"/>
  <c r="AO1042" i="7"/>
  <c r="AO1043" i="7"/>
  <c r="AO1044" i="7"/>
  <c r="AO1045" i="7"/>
  <c r="AO1046" i="7"/>
  <c r="AO1047" i="7"/>
  <c r="AO1048" i="7"/>
  <c r="AO1049" i="7"/>
  <c r="AO1050" i="7"/>
  <c r="AO1051" i="7"/>
  <c r="AO1052" i="7"/>
  <c r="AO1053" i="7"/>
  <c r="AO1054" i="7"/>
  <c r="AO1055" i="7"/>
  <c r="AO1056" i="7"/>
  <c r="AO1057" i="7"/>
  <c r="AO1058" i="7"/>
  <c r="AO1059" i="7"/>
  <c r="AO1060" i="7"/>
  <c r="AO1061" i="7"/>
  <c r="AO1062" i="7"/>
  <c r="AO1063" i="7"/>
  <c r="AO1064" i="7"/>
  <c r="AO1065" i="7"/>
  <c r="AO1066" i="7"/>
  <c r="AO1067" i="7"/>
  <c r="AO1068" i="7"/>
  <c r="AO1069" i="7"/>
  <c r="AO1070" i="7"/>
  <c r="AO1071" i="7"/>
  <c r="AO1072" i="7"/>
  <c r="AO1073" i="7"/>
  <c r="AO1074" i="7"/>
  <c r="AO1075" i="7"/>
  <c r="AO1076" i="7"/>
  <c r="AO1077" i="7"/>
  <c r="AO1078" i="7"/>
  <c r="AO1079" i="7"/>
  <c r="AO1080" i="7"/>
  <c r="AO1081" i="7"/>
  <c r="AO1082" i="7"/>
  <c r="AO1083" i="7"/>
  <c r="AO1084" i="7"/>
  <c r="AO1085" i="7"/>
  <c r="AO1086" i="7"/>
  <c r="AO1087" i="7"/>
  <c r="AO1088" i="7"/>
  <c r="AO1089" i="7"/>
  <c r="AO1090" i="7"/>
  <c r="AO1091" i="7"/>
  <c r="AO1092" i="7"/>
  <c r="AO1093" i="7"/>
  <c r="AO1094" i="7"/>
  <c r="AO1095" i="7"/>
  <c r="AO1096" i="7"/>
  <c r="AO1097" i="7"/>
  <c r="AO1098" i="7"/>
  <c r="AO1099" i="7"/>
  <c r="AO1100" i="7"/>
  <c r="AO1101" i="7"/>
  <c r="AO1102" i="7"/>
  <c r="AO1103" i="7"/>
  <c r="AO1104" i="7"/>
  <c r="AO1105" i="7"/>
  <c r="AO1106" i="7"/>
  <c r="AO1107" i="7"/>
  <c r="AO1108" i="7"/>
  <c r="AO1109" i="7"/>
  <c r="AO1110" i="7"/>
  <c r="AO1111" i="7"/>
  <c r="AO1112" i="7"/>
  <c r="AO1113" i="7"/>
  <c r="AO1114" i="7"/>
  <c r="AO1115" i="7"/>
  <c r="AO1116" i="7"/>
  <c r="AO1117" i="7"/>
  <c r="AO1118" i="7"/>
  <c r="AO1119" i="7"/>
  <c r="AO1120" i="7"/>
  <c r="AO1121" i="7"/>
  <c r="AO1122" i="7"/>
  <c r="AO1123" i="7"/>
  <c r="AO1124" i="7"/>
  <c r="AO1125" i="7"/>
  <c r="AO1126" i="7"/>
  <c r="AO1127" i="7"/>
  <c r="AO1128" i="7"/>
  <c r="AO1129" i="7"/>
  <c r="AO1130" i="7"/>
  <c r="AO1131" i="7"/>
  <c r="AO1132" i="7"/>
  <c r="AO1133" i="7"/>
  <c r="AO1134" i="7"/>
  <c r="AO1135" i="7"/>
  <c r="AO1136" i="7"/>
  <c r="AO1137" i="7"/>
  <c r="AO1138" i="7"/>
  <c r="AO1139" i="7"/>
  <c r="AO1140" i="7"/>
  <c r="AO1141" i="7"/>
  <c r="AO1142" i="7"/>
  <c r="AO1143" i="7"/>
  <c r="AO1144" i="7"/>
  <c r="AO1145" i="7"/>
  <c r="AO1146" i="7"/>
  <c r="AO1147" i="7"/>
  <c r="AO1148" i="7"/>
  <c r="AO1149" i="7"/>
  <c r="AO1150" i="7"/>
  <c r="AO1151" i="7"/>
  <c r="AO1152" i="7"/>
  <c r="AO1153" i="7"/>
  <c r="AO1154" i="7"/>
  <c r="AO1155" i="7"/>
  <c r="AO1156" i="7"/>
  <c r="AO1157" i="7"/>
  <c r="AO1158" i="7"/>
  <c r="AO1159" i="7"/>
  <c r="AO1160" i="7"/>
  <c r="AO2" i="7"/>
  <c r="AL3" i="7"/>
  <c r="AL4" i="7"/>
  <c r="AL5" i="7"/>
  <c r="AL6" i="7"/>
  <c r="AL7" i="7"/>
  <c r="AL8" i="7"/>
  <c r="AL9" i="7"/>
  <c r="AL10" i="7"/>
  <c r="AL11" i="7"/>
  <c r="AL12" i="7"/>
  <c r="AL13" i="7"/>
  <c r="AL14" i="7"/>
  <c r="AL15" i="7"/>
  <c r="AL16" i="7"/>
  <c r="AL17" i="7"/>
  <c r="AL18" i="7"/>
  <c r="AL19" i="7"/>
  <c r="AL20" i="7"/>
  <c r="AL21" i="7"/>
  <c r="AL22" i="7"/>
  <c r="AL23" i="7"/>
  <c r="AL24" i="7"/>
  <c r="AL25" i="7"/>
  <c r="AL26" i="7"/>
  <c r="AL27" i="7"/>
  <c r="AL28" i="7"/>
  <c r="AL29" i="7"/>
  <c r="AL30" i="7"/>
  <c r="AL31" i="7"/>
  <c r="AL32" i="7"/>
  <c r="AL33" i="7"/>
  <c r="AL34" i="7"/>
  <c r="AL35" i="7"/>
  <c r="AL36" i="7"/>
  <c r="AL37" i="7"/>
  <c r="AL38" i="7"/>
  <c r="AL39" i="7"/>
  <c r="AL40" i="7"/>
  <c r="AL41" i="7"/>
  <c r="AL42" i="7"/>
  <c r="AL43" i="7"/>
  <c r="AL44" i="7"/>
  <c r="AL45" i="7"/>
  <c r="AL46" i="7"/>
  <c r="AL47" i="7"/>
  <c r="AL48" i="7"/>
  <c r="AL49" i="7"/>
  <c r="AL50" i="7"/>
  <c r="AL51" i="7"/>
  <c r="AL52" i="7"/>
  <c r="AL53" i="7"/>
  <c r="AL54" i="7"/>
  <c r="AL55" i="7"/>
  <c r="AL56" i="7"/>
  <c r="AL57" i="7"/>
  <c r="AL58" i="7"/>
  <c r="AL59" i="7"/>
  <c r="AL60" i="7"/>
  <c r="AL61" i="7"/>
  <c r="AL62" i="7"/>
  <c r="AL63" i="7"/>
  <c r="AL64" i="7"/>
  <c r="AL65" i="7"/>
  <c r="AL66" i="7"/>
  <c r="AL67" i="7"/>
  <c r="AL68" i="7"/>
  <c r="AL69" i="7"/>
  <c r="AL70" i="7"/>
  <c r="AL71" i="7"/>
  <c r="AL72" i="7"/>
  <c r="AL73" i="7"/>
  <c r="AL74" i="7"/>
  <c r="AL75" i="7"/>
  <c r="AL76" i="7"/>
  <c r="AL77" i="7"/>
  <c r="AL78" i="7"/>
  <c r="AL79" i="7"/>
  <c r="AL80" i="7"/>
  <c r="AL81" i="7"/>
  <c r="AL82" i="7"/>
  <c r="AL83" i="7"/>
  <c r="AL84" i="7"/>
  <c r="AL85" i="7"/>
  <c r="AL86" i="7"/>
  <c r="AL87" i="7"/>
  <c r="AL88" i="7"/>
  <c r="AL89" i="7"/>
  <c r="AL90" i="7"/>
  <c r="AL91" i="7"/>
  <c r="AL92" i="7"/>
  <c r="AL93" i="7"/>
  <c r="AL94" i="7"/>
  <c r="AL95" i="7"/>
  <c r="AL96" i="7"/>
  <c r="AL97" i="7"/>
  <c r="AL98" i="7"/>
  <c r="AL99" i="7"/>
  <c r="AL100" i="7"/>
  <c r="AL101" i="7"/>
  <c r="AL102" i="7"/>
  <c r="AL103" i="7"/>
  <c r="AL104" i="7"/>
  <c r="AL105" i="7"/>
  <c r="AL106" i="7"/>
  <c r="AL107" i="7"/>
  <c r="AL108" i="7"/>
  <c r="AL109" i="7"/>
  <c r="AL110" i="7"/>
  <c r="AL111" i="7"/>
  <c r="AL112" i="7"/>
  <c r="AL113" i="7"/>
  <c r="AL114" i="7"/>
  <c r="AL115" i="7"/>
  <c r="AL116" i="7"/>
  <c r="AL117" i="7"/>
  <c r="AL118" i="7"/>
  <c r="AL119" i="7"/>
  <c r="AL120" i="7"/>
  <c r="AL121" i="7"/>
  <c r="AL122" i="7"/>
  <c r="AL123" i="7"/>
  <c r="AL124" i="7"/>
  <c r="AL125" i="7"/>
  <c r="AL126" i="7"/>
  <c r="AL127" i="7"/>
  <c r="AL128" i="7"/>
  <c r="AL129" i="7"/>
  <c r="AL130" i="7"/>
  <c r="AL131" i="7"/>
  <c r="AL132" i="7"/>
  <c r="AL133" i="7"/>
  <c r="AL134" i="7"/>
  <c r="AL135" i="7"/>
  <c r="AL136" i="7"/>
  <c r="AL137" i="7"/>
  <c r="AL138" i="7"/>
  <c r="AL139" i="7"/>
  <c r="AL140" i="7"/>
  <c r="AL141" i="7"/>
  <c r="AL142" i="7"/>
  <c r="AL143" i="7"/>
  <c r="AL144" i="7"/>
  <c r="AL145" i="7"/>
  <c r="AL146" i="7"/>
  <c r="AL147" i="7"/>
  <c r="AL148" i="7"/>
  <c r="AL149" i="7"/>
  <c r="AL150" i="7"/>
  <c r="AL151" i="7"/>
  <c r="AL152" i="7"/>
  <c r="AL153" i="7"/>
  <c r="AL154" i="7"/>
  <c r="AL155" i="7"/>
  <c r="AL156" i="7"/>
  <c r="AL157" i="7"/>
  <c r="AL158" i="7"/>
  <c r="AL159" i="7"/>
  <c r="AL160" i="7"/>
  <c r="AL161" i="7"/>
  <c r="AL162" i="7"/>
  <c r="AL163" i="7"/>
  <c r="AL164" i="7"/>
  <c r="AL165" i="7"/>
  <c r="AL166" i="7"/>
  <c r="AL167" i="7"/>
  <c r="AL168" i="7"/>
  <c r="AL169" i="7"/>
  <c r="AL170" i="7"/>
  <c r="AL171" i="7"/>
  <c r="AL172" i="7"/>
  <c r="AL173" i="7"/>
  <c r="AL174" i="7"/>
  <c r="AL175" i="7"/>
  <c r="AL176" i="7"/>
  <c r="AL177" i="7"/>
  <c r="AL178" i="7"/>
  <c r="AL179" i="7"/>
  <c r="AL180" i="7"/>
  <c r="AL181" i="7"/>
  <c r="AL182" i="7"/>
  <c r="AL183" i="7"/>
  <c r="AL184" i="7"/>
  <c r="AL185" i="7"/>
  <c r="AL186" i="7"/>
  <c r="AL187" i="7"/>
  <c r="AL188" i="7"/>
  <c r="AL189" i="7"/>
  <c r="AL190" i="7"/>
  <c r="AL191" i="7"/>
  <c r="AL192" i="7"/>
  <c r="AL193" i="7"/>
  <c r="AL194" i="7"/>
  <c r="AL195" i="7"/>
  <c r="AL196" i="7"/>
  <c r="AL197" i="7"/>
  <c r="AL198" i="7"/>
  <c r="AL199" i="7"/>
  <c r="AL200" i="7"/>
  <c r="AL201" i="7"/>
  <c r="AL202" i="7"/>
  <c r="AL203" i="7"/>
  <c r="AL204" i="7"/>
  <c r="AL205" i="7"/>
  <c r="AL206" i="7"/>
  <c r="AL207" i="7"/>
  <c r="AL208" i="7"/>
  <c r="AL209" i="7"/>
  <c r="AL210" i="7"/>
  <c r="AL211" i="7"/>
  <c r="AL212" i="7"/>
  <c r="AL213" i="7"/>
  <c r="AL214" i="7"/>
  <c r="AL215" i="7"/>
  <c r="AL216" i="7"/>
  <c r="AL217" i="7"/>
  <c r="AL218" i="7"/>
  <c r="AL219" i="7"/>
  <c r="AL220" i="7"/>
  <c r="AL221" i="7"/>
  <c r="AL222" i="7"/>
  <c r="AL223" i="7"/>
  <c r="AL224" i="7"/>
  <c r="AL225" i="7"/>
  <c r="AL226" i="7"/>
  <c r="AL227" i="7"/>
  <c r="AL228" i="7"/>
  <c r="AL229" i="7"/>
  <c r="AL230" i="7"/>
  <c r="AL231" i="7"/>
  <c r="AL232" i="7"/>
  <c r="AL233" i="7"/>
  <c r="AL234" i="7"/>
  <c r="AL235" i="7"/>
  <c r="AL236" i="7"/>
  <c r="AL237" i="7"/>
  <c r="AL238" i="7"/>
  <c r="AL239" i="7"/>
  <c r="AL240" i="7"/>
  <c r="AL241" i="7"/>
  <c r="AL242" i="7"/>
  <c r="AL243" i="7"/>
  <c r="AL244" i="7"/>
  <c r="AL245" i="7"/>
  <c r="AL246" i="7"/>
  <c r="AL247" i="7"/>
  <c r="AL248" i="7"/>
  <c r="AL249" i="7"/>
  <c r="AL250" i="7"/>
  <c r="AL251" i="7"/>
  <c r="AL252" i="7"/>
  <c r="AL253" i="7"/>
  <c r="AL254" i="7"/>
  <c r="AL255" i="7"/>
  <c r="AL256" i="7"/>
  <c r="AL257" i="7"/>
  <c r="AL258" i="7"/>
  <c r="AL259" i="7"/>
  <c r="AL260" i="7"/>
  <c r="AL261" i="7"/>
  <c r="AL262" i="7"/>
  <c r="AL263" i="7"/>
  <c r="AL264" i="7"/>
  <c r="AL265" i="7"/>
  <c r="AL266" i="7"/>
  <c r="AL267" i="7"/>
  <c r="AL268" i="7"/>
  <c r="AL269" i="7"/>
  <c r="AL270" i="7"/>
  <c r="AL271" i="7"/>
  <c r="AL272" i="7"/>
  <c r="AL273" i="7"/>
  <c r="AL274" i="7"/>
  <c r="AL275" i="7"/>
  <c r="AL276" i="7"/>
  <c r="AL277" i="7"/>
  <c r="AL278" i="7"/>
  <c r="AL279" i="7"/>
  <c r="AL280" i="7"/>
  <c r="AL281" i="7"/>
  <c r="AL282" i="7"/>
  <c r="AL283" i="7"/>
  <c r="AL284" i="7"/>
  <c r="AL285" i="7"/>
  <c r="AL286" i="7"/>
  <c r="AL287" i="7"/>
  <c r="AL288" i="7"/>
  <c r="AL289" i="7"/>
  <c r="AL290" i="7"/>
  <c r="AL291" i="7"/>
  <c r="AL292" i="7"/>
  <c r="AL293" i="7"/>
  <c r="AL294" i="7"/>
  <c r="AL295" i="7"/>
  <c r="AL296" i="7"/>
  <c r="AL297" i="7"/>
  <c r="AL298" i="7"/>
  <c r="AL299" i="7"/>
  <c r="AL300" i="7"/>
  <c r="AL301" i="7"/>
  <c r="AL302" i="7"/>
  <c r="AL303" i="7"/>
  <c r="AL304" i="7"/>
  <c r="AL305" i="7"/>
  <c r="AL306" i="7"/>
  <c r="AL307" i="7"/>
  <c r="AL308" i="7"/>
  <c r="AL309" i="7"/>
  <c r="AL310" i="7"/>
  <c r="AL311" i="7"/>
  <c r="AL312" i="7"/>
  <c r="AL313" i="7"/>
  <c r="AL314" i="7"/>
  <c r="AL315" i="7"/>
  <c r="AL316" i="7"/>
  <c r="AL317" i="7"/>
  <c r="AL318" i="7"/>
  <c r="AL319" i="7"/>
  <c r="AL320" i="7"/>
  <c r="AL321" i="7"/>
  <c r="AL322" i="7"/>
  <c r="AL323" i="7"/>
  <c r="AL324" i="7"/>
  <c r="AL325" i="7"/>
  <c r="AL326" i="7"/>
  <c r="AL327" i="7"/>
  <c r="AL328" i="7"/>
  <c r="AL329" i="7"/>
  <c r="AL330" i="7"/>
  <c r="AL331" i="7"/>
  <c r="AL332" i="7"/>
  <c r="AL333" i="7"/>
  <c r="AL334" i="7"/>
  <c r="AL335" i="7"/>
  <c r="AL336" i="7"/>
  <c r="AL337" i="7"/>
  <c r="AL338" i="7"/>
  <c r="AL339" i="7"/>
  <c r="AL340" i="7"/>
  <c r="AL341" i="7"/>
  <c r="AL342" i="7"/>
  <c r="AL343" i="7"/>
  <c r="AL344" i="7"/>
  <c r="AL345" i="7"/>
  <c r="AL346" i="7"/>
  <c r="AL347" i="7"/>
  <c r="AL348" i="7"/>
  <c r="AL349" i="7"/>
  <c r="AL350" i="7"/>
  <c r="AL351" i="7"/>
  <c r="AL352" i="7"/>
  <c r="AL353" i="7"/>
  <c r="AL354" i="7"/>
  <c r="AL355" i="7"/>
  <c r="AL356" i="7"/>
  <c r="AL357" i="7"/>
  <c r="AL358" i="7"/>
  <c r="AL359" i="7"/>
  <c r="AL360" i="7"/>
  <c r="AL361" i="7"/>
  <c r="AL362" i="7"/>
  <c r="AL363" i="7"/>
  <c r="AL364" i="7"/>
  <c r="AL365" i="7"/>
  <c r="AL366" i="7"/>
  <c r="AL367" i="7"/>
  <c r="AL368" i="7"/>
  <c r="AL369" i="7"/>
  <c r="AL370" i="7"/>
  <c r="AL371" i="7"/>
  <c r="AL372" i="7"/>
  <c r="AL373" i="7"/>
  <c r="AL374" i="7"/>
  <c r="AL375" i="7"/>
  <c r="AL376" i="7"/>
  <c r="AL377" i="7"/>
  <c r="AL378" i="7"/>
  <c r="AL379" i="7"/>
  <c r="AL380" i="7"/>
  <c r="AL381" i="7"/>
  <c r="AL382" i="7"/>
  <c r="AL383" i="7"/>
  <c r="AL384" i="7"/>
  <c r="AL385" i="7"/>
  <c r="AL386" i="7"/>
  <c r="AL387" i="7"/>
  <c r="AL388" i="7"/>
  <c r="AL389" i="7"/>
  <c r="AL390" i="7"/>
  <c r="AL391" i="7"/>
  <c r="AL392" i="7"/>
  <c r="AL393" i="7"/>
  <c r="AL394" i="7"/>
  <c r="AL395" i="7"/>
  <c r="AL396" i="7"/>
  <c r="AL397" i="7"/>
  <c r="AL398" i="7"/>
  <c r="AL399" i="7"/>
  <c r="AL400" i="7"/>
  <c r="AL401" i="7"/>
  <c r="AL402" i="7"/>
  <c r="AL403" i="7"/>
  <c r="AL404" i="7"/>
  <c r="AL405" i="7"/>
  <c r="AL406" i="7"/>
  <c r="AL407" i="7"/>
  <c r="AL408" i="7"/>
  <c r="AL409" i="7"/>
  <c r="AL410" i="7"/>
  <c r="AL411" i="7"/>
  <c r="AL412" i="7"/>
  <c r="AL413" i="7"/>
  <c r="AL414" i="7"/>
  <c r="AL415" i="7"/>
  <c r="AL416" i="7"/>
  <c r="AL417" i="7"/>
  <c r="AL418" i="7"/>
  <c r="AL419" i="7"/>
  <c r="AL420" i="7"/>
  <c r="AL421" i="7"/>
  <c r="AL422" i="7"/>
  <c r="AL423" i="7"/>
  <c r="AL424" i="7"/>
  <c r="AL425" i="7"/>
  <c r="AL426" i="7"/>
  <c r="AL427" i="7"/>
  <c r="AL428" i="7"/>
  <c r="AL429" i="7"/>
  <c r="AL430" i="7"/>
  <c r="AL431" i="7"/>
  <c r="AL432" i="7"/>
  <c r="AL433" i="7"/>
  <c r="AL434" i="7"/>
  <c r="AL435" i="7"/>
  <c r="AL436" i="7"/>
  <c r="AL437" i="7"/>
  <c r="AL438" i="7"/>
  <c r="AL439" i="7"/>
  <c r="AL440" i="7"/>
  <c r="AL441" i="7"/>
  <c r="AL442" i="7"/>
  <c r="AL443" i="7"/>
  <c r="AL444" i="7"/>
  <c r="AL445" i="7"/>
  <c r="AL446" i="7"/>
  <c r="AL447" i="7"/>
  <c r="AL448" i="7"/>
  <c r="AL449" i="7"/>
  <c r="AL450" i="7"/>
  <c r="AL451" i="7"/>
  <c r="AL452" i="7"/>
  <c r="AL453" i="7"/>
  <c r="AL454" i="7"/>
  <c r="AL455" i="7"/>
  <c r="AL456" i="7"/>
  <c r="AL457" i="7"/>
  <c r="AL458" i="7"/>
  <c r="AL459" i="7"/>
  <c r="AL460" i="7"/>
  <c r="AL461" i="7"/>
  <c r="AL462" i="7"/>
  <c r="AL463" i="7"/>
  <c r="AL464" i="7"/>
  <c r="AL465" i="7"/>
  <c r="AL466" i="7"/>
  <c r="AL467" i="7"/>
  <c r="AL468" i="7"/>
  <c r="AL469" i="7"/>
  <c r="AL470" i="7"/>
  <c r="AL471" i="7"/>
  <c r="AL472" i="7"/>
  <c r="AL473" i="7"/>
  <c r="AL474" i="7"/>
  <c r="AL475" i="7"/>
  <c r="AL476" i="7"/>
  <c r="AL477" i="7"/>
  <c r="AL478" i="7"/>
  <c r="AL479" i="7"/>
  <c r="AL480" i="7"/>
  <c r="AL481" i="7"/>
  <c r="AL482" i="7"/>
  <c r="AL483" i="7"/>
  <c r="AL484" i="7"/>
  <c r="AL485" i="7"/>
  <c r="AL486" i="7"/>
  <c r="AL487" i="7"/>
  <c r="AL488" i="7"/>
  <c r="AL489" i="7"/>
  <c r="AL490" i="7"/>
  <c r="AL491" i="7"/>
  <c r="AL492" i="7"/>
  <c r="AL493" i="7"/>
  <c r="AL494" i="7"/>
  <c r="AL495" i="7"/>
  <c r="AL496" i="7"/>
  <c r="AL497" i="7"/>
  <c r="AL498" i="7"/>
  <c r="AL499" i="7"/>
  <c r="AL500" i="7"/>
  <c r="AL501" i="7"/>
  <c r="AL502" i="7"/>
  <c r="AL503" i="7"/>
  <c r="AL504" i="7"/>
  <c r="AL505" i="7"/>
  <c r="AL506" i="7"/>
  <c r="AL507" i="7"/>
  <c r="AL508" i="7"/>
  <c r="AL509" i="7"/>
  <c r="AL510" i="7"/>
  <c r="AL511" i="7"/>
  <c r="AL512" i="7"/>
  <c r="AL513" i="7"/>
  <c r="AL514" i="7"/>
  <c r="AL515" i="7"/>
  <c r="AL516" i="7"/>
  <c r="AL517" i="7"/>
  <c r="AL518" i="7"/>
  <c r="AL519" i="7"/>
  <c r="AL520" i="7"/>
  <c r="AL521" i="7"/>
  <c r="AL522" i="7"/>
  <c r="AL523" i="7"/>
  <c r="AL524" i="7"/>
  <c r="AL525" i="7"/>
  <c r="AL526" i="7"/>
  <c r="AL527" i="7"/>
  <c r="AL528" i="7"/>
  <c r="AL529" i="7"/>
  <c r="AL530" i="7"/>
  <c r="AL531" i="7"/>
  <c r="AL532" i="7"/>
  <c r="AL533" i="7"/>
  <c r="AL534" i="7"/>
  <c r="AL535" i="7"/>
  <c r="AL536" i="7"/>
  <c r="AL537" i="7"/>
  <c r="AL538" i="7"/>
  <c r="AL539" i="7"/>
  <c r="AL540" i="7"/>
  <c r="AL541" i="7"/>
  <c r="AL542" i="7"/>
  <c r="AL543" i="7"/>
  <c r="AL544" i="7"/>
  <c r="AL545" i="7"/>
  <c r="AL546" i="7"/>
  <c r="AL547" i="7"/>
  <c r="AL548" i="7"/>
  <c r="AL549" i="7"/>
  <c r="AL550" i="7"/>
  <c r="AL551" i="7"/>
  <c r="AL552" i="7"/>
  <c r="AL553" i="7"/>
  <c r="AL554" i="7"/>
  <c r="AL555" i="7"/>
  <c r="AL556" i="7"/>
  <c r="AL557" i="7"/>
  <c r="AL558" i="7"/>
  <c r="AL559" i="7"/>
  <c r="AL560" i="7"/>
  <c r="AL561" i="7"/>
  <c r="AL562" i="7"/>
  <c r="AL563" i="7"/>
  <c r="AL564" i="7"/>
  <c r="AL565" i="7"/>
  <c r="AL566" i="7"/>
  <c r="AL567" i="7"/>
  <c r="AL568" i="7"/>
  <c r="AL569" i="7"/>
  <c r="AL570" i="7"/>
  <c r="AL571" i="7"/>
  <c r="AL572" i="7"/>
  <c r="AL573" i="7"/>
  <c r="AL574" i="7"/>
  <c r="AL575" i="7"/>
  <c r="AL576" i="7"/>
  <c r="AL577" i="7"/>
  <c r="AL578" i="7"/>
  <c r="AL579" i="7"/>
  <c r="AL580" i="7"/>
  <c r="AL581" i="7"/>
  <c r="AL582" i="7"/>
  <c r="AL583" i="7"/>
  <c r="AL584" i="7"/>
  <c r="AL585" i="7"/>
  <c r="AL586" i="7"/>
  <c r="AL587" i="7"/>
  <c r="AL588" i="7"/>
  <c r="AL589" i="7"/>
  <c r="AL590" i="7"/>
  <c r="AL591" i="7"/>
  <c r="AL592" i="7"/>
  <c r="AL593" i="7"/>
  <c r="AL594" i="7"/>
  <c r="AL595" i="7"/>
  <c r="AL596" i="7"/>
  <c r="AL597" i="7"/>
  <c r="AL598" i="7"/>
  <c r="AL599" i="7"/>
  <c r="AL600" i="7"/>
  <c r="AL601" i="7"/>
  <c r="AL602" i="7"/>
  <c r="AL603" i="7"/>
  <c r="AL604" i="7"/>
  <c r="AL605" i="7"/>
  <c r="AL606" i="7"/>
  <c r="AL607" i="7"/>
  <c r="AL608" i="7"/>
  <c r="AL609" i="7"/>
  <c r="AL610" i="7"/>
  <c r="AL611" i="7"/>
  <c r="AL612" i="7"/>
  <c r="AL613" i="7"/>
  <c r="AL614" i="7"/>
  <c r="AL615" i="7"/>
  <c r="AL616" i="7"/>
  <c r="AL617" i="7"/>
  <c r="AL618" i="7"/>
  <c r="AL619" i="7"/>
  <c r="AL620" i="7"/>
  <c r="AL621" i="7"/>
  <c r="AL622" i="7"/>
  <c r="AL623" i="7"/>
  <c r="AL624" i="7"/>
  <c r="AL625" i="7"/>
  <c r="AL626" i="7"/>
  <c r="AL627" i="7"/>
  <c r="AL628" i="7"/>
  <c r="AL629" i="7"/>
  <c r="AL630" i="7"/>
  <c r="AL631" i="7"/>
  <c r="AL632" i="7"/>
  <c r="AL633" i="7"/>
  <c r="AL634" i="7"/>
  <c r="AL635" i="7"/>
  <c r="AL636" i="7"/>
  <c r="AL637" i="7"/>
  <c r="AL638" i="7"/>
  <c r="AL639" i="7"/>
  <c r="AL640" i="7"/>
  <c r="AL641" i="7"/>
  <c r="AL642" i="7"/>
  <c r="AL643" i="7"/>
  <c r="AL644" i="7"/>
  <c r="AL645" i="7"/>
  <c r="AL646" i="7"/>
  <c r="AL647" i="7"/>
  <c r="AL648" i="7"/>
  <c r="AL649" i="7"/>
  <c r="AL650" i="7"/>
  <c r="AL651" i="7"/>
  <c r="AL652" i="7"/>
  <c r="AL653" i="7"/>
  <c r="AL654" i="7"/>
  <c r="AL655" i="7"/>
  <c r="AL656" i="7"/>
  <c r="AL657" i="7"/>
  <c r="AL658" i="7"/>
  <c r="AL659" i="7"/>
  <c r="AL660" i="7"/>
  <c r="AL661" i="7"/>
  <c r="AL662" i="7"/>
  <c r="AL663" i="7"/>
  <c r="AL664" i="7"/>
  <c r="AL665" i="7"/>
  <c r="AL666" i="7"/>
  <c r="AL667" i="7"/>
  <c r="AL668" i="7"/>
  <c r="AL669" i="7"/>
  <c r="AL670" i="7"/>
  <c r="AL671" i="7"/>
  <c r="AL672" i="7"/>
  <c r="AL673" i="7"/>
  <c r="AL674" i="7"/>
  <c r="AL675" i="7"/>
  <c r="AL676" i="7"/>
  <c r="AL677" i="7"/>
  <c r="AL678" i="7"/>
  <c r="AL679" i="7"/>
  <c r="AL680" i="7"/>
  <c r="AL681" i="7"/>
  <c r="AL682" i="7"/>
  <c r="AL683" i="7"/>
  <c r="AL684" i="7"/>
  <c r="AL685" i="7"/>
  <c r="AL686" i="7"/>
  <c r="AL687" i="7"/>
  <c r="AL688" i="7"/>
  <c r="AL689" i="7"/>
  <c r="AL690" i="7"/>
  <c r="AL691" i="7"/>
  <c r="AL692" i="7"/>
  <c r="AL693" i="7"/>
  <c r="AL694" i="7"/>
  <c r="AL695" i="7"/>
  <c r="AL696" i="7"/>
  <c r="AL697" i="7"/>
  <c r="AL698" i="7"/>
  <c r="AL699" i="7"/>
  <c r="AL700" i="7"/>
  <c r="AL701" i="7"/>
  <c r="AL702" i="7"/>
  <c r="AL703" i="7"/>
  <c r="AL704" i="7"/>
  <c r="AL705" i="7"/>
  <c r="AL706" i="7"/>
  <c r="AL707" i="7"/>
  <c r="AL708" i="7"/>
  <c r="AL709" i="7"/>
  <c r="AL710" i="7"/>
  <c r="AL711" i="7"/>
  <c r="AL712" i="7"/>
  <c r="AL713" i="7"/>
  <c r="AL714" i="7"/>
  <c r="AL715" i="7"/>
  <c r="AL716" i="7"/>
  <c r="AL717" i="7"/>
  <c r="AL718" i="7"/>
  <c r="AL719" i="7"/>
  <c r="AL720" i="7"/>
  <c r="AL721" i="7"/>
  <c r="AL722" i="7"/>
  <c r="AL723" i="7"/>
  <c r="AL724" i="7"/>
  <c r="AL725" i="7"/>
  <c r="AL726" i="7"/>
  <c r="AL727" i="7"/>
  <c r="AL728" i="7"/>
  <c r="AL729" i="7"/>
  <c r="AL730" i="7"/>
  <c r="AL731" i="7"/>
  <c r="AL732" i="7"/>
  <c r="AL733" i="7"/>
  <c r="AL734" i="7"/>
  <c r="AL735" i="7"/>
  <c r="AL736" i="7"/>
  <c r="AL737" i="7"/>
  <c r="AL738" i="7"/>
  <c r="AL739" i="7"/>
  <c r="AL740" i="7"/>
  <c r="AL741" i="7"/>
  <c r="AL742" i="7"/>
  <c r="AL743" i="7"/>
  <c r="AL744" i="7"/>
  <c r="AL745" i="7"/>
  <c r="AL746" i="7"/>
  <c r="AL747" i="7"/>
  <c r="AL748" i="7"/>
  <c r="AL749" i="7"/>
  <c r="AL750" i="7"/>
  <c r="AL751" i="7"/>
  <c r="AL752" i="7"/>
  <c r="AL753" i="7"/>
  <c r="AL754" i="7"/>
  <c r="AL755" i="7"/>
  <c r="AL756" i="7"/>
  <c r="AL757" i="7"/>
  <c r="AL758" i="7"/>
  <c r="AL759" i="7"/>
  <c r="AL760" i="7"/>
  <c r="AL761" i="7"/>
  <c r="AL762" i="7"/>
  <c r="AL763" i="7"/>
  <c r="AL764" i="7"/>
  <c r="AL765" i="7"/>
  <c r="AL766" i="7"/>
  <c r="AL767" i="7"/>
  <c r="AL768" i="7"/>
  <c r="AL769" i="7"/>
  <c r="AL770" i="7"/>
  <c r="AL771" i="7"/>
  <c r="AL772" i="7"/>
  <c r="AL773" i="7"/>
  <c r="AL774" i="7"/>
  <c r="AL775" i="7"/>
  <c r="AL776" i="7"/>
  <c r="AL777" i="7"/>
  <c r="AL778" i="7"/>
  <c r="AL779" i="7"/>
  <c r="AL780" i="7"/>
  <c r="AL781" i="7"/>
  <c r="AL782" i="7"/>
  <c r="AL783" i="7"/>
  <c r="AL784" i="7"/>
  <c r="AL785" i="7"/>
  <c r="AL786" i="7"/>
  <c r="AL787" i="7"/>
  <c r="AL788" i="7"/>
  <c r="AL789" i="7"/>
  <c r="AL790" i="7"/>
  <c r="AL791" i="7"/>
  <c r="AL792" i="7"/>
  <c r="AL793" i="7"/>
  <c r="AL794" i="7"/>
  <c r="AL795" i="7"/>
  <c r="AL796" i="7"/>
  <c r="AL797" i="7"/>
  <c r="AL798" i="7"/>
  <c r="AL799" i="7"/>
  <c r="AL800" i="7"/>
  <c r="AL801" i="7"/>
  <c r="AL802" i="7"/>
  <c r="AL803" i="7"/>
  <c r="AL804" i="7"/>
  <c r="AL805" i="7"/>
  <c r="AL806" i="7"/>
  <c r="AL807" i="7"/>
  <c r="AL808" i="7"/>
  <c r="AL809" i="7"/>
  <c r="AL810" i="7"/>
  <c r="AL811" i="7"/>
  <c r="AL812" i="7"/>
  <c r="AL813" i="7"/>
  <c r="AL814" i="7"/>
  <c r="AL815" i="7"/>
  <c r="AL816" i="7"/>
  <c r="AL817" i="7"/>
  <c r="AL818" i="7"/>
  <c r="AL819" i="7"/>
  <c r="AL820" i="7"/>
  <c r="AL821" i="7"/>
  <c r="AL822" i="7"/>
  <c r="AL823" i="7"/>
  <c r="AL824" i="7"/>
  <c r="AL825" i="7"/>
  <c r="AL826" i="7"/>
  <c r="AL827" i="7"/>
  <c r="AL828" i="7"/>
  <c r="AL829" i="7"/>
  <c r="AL830" i="7"/>
  <c r="AL831" i="7"/>
  <c r="AL832" i="7"/>
  <c r="AL833" i="7"/>
  <c r="AL834" i="7"/>
  <c r="AL835" i="7"/>
  <c r="AL836" i="7"/>
  <c r="AL837" i="7"/>
  <c r="AL838" i="7"/>
  <c r="AL839" i="7"/>
  <c r="AL840" i="7"/>
  <c r="AL841" i="7"/>
  <c r="AL842" i="7"/>
  <c r="AL843" i="7"/>
  <c r="AL844" i="7"/>
  <c r="AL845" i="7"/>
  <c r="AL846" i="7"/>
  <c r="AL847" i="7"/>
  <c r="AL848" i="7"/>
  <c r="AL849" i="7"/>
  <c r="AL850" i="7"/>
  <c r="AL851" i="7"/>
  <c r="AL852" i="7"/>
  <c r="AL853" i="7"/>
  <c r="AL854" i="7"/>
  <c r="AL855" i="7"/>
  <c r="AL856" i="7"/>
  <c r="AL857" i="7"/>
  <c r="AL858" i="7"/>
  <c r="AL859" i="7"/>
  <c r="AL860" i="7"/>
  <c r="AL861" i="7"/>
  <c r="AL862" i="7"/>
  <c r="AL863" i="7"/>
  <c r="AL864" i="7"/>
  <c r="AL865" i="7"/>
  <c r="AL866" i="7"/>
  <c r="AL867" i="7"/>
  <c r="AL868" i="7"/>
  <c r="AL869" i="7"/>
  <c r="AL870" i="7"/>
  <c r="AL871" i="7"/>
  <c r="AL872" i="7"/>
  <c r="AL873" i="7"/>
  <c r="AL874" i="7"/>
  <c r="AL875" i="7"/>
  <c r="AL876" i="7"/>
  <c r="AL877" i="7"/>
  <c r="AL878" i="7"/>
  <c r="AL879" i="7"/>
  <c r="AL880" i="7"/>
  <c r="AL881" i="7"/>
  <c r="AL882" i="7"/>
  <c r="AL883" i="7"/>
  <c r="AL884" i="7"/>
  <c r="AL885" i="7"/>
  <c r="AL886" i="7"/>
  <c r="AL887" i="7"/>
  <c r="AL888" i="7"/>
  <c r="AL889" i="7"/>
  <c r="AL890" i="7"/>
  <c r="AL891" i="7"/>
  <c r="AL892" i="7"/>
  <c r="AL893" i="7"/>
  <c r="AL894" i="7"/>
  <c r="AL895" i="7"/>
  <c r="AL896" i="7"/>
  <c r="AL897" i="7"/>
  <c r="AL898" i="7"/>
  <c r="AL899" i="7"/>
  <c r="AL900" i="7"/>
  <c r="AL901" i="7"/>
  <c r="AL902" i="7"/>
  <c r="AL903" i="7"/>
  <c r="AL904" i="7"/>
  <c r="AL905" i="7"/>
  <c r="AL906" i="7"/>
  <c r="AL907" i="7"/>
  <c r="AL908" i="7"/>
  <c r="AL909" i="7"/>
  <c r="AL910" i="7"/>
  <c r="AL911" i="7"/>
  <c r="AL912" i="7"/>
  <c r="AL913" i="7"/>
  <c r="AL914" i="7"/>
  <c r="AL915" i="7"/>
  <c r="AL916" i="7"/>
  <c r="AL917" i="7"/>
  <c r="AL918" i="7"/>
  <c r="AL919" i="7"/>
  <c r="AL920" i="7"/>
  <c r="AL921" i="7"/>
  <c r="AL922" i="7"/>
  <c r="AL923" i="7"/>
  <c r="AL924" i="7"/>
  <c r="AL925" i="7"/>
  <c r="AL926" i="7"/>
  <c r="AL927" i="7"/>
  <c r="AL928" i="7"/>
  <c r="AL929" i="7"/>
  <c r="AL930" i="7"/>
  <c r="AL931" i="7"/>
  <c r="AL932" i="7"/>
  <c r="AL933" i="7"/>
  <c r="AL934" i="7"/>
  <c r="AL935" i="7"/>
  <c r="AL936" i="7"/>
  <c r="AL937" i="7"/>
  <c r="AL938" i="7"/>
  <c r="AL939" i="7"/>
  <c r="AL940" i="7"/>
  <c r="AL941" i="7"/>
  <c r="AL942" i="7"/>
  <c r="AL943" i="7"/>
  <c r="AL944" i="7"/>
  <c r="AL945" i="7"/>
  <c r="AL946" i="7"/>
  <c r="AL947" i="7"/>
  <c r="AL948" i="7"/>
  <c r="AL949" i="7"/>
  <c r="AL950" i="7"/>
  <c r="AL951" i="7"/>
  <c r="AL952" i="7"/>
  <c r="AL953" i="7"/>
  <c r="AL954" i="7"/>
  <c r="AL955" i="7"/>
  <c r="AL956" i="7"/>
  <c r="AL957" i="7"/>
  <c r="AL958" i="7"/>
  <c r="AL959" i="7"/>
  <c r="AL960" i="7"/>
  <c r="AL961" i="7"/>
  <c r="AL962" i="7"/>
  <c r="AL963" i="7"/>
  <c r="AL964" i="7"/>
  <c r="AL965" i="7"/>
  <c r="AL966" i="7"/>
  <c r="AL967" i="7"/>
  <c r="AL968" i="7"/>
  <c r="AL969" i="7"/>
  <c r="AL970" i="7"/>
  <c r="AL971" i="7"/>
  <c r="AL972" i="7"/>
  <c r="AL973" i="7"/>
  <c r="AL974" i="7"/>
  <c r="AL975" i="7"/>
  <c r="AL976" i="7"/>
  <c r="AL977" i="7"/>
  <c r="AL978" i="7"/>
  <c r="AL979" i="7"/>
  <c r="AL980" i="7"/>
  <c r="AL981" i="7"/>
  <c r="AL982" i="7"/>
  <c r="AL983" i="7"/>
  <c r="AL984" i="7"/>
  <c r="AL985" i="7"/>
  <c r="AL986" i="7"/>
  <c r="AL987" i="7"/>
  <c r="AL988" i="7"/>
  <c r="AL989" i="7"/>
  <c r="AL990" i="7"/>
  <c r="AL991" i="7"/>
  <c r="AL992" i="7"/>
  <c r="AL993" i="7"/>
  <c r="AL994" i="7"/>
  <c r="AL995" i="7"/>
  <c r="AL996" i="7"/>
  <c r="AL997" i="7"/>
  <c r="AL998" i="7"/>
  <c r="AL999" i="7"/>
  <c r="AL1000" i="7"/>
  <c r="AL1001" i="7"/>
  <c r="AL1002" i="7"/>
  <c r="AL1003" i="7"/>
  <c r="AL1004" i="7"/>
  <c r="AL1005" i="7"/>
  <c r="AL1006" i="7"/>
  <c r="AL1007" i="7"/>
  <c r="AL1008" i="7"/>
  <c r="AL1009" i="7"/>
  <c r="AL1010" i="7"/>
  <c r="AL1011" i="7"/>
  <c r="AL1012" i="7"/>
  <c r="AL1013" i="7"/>
  <c r="AL1014" i="7"/>
  <c r="AL1015" i="7"/>
  <c r="AL1016" i="7"/>
  <c r="AL1017" i="7"/>
  <c r="AL1018" i="7"/>
  <c r="AL1019" i="7"/>
  <c r="AL1020" i="7"/>
  <c r="AL1021" i="7"/>
  <c r="AL1022" i="7"/>
  <c r="AL1023" i="7"/>
  <c r="AL1024" i="7"/>
  <c r="AL1025" i="7"/>
  <c r="AL1026" i="7"/>
  <c r="AL1027" i="7"/>
  <c r="AL1028" i="7"/>
  <c r="AL1029" i="7"/>
  <c r="AL1030" i="7"/>
  <c r="AL1031" i="7"/>
  <c r="AL1032" i="7"/>
  <c r="AL1033" i="7"/>
  <c r="AL1034" i="7"/>
  <c r="AL1035" i="7"/>
  <c r="AL1036" i="7"/>
  <c r="AL1037" i="7"/>
  <c r="AL1038" i="7"/>
  <c r="AL1039" i="7"/>
  <c r="AL1040" i="7"/>
  <c r="AL1041" i="7"/>
  <c r="AL1042" i="7"/>
  <c r="AL1043" i="7"/>
  <c r="AL1044" i="7"/>
  <c r="AL1045" i="7"/>
  <c r="AL1046" i="7"/>
  <c r="AL1047" i="7"/>
  <c r="AL1048" i="7"/>
  <c r="AL1049" i="7"/>
  <c r="AL1050" i="7"/>
  <c r="AL1051" i="7"/>
  <c r="AL1052" i="7"/>
  <c r="AL1053" i="7"/>
  <c r="AL1054" i="7"/>
  <c r="AL1055" i="7"/>
  <c r="AL1056" i="7"/>
  <c r="AL1057" i="7"/>
  <c r="AL1058" i="7"/>
  <c r="AL1059" i="7"/>
  <c r="AL1060" i="7"/>
  <c r="AL1061" i="7"/>
  <c r="AL1062" i="7"/>
  <c r="AL1063" i="7"/>
  <c r="AL1064" i="7"/>
  <c r="AL1065" i="7"/>
  <c r="AL1066" i="7"/>
  <c r="AL1067" i="7"/>
  <c r="AL1068" i="7"/>
  <c r="AL1069" i="7"/>
  <c r="AL1070" i="7"/>
  <c r="AL1071" i="7"/>
  <c r="AL1072" i="7"/>
  <c r="AL1073" i="7"/>
  <c r="AL1074" i="7"/>
  <c r="AL1075" i="7"/>
  <c r="AL1076" i="7"/>
  <c r="AL1077" i="7"/>
  <c r="AL1078" i="7"/>
  <c r="AL1079" i="7"/>
  <c r="AL1080" i="7"/>
  <c r="AL1081" i="7"/>
  <c r="AL1082" i="7"/>
  <c r="AL1083" i="7"/>
  <c r="AL1084" i="7"/>
  <c r="AL1085" i="7"/>
  <c r="AL1086" i="7"/>
  <c r="AL1087" i="7"/>
  <c r="AL1088" i="7"/>
  <c r="AL1089" i="7"/>
  <c r="AL1090" i="7"/>
  <c r="AL1091" i="7"/>
  <c r="AL1092" i="7"/>
  <c r="AL1093" i="7"/>
  <c r="AL1094" i="7"/>
  <c r="AL1095" i="7"/>
  <c r="AL1096" i="7"/>
  <c r="AL1097" i="7"/>
  <c r="AL1098" i="7"/>
  <c r="AL1099" i="7"/>
  <c r="AL1100" i="7"/>
  <c r="AL1101" i="7"/>
  <c r="AL1102" i="7"/>
  <c r="AL1103" i="7"/>
  <c r="AL1104" i="7"/>
  <c r="AL1105" i="7"/>
  <c r="AL1106" i="7"/>
  <c r="AL1107" i="7"/>
  <c r="AL1108" i="7"/>
  <c r="AL1109" i="7"/>
  <c r="AL1110" i="7"/>
  <c r="AL1111" i="7"/>
  <c r="AL1112" i="7"/>
  <c r="AL1113" i="7"/>
  <c r="AL1114" i="7"/>
  <c r="AL1115" i="7"/>
  <c r="AL1116" i="7"/>
  <c r="AL1117" i="7"/>
  <c r="AL1118" i="7"/>
  <c r="AL1119" i="7"/>
  <c r="AL1120" i="7"/>
  <c r="AL1121" i="7"/>
  <c r="AL1122" i="7"/>
  <c r="AL1123" i="7"/>
  <c r="AL1124" i="7"/>
  <c r="AL1125" i="7"/>
  <c r="AL1126" i="7"/>
  <c r="AL1127" i="7"/>
  <c r="AL1128" i="7"/>
  <c r="AL1129" i="7"/>
  <c r="AL1130" i="7"/>
  <c r="AL1131" i="7"/>
  <c r="AL1132" i="7"/>
  <c r="AL1133" i="7"/>
  <c r="AL1134" i="7"/>
  <c r="AL1135" i="7"/>
  <c r="AL1136" i="7"/>
  <c r="AL1137" i="7"/>
  <c r="AL1138" i="7"/>
  <c r="AL1139" i="7"/>
  <c r="AL1140" i="7"/>
  <c r="AL1141" i="7"/>
  <c r="AL1142" i="7"/>
  <c r="AL1143" i="7"/>
  <c r="AL1144" i="7"/>
  <c r="AL1145" i="7"/>
  <c r="AL1146" i="7"/>
  <c r="AL1147" i="7"/>
  <c r="AL1148" i="7"/>
  <c r="AL1149" i="7"/>
  <c r="AL1150" i="7"/>
  <c r="AL1151" i="7"/>
  <c r="AL1152" i="7"/>
  <c r="AL1153" i="7"/>
  <c r="AL1154" i="7"/>
  <c r="AL1155" i="7"/>
  <c r="AL1156" i="7"/>
  <c r="AL1157" i="7"/>
  <c r="AL1158" i="7"/>
  <c r="AL1159" i="7"/>
  <c r="AL1160" i="7"/>
  <c r="AL2" i="7"/>
  <c r="AH404" i="7"/>
  <c r="AN404" i="7" s="1"/>
  <c r="AH776" i="7"/>
  <c r="AN776" i="7" s="1"/>
  <c r="AH793" i="7"/>
  <c r="AN793" i="7" s="1"/>
  <c r="AG3" i="7"/>
  <c r="AG4" i="7"/>
  <c r="AG5" i="7"/>
  <c r="AG6" i="7"/>
  <c r="AG7" i="7"/>
  <c r="AG8" i="7"/>
  <c r="AG9" i="7"/>
  <c r="AG10" i="7"/>
  <c r="AG11" i="7"/>
  <c r="AG12" i="7"/>
  <c r="AG13" i="7"/>
  <c r="AG14" i="7"/>
  <c r="AG15" i="7"/>
  <c r="AG16" i="7"/>
  <c r="AG17" i="7"/>
  <c r="AG18" i="7"/>
  <c r="AG19" i="7"/>
  <c r="AG20" i="7"/>
  <c r="AG21" i="7"/>
  <c r="AG22" i="7"/>
  <c r="AG23" i="7"/>
  <c r="AG24" i="7"/>
  <c r="AG25" i="7"/>
  <c r="AG26" i="7"/>
  <c r="AG27" i="7"/>
  <c r="AG28" i="7"/>
  <c r="AG29" i="7"/>
  <c r="AG30" i="7"/>
  <c r="AG31" i="7"/>
  <c r="AG32" i="7"/>
  <c r="AG33" i="7"/>
  <c r="AG34" i="7"/>
  <c r="AG35" i="7"/>
  <c r="AG36" i="7"/>
  <c r="AG37" i="7"/>
  <c r="AG38" i="7"/>
  <c r="AG39" i="7"/>
  <c r="AG40" i="7"/>
  <c r="AG41" i="7"/>
  <c r="AG42" i="7"/>
  <c r="AG43" i="7"/>
  <c r="AG44" i="7"/>
  <c r="AG45" i="7"/>
  <c r="AG46" i="7"/>
  <c r="AG47" i="7"/>
  <c r="AG48" i="7"/>
  <c r="AG49" i="7"/>
  <c r="AG50" i="7"/>
  <c r="AG51" i="7"/>
  <c r="AG52" i="7"/>
  <c r="AG53" i="7"/>
  <c r="AG54" i="7"/>
  <c r="AG55" i="7"/>
  <c r="AG56" i="7"/>
  <c r="AG57" i="7"/>
  <c r="AG58" i="7"/>
  <c r="AG59" i="7"/>
  <c r="AG60" i="7"/>
  <c r="AG61" i="7"/>
  <c r="AG62" i="7"/>
  <c r="AG63" i="7"/>
  <c r="AG64" i="7"/>
  <c r="AG65" i="7"/>
  <c r="AG66" i="7"/>
  <c r="AG67" i="7"/>
  <c r="AG68" i="7"/>
  <c r="AG69" i="7"/>
  <c r="AG70" i="7"/>
  <c r="AG71" i="7"/>
  <c r="AG72" i="7"/>
  <c r="AG73" i="7"/>
  <c r="AG74" i="7"/>
  <c r="AG75" i="7"/>
  <c r="AG76" i="7"/>
  <c r="AG77" i="7"/>
  <c r="AG78" i="7"/>
  <c r="AG79" i="7"/>
  <c r="AG80" i="7"/>
  <c r="AG81" i="7"/>
  <c r="AG82" i="7"/>
  <c r="AG83" i="7"/>
  <c r="AG84" i="7"/>
  <c r="AG85" i="7"/>
  <c r="AG86" i="7"/>
  <c r="AG87" i="7"/>
  <c r="AG88" i="7"/>
  <c r="AG89" i="7"/>
  <c r="AG90" i="7"/>
  <c r="AG91" i="7"/>
  <c r="AG92" i="7"/>
  <c r="AG93" i="7"/>
  <c r="AG94" i="7"/>
  <c r="AG95" i="7"/>
  <c r="AG96" i="7"/>
  <c r="AG97" i="7"/>
  <c r="AG98" i="7"/>
  <c r="AG99" i="7"/>
  <c r="AG100" i="7"/>
  <c r="AG101" i="7"/>
  <c r="AG102" i="7"/>
  <c r="AG103" i="7"/>
  <c r="AG104" i="7"/>
  <c r="AG105" i="7"/>
  <c r="AG106" i="7"/>
  <c r="AG107" i="7"/>
  <c r="AG108" i="7"/>
  <c r="AG109" i="7"/>
  <c r="AG110" i="7"/>
  <c r="AG111" i="7"/>
  <c r="AG112" i="7"/>
  <c r="AG113" i="7"/>
  <c r="AG114" i="7"/>
  <c r="AG115" i="7"/>
  <c r="AG116" i="7"/>
  <c r="AG117" i="7"/>
  <c r="AG118" i="7"/>
  <c r="AG119" i="7"/>
  <c r="AG120" i="7"/>
  <c r="AG121" i="7"/>
  <c r="AG122" i="7"/>
  <c r="AG123" i="7"/>
  <c r="AG124" i="7"/>
  <c r="AG125" i="7"/>
  <c r="AG126" i="7"/>
  <c r="AG127" i="7"/>
  <c r="AG128" i="7"/>
  <c r="AG129" i="7"/>
  <c r="AG130" i="7"/>
  <c r="AG131" i="7"/>
  <c r="AG132" i="7"/>
  <c r="AG133" i="7"/>
  <c r="AG134" i="7"/>
  <c r="AG135" i="7"/>
  <c r="AG136" i="7"/>
  <c r="AG137" i="7"/>
  <c r="AG138" i="7"/>
  <c r="AG139" i="7"/>
  <c r="AG140" i="7"/>
  <c r="AG141" i="7"/>
  <c r="AG142" i="7"/>
  <c r="AG143" i="7"/>
  <c r="AG144" i="7"/>
  <c r="AG145" i="7"/>
  <c r="AG146" i="7"/>
  <c r="AG147" i="7"/>
  <c r="AG148" i="7"/>
  <c r="AG149" i="7"/>
  <c r="AG150" i="7"/>
  <c r="AG151" i="7"/>
  <c r="AG152" i="7"/>
  <c r="AG153" i="7"/>
  <c r="AG154" i="7"/>
  <c r="AG155" i="7"/>
  <c r="AG156" i="7"/>
  <c r="AG157" i="7"/>
  <c r="AG158" i="7"/>
  <c r="AG159" i="7"/>
  <c r="AG160" i="7"/>
  <c r="AG161" i="7"/>
  <c r="AG162" i="7"/>
  <c r="AG163" i="7"/>
  <c r="AG164" i="7"/>
  <c r="AG165" i="7"/>
  <c r="AG166" i="7"/>
  <c r="AG167" i="7"/>
  <c r="AG168" i="7"/>
  <c r="AG169" i="7"/>
  <c r="AG170" i="7"/>
  <c r="AG171" i="7"/>
  <c r="AG172" i="7"/>
  <c r="AG173" i="7"/>
  <c r="AG174" i="7"/>
  <c r="AG175" i="7"/>
  <c r="AG176" i="7"/>
  <c r="AG177" i="7"/>
  <c r="AG178" i="7"/>
  <c r="AG179" i="7"/>
  <c r="AG180" i="7"/>
  <c r="AG181" i="7"/>
  <c r="AG182" i="7"/>
  <c r="AG183" i="7"/>
  <c r="AG184" i="7"/>
  <c r="AG185" i="7"/>
  <c r="AG186" i="7"/>
  <c r="AG187" i="7"/>
  <c r="AG188" i="7"/>
  <c r="AG189" i="7"/>
  <c r="AG190" i="7"/>
  <c r="AG191" i="7"/>
  <c r="AG192" i="7"/>
  <c r="AG193" i="7"/>
  <c r="AG194" i="7"/>
  <c r="AG195" i="7"/>
  <c r="AG196" i="7"/>
  <c r="AG197" i="7"/>
  <c r="AG198" i="7"/>
  <c r="AG199" i="7"/>
  <c r="AG200" i="7"/>
  <c r="AG201" i="7"/>
  <c r="AG202" i="7"/>
  <c r="AG203" i="7"/>
  <c r="AG204" i="7"/>
  <c r="AG205" i="7"/>
  <c r="AG206" i="7"/>
  <c r="AG207" i="7"/>
  <c r="AG208" i="7"/>
  <c r="AG209" i="7"/>
  <c r="AG210" i="7"/>
  <c r="AG211" i="7"/>
  <c r="AG212" i="7"/>
  <c r="AG213" i="7"/>
  <c r="AG214" i="7"/>
  <c r="AG215" i="7"/>
  <c r="AG216" i="7"/>
  <c r="AG217" i="7"/>
  <c r="AG218" i="7"/>
  <c r="AG219" i="7"/>
  <c r="AG220" i="7"/>
  <c r="AG221" i="7"/>
  <c r="AG222" i="7"/>
  <c r="AG223" i="7"/>
  <c r="AG224" i="7"/>
  <c r="AG225" i="7"/>
  <c r="AG226" i="7"/>
  <c r="AG227" i="7"/>
  <c r="AG228" i="7"/>
  <c r="AG229" i="7"/>
  <c r="AG230" i="7"/>
  <c r="AG231" i="7"/>
  <c r="AG232" i="7"/>
  <c r="AG233" i="7"/>
  <c r="AG234" i="7"/>
  <c r="AG235" i="7"/>
  <c r="AG236" i="7"/>
  <c r="AG237" i="7"/>
  <c r="AG238" i="7"/>
  <c r="AG239" i="7"/>
  <c r="AG240" i="7"/>
  <c r="AG241" i="7"/>
  <c r="AG242" i="7"/>
  <c r="AG243" i="7"/>
  <c r="AG244" i="7"/>
  <c r="AG245" i="7"/>
  <c r="AG246" i="7"/>
  <c r="AG247" i="7"/>
  <c r="AG248" i="7"/>
  <c r="AG249" i="7"/>
  <c r="AG250" i="7"/>
  <c r="AG251" i="7"/>
  <c r="AG252" i="7"/>
  <c r="AG253" i="7"/>
  <c r="AG254" i="7"/>
  <c r="AG255" i="7"/>
  <c r="AG256" i="7"/>
  <c r="AG257" i="7"/>
  <c r="AG258" i="7"/>
  <c r="AG259" i="7"/>
  <c r="AG260" i="7"/>
  <c r="AG261" i="7"/>
  <c r="AG262" i="7"/>
  <c r="AG263" i="7"/>
  <c r="AG264" i="7"/>
  <c r="AG265" i="7"/>
  <c r="AG266" i="7"/>
  <c r="AG267" i="7"/>
  <c r="AG268" i="7"/>
  <c r="AG269" i="7"/>
  <c r="AG270" i="7"/>
  <c r="AG271" i="7"/>
  <c r="AG272" i="7"/>
  <c r="AG273" i="7"/>
  <c r="AG274" i="7"/>
  <c r="AG275" i="7"/>
  <c r="AG276" i="7"/>
  <c r="AG277" i="7"/>
  <c r="AG278" i="7"/>
  <c r="AG279" i="7"/>
  <c r="AG280" i="7"/>
  <c r="AG281" i="7"/>
  <c r="AG282" i="7"/>
  <c r="AG283" i="7"/>
  <c r="AG284" i="7"/>
  <c r="AG285" i="7"/>
  <c r="AG286" i="7"/>
  <c r="AG287" i="7"/>
  <c r="AG288" i="7"/>
  <c r="AG289" i="7"/>
  <c r="AG290" i="7"/>
  <c r="AG291" i="7"/>
  <c r="AG292" i="7"/>
  <c r="AG293" i="7"/>
  <c r="AG294" i="7"/>
  <c r="AG295" i="7"/>
  <c r="AG296" i="7"/>
  <c r="AG297" i="7"/>
  <c r="AG298" i="7"/>
  <c r="AG299" i="7"/>
  <c r="AG300" i="7"/>
  <c r="AG301" i="7"/>
  <c r="AG302" i="7"/>
  <c r="AG303" i="7"/>
  <c r="AG304" i="7"/>
  <c r="AG305" i="7"/>
  <c r="AG306" i="7"/>
  <c r="AG307" i="7"/>
  <c r="AG308" i="7"/>
  <c r="AG309" i="7"/>
  <c r="AG310" i="7"/>
  <c r="AG311" i="7"/>
  <c r="AG312" i="7"/>
  <c r="AG313" i="7"/>
  <c r="AG314" i="7"/>
  <c r="AG315" i="7"/>
  <c r="AG316" i="7"/>
  <c r="AG317" i="7"/>
  <c r="AG318" i="7"/>
  <c r="AG319" i="7"/>
  <c r="AG320" i="7"/>
  <c r="AG321" i="7"/>
  <c r="AG322" i="7"/>
  <c r="AG323" i="7"/>
  <c r="AG324" i="7"/>
  <c r="AG325" i="7"/>
  <c r="AG326" i="7"/>
  <c r="AG327" i="7"/>
  <c r="AG328" i="7"/>
  <c r="AG329" i="7"/>
  <c r="AG330" i="7"/>
  <c r="AG331" i="7"/>
  <c r="AG332" i="7"/>
  <c r="AG333" i="7"/>
  <c r="AG334" i="7"/>
  <c r="AG335" i="7"/>
  <c r="AG336" i="7"/>
  <c r="AG337" i="7"/>
  <c r="AG338" i="7"/>
  <c r="AG339" i="7"/>
  <c r="AG340" i="7"/>
  <c r="AG341" i="7"/>
  <c r="AG342" i="7"/>
  <c r="AG343" i="7"/>
  <c r="AG344" i="7"/>
  <c r="AG345" i="7"/>
  <c r="AG346" i="7"/>
  <c r="AG347" i="7"/>
  <c r="AG348" i="7"/>
  <c r="AG349" i="7"/>
  <c r="AG350" i="7"/>
  <c r="AG351" i="7"/>
  <c r="AG352" i="7"/>
  <c r="AG353" i="7"/>
  <c r="AG354" i="7"/>
  <c r="AG355" i="7"/>
  <c r="AG356" i="7"/>
  <c r="AG357" i="7"/>
  <c r="AG358" i="7"/>
  <c r="AG359" i="7"/>
  <c r="AG360" i="7"/>
  <c r="AG361" i="7"/>
  <c r="AG362" i="7"/>
  <c r="AG363" i="7"/>
  <c r="AG364" i="7"/>
  <c r="AG365" i="7"/>
  <c r="AG366" i="7"/>
  <c r="AG367" i="7"/>
  <c r="AG368" i="7"/>
  <c r="AG369" i="7"/>
  <c r="AG370" i="7"/>
  <c r="AG371" i="7"/>
  <c r="AG372" i="7"/>
  <c r="AG373" i="7"/>
  <c r="AG374" i="7"/>
  <c r="AG375" i="7"/>
  <c r="AG376" i="7"/>
  <c r="AG377" i="7"/>
  <c r="AG378" i="7"/>
  <c r="AG379" i="7"/>
  <c r="AG380" i="7"/>
  <c r="AG381" i="7"/>
  <c r="AG382" i="7"/>
  <c r="AG383" i="7"/>
  <c r="AG384" i="7"/>
  <c r="AG385" i="7"/>
  <c r="AG386" i="7"/>
  <c r="AG387" i="7"/>
  <c r="AG388" i="7"/>
  <c r="AG389" i="7"/>
  <c r="AG390" i="7"/>
  <c r="AG391" i="7"/>
  <c r="AG392" i="7"/>
  <c r="AG393" i="7"/>
  <c r="AG394" i="7"/>
  <c r="AG395" i="7"/>
  <c r="AG396" i="7"/>
  <c r="AG397" i="7"/>
  <c r="AG398" i="7"/>
  <c r="AG399" i="7"/>
  <c r="AG400" i="7"/>
  <c r="AG401" i="7"/>
  <c r="AG402" i="7"/>
  <c r="AG403" i="7"/>
  <c r="AG404" i="7"/>
  <c r="AG405" i="7"/>
  <c r="AG406" i="7"/>
  <c r="AG407" i="7"/>
  <c r="AG408" i="7"/>
  <c r="AG409" i="7"/>
  <c r="AG410" i="7"/>
  <c r="AG411" i="7"/>
  <c r="AG412" i="7"/>
  <c r="AG413" i="7"/>
  <c r="AG414" i="7"/>
  <c r="AG415" i="7"/>
  <c r="AG416" i="7"/>
  <c r="AG417" i="7"/>
  <c r="AG418" i="7"/>
  <c r="AG419" i="7"/>
  <c r="AG420" i="7"/>
  <c r="AG421" i="7"/>
  <c r="AG422" i="7"/>
  <c r="AG423" i="7"/>
  <c r="AG424" i="7"/>
  <c r="AG425" i="7"/>
  <c r="AG426" i="7"/>
  <c r="AG427" i="7"/>
  <c r="AG428" i="7"/>
  <c r="AG429" i="7"/>
  <c r="AG430" i="7"/>
  <c r="AG431" i="7"/>
  <c r="AG432" i="7"/>
  <c r="AG433" i="7"/>
  <c r="AG434" i="7"/>
  <c r="AG435" i="7"/>
  <c r="AG436" i="7"/>
  <c r="AG437" i="7"/>
  <c r="AG438" i="7"/>
  <c r="AG439" i="7"/>
  <c r="AG440" i="7"/>
  <c r="AG441" i="7"/>
  <c r="AG442" i="7"/>
  <c r="AG443" i="7"/>
  <c r="AG444" i="7"/>
  <c r="AG445" i="7"/>
  <c r="AG446" i="7"/>
  <c r="AG447" i="7"/>
  <c r="AG448" i="7"/>
  <c r="AG449" i="7"/>
  <c r="AG450" i="7"/>
  <c r="AG451" i="7"/>
  <c r="AG452" i="7"/>
  <c r="AG453" i="7"/>
  <c r="AG454" i="7"/>
  <c r="AG455" i="7"/>
  <c r="AG456" i="7"/>
  <c r="AG457" i="7"/>
  <c r="AG458" i="7"/>
  <c r="AG459" i="7"/>
  <c r="AG460" i="7"/>
  <c r="AG461" i="7"/>
  <c r="AG462" i="7"/>
  <c r="AG463" i="7"/>
  <c r="AG464" i="7"/>
  <c r="AG465" i="7"/>
  <c r="AG466" i="7"/>
  <c r="AG467" i="7"/>
  <c r="AG468" i="7"/>
  <c r="AG469" i="7"/>
  <c r="AG470" i="7"/>
  <c r="AG471" i="7"/>
  <c r="AG472" i="7"/>
  <c r="AG473" i="7"/>
  <c r="AG474" i="7"/>
  <c r="AG475" i="7"/>
  <c r="AG476" i="7"/>
  <c r="AG477" i="7"/>
  <c r="AG478" i="7"/>
  <c r="AG479" i="7"/>
  <c r="AG480" i="7"/>
  <c r="AG481" i="7"/>
  <c r="AG482" i="7"/>
  <c r="AG483" i="7"/>
  <c r="AG484" i="7"/>
  <c r="AG485" i="7"/>
  <c r="AG486" i="7"/>
  <c r="AG487" i="7"/>
  <c r="AG488" i="7"/>
  <c r="AG489" i="7"/>
  <c r="AG490" i="7"/>
  <c r="AG491" i="7"/>
  <c r="AG492" i="7"/>
  <c r="AG493" i="7"/>
  <c r="AG494" i="7"/>
  <c r="AG495" i="7"/>
  <c r="AG496" i="7"/>
  <c r="AG497" i="7"/>
  <c r="AG498" i="7"/>
  <c r="AG499" i="7"/>
  <c r="AG500" i="7"/>
  <c r="AG501" i="7"/>
  <c r="AG502" i="7"/>
  <c r="AG503" i="7"/>
  <c r="AG504" i="7"/>
  <c r="AG505" i="7"/>
  <c r="AG506" i="7"/>
  <c r="AG507" i="7"/>
  <c r="AG508" i="7"/>
  <c r="AG509" i="7"/>
  <c r="AG510" i="7"/>
  <c r="AG511" i="7"/>
  <c r="AG512" i="7"/>
  <c r="AG513" i="7"/>
  <c r="AG514" i="7"/>
  <c r="AG515" i="7"/>
  <c r="AG516" i="7"/>
  <c r="AG517" i="7"/>
  <c r="AG518" i="7"/>
  <c r="AG519" i="7"/>
  <c r="AG520" i="7"/>
  <c r="AG521" i="7"/>
  <c r="AG522" i="7"/>
  <c r="AG523" i="7"/>
  <c r="AG524" i="7"/>
  <c r="AG525" i="7"/>
  <c r="AG526" i="7"/>
  <c r="AG527" i="7"/>
  <c r="AG528" i="7"/>
  <c r="AG529" i="7"/>
  <c r="AG530" i="7"/>
  <c r="AG531" i="7"/>
  <c r="AG532" i="7"/>
  <c r="AG533" i="7"/>
  <c r="AG534" i="7"/>
  <c r="AG535" i="7"/>
  <c r="AG536" i="7"/>
  <c r="AG537" i="7"/>
  <c r="AG538" i="7"/>
  <c r="AG539" i="7"/>
  <c r="AG540" i="7"/>
  <c r="AG541" i="7"/>
  <c r="AG542" i="7"/>
  <c r="AG543" i="7"/>
  <c r="AG544" i="7"/>
  <c r="AG545" i="7"/>
  <c r="AG546" i="7"/>
  <c r="AG547" i="7"/>
  <c r="AG548" i="7"/>
  <c r="AG549" i="7"/>
  <c r="AG550" i="7"/>
  <c r="AG551" i="7"/>
  <c r="AG552" i="7"/>
  <c r="AG553" i="7"/>
  <c r="AG554" i="7"/>
  <c r="AG555" i="7"/>
  <c r="AG556" i="7"/>
  <c r="AG557" i="7"/>
  <c r="AG558" i="7"/>
  <c r="AG559" i="7"/>
  <c r="AG560" i="7"/>
  <c r="AG561" i="7"/>
  <c r="AG562" i="7"/>
  <c r="AG563" i="7"/>
  <c r="AG564" i="7"/>
  <c r="AG565" i="7"/>
  <c r="AG566" i="7"/>
  <c r="AG567" i="7"/>
  <c r="AG568" i="7"/>
  <c r="AG569" i="7"/>
  <c r="AG570" i="7"/>
  <c r="AG571" i="7"/>
  <c r="AG572" i="7"/>
  <c r="AG573" i="7"/>
  <c r="AG574" i="7"/>
  <c r="AG575" i="7"/>
  <c r="AG576" i="7"/>
  <c r="AG577" i="7"/>
  <c r="AG578" i="7"/>
  <c r="AG579" i="7"/>
  <c r="AG580" i="7"/>
  <c r="AG581" i="7"/>
  <c r="AG582" i="7"/>
  <c r="AG583" i="7"/>
  <c r="AG584" i="7"/>
  <c r="AG585" i="7"/>
  <c r="AG586" i="7"/>
  <c r="AG587" i="7"/>
  <c r="AG588" i="7"/>
  <c r="AG589" i="7"/>
  <c r="AG590" i="7"/>
  <c r="AG591" i="7"/>
  <c r="AG592" i="7"/>
  <c r="AG593" i="7"/>
  <c r="AG594" i="7"/>
  <c r="AG595" i="7"/>
  <c r="AG596" i="7"/>
  <c r="AG597" i="7"/>
  <c r="AG598" i="7"/>
  <c r="AG599" i="7"/>
  <c r="AG600" i="7"/>
  <c r="AG601" i="7"/>
  <c r="AG602" i="7"/>
  <c r="AG603" i="7"/>
  <c r="AG604" i="7"/>
  <c r="AG605" i="7"/>
  <c r="AG606" i="7"/>
  <c r="AG607" i="7"/>
  <c r="AG608" i="7"/>
  <c r="AG609" i="7"/>
  <c r="AG610" i="7"/>
  <c r="AG611" i="7"/>
  <c r="AG612" i="7"/>
  <c r="AG613" i="7"/>
  <c r="AG614" i="7"/>
  <c r="AG615" i="7"/>
  <c r="AG616" i="7"/>
  <c r="AG617" i="7"/>
  <c r="AG618" i="7"/>
  <c r="AG619" i="7"/>
  <c r="AG620" i="7"/>
  <c r="AG621" i="7"/>
  <c r="AG622" i="7"/>
  <c r="AG623" i="7"/>
  <c r="AG624" i="7"/>
  <c r="AG625" i="7"/>
  <c r="AG626" i="7"/>
  <c r="AG627" i="7"/>
  <c r="AG628" i="7"/>
  <c r="AG629" i="7"/>
  <c r="AG630" i="7"/>
  <c r="AG631" i="7"/>
  <c r="AG632" i="7"/>
  <c r="AG633" i="7"/>
  <c r="AG634" i="7"/>
  <c r="AG635" i="7"/>
  <c r="AG636" i="7"/>
  <c r="AG637" i="7"/>
  <c r="AG638" i="7"/>
  <c r="AG639" i="7"/>
  <c r="AG640" i="7"/>
  <c r="AG641" i="7"/>
  <c r="AG642" i="7"/>
  <c r="AG643" i="7"/>
  <c r="AG644" i="7"/>
  <c r="AG645" i="7"/>
  <c r="AG646" i="7"/>
  <c r="AG647" i="7"/>
  <c r="AG648" i="7"/>
  <c r="AG649" i="7"/>
  <c r="AG650" i="7"/>
  <c r="AG651" i="7"/>
  <c r="AG652" i="7"/>
  <c r="AG653" i="7"/>
  <c r="AG654" i="7"/>
  <c r="AG655" i="7"/>
  <c r="AG656" i="7"/>
  <c r="AG657" i="7"/>
  <c r="AG658" i="7"/>
  <c r="AG659" i="7"/>
  <c r="AG660" i="7"/>
  <c r="AG661" i="7"/>
  <c r="AG662" i="7"/>
  <c r="AG663" i="7"/>
  <c r="AG664" i="7"/>
  <c r="AG665" i="7"/>
  <c r="AG666" i="7"/>
  <c r="AG667" i="7"/>
  <c r="AG668" i="7"/>
  <c r="AG669" i="7"/>
  <c r="AG670" i="7"/>
  <c r="AG671" i="7"/>
  <c r="AG672" i="7"/>
  <c r="AG673" i="7"/>
  <c r="AG674" i="7"/>
  <c r="AG675" i="7"/>
  <c r="AG676" i="7"/>
  <c r="AG677" i="7"/>
  <c r="AG678" i="7"/>
  <c r="AG679" i="7"/>
  <c r="AG680" i="7"/>
  <c r="AG681" i="7"/>
  <c r="AG682" i="7"/>
  <c r="AG683" i="7"/>
  <c r="AG684" i="7"/>
  <c r="AG685" i="7"/>
  <c r="AG686" i="7"/>
  <c r="AG687" i="7"/>
  <c r="AG688" i="7"/>
  <c r="AG689" i="7"/>
  <c r="AG690" i="7"/>
  <c r="AG691" i="7"/>
  <c r="AG692" i="7"/>
  <c r="AG693" i="7"/>
  <c r="AG694" i="7"/>
  <c r="AG695" i="7"/>
  <c r="AG696" i="7"/>
  <c r="AG697" i="7"/>
  <c r="AG698" i="7"/>
  <c r="AG699" i="7"/>
  <c r="AG700" i="7"/>
  <c r="AG701" i="7"/>
  <c r="AG702" i="7"/>
  <c r="AG703" i="7"/>
  <c r="AG704" i="7"/>
  <c r="AG705" i="7"/>
  <c r="AG706" i="7"/>
  <c r="AG707" i="7"/>
  <c r="AG708" i="7"/>
  <c r="AG709" i="7"/>
  <c r="AG710" i="7"/>
  <c r="AG711" i="7"/>
  <c r="AG712" i="7"/>
  <c r="AG713" i="7"/>
  <c r="AG714" i="7"/>
  <c r="AG715" i="7"/>
  <c r="AG716" i="7"/>
  <c r="AG717" i="7"/>
  <c r="AG718" i="7"/>
  <c r="AG719" i="7"/>
  <c r="AG720" i="7"/>
  <c r="AG721" i="7"/>
  <c r="AG722" i="7"/>
  <c r="AG723" i="7"/>
  <c r="AG724" i="7"/>
  <c r="AG725" i="7"/>
  <c r="AG726" i="7"/>
  <c r="AG727" i="7"/>
  <c r="AG728" i="7"/>
  <c r="AG729" i="7"/>
  <c r="AG730" i="7"/>
  <c r="AG731" i="7"/>
  <c r="AG732" i="7"/>
  <c r="AG733" i="7"/>
  <c r="AG734" i="7"/>
  <c r="AG735" i="7"/>
  <c r="AG736" i="7"/>
  <c r="AG737" i="7"/>
  <c r="AG738" i="7"/>
  <c r="AG739" i="7"/>
  <c r="AG740" i="7"/>
  <c r="AG741" i="7"/>
  <c r="AG742" i="7"/>
  <c r="AG743" i="7"/>
  <c r="AG744" i="7"/>
  <c r="AG745" i="7"/>
  <c r="AG746" i="7"/>
  <c r="AG747" i="7"/>
  <c r="AG748" i="7"/>
  <c r="AG749" i="7"/>
  <c r="AG750" i="7"/>
  <c r="AG751" i="7"/>
  <c r="AG752" i="7"/>
  <c r="AG753" i="7"/>
  <c r="AG754" i="7"/>
  <c r="AG755" i="7"/>
  <c r="AG756" i="7"/>
  <c r="AG757" i="7"/>
  <c r="AG758" i="7"/>
  <c r="AG759" i="7"/>
  <c r="AG760" i="7"/>
  <c r="AG761" i="7"/>
  <c r="AG762" i="7"/>
  <c r="AG763" i="7"/>
  <c r="AG764" i="7"/>
  <c r="AG765" i="7"/>
  <c r="AG766" i="7"/>
  <c r="AG767" i="7"/>
  <c r="AG768" i="7"/>
  <c r="AG769" i="7"/>
  <c r="AG770" i="7"/>
  <c r="AG771" i="7"/>
  <c r="AG772" i="7"/>
  <c r="AG773" i="7"/>
  <c r="AG774" i="7"/>
  <c r="AG775" i="7"/>
  <c r="AG776" i="7"/>
  <c r="AG777" i="7"/>
  <c r="AG778" i="7"/>
  <c r="AG779" i="7"/>
  <c r="AG780" i="7"/>
  <c r="AG781" i="7"/>
  <c r="AG782" i="7"/>
  <c r="AG783" i="7"/>
  <c r="AG784" i="7"/>
  <c r="AG785" i="7"/>
  <c r="AG786" i="7"/>
  <c r="AG787" i="7"/>
  <c r="AG788" i="7"/>
  <c r="AG789" i="7"/>
  <c r="AG790" i="7"/>
  <c r="AG791" i="7"/>
  <c r="AG792" i="7"/>
  <c r="AG793" i="7"/>
  <c r="AG794" i="7"/>
  <c r="AG795" i="7"/>
  <c r="AG796" i="7"/>
  <c r="AG797" i="7"/>
  <c r="AG798" i="7"/>
  <c r="AG799" i="7"/>
  <c r="AG800" i="7"/>
  <c r="AG801" i="7"/>
  <c r="AG802" i="7"/>
  <c r="AG803" i="7"/>
  <c r="AG804" i="7"/>
  <c r="AG805" i="7"/>
  <c r="AG806" i="7"/>
  <c r="AG807" i="7"/>
  <c r="AG808" i="7"/>
  <c r="AG809" i="7"/>
  <c r="AG810" i="7"/>
  <c r="AG811" i="7"/>
  <c r="AG812" i="7"/>
  <c r="AG813" i="7"/>
  <c r="AG814" i="7"/>
  <c r="AG815" i="7"/>
  <c r="AG816" i="7"/>
  <c r="AG817" i="7"/>
  <c r="AG818" i="7"/>
  <c r="AG819" i="7"/>
  <c r="AG820" i="7"/>
  <c r="AG821" i="7"/>
  <c r="AG822" i="7"/>
  <c r="AG823" i="7"/>
  <c r="AG824" i="7"/>
  <c r="AG825" i="7"/>
  <c r="AG826" i="7"/>
  <c r="AG827" i="7"/>
  <c r="AG828" i="7"/>
  <c r="AG829" i="7"/>
  <c r="AG830" i="7"/>
  <c r="AG831" i="7"/>
  <c r="AG832" i="7"/>
  <c r="AG833" i="7"/>
  <c r="AG834" i="7"/>
  <c r="AG835" i="7"/>
  <c r="AG836" i="7"/>
  <c r="AG837" i="7"/>
  <c r="AG838" i="7"/>
  <c r="AG839" i="7"/>
  <c r="AG840" i="7"/>
  <c r="AG841" i="7"/>
  <c r="AG842" i="7"/>
  <c r="AG843" i="7"/>
  <c r="AG844" i="7"/>
  <c r="AG845" i="7"/>
  <c r="AG846" i="7"/>
  <c r="AG847" i="7"/>
  <c r="AG848" i="7"/>
  <c r="AG849" i="7"/>
  <c r="AG850" i="7"/>
  <c r="AG851" i="7"/>
  <c r="AG852" i="7"/>
  <c r="AG853" i="7"/>
  <c r="AG854" i="7"/>
  <c r="AG855" i="7"/>
  <c r="AG856" i="7"/>
  <c r="AG857" i="7"/>
  <c r="AG858" i="7"/>
  <c r="AG859" i="7"/>
  <c r="AG860" i="7"/>
  <c r="AG861" i="7"/>
  <c r="AG862" i="7"/>
  <c r="AG863" i="7"/>
  <c r="AG864" i="7"/>
  <c r="AG865" i="7"/>
  <c r="AG866" i="7"/>
  <c r="AG867" i="7"/>
  <c r="AG868" i="7"/>
  <c r="AG869" i="7"/>
  <c r="AG870" i="7"/>
  <c r="AG871" i="7"/>
  <c r="AG872" i="7"/>
  <c r="AG873" i="7"/>
  <c r="AG874" i="7"/>
  <c r="AG875" i="7"/>
  <c r="AG876" i="7"/>
  <c r="AG877" i="7"/>
  <c r="AG878" i="7"/>
  <c r="AG879" i="7"/>
  <c r="AG880" i="7"/>
  <c r="AG881" i="7"/>
  <c r="AG882" i="7"/>
  <c r="AG883" i="7"/>
  <c r="AG884" i="7"/>
  <c r="AG885" i="7"/>
  <c r="AG886" i="7"/>
  <c r="AG887" i="7"/>
  <c r="AG888" i="7"/>
  <c r="AG889" i="7"/>
  <c r="AG890" i="7"/>
  <c r="AG891" i="7"/>
  <c r="AG892" i="7"/>
  <c r="AG893" i="7"/>
  <c r="AG894" i="7"/>
  <c r="AG895" i="7"/>
  <c r="AG896" i="7"/>
  <c r="AG897" i="7"/>
  <c r="AG898" i="7"/>
  <c r="AG899" i="7"/>
  <c r="AG900" i="7"/>
  <c r="AG901" i="7"/>
  <c r="AG902" i="7"/>
  <c r="AG903" i="7"/>
  <c r="AG904" i="7"/>
  <c r="AG905" i="7"/>
  <c r="AG906" i="7"/>
  <c r="AG907" i="7"/>
  <c r="AG908" i="7"/>
  <c r="AG909" i="7"/>
  <c r="AG910" i="7"/>
  <c r="AG911" i="7"/>
  <c r="AG912" i="7"/>
  <c r="AG913" i="7"/>
  <c r="AG914" i="7"/>
  <c r="AG915" i="7"/>
  <c r="AG916" i="7"/>
  <c r="AG917" i="7"/>
  <c r="AG918" i="7"/>
  <c r="AG919" i="7"/>
  <c r="AG920" i="7"/>
  <c r="AG921" i="7"/>
  <c r="AG922" i="7"/>
  <c r="AG923" i="7"/>
  <c r="AG924" i="7"/>
  <c r="AG925" i="7"/>
  <c r="AG926" i="7"/>
  <c r="AG927" i="7"/>
  <c r="AG928" i="7"/>
  <c r="AG929" i="7"/>
  <c r="AG930" i="7"/>
  <c r="AG931" i="7"/>
  <c r="AG932" i="7"/>
  <c r="AG933" i="7"/>
  <c r="AG934" i="7"/>
  <c r="AG935" i="7"/>
  <c r="AG936" i="7"/>
  <c r="AG937" i="7"/>
  <c r="AG938" i="7"/>
  <c r="AG939" i="7"/>
  <c r="AG940" i="7"/>
  <c r="AG941" i="7"/>
  <c r="AG942" i="7"/>
  <c r="AG943" i="7"/>
  <c r="AG944" i="7"/>
  <c r="AG945" i="7"/>
  <c r="AG946" i="7"/>
  <c r="AG947" i="7"/>
  <c r="AG948" i="7"/>
  <c r="AG949" i="7"/>
  <c r="AG950" i="7"/>
  <c r="AG951" i="7"/>
  <c r="AG952" i="7"/>
  <c r="AG953" i="7"/>
  <c r="AG954" i="7"/>
  <c r="AG955" i="7"/>
  <c r="AG956" i="7"/>
  <c r="AG957" i="7"/>
  <c r="AG958" i="7"/>
  <c r="AG959" i="7"/>
  <c r="AG960" i="7"/>
  <c r="AG961" i="7"/>
  <c r="AG962" i="7"/>
  <c r="AG963" i="7"/>
  <c r="AG964" i="7"/>
  <c r="AG965" i="7"/>
  <c r="AG966" i="7"/>
  <c r="AG967" i="7"/>
  <c r="AG968" i="7"/>
  <c r="AG969" i="7"/>
  <c r="AG970" i="7"/>
  <c r="AG971" i="7"/>
  <c r="AG972" i="7"/>
  <c r="AG973" i="7"/>
  <c r="AG974" i="7"/>
  <c r="AG975" i="7"/>
  <c r="AG976" i="7"/>
  <c r="AG977" i="7"/>
  <c r="AG978" i="7"/>
  <c r="AG979" i="7"/>
  <c r="AG980" i="7"/>
  <c r="AG981" i="7"/>
  <c r="AG982" i="7"/>
  <c r="AG983" i="7"/>
  <c r="AG984" i="7"/>
  <c r="AG985" i="7"/>
  <c r="AG986" i="7"/>
  <c r="AG987" i="7"/>
  <c r="AG988" i="7"/>
  <c r="AG989" i="7"/>
  <c r="AG990" i="7"/>
  <c r="AG991" i="7"/>
  <c r="AG992" i="7"/>
  <c r="AG993" i="7"/>
  <c r="AG994" i="7"/>
  <c r="AG995" i="7"/>
  <c r="AG996" i="7"/>
  <c r="AG997" i="7"/>
  <c r="AG998" i="7"/>
  <c r="AG999" i="7"/>
  <c r="AG1000" i="7"/>
  <c r="AG1001" i="7"/>
  <c r="AG1002" i="7"/>
  <c r="AG1003" i="7"/>
  <c r="AG1004" i="7"/>
  <c r="AG1005" i="7"/>
  <c r="AG1006" i="7"/>
  <c r="AG1007" i="7"/>
  <c r="AG1008" i="7"/>
  <c r="AH1008" i="7" s="1"/>
  <c r="AN1008" i="7" s="1"/>
  <c r="AG1009" i="7"/>
  <c r="AG1010" i="7"/>
  <c r="AG1011" i="7"/>
  <c r="AG1012" i="7"/>
  <c r="AG1013" i="7"/>
  <c r="AG1014" i="7"/>
  <c r="AG1015" i="7"/>
  <c r="AG1016" i="7"/>
  <c r="AG1017" i="7"/>
  <c r="AG1018" i="7"/>
  <c r="AG1019" i="7"/>
  <c r="AG1020" i="7"/>
  <c r="AG1021" i="7"/>
  <c r="AG1022" i="7"/>
  <c r="AG1023" i="7"/>
  <c r="AG1024" i="7"/>
  <c r="AG1025" i="7"/>
  <c r="AG1026" i="7"/>
  <c r="AG1027" i="7"/>
  <c r="AG1028" i="7"/>
  <c r="AG1029" i="7"/>
  <c r="AG1030" i="7"/>
  <c r="AG1031" i="7"/>
  <c r="AG1032" i="7"/>
  <c r="AG1033" i="7"/>
  <c r="AG1034" i="7"/>
  <c r="AG1035" i="7"/>
  <c r="AG1036" i="7"/>
  <c r="AG1037" i="7"/>
  <c r="AG1038" i="7"/>
  <c r="AG1039" i="7"/>
  <c r="AG1040" i="7"/>
  <c r="AG1041" i="7"/>
  <c r="AG1042" i="7"/>
  <c r="AG1043" i="7"/>
  <c r="AG1044" i="7"/>
  <c r="AG1045" i="7"/>
  <c r="AG1046" i="7"/>
  <c r="AG1047" i="7"/>
  <c r="AG1048" i="7"/>
  <c r="AG1049" i="7"/>
  <c r="AG1050" i="7"/>
  <c r="AG1051" i="7"/>
  <c r="AG1052" i="7"/>
  <c r="AG1053" i="7"/>
  <c r="AG1054" i="7"/>
  <c r="AG1055" i="7"/>
  <c r="AG1056" i="7"/>
  <c r="AG1057" i="7"/>
  <c r="AG1058" i="7"/>
  <c r="AG1059" i="7"/>
  <c r="AG1060" i="7"/>
  <c r="AG1061" i="7"/>
  <c r="AG1062" i="7"/>
  <c r="AG1063" i="7"/>
  <c r="AG1064" i="7"/>
  <c r="AG1065" i="7"/>
  <c r="AG1066" i="7"/>
  <c r="AG1067" i="7"/>
  <c r="AG1068" i="7"/>
  <c r="AG1069" i="7"/>
  <c r="AG1070" i="7"/>
  <c r="AG1071" i="7"/>
  <c r="AG1072" i="7"/>
  <c r="AG1073" i="7"/>
  <c r="AG1074" i="7"/>
  <c r="AG1075" i="7"/>
  <c r="AG1076" i="7"/>
  <c r="AG1077" i="7"/>
  <c r="AG1078" i="7"/>
  <c r="AG1079" i="7"/>
  <c r="AG1080" i="7"/>
  <c r="AG1081" i="7"/>
  <c r="AG1082" i="7"/>
  <c r="AG1083" i="7"/>
  <c r="AG1084" i="7"/>
  <c r="AG1085" i="7"/>
  <c r="AG1086" i="7"/>
  <c r="AG1087" i="7"/>
  <c r="AG1088" i="7"/>
  <c r="AG1089" i="7"/>
  <c r="AG1090" i="7"/>
  <c r="AG1091" i="7"/>
  <c r="AG1092" i="7"/>
  <c r="AG1093" i="7"/>
  <c r="AG1094" i="7"/>
  <c r="AG1095" i="7"/>
  <c r="AG1096" i="7"/>
  <c r="AG1097" i="7"/>
  <c r="AG1098" i="7"/>
  <c r="AG1099" i="7"/>
  <c r="AG1100" i="7"/>
  <c r="AG1101" i="7"/>
  <c r="AG1102" i="7"/>
  <c r="AG1103" i="7"/>
  <c r="AG1104" i="7"/>
  <c r="AG1105" i="7"/>
  <c r="AG1106" i="7"/>
  <c r="AG1107" i="7"/>
  <c r="AG1108" i="7"/>
  <c r="AG1109" i="7"/>
  <c r="AG1110" i="7"/>
  <c r="AG1111" i="7"/>
  <c r="AG1112" i="7"/>
  <c r="AG1113" i="7"/>
  <c r="AG1114" i="7"/>
  <c r="AG1115" i="7"/>
  <c r="AG1116" i="7"/>
  <c r="AG1117" i="7"/>
  <c r="AG1118" i="7"/>
  <c r="AG1119" i="7"/>
  <c r="AG1120" i="7"/>
  <c r="AG1121" i="7"/>
  <c r="AG1122" i="7"/>
  <c r="AG1123" i="7"/>
  <c r="AG1124" i="7"/>
  <c r="AG1125" i="7"/>
  <c r="AG1126" i="7"/>
  <c r="AG1127" i="7"/>
  <c r="AG1128" i="7"/>
  <c r="AG1129" i="7"/>
  <c r="AG1130" i="7"/>
  <c r="AG1131" i="7"/>
  <c r="AG1132" i="7"/>
  <c r="AG1133" i="7"/>
  <c r="AG1134" i="7"/>
  <c r="AG1135" i="7"/>
  <c r="AG1136" i="7"/>
  <c r="AG1137" i="7"/>
  <c r="AG1138" i="7"/>
  <c r="AG1139" i="7"/>
  <c r="AG1140" i="7"/>
  <c r="AG1141" i="7"/>
  <c r="AG1142" i="7"/>
  <c r="AG1143" i="7"/>
  <c r="AG1144" i="7"/>
  <c r="AG1145" i="7"/>
  <c r="AG1146" i="7"/>
  <c r="AG1147" i="7"/>
  <c r="AG1148" i="7"/>
  <c r="AG1149" i="7"/>
  <c r="AG1150" i="7"/>
  <c r="AG1151" i="7"/>
  <c r="AG1152" i="7"/>
  <c r="AG1153" i="7"/>
  <c r="AG1154" i="7"/>
  <c r="AG1155" i="7"/>
  <c r="AG1156" i="7"/>
  <c r="AG1157" i="7"/>
  <c r="AG1158" i="7"/>
  <c r="AG1159" i="7"/>
  <c r="AG1160" i="7"/>
  <c r="AG2" i="7"/>
  <c r="AE3" i="7"/>
  <c r="AH3" i="7" s="1"/>
  <c r="AN3" i="7" s="1"/>
  <c r="AE4" i="7"/>
  <c r="AE5" i="7"/>
  <c r="AH5" i="7" s="1"/>
  <c r="AN5" i="7" s="1"/>
  <c r="AE6" i="7"/>
  <c r="AE7" i="7"/>
  <c r="AE8" i="7"/>
  <c r="AH8" i="7" s="1"/>
  <c r="AN8" i="7" s="1"/>
  <c r="AE9" i="7"/>
  <c r="AH9" i="7" s="1"/>
  <c r="AN9" i="7" s="1"/>
  <c r="AE10" i="7"/>
  <c r="AE11" i="7"/>
  <c r="AH11" i="7" s="1"/>
  <c r="AN11" i="7" s="1"/>
  <c r="AE12" i="7"/>
  <c r="AE13" i="7"/>
  <c r="AH13" i="7" s="1"/>
  <c r="AN13" i="7" s="1"/>
  <c r="AE14" i="7"/>
  <c r="AH14" i="7" s="1"/>
  <c r="AN14" i="7" s="1"/>
  <c r="AE15" i="7"/>
  <c r="AH15" i="7" s="1"/>
  <c r="AN15" i="7" s="1"/>
  <c r="AE16" i="7"/>
  <c r="AH16" i="7" s="1"/>
  <c r="AN16" i="7" s="1"/>
  <c r="AE17" i="7"/>
  <c r="AH17" i="7" s="1"/>
  <c r="AN17" i="7" s="1"/>
  <c r="AE18" i="7"/>
  <c r="AE19" i="7"/>
  <c r="AE20" i="7"/>
  <c r="AH20" i="7" s="1"/>
  <c r="AN20" i="7" s="1"/>
  <c r="AE21" i="7"/>
  <c r="AH21" i="7" s="1"/>
  <c r="AN21" i="7" s="1"/>
  <c r="AE22" i="7"/>
  <c r="AE23" i="7"/>
  <c r="AH23" i="7" s="1"/>
  <c r="AN23" i="7" s="1"/>
  <c r="AE24" i="7"/>
  <c r="AE25" i="7"/>
  <c r="AH25" i="7" s="1"/>
  <c r="AN25" i="7" s="1"/>
  <c r="AE26" i="7"/>
  <c r="AH26" i="7" s="1"/>
  <c r="AN26" i="7" s="1"/>
  <c r="AE27" i="7"/>
  <c r="AH27" i="7" s="1"/>
  <c r="AN27" i="7" s="1"/>
  <c r="AE28" i="7"/>
  <c r="AH28" i="7" s="1"/>
  <c r="AN28" i="7" s="1"/>
  <c r="AE29" i="7"/>
  <c r="AH29" i="7" s="1"/>
  <c r="AN29" i="7" s="1"/>
  <c r="AE30" i="7"/>
  <c r="AE31" i="7"/>
  <c r="AE32" i="7"/>
  <c r="AH32" i="7" s="1"/>
  <c r="AN32" i="7" s="1"/>
  <c r="AE33" i="7"/>
  <c r="AH33" i="7" s="1"/>
  <c r="AN33" i="7" s="1"/>
  <c r="AE34" i="7"/>
  <c r="AH34" i="7" s="1"/>
  <c r="AN34" i="7" s="1"/>
  <c r="AE35" i="7"/>
  <c r="AH35" i="7" s="1"/>
  <c r="AN35" i="7" s="1"/>
  <c r="AE36" i="7"/>
  <c r="AE37" i="7"/>
  <c r="AH37" i="7" s="1"/>
  <c r="AN37" i="7" s="1"/>
  <c r="AE38" i="7"/>
  <c r="AH38" i="7" s="1"/>
  <c r="AN38" i="7" s="1"/>
  <c r="AE39" i="7"/>
  <c r="AH39" i="7" s="1"/>
  <c r="AN39" i="7" s="1"/>
  <c r="AE40" i="7"/>
  <c r="AE41" i="7"/>
  <c r="AH41" i="7" s="1"/>
  <c r="AN41" i="7" s="1"/>
  <c r="AE42" i="7"/>
  <c r="AE43" i="7"/>
  <c r="AE44" i="7"/>
  <c r="AH44" i="7" s="1"/>
  <c r="AN44" i="7" s="1"/>
  <c r="AE45" i="7"/>
  <c r="AH45" i="7" s="1"/>
  <c r="AN45" i="7" s="1"/>
  <c r="AE46" i="7"/>
  <c r="AE47" i="7"/>
  <c r="AH47" i="7" s="1"/>
  <c r="AN47" i="7" s="1"/>
  <c r="AE48" i="7"/>
  <c r="AE49" i="7"/>
  <c r="AH49" i="7" s="1"/>
  <c r="AN49" i="7" s="1"/>
  <c r="AE50" i="7"/>
  <c r="AH50" i="7" s="1"/>
  <c r="AN50" i="7" s="1"/>
  <c r="AE51" i="7"/>
  <c r="AH51" i="7" s="1"/>
  <c r="AN51" i="7" s="1"/>
  <c r="AE52" i="7"/>
  <c r="AE53" i="7"/>
  <c r="AH53" i="7" s="1"/>
  <c r="AN53" i="7" s="1"/>
  <c r="AE54" i="7"/>
  <c r="AE55" i="7"/>
  <c r="AE56" i="7"/>
  <c r="AH56" i="7" s="1"/>
  <c r="AN56" i="7" s="1"/>
  <c r="AE57" i="7"/>
  <c r="AH57" i="7" s="1"/>
  <c r="AN57" i="7" s="1"/>
  <c r="AE58" i="7"/>
  <c r="AE59" i="7"/>
  <c r="AH59" i="7" s="1"/>
  <c r="AN59" i="7" s="1"/>
  <c r="AE60" i="7"/>
  <c r="AE61" i="7"/>
  <c r="AH61" i="7" s="1"/>
  <c r="AN61" i="7" s="1"/>
  <c r="AE62" i="7"/>
  <c r="AH62" i="7" s="1"/>
  <c r="AN62" i="7" s="1"/>
  <c r="AE63" i="7"/>
  <c r="AH63" i="7" s="1"/>
  <c r="AN63" i="7" s="1"/>
  <c r="AE64" i="7"/>
  <c r="AH64" i="7" s="1"/>
  <c r="AN64" i="7" s="1"/>
  <c r="AE65" i="7"/>
  <c r="AH65" i="7" s="1"/>
  <c r="AN65" i="7" s="1"/>
  <c r="AE66" i="7"/>
  <c r="AE67" i="7"/>
  <c r="AE68" i="7"/>
  <c r="AH68" i="7" s="1"/>
  <c r="AN68" i="7" s="1"/>
  <c r="AE69" i="7"/>
  <c r="AH69" i="7" s="1"/>
  <c r="AN69" i="7" s="1"/>
  <c r="AE70" i="7"/>
  <c r="AE71" i="7"/>
  <c r="AH71" i="7" s="1"/>
  <c r="AN71" i="7" s="1"/>
  <c r="AE72" i="7"/>
  <c r="AE73" i="7"/>
  <c r="AH73" i="7" s="1"/>
  <c r="AN73" i="7" s="1"/>
  <c r="AE74" i="7"/>
  <c r="AH74" i="7" s="1"/>
  <c r="AN74" i="7" s="1"/>
  <c r="AE75" i="7"/>
  <c r="AH75" i="7" s="1"/>
  <c r="AN75" i="7" s="1"/>
  <c r="AE76" i="7"/>
  <c r="AE77" i="7"/>
  <c r="AH77" i="7" s="1"/>
  <c r="AN77" i="7" s="1"/>
  <c r="AE78" i="7"/>
  <c r="AE79" i="7"/>
  <c r="AE80" i="7"/>
  <c r="AH80" i="7" s="1"/>
  <c r="AN80" i="7" s="1"/>
  <c r="AE81" i="7"/>
  <c r="AH81" i="7" s="1"/>
  <c r="AN81" i="7" s="1"/>
  <c r="AE82" i="7"/>
  <c r="AE83" i="7"/>
  <c r="AH83" i="7" s="1"/>
  <c r="AN83" i="7" s="1"/>
  <c r="AE84" i="7"/>
  <c r="AE85" i="7"/>
  <c r="AH85" i="7" s="1"/>
  <c r="AN85" i="7" s="1"/>
  <c r="AE86" i="7"/>
  <c r="AH86" i="7" s="1"/>
  <c r="AN86" i="7" s="1"/>
  <c r="AE87" i="7"/>
  <c r="AH87" i="7" s="1"/>
  <c r="AN87" i="7" s="1"/>
  <c r="AE88" i="7"/>
  <c r="AE89" i="7"/>
  <c r="AH89" i="7" s="1"/>
  <c r="AN89" i="7" s="1"/>
  <c r="AE90" i="7"/>
  <c r="AE91" i="7"/>
  <c r="AE92" i="7"/>
  <c r="AH92" i="7" s="1"/>
  <c r="AN92" i="7" s="1"/>
  <c r="AE93" i="7"/>
  <c r="AH93" i="7" s="1"/>
  <c r="AN93" i="7" s="1"/>
  <c r="AE94" i="7"/>
  <c r="AE95" i="7"/>
  <c r="AH95" i="7" s="1"/>
  <c r="AN95" i="7" s="1"/>
  <c r="AE96" i="7"/>
  <c r="AE97" i="7"/>
  <c r="AH97" i="7" s="1"/>
  <c r="AN97" i="7" s="1"/>
  <c r="AE98" i="7"/>
  <c r="AH98" i="7" s="1"/>
  <c r="AN98" i="7" s="1"/>
  <c r="AE99" i="7"/>
  <c r="AH99" i="7" s="1"/>
  <c r="AN99" i="7" s="1"/>
  <c r="AE100" i="7"/>
  <c r="AH100" i="7" s="1"/>
  <c r="AN100" i="7" s="1"/>
  <c r="AE101" i="7"/>
  <c r="AH101" i="7" s="1"/>
  <c r="AN101" i="7" s="1"/>
  <c r="AE102" i="7"/>
  <c r="AE103" i="7"/>
  <c r="AE104" i="7"/>
  <c r="AH104" i="7" s="1"/>
  <c r="AN104" i="7" s="1"/>
  <c r="AE105" i="7"/>
  <c r="AH105" i="7" s="1"/>
  <c r="AN105" i="7" s="1"/>
  <c r="AE106" i="7"/>
  <c r="AE107" i="7"/>
  <c r="AH107" i="7" s="1"/>
  <c r="AN107" i="7" s="1"/>
  <c r="AE108" i="7"/>
  <c r="AE109" i="7"/>
  <c r="AH109" i="7" s="1"/>
  <c r="AN109" i="7" s="1"/>
  <c r="AE110" i="7"/>
  <c r="AH110" i="7" s="1"/>
  <c r="AN110" i="7" s="1"/>
  <c r="AE111" i="7"/>
  <c r="AH111" i="7" s="1"/>
  <c r="AN111" i="7" s="1"/>
  <c r="AE112" i="7"/>
  <c r="AE113" i="7"/>
  <c r="AH113" i="7" s="1"/>
  <c r="AN113" i="7" s="1"/>
  <c r="AE114" i="7"/>
  <c r="AE115" i="7"/>
  <c r="AE116" i="7"/>
  <c r="AH116" i="7" s="1"/>
  <c r="AN116" i="7" s="1"/>
  <c r="AE117" i="7"/>
  <c r="AH117" i="7" s="1"/>
  <c r="AN117" i="7" s="1"/>
  <c r="AE118" i="7"/>
  <c r="AE119" i="7"/>
  <c r="AH119" i="7" s="1"/>
  <c r="AN119" i="7" s="1"/>
  <c r="AE120" i="7"/>
  <c r="AE121" i="7"/>
  <c r="AH121" i="7" s="1"/>
  <c r="AN121" i="7" s="1"/>
  <c r="AE122" i="7"/>
  <c r="AH122" i="7" s="1"/>
  <c r="AN122" i="7" s="1"/>
  <c r="AE123" i="7"/>
  <c r="AH123" i="7" s="1"/>
  <c r="AN123" i="7" s="1"/>
  <c r="AE124" i="7"/>
  <c r="AE125" i="7"/>
  <c r="AH125" i="7" s="1"/>
  <c r="AN125" i="7" s="1"/>
  <c r="AE126" i="7"/>
  <c r="AE127" i="7"/>
  <c r="AE128" i="7"/>
  <c r="AH128" i="7" s="1"/>
  <c r="AN128" i="7" s="1"/>
  <c r="AE129" i="7"/>
  <c r="AH129" i="7" s="1"/>
  <c r="AN129" i="7" s="1"/>
  <c r="AE130" i="7"/>
  <c r="AH130" i="7" s="1"/>
  <c r="AN130" i="7" s="1"/>
  <c r="AE131" i="7"/>
  <c r="AH131" i="7" s="1"/>
  <c r="AN131" i="7" s="1"/>
  <c r="AE132" i="7"/>
  <c r="AE133" i="7"/>
  <c r="AH133" i="7" s="1"/>
  <c r="AN133" i="7" s="1"/>
  <c r="AE134" i="7"/>
  <c r="AH134" i="7" s="1"/>
  <c r="AN134" i="7" s="1"/>
  <c r="AE135" i="7"/>
  <c r="AH135" i="7" s="1"/>
  <c r="AN135" i="7" s="1"/>
  <c r="AE136" i="7"/>
  <c r="AE137" i="7"/>
  <c r="AH137" i="7" s="1"/>
  <c r="AN137" i="7" s="1"/>
  <c r="AE138" i="7"/>
  <c r="AE139" i="7"/>
  <c r="AE140" i="7"/>
  <c r="AH140" i="7" s="1"/>
  <c r="AN140" i="7" s="1"/>
  <c r="AE141" i="7"/>
  <c r="AH141" i="7" s="1"/>
  <c r="AN141" i="7" s="1"/>
  <c r="AE142" i="7"/>
  <c r="AE143" i="7"/>
  <c r="AH143" i="7" s="1"/>
  <c r="AN143" i="7" s="1"/>
  <c r="AE144" i="7"/>
  <c r="AE145" i="7"/>
  <c r="AH145" i="7" s="1"/>
  <c r="AN145" i="7" s="1"/>
  <c r="AE146" i="7"/>
  <c r="AH146" i="7" s="1"/>
  <c r="AN146" i="7" s="1"/>
  <c r="AE147" i="7"/>
  <c r="AH147" i="7" s="1"/>
  <c r="AN147" i="7" s="1"/>
  <c r="AE148" i="7"/>
  <c r="AE149" i="7"/>
  <c r="AH149" i="7" s="1"/>
  <c r="AN149" i="7" s="1"/>
  <c r="AE150" i="7"/>
  <c r="AE151" i="7"/>
  <c r="AE152" i="7"/>
  <c r="AH152" i="7" s="1"/>
  <c r="AN152" i="7" s="1"/>
  <c r="AE153" i="7"/>
  <c r="AH153" i="7" s="1"/>
  <c r="AN153" i="7" s="1"/>
  <c r="AE154" i="7"/>
  <c r="AE155" i="7"/>
  <c r="AH155" i="7" s="1"/>
  <c r="AN155" i="7" s="1"/>
  <c r="AE156" i="7"/>
  <c r="AE157" i="7"/>
  <c r="AH157" i="7" s="1"/>
  <c r="AN157" i="7" s="1"/>
  <c r="AE158" i="7"/>
  <c r="AH158" i="7" s="1"/>
  <c r="AN158" i="7" s="1"/>
  <c r="AE159" i="7"/>
  <c r="AH159" i="7" s="1"/>
  <c r="AN159" i="7" s="1"/>
  <c r="AE160" i="7"/>
  <c r="AE161" i="7"/>
  <c r="AH161" i="7" s="1"/>
  <c r="AN161" i="7" s="1"/>
  <c r="AE162" i="7"/>
  <c r="AE163" i="7"/>
  <c r="AE164" i="7"/>
  <c r="AH164" i="7" s="1"/>
  <c r="AN164" i="7" s="1"/>
  <c r="AE165" i="7"/>
  <c r="AH165" i="7" s="1"/>
  <c r="AN165" i="7" s="1"/>
  <c r="AE166" i="7"/>
  <c r="AE167" i="7"/>
  <c r="AH167" i="7" s="1"/>
  <c r="AN167" i="7" s="1"/>
  <c r="AE168" i="7"/>
  <c r="AE169" i="7"/>
  <c r="AH169" i="7" s="1"/>
  <c r="AN169" i="7" s="1"/>
  <c r="AE170" i="7"/>
  <c r="AH170" i="7" s="1"/>
  <c r="AN170" i="7" s="1"/>
  <c r="AE171" i="7"/>
  <c r="AH171" i="7" s="1"/>
  <c r="AN171" i="7" s="1"/>
  <c r="AE172" i="7"/>
  <c r="AE173" i="7"/>
  <c r="AH173" i="7" s="1"/>
  <c r="AN173" i="7" s="1"/>
  <c r="AE174" i="7"/>
  <c r="AE175" i="7"/>
  <c r="AE176" i="7"/>
  <c r="AH176" i="7" s="1"/>
  <c r="AN176" i="7" s="1"/>
  <c r="AE177" i="7"/>
  <c r="AH177" i="7" s="1"/>
  <c r="AN177" i="7" s="1"/>
  <c r="AE178" i="7"/>
  <c r="AE179" i="7"/>
  <c r="AH179" i="7" s="1"/>
  <c r="AN179" i="7" s="1"/>
  <c r="AE180" i="7"/>
  <c r="AE181" i="7"/>
  <c r="AH181" i="7" s="1"/>
  <c r="AN181" i="7" s="1"/>
  <c r="AE182" i="7"/>
  <c r="AH182" i="7" s="1"/>
  <c r="AN182" i="7" s="1"/>
  <c r="AE183" i="7"/>
  <c r="AH183" i="7" s="1"/>
  <c r="AN183" i="7" s="1"/>
  <c r="AE184" i="7"/>
  <c r="AE185" i="7"/>
  <c r="AH185" i="7" s="1"/>
  <c r="AN185" i="7" s="1"/>
  <c r="AE186" i="7"/>
  <c r="AE187" i="7"/>
  <c r="AE188" i="7"/>
  <c r="AH188" i="7" s="1"/>
  <c r="AN188" i="7" s="1"/>
  <c r="AE189" i="7"/>
  <c r="AH189" i="7" s="1"/>
  <c r="AN189" i="7" s="1"/>
  <c r="AE190" i="7"/>
  <c r="AE191" i="7"/>
  <c r="AH191" i="7" s="1"/>
  <c r="AN191" i="7" s="1"/>
  <c r="AE192" i="7"/>
  <c r="AE193" i="7"/>
  <c r="AH193" i="7" s="1"/>
  <c r="AN193" i="7" s="1"/>
  <c r="AE194" i="7"/>
  <c r="AH194" i="7" s="1"/>
  <c r="AN194" i="7" s="1"/>
  <c r="AE195" i="7"/>
  <c r="AH195" i="7" s="1"/>
  <c r="AN195" i="7" s="1"/>
  <c r="AE196" i="7"/>
  <c r="AE197" i="7"/>
  <c r="AH197" i="7" s="1"/>
  <c r="AN197" i="7" s="1"/>
  <c r="AE198" i="7"/>
  <c r="AE199" i="7"/>
  <c r="AE200" i="7"/>
  <c r="AH200" i="7" s="1"/>
  <c r="AN200" i="7" s="1"/>
  <c r="AE201" i="7"/>
  <c r="AH201" i="7" s="1"/>
  <c r="AN201" i="7" s="1"/>
  <c r="AE202" i="7"/>
  <c r="AE203" i="7"/>
  <c r="AH203" i="7" s="1"/>
  <c r="AN203" i="7" s="1"/>
  <c r="AE204" i="7"/>
  <c r="AE205" i="7"/>
  <c r="AH205" i="7" s="1"/>
  <c r="AN205" i="7" s="1"/>
  <c r="AE206" i="7"/>
  <c r="AH206" i="7" s="1"/>
  <c r="AN206" i="7" s="1"/>
  <c r="AE207" i="7"/>
  <c r="AH207" i="7" s="1"/>
  <c r="AN207" i="7" s="1"/>
  <c r="AE208" i="7"/>
  <c r="AH208" i="7" s="1"/>
  <c r="AN208" i="7" s="1"/>
  <c r="AE209" i="7"/>
  <c r="AH209" i="7" s="1"/>
  <c r="AN209" i="7" s="1"/>
  <c r="AE210" i="7"/>
  <c r="AE211" i="7"/>
  <c r="AE212" i="7"/>
  <c r="AH212" i="7" s="1"/>
  <c r="AN212" i="7" s="1"/>
  <c r="AE213" i="7"/>
  <c r="AH213" i="7" s="1"/>
  <c r="AN213" i="7" s="1"/>
  <c r="AE214" i="7"/>
  <c r="AE215" i="7"/>
  <c r="AH215" i="7" s="1"/>
  <c r="AN215" i="7" s="1"/>
  <c r="AE216" i="7"/>
  <c r="AE217" i="7"/>
  <c r="AH217" i="7" s="1"/>
  <c r="AN217" i="7" s="1"/>
  <c r="AE218" i="7"/>
  <c r="AH218" i="7" s="1"/>
  <c r="AN218" i="7" s="1"/>
  <c r="AE219" i="7"/>
  <c r="AH219" i="7" s="1"/>
  <c r="AN219" i="7" s="1"/>
  <c r="AE220" i="7"/>
  <c r="AE221" i="7"/>
  <c r="AH221" i="7" s="1"/>
  <c r="AN221" i="7" s="1"/>
  <c r="AE222" i="7"/>
  <c r="AE223" i="7"/>
  <c r="AE224" i="7"/>
  <c r="AH224" i="7" s="1"/>
  <c r="AN224" i="7" s="1"/>
  <c r="AE225" i="7"/>
  <c r="AH225" i="7" s="1"/>
  <c r="AN225" i="7" s="1"/>
  <c r="AE226" i="7"/>
  <c r="AE227" i="7"/>
  <c r="AH227" i="7" s="1"/>
  <c r="AN227" i="7" s="1"/>
  <c r="AE228" i="7"/>
  <c r="AE229" i="7"/>
  <c r="AH229" i="7" s="1"/>
  <c r="AN229" i="7" s="1"/>
  <c r="AE230" i="7"/>
  <c r="AH230" i="7" s="1"/>
  <c r="AN230" i="7" s="1"/>
  <c r="AE231" i="7"/>
  <c r="AH231" i="7" s="1"/>
  <c r="AN231" i="7" s="1"/>
  <c r="AE232" i="7"/>
  <c r="AE233" i="7"/>
  <c r="AH233" i="7" s="1"/>
  <c r="AN233" i="7" s="1"/>
  <c r="AE234" i="7"/>
  <c r="AE235" i="7"/>
  <c r="AE236" i="7"/>
  <c r="AH236" i="7" s="1"/>
  <c r="AN236" i="7" s="1"/>
  <c r="AE237" i="7"/>
  <c r="AH237" i="7" s="1"/>
  <c r="AN237" i="7" s="1"/>
  <c r="AE238" i="7"/>
  <c r="AE239" i="7"/>
  <c r="AH239" i="7" s="1"/>
  <c r="AN239" i="7" s="1"/>
  <c r="AE240" i="7"/>
  <c r="AE241" i="7"/>
  <c r="AH241" i="7" s="1"/>
  <c r="AN241" i="7" s="1"/>
  <c r="AE242" i="7"/>
  <c r="AH242" i="7" s="1"/>
  <c r="AN242" i="7" s="1"/>
  <c r="AE243" i="7"/>
  <c r="AH243" i="7" s="1"/>
  <c r="AN243" i="7" s="1"/>
  <c r="AE244" i="7"/>
  <c r="AH244" i="7" s="1"/>
  <c r="AN244" i="7" s="1"/>
  <c r="AE245" i="7"/>
  <c r="AH245" i="7" s="1"/>
  <c r="AN245" i="7" s="1"/>
  <c r="AE246" i="7"/>
  <c r="AE247" i="7"/>
  <c r="AE248" i="7"/>
  <c r="AH248" i="7" s="1"/>
  <c r="AN248" i="7" s="1"/>
  <c r="AE249" i="7"/>
  <c r="AH249" i="7" s="1"/>
  <c r="AN249" i="7" s="1"/>
  <c r="AE250" i="7"/>
  <c r="AE251" i="7"/>
  <c r="AH251" i="7" s="1"/>
  <c r="AN251" i="7" s="1"/>
  <c r="AE252" i="7"/>
  <c r="AE253" i="7"/>
  <c r="AH253" i="7" s="1"/>
  <c r="AN253" i="7" s="1"/>
  <c r="AE254" i="7"/>
  <c r="AH254" i="7" s="1"/>
  <c r="AN254" i="7" s="1"/>
  <c r="AE255" i="7"/>
  <c r="AH255" i="7" s="1"/>
  <c r="AN255" i="7" s="1"/>
  <c r="AE256" i="7"/>
  <c r="AE257" i="7"/>
  <c r="AH257" i="7" s="1"/>
  <c r="AN257" i="7" s="1"/>
  <c r="AE258" i="7"/>
  <c r="AE259" i="7"/>
  <c r="AE260" i="7"/>
  <c r="AH260" i="7" s="1"/>
  <c r="AN260" i="7" s="1"/>
  <c r="AE261" i="7"/>
  <c r="AH261" i="7" s="1"/>
  <c r="AN261" i="7" s="1"/>
  <c r="AE262" i="7"/>
  <c r="AE263" i="7"/>
  <c r="AH263" i="7" s="1"/>
  <c r="AN263" i="7" s="1"/>
  <c r="AE264" i="7"/>
  <c r="AE265" i="7"/>
  <c r="AH265" i="7" s="1"/>
  <c r="AN265" i="7" s="1"/>
  <c r="AE266" i="7"/>
  <c r="AH266" i="7" s="1"/>
  <c r="AN266" i="7" s="1"/>
  <c r="AE267" i="7"/>
  <c r="AH267" i="7" s="1"/>
  <c r="AN267" i="7" s="1"/>
  <c r="AE268" i="7"/>
  <c r="AE269" i="7"/>
  <c r="AH269" i="7" s="1"/>
  <c r="AN269" i="7" s="1"/>
  <c r="AE270" i="7"/>
  <c r="AE271" i="7"/>
  <c r="AE272" i="7"/>
  <c r="AH272" i="7" s="1"/>
  <c r="AN272" i="7" s="1"/>
  <c r="AE273" i="7"/>
  <c r="AH273" i="7" s="1"/>
  <c r="AN273" i="7" s="1"/>
  <c r="AE274" i="7"/>
  <c r="AE275" i="7"/>
  <c r="AH275" i="7" s="1"/>
  <c r="AN275" i="7" s="1"/>
  <c r="AE276" i="7"/>
  <c r="AE277" i="7"/>
  <c r="AH277" i="7" s="1"/>
  <c r="AN277" i="7" s="1"/>
  <c r="AE278" i="7"/>
  <c r="AH278" i="7" s="1"/>
  <c r="AN278" i="7" s="1"/>
  <c r="AE279" i="7"/>
  <c r="AH279" i="7" s="1"/>
  <c r="AN279" i="7" s="1"/>
  <c r="AE280" i="7"/>
  <c r="AE281" i="7"/>
  <c r="AH281" i="7" s="1"/>
  <c r="AN281" i="7" s="1"/>
  <c r="AE282" i="7"/>
  <c r="AE283" i="7"/>
  <c r="AE284" i="7"/>
  <c r="AH284" i="7" s="1"/>
  <c r="AN284" i="7" s="1"/>
  <c r="AE285" i="7"/>
  <c r="AH285" i="7" s="1"/>
  <c r="AN285" i="7" s="1"/>
  <c r="AE286" i="7"/>
  <c r="AE287" i="7"/>
  <c r="AH287" i="7" s="1"/>
  <c r="AN287" i="7" s="1"/>
  <c r="AE288" i="7"/>
  <c r="AE289" i="7"/>
  <c r="AH289" i="7" s="1"/>
  <c r="AN289" i="7" s="1"/>
  <c r="AE290" i="7"/>
  <c r="AH290" i="7" s="1"/>
  <c r="AN290" i="7" s="1"/>
  <c r="AE291" i="7"/>
  <c r="AH291" i="7" s="1"/>
  <c r="AN291" i="7" s="1"/>
  <c r="AE292" i="7"/>
  <c r="AH292" i="7" s="1"/>
  <c r="AN292" i="7" s="1"/>
  <c r="AE293" i="7"/>
  <c r="AH293" i="7" s="1"/>
  <c r="AN293" i="7" s="1"/>
  <c r="AE294" i="7"/>
  <c r="AE295" i="7"/>
  <c r="AE296" i="7"/>
  <c r="AH296" i="7" s="1"/>
  <c r="AN296" i="7" s="1"/>
  <c r="AE297" i="7"/>
  <c r="AH297" i="7" s="1"/>
  <c r="AN297" i="7" s="1"/>
  <c r="AE298" i="7"/>
  <c r="AE299" i="7"/>
  <c r="AH299" i="7" s="1"/>
  <c r="AN299" i="7" s="1"/>
  <c r="AE300" i="7"/>
  <c r="AE301" i="7"/>
  <c r="AH301" i="7" s="1"/>
  <c r="AN301" i="7" s="1"/>
  <c r="AE302" i="7"/>
  <c r="AH302" i="7" s="1"/>
  <c r="AN302" i="7" s="1"/>
  <c r="AE303" i="7"/>
  <c r="AH303" i="7" s="1"/>
  <c r="AN303" i="7" s="1"/>
  <c r="AE304" i="7"/>
  <c r="AE305" i="7"/>
  <c r="AH305" i="7" s="1"/>
  <c r="AN305" i="7" s="1"/>
  <c r="AE306" i="7"/>
  <c r="AE307" i="7"/>
  <c r="AE308" i="7"/>
  <c r="AH308" i="7" s="1"/>
  <c r="AN308" i="7" s="1"/>
  <c r="AE309" i="7"/>
  <c r="AH309" i="7" s="1"/>
  <c r="AN309" i="7" s="1"/>
  <c r="AE310" i="7"/>
  <c r="AE311" i="7"/>
  <c r="AH311" i="7" s="1"/>
  <c r="AN311" i="7" s="1"/>
  <c r="AE312" i="7"/>
  <c r="AE313" i="7"/>
  <c r="AH313" i="7" s="1"/>
  <c r="AN313" i="7" s="1"/>
  <c r="AE314" i="7"/>
  <c r="AH314" i="7" s="1"/>
  <c r="AN314" i="7" s="1"/>
  <c r="AE315" i="7"/>
  <c r="AH315" i="7" s="1"/>
  <c r="AN315" i="7" s="1"/>
  <c r="AE316" i="7"/>
  <c r="AH316" i="7" s="1"/>
  <c r="AN316" i="7" s="1"/>
  <c r="AE317" i="7"/>
  <c r="AH317" i="7" s="1"/>
  <c r="AN317" i="7" s="1"/>
  <c r="AE318" i="7"/>
  <c r="AE319" i="7"/>
  <c r="AE320" i="7"/>
  <c r="AH320" i="7" s="1"/>
  <c r="AN320" i="7" s="1"/>
  <c r="AE321" i="7"/>
  <c r="AH321" i="7" s="1"/>
  <c r="AN321" i="7" s="1"/>
  <c r="AE322" i="7"/>
  <c r="AE323" i="7"/>
  <c r="AH323" i="7" s="1"/>
  <c r="AN323" i="7" s="1"/>
  <c r="AE324" i="7"/>
  <c r="AE325" i="7"/>
  <c r="AH325" i="7" s="1"/>
  <c r="AN325" i="7" s="1"/>
  <c r="AE326" i="7"/>
  <c r="AH326" i="7" s="1"/>
  <c r="AN326" i="7" s="1"/>
  <c r="AE327" i="7"/>
  <c r="AH327" i="7" s="1"/>
  <c r="AN327" i="7" s="1"/>
  <c r="AE328" i="7"/>
  <c r="AE329" i="7"/>
  <c r="AH329" i="7" s="1"/>
  <c r="AN329" i="7" s="1"/>
  <c r="AE330" i="7"/>
  <c r="AE331" i="7"/>
  <c r="AE332" i="7"/>
  <c r="AH332" i="7" s="1"/>
  <c r="AN332" i="7" s="1"/>
  <c r="AE333" i="7"/>
  <c r="AH333" i="7" s="1"/>
  <c r="AN333" i="7" s="1"/>
  <c r="AE334" i="7"/>
  <c r="AE335" i="7"/>
  <c r="AH335" i="7" s="1"/>
  <c r="AN335" i="7" s="1"/>
  <c r="AE336" i="7"/>
  <c r="AE337" i="7"/>
  <c r="AH337" i="7" s="1"/>
  <c r="AN337" i="7" s="1"/>
  <c r="AE338" i="7"/>
  <c r="AH338" i="7" s="1"/>
  <c r="AN338" i="7" s="1"/>
  <c r="AE339" i="7"/>
  <c r="AH339" i="7" s="1"/>
  <c r="AN339" i="7" s="1"/>
  <c r="AE340" i="7"/>
  <c r="AH340" i="7" s="1"/>
  <c r="AN340" i="7" s="1"/>
  <c r="AE341" i="7"/>
  <c r="AH341" i="7" s="1"/>
  <c r="AN341" i="7" s="1"/>
  <c r="AE342" i="7"/>
  <c r="AE343" i="7"/>
  <c r="AE344" i="7"/>
  <c r="AH344" i="7" s="1"/>
  <c r="AN344" i="7" s="1"/>
  <c r="AE345" i="7"/>
  <c r="AH345" i="7" s="1"/>
  <c r="AN345" i="7" s="1"/>
  <c r="AE346" i="7"/>
  <c r="AE347" i="7"/>
  <c r="AH347" i="7" s="1"/>
  <c r="AN347" i="7" s="1"/>
  <c r="AE348" i="7"/>
  <c r="AE349" i="7"/>
  <c r="AH349" i="7" s="1"/>
  <c r="AN349" i="7" s="1"/>
  <c r="AE350" i="7"/>
  <c r="AH350" i="7" s="1"/>
  <c r="AN350" i="7" s="1"/>
  <c r="AE351" i="7"/>
  <c r="AH351" i="7" s="1"/>
  <c r="AN351" i="7" s="1"/>
  <c r="AE352" i="7"/>
  <c r="AE353" i="7"/>
  <c r="AH353" i="7" s="1"/>
  <c r="AN353" i="7" s="1"/>
  <c r="AE354" i="7"/>
  <c r="AE355" i="7"/>
  <c r="AE356" i="7"/>
  <c r="AH356" i="7" s="1"/>
  <c r="AN356" i="7" s="1"/>
  <c r="AE357" i="7"/>
  <c r="AH357" i="7" s="1"/>
  <c r="AN357" i="7" s="1"/>
  <c r="AE358" i="7"/>
  <c r="AE359" i="7"/>
  <c r="AH359" i="7" s="1"/>
  <c r="AN359" i="7" s="1"/>
  <c r="AE360" i="7"/>
  <c r="AE361" i="7"/>
  <c r="AH361" i="7" s="1"/>
  <c r="AN361" i="7" s="1"/>
  <c r="AE362" i="7"/>
  <c r="AH362" i="7" s="1"/>
  <c r="AN362" i="7" s="1"/>
  <c r="AE363" i="7"/>
  <c r="AH363" i="7" s="1"/>
  <c r="AN363" i="7" s="1"/>
  <c r="AE364" i="7"/>
  <c r="AE365" i="7"/>
  <c r="AH365" i="7" s="1"/>
  <c r="AN365" i="7" s="1"/>
  <c r="AE366" i="7"/>
  <c r="AE367" i="7"/>
  <c r="AE368" i="7"/>
  <c r="AH368" i="7" s="1"/>
  <c r="AN368" i="7" s="1"/>
  <c r="AE369" i="7"/>
  <c r="AH369" i="7" s="1"/>
  <c r="AN369" i="7" s="1"/>
  <c r="AE370" i="7"/>
  <c r="AE371" i="7"/>
  <c r="AH371" i="7" s="1"/>
  <c r="AN371" i="7" s="1"/>
  <c r="AE372" i="7"/>
  <c r="AE373" i="7"/>
  <c r="AH373" i="7" s="1"/>
  <c r="AN373" i="7" s="1"/>
  <c r="AE374" i="7"/>
  <c r="AH374" i="7" s="1"/>
  <c r="AN374" i="7" s="1"/>
  <c r="AE375" i="7"/>
  <c r="AH375" i="7" s="1"/>
  <c r="AN375" i="7" s="1"/>
  <c r="AE376" i="7"/>
  <c r="AE377" i="7"/>
  <c r="AH377" i="7" s="1"/>
  <c r="AN377" i="7" s="1"/>
  <c r="AE378" i="7"/>
  <c r="AE379" i="7"/>
  <c r="AE380" i="7"/>
  <c r="AH380" i="7" s="1"/>
  <c r="AN380" i="7" s="1"/>
  <c r="AE381" i="7"/>
  <c r="AH381" i="7" s="1"/>
  <c r="AN381" i="7" s="1"/>
  <c r="AE382" i="7"/>
  <c r="AE383" i="7"/>
  <c r="AH383" i="7" s="1"/>
  <c r="AN383" i="7" s="1"/>
  <c r="AE384" i="7"/>
  <c r="AE385" i="7"/>
  <c r="AH385" i="7" s="1"/>
  <c r="AN385" i="7" s="1"/>
  <c r="AE386" i="7"/>
  <c r="AH386" i="7" s="1"/>
  <c r="AN386" i="7" s="1"/>
  <c r="AE387" i="7"/>
  <c r="AH387" i="7" s="1"/>
  <c r="AN387" i="7" s="1"/>
  <c r="AE388" i="7"/>
  <c r="AE389" i="7"/>
  <c r="AH389" i="7" s="1"/>
  <c r="AN389" i="7" s="1"/>
  <c r="AE390" i="7"/>
  <c r="AE391" i="7"/>
  <c r="AE392" i="7"/>
  <c r="AH392" i="7" s="1"/>
  <c r="AN392" i="7" s="1"/>
  <c r="AE393" i="7"/>
  <c r="AH393" i="7" s="1"/>
  <c r="AN393" i="7" s="1"/>
  <c r="AE394" i="7"/>
  <c r="AE395" i="7"/>
  <c r="AH395" i="7" s="1"/>
  <c r="AN395" i="7" s="1"/>
  <c r="AE396" i="7"/>
  <c r="AE397" i="7"/>
  <c r="AH397" i="7" s="1"/>
  <c r="AN397" i="7" s="1"/>
  <c r="AE398" i="7"/>
  <c r="AH398" i="7" s="1"/>
  <c r="AN398" i="7" s="1"/>
  <c r="AE399" i="7"/>
  <c r="AH399" i="7" s="1"/>
  <c r="AN399" i="7" s="1"/>
  <c r="AE400" i="7"/>
  <c r="AE401" i="7"/>
  <c r="AH401" i="7" s="1"/>
  <c r="AN401" i="7" s="1"/>
  <c r="AE402" i="7"/>
  <c r="AE403" i="7"/>
  <c r="AE404" i="7"/>
  <c r="AE405" i="7"/>
  <c r="AH405" i="7" s="1"/>
  <c r="AN405" i="7" s="1"/>
  <c r="AE406" i="7"/>
  <c r="AE407" i="7"/>
  <c r="AH407" i="7" s="1"/>
  <c r="AN407" i="7" s="1"/>
  <c r="AE408" i="7"/>
  <c r="AE409" i="7"/>
  <c r="AH409" i="7" s="1"/>
  <c r="AN409" i="7" s="1"/>
  <c r="AE410" i="7"/>
  <c r="AH410" i="7" s="1"/>
  <c r="AN410" i="7" s="1"/>
  <c r="AE411" i="7"/>
  <c r="AH411" i="7" s="1"/>
  <c r="AN411" i="7" s="1"/>
  <c r="AE412" i="7"/>
  <c r="AH412" i="7" s="1"/>
  <c r="AN412" i="7" s="1"/>
  <c r="AE413" i="7"/>
  <c r="AH413" i="7" s="1"/>
  <c r="AN413" i="7" s="1"/>
  <c r="AE414" i="7"/>
  <c r="AE415" i="7"/>
  <c r="AE416" i="7"/>
  <c r="AH416" i="7" s="1"/>
  <c r="AN416" i="7" s="1"/>
  <c r="AE417" i="7"/>
  <c r="AH417" i="7" s="1"/>
  <c r="AN417" i="7" s="1"/>
  <c r="AE418" i="7"/>
  <c r="AE419" i="7"/>
  <c r="AH419" i="7" s="1"/>
  <c r="AN419" i="7" s="1"/>
  <c r="AE420" i="7"/>
  <c r="AE421" i="7"/>
  <c r="AH421" i="7" s="1"/>
  <c r="AN421" i="7" s="1"/>
  <c r="AE422" i="7"/>
  <c r="AH422" i="7" s="1"/>
  <c r="AN422" i="7" s="1"/>
  <c r="AE423" i="7"/>
  <c r="AH423" i="7" s="1"/>
  <c r="AN423" i="7" s="1"/>
  <c r="AE424" i="7"/>
  <c r="AE425" i="7"/>
  <c r="AH425" i="7" s="1"/>
  <c r="AN425" i="7" s="1"/>
  <c r="AE426" i="7"/>
  <c r="AE427" i="7"/>
  <c r="AE428" i="7"/>
  <c r="AH428" i="7" s="1"/>
  <c r="AN428" i="7" s="1"/>
  <c r="AE429" i="7"/>
  <c r="AH429" i="7" s="1"/>
  <c r="AN429" i="7" s="1"/>
  <c r="AE430" i="7"/>
  <c r="AE431" i="7"/>
  <c r="AH431" i="7" s="1"/>
  <c r="AN431" i="7" s="1"/>
  <c r="AE432" i="7"/>
  <c r="AE433" i="7"/>
  <c r="AH433" i="7" s="1"/>
  <c r="AN433" i="7" s="1"/>
  <c r="AE434" i="7"/>
  <c r="AH434" i="7" s="1"/>
  <c r="AN434" i="7" s="1"/>
  <c r="AE435" i="7"/>
  <c r="AH435" i="7" s="1"/>
  <c r="AN435" i="7" s="1"/>
  <c r="AE436" i="7"/>
  <c r="AE437" i="7"/>
  <c r="AH437" i="7" s="1"/>
  <c r="AN437" i="7" s="1"/>
  <c r="AE438" i="7"/>
  <c r="AE439" i="7"/>
  <c r="AE440" i="7"/>
  <c r="AH440" i="7" s="1"/>
  <c r="AN440" i="7" s="1"/>
  <c r="AE441" i="7"/>
  <c r="AH441" i="7" s="1"/>
  <c r="AN441" i="7" s="1"/>
  <c r="AE442" i="7"/>
  <c r="AE443" i="7"/>
  <c r="AH443" i="7" s="1"/>
  <c r="AN443" i="7" s="1"/>
  <c r="AE444" i="7"/>
  <c r="AE445" i="7"/>
  <c r="AH445" i="7" s="1"/>
  <c r="AN445" i="7" s="1"/>
  <c r="AE446" i="7"/>
  <c r="AH446" i="7" s="1"/>
  <c r="AN446" i="7" s="1"/>
  <c r="AE447" i="7"/>
  <c r="AH447" i="7" s="1"/>
  <c r="AN447" i="7" s="1"/>
  <c r="AE448" i="7"/>
  <c r="AE449" i="7"/>
  <c r="AH449" i="7" s="1"/>
  <c r="AN449" i="7" s="1"/>
  <c r="AE450" i="7"/>
  <c r="AE451" i="7"/>
  <c r="AE452" i="7"/>
  <c r="AH452" i="7" s="1"/>
  <c r="AN452" i="7" s="1"/>
  <c r="AE453" i="7"/>
  <c r="AH453" i="7" s="1"/>
  <c r="AN453" i="7" s="1"/>
  <c r="AE454" i="7"/>
  <c r="AE455" i="7"/>
  <c r="AH455" i="7" s="1"/>
  <c r="AN455" i="7" s="1"/>
  <c r="AE456" i="7"/>
  <c r="AE457" i="7"/>
  <c r="AH457" i="7" s="1"/>
  <c r="AN457" i="7" s="1"/>
  <c r="AE458" i="7"/>
  <c r="AH458" i="7" s="1"/>
  <c r="AN458" i="7" s="1"/>
  <c r="AE459" i="7"/>
  <c r="AH459" i="7" s="1"/>
  <c r="AN459" i="7" s="1"/>
  <c r="AE460" i="7"/>
  <c r="AE461" i="7"/>
  <c r="AH461" i="7" s="1"/>
  <c r="AN461" i="7" s="1"/>
  <c r="AE462" i="7"/>
  <c r="AE463" i="7"/>
  <c r="AE464" i="7"/>
  <c r="AH464" i="7" s="1"/>
  <c r="AN464" i="7" s="1"/>
  <c r="AE465" i="7"/>
  <c r="AH465" i="7" s="1"/>
  <c r="AN465" i="7" s="1"/>
  <c r="AE466" i="7"/>
  <c r="AE467" i="7"/>
  <c r="AH467" i="7" s="1"/>
  <c r="AN467" i="7" s="1"/>
  <c r="AE468" i="7"/>
  <c r="AE469" i="7"/>
  <c r="AH469" i="7" s="1"/>
  <c r="AN469" i="7" s="1"/>
  <c r="AE470" i="7"/>
  <c r="AH470" i="7" s="1"/>
  <c r="AN470" i="7" s="1"/>
  <c r="AE471" i="7"/>
  <c r="AH471" i="7" s="1"/>
  <c r="AN471" i="7" s="1"/>
  <c r="AE472" i="7"/>
  <c r="AE473" i="7"/>
  <c r="AH473" i="7" s="1"/>
  <c r="AN473" i="7" s="1"/>
  <c r="AE474" i="7"/>
  <c r="AE475" i="7"/>
  <c r="AE476" i="7"/>
  <c r="AH476" i="7" s="1"/>
  <c r="AN476" i="7" s="1"/>
  <c r="AE477" i="7"/>
  <c r="AH477" i="7" s="1"/>
  <c r="AN477" i="7" s="1"/>
  <c r="AE478" i="7"/>
  <c r="AE479" i="7"/>
  <c r="AH479" i="7" s="1"/>
  <c r="AN479" i="7" s="1"/>
  <c r="AE480" i="7"/>
  <c r="AE481" i="7"/>
  <c r="AH481" i="7" s="1"/>
  <c r="AN481" i="7" s="1"/>
  <c r="AE482" i="7"/>
  <c r="AH482" i="7" s="1"/>
  <c r="AN482" i="7" s="1"/>
  <c r="AE483" i="7"/>
  <c r="AH483" i="7" s="1"/>
  <c r="AN483" i="7" s="1"/>
  <c r="AE484" i="7"/>
  <c r="AE485" i="7"/>
  <c r="AH485" i="7" s="1"/>
  <c r="AN485" i="7" s="1"/>
  <c r="AE486" i="7"/>
  <c r="AE487" i="7"/>
  <c r="AE488" i="7"/>
  <c r="AH488" i="7" s="1"/>
  <c r="AN488" i="7" s="1"/>
  <c r="AE489" i="7"/>
  <c r="AH489" i="7" s="1"/>
  <c r="AN489" i="7" s="1"/>
  <c r="AE490" i="7"/>
  <c r="AH490" i="7" s="1"/>
  <c r="AN490" i="7" s="1"/>
  <c r="AE491" i="7"/>
  <c r="AH491" i="7" s="1"/>
  <c r="AN491" i="7" s="1"/>
  <c r="AE492" i="7"/>
  <c r="AE493" i="7"/>
  <c r="AH493" i="7" s="1"/>
  <c r="AN493" i="7" s="1"/>
  <c r="AE494" i="7"/>
  <c r="AH494" i="7" s="1"/>
  <c r="AN494" i="7" s="1"/>
  <c r="AE495" i="7"/>
  <c r="AH495" i="7" s="1"/>
  <c r="AN495" i="7" s="1"/>
  <c r="AE496" i="7"/>
  <c r="AE497" i="7"/>
  <c r="AH497" i="7" s="1"/>
  <c r="AN497" i="7" s="1"/>
  <c r="AE498" i="7"/>
  <c r="AE499" i="7"/>
  <c r="AE500" i="7"/>
  <c r="AH500" i="7" s="1"/>
  <c r="AN500" i="7" s="1"/>
  <c r="AE501" i="7"/>
  <c r="AH501" i="7" s="1"/>
  <c r="AN501" i="7" s="1"/>
  <c r="AE502" i="7"/>
  <c r="AE503" i="7"/>
  <c r="AH503" i="7" s="1"/>
  <c r="AN503" i="7" s="1"/>
  <c r="AE504" i="7"/>
  <c r="AE505" i="7"/>
  <c r="AH505" i="7" s="1"/>
  <c r="AN505" i="7" s="1"/>
  <c r="AE506" i="7"/>
  <c r="AH506" i="7" s="1"/>
  <c r="AN506" i="7" s="1"/>
  <c r="AE507" i="7"/>
  <c r="AH507" i="7" s="1"/>
  <c r="AN507" i="7" s="1"/>
  <c r="AE508" i="7"/>
  <c r="AE509" i="7"/>
  <c r="AH509" i="7" s="1"/>
  <c r="AN509" i="7" s="1"/>
  <c r="AE510" i="7"/>
  <c r="AE511" i="7"/>
  <c r="AE512" i="7"/>
  <c r="AH512" i="7" s="1"/>
  <c r="AN512" i="7" s="1"/>
  <c r="AE513" i="7"/>
  <c r="AH513" i="7" s="1"/>
  <c r="AN513" i="7" s="1"/>
  <c r="AE514" i="7"/>
  <c r="AE515" i="7"/>
  <c r="AH515" i="7" s="1"/>
  <c r="AN515" i="7" s="1"/>
  <c r="AE516" i="7"/>
  <c r="AE517" i="7"/>
  <c r="AH517" i="7" s="1"/>
  <c r="AN517" i="7" s="1"/>
  <c r="AE518" i="7"/>
  <c r="AH518" i="7" s="1"/>
  <c r="AN518" i="7" s="1"/>
  <c r="AE519" i="7"/>
  <c r="AH519" i="7" s="1"/>
  <c r="AN519" i="7" s="1"/>
  <c r="AE520" i="7"/>
  <c r="AH520" i="7" s="1"/>
  <c r="AN520" i="7" s="1"/>
  <c r="AE521" i="7"/>
  <c r="AH521" i="7" s="1"/>
  <c r="AN521" i="7" s="1"/>
  <c r="AE522" i="7"/>
  <c r="AE523" i="7"/>
  <c r="AE524" i="7"/>
  <c r="AH524" i="7" s="1"/>
  <c r="AN524" i="7" s="1"/>
  <c r="AE525" i="7"/>
  <c r="AH525" i="7" s="1"/>
  <c r="AN525" i="7" s="1"/>
  <c r="AE526" i="7"/>
  <c r="AE527" i="7"/>
  <c r="AH527" i="7" s="1"/>
  <c r="AN527" i="7" s="1"/>
  <c r="AE528" i="7"/>
  <c r="AE529" i="7"/>
  <c r="AH529" i="7" s="1"/>
  <c r="AN529" i="7" s="1"/>
  <c r="AE530" i="7"/>
  <c r="AH530" i="7" s="1"/>
  <c r="AN530" i="7" s="1"/>
  <c r="AE531" i="7"/>
  <c r="AH531" i="7" s="1"/>
  <c r="AN531" i="7" s="1"/>
  <c r="AE532" i="7"/>
  <c r="AH532" i="7" s="1"/>
  <c r="AN532" i="7" s="1"/>
  <c r="AE533" i="7"/>
  <c r="AH533" i="7" s="1"/>
  <c r="AN533" i="7" s="1"/>
  <c r="AE534" i="7"/>
  <c r="AE535" i="7"/>
  <c r="AE536" i="7"/>
  <c r="AH536" i="7" s="1"/>
  <c r="AN536" i="7" s="1"/>
  <c r="AE537" i="7"/>
  <c r="AH537" i="7" s="1"/>
  <c r="AN537" i="7" s="1"/>
  <c r="AE538" i="7"/>
  <c r="AE539" i="7"/>
  <c r="AH539" i="7" s="1"/>
  <c r="AN539" i="7" s="1"/>
  <c r="AE540" i="7"/>
  <c r="AE541" i="7"/>
  <c r="AH541" i="7" s="1"/>
  <c r="AN541" i="7" s="1"/>
  <c r="AE542" i="7"/>
  <c r="AH542" i="7" s="1"/>
  <c r="AN542" i="7" s="1"/>
  <c r="AE543" i="7"/>
  <c r="AH543" i="7" s="1"/>
  <c r="AN543" i="7" s="1"/>
  <c r="AE544" i="7"/>
  <c r="AE545" i="7"/>
  <c r="AH545" i="7" s="1"/>
  <c r="AN545" i="7" s="1"/>
  <c r="AE546" i="7"/>
  <c r="AE547" i="7"/>
  <c r="AE548" i="7"/>
  <c r="AH548" i="7" s="1"/>
  <c r="AN548" i="7" s="1"/>
  <c r="AE549" i="7"/>
  <c r="AH549" i="7" s="1"/>
  <c r="AN549" i="7" s="1"/>
  <c r="AE550" i="7"/>
  <c r="AE551" i="7"/>
  <c r="AH551" i="7" s="1"/>
  <c r="AN551" i="7" s="1"/>
  <c r="AE552" i="7"/>
  <c r="AE553" i="7"/>
  <c r="AH553" i="7" s="1"/>
  <c r="AN553" i="7" s="1"/>
  <c r="AE554" i="7"/>
  <c r="AH554" i="7" s="1"/>
  <c r="AN554" i="7" s="1"/>
  <c r="AE555" i="7"/>
  <c r="AH555" i="7" s="1"/>
  <c r="AN555" i="7" s="1"/>
  <c r="AE556" i="7"/>
  <c r="AH556" i="7" s="1"/>
  <c r="AN556" i="7" s="1"/>
  <c r="AE557" i="7"/>
  <c r="AH557" i="7" s="1"/>
  <c r="AN557" i="7" s="1"/>
  <c r="AE558" i="7"/>
  <c r="AE559" i="7"/>
  <c r="AE560" i="7"/>
  <c r="AH560" i="7" s="1"/>
  <c r="AN560" i="7" s="1"/>
  <c r="AE561" i="7"/>
  <c r="AH561" i="7" s="1"/>
  <c r="AN561" i="7" s="1"/>
  <c r="AE562" i="7"/>
  <c r="AE563" i="7"/>
  <c r="AH563" i="7" s="1"/>
  <c r="AN563" i="7" s="1"/>
  <c r="AE564" i="7"/>
  <c r="AE565" i="7"/>
  <c r="AH565" i="7" s="1"/>
  <c r="AN565" i="7" s="1"/>
  <c r="AE566" i="7"/>
  <c r="AH566" i="7" s="1"/>
  <c r="AN566" i="7" s="1"/>
  <c r="AE567" i="7"/>
  <c r="AH567" i="7" s="1"/>
  <c r="AN567" i="7" s="1"/>
  <c r="AE568" i="7"/>
  <c r="AE569" i="7"/>
  <c r="AH569" i="7" s="1"/>
  <c r="AN569" i="7" s="1"/>
  <c r="AE570" i="7"/>
  <c r="AE571" i="7"/>
  <c r="AE572" i="7"/>
  <c r="AH572" i="7" s="1"/>
  <c r="AN572" i="7" s="1"/>
  <c r="AE573" i="7"/>
  <c r="AH573" i="7" s="1"/>
  <c r="AN573" i="7" s="1"/>
  <c r="AE574" i="7"/>
  <c r="AE575" i="7"/>
  <c r="AH575" i="7" s="1"/>
  <c r="AN575" i="7" s="1"/>
  <c r="AE576" i="7"/>
  <c r="AE577" i="7"/>
  <c r="AH577" i="7" s="1"/>
  <c r="AN577" i="7" s="1"/>
  <c r="AE578" i="7"/>
  <c r="AH578" i="7" s="1"/>
  <c r="AN578" i="7" s="1"/>
  <c r="AE579" i="7"/>
  <c r="AH579" i="7" s="1"/>
  <c r="AN579" i="7" s="1"/>
  <c r="AE580" i="7"/>
  <c r="AE581" i="7"/>
  <c r="AH581" i="7" s="1"/>
  <c r="AN581" i="7" s="1"/>
  <c r="AE582" i="7"/>
  <c r="AE583" i="7"/>
  <c r="AE584" i="7"/>
  <c r="AH584" i="7" s="1"/>
  <c r="AN584" i="7" s="1"/>
  <c r="AE585" i="7"/>
  <c r="AH585" i="7" s="1"/>
  <c r="AN585" i="7" s="1"/>
  <c r="AE586" i="7"/>
  <c r="AE587" i="7"/>
  <c r="AH587" i="7" s="1"/>
  <c r="AN587" i="7" s="1"/>
  <c r="AE588" i="7"/>
  <c r="AE589" i="7"/>
  <c r="AH589" i="7" s="1"/>
  <c r="AN589" i="7" s="1"/>
  <c r="AE590" i="7"/>
  <c r="AH590" i="7" s="1"/>
  <c r="AN590" i="7" s="1"/>
  <c r="AE591" i="7"/>
  <c r="AH591" i="7" s="1"/>
  <c r="AN591" i="7" s="1"/>
  <c r="AE592" i="7"/>
  <c r="AH592" i="7" s="1"/>
  <c r="AN592" i="7" s="1"/>
  <c r="AE593" i="7"/>
  <c r="AH593" i="7" s="1"/>
  <c r="AN593" i="7" s="1"/>
  <c r="AE594" i="7"/>
  <c r="AE595" i="7"/>
  <c r="AE596" i="7"/>
  <c r="AH596" i="7" s="1"/>
  <c r="AN596" i="7" s="1"/>
  <c r="AE597" i="7"/>
  <c r="AH597" i="7" s="1"/>
  <c r="AN597" i="7" s="1"/>
  <c r="AE598" i="7"/>
  <c r="AE599" i="7"/>
  <c r="AH599" i="7" s="1"/>
  <c r="AN599" i="7" s="1"/>
  <c r="AE600" i="7"/>
  <c r="AE601" i="7"/>
  <c r="AH601" i="7" s="1"/>
  <c r="AN601" i="7" s="1"/>
  <c r="AE602" i="7"/>
  <c r="AH602" i="7" s="1"/>
  <c r="AN602" i="7" s="1"/>
  <c r="AE603" i="7"/>
  <c r="AH603" i="7" s="1"/>
  <c r="AN603" i="7" s="1"/>
  <c r="AE604" i="7"/>
  <c r="AH604" i="7" s="1"/>
  <c r="AN604" i="7" s="1"/>
  <c r="AE605" i="7"/>
  <c r="AH605" i="7" s="1"/>
  <c r="AN605" i="7" s="1"/>
  <c r="AE606" i="7"/>
  <c r="AE607" i="7"/>
  <c r="AE608" i="7"/>
  <c r="AH608" i="7" s="1"/>
  <c r="AN608" i="7" s="1"/>
  <c r="AE609" i="7"/>
  <c r="AH609" i="7" s="1"/>
  <c r="AN609" i="7" s="1"/>
  <c r="AE610" i="7"/>
  <c r="AE611" i="7"/>
  <c r="AH611" i="7" s="1"/>
  <c r="AN611" i="7" s="1"/>
  <c r="AE612" i="7"/>
  <c r="AE613" i="7"/>
  <c r="AH613" i="7" s="1"/>
  <c r="AN613" i="7" s="1"/>
  <c r="AE614" i="7"/>
  <c r="AH614" i="7" s="1"/>
  <c r="AN614" i="7" s="1"/>
  <c r="AE615" i="7"/>
  <c r="AH615" i="7" s="1"/>
  <c r="AN615" i="7" s="1"/>
  <c r="AE616" i="7"/>
  <c r="AE617" i="7"/>
  <c r="AH617" i="7" s="1"/>
  <c r="AN617" i="7" s="1"/>
  <c r="AE618" i="7"/>
  <c r="AE619" i="7"/>
  <c r="AE620" i="7"/>
  <c r="AH620" i="7" s="1"/>
  <c r="AN620" i="7" s="1"/>
  <c r="AE621" i="7"/>
  <c r="AH621" i="7" s="1"/>
  <c r="AN621" i="7" s="1"/>
  <c r="AE622" i="7"/>
  <c r="AE623" i="7"/>
  <c r="AH623" i="7" s="1"/>
  <c r="AN623" i="7" s="1"/>
  <c r="AE624" i="7"/>
  <c r="AE625" i="7"/>
  <c r="AH625" i="7" s="1"/>
  <c r="AN625" i="7" s="1"/>
  <c r="AE626" i="7"/>
  <c r="AH626" i="7" s="1"/>
  <c r="AN626" i="7" s="1"/>
  <c r="AE627" i="7"/>
  <c r="AH627" i="7" s="1"/>
  <c r="AN627" i="7" s="1"/>
  <c r="AE628" i="7"/>
  <c r="AH628" i="7" s="1"/>
  <c r="AN628" i="7" s="1"/>
  <c r="AE629" i="7"/>
  <c r="AH629" i="7" s="1"/>
  <c r="AN629" i="7" s="1"/>
  <c r="AE630" i="7"/>
  <c r="AE631" i="7"/>
  <c r="AE632" i="7"/>
  <c r="AH632" i="7" s="1"/>
  <c r="AN632" i="7" s="1"/>
  <c r="AE633" i="7"/>
  <c r="AH633" i="7" s="1"/>
  <c r="AN633" i="7" s="1"/>
  <c r="AE634" i="7"/>
  <c r="AE635" i="7"/>
  <c r="AH635" i="7" s="1"/>
  <c r="AN635" i="7" s="1"/>
  <c r="AE636" i="7"/>
  <c r="AE637" i="7"/>
  <c r="AH637" i="7" s="1"/>
  <c r="AN637" i="7" s="1"/>
  <c r="AE638" i="7"/>
  <c r="AH638" i="7" s="1"/>
  <c r="AN638" i="7" s="1"/>
  <c r="AE639" i="7"/>
  <c r="AH639" i="7" s="1"/>
  <c r="AN639" i="7" s="1"/>
  <c r="AE640" i="7"/>
  <c r="AH640" i="7" s="1"/>
  <c r="AN640" i="7" s="1"/>
  <c r="AE641" i="7"/>
  <c r="AH641" i="7" s="1"/>
  <c r="AN641" i="7" s="1"/>
  <c r="AE642" i="7"/>
  <c r="AE643" i="7"/>
  <c r="AE644" i="7"/>
  <c r="AH644" i="7" s="1"/>
  <c r="AN644" i="7" s="1"/>
  <c r="AE645" i="7"/>
  <c r="AH645" i="7" s="1"/>
  <c r="AN645" i="7" s="1"/>
  <c r="AE646" i="7"/>
  <c r="AE647" i="7"/>
  <c r="AH647" i="7" s="1"/>
  <c r="AN647" i="7" s="1"/>
  <c r="AE648" i="7"/>
  <c r="AE649" i="7"/>
  <c r="AH649" i="7" s="1"/>
  <c r="AN649" i="7" s="1"/>
  <c r="AE650" i="7"/>
  <c r="AH650" i="7" s="1"/>
  <c r="AN650" i="7" s="1"/>
  <c r="AE651" i="7"/>
  <c r="AH651" i="7" s="1"/>
  <c r="AN651" i="7" s="1"/>
  <c r="AE652" i="7"/>
  <c r="AE653" i="7"/>
  <c r="AH653" i="7" s="1"/>
  <c r="AN653" i="7" s="1"/>
  <c r="AE654" i="7"/>
  <c r="AE655" i="7"/>
  <c r="AE656" i="7"/>
  <c r="AH656" i="7" s="1"/>
  <c r="AN656" i="7" s="1"/>
  <c r="AE657" i="7"/>
  <c r="AH657" i="7" s="1"/>
  <c r="AN657" i="7" s="1"/>
  <c r="AE658" i="7"/>
  <c r="AE659" i="7"/>
  <c r="AH659" i="7" s="1"/>
  <c r="AN659" i="7" s="1"/>
  <c r="AE660" i="7"/>
  <c r="AE661" i="7"/>
  <c r="AH661" i="7" s="1"/>
  <c r="AN661" i="7" s="1"/>
  <c r="AE662" i="7"/>
  <c r="AH662" i="7" s="1"/>
  <c r="AN662" i="7" s="1"/>
  <c r="AE663" i="7"/>
  <c r="AH663" i="7" s="1"/>
  <c r="AN663" i="7" s="1"/>
  <c r="AE664" i="7"/>
  <c r="AH664" i="7" s="1"/>
  <c r="AN664" i="7" s="1"/>
  <c r="AE665" i="7"/>
  <c r="AH665" i="7" s="1"/>
  <c r="AN665" i="7" s="1"/>
  <c r="AE666" i="7"/>
  <c r="AE667" i="7"/>
  <c r="AE668" i="7"/>
  <c r="AH668" i="7" s="1"/>
  <c r="AN668" i="7" s="1"/>
  <c r="AE669" i="7"/>
  <c r="AH669" i="7" s="1"/>
  <c r="AN669" i="7" s="1"/>
  <c r="AE670" i="7"/>
  <c r="AE671" i="7"/>
  <c r="AH671" i="7" s="1"/>
  <c r="AN671" i="7" s="1"/>
  <c r="AE672" i="7"/>
  <c r="AE673" i="7"/>
  <c r="AH673" i="7" s="1"/>
  <c r="AN673" i="7" s="1"/>
  <c r="AE674" i="7"/>
  <c r="AH674" i="7" s="1"/>
  <c r="AN674" i="7" s="1"/>
  <c r="AE675" i="7"/>
  <c r="AH675" i="7" s="1"/>
  <c r="AN675" i="7" s="1"/>
  <c r="AE676" i="7"/>
  <c r="AH676" i="7" s="1"/>
  <c r="AN676" i="7" s="1"/>
  <c r="AE677" i="7"/>
  <c r="AH677" i="7" s="1"/>
  <c r="AN677" i="7" s="1"/>
  <c r="AE678" i="7"/>
  <c r="AE679" i="7"/>
  <c r="AE680" i="7"/>
  <c r="AH680" i="7" s="1"/>
  <c r="AN680" i="7" s="1"/>
  <c r="AE681" i="7"/>
  <c r="AH681" i="7" s="1"/>
  <c r="AN681" i="7" s="1"/>
  <c r="AE682" i="7"/>
  <c r="AE683" i="7"/>
  <c r="AH683" i="7" s="1"/>
  <c r="AN683" i="7" s="1"/>
  <c r="AE684" i="7"/>
  <c r="AE685" i="7"/>
  <c r="AH685" i="7" s="1"/>
  <c r="AN685" i="7" s="1"/>
  <c r="AE686" i="7"/>
  <c r="AH686" i="7" s="1"/>
  <c r="AN686" i="7" s="1"/>
  <c r="AE687" i="7"/>
  <c r="AH687" i="7" s="1"/>
  <c r="AN687" i="7" s="1"/>
  <c r="AE688" i="7"/>
  <c r="AH688" i="7" s="1"/>
  <c r="AN688" i="7" s="1"/>
  <c r="AE689" i="7"/>
  <c r="AH689" i="7" s="1"/>
  <c r="AN689" i="7" s="1"/>
  <c r="AE690" i="7"/>
  <c r="AE691" i="7"/>
  <c r="AE692" i="7"/>
  <c r="AH692" i="7" s="1"/>
  <c r="AN692" i="7" s="1"/>
  <c r="AE693" i="7"/>
  <c r="AH693" i="7" s="1"/>
  <c r="AN693" i="7" s="1"/>
  <c r="AE694" i="7"/>
  <c r="AE695" i="7"/>
  <c r="AH695" i="7" s="1"/>
  <c r="AN695" i="7" s="1"/>
  <c r="AE696" i="7"/>
  <c r="AE697" i="7"/>
  <c r="AH697" i="7" s="1"/>
  <c r="AN697" i="7" s="1"/>
  <c r="AE698" i="7"/>
  <c r="AH698" i="7" s="1"/>
  <c r="AN698" i="7" s="1"/>
  <c r="AE699" i="7"/>
  <c r="AH699" i="7" s="1"/>
  <c r="AN699" i="7" s="1"/>
  <c r="AE700" i="7"/>
  <c r="AH700" i="7" s="1"/>
  <c r="AN700" i="7" s="1"/>
  <c r="AE701" i="7"/>
  <c r="AH701" i="7" s="1"/>
  <c r="AN701" i="7" s="1"/>
  <c r="AE702" i="7"/>
  <c r="AE703" i="7"/>
  <c r="AE704" i="7"/>
  <c r="AH704" i="7" s="1"/>
  <c r="AN704" i="7" s="1"/>
  <c r="AE705" i="7"/>
  <c r="AH705" i="7" s="1"/>
  <c r="AN705" i="7" s="1"/>
  <c r="AE706" i="7"/>
  <c r="AE707" i="7"/>
  <c r="AH707" i="7" s="1"/>
  <c r="AN707" i="7" s="1"/>
  <c r="AE708" i="7"/>
  <c r="AE709" i="7"/>
  <c r="AH709" i="7" s="1"/>
  <c r="AN709" i="7" s="1"/>
  <c r="AE710" i="7"/>
  <c r="AH710" i="7" s="1"/>
  <c r="AN710" i="7" s="1"/>
  <c r="AE711" i="7"/>
  <c r="AH711" i="7" s="1"/>
  <c r="AN711" i="7" s="1"/>
  <c r="AE712" i="7"/>
  <c r="AH712" i="7" s="1"/>
  <c r="AN712" i="7" s="1"/>
  <c r="AE713" i="7"/>
  <c r="AH713" i="7" s="1"/>
  <c r="AN713" i="7" s="1"/>
  <c r="AE714" i="7"/>
  <c r="AE715" i="7"/>
  <c r="AE716" i="7"/>
  <c r="AH716" i="7" s="1"/>
  <c r="AN716" i="7" s="1"/>
  <c r="AE717" i="7"/>
  <c r="AH717" i="7" s="1"/>
  <c r="AN717" i="7" s="1"/>
  <c r="AE718" i="7"/>
  <c r="AE719" i="7"/>
  <c r="AH719" i="7" s="1"/>
  <c r="AN719" i="7" s="1"/>
  <c r="AE720" i="7"/>
  <c r="AE721" i="7"/>
  <c r="AH721" i="7" s="1"/>
  <c r="AN721" i="7" s="1"/>
  <c r="AE722" i="7"/>
  <c r="AH722" i="7" s="1"/>
  <c r="AN722" i="7" s="1"/>
  <c r="AE723" i="7"/>
  <c r="AH723" i="7" s="1"/>
  <c r="AN723" i="7" s="1"/>
  <c r="AE724" i="7"/>
  <c r="AH724" i="7" s="1"/>
  <c r="AN724" i="7" s="1"/>
  <c r="AE725" i="7"/>
  <c r="AH725" i="7" s="1"/>
  <c r="AN725" i="7" s="1"/>
  <c r="AE726" i="7"/>
  <c r="AE727" i="7"/>
  <c r="AE728" i="7"/>
  <c r="AH728" i="7" s="1"/>
  <c r="AN728" i="7" s="1"/>
  <c r="AE729" i="7"/>
  <c r="AH729" i="7" s="1"/>
  <c r="AN729" i="7" s="1"/>
  <c r="AE730" i="7"/>
  <c r="AE731" i="7"/>
  <c r="AH731" i="7" s="1"/>
  <c r="AN731" i="7" s="1"/>
  <c r="AE732" i="7"/>
  <c r="AE733" i="7"/>
  <c r="AH733" i="7" s="1"/>
  <c r="AN733" i="7" s="1"/>
  <c r="AE734" i="7"/>
  <c r="AH734" i="7" s="1"/>
  <c r="AN734" i="7" s="1"/>
  <c r="AE735" i="7"/>
  <c r="AH735" i="7" s="1"/>
  <c r="AN735" i="7" s="1"/>
  <c r="AE736" i="7"/>
  <c r="AH736" i="7" s="1"/>
  <c r="AN736" i="7" s="1"/>
  <c r="AE737" i="7"/>
  <c r="AH737" i="7" s="1"/>
  <c r="AN737" i="7" s="1"/>
  <c r="AE738" i="7"/>
  <c r="AE739" i="7"/>
  <c r="AE740" i="7"/>
  <c r="AH740" i="7" s="1"/>
  <c r="AN740" i="7" s="1"/>
  <c r="AE741" i="7"/>
  <c r="AH741" i="7" s="1"/>
  <c r="AN741" i="7" s="1"/>
  <c r="AE742" i="7"/>
  <c r="AE743" i="7"/>
  <c r="AH743" i="7" s="1"/>
  <c r="AN743" i="7" s="1"/>
  <c r="AE744" i="7"/>
  <c r="AE745" i="7"/>
  <c r="AH745" i="7" s="1"/>
  <c r="AN745" i="7" s="1"/>
  <c r="AE746" i="7"/>
  <c r="AH746" i="7" s="1"/>
  <c r="AN746" i="7" s="1"/>
  <c r="AE747" i="7"/>
  <c r="AH747" i="7" s="1"/>
  <c r="AN747" i="7" s="1"/>
  <c r="AE748" i="7"/>
  <c r="AH748" i="7" s="1"/>
  <c r="AN748" i="7" s="1"/>
  <c r="AE749" i="7"/>
  <c r="AH749" i="7" s="1"/>
  <c r="AN749" i="7" s="1"/>
  <c r="AE750" i="7"/>
  <c r="AE751" i="7"/>
  <c r="AE752" i="7"/>
  <c r="AH752" i="7" s="1"/>
  <c r="AN752" i="7" s="1"/>
  <c r="AE753" i="7"/>
  <c r="AH753" i="7" s="1"/>
  <c r="AN753" i="7" s="1"/>
  <c r="AE754" i="7"/>
  <c r="AE755" i="7"/>
  <c r="AH755" i="7" s="1"/>
  <c r="AN755" i="7" s="1"/>
  <c r="AE756" i="7"/>
  <c r="AE757" i="7"/>
  <c r="AH757" i="7" s="1"/>
  <c r="AN757" i="7" s="1"/>
  <c r="AE758" i="7"/>
  <c r="AH758" i="7" s="1"/>
  <c r="AN758" i="7" s="1"/>
  <c r="AE759" i="7"/>
  <c r="AH759" i="7" s="1"/>
  <c r="AN759" i="7" s="1"/>
  <c r="AE760" i="7"/>
  <c r="AH760" i="7" s="1"/>
  <c r="AN760" i="7" s="1"/>
  <c r="AE761" i="7"/>
  <c r="AH761" i="7" s="1"/>
  <c r="AN761" i="7" s="1"/>
  <c r="AE762" i="7"/>
  <c r="AE763" i="7"/>
  <c r="AE764" i="7"/>
  <c r="AH764" i="7" s="1"/>
  <c r="AN764" i="7" s="1"/>
  <c r="AE765" i="7"/>
  <c r="AH765" i="7" s="1"/>
  <c r="AN765" i="7" s="1"/>
  <c r="AE766" i="7"/>
  <c r="AE767" i="7"/>
  <c r="AH767" i="7" s="1"/>
  <c r="AN767" i="7" s="1"/>
  <c r="AE768" i="7"/>
  <c r="AE769" i="7"/>
  <c r="AH769" i="7" s="1"/>
  <c r="AN769" i="7" s="1"/>
  <c r="AE770" i="7"/>
  <c r="AH770" i="7" s="1"/>
  <c r="AN770" i="7" s="1"/>
  <c r="AE771" i="7"/>
  <c r="AH771" i="7" s="1"/>
  <c r="AN771" i="7" s="1"/>
  <c r="AE772" i="7"/>
  <c r="AH772" i="7" s="1"/>
  <c r="AN772" i="7" s="1"/>
  <c r="AE773" i="7"/>
  <c r="AH773" i="7" s="1"/>
  <c r="AN773" i="7" s="1"/>
  <c r="AE774" i="7"/>
  <c r="AE775" i="7"/>
  <c r="AE776" i="7"/>
  <c r="AE777" i="7"/>
  <c r="AH777" i="7" s="1"/>
  <c r="AN777" i="7" s="1"/>
  <c r="AE778" i="7"/>
  <c r="AE779" i="7"/>
  <c r="AH779" i="7" s="1"/>
  <c r="AN779" i="7" s="1"/>
  <c r="AE780" i="7"/>
  <c r="AE781" i="7"/>
  <c r="AH781" i="7" s="1"/>
  <c r="AN781" i="7" s="1"/>
  <c r="AE782" i="7"/>
  <c r="AH782" i="7" s="1"/>
  <c r="AN782" i="7" s="1"/>
  <c r="AE783" i="7"/>
  <c r="AH783" i="7" s="1"/>
  <c r="AN783" i="7" s="1"/>
  <c r="AE784" i="7"/>
  <c r="AH784" i="7" s="1"/>
  <c r="AN784" i="7" s="1"/>
  <c r="AE785" i="7"/>
  <c r="AH785" i="7" s="1"/>
  <c r="AN785" i="7" s="1"/>
  <c r="AE786" i="7"/>
  <c r="AE787" i="7"/>
  <c r="AE788" i="7"/>
  <c r="AH788" i="7" s="1"/>
  <c r="AN788" i="7" s="1"/>
  <c r="AE789" i="7"/>
  <c r="AH789" i="7" s="1"/>
  <c r="AN789" i="7" s="1"/>
  <c r="AE790" i="7"/>
  <c r="AE791" i="7"/>
  <c r="AH791" i="7" s="1"/>
  <c r="AN791" i="7" s="1"/>
  <c r="AE792" i="7"/>
  <c r="AE793" i="7"/>
  <c r="AE794" i="7"/>
  <c r="AH794" i="7" s="1"/>
  <c r="AN794" i="7" s="1"/>
  <c r="AE795" i="7"/>
  <c r="AH795" i="7" s="1"/>
  <c r="AN795" i="7" s="1"/>
  <c r="AE796" i="7"/>
  <c r="AH796" i="7" s="1"/>
  <c r="AN796" i="7" s="1"/>
  <c r="AE797" i="7"/>
  <c r="AH797" i="7" s="1"/>
  <c r="AN797" i="7" s="1"/>
  <c r="AE798" i="7"/>
  <c r="AE799" i="7"/>
  <c r="AE800" i="7"/>
  <c r="AH800" i="7" s="1"/>
  <c r="AN800" i="7" s="1"/>
  <c r="AE801" i="7"/>
  <c r="AH801" i="7" s="1"/>
  <c r="AN801" i="7" s="1"/>
  <c r="AE802" i="7"/>
  <c r="AE803" i="7"/>
  <c r="AH803" i="7" s="1"/>
  <c r="AN803" i="7" s="1"/>
  <c r="AE804" i="7"/>
  <c r="AE805" i="7"/>
  <c r="AH805" i="7" s="1"/>
  <c r="AN805" i="7" s="1"/>
  <c r="AE806" i="7"/>
  <c r="AH806" i="7" s="1"/>
  <c r="AN806" i="7" s="1"/>
  <c r="AE807" i="7"/>
  <c r="AH807" i="7" s="1"/>
  <c r="AN807" i="7" s="1"/>
  <c r="AE808" i="7"/>
  <c r="AH808" i="7" s="1"/>
  <c r="AN808" i="7" s="1"/>
  <c r="AE809" i="7"/>
  <c r="AH809" i="7" s="1"/>
  <c r="AN809" i="7" s="1"/>
  <c r="AE810" i="7"/>
  <c r="AE811" i="7"/>
  <c r="AE812" i="7"/>
  <c r="AH812" i="7" s="1"/>
  <c r="AN812" i="7" s="1"/>
  <c r="AE813" i="7"/>
  <c r="AH813" i="7" s="1"/>
  <c r="AN813" i="7" s="1"/>
  <c r="AE814" i="7"/>
  <c r="AE815" i="7"/>
  <c r="AH815" i="7" s="1"/>
  <c r="AN815" i="7" s="1"/>
  <c r="AE816" i="7"/>
  <c r="AE817" i="7"/>
  <c r="AH817" i="7" s="1"/>
  <c r="AN817" i="7" s="1"/>
  <c r="AE818" i="7"/>
  <c r="AH818" i="7" s="1"/>
  <c r="AN818" i="7" s="1"/>
  <c r="AE819" i="7"/>
  <c r="AH819" i="7" s="1"/>
  <c r="AN819" i="7" s="1"/>
  <c r="AE820" i="7"/>
  <c r="AH820" i="7" s="1"/>
  <c r="AN820" i="7" s="1"/>
  <c r="AE821" i="7"/>
  <c r="AH821" i="7" s="1"/>
  <c r="AN821" i="7" s="1"/>
  <c r="AE822" i="7"/>
  <c r="AE823" i="7"/>
  <c r="AE824" i="7"/>
  <c r="AH824" i="7" s="1"/>
  <c r="AN824" i="7" s="1"/>
  <c r="AE825" i="7"/>
  <c r="AH825" i="7" s="1"/>
  <c r="AN825" i="7" s="1"/>
  <c r="AE826" i="7"/>
  <c r="AE827" i="7"/>
  <c r="AH827" i="7" s="1"/>
  <c r="AN827" i="7" s="1"/>
  <c r="AE828" i="7"/>
  <c r="AE829" i="7"/>
  <c r="AH829" i="7" s="1"/>
  <c r="AN829" i="7" s="1"/>
  <c r="AE830" i="7"/>
  <c r="AH830" i="7" s="1"/>
  <c r="AN830" i="7" s="1"/>
  <c r="AE831" i="7"/>
  <c r="AH831" i="7" s="1"/>
  <c r="AN831" i="7" s="1"/>
  <c r="AE832" i="7"/>
  <c r="AH832" i="7" s="1"/>
  <c r="AN832" i="7" s="1"/>
  <c r="AE833" i="7"/>
  <c r="AH833" i="7" s="1"/>
  <c r="AN833" i="7" s="1"/>
  <c r="AE834" i="7"/>
  <c r="AE835" i="7"/>
  <c r="AE836" i="7"/>
  <c r="AH836" i="7" s="1"/>
  <c r="AN836" i="7" s="1"/>
  <c r="AE837" i="7"/>
  <c r="AH837" i="7" s="1"/>
  <c r="AN837" i="7" s="1"/>
  <c r="AE838" i="7"/>
  <c r="AE839" i="7"/>
  <c r="AH839" i="7" s="1"/>
  <c r="AN839" i="7" s="1"/>
  <c r="AE840" i="7"/>
  <c r="AE841" i="7"/>
  <c r="AH841" i="7" s="1"/>
  <c r="AN841" i="7" s="1"/>
  <c r="AE842" i="7"/>
  <c r="AH842" i="7" s="1"/>
  <c r="AN842" i="7" s="1"/>
  <c r="AE843" i="7"/>
  <c r="AH843" i="7" s="1"/>
  <c r="AN843" i="7" s="1"/>
  <c r="AE844" i="7"/>
  <c r="AH844" i="7" s="1"/>
  <c r="AN844" i="7" s="1"/>
  <c r="AE845" i="7"/>
  <c r="AH845" i="7" s="1"/>
  <c r="AN845" i="7" s="1"/>
  <c r="AE846" i="7"/>
  <c r="AE847" i="7"/>
  <c r="AE848" i="7"/>
  <c r="AH848" i="7" s="1"/>
  <c r="AN848" i="7" s="1"/>
  <c r="AE849" i="7"/>
  <c r="AH849" i="7" s="1"/>
  <c r="AN849" i="7" s="1"/>
  <c r="AE850" i="7"/>
  <c r="AE851" i="7"/>
  <c r="AH851" i="7" s="1"/>
  <c r="AN851" i="7" s="1"/>
  <c r="AE852" i="7"/>
  <c r="AE853" i="7"/>
  <c r="AH853" i="7" s="1"/>
  <c r="AN853" i="7" s="1"/>
  <c r="AE854" i="7"/>
  <c r="AH854" i="7" s="1"/>
  <c r="AN854" i="7" s="1"/>
  <c r="AE855" i="7"/>
  <c r="AH855" i="7" s="1"/>
  <c r="AN855" i="7" s="1"/>
  <c r="AE856" i="7"/>
  <c r="AH856" i="7" s="1"/>
  <c r="AN856" i="7" s="1"/>
  <c r="AE857" i="7"/>
  <c r="AH857" i="7" s="1"/>
  <c r="AN857" i="7" s="1"/>
  <c r="AE858" i="7"/>
  <c r="AE859" i="7"/>
  <c r="AE860" i="7"/>
  <c r="AH860" i="7" s="1"/>
  <c r="AN860" i="7" s="1"/>
  <c r="AE861" i="7"/>
  <c r="AH861" i="7" s="1"/>
  <c r="AN861" i="7" s="1"/>
  <c r="AE862" i="7"/>
  <c r="AH862" i="7" s="1"/>
  <c r="AN862" i="7" s="1"/>
  <c r="AE863" i="7"/>
  <c r="AH863" i="7" s="1"/>
  <c r="AN863" i="7" s="1"/>
  <c r="AE864" i="7"/>
  <c r="AE865" i="7"/>
  <c r="AH865" i="7" s="1"/>
  <c r="AN865" i="7" s="1"/>
  <c r="AE866" i="7"/>
  <c r="AH866" i="7" s="1"/>
  <c r="AN866" i="7" s="1"/>
  <c r="AE867" i="7"/>
  <c r="AH867" i="7" s="1"/>
  <c r="AN867" i="7" s="1"/>
  <c r="AE868" i="7"/>
  <c r="AH868" i="7" s="1"/>
  <c r="AN868" i="7" s="1"/>
  <c r="AE869" i="7"/>
  <c r="AH869" i="7" s="1"/>
  <c r="AN869" i="7" s="1"/>
  <c r="AE870" i="7"/>
  <c r="AE871" i="7"/>
  <c r="AE872" i="7"/>
  <c r="AH872" i="7" s="1"/>
  <c r="AN872" i="7" s="1"/>
  <c r="AE873" i="7"/>
  <c r="AH873" i="7" s="1"/>
  <c r="AN873" i="7" s="1"/>
  <c r="AE874" i="7"/>
  <c r="AE875" i="7"/>
  <c r="AH875" i="7" s="1"/>
  <c r="AN875" i="7" s="1"/>
  <c r="AE876" i="7"/>
  <c r="AE877" i="7"/>
  <c r="AH877" i="7" s="1"/>
  <c r="AN877" i="7" s="1"/>
  <c r="AE878" i="7"/>
  <c r="AH878" i="7" s="1"/>
  <c r="AN878" i="7" s="1"/>
  <c r="AE879" i="7"/>
  <c r="AH879" i="7" s="1"/>
  <c r="AN879" i="7" s="1"/>
  <c r="AE880" i="7"/>
  <c r="AH880" i="7" s="1"/>
  <c r="AN880" i="7" s="1"/>
  <c r="AE881" i="7"/>
  <c r="AH881" i="7" s="1"/>
  <c r="AN881" i="7" s="1"/>
  <c r="AE882" i="7"/>
  <c r="AE883" i="7"/>
  <c r="AE884" i="7"/>
  <c r="AH884" i="7" s="1"/>
  <c r="AN884" i="7" s="1"/>
  <c r="AE885" i="7"/>
  <c r="AH885" i="7" s="1"/>
  <c r="AN885" i="7" s="1"/>
  <c r="AE886" i="7"/>
  <c r="AE887" i="7"/>
  <c r="AH887" i="7" s="1"/>
  <c r="AN887" i="7" s="1"/>
  <c r="AE888" i="7"/>
  <c r="AE889" i="7"/>
  <c r="AH889" i="7" s="1"/>
  <c r="AN889" i="7" s="1"/>
  <c r="AE890" i="7"/>
  <c r="AH890" i="7" s="1"/>
  <c r="AN890" i="7" s="1"/>
  <c r="AE891" i="7"/>
  <c r="AH891" i="7" s="1"/>
  <c r="AN891" i="7" s="1"/>
  <c r="AE892" i="7"/>
  <c r="AH892" i="7" s="1"/>
  <c r="AN892" i="7" s="1"/>
  <c r="AE893" i="7"/>
  <c r="AH893" i="7" s="1"/>
  <c r="AN893" i="7" s="1"/>
  <c r="AE894" i="7"/>
  <c r="AE895" i="7"/>
  <c r="AE896" i="7"/>
  <c r="AH896" i="7" s="1"/>
  <c r="AN896" i="7" s="1"/>
  <c r="AE897" i="7"/>
  <c r="AH897" i="7" s="1"/>
  <c r="AN897" i="7" s="1"/>
  <c r="AE898" i="7"/>
  <c r="AE899" i="7"/>
  <c r="AH899" i="7" s="1"/>
  <c r="AN899" i="7" s="1"/>
  <c r="AE900" i="7"/>
  <c r="AE901" i="7"/>
  <c r="AH901" i="7" s="1"/>
  <c r="AN901" i="7" s="1"/>
  <c r="AE902" i="7"/>
  <c r="AH902" i="7" s="1"/>
  <c r="AN902" i="7" s="1"/>
  <c r="AE903" i="7"/>
  <c r="AH903" i="7" s="1"/>
  <c r="AN903" i="7" s="1"/>
  <c r="AE904" i="7"/>
  <c r="AH904" i="7" s="1"/>
  <c r="AN904" i="7" s="1"/>
  <c r="AE905" i="7"/>
  <c r="AH905" i="7" s="1"/>
  <c r="AN905" i="7" s="1"/>
  <c r="AE906" i="7"/>
  <c r="AE907" i="7"/>
  <c r="AE908" i="7"/>
  <c r="AH908" i="7" s="1"/>
  <c r="AN908" i="7" s="1"/>
  <c r="AE909" i="7"/>
  <c r="AH909" i="7" s="1"/>
  <c r="AN909" i="7" s="1"/>
  <c r="AE910" i="7"/>
  <c r="AE911" i="7"/>
  <c r="AH911" i="7" s="1"/>
  <c r="AN911" i="7" s="1"/>
  <c r="AE912" i="7"/>
  <c r="AE913" i="7"/>
  <c r="AH913" i="7" s="1"/>
  <c r="AN913" i="7" s="1"/>
  <c r="AE914" i="7"/>
  <c r="AH914" i="7" s="1"/>
  <c r="AN914" i="7" s="1"/>
  <c r="AE915" i="7"/>
  <c r="AH915" i="7" s="1"/>
  <c r="AN915" i="7" s="1"/>
  <c r="AE916" i="7"/>
  <c r="AH916" i="7" s="1"/>
  <c r="AN916" i="7" s="1"/>
  <c r="AE917" i="7"/>
  <c r="AH917" i="7" s="1"/>
  <c r="AN917" i="7" s="1"/>
  <c r="AE918" i="7"/>
  <c r="AE919" i="7"/>
  <c r="AE920" i="7"/>
  <c r="AH920" i="7" s="1"/>
  <c r="AN920" i="7" s="1"/>
  <c r="AE921" i="7"/>
  <c r="AH921" i="7" s="1"/>
  <c r="AN921" i="7" s="1"/>
  <c r="AE922" i="7"/>
  <c r="AE923" i="7"/>
  <c r="AH923" i="7" s="1"/>
  <c r="AN923" i="7" s="1"/>
  <c r="AE924" i="7"/>
  <c r="AE925" i="7"/>
  <c r="AH925" i="7" s="1"/>
  <c r="AN925" i="7" s="1"/>
  <c r="AE926" i="7"/>
  <c r="AH926" i="7" s="1"/>
  <c r="AN926" i="7" s="1"/>
  <c r="AE927" i="7"/>
  <c r="AH927" i="7" s="1"/>
  <c r="AN927" i="7" s="1"/>
  <c r="AE928" i="7"/>
  <c r="AH928" i="7" s="1"/>
  <c r="AN928" i="7" s="1"/>
  <c r="AE929" i="7"/>
  <c r="AH929" i="7" s="1"/>
  <c r="AN929" i="7" s="1"/>
  <c r="AE930" i="7"/>
  <c r="AE931" i="7"/>
  <c r="AE932" i="7"/>
  <c r="AH932" i="7" s="1"/>
  <c r="AN932" i="7" s="1"/>
  <c r="AE933" i="7"/>
  <c r="AH933" i="7" s="1"/>
  <c r="AN933" i="7" s="1"/>
  <c r="AE934" i="7"/>
  <c r="AH934" i="7" s="1"/>
  <c r="AN934" i="7" s="1"/>
  <c r="AE935" i="7"/>
  <c r="AH935" i="7" s="1"/>
  <c r="AN935" i="7" s="1"/>
  <c r="AE936" i="7"/>
  <c r="AE937" i="7"/>
  <c r="AH937" i="7" s="1"/>
  <c r="AN937" i="7" s="1"/>
  <c r="AE938" i="7"/>
  <c r="AH938" i="7" s="1"/>
  <c r="AN938" i="7" s="1"/>
  <c r="AE939" i="7"/>
  <c r="AH939" i="7" s="1"/>
  <c r="AN939" i="7" s="1"/>
  <c r="AE940" i="7"/>
  <c r="AH940" i="7" s="1"/>
  <c r="AN940" i="7" s="1"/>
  <c r="AE941" i="7"/>
  <c r="AH941" i="7" s="1"/>
  <c r="AN941" i="7" s="1"/>
  <c r="AE942" i="7"/>
  <c r="AE943" i="7"/>
  <c r="AE944" i="7"/>
  <c r="AH944" i="7" s="1"/>
  <c r="AN944" i="7" s="1"/>
  <c r="AE945" i="7"/>
  <c r="AH945" i="7" s="1"/>
  <c r="AN945" i="7" s="1"/>
  <c r="AE946" i="7"/>
  <c r="AE947" i="7"/>
  <c r="AH947" i="7" s="1"/>
  <c r="AN947" i="7" s="1"/>
  <c r="AE948" i="7"/>
  <c r="AE949" i="7"/>
  <c r="AH949" i="7" s="1"/>
  <c r="AN949" i="7" s="1"/>
  <c r="AE950" i="7"/>
  <c r="AH950" i="7" s="1"/>
  <c r="AN950" i="7" s="1"/>
  <c r="AE951" i="7"/>
  <c r="AH951" i="7" s="1"/>
  <c r="AN951" i="7" s="1"/>
  <c r="AE952" i="7"/>
  <c r="AH952" i="7" s="1"/>
  <c r="AN952" i="7" s="1"/>
  <c r="AE953" i="7"/>
  <c r="AH953" i="7" s="1"/>
  <c r="AN953" i="7" s="1"/>
  <c r="AE954" i="7"/>
  <c r="AE955" i="7"/>
  <c r="AE956" i="7"/>
  <c r="AH956" i="7" s="1"/>
  <c r="AN956" i="7" s="1"/>
  <c r="AE957" i="7"/>
  <c r="AH957" i="7" s="1"/>
  <c r="AN957" i="7" s="1"/>
  <c r="AE958" i="7"/>
  <c r="AE959" i="7"/>
  <c r="AH959" i="7" s="1"/>
  <c r="AN959" i="7" s="1"/>
  <c r="AE960" i="7"/>
  <c r="AE961" i="7"/>
  <c r="AH961" i="7" s="1"/>
  <c r="AN961" i="7" s="1"/>
  <c r="AE962" i="7"/>
  <c r="AH962" i="7" s="1"/>
  <c r="AN962" i="7" s="1"/>
  <c r="AE963" i="7"/>
  <c r="AH963" i="7" s="1"/>
  <c r="AN963" i="7" s="1"/>
  <c r="AE964" i="7"/>
  <c r="AH964" i="7" s="1"/>
  <c r="AN964" i="7" s="1"/>
  <c r="AE965" i="7"/>
  <c r="AH965" i="7" s="1"/>
  <c r="AN965" i="7" s="1"/>
  <c r="AE966" i="7"/>
  <c r="AE967" i="7"/>
  <c r="AE968" i="7"/>
  <c r="AH968" i="7" s="1"/>
  <c r="AN968" i="7" s="1"/>
  <c r="AE969" i="7"/>
  <c r="AH969" i="7" s="1"/>
  <c r="AN969" i="7" s="1"/>
  <c r="AE970" i="7"/>
  <c r="AE971" i="7"/>
  <c r="AH971" i="7" s="1"/>
  <c r="AN971" i="7" s="1"/>
  <c r="AE972" i="7"/>
  <c r="AE973" i="7"/>
  <c r="AH973" i="7" s="1"/>
  <c r="AN973" i="7" s="1"/>
  <c r="AE974" i="7"/>
  <c r="AH974" i="7" s="1"/>
  <c r="AN974" i="7" s="1"/>
  <c r="AE975" i="7"/>
  <c r="AH975" i="7" s="1"/>
  <c r="AN975" i="7" s="1"/>
  <c r="AE976" i="7"/>
  <c r="AH976" i="7" s="1"/>
  <c r="AN976" i="7" s="1"/>
  <c r="AE977" i="7"/>
  <c r="AH977" i="7" s="1"/>
  <c r="AN977" i="7" s="1"/>
  <c r="AE978" i="7"/>
  <c r="AE979" i="7"/>
  <c r="AE980" i="7"/>
  <c r="AH980" i="7" s="1"/>
  <c r="AN980" i="7" s="1"/>
  <c r="AE981" i="7"/>
  <c r="AH981" i="7" s="1"/>
  <c r="AN981" i="7" s="1"/>
  <c r="AE982" i="7"/>
  <c r="AE983" i="7"/>
  <c r="AH983" i="7" s="1"/>
  <c r="AN983" i="7" s="1"/>
  <c r="AE984" i="7"/>
  <c r="AE985" i="7"/>
  <c r="AH985" i="7" s="1"/>
  <c r="AN985" i="7" s="1"/>
  <c r="AE986" i="7"/>
  <c r="AH986" i="7" s="1"/>
  <c r="AN986" i="7" s="1"/>
  <c r="AE987" i="7"/>
  <c r="AH987" i="7" s="1"/>
  <c r="AN987" i="7" s="1"/>
  <c r="AE988" i="7"/>
  <c r="AH988" i="7" s="1"/>
  <c r="AN988" i="7" s="1"/>
  <c r="AE989" i="7"/>
  <c r="AH989" i="7" s="1"/>
  <c r="AN989" i="7" s="1"/>
  <c r="AE990" i="7"/>
  <c r="AE991" i="7"/>
  <c r="AE992" i="7"/>
  <c r="AH992" i="7" s="1"/>
  <c r="AN992" i="7" s="1"/>
  <c r="AE993" i="7"/>
  <c r="AH993" i="7" s="1"/>
  <c r="AN993" i="7" s="1"/>
  <c r="AE994" i="7"/>
  <c r="AE995" i="7"/>
  <c r="AH995" i="7" s="1"/>
  <c r="AN995" i="7" s="1"/>
  <c r="AE996" i="7"/>
  <c r="AE997" i="7"/>
  <c r="AH997" i="7" s="1"/>
  <c r="AN997" i="7" s="1"/>
  <c r="AE998" i="7"/>
  <c r="AH998" i="7" s="1"/>
  <c r="AN998" i="7" s="1"/>
  <c r="AE999" i="7"/>
  <c r="AH999" i="7" s="1"/>
  <c r="AN999" i="7" s="1"/>
  <c r="AE1000" i="7"/>
  <c r="AH1000" i="7" s="1"/>
  <c r="AN1000" i="7" s="1"/>
  <c r="AE1001" i="7"/>
  <c r="AH1001" i="7" s="1"/>
  <c r="AN1001" i="7" s="1"/>
  <c r="AE1002" i="7"/>
  <c r="AE1003" i="7"/>
  <c r="AE1004" i="7"/>
  <c r="AH1004" i="7" s="1"/>
  <c r="AN1004" i="7" s="1"/>
  <c r="AE1005" i="7"/>
  <c r="AH1005" i="7" s="1"/>
  <c r="AN1005" i="7" s="1"/>
  <c r="AE1006" i="7"/>
  <c r="AH1006" i="7" s="1"/>
  <c r="AN1006" i="7" s="1"/>
  <c r="AE1007" i="7"/>
  <c r="AH1007" i="7" s="1"/>
  <c r="AN1007" i="7" s="1"/>
  <c r="AE1008" i="7"/>
  <c r="AE1009" i="7"/>
  <c r="AH1009" i="7" s="1"/>
  <c r="AN1009" i="7" s="1"/>
  <c r="AE1010" i="7"/>
  <c r="AH1010" i="7" s="1"/>
  <c r="AN1010" i="7" s="1"/>
  <c r="AE1011" i="7"/>
  <c r="AH1011" i="7" s="1"/>
  <c r="AN1011" i="7" s="1"/>
  <c r="AE1012" i="7"/>
  <c r="AH1012" i="7" s="1"/>
  <c r="AN1012" i="7" s="1"/>
  <c r="AE1013" i="7"/>
  <c r="AH1013" i="7" s="1"/>
  <c r="AN1013" i="7" s="1"/>
  <c r="AE1014" i="7"/>
  <c r="AE1015" i="7"/>
  <c r="AE1016" i="7"/>
  <c r="AH1016" i="7" s="1"/>
  <c r="AN1016" i="7" s="1"/>
  <c r="AE1017" i="7"/>
  <c r="AH1017" i="7" s="1"/>
  <c r="AN1017" i="7" s="1"/>
  <c r="AE1018" i="7"/>
  <c r="AE1019" i="7"/>
  <c r="AH1019" i="7" s="1"/>
  <c r="AN1019" i="7" s="1"/>
  <c r="AE1020" i="7"/>
  <c r="AE1021" i="7"/>
  <c r="AH1021" i="7" s="1"/>
  <c r="AN1021" i="7" s="1"/>
  <c r="AE1022" i="7"/>
  <c r="AH1022" i="7" s="1"/>
  <c r="AN1022" i="7" s="1"/>
  <c r="AE1023" i="7"/>
  <c r="AH1023" i="7" s="1"/>
  <c r="AN1023" i="7" s="1"/>
  <c r="AE1024" i="7"/>
  <c r="AH1024" i="7" s="1"/>
  <c r="AN1024" i="7" s="1"/>
  <c r="AE1025" i="7"/>
  <c r="AH1025" i="7" s="1"/>
  <c r="AN1025" i="7" s="1"/>
  <c r="AE1026" i="7"/>
  <c r="AE1027" i="7"/>
  <c r="AE1028" i="7"/>
  <c r="AH1028" i="7" s="1"/>
  <c r="AN1028" i="7" s="1"/>
  <c r="AE1029" i="7"/>
  <c r="AH1029" i="7" s="1"/>
  <c r="AN1029" i="7" s="1"/>
  <c r="AE1030" i="7"/>
  <c r="AH1030" i="7" s="1"/>
  <c r="AN1030" i="7" s="1"/>
  <c r="AE1031" i="7"/>
  <c r="AH1031" i="7" s="1"/>
  <c r="AN1031" i="7" s="1"/>
  <c r="AE1032" i="7"/>
  <c r="AE1033" i="7"/>
  <c r="AH1033" i="7" s="1"/>
  <c r="AN1033" i="7" s="1"/>
  <c r="AE1034" i="7"/>
  <c r="AH1034" i="7" s="1"/>
  <c r="AN1034" i="7" s="1"/>
  <c r="AE1035" i="7"/>
  <c r="AH1035" i="7" s="1"/>
  <c r="AN1035" i="7" s="1"/>
  <c r="AE1036" i="7"/>
  <c r="AH1036" i="7" s="1"/>
  <c r="AN1036" i="7" s="1"/>
  <c r="AE1037" i="7"/>
  <c r="AH1037" i="7" s="1"/>
  <c r="AN1037" i="7" s="1"/>
  <c r="AE1038" i="7"/>
  <c r="AE1039" i="7"/>
  <c r="AE1040" i="7"/>
  <c r="AH1040" i="7" s="1"/>
  <c r="AN1040" i="7" s="1"/>
  <c r="AE1041" i="7"/>
  <c r="AH1041" i="7" s="1"/>
  <c r="AN1041" i="7" s="1"/>
  <c r="AE1042" i="7"/>
  <c r="AH1042" i="7" s="1"/>
  <c r="AN1042" i="7" s="1"/>
  <c r="AE1043" i="7"/>
  <c r="AH1043" i="7" s="1"/>
  <c r="AN1043" i="7" s="1"/>
  <c r="AE1044" i="7"/>
  <c r="AE1045" i="7"/>
  <c r="AH1045" i="7" s="1"/>
  <c r="AN1045" i="7" s="1"/>
  <c r="AE1046" i="7"/>
  <c r="AH1046" i="7" s="1"/>
  <c r="AN1046" i="7" s="1"/>
  <c r="AE1047" i="7"/>
  <c r="AH1047" i="7" s="1"/>
  <c r="AN1047" i="7" s="1"/>
  <c r="AE1048" i="7"/>
  <c r="AH1048" i="7" s="1"/>
  <c r="AN1048" i="7" s="1"/>
  <c r="AE1049" i="7"/>
  <c r="AH1049" i="7" s="1"/>
  <c r="AN1049" i="7" s="1"/>
  <c r="AE1050" i="7"/>
  <c r="AE1051" i="7"/>
  <c r="AE1052" i="7"/>
  <c r="AH1052" i="7" s="1"/>
  <c r="AN1052" i="7" s="1"/>
  <c r="AE1053" i="7"/>
  <c r="AH1053" i="7" s="1"/>
  <c r="AN1053" i="7" s="1"/>
  <c r="AE1054" i="7"/>
  <c r="AH1054" i="7" s="1"/>
  <c r="AN1054" i="7" s="1"/>
  <c r="AE1055" i="7"/>
  <c r="AH1055" i="7" s="1"/>
  <c r="AN1055" i="7" s="1"/>
  <c r="AE1056" i="7"/>
  <c r="AE1057" i="7"/>
  <c r="AH1057" i="7" s="1"/>
  <c r="AN1057" i="7" s="1"/>
  <c r="AE1058" i="7"/>
  <c r="AH1058" i="7" s="1"/>
  <c r="AN1058" i="7" s="1"/>
  <c r="AE1059" i="7"/>
  <c r="AH1059" i="7" s="1"/>
  <c r="AN1059" i="7" s="1"/>
  <c r="AE1060" i="7"/>
  <c r="AH1060" i="7" s="1"/>
  <c r="AN1060" i="7" s="1"/>
  <c r="AE1061" i="7"/>
  <c r="AH1061" i="7" s="1"/>
  <c r="AN1061" i="7" s="1"/>
  <c r="AE1062" i="7"/>
  <c r="AE1063" i="7"/>
  <c r="AE1064" i="7"/>
  <c r="AH1064" i="7" s="1"/>
  <c r="AN1064" i="7" s="1"/>
  <c r="AE1065" i="7"/>
  <c r="AH1065" i="7" s="1"/>
  <c r="AN1065" i="7" s="1"/>
  <c r="AE1066" i="7"/>
  <c r="AH1066" i="7" s="1"/>
  <c r="AN1066" i="7" s="1"/>
  <c r="AE1067" i="7"/>
  <c r="AH1067" i="7" s="1"/>
  <c r="AN1067" i="7" s="1"/>
  <c r="AE1068" i="7"/>
  <c r="AE1069" i="7"/>
  <c r="AH1069" i="7" s="1"/>
  <c r="AN1069" i="7" s="1"/>
  <c r="AE1070" i="7"/>
  <c r="AH1070" i="7" s="1"/>
  <c r="AN1070" i="7" s="1"/>
  <c r="AE1071" i="7"/>
  <c r="AH1071" i="7" s="1"/>
  <c r="AN1071" i="7" s="1"/>
  <c r="AE1072" i="7"/>
  <c r="AH1072" i="7" s="1"/>
  <c r="AN1072" i="7" s="1"/>
  <c r="AE1073" i="7"/>
  <c r="AH1073" i="7" s="1"/>
  <c r="AN1073" i="7" s="1"/>
  <c r="AE1074" i="7"/>
  <c r="AE1075" i="7"/>
  <c r="AE1076" i="7"/>
  <c r="AH1076" i="7" s="1"/>
  <c r="AN1076" i="7" s="1"/>
  <c r="AE1077" i="7"/>
  <c r="AH1077" i="7" s="1"/>
  <c r="AN1077" i="7" s="1"/>
  <c r="AE1078" i="7"/>
  <c r="AH1078" i="7" s="1"/>
  <c r="AN1078" i="7" s="1"/>
  <c r="AE1079" i="7"/>
  <c r="AH1079" i="7" s="1"/>
  <c r="AN1079" i="7" s="1"/>
  <c r="AE1080" i="7"/>
  <c r="AE1081" i="7"/>
  <c r="AH1081" i="7" s="1"/>
  <c r="AN1081" i="7" s="1"/>
  <c r="AE1082" i="7"/>
  <c r="AH1082" i="7" s="1"/>
  <c r="AN1082" i="7" s="1"/>
  <c r="AE1083" i="7"/>
  <c r="AH1083" i="7" s="1"/>
  <c r="AN1083" i="7" s="1"/>
  <c r="AE1084" i="7"/>
  <c r="AH1084" i="7" s="1"/>
  <c r="AN1084" i="7" s="1"/>
  <c r="AE1085" i="7"/>
  <c r="AH1085" i="7" s="1"/>
  <c r="AN1085" i="7" s="1"/>
  <c r="AE1086" i="7"/>
  <c r="AE1087" i="7"/>
  <c r="AE1088" i="7"/>
  <c r="AH1088" i="7" s="1"/>
  <c r="AN1088" i="7" s="1"/>
  <c r="AE1089" i="7"/>
  <c r="AH1089" i="7" s="1"/>
  <c r="AN1089" i="7" s="1"/>
  <c r="AE1090" i="7"/>
  <c r="AH1090" i="7" s="1"/>
  <c r="AN1090" i="7" s="1"/>
  <c r="AE1091" i="7"/>
  <c r="AH1091" i="7" s="1"/>
  <c r="AN1091" i="7" s="1"/>
  <c r="AE1092" i="7"/>
  <c r="AE1093" i="7"/>
  <c r="AH1093" i="7" s="1"/>
  <c r="AN1093" i="7" s="1"/>
  <c r="AE1094" i="7"/>
  <c r="AH1094" i="7" s="1"/>
  <c r="AN1094" i="7" s="1"/>
  <c r="AE1095" i="7"/>
  <c r="AH1095" i="7" s="1"/>
  <c r="AN1095" i="7" s="1"/>
  <c r="AE1096" i="7"/>
  <c r="AH1096" i="7" s="1"/>
  <c r="AN1096" i="7" s="1"/>
  <c r="AE1097" i="7"/>
  <c r="AH1097" i="7" s="1"/>
  <c r="AN1097" i="7" s="1"/>
  <c r="AE1098" i="7"/>
  <c r="AE1099" i="7"/>
  <c r="AE1100" i="7"/>
  <c r="AH1100" i="7" s="1"/>
  <c r="AN1100" i="7" s="1"/>
  <c r="AE1101" i="7"/>
  <c r="AH1101" i="7" s="1"/>
  <c r="AN1101" i="7" s="1"/>
  <c r="AE1102" i="7"/>
  <c r="AH1102" i="7" s="1"/>
  <c r="AN1102" i="7" s="1"/>
  <c r="AE1103" i="7"/>
  <c r="AH1103" i="7" s="1"/>
  <c r="AN1103" i="7" s="1"/>
  <c r="AE1104" i="7"/>
  <c r="AE1105" i="7"/>
  <c r="AH1105" i="7" s="1"/>
  <c r="AN1105" i="7" s="1"/>
  <c r="AE1106" i="7"/>
  <c r="AH1106" i="7" s="1"/>
  <c r="AN1106" i="7" s="1"/>
  <c r="AE1107" i="7"/>
  <c r="AH1107" i="7" s="1"/>
  <c r="AN1107" i="7" s="1"/>
  <c r="AE1108" i="7"/>
  <c r="AH1108" i="7" s="1"/>
  <c r="AN1108" i="7" s="1"/>
  <c r="AE1109" i="7"/>
  <c r="AH1109" i="7" s="1"/>
  <c r="AN1109" i="7" s="1"/>
  <c r="AE1110" i="7"/>
  <c r="AE1111" i="7"/>
  <c r="AE1112" i="7"/>
  <c r="AH1112" i="7" s="1"/>
  <c r="AN1112" i="7" s="1"/>
  <c r="AE1113" i="7"/>
  <c r="AH1113" i="7" s="1"/>
  <c r="AN1113" i="7" s="1"/>
  <c r="AE1114" i="7"/>
  <c r="AH1114" i="7" s="1"/>
  <c r="AN1114" i="7" s="1"/>
  <c r="AE1115" i="7"/>
  <c r="AH1115" i="7" s="1"/>
  <c r="AN1115" i="7" s="1"/>
  <c r="AE1116" i="7"/>
  <c r="AE1117" i="7"/>
  <c r="AH1117" i="7" s="1"/>
  <c r="AN1117" i="7" s="1"/>
  <c r="AE1118" i="7"/>
  <c r="AH1118" i="7" s="1"/>
  <c r="AN1118" i="7" s="1"/>
  <c r="AE1119" i="7"/>
  <c r="AH1119" i="7" s="1"/>
  <c r="AN1119" i="7" s="1"/>
  <c r="AE1120" i="7"/>
  <c r="AH1120" i="7" s="1"/>
  <c r="AN1120" i="7" s="1"/>
  <c r="AE1121" i="7"/>
  <c r="AH1121" i="7" s="1"/>
  <c r="AN1121" i="7" s="1"/>
  <c r="AE1122" i="7"/>
  <c r="AE1123" i="7"/>
  <c r="AE1124" i="7"/>
  <c r="AH1124" i="7" s="1"/>
  <c r="AN1124" i="7" s="1"/>
  <c r="AE1125" i="7"/>
  <c r="AH1125" i="7" s="1"/>
  <c r="AN1125" i="7" s="1"/>
  <c r="AE1126" i="7"/>
  <c r="AH1126" i="7" s="1"/>
  <c r="AN1126" i="7" s="1"/>
  <c r="AE1127" i="7"/>
  <c r="AH1127" i="7" s="1"/>
  <c r="AN1127" i="7" s="1"/>
  <c r="AE1128" i="7"/>
  <c r="AE1129" i="7"/>
  <c r="AH1129" i="7" s="1"/>
  <c r="AN1129" i="7" s="1"/>
  <c r="AE1130" i="7"/>
  <c r="AH1130" i="7" s="1"/>
  <c r="AN1130" i="7" s="1"/>
  <c r="AE1131" i="7"/>
  <c r="AH1131" i="7" s="1"/>
  <c r="AN1131" i="7" s="1"/>
  <c r="AE1132" i="7"/>
  <c r="AH1132" i="7" s="1"/>
  <c r="AN1132" i="7" s="1"/>
  <c r="AE1133" i="7"/>
  <c r="AH1133" i="7" s="1"/>
  <c r="AN1133" i="7" s="1"/>
  <c r="AE1134" i="7"/>
  <c r="AE1135" i="7"/>
  <c r="AE1136" i="7"/>
  <c r="AH1136" i="7" s="1"/>
  <c r="AN1136" i="7" s="1"/>
  <c r="AE1137" i="7"/>
  <c r="AH1137" i="7" s="1"/>
  <c r="AN1137" i="7" s="1"/>
  <c r="AE1138" i="7"/>
  <c r="AH1138" i="7" s="1"/>
  <c r="AN1138" i="7" s="1"/>
  <c r="AE1139" i="7"/>
  <c r="AH1139" i="7" s="1"/>
  <c r="AN1139" i="7" s="1"/>
  <c r="AE1140" i="7"/>
  <c r="AE1141" i="7"/>
  <c r="AH1141" i="7" s="1"/>
  <c r="AN1141" i="7" s="1"/>
  <c r="AE1142" i="7"/>
  <c r="AH1142" i="7" s="1"/>
  <c r="AN1142" i="7" s="1"/>
  <c r="AE1143" i="7"/>
  <c r="AH1143" i="7" s="1"/>
  <c r="AN1143" i="7" s="1"/>
  <c r="AE1144" i="7"/>
  <c r="AH1144" i="7" s="1"/>
  <c r="AN1144" i="7" s="1"/>
  <c r="AE1145" i="7"/>
  <c r="AH1145" i="7" s="1"/>
  <c r="AN1145" i="7" s="1"/>
  <c r="AE1146" i="7"/>
  <c r="AE1147" i="7"/>
  <c r="AE1148" i="7"/>
  <c r="AH1148" i="7" s="1"/>
  <c r="AN1148" i="7" s="1"/>
  <c r="AE1149" i="7"/>
  <c r="AH1149" i="7" s="1"/>
  <c r="AN1149" i="7" s="1"/>
  <c r="AE1150" i="7"/>
  <c r="AH1150" i="7" s="1"/>
  <c r="AN1150" i="7" s="1"/>
  <c r="AE1151" i="7"/>
  <c r="AH1151" i="7" s="1"/>
  <c r="AN1151" i="7" s="1"/>
  <c r="AE1152" i="7"/>
  <c r="AE1153" i="7"/>
  <c r="AH1153" i="7" s="1"/>
  <c r="AN1153" i="7" s="1"/>
  <c r="AE1154" i="7"/>
  <c r="AH1154" i="7" s="1"/>
  <c r="AN1154" i="7" s="1"/>
  <c r="AE1155" i="7"/>
  <c r="AH1155" i="7" s="1"/>
  <c r="AN1155" i="7" s="1"/>
  <c r="AE1156" i="7"/>
  <c r="AH1156" i="7" s="1"/>
  <c r="AN1156" i="7" s="1"/>
  <c r="AE1157" i="7"/>
  <c r="AH1157" i="7" s="1"/>
  <c r="AN1157" i="7" s="1"/>
  <c r="AE1158" i="7"/>
  <c r="AE1159" i="7"/>
  <c r="AE1160" i="7"/>
  <c r="AH1160" i="7" s="1"/>
  <c r="AN1160" i="7" s="1"/>
  <c r="AE2" i="7"/>
  <c r="AC3" i="7"/>
  <c r="AC4" i="7"/>
  <c r="AC5" i="7"/>
  <c r="AC6" i="7"/>
  <c r="AC7" i="7"/>
  <c r="AC8" i="7"/>
  <c r="AC9" i="7"/>
  <c r="AC10" i="7"/>
  <c r="AC11" i="7"/>
  <c r="AC12" i="7"/>
  <c r="AC13" i="7"/>
  <c r="AC14" i="7"/>
  <c r="AC15" i="7"/>
  <c r="AC16" i="7"/>
  <c r="AC17" i="7"/>
  <c r="AC18" i="7"/>
  <c r="AC19" i="7"/>
  <c r="AC20" i="7"/>
  <c r="AC21" i="7"/>
  <c r="AC22" i="7"/>
  <c r="AC23" i="7"/>
  <c r="AC24" i="7"/>
  <c r="AC25" i="7"/>
  <c r="AC26" i="7"/>
  <c r="AC27" i="7"/>
  <c r="AC28" i="7"/>
  <c r="AC29" i="7"/>
  <c r="AC30" i="7"/>
  <c r="AC31" i="7"/>
  <c r="AC32" i="7"/>
  <c r="AC33" i="7"/>
  <c r="AC34" i="7"/>
  <c r="AC35" i="7"/>
  <c r="AC36" i="7"/>
  <c r="AC37" i="7"/>
  <c r="AC38" i="7"/>
  <c r="AC39" i="7"/>
  <c r="AC40" i="7"/>
  <c r="AC41" i="7"/>
  <c r="AC42" i="7"/>
  <c r="AC43" i="7"/>
  <c r="AC44" i="7"/>
  <c r="AC45" i="7"/>
  <c r="AC46" i="7"/>
  <c r="AC47" i="7"/>
  <c r="AC48" i="7"/>
  <c r="AC49" i="7"/>
  <c r="AC50" i="7"/>
  <c r="AC51" i="7"/>
  <c r="AC52" i="7"/>
  <c r="AC53" i="7"/>
  <c r="AC54" i="7"/>
  <c r="AC55" i="7"/>
  <c r="AC56" i="7"/>
  <c r="AC57" i="7"/>
  <c r="AC58" i="7"/>
  <c r="AC59" i="7"/>
  <c r="AC60" i="7"/>
  <c r="AC61" i="7"/>
  <c r="AC62" i="7"/>
  <c r="AC63" i="7"/>
  <c r="AC64" i="7"/>
  <c r="AC65" i="7"/>
  <c r="AC66" i="7"/>
  <c r="AC67" i="7"/>
  <c r="AC68" i="7"/>
  <c r="AC69" i="7"/>
  <c r="AC70" i="7"/>
  <c r="AC71" i="7"/>
  <c r="AC72" i="7"/>
  <c r="AC73" i="7"/>
  <c r="AC74" i="7"/>
  <c r="AC75" i="7"/>
  <c r="AC76" i="7"/>
  <c r="AC77" i="7"/>
  <c r="AC78" i="7"/>
  <c r="AC79" i="7"/>
  <c r="AC80" i="7"/>
  <c r="AC81" i="7"/>
  <c r="AC82" i="7"/>
  <c r="AC83" i="7"/>
  <c r="AC84" i="7"/>
  <c r="AC85" i="7"/>
  <c r="AC86" i="7"/>
  <c r="AC87" i="7"/>
  <c r="AC88" i="7"/>
  <c r="AC89" i="7"/>
  <c r="AC90" i="7"/>
  <c r="AC91" i="7"/>
  <c r="AC92" i="7"/>
  <c r="AC93" i="7"/>
  <c r="AC94" i="7"/>
  <c r="AC95" i="7"/>
  <c r="AC96" i="7"/>
  <c r="AC97" i="7"/>
  <c r="AC98" i="7"/>
  <c r="AC99" i="7"/>
  <c r="AC100" i="7"/>
  <c r="AC101" i="7"/>
  <c r="AC102" i="7"/>
  <c r="AC103" i="7"/>
  <c r="AC104" i="7"/>
  <c r="AC105" i="7"/>
  <c r="AC106" i="7"/>
  <c r="AC107" i="7"/>
  <c r="AC108" i="7"/>
  <c r="AC109" i="7"/>
  <c r="AC110" i="7"/>
  <c r="AC111" i="7"/>
  <c r="AC112" i="7"/>
  <c r="AC113" i="7"/>
  <c r="AC114" i="7"/>
  <c r="AC115" i="7"/>
  <c r="AC116" i="7"/>
  <c r="AC117" i="7"/>
  <c r="AC118" i="7"/>
  <c r="AC119" i="7"/>
  <c r="AC120" i="7"/>
  <c r="AC121" i="7"/>
  <c r="AC122" i="7"/>
  <c r="AC123" i="7"/>
  <c r="AC124" i="7"/>
  <c r="AC125" i="7"/>
  <c r="AC126" i="7"/>
  <c r="AC127" i="7"/>
  <c r="AC128" i="7"/>
  <c r="AC129" i="7"/>
  <c r="AC130" i="7"/>
  <c r="AC131" i="7"/>
  <c r="AC132" i="7"/>
  <c r="AC133" i="7"/>
  <c r="AC134" i="7"/>
  <c r="AC135" i="7"/>
  <c r="AC136" i="7"/>
  <c r="AC137" i="7"/>
  <c r="AC138" i="7"/>
  <c r="AC139" i="7"/>
  <c r="AC140" i="7"/>
  <c r="AC141" i="7"/>
  <c r="AC142" i="7"/>
  <c r="AC143" i="7"/>
  <c r="AC144" i="7"/>
  <c r="AC145" i="7"/>
  <c r="AC146" i="7"/>
  <c r="AC147" i="7"/>
  <c r="AC148" i="7"/>
  <c r="AC149" i="7"/>
  <c r="AC150" i="7"/>
  <c r="AC151" i="7"/>
  <c r="AC152" i="7"/>
  <c r="AC153" i="7"/>
  <c r="AC154" i="7"/>
  <c r="AC155" i="7"/>
  <c r="AC156" i="7"/>
  <c r="AC157" i="7"/>
  <c r="AC158" i="7"/>
  <c r="AC159" i="7"/>
  <c r="AC160" i="7"/>
  <c r="AC161" i="7"/>
  <c r="AC162" i="7"/>
  <c r="AC163" i="7"/>
  <c r="AC164" i="7"/>
  <c r="AC165" i="7"/>
  <c r="AC166" i="7"/>
  <c r="AC167" i="7"/>
  <c r="AC168" i="7"/>
  <c r="AC169" i="7"/>
  <c r="AC170" i="7"/>
  <c r="AC171" i="7"/>
  <c r="AC172" i="7"/>
  <c r="AC173" i="7"/>
  <c r="AC174" i="7"/>
  <c r="AC175" i="7"/>
  <c r="AC176" i="7"/>
  <c r="AC177" i="7"/>
  <c r="AC178" i="7"/>
  <c r="AC179" i="7"/>
  <c r="AC180" i="7"/>
  <c r="AC181" i="7"/>
  <c r="AC182" i="7"/>
  <c r="AC183" i="7"/>
  <c r="AC184" i="7"/>
  <c r="AC185" i="7"/>
  <c r="AC186" i="7"/>
  <c r="AC187" i="7"/>
  <c r="AC188" i="7"/>
  <c r="AC189" i="7"/>
  <c r="AC190" i="7"/>
  <c r="AC191" i="7"/>
  <c r="AC192" i="7"/>
  <c r="AC193" i="7"/>
  <c r="AC194" i="7"/>
  <c r="AC195" i="7"/>
  <c r="AC196" i="7"/>
  <c r="AC197" i="7"/>
  <c r="AC198" i="7"/>
  <c r="AC199" i="7"/>
  <c r="AC200" i="7"/>
  <c r="AC201" i="7"/>
  <c r="AC202" i="7"/>
  <c r="AC203" i="7"/>
  <c r="AC204" i="7"/>
  <c r="AC205" i="7"/>
  <c r="AC206" i="7"/>
  <c r="AC207" i="7"/>
  <c r="AC208" i="7"/>
  <c r="AC209" i="7"/>
  <c r="AC210" i="7"/>
  <c r="AC211" i="7"/>
  <c r="AC212" i="7"/>
  <c r="AC213" i="7"/>
  <c r="AC214" i="7"/>
  <c r="AC215" i="7"/>
  <c r="AC216" i="7"/>
  <c r="AC217" i="7"/>
  <c r="AC218" i="7"/>
  <c r="AC219" i="7"/>
  <c r="AC220" i="7"/>
  <c r="AC221" i="7"/>
  <c r="AC222" i="7"/>
  <c r="AC223" i="7"/>
  <c r="AC224" i="7"/>
  <c r="AC225" i="7"/>
  <c r="AC226" i="7"/>
  <c r="AC227" i="7"/>
  <c r="AC228" i="7"/>
  <c r="AC229" i="7"/>
  <c r="AC230" i="7"/>
  <c r="AC231" i="7"/>
  <c r="AC232" i="7"/>
  <c r="AC233" i="7"/>
  <c r="AC234" i="7"/>
  <c r="AC235" i="7"/>
  <c r="AC236" i="7"/>
  <c r="AC237" i="7"/>
  <c r="AC238" i="7"/>
  <c r="AC239" i="7"/>
  <c r="AC240" i="7"/>
  <c r="AC241" i="7"/>
  <c r="AC242" i="7"/>
  <c r="AC243" i="7"/>
  <c r="AC244" i="7"/>
  <c r="AC245" i="7"/>
  <c r="AC246" i="7"/>
  <c r="AC247" i="7"/>
  <c r="AC248" i="7"/>
  <c r="AC249" i="7"/>
  <c r="AC250" i="7"/>
  <c r="AC251" i="7"/>
  <c r="AC252" i="7"/>
  <c r="AC253" i="7"/>
  <c r="AC254" i="7"/>
  <c r="AC255" i="7"/>
  <c r="AC256" i="7"/>
  <c r="AC257" i="7"/>
  <c r="AC258" i="7"/>
  <c r="AC259" i="7"/>
  <c r="AC260" i="7"/>
  <c r="AC261" i="7"/>
  <c r="AC262" i="7"/>
  <c r="AC263" i="7"/>
  <c r="AC264" i="7"/>
  <c r="AC265" i="7"/>
  <c r="AC266" i="7"/>
  <c r="AC267" i="7"/>
  <c r="AC268" i="7"/>
  <c r="AC269" i="7"/>
  <c r="AC270" i="7"/>
  <c r="AC271" i="7"/>
  <c r="AC272" i="7"/>
  <c r="AC273" i="7"/>
  <c r="AC274" i="7"/>
  <c r="AC275" i="7"/>
  <c r="AC276" i="7"/>
  <c r="AC277" i="7"/>
  <c r="AC278" i="7"/>
  <c r="AC279" i="7"/>
  <c r="AC280" i="7"/>
  <c r="AC281" i="7"/>
  <c r="AC282" i="7"/>
  <c r="AC283" i="7"/>
  <c r="AC284" i="7"/>
  <c r="AC285" i="7"/>
  <c r="AC286" i="7"/>
  <c r="AC287" i="7"/>
  <c r="AC288" i="7"/>
  <c r="AC289" i="7"/>
  <c r="AC290" i="7"/>
  <c r="AC291" i="7"/>
  <c r="AC292" i="7"/>
  <c r="AC293" i="7"/>
  <c r="AC294" i="7"/>
  <c r="AC295" i="7"/>
  <c r="AC296" i="7"/>
  <c r="AC297" i="7"/>
  <c r="AC298" i="7"/>
  <c r="AC299" i="7"/>
  <c r="AC300" i="7"/>
  <c r="AC301" i="7"/>
  <c r="AC302" i="7"/>
  <c r="AC303" i="7"/>
  <c r="AC304" i="7"/>
  <c r="AC305" i="7"/>
  <c r="AC306" i="7"/>
  <c r="AC307" i="7"/>
  <c r="AC308" i="7"/>
  <c r="AC309" i="7"/>
  <c r="AC310" i="7"/>
  <c r="AC311" i="7"/>
  <c r="AC312" i="7"/>
  <c r="AC313" i="7"/>
  <c r="AC314" i="7"/>
  <c r="AC315" i="7"/>
  <c r="AC316" i="7"/>
  <c r="AC317" i="7"/>
  <c r="AC318" i="7"/>
  <c r="AC319" i="7"/>
  <c r="AC320" i="7"/>
  <c r="AC321" i="7"/>
  <c r="AC322" i="7"/>
  <c r="AC323" i="7"/>
  <c r="AC324" i="7"/>
  <c r="AC325" i="7"/>
  <c r="AC326" i="7"/>
  <c r="AC327" i="7"/>
  <c r="AC328" i="7"/>
  <c r="AC329" i="7"/>
  <c r="AC330" i="7"/>
  <c r="AC331" i="7"/>
  <c r="AC332" i="7"/>
  <c r="AC333" i="7"/>
  <c r="AC334" i="7"/>
  <c r="AC335" i="7"/>
  <c r="AC336" i="7"/>
  <c r="AC337" i="7"/>
  <c r="AC338" i="7"/>
  <c r="AC339" i="7"/>
  <c r="AC340" i="7"/>
  <c r="AC341" i="7"/>
  <c r="AC342" i="7"/>
  <c r="AC343" i="7"/>
  <c r="AC344" i="7"/>
  <c r="AC345" i="7"/>
  <c r="AC346" i="7"/>
  <c r="AC347" i="7"/>
  <c r="AC348" i="7"/>
  <c r="AC349" i="7"/>
  <c r="AC350" i="7"/>
  <c r="AC351" i="7"/>
  <c r="AC352" i="7"/>
  <c r="AC353" i="7"/>
  <c r="AC354" i="7"/>
  <c r="AC355" i="7"/>
  <c r="AC356" i="7"/>
  <c r="AC357" i="7"/>
  <c r="AC358" i="7"/>
  <c r="AC359" i="7"/>
  <c r="AC360" i="7"/>
  <c r="AC361" i="7"/>
  <c r="AC362" i="7"/>
  <c r="AC363" i="7"/>
  <c r="AC364" i="7"/>
  <c r="AC365" i="7"/>
  <c r="AC366" i="7"/>
  <c r="AC367" i="7"/>
  <c r="AC368" i="7"/>
  <c r="AC369" i="7"/>
  <c r="AC370" i="7"/>
  <c r="AC371" i="7"/>
  <c r="AC372" i="7"/>
  <c r="AC373" i="7"/>
  <c r="AC374" i="7"/>
  <c r="AC375" i="7"/>
  <c r="AC376" i="7"/>
  <c r="AC377" i="7"/>
  <c r="AC378" i="7"/>
  <c r="AC379" i="7"/>
  <c r="AC380" i="7"/>
  <c r="AC381" i="7"/>
  <c r="AC382" i="7"/>
  <c r="AC383" i="7"/>
  <c r="AC384" i="7"/>
  <c r="AC385" i="7"/>
  <c r="AC386" i="7"/>
  <c r="AC387" i="7"/>
  <c r="AC388" i="7"/>
  <c r="AC389" i="7"/>
  <c r="AC390" i="7"/>
  <c r="AC391" i="7"/>
  <c r="AC392" i="7"/>
  <c r="AC393" i="7"/>
  <c r="AC394" i="7"/>
  <c r="AC395" i="7"/>
  <c r="AC396" i="7"/>
  <c r="AC397" i="7"/>
  <c r="AC398" i="7"/>
  <c r="AC399" i="7"/>
  <c r="AC400" i="7"/>
  <c r="AC401" i="7"/>
  <c r="AC402" i="7"/>
  <c r="AC403" i="7"/>
  <c r="AC404" i="7"/>
  <c r="AC405" i="7"/>
  <c r="AC406" i="7"/>
  <c r="AC407" i="7"/>
  <c r="AC408" i="7"/>
  <c r="AC409" i="7"/>
  <c r="AC410" i="7"/>
  <c r="AC411" i="7"/>
  <c r="AC412" i="7"/>
  <c r="AC413" i="7"/>
  <c r="AC414" i="7"/>
  <c r="AC415" i="7"/>
  <c r="AC416" i="7"/>
  <c r="AC417" i="7"/>
  <c r="AC418" i="7"/>
  <c r="AC419" i="7"/>
  <c r="AC420" i="7"/>
  <c r="AC421" i="7"/>
  <c r="AC422" i="7"/>
  <c r="AC423" i="7"/>
  <c r="AC424" i="7"/>
  <c r="AC425" i="7"/>
  <c r="AC426" i="7"/>
  <c r="AC427" i="7"/>
  <c r="AC428" i="7"/>
  <c r="AC429" i="7"/>
  <c r="AC430" i="7"/>
  <c r="AC431" i="7"/>
  <c r="AC432" i="7"/>
  <c r="AC433" i="7"/>
  <c r="AC434" i="7"/>
  <c r="AC435" i="7"/>
  <c r="AC436" i="7"/>
  <c r="AC437" i="7"/>
  <c r="AC438" i="7"/>
  <c r="AC439" i="7"/>
  <c r="AC440" i="7"/>
  <c r="AC441" i="7"/>
  <c r="AC442" i="7"/>
  <c r="AC443" i="7"/>
  <c r="AC444" i="7"/>
  <c r="AC445" i="7"/>
  <c r="AC446" i="7"/>
  <c r="AC447" i="7"/>
  <c r="AC448" i="7"/>
  <c r="AC449" i="7"/>
  <c r="AC450" i="7"/>
  <c r="AC451" i="7"/>
  <c r="AC452" i="7"/>
  <c r="AC453" i="7"/>
  <c r="AC454" i="7"/>
  <c r="AC455" i="7"/>
  <c r="AC456" i="7"/>
  <c r="AC457" i="7"/>
  <c r="AC458" i="7"/>
  <c r="AC459" i="7"/>
  <c r="AC460" i="7"/>
  <c r="AC461" i="7"/>
  <c r="AC462" i="7"/>
  <c r="AC463" i="7"/>
  <c r="AC464" i="7"/>
  <c r="AC465" i="7"/>
  <c r="AC466" i="7"/>
  <c r="AC467" i="7"/>
  <c r="AC468" i="7"/>
  <c r="AC469" i="7"/>
  <c r="AC470" i="7"/>
  <c r="AC471" i="7"/>
  <c r="AC472" i="7"/>
  <c r="AC473" i="7"/>
  <c r="AC474" i="7"/>
  <c r="AC475" i="7"/>
  <c r="AC476" i="7"/>
  <c r="AC477" i="7"/>
  <c r="AC478" i="7"/>
  <c r="AC479" i="7"/>
  <c r="AC480" i="7"/>
  <c r="AC481" i="7"/>
  <c r="AC482" i="7"/>
  <c r="AC483" i="7"/>
  <c r="AC484" i="7"/>
  <c r="AC485" i="7"/>
  <c r="AC486" i="7"/>
  <c r="AC487" i="7"/>
  <c r="AC488" i="7"/>
  <c r="AC489" i="7"/>
  <c r="AC490" i="7"/>
  <c r="AC491" i="7"/>
  <c r="AC492" i="7"/>
  <c r="AC493" i="7"/>
  <c r="AC494" i="7"/>
  <c r="AC495" i="7"/>
  <c r="AC496" i="7"/>
  <c r="AC497" i="7"/>
  <c r="AC498" i="7"/>
  <c r="AC499" i="7"/>
  <c r="AC500" i="7"/>
  <c r="AC501" i="7"/>
  <c r="AC502" i="7"/>
  <c r="AC503" i="7"/>
  <c r="AC504" i="7"/>
  <c r="AC505" i="7"/>
  <c r="AC506" i="7"/>
  <c r="AC507" i="7"/>
  <c r="AC508" i="7"/>
  <c r="AC509" i="7"/>
  <c r="AC510" i="7"/>
  <c r="AC511" i="7"/>
  <c r="AC512" i="7"/>
  <c r="AC513" i="7"/>
  <c r="AC514" i="7"/>
  <c r="AC515" i="7"/>
  <c r="AC516" i="7"/>
  <c r="AC517" i="7"/>
  <c r="AC518" i="7"/>
  <c r="AC519" i="7"/>
  <c r="AC520" i="7"/>
  <c r="AC521" i="7"/>
  <c r="AC522" i="7"/>
  <c r="AC523" i="7"/>
  <c r="AC524" i="7"/>
  <c r="AC525" i="7"/>
  <c r="AC526" i="7"/>
  <c r="AC527" i="7"/>
  <c r="AC528" i="7"/>
  <c r="AC529" i="7"/>
  <c r="AC530" i="7"/>
  <c r="AC531" i="7"/>
  <c r="AC532" i="7"/>
  <c r="AC533" i="7"/>
  <c r="AC534" i="7"/>
  <c r="AC535" i="7"/>
  <c r="AC536" i="7"/>
  <c r="AC537" i="7"/>
  <c r="AC538" i="7"/>
  <c r="AC539" i="7"/>
  <c r="AC540" i="7"/>
  <c r="AC541" i="7"/>
  <c r="AC542" i="7"/>
  <c r="AC543" i="7"/>
  <c r="AC544" i="7"/>
  <c r="AC545" i="7"/>
  <c r="AC546" i="7"/>
  <c r="AC547" i="7"/>
  <c r="AC548" i="7"/>
  <c r="AC549" i="7"/>
  <c r="AC550" i="7"/>
  <c r="AC551" i="7"/>
  <c r="AC552" i="7"/>
  <c r="AC553" i="7"/>
  <c r="AC554" i="7"/>
  <c r="AC555" i="7"/>
  <c r="AC556" i="7"/>
  <c r="AC557" i="7"/>
  <c r="AC558" i="7"/>
  <c r="AC559" i="7"/>
  <c r="AC560" i="7"/>
  <c r="AC561" i="7"/>
  <c r="AC562" i="7"/>
  <c r="AC563" i="7"/>
  <c r="AC564" i="7"/>
  <c r="AC565" i="7"/>
  <c r="AC566" i="7"/>
  <c r="AC567" i="7"/>
  <c r="AC568" i="7"/>
  <c r="AC569" i="7"/>
  <c r="AC570" i="7"/>
  <c r="AC571" i="7"/>
  <c r="AC572" i="7"/>
  <c r="AC573" i="7"/>
  <c r="AC574" i="7"/>
  <c r="AC575" i="7"/>
  <c r="AC576" i="7"/>
  <c r="AC577" i="7"/>
  <c r="AC578" i="7"/>
  <c r="AC579" i="7"/>
  <c r="AC580" i="7"/>
  <c r="AC581" i="7"/>
  <c r="AC582" i="7"/>
  <c r="AC583" i="7"/>
  <c r="AC584" i="7"/>
  <c r="AC585" i="7"/>
  <c r="AC586" i="7"/>
  <c r="AC587" i="7"/>
  <c r="AC588" i="7"/>
  <c r="AC589" i="7"/>
  <c r="AC590" i="7"/>
  <c r="AC591" i="7"/>
  <c r="AC592" i="7"/>
  <c r="AC593" i="7"/>
  <c r="AC594" i="7"/>
  <c r="AC595" i="7"/>
  <c r="AC596" i="7"/>
  <c r="AC597" i="7"/>
  <c r="AC598" i="7"/>
  <c r="AC599" i="7"/>
  <c r="AC600" i="7"/>
  <c r="AC601" i="7"/>
  <c r="AC602" i="7"/>
  <c r="AC603" i="7"/>
  <c r="AC604" i="7"/>
  <c r="AC605" i="7"/>
  <c r="AC606" i="7"/>
  <c r="AC607" i="7"/>
  <c r="AC608" i="7"/>
  <c r="AC609" i="7"/>
  <c r="AC610" i="7"/>
  <c r="AC611" i="7"/>
  <c r="AC612" i="7"/>
  <c r="AC613" i="7"/>
  <c r="AC614" i="7"/>
  <c r="AC615" i="7"/>
  <c r="AC616" i="7"/>
  <c r="AC617" i="7"/>
  <c r="AC618" i="7"/>
  <c r="AC619" i="7"/>
  <c r="AC620" i="7"/>
  <c r="AC621" i="7"/>
  <c r="AC622" i="7"/>
  <c r="AC623" i="7"/>
  <c r="AC624" i="7"/>
  <c r="AC625" i="7"/>
  <c r="AC626" i="7"/>
  <c r="AC627" i="7"/>
  <c r="AC628" i="7"/>
  <c r="AC629" i="7"/>
  <c r="AC630" i="7"/>
  <c r="AC631" i="7"/>
  <c r="AC632" i="7"/>
  <c r="AC633" i="7"/>
  <c r="AC634" i="7"/>
  <c r="AC635" i="7"/>
  <c r="AC636" i="7"/>
  <c r="AC637" i="7"/>
  <c r="AC638" i="7"/>
  <c r="AC639" i="7"/>
  <c r="AC640" i="7"/>
  <c r="AC641" i="7"/>
  <c r="AC642" i="7"/>
  <c r="AC643" i="7"/>
  <c r="AC644" i="7"/>
  <c r="AC645" i="7"/>
  <c r="AC646" i="7"/>
  <c r="AC647" i="7"/>
  <c r="AC648" i="7"/>
  <c r="AC649" i="7"/>
  <c r="AC650" i="7"/>
  <c r="AC651" i="7"/>
  <c r="AC652" i="7"/>
  <c r="AC653" i="7"/>
  <c r="AC654" i="7"/>
  <c r="AC655" i="7"/>
  <c r="AC656" i="7"/>
  <c r="AC657" i="7"/>
  <c r="AC658" i="7"/>
  <c r="AC659" i="7"/>
  <c r="AC660" i="7"/>
  <c r="AC661" i="7"/>
  <c r="AC662" i="7"/>
  <c r="AC663" i="7"/>
  <c r="AC664" i="7"/>
  <c r="AC665" i="7"/>
  <c r="AC666" i="7"/>
  <c r="AC667" i="7"/>
  <c r="AC668" i="7"/>
  <c r="AC669" i="7"/>
  <c r="AC670" i="7"/>
  <c r="AC671" i="7"/>
  <c r="AC672" i="7"/>
  <c r="AC673" i="7"/>
  <c r="AC674" i="7"/>
  <c r="AC675" i="7"/>
  <c r="AC676" i="7"/>
  <c r="AC677" i="7"/>
  <c r="AC678" i="7"/>
  <c r="AC679" i="7"/>
  <c r="AC680" i="7"/>
  <c r="AC681" i="7"/>
  <c r="AC682" i="7"/>
  <c r="AC683" i="7"/>
  <c r="AC684" i="7"/>
  <c r="AC685" i="7"/>
  <c r="AC686" i="7"/>
  <c r="AC687" i="7"/>
  <c r="AC688" i="7"/>
  <c r="AC689" i="7"/>
  <c r="AC690" i="7"/>
  <c r="AC691" i="7"/>
  <c r="AC692" i="7"/>
  <c r="AC693" i="7"/>
  <c r="AC694" i="7"/>
  <c r="AC695" i="7"/>
  <c r="AC696" i="7"/>
  <c r="AC697" i="7"/>
  <c r="AC698" i="7"/>
  <c r="AC699" i="7"/>
  <c r="AC700" i="7"/>
  <c r="AC701" i="7"/>
  <c r="AC702" i="7"/>
  <c r="AC703" i="7"/>
  <c r="AC704" i="7"/>
  <c r="AC705" i="7"/>
  <c r="AC706" i="7"/>
  <c r="AC707" i="7"/>
  <c r="AC708" i="7"/>
  <c r="AC709" i="7"/>
  <c r="AC710" i="7"/>
  <c r="AC711" i="7"/>
  <c r="AC712" i="7"/>
  <c r="AC713" i="7"/>
  <c r="AC714" i="7"/>
  <c r="AC715" i="7"/>
  <c r="AC716" i="7"/>
  <c r="AC717" i="7"/>
  <c r="AC718" i="7"/>
  <c r="AC719" i="7"/>
  <c r="AC720" i="7"/>
  <c r="AC721" i="7"/>
  <c r="AC722" i="7"/>
  <c r="AC723" i="7"/>
  <c r="AC724" i="7"/>
  <c r="AC725" i="7"/>
  <c r="AC726" i="7"/>
  <c r="AC727" i="7"/>
  <c r="AC728" i="7"/>
  <c r="AC729" i="7"/>
  <c r="AC730" i="7"/>
  <c r="AC731" i="7"/>
  <c r="AC732" i="7"/>
  <c r="AC733" i="7"/>
  <c r="AC734" i="7"/>
  <c r="AC735" i="7"/>
  <c r="AC736" i="7"/>
  <c r="AC737" i="7"/>
  <c r="AC738" i="7"/>
  <c r="AC739" i="7"/>
  <c r="AC740" i="7"/>
  <c r="AC741" i="7"/>
  <c r="AC742" i="7"/>
  <c r="AC743" i="7"/>
  <c r="AC744" i="7"/>
  <c r="AC745" i="7"/>
  <c r="AC746" i="7"/>
  <c r="AC747" i="7"/>
  <c r="AC748" i="7"/>
  <c r="AC749" i="7"/>
  <c r="AC750" i="7"/>
  <c r="AC751" i="7"/>
  <c r="AC752" i="7"/>
  <c r="AC753" i="7"/>
  <c r="AC754" i="7"/>
  <c r="AC755" i="7"/>
  <c r="AC756" i="7"/>
  <c r="AC757" i="7"/>
  <c r="AC758" i="7"/>
  <c r="AC759" i="7"/>
  <c r="AC760" i="7"/>
  <c r="AC761" i="7"/>
  <c r="AC762" i="7"/>
  <c r="AC763" i="7"/>
  <c r="AC764" i="7"/>
  <c r="AC765" i="7"/>
  <c r="AC766" i="7"/>
  <c r="AC767" i="7"/>
  <c r="AC768" i="7"/>
  <c r="AC769" i="7"/>
  <c r="AC770" i="7"/>
  <c r="AC771" i="7"/>
  <c r="AC772" i="7"/>
  <c r="AC773" i="7"/>
  <c r="AC774" i="7"/>
  <c r="AC775" i="7"/>
  <c r="AC776" i="7"/>
  <c r="AC777" i="7"/>
  <c r="AC778" i="7"/>
  <c r="AC779" i="7"/>
  <c r="AC780" i="7"/>
  <c r="AC781" i="7"/>
  <c r="AC782" i="7"/>
  <c r="AC783" i="7"/>
  <c r="AC784" i="7"/>
  <c r="AC785" i="7"/>
  <c r="AC786" i="7"/>
  <c r="AC787" i="7"/>
  <c r="AC788" i="7"/>
  <c r="AC789" i="7"/>
  <c r="AC790" i="7"/>
  <c r="AC791" i="7"/>
  <c r="AC792" i="7"/>
  <c r="AC793" i="7"/>
  <c r="AC794" i="7"/>
  <c r="AC795" i="7"/>
  <c r="AC796" i="7"/>
  <c r="AC797" i="7"/>
  <c r="AC798" i="7"/>
  <c r="AC799" i="7"/>
  <c r="AC800" i="7"/>
  <c r="AC801" i="7"/>
  <c r="AC802" i="7"/>
  <c r="AC803" i="7"/>
  <c r="AC804" i="7"/>
  <c r="AC805" i="7"/>
  <c r="AC806" i="7"/>
  <c r="AC807" i="7"/>
  <c r="AC808" i="7"/>
  <c r="AC809" i="7"/>
  <c r="AC810" i="7"/>
  <c r="AC811" i="7"/>
  <c r="AC812" i="7"/>
  <c r="AC813" i="7"/>
  <c r="AC814" i="7"/>
  <c r="AC815" i="7"/>
  <c r="AC816" i="7"/>
  <c r="AC817" i="7"/>
  <c r="AC818" i="7"/>
  <c r="AC819" i="7"/>
  <c r="AC820" i="7"/>
  <c r="AC821" i="7"/>
  <c r="AC822" i="7"/>
  <c r="AC823" i="7"/>
  <c r="AC824" i="7"/>
  <c r="AC825" i="7"/>
  <c r="AC826" i="7"/>
  <c r="AC827" i="7"/>
  <c r="AC828" i="7"/>
  <c r="AC829" i="7"/>
  <c r="AC830" i="7"/>
  <c r="AC831" i="7"/>
  <c r="AC832" i="7"/>
  <c r="AC833" i="7"/>
  <c r="AC834" i="7"/>
  <c r="AC835" i="7"/>
  <c r="AC836" i="7"/>
  <c r="AC837" i="7"/>
  <c r="AC838" i="7"/>
  <c r="AC839" i="7"/>
  <c r="AC840" i="7"/>
  <c r="AC841" i="7"/>
  <c r="AC842" i="7"/>
  <c r="AC843" i="7"/>
  <c r="AC844" i="7"/>
  <c r="AC845" i="7"/>
  <c r="AC846" i="7"/>
  <c r="AC847" i="7"/>
  <c r="AC848" i="7"/>
  <c r="AC849" i="7"/>
  <c r="AC850" i="7"/>
  <c r="AC851" i="7"/>
  <c r="AC852" i="7"/>
  <c r="AC853" i="7"/>
  <c r="AC854" i="7"/>
  <c r="AC855" i="7"/>
  <c r="AC856" i="7"/>
  <c r="AC857" i="7"/>
  <c r="AC858" i="7"/>
  <c r="AC859" i="7"/>
  <c r="AC860" i="7"/>
  <c r="AC861" i="7"/>
  <c r="AC862" i="7"/>
  <c r="AC863" i="7"/>
  <c r="AC864" i="7"/>
  <c r="AC865" i="7"/>
  <c r="AC866" i="7"/>
  <c r="AC867" i="7"/>
  <c r="AC868" i="7"/>
  <c r="AC869" i="7"/>
  <c r="AC870" i="7"/>
  <c r="AC871" i="7"/>
  <c r="AC872" i="7"/>
  <c r="AC873" i="7"/>
  <c r="AC874" i="7"/>
  <c r="AC875" i="7"/>
  <c r="AC876" i="7"/>
  <c r="AC877" i="7"/>
  <c r="AC878" i="7"/>
  <c r="AC879" i="7"/>
  <c r="AC880" i="7"/>
  <c r="AC881" i="7"/>
  <c r="AC882" i="7"/>
  <c r="AC883" i="7"/>
  <c r="AC884" i="7"/>
  <c r="AC885" i="7"/>
  <c r="AC886" i="7"/>
  <c r="AC887" i="7"/>
  <c r="AC888" i="7"/>
  <c r="AC889" i="7"/>
  <c r="AC890" i="7"/>
  <c r="AC891" i="7"/>
  <c r="AC892" i="7"/>
  <c r="AC893" i="7"/>
  <c r="AC894" i="7"/>
  <c r="AC895" i="7"/>
  <c r="AC896" i="7"/>
  <c r="AC897" i="7"/>
  <c r="AC898" i="7"/>
  <c r="AC899" i="7"/>
  <c r="AC900" i="7"/>
  <c r="AC901" i="7"/>
  <c r="AC902" i="7"/>
  <c r="AC903" i="7"/>
  <c r="AC904" i="7"/>
  <c r="AC905" i="7"/>
  <c r="AC906" i="7"/>
  <c r="AC907" i="7"/>
  <c r="AC908" i="7"/>
  <c r="AC909" i="7"/>
  <c r="AC910" i="7"/>
  <c r="AC911" i="7"/>
  <c r="AC912" i="7"/>
  <c r="AC913" i="7"/>
  <c r="AC914" i="7"/>
  <c r="AC915" i="7"/>
  <c r="AC916" i="7"/>
  <c r="AC917" i="7"/>
  <c r="AC918" i="7"/>
  <c r="AC919" i="7"/>
  <c r="AC920" i="7"/>
  <c r="AC921" i="7"/>
  <c r="AC922" i="7"/>
  <c r="AC923" i="7"/>
  <c r="AC924" i="7"/>
  <c r="AC925" i="7"/>
  <c r="AC926" i="7"/>
  <c r="AC927" i="7"/>
  <c r="AC928" i="7"/>
  <c r="AC929" i="7"/>
  <c r="AC930" i="7"/>
  <c r="AC931" i="7"/>
  <c r="AC932" i="7"/>
  <c r="AC933" i="7"/>
  <c r="AC934" i="7"/>
  <c r="AC935" i="7"/>
  <c r="AC936" i="7"/>
  <c r="AC937" i="7"/>
  <c r="AC938" i="7"/>
  <c r="AC939" i="7"/>
  <c r="AC940" i="7"/>
  <c r="AC941" i="7"/>
  <c r="AC942" i="7"/>
  <c r="AC943" i="7"/>
  <c r="AC944" i="7"/>
  <c r="AC945" i="7"/>
  <c r="AC946" i="7"/>
  <c r="AC947" i="7"/>
  <c r="AC948" i="7"/>
  <c r="AC949" i="7"/>
  <c r="AC950" i="7"/>
  <c r="AC951" i="7"/>
  <c r="AC952" i="7"/>
  <c r="AC953" i="7"/>
  <c r="AC954" i="7"/>
  <c r="AC955" i="7"/>
  <c r="AC956" i="7"/>
  <c r="AC957" i="7"/>
  <c r="AC958" i="7"/>
  <c r="AC959" i="7"/>
  <c r="AC960" i="7"/>
  <c r="AC961" i="7"/>
  <c r="AC962" i="7"/>
  <c r="AC963" i="7"/>
  <c r="AC964" i="7"/>
  <c r="AC965" i="7"/>
  <c r="AC966" i="7"/>
  <c r="AC967" i="7"/>
  <c r="AC968" i="7"/>
  <c r="AC969" i="7"/>
  <c r="AC970" i="7"/>
  <c r="AC971" i="7"/>
  <c r="AC972" i="7"/>
  <c r="AC973" i="7"/>
  <c r="AC974" i="7"/>
  <c r="AC975" i="7"/>
  <c r="AC976" i="7"/>
  <c r="AC977" i="7"/>
  <c r="AC978" i="7"/>
  <c r="AC979" i="7"/>
  <c r="AC980" i="7"/>
  <c r="AC981" i="7"/>
  <c r="AC982" i="7"/>
  <c r="AC983" i="7"/>
  <c r="AC984" i="7"/>
  <c r="AC985" i="7"/>
  <c r="AC986" i="7"/>
  <c r="AC987" i="7"/>
  <c r="AC988" i="7"/>
  <c r="AC989" i="7"/>
  <c r="AC990" i="7"/>
  <c r="AC991" i="7"/>
  <c r="AC992" i="7"/>
  <c r="AC993" i="7"/>
  <c r="AC994" i="7"/>
  <c r="AC995" i="7"/>
  <c r="AC996" i="7"/>
  <c r="AC997" i="7"/>
  <c r="AC998" i="7"/>
  <c r="AC999" i="7"/>
  <c r="AC1000" i="7"/>
  <c r="AC1001" i="7"/>
  <c r="AC1002" i="7"/>
  <c r="AC1003" i="7"/>
  <c r="AC1004" i="7"/>
  <c r="AC1005" i="7"/>
  <c r="AC1006" i="7"/>
  <c r="AC1007" i="7"/>
  <c r="AC1008" i="7"/>
  <c r="AC1009" i="7"/>
  <c r="AC1010" i="7"/>
  <c r="AC1011" i="7"/>
  <c r="AC1012" i="7"/>
  <c r="AC1013" i="7"/>
  <c r="AC1014" i="7"/>
  <c r="AC1015" i="7"/>
  <c r="AC1016" i="7"/>
  <c r="AC1017" i="7"/>
  <c r="AC1018" i="7"/>
  <c r="AC1019" i="7"/>
  <c r="AC1020" i="7"/>
  <c r="AC1021" i="7"/>
  <c r="AC1022" i="7"/>
  <c r="AC1023" i="7"/>
  <c r="AC1024" i="7"/>
  <c r="AC1025" i="7"/>
  <c r="AC1026" i="7"/>
  <c r="AC1027" i="7"/>
  <c r="AC1028" i="7"/>
  <c r="AC1029" i="7"/>
  <c r="AC1030" i="7"/>
  <c r="AC1031" i="7"/>
  <c r="AC1032" i="7"/>
  <c r="AC1033" i="7"/>
  <c r="AC1034" i="7"/>
  <c r="AC1035" i="7"/>
  <c r="AC1036" i="7"/>
  <c r="AC1037" i="7"/>
  <c r="AC1038" i="7"/>
  <c r="AC1039" i="7"/>
  <c r="AC1040" i="7"/>
  <c r="AC1041" i="7"/>
  <c r="AC1042" i="7"/>
  <c r="AC1043" i="7"/>
  <c r="AC1044" i="7"/>
  <c r="AC1045" i="7"/>
  <c r="AC1046" i="7"/>
  <c r="AC1047" i="7"/>
  <c r="AC1048" i="7"/>
  <c r="AC1049" i="7"/>
  <c r="AC1050" i="7"/>
  <c r="AC1051" i="7"/>
  <c r="AC1052" i="7"/>
  <c r="AC1053" i="7"/>
  <c r="AC1054" i="7"/>
  <c r="AC1055" i="7"/>
  <c r="AC1056" i="7"/>
  <c r="AC1057" i="7"/>
  <c r="AC1058" i="7"/>
  <c r="AC1059" i="7"/>
  <c r="AC1060" i="7"/>
  <c r="AC1061" i="7"/>
  <c r="AC1062" i="7"/>
  <c r="AC1063" i="7"/>
  <c r="AC1064" i="7"/>
  <c r="AC1065" i="7"/>
  <c r="AC1066" i="7"/>
  <c r="AC1067" i="7"/>
  <c r="AC1068" i="7"/>
  <c r="AC1069" i="7"/>
  <c r="AC1070" i="7"/>
  <c r="AC1071" i="7"/>
  <c r="AC1072" i="7"/>
  <c r="AC1073" i="7"/>
  <c r="AC1074" i="7"/>
  <c r="AC1075" i="7"/>
  <c r="AC1076" i="7"/>
  <c r="AC1077" i="7"/>
  <c r="AC1078" i="7"/>
  <c r="AC1079" i="7"/>
  <c r="AC1080" i="7"/>
  <c r="AC1081" i="7"/>
  <c r="AC1082" i="7"/>
  <c r="AC1083" i="7"/>
  <c r="AC1084" i="7"/>
  <c r="AC1085" i="7"/>
  <c r="AC1086" i="7"/>
  <c r="AC1087" i="7"/>
  <c r="AC1088" i="7"/>
  <c r="AC1089" i="7"/>
  <c r="AC1090" i="7"/>
  <c r="AC1091" i="7"/>
  <c r="AC1092" i="7"/>
  <c r="AC1093" i="7"/>
  <c r="AC1094" i="7"/>
  <c r="AC1095" i="7"/>
  <c r="AC1096" i="7"/>
  <c r="AC1097" i="7"/>
  <c r="AC1098" i="7"/>
  <c r="AC1099" i="7"/>
  <c r="AC1100" i="7"/>
  <c r="AC1101" i="7"/>
  <c r="AC1102" i="7"/>
  <c r="AC1103" i="7"/>
  <c r="AC1104" i="7"/>
  <c r="AC1105" i="7"/>
  <c r="AC1106" i="7"/>
  <c r="AC1107" i="7"/>
  <c r="AC1108" i="7"/>
  <c r="AC1109" i="7"/>
  <c r="AC1110" i="7"/>
  <c r="AC1111" i="7"/>
  <c r="AC1112" i="7"/>
  <c r="AC1113" i="7"/>
  <c r="AC1114" i="7"/>
  <c r="AC1115" i="7"/>
  <c r="AC1116" i="7"/>
  <c r="AC1117" i="7"/>
  <c r="AC1118" i="7"/>
  <c r="AC1119" i="7"/>
  <c r="AC1120" i="7"/>
  <c r="AC1121" i="7"/>
  <c r="AC1122" i="7"/>
  <c r="AC1123" i="7"/>
  <c r="AC1124" i="7"/>
  <c r="AC1125" i="7"/>
  <c r="AC1126" i="7"/>
  <c r="AC1127" i="7"/>
  <c r="AC1128" i="7"/>
  <c r="AC1129" i="7"/>
  <c r="AC1130" i="7"/>
  <c r="AC1131" i="7"/>
  <c r="AC1132" i="7"/>
  <c r="AC1133" i="7"/>
  <c r="AC1134" i="7"/>
  <c r="AC1135" i="7"/>
  <c r="AC1136" i="7"/>
  <c r="AC1137" i="7"/>
  <c r="AC1138" i="7"/>
  <c r="AC1139" i="7"/>
  <c r="AC1140" i="7"/>
  <c r="AC1141" i="7"/>
  <c r="AC1142" i="7"/>
  <c r="AC1143" i="7"/>
  <c r="AC1144" i="7"/>
  <c r="AC1145" i="7"/>
  <c r="AC1146" i="7"/>
  <c r="AC1147" i="7"/>
  <c r="AC1148" i="7"/>
  <c r="AC1149" i="7"/>
  <c r="AC1150" i="7"/>
  <c r="AC1151" i="7"/>
  <c r="AC1152" i="7"/>
  <c r="AC1153" i="7"/>
  <c r="AC1154" i="7"/>
  <c r="AC1155" i="7"/>
  <c r="AC1156" i="7"/>
  <c r="AC1157" i="7"/>
  <c r="AC1158" i="7"/>
  <c r="AC1159" i="7"/>
  <c r="AC1160" i="7"/>
  <c r="AC2" i="7"/>
  <c r="AB3" i="7"/>
  <c r="AB4" i="7"/>
  <c r="AB5" i="7"/>
  <c r="AB6" i="7"/>
  <c r="AB7" i="7"/>
  <c r="AB8" i="7"/>
  <c r="AB9" i="7"/>
  <c r="AB10" i="7"/>
  <c r="AB11" i="7"/>
  <c r="AB12" i="7"/>
  <c r="AB13" i="7"/>
  <c r="AB14" i="7"/>
  <c r="AB15" i="7"/>
  <c r="AB16" i="7"/>
  <c r="AB17" i="7"/>
  <c r="AB18" i="7"/>
  <c r="AB19" i="7"/>
  <c r="AB20" i="7"/>
  <c r="AB21" i="7"/>
  <c r="AB22" i="7"/>
  <c r="AB23" i="7"/>
  <c r="AB24" i="7"/>
  <c r="AB25" i="7"/>
  <c r="AB26" i="7"/>
  <c r="AB27" i="7"/>
  <c r="AB28" i="7"/>
  <c r="AB29" i="7"/>
  <c r="AB30" i="7"/>
  <c r="AB31" i="7"/>
  <c r="AB32" i="7"/>
  <c r="AB33" i="7"/>
  <c r="AB34" i="7"/>
  <c r="AB35" i="7"/>
  <c r="AB36" i="7"/>
  <c r="AB37" i="7"/>
  <c r="AB38" i="7"/>
  <c r="AB39" i="7"/>
  <c r="AB40" i="7"/>
  <c r="AB41" i="7"/>
  <c r="AB42" i="7"/>
  <c r="AB43" i="7"/>
  <c r="AB44" i="7"/>
  <c r="AB45" i="7"/>
  <c r="AB46" i="7"/>
  <c r="AB47" i="7"/>
  <c r="AB48" i="7"/>
  <c r="AB49" i="7"/>
  <c r="AB50" i="7"/>
  <c r="AB51" i="7"/>
  <c r="AB52" i="7"/>
  <c r="AB53" i="7"/>
  <c r="AB54" i="7"/>
  <c r="AB55" i="7"/>
  <c r="AB56" i="7"/>
  <c r="AB57" i="7"/>
  <c r="AB58" i="7"/>
  <c r="AB59" i="7"/>
  <c r="AB60" i="7"/>
  <c r="AB61" i="7"/>
  <c r="AB62" i="7"/>
  <c r="AB63" i="7"/>
  <c r="AB64" i="7"/>
  <c r="AB65" i="7"/>
  <c r="AB66" i="7"/>
  <c r="AB67" i="7"/>
  <c r="AB68" i="7"/>
  <c r="AB69" i="7"/>
  <c r="AB70" i="7"/>
  <c r="AB71" i="7"/>
  <c r="AB72" i="7"/>
  <c r="AB73" i="7"/>
  <c r="AB74" i="7"/>
  <c r="AB75" i="7"/>
  <c r="AB76" i="7"/>
  <c r="AB77" i="7"/>
  <c r="AB78" i="7"/>
  <c r="AB79" i="7"/>
  <c r="AB80" i="7"/>
  <c r="AB81" i="7"/>
  <c r="AB82" i="7"/>
  <c r="AB83" i="7"/>
  <c r="AB84" i="7"/>
  <c r="AB85" i="7"/>
  <c r="AB86" i="7"/>
  <c r="AB87" i="7"/>
  <c r="AB88" i="7"/>
  <c r="AB89" i="7"/>
  <c r="AB90" i="7"/>
  <c r="AB91" i="7"/>
  <c r="AB92" i="7"/>
  <c r="AB93" i="7"/>
  <c r="AB94" i="7"/>
  <c r="AB95" i="7"/>
  <c r="AB96" i="7"/>
  <c r="AB97" i="7"/>
  <c r="AB98" i="7"/>
  <c r="AB99" i="7"/>
  <c r="AB100" i="7"/>
  <c r="AB101" i="7"/>
  <c r="AB102" i="7"/>
  <c r="AB103" i="7"/>
  <c r="AB104" i="7"/>
  <c r="AB105" i="7"/>
  <c r="AB106" i="7"/>
  <c r="AB107" i="7"/>
  <c r="AB108" i="7"/>
  <c r="AB109" i="7"/>
  <c r="AB110" i="7"/>
  <c r="AB111" i="7"/>
  <c r="AB112" i="7"/>
  <c r="AB113" i="7"/>
  <c r="AB114" i="7"/>
  <c r="AB115" i="7"/>
  <c r="AB116" i="7"/>
  <c r="AB117" i="7"/>
  <c r="AB118" i="7"/>
  <c r="AB119" i="7"/>
  <c r="AB120" i="7"/>
  <c r="AB121" i="7"/>
  <c r="AB122" i="7"/>
  <c r="AB123" i="7"/>
  <c r="AB124" i="7"/>
  <c r="AB125" i="7"/>
  <c r="AB126" i="7"/>
  <c r="AB127" i="7"/>
  <c r="AB128" i="7"/>
  <c r="AB129" i="7"/>
  <c r="AB130" i="7"/>
  <c r="AB131" i="7"/>
  <c r="AB132" i="7"/>
  <c r="AB133" i="7"/>
  <c r="AB134" i="7"/>
  <c r="AB135" i="7"/>
  <c r="AB136" i="7"/>
  <c r="AB137" i="7"/>
  <c r="AB138" i="7"/>
  <c r="AB139" i="7"/>
  <c r="AB140" i="7"/>
  <c r="AB141" i="7"/>
  <c r="AB142" i="7"/>
  <c r="AB143" i="7"/>
  <c r="AB144" i="7"/>
  <c r="AB145" i="7"/>
  <c r="AB146" i="7"/>
  <c r="AB147" i="7"/>
  <c r="AB148" i="7"/>
  <c r="AB149" i="7"/>
  <c r="AB150" i="7"/>
  <c r="AB151" i="7"/>
  <c r="AB152" i="7"/>
  <c r="AB153" i="7"/>
  <c r="AB154" i="7"/>
  <c r="AB155" i="7"/>
  <c r="AB156" i="7"/>
  <c r="AB157" i="7"/>
  <c r="AB158" i="7"/>
  <c r="AB159" i="7"/>
  <c r="AB160" i="7"/>
  <c r="AB161" i="7"/>
  <c r="AB162" i="7"/>
  <c r="AB163" i="7"/>
  <c r="AB164" i="7"/>
  <c r="AB165" i="7"/>
  <c r="AB166" i="7"/>
  <c r="AB167" i="7"/>
  <c r="AB168" i="7"/>
  <c r="AB169" i="7"/>
  <c r="AB170" i="7"/>
  <c r="AB171" i="7"/>
  <c r="AB172" i="7"/>
  <c r="AB173" i="7"/>
  <c r="AB174" i="7"/>
  <c r="AB175" i="7"/>
  <c r="AB176" i="7"/>
  <c r="AB177" i="7"/>
  <c r="AB178" i="7"/>
  <c r="AB179" i="7"/>
  <c r="AB180" i="7"/>
  <c r="AB181" i="7"/>
  <c r="AB182" i="7"/>
  <c r="AB183" i="7"/>
  <c r="AB184" i="7"/>
  <c r="AB185" i="7"/>
  <c r="AB186" i="7"/>
  <c r="AB187" i="7"/>
  <c r="AB188" i="7"/>
  <c r="AB189" i="7"/>
  <c r="AB190" i="7"/>
  <c r="AB191" i="7"/>
  <c r="AB192" i="7"/>
  <c r="AB193" i="7"/>
  <c r="AB194" i="7"/>
  <c r="AB195" i="7"/>
  <c r="AB196" i="7"/>
  <c r="AB197" i="7"/>
  <c r="AB198" i="7"/>
  <c r="AB199" i="7"/>
  <c r="AB200" i="7"/>
  <c r="AB201" i="7"/>
  <c r="AB202" i="7"/>
  <c r="AB203" i="7"/>
  <c r="AB204" i="7"/>
  <c r="AB205" i="7"/>
  <c r="AB206" i="7"/>
  <c r="AB207" i="7"/>
  <c r="AB208" i="7"/>
  <c r="AB209" i="7"/>
  <c r="AB210" i="7"/>
  <c r="AB211" i="7"/>
  <c r="AB212" i="7"/>
  <c r="AB213" i="7"/>
  <c r="AB214" i="7"/>
  <c r="AB215" i="7"/>
  <c r="AB216" i="7"/>
  <c r="AB217" i="7"/>
  <c r="AB218" i="7"/>
  <c r="AB219" i="7"/>
  <c r="AB220" i="7"/>
  <c r="AB221" i="7"/>
  <c r="AB222" i="7"/>
  <c r="AB223" i="7"/>
  <c r="AB224" i="7"/>
  <c r="AB225" i="7"/>
  <c r="AB226" i="7"/>
  <c r="AB227" i="7"/>
  <c r="AB228" i="7"/>
  <c r="AB229" i="7"/>
  <c r="AB230" i="7"/>
  <c r="AB231" i="7"/>
  <c r="AB232" i="7"/>
  <c r="AB233" i="7"/>
  <c r="AB234" i="7"/>
  <c r="AB235" i="7"/>
  <c r="AB236" i="7"/>
  <c r="AB237" i="7"/>
  <c r="AB238" i="7"/>
  <c r="AB239" i="7"/>
  <c r="AB240" i="7"/>
  <c r="AB241" i="7"/>
  <c r="AB242" i="7"/>
  <c r="AB243" i="7"/>
  <c r="AB244" i="7"/>
  <c r="AB245" i="7"/>
  <c r="AB246" i="7"/>
  <c r="AB247" i="7"/>
  <c r="AB248" i="7"/>
  <c r="AB249" i="7"/>
  <c r="AB250" i="7"/>
  <c r="AB251" i="7"/>
  <c r="AB252" i="7"/>
  <c r="AB253" i="7"/>
  <c r="AB254" i="7"/>
  <c r="AB255" i="7"/>
  <c r="AB256" i="7"/>
  <c r="AB257" i="7"/>
  <c r="AB258" i="7"/>
  <c r="AB259" i="7"/>
  <c r="AB260" i="7"/>
  <c r="AB261" i="7"/>
  <c r="AB262" i="7"/>
  <c r="AB263" i="7"/>
  <c r="AB264" i="7"/>
  <c r="AB265" i="7"/>
  <c r="AB266" i="7"/>
  <c r="AB267" i="7"/>
  <c r="AB268" i="7"/>
  <c r="AB269" i="7"/>
  <c r="AB270" i="7"/>
  <c r="AB271" i="7"/>
  <c r="AB272" i="7"/>
  <c r="AB273" i="7"/>
  <c r="AB274" i="7"/>
  <c r="AB275" i="7"/>
  <c r="AB276" i="7"/>
  <c r="AB277" i="7"/>
  <c r="AB278" i="7"/>
  <c r="AB279" i="7"/>
  <c r="AB280" i="7"/>
  <c r="AB281" i="7"/>
  <c r="AB282" i="7"/>
  <c r="AB283" i="7"/>
  <c r="AB284" i="7"/>
  <c r="AB285" i="7"/>
  <c r="AB286" i="7"/>
  <c r="AB287" i="7"/>
  <c r="AB288" i="7"/>
  <c r="AB289" i="7"/>
  <c r="AB290" i="7"/>
  <c r="AB291" i="7"/>
  <c r="AB292" i="7"/>
  <c r="AB293" i="7"/>
  <c r="AB294" i="7"/>
  <c r="AB295" i="7"/>
  <c r="AB296" i="7"/>
  <c r="AB297" i="7"/>
  <c r="AB298" i="7"/>
  <c r="AB299" i="7"/>
  <c r="AB300" i="7"/>
  <c r="AB301" i="7"/>
  <c r="AB302" i="7"/>
  <c r="AB303" i="7"/>
  <c r="AB304" i="7"/>
  <c r="AB305" i="7"/>
  <c r="AB306" i="7"/>
  <c r="AB307" i="7"/>
  <c r="AB308" i="7"/>
  <c r="AB309" i="7"/>
  <c r="AB310" i="7"/>
  <c r="AB311" i="7"/>
  <c r="AB312" i="7"/>
  <c r="AB313" i="7"/>
  <c r="AB314" i="7"/>
  <c r="AB315" i="7"/>
  <c r="AB316" i="7"/>
  <c r="AB317" i="7"/>
  <c r="AB318" i="7"/>
  <c r="AB319" i="7"/>
  <c r="AB320" i="7"/>
  <c r="AB321" i="7"/>
  <c r="AB322" i="7"/>
  <c r="AB323" i="7"/>
  <c r="AB324" i="7"/>
  <c r="AB325" i="7"/>
  <c r="AB326" i="7"/>
  <c r="AB327" i="7"/>
  <c r="AB328" i="7"/>
  <c r="AB329" i="7"/>
  <c r="AB330" i="7"/>
  <c r="AB331" i="7"/>
  <c r="AB332" i="7"/>
  <c r="AB333" i="7"/>
  <c r="AB334" i="7"/>
  <c r="AB335" i="7"/>
  <c r="AB336" i="7"/>
  <c r="AB337" i="7"/>
  <c r="AB338" i="7"/>
  <c r="AB339" i="7"/>
  <c r="AB340" i="7"/>
  <c r="AB341" i="7"/>
  <c r="AB342" i="7"/>
  <c r="AB343" i="7"/>
  <c r="AB344" i="7"/>
  <c r="AB345" i="7"/>
  <c r="AB346" i="7"/>
  <c r="AB347" i="7"/>
  <c r="AB348" i="7"/>
  <c r="AB349" i="7"/>
  <c r="AB350" i="7"/>
  <c r="AB351" i="7"/>
  <c r="AB352" i="7"/>
  <c r="AB353" i="7"/>
  <c r="AB354" i="7"/>
  <c r="AB355" i="7"/>
  <c r="AB356" i="7"/>
  <c r="AB357" i="7"/>
  <c r="AB358" i="7"/>
  <c r="AB359" i="7"/>
  <c r="AB360" i="7"/>
  <c r="AB361" i="7"/>
  <c r="AB362" i="7"/>
  <c r="AB363" i="7"/>
  <c r="AB364" i="7"/>
  <c r="AB365" i="7"/>
  <c r="AB366" i="7"/>
  <c r="AB367" i="7"/>
  <c r="AB368" i="7"/>
  <c r="AB369" i="7"/>
  <c r="AB370" i="7"/>
  <c r="AB371" i="7"/>
  <c r="AB372" i="7"/>
  <c r="AB373" i="7"/>
  <c r="AB374" i="7"/>
  <c r="AB375" i="7"/>
  <c r="AB376" i="7"/>
  <c r="AB377" i="7"/>
  <c r="AB378" i="7"/>
  <c r="AB379" i="7"/>
  <c r="AB380" i="7"/>
  <c r="AB381" i="7"/>
  <c r="AB382" i="7"/>
  <c r="AB383" i="7"/>
  <c r="AB384" i="7"/>
  <c r="AB385" i="7"/>
  <c r="AB386" i="7"/>
  <c r="AB387" i="7"/>
  <c r="AB388" i="7"/>
  <c r="AB389" i="7"/>
  <c r="AB390" i="7"/>
  <c r="AB391" i="7"/>
  <c r="AB392" i="7"/>
  <c r="AB393" i="7"/>
  <c r="AB394" i="7"/>
  <c r="AB395" i="7"/>
  <c r="AB396" i="7"/>
  <c r="AB397" i="7"/>
  <c r="AB398" i="7"/>
  <c r="AB399" i="7"/>
  <c r="AB400" i="7"/>
  <c r="AB401" i="7"/>
  <c r="AB402" i="7"/>
  <c r="AB403" i="7"/>
  <c r="AB404" i="7"/>
  <c r="AB405" i="7"/>
  <c r="AB406" i="7"/>
  <c r="AB407" i="7"/>
  <c r="AB408" i="7"/>
  <c r="AB409" i="7"/>
  <c r="AB410" i="7"/>
  <c r="AB411" i="7"/>
  <c r="AB412" i="7"/>
  <c r="AB413" i="7"/>
  <c r="AB414" i="7"/>
  <c r="AB415" i="7"/>
  <c r="AB416" i="7"/>
  <c r="AB417" i="7"/>
  <c r="AB418" i="7"/>
  <c r="AB419" i="7"/>
  <c r="AB420" i="7"/>
  <c r="AB421" i="7"/>
  <c r="AB422" i="7"/>
  <c r="AB423" i="7"/>
  <c r="AB424" i="7"/>
  <c r="AB425" i="7"/>
  <c r="AB426" i="7"/>
  <c r="AB427" i="7"/>
  <c r="AB428" i="7"/>
  <c r="AB429" i="7"/>
  <c r="AB430" i="7"/>
  <c r="AB431" i="7"/>
  <c r="AB432" i="7"/>
  <c r="AB433" i="7"/>
  <c r="AB434" i="7"/>
  <c r="AB435" i="7"/>
  <c r="AB436" i="7"/>
  <c r="AB437" i="7"/>
  <c r="AB438" i="7"/>
  <c r="AB439" i="7"/>
  <c r="AB440" i="7"/>
  <c r="AB441" i="7"/>
  <c r="AB442" i="7"/>
  <c r="AB443" i="7"/>
  <c r="AB444" i="7"/>
  <c r="AB445" i="7"/>
  <c r="AB446" i="7"/>
  <c r="AB447" i="7"/>
  <c r="AB448" i="7"/>
  <c r="AB449" i="7"/>
  <c r="AB450" i="7"/>
  <c r="AB451" i="7"/>
  <c r="AB452" i="7"/>
  <c r="AB453" i="7"/>
  <c r="AB454" i="7"/>
  <c r="AB455" i="7"/>
  <c r="AB456" i="7"/>
  <c r="AB457" i="7"/>
  <c r="AB458" i="7"/>
  <c r="AB459" i="7"/>
  <c r="AB460" i="7"/>
  <c r="AB461" i="7"/>
  <c r="AB462" i="7"/>
  <c r="AB463" i="7"/>
  <c r="AB464" i="7"/>
  <c r="AB465" i="7"/>
  <c r="AB466" i="7"/>
  <c r="AB467" i="7"/>
  <c r="AB468" i="7"/>
  <c r="AB469" i="7"/>
  <c r="AB470" i="7"/>
  <c r="AB471" i="7"/>
  <c r="AB472" i="7"/>
  <c r="AB473" i="7"/>
  <c r="AB474" i="7"/>
  <c r="AB475" i="7"/>
  <c r="AB476" i="7"/>
  <c r="AB477" i="7"/>
  <c r="AB478" i="7"/>
  <c r="AB479" i="7"/>
  <c r="AB480" i="7"/>
  <c r="AB481" i="7"/>
  <c r="AB482" i="7"/>
  <c r="AB483" i="7"/>
  <c r="AB484" i="7"/>
  <c r="AB485" i="7"/>
  <c r="AB486" i="7"/>
  <c r="AB487" i="7"/>
  <c r="AB488" i="7"/>
  <c r="AB489" i="7"/>
  <c r="AB490" i="7"/>
  <c r="AB491" i="7"/>
  <c r="AB492" i="7"/>
  <c r="AB493" i="7"/>
  <c r="AB494" i="7"/>
  <c r="AB495" i="7"/>
  <c r="AB496" i="7"/>
  <c r="AB497" i="7"/>
  <c r="AB498" i="7"/>
  <c r="AB499" i="7"/>
  <c r="AB500" i="7"/>
  <c r="AB501" i="7"/>
  <c r="AB502" i="7"/>
  <c r="AB503" i="7"/>
  <c r="AB504" i="7"/>
  <c r="AB505" i="7"/>
  <c r="AB506" i="7"/>
  <c r="AB507" i="7"/>
  <c r="AB508" i="7"/>
  <c r="AB509" i="7"/>
  <c r="AB510" i="7"/>
  <c r="AB511" i="7"/>
  <c r="AB512" i="7"/>
  <c r="AB513" i="7"/>
  <c r="AB514" i="7"/>
  <c r="AB515" i="7"/>
  <c r="AB516" i="7"/>
  <c r="AB517" i="7"/>
  <c r="AB518" i="7"/>
  <c r="AB519" i="7"/>
  <c r="AB520" i="7"/>
  <c r="AB521" i="7"/>
  <c r="AB522" i="7"/>
  <c r="AB523" i="7"/>
  <c r="AB524" i="7"/>
  <c r="AB525" i="7"/>
  <c r="AB526" i="7"/>
  <c r="AB527" i="7"/>
  <c r="AB528" i="7"/>
  <c r="AB529" i="7"/>
  <c r="AB530" i="7"/>
  <c r="AB531" i="7"/>
  <c r="AB532" i="7"/>
  <c r="AB533" i="7"/>
  <c r="AB534" i="7"/>
  <c r="AB535" i="7"/>
  <c r="AB536" i="7"/>
  <c r="AB537" i="7"/>
  <c r="AB538" i="7"/>
  <c r="AB539" i="7"/>
  <c r="AB540" i="7"/>
  <c r="AB541" i="7"/>
  <c r="AB542" i="7"/>
  <c r="AB543" i="7"/>
  <c r="AB544" i="7"/>
  <c r="AB545" i="7"/>
  <c r="AB546" i="7"/>
  <c r="AB547" i="7"/>
  <c r="AB548" i="7"/>
  <c r="AB549" i="7"/>
  <c r="AB550" i="7"/>
  <c r="AB551" i="7"/>
  <c r="AB552" i="7"/>
  <c r="AB553" i="7"/>
  <c r="AB554" i="7"/>
  <c r="AB555" i="7"/>
  <c r="AB556" i="7"/>
  <c r="AB557" i="7"/>
  <c r="AB558" i="7"/>
  <c r="AB559" i="7"/>
  <c r="AB560" i="7"/>
  <c r="AB561" i="7"/>
  <c r="AB562" i="7"/>
  <c r="AB563" i="7"/>
  <c r="AB564" i="7"/>
  <c r="AB565" i="7"/>
  <c r="AB566" i="7"/>
  <c r="AB567" i="7"/>
  <c r="AB568" i="7"/>
  <c r="AB569" i="7"/>
  <c r="AB570" i="7"/>
  <c r="AB571" i="7"/>
  <c r="AB572" i="7"/>
  <c r="AB573" i="7"/>
  <c r="AB574" i="7"/>
  <c r="AB575" i="7"/>
  <c r="AB576" i="7"/>
  <c r="AB577" i="7"/>
  <c r="AB578" i="7"/>
  <c r="AB579" i="7"/>
  <c r="AB580" i="7"/>
  <c r="AB581" i="7"/>
  <c r="AB582" i="7"/>
  <c r="AB583" i="7"/>
  <c r="AB584" i="7"/>
  <c r="AB585" i="7"/>
  <c r="AB586" i="7"/>
  <c r="AB587" i="7"/>
  <c r="AB588" i="7"/>
  <c r="AB589" i="7"/>
  <c r="AB590" i="7"/>
  <c r="AB591" i="7"/>
  <c r="AB592" i="7"/>
  <c r="AB593" i="7"/>
  <c r="AB594" i="7"/>
  <c r="AB595" i="7"/>
  <c r="AB596" i="7"/>
  <c r="AB597" i="7"/>
  <c r="AB598" i="7"/>
  <c r="AB599" i="7"/>
  <c r="AB600" i="7"/>
  <c r="AB601" i="7"/>
  <c r="AB602" i="7"/>
  <c r="AB603" i="7"/>
  <c r="AB604" i="7"/>
  <c r="AB605" i="7"/>
  <c r="AB606" i="7"/>
  <c r="AB607" i="7"/>
  <c r="AB608" i="7"/>
  <c r="AB609" i="7"/>
  <c r="AB610" i="7"/>
  <c r="AB611" i="7"/>
  <c r="AB612" i="7"/>
  <c r="AB613" i="7"/>
  <c r="AB614" i="7"/>
  <c r="AB615" i="7"/>
  <c r="AB616" i="7"/>
  <c r="AB617" i="7"/>
  <c r="AB618" i="7"/>
  <c r="AB619" i="7"/>
  <c r="AB620" i="7"/>
  <c r="AB621" i="7"/>
  <c r="AB622" i="7"/>
  <c r="AB623" i="7"/>
  <c r="AB624" i="7"/>
  <c r="AB625" i="7"/>
  <c r="AB626" i="7"/>
  <c r="AB627" i="7"/>
  <c r="AB628" i="7"/>
  <c r="AB629" i="7"/>
  <c r="AB630" i="7"/>
  <c r="AB631" i="7"/>
  <c r="AB632" i="7"/>
  <c r="AB633" i="7"/>
  <c r="AB634" i="7"/>
  <c r="AB635" i="7"/>
  <c r="AB636" i="7"/>
  <c r="AB637" i="7"/>
  <c r="AB638" i="7"/>
  <c r="AB639" i="7"/>
  <c r="AB640" i="7"/>
  <c r="AB641" i="7"/>
  <c r="AB642" i="7"/>
  <c r="AB643" i="7"/>
  <c r="AB644" i="7"/>
  <c r="AB645" i="7"/>
  <c r="AB646" i="7"/>
  <c r="AB647" i="7"/>
  <c r="AB648" i="7"/>
  <c r="AB649" i="7"/>
  <c r="AB650" i="7"/>
  <c r="AB651" i="7"/>
  <c r="AB652" i="7"/>
  <c r="AB653" i="7"/>
  <c r="AB654" i="7"/>
  <c r="AB655" i="7"/>
  <c r="AB656" i="7"/>
  <c r="AB657" i="7"/>
  <c r="AB658" i="7"/>
  <c r="AB659" i="7"/>
  <c r="AB660" i="7"/>
  <c r="AB661" i="7"/>
  <c r="AB662" i="7"/>
  <c r="AB663" i="7"/>
  <c r="AB664" i="7"/>
  <c r="AB665" i="7"/>
  <c r="AB666" i="7"/>
  <c r="AB667" i="7"/>
  <c r="AB668" i="7"/>
  <c r="AB669" i="7"/>
  <c r="AB670" i="7"/>
  <c r="AB671" i="7"/>
  <c r="AB672" i="7"/>
  <c r="AB673" i="7"/>
  <c r="AB674" i="7"/>
  <c r="AB675" i="7"/>
  <c r="AB676" i="7"/>
  <c r="AB677" i="7"/>
  <c r="AB678" i="7"/>
  <c r="AB679" i="7"/>
  <c r="AB680" i="7"/>
  <c r="AB681" i="7"/>
  <c r="AB682" i="7"/>
  <c r="AB683" i="7"/>
  <c r="AB684" i="7"/>
  <c r="AB685" i="7"/>
  <c r="AB686" i="7"/>
  <c r="AB687" i="7"/>
  <c r="AB688" i="7"/>
  <c r="AB689" i="7"/>
  <c r="AB690" i="7"/>
  <c r="AB691" i="7"/>
  <c r="AB692" i="7"/>
  <c r="AB693" i="7"/>
  <c r="AB694" i="7"/>
  <c r="AB695" i="7"/>
  <c r="AB696" i="7"/>
  <c r="AB697" i="7"/>
  <c r="AB698" i="7"/>
  <c r="AB699" i="7"/>
  <c r="AB700" i="7"/>
  <c r="AB701" i="7"/>
  <c r="AB702" i="7"/>
  <c r="AB703" i="7"/>
  <c r="AB704" i="7"/>
  <c r="AB705" i="7"/>
  <c r="AB706" i="7"/>
  <c r="AB707" i="7"/>
  <c r="AB708" i="7"/>
  <c r="AB709" i="7"/>
  <c r="AB710" i="7"/>
  <c r="AB711" i="7"/>
  <c r="AB712" i="7"/>
  <c r="AB713" i="7"/>
  <c r="AB714" i="7"/>
  <c r="AB715" i="7"/>
  <c r="AB716" i="7"/>
  <c r="AB717" i="7"/>
  <c r="AB718" i="7"/>
  <c r="AB719" i="7"/>
  <c r="AB720" i="7"/>
  <c r="AB721" i="7"/>
  <c r="AB722" i="7"/>
  <c r="AB723" i="7"/>
  <c r="AB724" i="7"/>
  <c r="AB725" i="7"/>
  <c r="AB726" i="7"/>
  <c r="AB727" i="7"/>
  <c r="AB728" i="7"/>
  <c r="AB729" i="7"/>
  <c r="AB730" i="7"/>
  <c r="AB731" i="7"/>
  <c r="AB732" i="7"/>
  <c r="AB733" i="7"/>
  <c r="AB734" i="7"/>
  <c r="AB735" i="7"/>
  <c r="AB736" i="7"/>
  <c r="AB737" i="7"/>
  <c r="AB738" i="7"/>
  <c r="AB739" i="7"/>
  <c r="AB740" i="7"/>
  <c r="AB741" i="7"/>
  <c r="AB742" i="7"/>
  <c r="AB743" i="7"/>
  <c r="AB744" i="7"/>
  <c r="AB745" i="7"/>
  <c r="AB746" i="7"/>
  <c r="AB747" i="7"/>
  <c r="AB748" i="7"/>
  <c r="AB749" i="7"/>
  <c r="AB750" i="7"/>
  <c r="AB751" i="7"/>
  <c r="AB752" i="7"/>
  <c r="AB753" i="7"/>
  <c r="AB754" i="7"/>
  <c r="AB755" i="7"/>
  <c r="AB756" i="7"/>
  <c r="AB757" i="7"/>
  <c r="AB758" i="7"/>
  <c r="AB759" i="7"/>
  <c r="AB760" i="7"/>
  <c r="AB761" i="7"/>
  <c r="AB762" i="7"/>
  <c r="AB763" i="7"/>
  <c r="AB764" i="7"/>
  <c r="AB765" i="7"/>
  <c r="AB766" i="7"/>
  <c r="AB767" i="7"/>
  <c r="AB768" i="7"/>
  <c r="AB769" i="7"/>
  <c r="AB770" i="7"/>
  <c r="AB771" i="7"/>
  <c r="AB772" i="7"/>
  <c r="AB773" i="7"/>
  <c r="AB774" i="7"/>
  <c r="AB775" i="7"/>
  <c r="AB776" i="7"/>
  <c r="AB777" i="7"/>
  <c r="AB778" i="7"/>
  <c r="AB779" i="7"/>
  <c r="AB780" i="7"/>
  <c r="AB781" i="7"/>
  <c r="AB782" i="7"/>
  <c r="AB783" i="7"/>
  <c r="AB784" i="7"/>
  <c r="AB785" i="7"/>
  <c r="AB786" i="7"/>
  <c r="AB787" i="7"/>
  <c r="AB788" i="7"/>
  <c r="AB789" i="7"/>
  <c r="AB790" i="7"/>
  <c r="AB791" i="7"/>
  <c r="AB792" i="7"/>
  <c r="AB793" i="7"/>
  <c r="AB794" i="7"/>
  <c r="AB795" i="7"/>
  <c r="AB796" i="7"/>
  <c r="AB797" i="7"/>
  <c r="AB798" i="7"/>
  <c r="AB799" i="7"/>
  <c r="AB800" i="7"/>
  <c r="AB801" i="7"/>
  <c r="AB802" i="7"/>
  <c r="AB803" i="7"/>
  <c r="AB804" i="7"/>
  <c r="AB805" i="7"/>
  <c r="AB806" i="7"/>
  <c r="AB807" i="7"/>
  <c r="AB808" i="7"/>
  <c r="AB809" i="7"/>
  <c r="AB810" i="7"/>
  <c r="AB811" i="7"/>
  <c r="AB812" i="7"/>
  <c r="AB813" i="7"/>
  <c r="AB814" i="7"/>
  <c r="AB815" i="7"/>
  <c r="AB816" i="7"/>
  <c r="AB817" i="7"/>
  <c r="AB818" i="7"/>
  <c r="AB819" i="7"/>
  <c r="AB820" i="7"/>
  <c r="AB821" i="7"/>
  <c r="AB822" i="7"/>
  <c r="AB823" i="7"/>
  <c r="AB824" i="7"/>
  <c r="AB825" i="7"/>
  <c r="AB826" i="7"/>
  <c r="AB827" i="7"/>
  <c r="AB828" i="7"/>
  <c r="AB829" i="7"/>
  <c r="AB830" i="7"/>
  <c r="AB831" i="7"/>
  <c r="AB832" i="7"/>
  <c r="AB833" i="7"/>
  <c r="AB834" i="7"/>
  <c r="AB835" i="7"/>
  <c r="AB836" i="7"/>
  <c r="AB837" i="7"/>
  <c r="AB838" i="7"/>
  <c r="AB839" i="7"/>
  <c r="AB840" i="7"/>
  <c r="AB841" i="7"/>
  <c r="AB842" i="7"/>
  <c r="AB843" i="7"/>
  <c r="AB844" i="7"/>
  <c r="AB845" i="7"/>
  <c r="AB846" i="7"/>
  <c r="AB847" i="7"/>
  <c r="AB848" i="7"/>
  <c r="AB849" i="7"/>
  <c r="AB850" i="7"/>
  <c r="AB851" i="7"/>
  <c r="AB852" i="7"/>
  <c r="AB853" i="7"/>
  <c r="AB854" i="7"/>
  <c r="AB855" i="7"/>
  <c r="AB856" i="7"/>
  <c r="AB857" i="7"/>
  <c r="AB858" i="7"/>
  <c r="AB859" i="7"/>
  <c r="AB860" i="7"/>
  <c r="AB861" i="7"/>
  <c r="AB862" i="7"/>
  <c r="AB863" i="7"/>
  <c r="AB864" i="7"/>
  <c r="AB865" i="7"/>
  <c r="AB866" i="7"/>
  <c r="AB867" i="7"/>
  <c r="AB868" i="7"/>
  <c r="AB869" i="7"/>
  <c r="AB870" i="7"/>
  <c r="AB871" i="7"/>
  <c r="AB872" i="7"/>
  <c r="AB873" i="7"/>
  <c r="AB874" i="7"/>
  <c r="AB875" i="7"/>
  <c r="AB876" i="7"/>
  <c r="AB877" i="7"/>
  <c r="AB878" i="7"/>
  <c r="AB879" i="7"/>
  <c r="AB880" i="7"/>
  <c r="AB881" i="7"/>
  <c r="AB882" i="7"/>
  <c r="AB883" i="7"/>
  <c r="AB884" i="7"/>
  <c r="AB885" i="7"/>
  <c r="AB886" i="7"/>
  <c r="AB887" i="7"/>
  <c r="AB888" i="7"/>
  <c r="AB889" i="7"/>
  <c r="AB890" i="7"/>
  <c r="AB891" i="7"/>
  <c r="AB892" i="7"/>
  <c r="AB893" i="7"/>
  <c r="AB894" i="7"/>
  <c r="AB895" i="7"/>
  <c r="AB896" i="7"/>
  <c r="AB897" i="7"/>
  <c r="AB898" i="7"/>
  <c r="AB899" i="7"/>
  <c r="AB900" i="7"/>
  <c r="AB901" i="7"/>
  <c r="AB902" i="7"/>
  <c r="AB903" i="7"/>
  <c r="AB904" i="7"/>
  <c r="AB905" i="7"/>
  <c r="AB906" i="7"/>
  <c r="AB907" i="7"/>
  <c r="AB908" i="7"/>
  <c r="AB909" i="7"/>
  <c r="AB910" i="7"/>
  <c r="AB911" i="7"/>
  <c r="AB912" i="7"/>
  <c r="AB913" i="7"/>
  <c r="AB914" i="7"/>
  <c r="AB915" i="7"/>
  <c r="AB916" i="7"/>
  <c r="AB917" i="7"/>
  <c r="AB918" i="7"/>
  <c r="AB919" i="7"/>
  <c r="AB920" i="7"/>
  <c r="AB921" i="7"/>
  <c r="AB922" i="7"/>
  <c r="AB923" i="7"/>
  <c r="AB924" i="7"/>
  <c r="AB925" i="7"/>
  <c r="AB926" i="7"/>
  <c r="AB927" i="7"/>
  <c r="AB928" i="7"/>
  <c r="AB929" i="7"/>
  <c r="AB930" i="7"/>
  <c r="AB931" i="7"/>
  <c r="AB932" i="7"/>
  <c r="AB933" i="7"/>
  <c r="AB934" i="7"/>
  <c r="AB935" i="7"/>
  <c r="AB936" i="7"/>
  <c r="AB937" i="7"/>
  <c r="AB938" i="7"/>
  <c r="AB939" i="7"/>
  <c r="AB940" i="7"/>
  <c r="AB941" i="7"/>
  <c r="AB942" i="7"/>
  <c r="AB943" i="7"/>
  <c r="AB944" i="7"/>
  <c r="AB945" i="7"/>
  <c r="AB946" i="7"/>
  <c r="AB947" i="7"/>
  <c r="AB948" i="7"/>
  <c r="AB949" i="7"/>
  <c r="AB950" i="7"/>
  <c r="AB951" i="7"/>
  <c r="AB952" i="7"/>
  <c r="AB953" i="7"/>
  <c r="AB954" i="7"/>
  <c r="AB955" i="7"/>
  <c r="AB956" i="7"/>
  <c r="AB957" i="7"/>
  <c r="AB958" i="7"/>
  <c r="AB959" i="7"/>
  <c r="AB960" i="7"/>
  <c r="AB961" i="7"/>
  <c r="AB962" i="7"/>
  <c r="AB963" i="7"/>
  <c r="AB964" i="7"/>
  <c r="AB965" i="7"/>
  <c r="AB966" i="7"/>
  <c r="AB967" i="7"/>
  <c r="AB968" i="7"/>
  <c r="AB969" i="7"/>
  <c r="AB970" i="7"/>
  <c r="AB971" i="7"/>
  <c r="AB972" i="7"/>
  <c r="AB973" i="7"/>
  <c r="AB974" i="7"/>
  <c r="AB975" i="7"/>
  <c r="AB976" i="7"/>
  <c r="AB977" i="7"/>
  <c r="AB978" i="7"/>
  <c r="AB979" i="7"/>
  <c r="AB980" i="7"/>
  <c r="AB981" i="7"/>
  <c r="AB982" i="7"/>
  <c r="AB983" i="7"/>
  <c r="AB984" i="7"/>
  <c r="AB985" i="7"/>
  <c r="AB986" i="7"/>
  <c r="AB987" i="7"/>
  <c r="AB988" i="7"/>
  <c r="AB989" i="7"/>
  <c r="AB990" i="7"/>
  <c r="AB991" i="7"/>
  <c r="AB992" i="7"/>
  <c r="AB993" i="7"/>
  <c r="AB994" i="7"/>
  <c r="AB995" i="7"/>
  <c r="AB996" i="7"/>
  <c r="AB997" i="7"/>
  <c r="AB998" i="7"/>
  <c r="AB999" i="7"/>
  <c r="AB1000" i="7"/>
  <c r="AB1001" i="7"/>
  <c r="AB1002" i="7"/>
  <c r="AB1003" i="7"/>
  <c r="AB1004" i="7"/>
  <c r="AB1005" i="7"/>
  <c r="AB1006" i="7"/>
  <c r="AB1007" i="7"/>
  <c r="AB1008" i="7"/>
  <c r="AB1009" i="7"/>
  <c r="AB1010" i="7"/>
  <c r="AB1011" i="7"/>
  <c r="AB1012" i="7"/>
  <c r="AB1013" i="7"/>
  <c r="AB1014" i="7"/>
  <c r="AB1015" i="7"/>
  <c r="AB1016" i="7"/>
  <c r="AB1017" i="7"/>
  <c r="AB1018" i="7"/>
  <c r="AB1019" i="7"/>
  <c r="AB1020" i="7"/>
  <c r="AB1021" i="7"/>
  <c r="AB1022" i="7"/>
  <c r="AB1023" i="7"/>
  <c r="AB1024" i="7"/>
  <c r="AB1025" i="7"/>
  <c r="AB1026" i="7"/>
  <c r="AB1027" i="7"/>
  <c r="AB1028" i="7"/>
  <c r="AB1029" i="7"/>
  <c r="AB1030" i="7"/>
  <c r="AB1031" i="7"/>
  <c r="AB1032" i="7"/>
  <c r="AB1033" i="7"/>
  <c r="AB1034" i="7"/>
  <c r="AB1035" i="7"/>
  <c r="AB1036" i="7"/>
  <c r="AB1037" i="7"/>
  <c r="AB1038" i="7"/>
  <c r="AB1039" i="7"/>
  <c r="AB1040" i="7"/>
  <c r="AB1041" i="7"/>
  <c r="AB1042" i="7"/>
  <c r="AB1043" i="7"/>
  <c r="AB1044" i="7"/>
  <c r="AB1045" i="7"/>
  <c r="AB1046" i="7"/>
  <c r="AB1047" i="7"/>
  <c r="AB1048" i="7"/>
  <c r="AB1049" i="7"/>
  <c r="AB1050" i="7"/>
  <c r="AB1051" i="7"/>
  <c r="AB1052" i="7"/>
  <c r="AB1053" i="7"/>
  <c r="AB1054" i="7"/>
  <c r="AB1055" i="7"/>
  <c r="AB1056" i="7"/>
  <c r="AB1057" i="7"/>
  <c r="AB1058" i="7"/>
  <c r="AB1059" i="7"/>
  <c r="AB1060" i="7"/>
  <c r="AB1061" i="7"/>
  <c r="AB1062" i="7"/>
  <c r="AB1063" i="7"/>
  <c r="AB1064" i="7"/>
  <c r="AB1065" i="7"/>
  <c r="AB1066" i="7"/>
  <c r="AB1067" i="7"/>
  <c r="AB1068" i="7"/>
  <c r="AB1069" i="7"/>
  <c r="AB1070" i="7"/>
  <c r="AB1071" i="7"/>
  <c r="AB1072" i="7"/>
  <c r="AB1073" i="7"/>
  <c r="AB1074" i="7"/>
  <c r="AB1075" i="7"/>
  <c r="AB1076" i="7"/>
  <c r="AB1077" i="7"/>
  <c r="AB1078" i="7"/>
  <c r="AB1079" i="7"/>
  <c r="AB1080" i="7"/>
  <c r="AB1081" i="7"/>
  <c r="AB1082" i="7"/>
  <c r="AB1083" i="7"/>
  <c r="AB1084" i="7"/>
  <c r="AB1085" i="7"/>
  <c r="AB1086" i="7"/>
  <c r="AB1087" i="7"/>
  <c r="AB1088" i="7"/>
  <c r="AB1089" i="7"/>
  <c r="AB1090" i="7"/>
  <c r="AB1091" i="7"/>
  <c r="AB1092" i="7"/>
  <c r="AB1093" i="7"/>
  <c r="AB1094" i="7"/>
  <c r="AB1095" i="7"/>
  <c r="AB1096" i="7"/>
  <c r="AB1097" i="7"/>
  <c r="AB1098" i="7"/>
  <c r="AB1099" i="7"/>
  <c r="AB1100" i="7"/>
  <c r="AB1101" i="7"/>
  <c r="AB1102" i="7"/>
  <c r="AB1103" i="7"/>
  <c r="AB1104" i="7"/>
  <c r="AB1105" i="7"/>
  <c r="AB1106" i="7"/>
  <c r="AB1107" i="7"/>
  <c r="AB1108" i="7"/>
  <c r="AB1109" i="7"/>
  <c r="AB1110" i="7"/>
  <c r="AB1111" i="7"/>
  <c r="AB1112" i="7"/>
  <c r="AB1113" i="7"/>
  <c r="AB1114" i="7"/>
  <c r="AB1115" i="7"/>
  <c r="AB1116" i="7"/>
  <c r="AB1117" i="7"/>
  <c r="AB1118" i="7"/>
  <c r="AB1119" i="7"/>
  <c r="AB1120" i="7"/>
  <c r="AB1121" i="7"/>
  <c r="AB1122" i="7"/>
  <c r="AB1123" i="7"/>
  <c r="AB1124" i="7"/>
  <c r="AB1125" i="7"/>
  <c r="AB1126" i="7"/>
  <c r="AB1127" i="7"/>
  <c r="AB1128" i="7"/>
  <c r="AB1129" i="7"/>
  <c r="AB1130" i="7"/>
  <c r="AB1131" i="7"/>
  <c r="AB1132" i="7"/>
  <c r="AB1133" i="7"/>
  <c r="AB1134" i="7"/>
  <c r="AB1135" i="7"/>
  <c r="AB1136" i="7"/>
  <c r="AB1137" i="7"/>
  <c r="AB1138" i="7"/>
  <c r="AB1139" i="7"/>
  <c r="AB1140" i="7"/>
  <c r="AB1141" i="7"/>
  <c r="AB1142" i="7"/>
  <c r="AB1143" i="7"/>
  <c r="AB1144" i="7"/>
  <c r="AB1145" i="7"/>
  <c r="AB1146" i="7"/>
  <c r="AB1147" i="7"/>
  <c r="AB1148" i="7"/>
  <c r="AB1149" i="7"/>
  <c r="AB1150" i="7"/>
  <c r="AB1151" i="7"/>
  <c r="AB1152" i="7"/>
  <c r="AB1153" i="7"/>
  <c r="AB1154" i="7"/>
  <c r="AB1155" i="7"/>
  <c r="AB1156" i="7"/>
  <c r="AB1157" i="7"/>
  <c r="AB1158" i="7"/>
  <c r="AB1159" i="7"/>
  <c r="AB1160" i="7"/>
  <c r="AB2" i="7"/>
  <c r="V411" i="7"/>
  <c r="V480" i="7"/>
  <c r="V551" i="7"/>
  <c r="V595" i="7"/>
  <c r="V657" i="7"/>
  <c r="V723" i="7"/>
  <c r="V767" i="7"/>
  <c r="V885" i="7"/>
  <c r="V918" i="7"/>
  <c r="V1014" i="7"/>
  <c r="V1046" i="7"/>
  <c r="V1093" i="7"/>
  <c r="V1142" i="7"/>
  <c r="S14" i="7"/>
  <c r="S15" i="7"/>
  <c r="S38" i="7"/>
  <c r="S45" i="7"/>
  <c r="S86" i="7"/>
  <c r="S102" i="7"/>
  <c r="S130" i="7"/>
  <c r="S158" i="7"/>
  <c r="S159" i="7"/>
  <c r="S182" i="7"/>
  <c r="S202" i="7"/>
  <c r="S230" i="7"/>
  <c r="S273" i="7"/>
  <c r="S311" i="7"/>
  <c r="S335" i="7"/>
  <c r="S371" i="7"/>
  <c r="S406" i="7"/>
  <c r="S418" i="7"/>
  <c r="S467" i="7"/>
  <c r="S479" i="7"/>
  <c r="S500" i="7"/>
  <c r="S525" i="7"/>
  <c r="S536" i="7"/>
  <c r="S552" i="7"/>
  <c r="S588" i="7"/>
  <c r="S633" i="7"/>
  <c r="S660" i="7"/>
  <c r="S684" i="7"/>
  <c r="S693" i="7"/>
  <c r="S705" i="7"/>
  <c r="S720" i="7"/>
  <c r="S732" i="7"/>
  <c r="S741" i="7"/>
  <c r="S755" i="7"/>
  <c r="S765" i="7"/>
  <c r="S777" i="7"/>
  <c r="S791" i="7"/>
  <c r="S797" i="7"/>
  <c r="S827" i="7"/>
  <c r="S838" i="7"/>
  <c r="S850" i="7"/>
  <c r="S854" i="7"/>
  <c r="S863" i="7"/>
  <c r="S874" i="7"/>
  <c r="S878" i="7"/>
  <c r="S887" i="7"/>
  <c r="S898" i="7"/>
  <c r="S902" i="7"/>
  <c r="S911" i="7"/>
  <c r="S922" i="7"/>
  <c r="S926" i="7"/>
  <c r="S935" i="7"/>
  <c r="S946" i="7"/>
  <c r="S950" i="7"/>
  <c r="S959" i="7"/>
  <c r="S970" i="7"/>
  <c r="S974" i="7"/>
  <c r="S983" i="7"/>
  <c r="S994" i="7"/>
  <c r="S998" i="7"/>
  <c r="S1007" i="7"/>
  <c r="S1018" i="7"/>
  <c r="S1022" i="7"/>
  <c r="S1031" i="7"/>
  <c r="S1049" i="7"/>
  <c r="S1059" i="7"/>
  <c r="S1066" i="7"/>
  <c r="S1071" i="7"/>
  <c r="S1082" i="7"/>
  <c r="S1087" i="7"/>
  <c r="S1097" i="7"/>
  <c r="S1104" i="7"/>
  <c r="S1115" i="7"/>
  <c r="S1119" i="7"/>
  <c r="S1152" i="7"/>
  <c r="AL3" i="2"/>
  <c r="AL4" i="2"/>
  <c r="AL5" i="2"/>
  <c r="AL6" i="2"/>
  <c r="AL7" i="2"/>
  <c r="AL8" i="2"/>
  <c r="AL9" i="2"/>
  <c r="AL10" i="2"/>
  <c r="AL11" i="2"/>
  <c r="V11" i="7" s="1"/>
  <c r="AL12" i="2"/>
  <c r="AL13" i="2"/>
  <c r="AL14" i="2"/>
  <c r="V14" i="7" s="1"/>
  <c r="AL15" i="2"/>
  <c r="V15" i="7" s="1"/>
  <c r="AL16" i="2"/>
  <c r="AL17" i="2"/>
  <c r="AL18" i="2"/>
  <c r="AL19" i="2"/>
  <c r="AL20" i="2"/>
  <c r="AL21" i="2"/>
  <c r="AL22" i="2"/>
  <c r="AL23" i="2"/>
  <c r="AL24" i="2"/>
  <c r="AL25" i="2"/>
  <c r="V25" i="7" s="1"/>
  <c r="AL26" i="2"/>
  <c r="V26" i="7" s="1"/>
  <c r="AL27" i="2"/>
  <c r="AL28" i="2"/>
  <c r="AL29" i="2"/>
  <c r="AL30" i="2"/>
  <c r="AL31" i="2"/>
  <c r="AL32" i="2"/>
  <c r="AL33" i="2"/>
  <c r="AL34" i="2"/>
  <c r="AL35" i="2"/>
  <c r="AL36" i="2"/>
  <c r="AL37" i="2"/>
  <c r="S37" i="7" s="1"/>
  <c r="AL38" i="2"/>
  <c r="V38" i="7" s="1"/>
  <c r="AL39" i="2"/>
  <c r="AL40" i="2"/>
  <c r="AL41" i="2"/>
  <c r="AL42" i="2"/>
  <c r="AL43" i="2"/>
  <c r="V43" i="7" s="1"/>
  <c r="AL44" i="2"/>
  <c r="AL45" i="2"/>
  <c r="V45" i="7" s="1"/>
  <c r="AL46" i="2"/>
  <c r="AL47" i="2"/>
  <c r="S47" i="7" s="1"/>
  <c r="AL48" i="2"/>
  <c r="AL49" i="2"/>
  <c r="AL50" i="2"/>
  <c r="AL51" i="2"/>
  <c r="AL52" i="2"/>
  <c r="AL53" i="2"/>
  <c r="AL54" i="2"/>
  <c r="AL55" i="2"/>
  <c r="AL56" i="2"/>
  <c r="AL57" i="2"/>
  <c r="AL58" i="2"/>
  <c r="V58" i="7" s="1"/>
  <c r="AL59" i="2"/>
  <c r="V59" i="7" s="1"/>
  <c r="AL60" i="2"/>
  <c r="AL61" i="2"/>
  <c r="AL62" i="2"/>
  <c r="AL63" i="2"/>
  <c r="AL64" i="2"/>
  <c r="AL65" i="2"/>
  <c r="AL66" i="2"/>
  <c r="AL67" i="2"/>
  <c r="AL68" i="2"/>
  <c r="AL69" i="2"/>
  <c r="AL70" i="2"/>
  <c r="AL71" i="2"/>
  <c r="AL72" i="2"/>
  <c r="V72" i="7" s="1"/>
  <c r="AL73" i="2"/>
  <c r="AL74" i="2"/>
  <c r="V74" i="7" s="1"/>
  <c r="AL75" i="2"/>
  <c r="AL76" i="2"/>
  <c r="AL77" i="2"/>
  <c r="AL78" i="2"/>
  <c r="AL79" i="2"/>
  <c r="AL80" i="2"/>
  <c r="AL81" i="2"/>
  <c r="AL82" i="2"/>
  <c r="AL83" i="2"/>
  <c r="AL84" i="2"/>
  <c r="AL85" i="2"/>
  <c r="AL86" i="2"/>
  <c r="V86" i="7" s="1"/>
  <c r="AL87" i="2"/>
  <c r="AL88" i="2"/>
  <c r="AL89" i="2"/>
  <c r="AL90" i="2"/>
  <c r="AL91" i="2"/>
  <c r="AL92" i="2"/>
  <c r="AL93" i="2"/>
  <c r="AL94" i="2"/>
  <c r="AL95" i="2"/>
  <c r="AL96" i="2"/>
  <c r="AL97" i="2"/>
  <c r="AL98" i="2"/>
  <c r="V98" i="7" s="1"/>
  <c r="AL99" i="2"/>
  <c r="AL100" i="2"/>
  <c r="AL101" i="2"/>
  <c r="AL102" i="2"/>
  <c r="V102" i="7" s="1"/>
  <c r="AL103" i="2"/>
  <c r="AL104" i="2"/>
  <c r="AL105" i="2"/>
  <c r="AL106" i="2"/>
  <c r="AL107" i="2"/>
  <c r="AL108" i="2"/>
  <c r="AL109" i="2"/>
  <c r="AL110" i="2"/>
  <c r="V110" i="7" s="1"/>
  <c r="AL111" i="2"/>
  <c r="AL112" i="2"/>
  <c r="AL113" i="2"/>
  <c r="AL114" i="2"/>
  <c r="AL115" i="2"/>
  <c r="V115" i="7" s="1"/>
  <c r="AL116" i="2"/>
  <c r="AL117" i="2"/>
  <c r="AL118" i="2"/>
  <c r="AL119" i="2"/>
  <c r="AL120" i="2"/>
  <c r="AL121" i="2"/>
  <c r="AL122" i="2"/>
  <c r="AL123" i="2"/>
  <c r="AL124" i="2"/>
  <c r="AL125" i="2"/>
  <c r="AL126" i="2"/>
  <c r="AL127" i="2"/>
  <c r="AL128" i="2"/>
  <c r="AL129" i="2"/>
  <c r="AL130" i="2"/>
  <c r="V130" i="7" s="1"/>
  <c r="AL131" i="2"/>
  <c r="V131" i="7" s="1"/>
  <c r="AL132" i="2"/>
  <c r="AL133" i="2"/>
  <c r="AL134" i="2"/>
  <c r="AL135" i="2"/>
  <c r="AL136" i="2"/>
  <c r="AL137" i="2"/>
  <c r="AL138" i="2"/>
  <c r="AL139" i="2"/>
  <c r="AL140" i="2"/>
  <c r="AL141" i="2"/>
  <c r="AL142" i="2"/>
  <c r="AL143" i="2"/>
  <c r="AL144" i="2"/>
  <c r="V144" i="7" s="1"/>
  <c r="AL145" i="2"/>
  <c r="AL146" i="2"/>
  <c r="V146" i="7" s="1"/>
  <c r="AL147" i="2"/>
  <c r="AL148" i="2"/>
  <c r="AL149" i="2"/>
  <c r="AL150" i="2"/>
  <c r="AL151" i="2"/>
  <c r="AL152" i="2"/>
  <c r="AL153" i="2"/>
  <c r="AL154" i="2"/>
  <c r="AL155" i="2"/>
  <c r="AL156" i="2"/>
  <c r="AL157" i="2"/>
  <c r="AL158" i="2"/>
  <c r="V158" i="7" s="1"/>
  <c r="AL159" i="2"/>
  <c r="V159" i="7" s="1"/>
  <c r="AL160" i="2"/>
  <c r="AL161" i="2"/>
  <c r="AL162" i="2"/>
  <c r="AL163" i="2"/>
  <c r="AL164" i="2"/>
  <c r="AL165" i="2"/>
  <c r="AL166" i="2"/>
  <c r="AL167" i="2"/>
  <c r="AL168" i="2"/>
  <c r="AL169" i="2"/>
  <c r="AL170" i="2"/>
  <c r="V170" i="7" s="1"/>
  <c r="AL171" i="2"/>
  <c r="AL172" i="2"/>
  <c r="AL173" i="2"/>
  <c r="AL174" i="2"/>
  <c r="AL175" i="2"/>
  <c r="AL176" i="2"/>
  <c r="AL177" i="2"/>
  <c r="AL178" i="2"/>
  <c r="AL179" i="2"/>
  <c r="AL180" i="2"/>
  <c r="AL181" i="2"/>
  <c r="AL182" i="2"/>
  <c r="V182" i="7" s="1"/>
  <c r="AL183" i="2"/>
  <c r="AL184" i="2"/>
  <c r="AL185" i="2"/>
  <c r="AL186" i="2"/>
  <c r="AL187" i="2"/>
  <c r="V187" i="7" s="1"/>
  <c r="AL188" i="2"/>
  <c r="AL189" i="2"/>
  <c r="V189" i="7" s="1"/>
  <c r="AL190" i="2"/>
  <c r="AL191" i="2"/>
  <c r="AL192" i="2"/>
  <c r="AL193" i="2"/>
  <c r="AL194" i="2"/>
  <c r="AL195" i="2"/>
  <c r="AL196" i="2"/>
  <c r="AL197" i="2"/>
  <c r="AL198" i="2"/>
  <c r="AL199" i="2"/>
  <c r="AL200" i="2"/>
  <c r="AL201" i="2"/>
  <c r="AL202" i="2"/>
  <c r="V202" i="7" s="1"/>
  <c r="AL203" i="2"/>
  <c r="AL204" i="2"/>
  <c r="AL205" i="2"/>
  <c r="AL206" i="2"/>
  <c r="AL207" i="2"/>
  <c r="AL208" i="2"/>
  <c r="AL209" i="2"/>
  <c r="AL210" i="2"/>
  <c r="AL211" i="2"/>
  <c r="AL212" i="2"/>
  <c r="AL213" i="2"/>
  <c r="AL214" i="2"/>
  <c r="AL215" i="2"/>
  <c r="AL216" i="2"/>
  <c r="V216" i="7" s="1"/>
  <c r="AL217" i="2"/>
  <c r="AL218" i="2"/>
  <c r="V218" i="7" s="1"/>
  <c r="AL219" i="2"/>
  <c r="AL220" i="2"/>
  <c r="AL221" i="2"/>
  <c r="AL222" i="2"/>
  <c r="AL223" i="2"/>
  <c r="AL224" i="2"/>
  <c r="AL225" i="2"/>
  <c r="AL226" i="2"/>
  <c r="AL227" i="2"/>
  <c r="AL228" i="2"/>
  <c r="AL229" i="2"/>
  <c r="AL230" i="2"/>
  <c r="V230" i="7" s="1"/>
  <c r="AL231" i="2"/>
  <c r="AL232" i="2"/>
  <c r="AL233" i="2"/>
  <c r="AL234" i="2"/>
  <c r="AL235" i="2"/>
  <c r="AL236" i="2"/>
  <c r="AL237" i="2"/>
  <c r="AL238" i="2"/>
  <c r="AL239" i="2"/>
  <c r="AL240" i="2"/>
  <c r="AL241" i="2"/>
  <c r="S241" i="7" s="1"/>
  <c r="AL242" i="2"/>
  <c r="V242" i="7" s="1"/>
  <c r="AL243" i="2"/>
  <c r="AL244" i="2"/>
  <c r="AL245" i="2"/>
  <c r="AL246" i="2"/>
  <c r="V246" i="7" s="1"/>
  <c r="AL247" i="2"/>
  <c r="AL248" i="2"/>
  <c r="AL249" i="2"/>
  <c r="AL250" i="2"/>
  <c r="AL251" i="2"/>
  <c r="AL252" i="2"/>
  <c r="AL253" i="2"/>
  <c r="AL254" i="2"/>
  <c r="V254" i="7" s="1"/>
  <c r="AL255" i="2"/>
  <c r="AL256" i="2"/>
  <c r="AL257" i="2"/>
  <c r="AL258" i="2"/>
  <c r="AL259" i="2"/>
  <c r="V259" i="7" s="1"/>
  <c r="AL260" i="2"/>
  <c r="AL261" i="2"/>
  <c r="AL262" i="2"/>
  <c r="AL263" i="2"/>
  <c r="AL264" i="2"/>
  <c r="AL265" i="2"/>
  <c r="AL266" i="2"/>
  <c r="AL267" i="2"/>
  <c r="AL268" i="2"/>
  <c r="AL269" i="2"/>
  <c r="AL270" i="2"/>
  <c r="AL271" i="2"/>
  <c r="AL272" i="2"/>
  <c r="AL273" i="2"/>
  <c r="V273" i="7" s="1"/>
  <c r="AL274" i="2"/>
  <c r="V274" i="7" s="1"/>
  <c r="AL275" i="2"/>
  <c r="AL276" i="2"/>
  <c r="AL277" i="2"/>
  <c r="AL278" i="2"/>
  <c r="AL279" i="2"/>
  <c r="AL280" i="2"/>
  <c r="AL281" i="2"/>
  <c r="AL282" i="2"/>
  <c r="AL283" i="2"/>
  <c r="AL284" i="2"/>
  <c r="AL285" i="2"/>
  <c r="AL286" i="2"/>
  <c r="V286" i="7" s="1"/>
  <c r="AL287" i="2"/>
  <c r="AL288" i="2"/>
  <c r="AL289" i="2"/>
  <c r="AL290" i="2"/>
  <c r="AL291" i="2"/>
  <c r="AL292" i="2"/>
  <c r="AL293" i="2"/>
  <c r="AL294" i="2"/>
  <c r="AL295" i="2"/>
  <c r="AL296" i="2"/>
  <c r="AL297" i="2"/>
  <c r="AL298" i="2"/>
  <c r="AL299" i="2"/>
  <c r="V299" i="7" s="1"/>
  <c r="AL300" i="2"/>
  <c r="V300" i="7" s="1"/>
  <c r="AL301" i="2"/>
  <c r="AL302" i="2"/>
  <c r="AL303" i="2"/>
  <c r="AL304" i="2"/>
  <c r="AL305" i="2"/>
  <c r="AL306" i="2"/>
  <c r="AL307" i="2"/>
  <c r="AL308" i="2"/>
  <c r="AL309" i="2"/>
  <c r="AL310" i="2"/>
  <c r="AL311" i="2"/>
  <c r="V311" i="7" s="1"/>
  <c r="AL312" i="2"/>
  <c r="AL313" i="2"/>
  <c r="AL314" i="2"/>
  <c r="AL315" i="2"/>
  <c r="AL316" i="2"/>
  <c r="AL317" i="2"/>
  <c r="AL318" i="2"/>
  <c r="AL319" i="2"/>
  <c r="AL320" i="2"/>
  <c r="AL321" i="2"/>
  <c r="S321" i="7" s="1"/>
  <c r="AL322" i="2"/>
  <c r="AL323" i="2"/>
  <c r="V323" i="7" s="1"/>
  <c r="AL324" i="2"/>
  <c r="V324" i="7" s="1"/>
  <c r="AL325" i="2"/>
  <c r="AL326" i="2"/>
  <c r="AL327" i="2"/>
  <c r="AL328" i="2"/>
  <c r="AL329" i="2"/>
  <c r="AL330" i="2"/>
  <c r="AL331" i="2"/>
  <c r="AL332" i="2"/>
  <c r="AL333" i="2"/>
  <c r="AL334" i="2"/>
  <c r="AL335" i="2"/>
  <c r="V335" i="7" s="1"/>
  <c r="AL336" i="2"/>
  <c r="AL337" i="2"/>
  <c r="AL338" i="2"/>
  <c r="AL339" i="2"/>
  <c r="AL340" i="2"/>
  <c r="AL341" i="2"/>
  <c r="AL342" i="2"/>
  <c r="AL343" i="2"/>
  <c r="AL344" i="2"/>
  <c r="AL345" i="2"/>
  <c r="AL346" i="2"/>
  <c r="AL347" i="2"/>
  <c r="V347" i="7" s="1"/>
  <c r="AL348" i="2"/>
  <c r="V348" i="7" s="1"/>
  <c r="AL349" i="2"/>
  <c r="AL350" i="2"/>
  <c r="S350" i="7" s="1"/>
  <c r="AL351" i="2"/>
  <c r="AL352" i="2"/>
  <c r="AL353" i="2"/>
  <c r="AL354" i="2"/>
  <c r="AL355" i="2"/>
  <c r="AL356" i="2"/>
  <c r="AL357" i="2"/>
  <c r="AL358" i="2"/>
  <c r="AL359" i="2"/>
  <c r="V359" i="7" s="1"/>
  <c r="AL360" i="2"/>
  <c r="AL361" i="2"/>
  <c r="AL362" i="2"/>
  <c r="AL363" i="2"/>
  <c r="AL364" i="2"/>
  <c r="AL365" i="2"/>
  <c r="AL366" i="2"/>
  <c r="AL367" i="2"/>
  <c r="AL368" i="2"/>
  <c r="AL369" i="2"/>
  <c r="AL370" i="2"/>
  <c r="AL371" i="2"/>
  <c r="V371" i="7" s="1"/>
  <c r="AL372" i="2"/>
  <c r="V372" i="7" s="1"/>
  <c r="AL373" i="2"/>
  <c r="AL374" i="2"/>
  <c r="AL375" i="2"/>
  <c r="AL376" i="2"/>
  <c r="AL377" i="2"/>
  <c r="AL378" i="2"/>
  <c r="AL379" i="2"/>
  <c r="S379" i="7" s="1"/>
  <c r="AL380" i="2"/>
  <c r="AL381" i="2"/>
  <c r="AL382" i="2"/>
  <c r="AL383" i="2"/>
  <c r="V383" i="7" s="1"/>
  <c r="AL384" i="2"/>
  <c r="AL385" i="2"/>
  <c r="AL386" i="2"/>
  <c r="AL387" i="2"/>
  <c r="AL388" i="2"/>
  <c r="AL389" i="2"/>
  <c r="AL390" i="2"/>
  <c r="AL391" i="2"/>
  <c r="AL392" i="2"/>
  <c r="AL393" i="2"/>
  <c r="AL394" i="2"/>
  <c r="AL395" i="2"/>
  <c r="V395" i="7" s="1"/>
  <c r="AL396" i="2"/>
  <c r="V396" i="7" s="1"/>
  <c r="AL397" i="2"/>
  <c r="AL398" i="2"/>
  <c r="AL399" i="2"/>
  <c r="AL400" i="2"/>
  <c r="AL401" i="2"/>
  <c r="AL402" i="2"/>
  <c r="AL403" i="2"/>
  <c r="AL404" i="2"/>
  <c r="AL405" i="2"/>
  <c r="AL406" i="2"/>
  <c r="V406" i="7" s="1"/>
  <c r="AL407" i="2"/>
  <c r="AL408" i="2"/>
  <c r="AL409" i="2"/>
  <c r="AL410" i="2"/>
  <c r="AL411" i="2"/>
  <c r="S411" i="7" s="1"/>
  <c r="AL412" i="2"/>
  <c r="AL413" i="2"/>
  <c r="AL414" i="2"/>
  <c r="AL415" i="2"/>
  <c r="AL416" i="2"/>
  <c r="AL417" i="2"/>
  <c r="V417" i="7" s="1"/>
  <c r="AL418" i="2"/>
  <c r="V418" i="7" s="1"/>
  <c r="AL419" i="2"/>
  <c r="AL420" i="2"/>
  <c r="AL421" i="2"/>
  <c r="AL422" i="2"/>
  <c r="AL423" i="2"/>
  <c r="AL424" i="2"/>
  <c r="AL425" i="2"/>
  <c r="AL426" i="2"/>
  <c r="AL427" i="2"/>
  <c r="AL428" i="2"/>
  <c r="AL429" i="2"/>
  <c r="AL430" i="2"/>
  <c r="AL431" i="2"/>
  <c r="V431" i="7" s="1"/>
  <c r="AL432" i="2"/>
  <c r="AL433" i="2"/>
  <c r="AL434" i="2"/>
  <c r="S434" i="7" s="1"/>
  <c r="AL435" i="2"/>
  <c r="AL436" i="2"/>
  <c r="AL437" i="2"/>
  <c r="AL438" i="2"/>
  <c r="AL439" i="2"/>
  <c r="V439" i="7" s="1"/>
  <c r="AL440" i="2"/>
  <c r="V440" i="7" s="1"/>
  <c r="AL441" i="2"/>
  <c r="AL442" i="2"/>
  <c r="AL443" i="2"/>
  <c r="AL444" i="2"/>
  <c r="AL445" i="2"/>
  <c r="AL446" i="2"/>
  <c r="AL447" i="2"/>
  <c r="AL448" i="2"/>
  <c r="AL449" i="2"/>
  <c r="AL450" i="2"/>
  <c r="AL451" i="2"/>
  <c r="AL452" i="2"/>
  <c r="AL453" i="2"/>
  <c r="V453" i="7" s="1"/>
  <c r="AL454" i="2"/>
  <c r="AL455" i="2"/>
  <c r="AL456" i="2"/>
  <c r="V456" i="7" s="1"/>
  <c r="AL457" i="2"/>
  <c r="AL458" i="2"/>
  <c r="AL459" i="2"/>
  <c r="S459" i="7" s="1"/>
  <c r="AL460" i="2"/>
  <c r="AL461" i="2"/>
  <c r="AL462" i="2"/>
  <c r="AL463" i="2"/>
  <c r="AL464" i="2"/>
  <c r="AL465" i="2"/>
  <c r="AL466" i="2"/>
  <c r="AL467" i="2"/>
  <c r="V467" i="7" s="1"/>
  <c r="AL468" i="2"/>
  <c r="AL469" i="2"/>
  <c r="AL470" i="2"/>
  <c r="AL471" i="2"/>
  <c r="AL472" i="2"/>
  <c r="AL473" i="2"/>
  <c r="AL474" i="2"/>
  <c r="AL475" i="2"/>
  <c r="V475" i="7" s="1"/>
  <c r="AL476" i="2"/>
  <c r="AL477" i="2"/>
  <c r="AL478" i="2"/>
  <c r="V478" i="7" s="1"/>
  <c r="AL479" i="2"/>
  <c r="V479" i="7" s="1"/>
  <c r="AL480" i="2"/>
  <c r="S480" i="7" s="1"/>
  <c r="AL481" i="2"/>
  <c r="AL482" i="2"/>
  <c r="AL483" i="2"/>
  <c r="AL484" i="2"/>
  <c r="AL485" i="2"/>
  <c r="AL486" i="2"/>
  <c r="AL487" i="2"/>
  <c r="AL488" i="2"/>
  <c r="AL489" i="2"/>
  <c r="V489" i="7" s="1"/>
  <c r="AL490" i="2"/>
  <c r="AL491" i="2"/>
  <c r="AL492" i="2"/>
  <c r="V492" i="7" s="1"/>
  <c r="AL493" i="2"/>
  <c r="AL494" i="2"/>
  <c r="AL495" i="2"/>
  <c r="AL496" i="2"/>
  <c r="AL497" i="2"/>
  <c r="AL498" i="2"/>
  <c r="AL499" i="2"/>
  <c r="V499" i="7" s="1"/>
  <c r="AL500" i="2"/>
  <c r="V500" i="7" s="1"/>
  <c r="AL501" i="2"/>
  <c r="AL502" i="2"/>
  <c r="AL503" i="2"/>
  <c r="AL504" i="2"/>
  <c r="AL505" i="2"/>
  <c r="AL506" i="2"/>
  <c r="S506" i="7" s="1"/>
  <c r="AL507" i="2"/>
  <c r="S507" i="7" s="1"/>
  <c r="AL508" i="2"/>
  <c r="AL509" i="2"/>
  <c r="AL510" i="2"/>
  <c r="AL511" i="2"/>
  <c r="AL512" i="2"/>
  <c r="AL513" i="2"/>
  <c r="AL514" i="2"/>
  <c r="AL515" i="2"/>
  <c r="V515" i="7" s="1"/>
  <c r="AL516" i="2"/>
  <c r="V516" i="7" s="1"/>
  <c r="AL517" i="2"/>
  <c r="AL518" i="2"/>
  <c r="AL519" i="2"/>
  <c r="AL520" i="2"/>
  <c r="AL521" i="2"/>
  <c r="AL522" i="2"/>
  <c r="AL523" i="2"/>
  <c r="AL524" i="2"/>
  <c r="AL525" i="2"/>
  <c r="V525" i="7" s="1"/>
  <c r="AL526" i="2"/>
  <c r="AL527" i="2"/>
  <c r="S527" i="7" s="1"/>
  <c r="AL528" i="2"/>
  <c r="V528" i="7" s="1"/>
  <c r="AL529" i="2"/>
  <c r="AL530" i="2"/>
  <c r="AL531" i="2"/>
  <c r="AL532" i="2"/>
  <c r="AL533" i="2"/>
  <c r="AL534" i="2"/>
  <c r="AL535" i="2"/>
  <c r="V535" i="7" s="1"/>
  <c r="AL536" i="2"/>
  <c r="V536" i="7" s="1"/>
  <c r="AL537" i="2"/>
  <c r="AL538" i="2"/>
  <c r="AL539" i="2"/>
  <c r="AL540" i="2"/>
  <c r="AL541" i="2"/>
  <c r="AL542" i="2"/>
  <c r="AL543" i="2"/>
  <c r="AL544" i="2"/>
  <c r="AL545" i="2"/>
  <c r="AL546" i="2"/>
  <c r="AL547" i="2"/>
  <c r="AL548" i="2"/>
  <c r="AL549" i="2"/>
  <c r="AL550" i="2"/>
  <c r="S550" i="7" s="1"/>
  <c r="AL551" i="2"/>
  <c r="S551" i="7" s="1"/>
  <c r="AL552" i="2"/>
  <c r="V552" i="7" s="1"/>
  <c r="AL553" i="2"/>
  <c r="AL554" i="2"/>
  <c r="AL555" i="2"/>
  <c r="AL556" i="2"/>
  <c r="AL557" i="2"/>
  <c r="AL558" i="2"/>
  <c r="AL559" i="2"/>
  <c r="AL560" i="2"/>
  <c r="AL561" i="2"/>
  <c r="V561" i="7" s="1"/>
  <c r="AL562" i="2"/>
  <c r="AL563" i="2"/>
  <c r="AL564" i="2"/>
  <c r="V564" i="7" s="1"/>
  <c r="AL565" i="2"/>
  <c r="AL566" i="2"/>
  <c r="AL567" i="2"/>
  <c r="AL568" i="2"/>
  <c r="AL569" i="2"/>
  <c r="AL570" i="2"/>
  <c r="AL571" i="2"/>
  <c r="S571" i="7" s="1"/>
  <c r="AL572" i="2"/>
  <c r="AL573" i="2"/>
  <c r="AL574" i="2"/>
  <c r="AL575" i="2"/>
  <c r="AL576" i="2"/>
  <c r="AL577" i="2"/>
  <c r="V577" i="7" s="1"/>
  <c r="AL578" i="2"/>
  <c r="AL579" i="2"/>
  <c r="AL580" i="2"/>
  <c r="AL581" i="2"/>
  <c r="AL582" i="2"/>
  <c r="AL583" i="2"/>
  <c r="AL584" i="2"/>
  <c r="AL585" i="2"/>
  <c r="AL586" i="2"/>
  <c r="AL587" i="2"/>
  <c r="V587" i="7" s="1"/>
  <c r="AL588" i="2"/>
  <c r="V588" i="7" s="1"/>
  <c r="AL589" i="2"/>
  <c r="AL590" i="2"/>
  <c r="AL591" i="2"/>
  <c r="AL592" i="2"/>
  <c r="AL593" i="2"/>
  <c r="AL594" i="2"/>
  <c r="AL595" i="2"/>
  <c r="S595" i="7" s="1"/>
  <c r="AL596" i="2"/>
  <c r="AL597" i="2"/>
  <c r="V597" i="7" s="1"/>
  <c r="AL598" i="2"/>
  <c r="AL599" i="2"/>
  <c r="AL600" i="2"/>
  <c r="V600" i="7" s="1"/>
  <c r="AL601" i="2"/>
  <c r="AL602" i="2"/>
  <c r="AL603" i="2"/>
  <c r="AL604" i="2"/>
  <c r="AL605" i="2"/>
  <c r="AL606" i="2"/>
  <c r="AL607" i="2"/>
  <c r="V607" i="7" s="1"/>
  <c r="AL608" i="2"/>
  <c r="V608" i="7" s="1"/>
  <c r="AL609" i="2"/>
  <c r="AL610" i="2"/>
  <c r="AL611" i="2"/>
  <c r="AL612" i="2"/>
  <c r="AL613" i="2"/>
  <c r="AL614" i="2"/>
  <c r="AL615" i="2"/>
  <c r="AL616" i="2"/>
  <c r="AL617" i="2"/>
  <c r="AL618" i="2"/>
  <c r="AL619" i="2"/>
  <c r="AL620" i="2"/>
  <c r="AL621" i="2"/>
  <c r="AL622" i="2"/>
  <c r="AL623" i="2"/>
  <c r="V623" i="7" s="1"/>
  <c r="AL624" i="2"/>
  <c r="V624" i="7" s="1"/>
  <c r="AL625" i="2"/>
  <c r="AL626" i="2"/>
  <c r="AL627" i="2"/>
  <c r="AL628" i="2"/>
  <c r="AL629" i="2"/>
  <c r="AL630" i="2"/>
  <c r="AL631" i="2"/>
  <c r="AL632" i="2"/>
  <c r="AL633" i="2"/>
  <c r="V633" i="7" s="1"/>
  <c r="AL634" i="2"/>
  <c r="AL635" i="2"/>
  <c r="AL636" i="2"/>
  <c r="V636" i="7" s="1"/>
  <c r="AL637" i="2"/>
  <c r="AL638" i="2"/>
  <c r="AL639" i="2"/>
  <c r="AL640" i="2"/>
  <c r="AL641" i="2"/>
  <c r="AL642" i="2"/>
  <c r="AL643" i="2"/>
  <c r="V643" i="7" s="1"/>
  <c r="AL644" i="2"/>
  <c r="V644" i="7" s="1"/>
  <c r="AL645" i="2"/>
  <c r="AL646" i="2"/>
  <c r="AL647" i="2"/>
  <c r="AL648" i="2"/>
  <c r="AL649" i="2"/>
  <c r="AL650" i="2"/>
  <c r="AL651" i="2"/>
  <c r="AL652" i="2"/>
  <c r="AL653" i="2"/>
  <c r="AL654" i="2"/>
  <c r="AL655" i="2"/>
  <c r="AL656" i="2"/>
  <c r="AL657" i="2"/>
  <c r="S657" i="7" s="1"/>
  <c r="AL658" i="2"/>
  <c r="AL659" i="2"/>
  <c r="V659" i="7" s="1"/>
  <c r="AL660" i="2"/>
  <c r="V660" i="7" s="1"/>
  <c r="AL661" i="2"/>
  <c r="AL662" i="2"/>
  <c r="AL663" i="2"/>
  <c r="AL664" i="2"/>
  <c r="AL665" i="2"/>
  <c r="AL666" i="2"/>
  <c r="AL667" i="2"/>
  <c r="AL668" i="2"/>
  <c r="AL669" i="2"/>
  <c r="V669" i="7" s="1"/>
  <c r="AL670" i="2"/>
  <c r="AL671" i="2"/>
  <c r="AL672" i="2"/>
  <c r="V672" i="7" s="1"/>
  <c r="AL673" i="2"/>
  <c r="AL674" i="2"/>
  <c r="AL675" i="2"/>
  <c r="AL676" i="2"/>
  <c r="AL677" i="2"/>
  <c r="AL678" i="2"/>
  <c r="AL679" i="2"/>
  <c r="V679" i="7" s="1"/>
  <c r="AL680" i="2"/>
  <c r="AL681" i="2"/>
  <c r="S681" i="7" s="1"/>
  <c r="AL682" i="2"/>
  <c r="AL683" i="2"/>
  <c r="AL684" i="2"/>
  <c r="V684" i="7" s="1"/>
  <c r="AL685" i="2"/>
  <c r="AL686" i="2"/>
  <c r="AL687" i="2"/>
  <c r="AL688" i="2"/>
  <c r="AL689" i="2"/>
  <c r="AL690" i="2"/>
  <c r="AL691" i="2"/>
  <c r="AL692" i="2"/>
  <c r="AL693" i="2"/>
  <c r="V693" i="7" s="1"/>
  <c r="AL694" i="2"/>
  <c r="V694" i="7" s="1"/>
  <c r="AL695" i="2"/>
  <c r="AL696" i="2"/>
  <c r="AL697" i="2"/>
  <c r="AL698" i="2"/>
  <c r="AL699" i="2"/>
  <c r="S699" i="7" s="1"/>
  <c r="AL700" i="2"/>
  <c r="AL701" i="2"/>
  <c r="AL702" i="2"/>
  <c r="AL703" i="2"/>
  <c r="V703" i="7" s="1"/>
  <c r="AL704" i="2"/>
  <c r="AL705" i="2"/>
  <c r="V705" i="7" s="1"/>
  <c r="AL706" i="2"/>
  <c r="AL707" i="2"/>
  <c r="AL708" i="2"/>
  <c r="V708" i="7" s="1"/>
  <c r="AL709" i="2"/>
  <c r="AL710" i="2"/>
  <c r="AL711" i="2"/>
  <c r="AL712" i="2"/>
  <c r="AL713" i="2"/>
  <c r="AL714" i="2"/>
  <c r="AL715" i="2"/>
  <c r="AL716" i="2"/>
  <c r="AL717" i="2"/>
  <c r="V717" i="7" s="1"/>
  <c r="AL718" i="2"/>
  <c r="V718" i="7" s="1"/>
  <c r="AL719" i="2"/>
  <c r="AL720" i="2"/>
  <c r="V720" i="7" s="1"/>
  <c r="AL721" i="2"/>
  <c r="AL722" i="2"/>
  <c r="S722" i="7" s="1"/>
  <c r="AL723" i="2"/>
  <c r="S723" i="7" s="1"/>
  <c r="AL724" i="2"/>
  <c r="AL725" i="2"/>
  <c r="AL726" i="2"/>
  <c r="AL727" i="2"/>
  <c r="V727" i="7" s="1"/>
  <c r="AL728" i="2"/>
  <c r="AL729" i="2"/>
  <c r="AL730" i="2"/>
  <c r="AL731" i="2"/>
  <c r="AL732" i="2"/>
  <c r="V732" i="7" s="1"/>
  <c r="AL733" i="2"/>
  <c r="AL734" i="2"/>
  <c r="AL735" i="2"/>
  <c r="AL736" i="2"/>
  <c r="AL737" i="2"/>
  <c r="AL738" i="2"/>
  <c r="AL739" i="2"/>
  <c r="AL740" i="2"/>
  <c r="AL741" i="2"/>
  <c r="V741" i="7" s="1"/>
  <c r="AL742" i="2"/>
  <c r="AL743" i="2"/>
  <c r="S743" i="7" s="1"/>
  <c r="AL744" i="2"/>
  <c r="AL745" i="2"/>
  <c r="AL746" i="2"/>
  <c r="AL747" i="2"/>
  <c r="V747" i="7" s="1"/>
  <c r="AL748" i="2"/>
  <c r="AL749" i="2"/>
  <c r="AL750" i="2"/>
  <c r="AL751" i="2"/>
  <c r="V751" i="7" s="1"/>
  <c r="AL752" i="2"/>
  <c r="AL753" i="2"/>
  <c r="AL754" i="2"/>
  <c r="V754" i="7" s="1"/>
  <c r="AL755" i="2"/>
  <c r="V755" i="7" s="1"/>
  <c r="AL756" i="2"/>
  <c r="AL757" i="2"/>
  <c r="AL758" i="2"/>
  <c r="AL759" i="2"/>
  <c r="AL760" i="2"/>
  <c r="AL761" i="2"/>
  <c r="AL762" i="2"/>
  <c r="V762" i="7" s="1"/>
  <c r="AL763" i="2"/>
  <c r="V763" i="7" s="1"/>
  <c r="AL764" i="2"/>
  <c r="AL765" i="2"/>
  <c r="V765" i="7" s="1"/>
  <c r="AL766" i="2"/>
  <c r="S766" i="7" s="1"/>
  <c r="AL767" i="2"/>
  <c r="S767" i="7" s="1"/>
  <c r="AL768" i="2"/>
  <c r="V768" i="7" s="1"/>
  <c r="AL769" i="2"/>
  <c r="AL770" i="2"/>
  <c r="AL771" i="2"/>
  <c r="AL772" i="2"/>
  <c r="AL773" i="2"/>
  <c r="AL774" i="2"/>
  <c r="AL775" i="2"/>
  <c r="AL776" i="2"/>
  <c r="AL777" i="2"/>
  <c r="V777" i="7" s="1"/>
  <c r="AL778" i="2"/>
  <c r="AL779" i="2"/>
  <c r="V779" i="7" s="1"/>
  <c r="AL780" i="2"/>
  <c r="AL781" i="2"/>
  <c r="AL782" i="2"/>
  <c r="AL783" i="2"/>
  <c r="V783" i="7" s="1"/>
  <c r="AL784" i="2"/>
  <c r="AL785" i="2"/>
  <c r="AL786" i="2"/>
  <c r="AL787" i="2"/>
  <c r="S787" i="7" s="1"/>
  <c r="AL788" i="2"/>
  <c r="AL789" i="2"/>
  <c r="AL790" i="2"/>
  <c r="V790" i="7" s="1"/>
  <c r="AL791" i="2"/>
  <c r="V791" i="7" s="1"/>
  <c r="AL792" i="2"/>
  <c r="AL793" i="2"/>
  <c r="AL794" i="2"/>
  <c r="AL795" i="2"/>
  <c r="AL796" i="2"/>
  <c r="AL797" i="2"/>
  <c r="V797" i="7" s="1"/>
  <c r="AL798" i="2"/>
  <c r="AL799" i="2"/>
  <c r="AL800" i="2"/>
  <c r="AL801" i="2"/>
  <c r="AL802" i="2"/>
  <c r="V802" i="7" s="1"/>
  <c r="AL803" i="2"/>
  <c r="V803" i="7" s="1"/>
  <c r="AL804" i="2"/>
  <c r="AL805" i="2"/>
  <c r="AL806" i="2"/>
  <c r="AL807" i="2"/>
  <c r="AL808" i="2"/>
  <c r="AL809" i="2"/>
  <c r="V809" i="7" s="1"/>
  <c r="AL810" i="2"/>
  <c r="AL811" i="2"/>
  <c r="S811" i="7" s="1"/>
  <c r="AL812" i="2"/>
  <c r="AL813" i="2"/>
  <c r="AL814" i="2"/>
  <c r="V814" i="7" s="1"/>
  <c r="AL815" i="2"/>
  <c r="V815" i="7" s="1"/>
  <c r="AL816" i="2"/>
  <c r="AL817" i="2"/>
  <c r="AL818" i="2"/>
  <c r="AL819" i="2"/>
  <c r="AL820" i="2"/>
  <c r="AL821" i="2"/>
  <c r="V821" i="7" s="1"/>
  <c r="AL822" i="2"/>
  <c r="AL823" i="2"/>
  <c r="AL824" i="2"/>
  <c r="AL825" i="2"/>
  <c r="AL826" i="2"/>
  <c r="V826" i="7" s="1"/>
  <c r="AL827" i="2"/>
  <c r="V827" i="7" s="1"/>
  <c r="AL828" i="2"/>
  <c r="AL829" i="2"/>
  <c r="S829" i="7" s="1"/>
  <c r="AL830" i="2"/>
  <c r="AL831" i="2"/>
  <c r="AL832" i="2"/>
  <c r="AL833" i="2"/>
  <c r="V833" i="7" s="1"/>
  <c r="AL834" i="2"/>
  <c r="AL835" i="2"/>
  <c r="AL836" i="2"/>
  <c r="AL837" i="2"/>
  <c r="AL838" i="2"/>
  <c r="V838" i="7" s="1"/>
  <c r="AL839" i="2"/>
  <c r="V839" i="7" s="1"/>
  <c r="AL840" i="2"/>
  <c r="AL841" i="2"/>
  <c r="AL842" i="2"/>
  <c r="AL843" i="2"/>
  <c r="AL844" i="2"/>
  <c r="AL845" i="2"/>
  <c r="V845" i="7" s="1"/>
  <c r="AL846" i="2"/>
  <c r="AL847" i="2"/>
  <c r="AL848" i="2"/>
  <c r="AL849" i="2"/>
  <c r="S849" i="7" s="1"/>
  <c r="AL850" i="2"/>
  <c r="V850" i="7" s="1"/>
  <c r="AL851" i="2"/>
  <c r="V851" i="7" s="1"/>
  <c r="AL852" i="2"/>
  <c r="AL853" i="2"/>
  <c r="AL854" i="2"/>
  <c r="V854" i="7" s="1"/>
  <c r="AL855" i="2"/>
  <c r="AL856" i="2"/>
  <c r="AL857" i="2"/>
  <c r="V857" i="7" s="1"/>
  <c r="AL858" i="2"/>
  <c r="AL859" i="2"/>
  <c r="AL860" i="2"/>
  <c r="AL861" i="2"/>
  <c r="AL862" i="2"/>
  <c r="V862" i="7" s="1"/>
  <c r="AL863" i="2"/>
  <c r="V863" i="7" s="1"/>
  <c r="AL864" i="2"/>
  <c r="AL865" i="2"/>
  <c r="AL866" i="2"/>
  <c r="V866" i="7" s="1"/>
  <c r="AL867" i="2"/>
  <c r="AL868" i="2"/>
  <c r="AL869" i="2"/>
  <c r="V869" i="7" s="1"/>
  <c r="AL870" i="2"/>
  <c r="AL871" i="2"/>
  <c r="AL872" i="2"/>
  <c r="AL873" i="2"/>
  <c r="AL874" i="2"/>
  <c r="V874" i="7" s="1"/>
  <c r="AL875" i="2"/>
  <c r="V875" i="7" s="1"/>
  <c r="AL876" i="2"/>
  <c r="AL877" i="2"/>
  <c r="AL878" i="2"/>
  <c r="V878" i="7" s="1"/>
  <c r="AL879" i="2"/>
  <c r="AL880" i="2"/>
  <c r="AL881" i="2"/>
  <c r="V881" i="7" s="1"/>
  <c r="AL882" i="2"/>
  <c r="AL883" i="2"/>
  <c r="AL884" i="2"/>
  <c r="AL885" i="2"/>
  <c r="S885" i="7" s="1"/>
  <c r="AL886" i="2"/>
  <c r="V886" i="7" s="1"/>
  <c r="AL887" i="2"/>
  <c r="V887" i="7" s="1"/>
  <c r="AL888" i="2"/>
  <c r="AL889" i="2"/>
  <c r="AL890" i="2"/>
  <c r="V890" i="7" s="1"/>
  <c r="AL891" i="2"/>
  <c r="AL892" i="2"/>
  <c r="AL893" i="2"/>
  <c r="V893" i="7" s="1"/>
  <c r="AL894" i="2"/>
  <c r="AL895" i="2"/>
  <c r="AL896" i="2"/>
  <c r="AL897" i="2"/>
  <c r="AL898" i="2"/>
  <c r="V898" i="7" s="1"/>
  <c r="AL899" i="2"/>
  <c r="V899" i="7" s="1"/>
  <c r="AL900" i="2"/>
  <c r="AL901" i="2"/>
  <c r="AL902" i="2"/>
  <c r="V902" i="7" s="1"/>
  <c r="AL903" i="2"/>
  <c r="AL904" i="2"/>
  <c r="AL905" i="2"/>
  <c r="V905" i="7" s="1"/>
  <c r="AL906" i="2"/>
  <c r="AL907" i="2"/>
  <c r="AL908" i="2"/>
  <c r="AL909" i="2"/>
  <c r="AL910" i="2"/>
  <c r="V910" i="7" s="1"/>
  <c r="AL911" i="2"/>
  <c r="V911" i="7" s="1"/>
  <c r="AL912" i="2"/>
  <c r="AL913" i="2"/>
  <c r="AL914" i="2"/>
  <c r="V914" i="7" s="1"/>
  <c r="AL915" i="2"/>
  <c r="AL916" i="2"/>
  <c r="AL917" i="2"/>
  <c r="S917" i="7" s="1"/>
  <c r="AL918" i="2"/>
  <c r="S918" i="7" s="1"/>
  <c r="AL919" i="2"/>
  <c r="AL920" i="2"/>
  <c r="AL921" i="2"/>
  <c r="AL922" i="2"/>
  <c r="V922" i="7" s="1"/>
  <c r="AL923" i="2"/>
  <c r="V923" i="7" s="1"/>
  <c r="AL924" i="2"/>
  <c r="AL925" i="2"/>
  <c r="AL926" i="2"/>
  <c r="V926" i="7" s="1"/>
  <c r="AL927" i="2"/>
  <c r="AL928" i="2"/>
  <c r="AL929" i="2"/>
  <c r="V929" i="7" s="1"/>
  <c r="AL930" i="2"/>
  <c r="AL931" i="2"/>
  <c r="AL932" i="2"/>
  <c r="AL933" i="2"/>
  <c r="S933" i="7" s="1"/>
  <c r="AL934" i="2"/>
  <c r="V934" i="7" s="1"/>
  <c r="AL935" i="2"/>
  <c r="V935" i="7" s="1"/>
  <c r="AL936" i="2"/>
  <c r="AL937" i="2"/>
  <c r="AL938" i="2"/>
  <c r="V938" i="7" s="1"/>
  <c r="AL939" i="2"/>
  <c r="AL940" i="2"/>
  <c r="AL941" i="2"/>
  <c r="V941" i="7" s="1"/>
  <c r="AL942" i="2"/>
  <c r="AL943" i="2"/>
  <c r="AL944" i="2"/>
  <c r="AL945" i="2"/>
  <c r="AL946" i="2"/>
  <c r="V946" i="7" s="1"/>
  <c r="AL947" i="2"/>
  <c r="V947" i="7" s="1"/>
  <c r="AL948" i="2"/>
  <c r="AL949" i="2"/>
  <c r="AL950" i="2"/>
  <c r="V950" i="7" s="1"/>
  <c r="AL951" i="2"/>
  <c r="AL952" i="2"/>
  <c r="AL953" i="2"/>
  <c r="V953" i="7" s="1"/>
  <c r="AL954" i="2"/>
  <c r="AL955" i="2"/>
  <c r="AL956" i="2"/>
  <c r="AL957" i="2"/>
  <c r="AL958" i="2"/>
  <c r="V958" i="7" s="1"/>
  <c r="AL959" i="2"/>
  <c r="V959" i="7" s="1"/>
  <c r="AL960" i="2"/>
  <c r="AL961" i="2"/>
  <c r="AL962" i="2"/>
  <c r="V962" i="7" s="1"/>
  <c r="AL963" i="2"/>
  <c r="AL964" i="2"/>
  <c r="AL965" i="2"/>
  <c r="S965" i="7" s="1"/>
  <c r="AL966" i="2"/>
  <c r="AL967" i="2"/>
  <c r="AL968" i="2"/>
  <c r="AL969" i="2"/>
  <c r="AL970" i="2"/>
  <c r="V970" i="7" s="1"/>
  <c r="AL971" i="2"/>
  <c r="V971" i="7" s="1"/>
  <c r="AL972" i="2"/>
  <c r="AL973" i="2"/>
  <c r="AL974" i="2"/>
  <c r="V974" i="7" s="1"/>
  <c r="AL975" i="2"/>
  <c r="AL976" i="2"/>
  <c r="AL977" i="2"/>
  <c r="AL978" i="2"/>
  <c r="AL979" i="2"/>
  <c r="AL980" i="2"/>
  <c r="AL981" i="2"/>
  <c r="S981" i="7" s="1"/>
  <c r="AL982" i="2"/>
  <c r="S982" i="7" s="1"/>
  <c r="AL983" i="2"/>
  <c r="V983" i="7" s="1"/>
  <c r="AL984" i="2"/>
  <c r="AL985" i="2"/>
  <c r="AL986" i="2"/>
  <c r="V986" i="7" s="1"/>
  <c r="AL987" i="2"/>
  <c r="AL988" i="2"/>
  <c r="AL989" i="2"/>
  <c r="AL990" i="2"/>
  <c r="AL991" i="2"/>
  <c r="AL992" i="2"/>
  <c r="AL993" i="2"/>
  <c r="AL994" i="2"/>
  <c r="V994" i="7" s="1"/>
  <c r="AL995" i="2"/>
  <c r="V995" i="7" s="1"/>
  <c r="AL996" i="2"/>
  <c r="AL997" i="2"/>
  <c r="AL998" i="2"/>
  <c r="V998" i="7" s="1"/>
  <c r="AL999" i="2"/>
  <c r="AL1000" i="2"/>
  <c r="AL1001" i="2"/>
  <c r="AL1002" i="2"/>
  <c r="AL1003" i="2"/>
  <c r="AL1004" i="2"/>
  <c r="AL1005" i="2"/>
  <c r="AL1006" i="2"/>
  <c r="V1006" i="7" s="1"/>
  <c r="AL1007" i="2"/>
  <c r="V1007" i="7" s="1"/>
  <c r="AL1008" i="2"/>
  <c r="AL1009" i="2"/>
  <c r="AL1010" i="2"/>
  <c r="V1010" i="7" s="1"/>
  <c r="AL1011" i="2"/>
  <c r="AL1012" i="2"/>
  <c r="AL1013" i="2"/>
  <c r="AL1014" i="2"/>
  <c r="S1014" i="7" s="1"/>
  <c r="AL1015" i="2"/>
  <c r="AL1016" i="2"/>
  <c r="AL1017" i="2"/>
  <c r="AL1018" i="2"/>
  <c r="V1018" i="7" s="1"/>
  <c r="AL1019" i="2"/>
  <c r="V1019" i="7" s="1"/>
  <c r="AL1020" i="2"/>
  <c r="AL1021" i="2"/>
  <c r="AL1022" i="2"/>
  <c r="V1022" i="7" s="1"/>
  <c r="AL1023" i="2"/>
  <c r="AL1024" i="2"/>
  <c r="AL1025" i="2"/>
  <c r="AL1026" i="2"/>
  <c r="AL1027" i="2"/>
  <c r="AL1028" i="2"/>
  <c r="AL1029" i="2"/>
  <c r="S1029" i="7" s="1"/>
  <c r="AL1030" i="2"/>
  <c r="V1030" i="7" s="1"/>
  <c r="AL1031" i="2"/>
  <c r="V1031" i="7" s="1"/>
  <c r="AL1032" i="2"/>
  <c r="AL1033" i="2"/>
  <c r="AL1034" i="2"/>
  <c r="V1034" i="7" s="1"/>
  <c r="AL1035" i="2"/>
  <c r="V1035" i="7" s="1"/>
  <c r="AL1036" i="2"/>
  <c r="AL1037" i="2"/>
  <c r="V1037" i="7" s="1"/>
  <c r="AL1038" i="2"/>
  <c r="AL1039" i="2"/>
  <c r="AL1040" i="2"/>
  <c r="AL1041" i="2"/>
  <c r="AL1042" i="2"/>
  <c r="V1042" i="7" s="1"/>
  <c r="AL1043" i="2"/>
  <c r="V1043" i="7" s="1"/>
  <c r="AL1044" i="2"/>
  <c r="AL1045" i="2"/>
  <c r="V1045" i="7" s="1"/>
  <c r="AL1046" i="2"/>
  <c r="S1046" i="7" s="1"/>
  <c r="AL1047" i="2"/>
  <c r="V1047" i="7" s="1"/>
  <c r="AL1048" i="2"/>
  <c r="AL1049" i="2"/>
  <c r="V1049" i="7" s="1"/>
  <c r="AL1050" i="2"/>
  <c r="AL1051" i="2"/>
  <c r="AL1052" i="2"/>
  <c r="AL1053" i="2"/>
  <c r="AL1054" i="2"/>
  <c r="V1054" i="7" s="1"/>
  <c r="AL1055" i="2"/>
  <c r="AL1056" i="2"/>
  <c r="AL1057" i="2"/>
  <c r="AL1058" i="2"/>
  <c r="V1058" i="7" s="1"/>
  <c r="AL1059" i="2"/>
  <c r="V1059" i="7" s="1"/>
  <c r="AL1060" i="2"/>
  <c r="AL1061" i="2"/>
  <c r="AL1062" i="2"/>
  <c r="AL1063" i="2"/>
  <c r="AL1064" i="2"/>
  <c r="AL1065" i="2"/>
  <c r="AL1066" i="2"/>
  <c r="V1066" i="7" s="1"/>
  <c r="AL1067" i="2"/>
  <c r="AL1068" i="2"/>
  <c r="AL1069" i="2"/>
  <c r="AL1070" i="2"/>
  <c r="V1070" i="7" s="1"/>
  <c r="AL1071" i="2"/>
  <c r="V1071" i="7" s="1"/>
  <c r="AL1072" i="2"/>
  <c r="AL1073" i="2"/>
  <c r="AL1074" i="2"/>
  <c r="AL1075" i="2"/>
  <c r="V1075" i="7" s="1"/>
  <c r="AL1076" i="2"/>
  <c r="AL1077" i="2"/>
  <c r="S1077" i="7" s="1"/>
  <c r="AL1078" i="2"/>
  <c r="V1078" i="7" s="1"/>
  <c r="AL1079" i="2"/>
  <c r="V1079" i="7" s="1"/>
  <c r="AL1080" i="2"/>
  <c r="V1080" i="7" s="1"/>
  <c r="AL1081" i="2"/>
  <c r="AL1082" i="2"/>
  <c r="V1082" i="7" s="1"/>
  <c r="AL1083" i="2"/>
  <c r="V1083" i="7" s="1"/>
  <c r="AL1084" i="2"/>
  <c r="AL1085" i="2"/>
  <c r="AL1086" i="2"/>
  <c r="AL1087" i="2"/>
  <c r="V1087" i="7" s="1"/>
  <c r="AL1088" i="2"/>
  <c r="AL1089" i="2"/>
  <c r="AL1090" i="2"/>
  <c r="V1090" i="7" s="1"/>
  <c r="AL1091" i="2"/>
  <c r="AL1092" i="2"/>
  <c r="V1092" i="7" s="1"/>
  <c r="AL1093" i="2"/>
  <c r="S1093" i="7" s="1"/>
  <c r="AL1094" i="2"/>
  <c r="V1094" i="7" s="1"/>
  <c r="AL1095" i="2"/>
  <c r="V1095" i="7" s="1"/>
  <c r="AL1096" i="2"/>
  <c r="AL1097" i="2"/>
  <c r="V1097" i="7" s="1"/>
  <c r="AL1098" i="2"/>
  <c r="AL1099" i="2"/>
  <c r="AL1100" i="2"/>
  <c r="AL1101" i="2"/>
  <c r="AL1102" i="2"/>
  <c r="V1102" i="7" s="1"/>
  <c r="AL1103" i="2"/>
  <c r="AL1104" i="2"/>
  <c r="V1104" i="7" s="1"/>
  <c r="AL1105" i="2"/>
  <c r="AL1106" i="2"/>
  <c r="AL1107" i="2"/>
  <c r="V1107" i="7" s="1"/>
  <c r="AL1108" i="2"/>
  <c r="AL1109" i="2"/>
  <c r="V1109" i="7" s="1"/>
  <c r="AL1110" i="2"/>
  <c r="S1110" i="7" s="1"/>
  <c r="AL1111" i="2"/>
  <c r="AL1112" i="2"/>
  <c r="AL1113" i="2"/>
  <c r="AL1114" i="2"/>
  <c r="V1114" i="7" s="1"/>
  <c r="AL1115" i="2"/>
  <c r="V1115" i="7" s="1"/>
  <c r="AL1116" i="2"/>
  <c r="V1116" i="7" s="1"/>
  <c r="AL1117" i="2"/>
  <c r="AL1118" i="2"/>
  <c r="AL1119" i="2"/>
  <c r="V1119" i="7" s="1"/>
  <c r="AL1120" i="2"/>
  <c r="AL1121" i="2"/>
  <c r="AL1122" i="2"/>
  <c r="AL1123" i="2"/>
  <c r="AL1124" i="2"/>
  <c r="AL1125" i="2"/>
  <c r="S1125" i="7" s="1"/>
  <c r="AL1126" i="2"/>
  <c r="V1126" i="7" s="1"/>
  <c r="AL1127" i="2"/>
  <c r="V1127" i="7" s="1"/>
  <c r="AL1128" i="2"/>
  <c r="V1128" i="7" s="1"/>
  <c r="AL1129" i="2"/>
  <c r="AL1130" i="2"/>
  <c r="V1130" i="7" s="1"/>
  <c r="AL1131" i="2"/>
  <c r="V1131" i="7" s="1"/>
  <c r="AL1132" i="2"/>
  <c r="AL1133" i="2"/>
  <c r="AL1134" i="2"/>
  <c r="AL1135" i="2"/>
  <c r="AL1136" i="2"/>
  <c r="AL1137" i="2"/>
  <c r="AL1138" i="2"/>
  <c r="V1138" i="7" s="1"/>
  <c r="AL1139" i="2"/>
  <c r="AL1140" i="2"/>
  <c r="V1140" i="7" s="1"/>
  <c r="AL1141" i="2"/>
  <c r="AL1142" i="2"/>
  <c r="S1142" i="7" s="1"/>
  <c r="AL1143" i="2"/>
  <c r="V1143" i="7" s="1"/>
  <c r="AL1144" i="2"/>
  <c r="AL1145" i="2"/>
  <c r="V1145" i="7" s="1"/>
  <c r="AL1146" i="2"/>
  <c r="AL1147" i="2"/>
  <c r="AL1148" i="2"/>
  <c r="AL1149" i="2"/>
  <c r="AL1150" i="2"/>
  <c r="V1150" i="7" s="1"/>
  <c r="AL1151" i="2"/>
  <c r="AL1152" i="2"/>
  <c r="V1152" i="7" s="1"/>
  <c r="AL1153" i="2"/>
  <c r="AL1154" i="2"/>
  <c r="AL1155" i="2"/>
  <c r="V1155" i="7" s="1"/>
  <c r="AL1156" i="2"/>
  <c r="AL1157" i="2"/>
  <c r="V1157" i="7" s="1"/>
  <c r="AL1158" i="2"/>
  <c r="AL1159" i="2"/>
  <c r="AL1160" i="2"/>
  <c r="AL2" i="2"/>
  <c r="AH2" i="7"/>
  <c r="AN2" i="7" s="1"/>
  <c r="V1156" i="7" l="1"/>
  <c r="S1156" i="7"/>
  <c r="V1144" i="7"/>
  <c r="S1144" i="7"/>
  <c r="V1132" i="7"/>
  <c r="S1132" i="7"/>
  <c r="V1120" i="7"/>
  <c r="S1120" i="7"/>
  <c r="V1108" i="7"/>
  <c r="S1108" i="7"/>
  <c r="V1096" i="7"/>
  <c r="S1096" i="7"/>
  <c r="V1084" i="7"/>
  <c r="S1084" i="7"/>
  <c r="V1072" i="7"/>
  <c r="S1072" i="7"/>
  <c r="V1060" i="7"/>
  <c r="S1060" i="7"/>
  <c r="V1048" i="7"/>
  <c r="S1048" i="7"/>
  <c r="V1036" i="7"/>
  <c r="S1036" i="7"/>
  <c r="V1024" i="7"/>
  <c r="S1024" i="7"/>
  <c r="V1012" i="7"/>
  <c r="S1012" i="7"/>
  <c r="V1000" i="7"/>
  <c r="S1000" i="7"/>
  <c r="V988" i="7"/>
  <c r="S988" i="7"/>
  <c r="V976" i="7"/>
  <c r="S976" i="7"/>
  <c r="V964" i="7"/>
  <c r="S964" i="7"/>
  <c r="V952" i="7"/>
  <c r="S952" i="7"/>
  <c r="V940" i="7"/>
  <c r="S940" i="7"/>
  <c r="V928" i="7"/>
  <c r="S928" i="7"/>
  <c r="V916" i="7"/>
  <c r="S916" i="7"/>
  <c r="V904" i="7"/>
  <c r="S904" i="7"/>
  <c r="V892" i="7"/>
  <c r="S892" i="7"/>
  <c r="V880" i="7"/>
  <c r="S880" i="7"/>
  <c r="V868" i="7"/>
  <c r="S868" i="7"/>
  <c r="V856" i="7"/>
  <c r="S856" i="7"/>
  <c r="V844" i="7"/>
  <c r="S844" i="7"/>
  <c r="V832" i="7"/>
  <c r="S832" i="7"/>
  <c r="V820" i="7"/>
  <c r="S820" i="7"/>
  <c r="V808" i="7"/>
  <c r="S808" i="7"/>
  <c r="V796" i="7"/>
  <c r="S796" i="7"/>
  <c r="V784" i="7"/>
  <c r="S784" i="7"/>
  <c r="V772" i="7"/>
  <c r="S772" i="7"/>
  <c r="V760" i="7"/>
  <c r="S760" i="7"/>
  <c r="V748" i="7"/>
  <c r="S748" i="7"/>
  <c r="V736" i="7"/>
  <c r="S736" i="7"/>
  <c r="V724" i="7"/>
  <c r="S724" i="7"/>
  <c r="V712" i="7"/>
  <c r="S712" i="7"/>
  <c r="V700" i="7"/>
  <c r="S700" i="7"/>
  <c r="V688" i="7"/>
  <c r="S688" i="7"/>
  <c r="V676" i="7"/>
  <c r="S676" i="7"/>
  <c r="V664" i="7"/>
  <c r="S664" i="7"/>
  <c r="V652" i="7"/>
  <c r="S652" i="7"/>
  <c r="V640" i="7"/>
  <c r="S640" i="7"/>
  <c r="S628" i="7"/>
  <c r="V628" i="7"/>
  <c r="V616" i="7"/>
  <c r="S616" i="7"/>
  <c r="V604" i="7"/>
  <c r="S604" i="7"/>
  <c r="S592" i="7"/>
  <c r="V592" i="7"/>
  <c r="V580" i="7"/>
  <c r="S580" i="7"/>
  <c r="V568" i="7"/>
  <c r="S568" i="7"/>
  <c r="V556" i="7"/>
  <c r="S556" i="7"/>
  <c r="V544" i="7"/>
  <c r="S544" i="7"/>
  <c r="V532" i="7"/>
  <c r="S532" i="7"/>
  <c r="V520" i="7"/>
  <c r="S520" i="7"/>
  <c r="V508" i="7"/>
  <c r="S508" i="7"/>
  <c r="V496" i="7"/>
  <c r="S496" i="7"/>
  <c r="S484" i="7"/>
  <c r="V484" i="7"/>
  <c r="V472" i="7"/>
  <c r="S472" i="7"/>
  <c r="S460" i="7"/>
  <c r="V460" i="7"/>
  <c r="V448" i="7"/>
  <c r="S448" i="7"/>
  <c r="S436" i="7"/>
  <c r="V436" i="7"/>
  <c r="V424" i="7"/>
  <c r="S424" i="7"/>
  <c r="S412" i="7"/>
  <c r="V412" i="7"/>
  <c r="V400" i="7"/>
  <c r="S400" i="7"/>
  <c r="S388" i="7"/>
  <c r="V388" i="7"/>
  <c r="S376" i="7"/>
  <c r="V376" i="7"/>
  <c r="S364" i="7"/>
  <c r="V364" i="7"/>
  <c r="V352" i="7"/>
  <c r="S352" i="7"/>
  <c r="V340" i="7"/>
  <c r="S340" i="7"/>
  <c r="V328" i="7"/>
  <c r="S328" i="7"/>
  <c r="S316" i="7"/>
  <c r="V316" i="7"/>
  <c r="V304" i="7"/>
  <c r="S304" i="7"/>
  <c r="V292" i="7"/>
  <c r="S292" i="7"/>
  <c r="V280" i="7"/>
  <c r="S280" i="7"/>
  <c r="V268" i="7"/>
  <c r="S268" i="7"/>
  <c r="V256" i="7"/>
  <c r="S256" i="7"/>
  <c r="V244" i="7"/>
  <c r="S244" i="7"/>
  <c r="V232" i="7"/>
  <c r="S232" i="7"/>
  <c r="V220" i="7"/>
  <c r="S220" i="7"/>
  <c r="S208" i="7"/>
  <c r="V208" i="7"/>
  <c r="V196" i="7"/>
  <c r="S196" i="7"/>
  <c r="V184" i="7"/>
  <c r="S184" i="7"/>
  <c r="V172" i="7"/>
  <c r="S172" i="7"/>
  <c r="V160" i="7"/>
  <c r="S160" i="7"/>
  <c r="V148" i="7"/>
  <c r="S148" i="7"/>
  <c r="S136" i="7"/>
  <c r="V136" i="7"/>
  <c r="V124" i="7"/>
  <c r="S124" i="7"/>
  <c r="V112" i="7"/>
  <c r="S112" i="7"/>
  <c r="V100" i="7"/>
  <c r="S100" i="7"/>
  <c r="V88" i="7"/>
  <c r="S88" i="7"/>
  <c r="V76" i="7"/>
  <c r="S76" i="7"/>
  <c r="S64" i="7"/>
  <c r="V64" i="7"/>
  <c r="V52" i="7"/>
  <c r="S52" i="7"/>
  <c r="V40" i="7"/>
  <c r="S40" i="7"/>
  <c r="V28" i="7"/>
  <c r="S28" i="7"/>
  <c r="V16" i="7"/>
  <c r="S16" i="7"/>
  <c r="S4" i="7"/>
  <c r="V4" i="7"/>
  <c r="V1159" i="7"/>
  <c r="S1159" i="7"/>
  <c r="V1147" i="7"/>
  <c r="S1147" i="7"/>
  <c r="V1135" i="7"/>
  <c r="S1135" i="7"/>
  <c r="V1123" i="7"/>
  <c r="S1123" i="7"/>
  <c r="V1111" i="7"/>
  <c r="S1111" i="7"/>
  <c r="V1099" i="7"/>
  <c r="S1099" i="7"/>
  <c r="S1045" i="7"/>
  <c r="V1133" i="7"/>
  <c r="S1133" i="7"/>
  <c r="V1121" i="7"/>
  <c r="S1121" i="7"/>
  <c r="V1085" i="7"/>
  <c r="S1085" i="7"/>
  <c r="V1073" i="7"/>
  <c r="S1073" i="7"/>
  <c r="V1061" i="7"/>
  <c r="S1061" i="7"/>
  <c r="V1025" i="7"/>
  <c r="S1025" i="7"/>
  <c r="V1013" i="7"/>
  <c r="S1013" i="7"/>
  <c r="V1001" i="7"/>
  <c r="S1001" i="7"/>
  <c r="V989" i="7"/>
  <c r="S989" i="7"/>
  <c r="V977" i="7"/>
  <c r="S977" i="7"/>
  <c r="S1109" i="7"/>
  <c r="S1037" i="7"/>
  <c r="V1154" i="7"/>
  <c r="S1154" i="7"/>
  <c r="V1118" i="7"/>
  <c r="S1118" i="7"/>
  <c r="V1106" i="7"/>
  <c r="S1106" i="7"/>
  <c r="S1157" i="7"/>
  <c r="S1094" i="7"/>
  <c r="V241" i="7"/>
  <c r="V1153" i="7"/>
  <c r="S1153" i="7"/>
  <c r="V1141" i="7"/>
  <c r="S1141" i="7"/>
  <c r="V1129" i="7"/>
  <c r="S1129" i="7"/>
  <c r="V1117" i="7"/>
  <c r="S1117" i="7"/>
  <c r="V1105" i="7"/>
  <c r="S1105" i="7"/>
  <c r="V1081" i="7"/>
  <c r="S1081" i="7"/>
  <c r="V1069" i="7"/>
  <c r="S1069" i="7"/>
  <c r="V1057" i="7"/>
  <c r="S1057" i="7"/>
  <c r="V1033" i="7"/>
  <c r="S1033" i="7"/>
  <c r="V1021" i="7"/>
  <c r="S1021" i="7"/>
  <c r="V1009" i="7"/>
  <c r="S1009" i="7"/>
  <c r="V997" i="7"/>
  <c r="S997" i="7"/>
  <c r="V985" i="7"/>
  <c r="S985" i="7"/>
  <c r="V973" i="7"/>
  <c r="S973" i="7"/>
  <c r="V961" i="7"/>
  <c r="S961" i="7"/>
  <c r="V949" i="7"/>
  <c r="S949" i="7"/>
  <c r="V937" i="7"/>
  <c r="S937" i="7"/>
  <c r="V925" i="7"/>
  <c r="S925" i="7"/>
  <c r="V913" i="7"/>
  <c r="S913" i="7"/>
  <c r="V901" i="7"/>
  <c r="S901" i="7"/>
  <c r="V889" i="7"/>
  <c r="S889" i="7"/>
  <c r="V877" i="7"/>
  <c r="S877" i="7"/>
  <c r="S865" i="7"/>
  <c r="V865" i="7"/>
  <c r="V853" i="7"/>
  <c r="S853" i="7"/>
  <c r="V841" i="7"/>
  <c r="S841" i="7"/>
  <c r="V817" i="7"/>
  <c r="S817" i="7"/>
  <c r="V805" i="7"/>
  <c r="S805" i="7"/>
  <c r="V793" i="7"/>
  <c r="S793" i="7"/>
  <c r="V781" i="7"/>
  <c r="S781" i="7"/>
  <c r="V769" i="7"/>
  <c r="S769" i="7"/>
  <c r="S757" i="7"/>
  <c r="V757" i="7"/>
  <c r="V745" i="7"/>
  <c r="S745" i="7"/>
  <c r="V733" i="7"/>
  <c r="S733" i="7"/>
  <c r="V721" i="7"/>
  <c r="S721" i="7"/>
  <c r="V709" i="7"/>
  <c r="S709" i="7"/>
  <c r="V697" i="7"/>
  <c r="S697" i="7"/>
  <c r="V685" i="7"/>
  <c r="S685" i="7"/>
  <c r="V673" i="7"/>
  <c r="S673" i="7"/>
  <c r="S661" i="7"/>
  <c r="V661" i="7"/>
  <c r="V649" i="7"/>
  <c r="S649" i="7"/>
  <c r="S637" i="7"/>
  <c r="V637" i="7"/>
  <c r="V625" i="7"/>
  <c r="S625" i="7"/>
  <c r="V613" i="7"/>
  <c r="S613" i="7"/>
  <c r="V601" i="7"/>
  <c r="S601" i="7"/>
  <c r="S589" i="7"/>
  <c r="V589" i="7"/>
  <c r="V565" i="7"/>
  <c r="S565" i="7"/>
  <c r="V553" i="7"/>
  <c r="S553" i="7"/>
  <c r="V541" i="7"/>
  <c r="S541" i="7"/>
  <c r="V529" i="7"/>
  <c r="S529" i="7"/>
  <c r="V517" i="7"/>
  <c r="S517" i="7"/>
  <c r="V505" i="7"/>
  <c r="S505" i="7"/>
  <c r="V493" i="7"/>
  <c r="S493" i="7"/>
  <c r="V481" i="7"/>
  <c r="S481" i="7"/>
  <c r="V469" i="7"/>
  <c r="S469" i="7"/>
  <c r="V457" i="7"/>
  <c r="S457" i="7"/>
  <c r="V445" i="7"/>
  <c r="S445" i="7"/>
  <c r="V433" i="7"/>
  <c r="S433" i="7"/>
  <c r="V421" i="7"/>
  <c r="S421" i="7"/>
  <c r="V409" i="7"/>
  <c r="S409" i="7"/>
  <c r="V397" i="7"/>
  <c r="S397" i="7"/>
  <c r="V385" i="7"/>
  <c r="S385" i="7"/>
  <c r="S373" i="7"/>
  <c r="V373" i="7"/>
  <c r="V361" i="7"/>
  <c r="S361" i="7"/>
  <c r="S349" i="7"/>
  <c r="V349" i="7"/>
  <c r="V337" i="7"/>
  <c r="S337" i="7"/>
  <c r="S325" i="7"/>
  <c r="V325" i="7"/>
  <c r="V313" i="7"/>
  <c r="S313" i="7"/>
  <c r="V301" i="7"/>
  <c r="S301" i="7"/>
  <c r="S289" i="7"/>
  <c r="V289" i="7"/>
  <c r="S277" i="7"/>
  <c r="V277" i="7"/>
  <c r="S265" i="7"/>
  <c r="V265" i="7"/>
  <c r="S253" i="7"/>
  <c r="V253" i="7"/>
  <c r="V229" i="7"/>
  <c r="S229" i="7"/>
  <c r="V217" i="7"/>
  <c r="S217" i="7"/>
  <c r="S205" i="7"/>
  <c r="V205" i="7"/>
  <c r="S193" i="7"/>
  <c r="V193" i="7"/>
  <c r="V181" i="7"/>
  <c r="S181" i="7"/>
  <c r="S169" i="7"/>
  <c r="V169" i="7"/>
  <c r="S157" i="7"/>
  <c r="V157" i="7"/>
  <c r="V145" i="7"/>
  <c r="S145" i="7"/>
  <c r="S133" i="7"/>
  <c r="V133" i="7"/>
  <c r="S121" i="7"/>
  <c r="V121" i="7"/>
  <c r="S109" i="7"/>
  <c r="V109" i="7"/>
  <c r="V97" i="7"/>
  <c r="S97" i="7"/>
  <c r="V85" i="7"/>
  <c r="S85" i="7"/>
  <c r="V73" i="7"/>
  <c r="S73" i="7"/>
  <c r="S61" i="7"/>
  <c r="V61" i="7"/>
  <c r="S49" i="7"/>
  <c r="V49" i="7"/>
  <c r="S440" i="7"/>
  <c r="V965" i="7"/>
  <c r="S1145" i="7"/>
  <c r="S644" i="7"/>
  <c r="V1151" i="7"/>
  <c r="S1151" i="7"/>
  <c r="V1139" i="7"/>
  <c r="S1139" i="7"/>
  <c r="V1103" i="7"/>
  <c r="S1103" i="7"/>
  <c r="V1091" i="7"/>
  <c r="S1091" i="7"/>
  <c r="V1067" i="7"/>
  <c r="S1067" i="7"/>
  <c r="V1055" i="7"/>
  <c r="S1055" i="7"/>
  <c r="S1079" i="7"/>
  <c r="S608" i="7"/>
  <c r="V829" i="7"/>
  <c r="S1130" i="7"/>
  <c r="S1160" i="7"/>
  <c r="V1160" i="7"/>
  <c r="V1148" i="7"/>
  <c r="S1148" i="7"/>
  <c r="S1136" i="7"/>
  <c r="V1136" i="7"/>
  <c r="V1124" i="7"/>
  <c r="S1124" i="7"/>
  <c r="V1112" i="7"/>
  <c r="S1112" i="7"/>
  <c r="V1100" i="7"/>
  <c r="S1100" i="7"/>
  <c r="V1088" i="7"/>
  <c r="S1088" i="7"/>
  <c r="V1076" i="7"/>
  <c r="S1076" i="7"/>
  <c r="S1064" i="7"/>
  <c r="V1064" i="7"/>
  <c r="V1052" i="7"/>
  <c r="S1052" i="7"/>
  <c r="S1040" i="7"/>
  <c r="V1040" i="7"/>
  <c r="V1028" i="7"/>
  <c r="S1028" i="7"/>
  <c r="V1016" i="7"/>
  <c r="S1016" i="7"/>
  <c r="V1004" i="7"/>
  <c r="S1004" i="7"/>
  <c r="V992" i="7"/>
  <c r="S992" i="7"/>
  <c r="V980" i="7"/>
  <c r="S980" i="7"/>
  <c r="S968" i="7"/>
  <c r="V968" i="7"/>
  <c r="V956" i="7"/>
  <c r="S956" i="7"/>
  <c r="S944" i="7"/>
  <c r="V944" i="7"/>
  <c r="V932" i="7"/>
  <c r="S932" i="7"/>
  <c r="V920" i="7"/>
  <c r="S920" i="7"/>
  <c r="V908" i="7"/>
  <c r="S908" i="7"/>
  <c r="V896" i="7"/>
  <c r="S896" i="7"/>
  <c r="S884" i="7"/>
  <c r="V884" i="7"/>
  <c r="V872" i="7"/>
  <c r="S872" i="7"/>
  <c r="V860" i="7"/>
  <c r="S860" i="7"/>
  <c r="S848" i="7"/>
  <c r="V848" i="7"/>
  <c r="V836" i="7"/>
  <c r="S836" i="7"/>
  <c r="V824" i="7"/>
  <c r="S824" i="7"/>
  <c r="V812" i="7"/>
  <c r="S812" i="7"/>
  <c r="V800" i="7"/>
  <c r="S800" i="7"/>
  <c r="S788" i="7"/>
  <c r="V788" i="7"/>
  <c r="V776" i="7"/>
  <c r="S776" i="7"/>
  <c r="V764" i="7"/>
  <c r="S764" i="7"/>
  <c r="V752" i="7"/>
  <c r="S752" i="7"/>
  <c r="V740" i="7"/>
  <c r="S740" i="7"/>
  <c r="V728" i="7"/>
  <c r="S728" i="7"/>
  <c r="S716" i="7"/>
  <c r="V716" i="7"/>
  <c r="V704" i="7"/>
  <c r="S704" i="7"/>
  <c r="V692" i="7"/>
  <c r="S692" i="7"/>
  <c r="S680" i="7"/>
  <c r="V680" i="7"/>
  <c r="V668" i="7"/>
  <c r="S668" i="7"/>
  <c r="V656" i="7"/>
  <c r="S656" i="7"/>
  <c r="V632" i="7"/>
  <c r="S632" i="7"/>
  <c r="V620" i="7"/>
  <c r="S620" i="7"/>
  <c r="V596" i="7"/>
  <c r="S596" i="7"/>
  <c r="V584" i="7"/>
  <c r="S584" i="7"/>
  <c r="V572" i="7"/>
  <c r="S572" i="7"/>
  <c r="V560" i="7"/>
  <c r="S560" i="7"/>
  <c r="V548" i="7"/>
  <c r="S548" i="7"/>
  <c r="V524" i="7"/>
  <c r="S524" i="7"/>
  <c r="V512" i="7"/>
  <c r="S512" i="7"/>
  <c r="V488" i="7"/>
  <c r="S488" i="7"/>
  <c r="V476" i="7"/>
  <c r="S476" i="7"/>
  <c r="V464" i="7"/>
  <c r="S464" i="7"/>
  <c r="V452" i="7"/>
  <c r="S452" i="7"/>
  <c r="V428" i="7"/>
  <c r="S428" i="7"/>
  <c r="V416" i="7"/>
  <c r="S416" i="7"/>
  <c r="V404" i="7"/>
  <c r="S404" i="7"/>
  <c r="V392" i="7"/>
  <c r="S392" i="7"/>
  <c r="S380" i="7"/>
  <c r="V380" i="7"/>
  <c r="V368" i="7"/>
  <c r="S368" i="7"/>
  <c r="S356" i="7"/>
  <c r="V356" i="7"/>
  <c r="V344" i="7"/>
  <c r="S344" i="7"/>
  <c r="S332" i="7"/>
  <c r="V332" i="7"/>
  <c r="V320" i="7"/>
  <c r="S320" i="7"/>
  <c r="V308" i="7"/>
  <c r="S308" i="7"/>
  <c r="S296" i="7"/>
  <c r="V296" i="7"/>
  <c r="S284" i="7"/>
  <c r="V284" i="7"/>
  <c r="S272" i="7"/>
  <c r="V272" i="7"/>
  <c r="S260" i="7"/>
  <c r="V260" i="7"/>
  <c r="S248" i="7"/>
  <c r="V248" i="7"/>
  <c r="S236" i="7"/>
  <c r="V236" i="7"/>
  <c r="S224" i="7"/>
  <c r="V224" i="7"/>
  <c r="S212" i="7"/>
  <c r="V212" i="7"/>
  <c r="S200" i="7"/>
  <c r="V200" i="7"/>
  <c r="S188" i="7"/>
  <c r="V188" i="7"/>
  <c r="S176" i="7"/>
  <c r="V176" i="7"/>
  <c r="S164" i="7"/>
  <c r="V164" i="7"/>
  <c r="S152" i="7"/>
  <c r="V152" i="7"/>
  <c r="S140" i="7"/>
  <c r="V140" i="7"/>
  <c r="S128" i="7"/>
  <c r="V128" i="7"/>
  <c r="S116" i="7"/>
  <c r="V116" i="7"/>
  <c r="S104" i="7"/>
  <c r="V104" i="7"/>
  <c r="S92" i="7"/>
  <c r="V92" i="7"/>
  <c r="S80" i="7"/>
  <c r="V80" i="7"/>
  <c r="S68" i="7"/>
  <c r="V68" i="7"/>
  <c r="S56" i="7"/>
  <c r="V56" i="7"/>
  <c r="S44" i="7"/>
  <c r="V44" i="7"/>
  <c r="S32" i="7"/>
  <c r="V32" i="7"/>
  <c r="V20" i="7"/>
  <c r="S20" i="7"/>
  <c r="V8" i="7"/>
  <c r="S8" i="7"/>
  <c r="S1127" i="7"/>
  <c r="S577" i="7"/>
  <c r="V1023" i="7"/>
  <c r="S1023" i="7"/>
  <c r="V1011" i="7"/>
  <c r="S1011" i="7"/>
  <c r="V999" i="7"/>
  <c r="S999" i="7"/>
  <c r="V987" i="7"/>
  <c r="S987" i="7"/>
  <c r="V975" i="7"/>
  <c r="S975" i="7"/>
  <c r="V963" i="7"/>
  <c r="S963" i="7"/>
  <c r="V951" i="7"/>
  <c r="S951" i="7"/>
  <c r="V939" i="7"/>
  <c r="S939" i="7"/>
  <c r="V927" i="7"/>
  <c r="S927" i="7"/>
  <c r="V915" i="7"/>
  <c r="S915" i="7"/>
  <c r="V903" i="7"/>
  <c r="S903" i="7"/>
  <c r="V891" i="7"/>
  <c r="S891" i="7"/>
  <c r="V879" i="7"/>
  <c r="S879" i="7"/>
  <c r="V867" i="7"/>
  <c r="S867" i="7"/>
  <c r="V855" i="7"/>
  <c r="S855" i="7"/>
  <c r="V843" i="7"/>
  <c r="S843" i="7"/>
  <c r="V831" i="7"/>
  <c r="S831" i="7"/>
  <c r="V819" i="7"/>
  <c r="S819" i="7"/>
  <c r="V807" i="7"/>
  <c r="S807" i="7"/>
  <c r="V795" i="7"/>
  <c r="S795" i="7"/>
  <c r="V771" i="7"/>
  <c r="S771" i="7"/>
  <c r="V759" i="7"/>
  <c r="S759" i="7"/>
  <c r="V735" i="7"/>
  <c r="S735" i="7"/>
  <c r="V711" i="7"/>
  <c r="S711" i="7"/>
  <c r="V687" i="7"/>
  <c r="S687" i="7"/>
  <c r="V675" i="7"/>
  <c r="S675" i="7"/>
  <c r="V663" i="7"/>
  <c r="S663" i="7"/>
  <c r="S651" i="7"/>
  <c r="V651" i="7"/>
  <c r="V639" i="7"/>
  <c r="S639" i="7"/>
  <c r="S627" i="7"/>
  <c r="V627" i="7"/>
  <c r="V615" i="7"/>
  <c r="S615" i="7"/>
  <c r="S603" i="7"/>
  <c r="V603" i="7"/>
  <c r="V591" i="7"/>
  <c r="S591" i="7"/>
  <c r="S579" i="7"/>
  <c r="V579" i="7"/>
  <c r="S567" i="7"/>
  <c r="V567" i="7"/>
  <c r="V555" i="7"/>
  <c r="S555" i="7"/>
  <c r="V543" i="7"/>
  <c r="S543" i="7"/>
  <c r="S531" i="7"/>
  <c r="V531" i="7"/>
  <c r="V519" i="7"/>
  <c r="S519" i="7"/>
  <c r="S495" i="7"/>
  <c r="V495" i="7"/>
  <c r="S483" i="7"/>
  <c r="V483" i="7"/>
  <c r="V471" i="7"/>
  <c r="S471" i="7"/>
  <c r="V447" i="7"/>
  <c r="S447" i="7"/>
  <c r="S435" i="7"/>
  <c r="V435" i="7"/>
  <c r="V423" i="7"/>
  <c r="S423" i="7"/>
  <c r="V399" i="7"/>
  <c r="S399" i="7"/>
  <c r="S387" i="7"/>
  <c r="V387" i="7"/>
  <c r="V375" i="7"/>
  <c r="S375" i="7"/>
  <c r="S363" i="7"/>
  <c r="V363" i="7"/>
  <c r="S351" i="7"/>
  <c r="V351" i="7"/>
  <c r="S339" i="7"/>
  <c r="V339" i="7"/>
  <c r="S327" i="7"/>
  <c r="V327" i="7"/>
  <c r="S315" i="7"/>
  <c r="V315" i="7"/>
  <c r="S303" i="7"/>
  <c r="V303" i="7"/>
  <c r="S291" i="7"/>
  <c r="V291" i="7"/>
  <c r="S279" i="7"/>
  <c r="V279" i="7"/>
  <c r="S267" i="7"/>
  <c r="V267" i="7"/>
  <c r="V255" i="7"/>
  <c r="S255" i="7"/>
  <c r="V243" i="7"/>
  <c r="S243" i="7"/>
  <c r="V231" i="7"/>
  <c r="S231" i="7"/>
  <c r="S219" i="7"/>
  <c r="V219" i="7"/>
  <c r="S207" i="7"/>
  <c r="V207" i="7"/>
  <c r="S195" i="7"/>
  <c r="V195" i="7"/>
  <c r="V183" i="7"/>
  <c r="S183" i="7"/>
  <c r="S171" i="7"/>
  <c r="V171" i="7"/>
  <c r="V147" i="7"/>
  <c r="S147" i="7"/>
  <c r="S135" i="7"/>
  <c r="V135" i="7"/>
  <c r="V123" i="7"/>
  <c r="S123" i="7"/>
  <c r="V111" i="7"/>
  <c r="S111" i="7"/>
  <c r="S99" i="7"/>
  <c r="V99" i="7"/>
  <c r="V87" i="7"/>
  <c r="S87" i="7"/>
  <c r="V75" i="7"/>
  <c r="S75" i="7"/>
  <c r="S63" i="7"/>
  <c r="V63" i="7"/>
  <c r="V51" i="7"/>
  <c r="S51" i="7"/>
  <c r="V39" i="7"/>
  <c r="S39" i="7"/>
  <c r="V27" i="7"/>
  <c r="S27" i="7"/>
  <c r="S3" i="7"/>
  <c r="V3" i="7"/>
  <c r="S1114" i="7"/>
  <c r="S1043" i="7"/>
  <c r="S826" i="7"/>
  <c r="S763" i="7"/>
  <c r="S727" i="7"/>
  <c r="S643" i="7"/>
  <c r="S587" i="7"/>
  <c r="S535" i="7"/>
  <c r="S478" i="7"/>
  <c r="S417" i="7"/>
  <c r="S324" i="7"/>
  <c r="S115" i="7"/>
  <c r="V917" i="7"/>
  <c r="V766" i="7"/>
  <c r="V379" i="7"/>
  <c r="V842" i="7"/>
  <c r="S842" i="7"/>
  <c r="V830" i="7"/>
  <c r="S830" i="7"/>
  <c r="V818" i="7"/>
  <c r="S818" i="7"/>
  <c r="V806" i="7"/>
  <c r="S806" i="7"/>
  <c r="V794" i="7"/>
  <c r="S794" i="7"/>
  <c r="S782" i="7"/>
  <c r="V782" i="7"/>
  <c r="V770" i="7"/>
  <c r="S770" i="7"/>
  <c r="S758" i="7"/>
  <c r="V758" i="7"/>
  <c r="V746" i="7"/>
  <c r="S746" i="7"/>
  <c r="S734" i="7"/>
  <c r="V734" i="7"/>
  <c r="S710" i="7"/>
  <c r="V710" i="7"/>
  <c r="V698" i="7"/>
  <c r="S698" i="7"/>
  <c r="S686" i="7"/>
  <c r="V686" i="7"/>
  <c r="V674" i="7"/>
  <c r="S674" i="7"/>
  <c r="V662" i="7"/>
  <c r="S662" i="7"/>
  <c r="S650" i="7"/>
  <c r="V650" i="7"/>
  <c r="S638" i="7"/>
  <c r="V638" i="7"/>
  <c r="V626" i="7"/>
  <c r="S626" i="7"/>
  <c r="S614" i="7"/>
  <c r="V614" i="7"/>
  <c r="V602" i="7"/>
  <c r="S602" i="7"/>
  <c r="S590" i="7"/>
  <c r="V590" i="7"/>
  <c r="S578" i="7"/>
  <c r="V578" i="7"/>
  <c r="S566" i="7"/>
  <c r="V566" i="7"/>
  <c r="V554" i="7"/>
  <c r="S554" i="7"/>
  <c r="S542" i="7"/>
  <c r="V542" i="7"/>
  <c r="V530" i="7"/>
  <c r="S530" i="7"/>
  <c r="S518" i="7"/>
  <c r="V518" i="7"/>
  <c r="S494" i="7"/>
  <c r="V494" i="7"/>
  <c r="V482" i="7"/>
  <c r="S482" i="7"/>
  <c r="S470" i="7"/>
  <c r="V470" i="7"/>
  <c r="V458" i="7"/>
  <c r="S458" i="7"/>
  <c r="V446" i="7"/>
  <c r="S446" i="7"/>
  <c r="S422" i="7"/>
  <c r="V422" i="7"/>
  <c r="V410" i="7"/>
  <c r="S410" i="7"/>
  <c r="S398" i="7"/>
  <c r="V398" i="7"/>
  <c r="V386" i="7"/>
  <c r="S386" i="7"/>
  <c r="S374" i="7"/>
  <c r="V374" i="7"/>
  <c r="S362" i="7"/>
  <c r="V362" i="7"/>
  <c r="S1143" i="7"/>
  <c r="S1128" i="7"/>
  <c r="S1095" i="7"/>
  <c r="S1080" i="7"/>
  <c r="S1042" i="7"/>
  <c r="S1019" i="7"/>
  <c r="S995" i="7"/>
  <c r="S971" i="7"/>
  <c r="S947" i="7"/>
  <c r="S923" i="7"/>
  <c r="S899" i="7"/>
  <c r="S875" i="7"/>
  <c r="S851" i="7"/>
  <c r="S821" i="7"/>
  <c r="S762" i="7"/>
  <c r="S636" i="7"/>
  <c r="S528" i="7"/>
  <c r="S475" i="7"/>
  <c r="S323" i="7"/>
  <c r="S216" i="7"/>
  <c r="V1029" i="7"/>
  <c r="V743" i="7"/>
  <c r="V571" i="7"/>
  <c r="V321" i="7"/>
  <c r="V1068" i="7"/>
  <c r="S1068" i="7"/>
  <c r="V1056" i="7"/>
  <c r="S1056" i="7"/>
  <c r="V1044" i="7"/>
  <c r="S1044" i="7"/>
  <c r="V1032" i="7"/>
  <c r="S1032" i="7"/>
  <c r="V1020" i="7"/>
  <c r="S1020" i="7"/>
  <c r="V1008" i="7"/>
  <c r="S1008" i="7"/>
  <c r="V996" i="7"/>
  <c r="S996" i="7"/>
  <c r="V984" i="7"/>
  <c r="S984" i="7"/>
  <c r="V972" i="7"/>
  <c r="S972" i="7"/>
  <c r="V960" i="7"/>
  <c r="S960" i="7"/>
  <c r="V948" i="7"/>
  <c r="S948" i="7"/>
  <c r="V936" i="7"/>
  <c r="S936" i="7"/>
  <c r="V924" i="7"/>
  <c r="S924" i="7"/>
  <c r="V912" i="7"/>
  <c r="S912" i="7"/>
  <c r="V900" i="7"/>
  <c r="S900" i="7"/>
  <c r="V888" i="7"/>
  <c r="S888" i="7"/>
  <c r="V876" i="7"/>
  <c r="S876" i="7"/>
  <c r="V864" i="7"/>
  <c r="S864" i="7"/>
  <c r="V852" i="7"/>
  <c r="S852" i="7"/>
  <c r="V840" i="7"/>
  <c r="S840" i="7"/>
  <c r="V828" i="7"/>
  <c r="S828" i="7"/>
  <c r="V816" i="7"/>
  <c r="S816" i="7"/>
  <c r="V804" i="7"/>
  <c r="S804" i="7"/>
  <c r="V792" i="7"/>
  <c r="S792" i="7"/>
  <c r="V780" i="7"/>
  <c r="S780" i="7"/>
  <c r="V756" i="7"/>
  <c r="S756" i="7"/>
  <c r="S744" i="7"/>
  <c r="V744" i="7"/>
  <c r="S696" i="7"/>
  <c r="V696" i="7"/>
  <c r="V648" i="7"/>
  <c r="S648" i="7"/>
  <c r="V612" i="7"/>
  <c r="S612" i="7"/>
  <c r="V576" i="7"/>
  <c r="S576" i="7"/>
  <c r="V540" i="7"/>
  <c r="S540" i="7"/>
  <c r="V504" i="7"/>
  <c r="S504" i="7"/>
  <c r="V468" i="7"/>
  <c r="S468" i="7"/>
  <c r="V444" i="7"/>
  <c r="S444" i="7"/>
  <c r="V432" i="7"/>
  <c r="S432" i="7"/>
  <c r="V420" i="7"/>
  <c r="S420" i="7"/>
  <c r="V408" i="7"/>
  <c r="S408" i="7"/>
  <c r="V384" i="7"/>
  <c r="S384" i="7"/>
  <c r="V360" i="7"/>
  <c r="S360" i="7"/>
  <c r="V336" i="7"/>
  <c r="S336" i="7"/>
  <c r="V312" i="7"/>
  <c r="S312" i="7"/>
  <c r="V288" i="7"/>
  <c r="S288" i="7"/>
  <c r="S276" i="7"/>
  <c r="V276" i="7"/>
  <c r="V264" i="7"/>
  <c r="S264" i="7"/>
  <c r="V252" i="7"/>
  <c r="S252" i="7"/>
  <c r="V240" i="7"/>
  <c r="S240" i="7"/>
  <c r="V228" i="7"/>
  <c r="S228" i="7"/>
  <c r="V204" i="7"/>
  <c r="S204" i="7"/>
  <c r="V192" i="7"/>
  <c r="S192" i="7"/>
  <c r="V180" i="7"/>
  <c r="S180" i="7"/>
  <c r="V168" i="7"/>
  <c r="S168" i="7"/>
  <c r="V156" i="7"/>
  <c r="S156" i="7"/>
  <c r="V132" i="7"/>
  <c r="S132" i="7"/>
  <c r="V120" i="7"/>
  <c r="S120" i="7"/>
  <c r="V108" i="7"/>
  <c r="S108" i="7"/>
  <c r="V96" i="7"/>
  <c r="S96" i="7"/>
  <c r="V84" i="7"/>
  <c r="S84" i="7"/>
  <c r="V60" i="7"/>
  <c r="S60" i="7"/>
  <c r="V48" i="7"/>
  <c r="S48" i="7"/>
  <c r="V36" i="7"/>
  <c r="S36" i="7"/>
  <c r="V24" i="7"/>
  <c r="S24" i="7"/>
  <c r="V12" i="7"/>
  <c r="S12" i="7"/>
  <c r="S1126" i="7"/>
  <c r="S1078" i="7"/>
  <c r="S1058" i="7"/>
  <c r="S941" i="7"/>
  <c r="S893" i="7"/>
  <c r="S869" i="7"/>
  <c r="S845" i="7"/>
  <c r="S790" i="7"/>
  <c r="S754" i="7"/>
  <c r="S718" i="7"/>
  <c r="S679" i="7"/>
  <c r="S624" i="7"/>
  <c r="S516" i="7"/>
  <c r="S396" i="7"/>
  <c r="S300" i="7"/>
  <c r="S189" i="7"/>
  <c r="V722" i="7"/>
  <c r="V550" i="7"/>
  <c r="V731" i="7"/>
  <c r="S731" i="7"/>
  <c r="S719" i="7"/>
  <c r="V719" i="7"/>
  <c r="V707" i="7"/>
  <c r="S707" i="7"/>
  <c r="S695" i="7"/>
  <c r="V695" i="7"/>
  <c r="V683" i="7"/>
  <c r="S683" i="7"/>
  <c r="S671" i="7"/>
  <c r="V671" i="7"/>
  <c r="V647" i="7"/>
  <c r="S647" i="7"/>
  <c r="V635" i="7"/>
  <c r="S635" i="7"/>
  <c r="V611" i="7"/>
  <c r="S611" i="7"/>
  <c r="V599" i="7"/>
  <c r="S599" i="7"/>
  <c r="S575" i="7"/>
  <c r="V575" i="7"/>
  <c r="V563" i="7"/>
  <c r="S563" i="7"/>
  <c r="V539" i="7"/>
  <c r="S539" i="7"/>
  <c r="S503" i="7"/>
  <c r="V503" i="7"/>
  <c r="V491" i="7"/>
  <c r="S491" i="7"/>
  <c r="V455" i="7"/>
  <c r="S455" i="7"/>
  <c r="V443" i="7"/>
  <c r="S443" i="7"/>
  <c r="V419" i="7"/>
  <c r="S419" i="7"/>
  <c r="V407" i="7"/>
  <c r="S407" i="7"/>
  <c r="V287" i="7"/>
  <c r="S287" i="7"/>
  <c r="V275" i="7"/>
  <c r="S275" i="7"/>
  <c r="S263" i="7"/>
  <c r="V263" i="7"/>
  <c r="V251" i="7"/>
  <c r="S251" i="7"/>
  <c r="V239" i="7"/>
  <c r="S239" i="7"/>
  <c r="V227" i="7"/>
  <c r="S227" i="7"/>
  <c r="V215" i="7"/>
  <c r="S215" i="7"/>
  <c r="V203" i="7"/>
  <c r="S203" i="7"/>
  <c r="S191" i="7"/>
  <c r="V191" i="7"/>
  <c r="V179" i="7"/>
  <c r="S179" i="7"/>
  <c r="V167" i="7"/>
  <c r="S167" i="7"/>
  <c r="V155" i="7"/>
  <c r="S155" i="7"/>
  <c r="V143" i="7"/>
  <c r="S143" i="7"/>
  <c r="S119" i="7"/>
  <c r="V119" i="7"/>
  <c r="V107" i="7"/>
  <c r="S107" i="7"/>
  <c r="V95" i="7"/>
  <c r="S95" i="7"/>
  <c r="V83" i="7"/>
  <c r="S83" i="7"/>
  <c r="V71" i="7"/>
  <c r="S71" i="7"/>
  <c r="S1155" i="7"/>
  <c r="S1140" i="7"/>
  <c r="S1107" i="7"/>
  <c r="S1092" i="7"/>
  <c r="S1075" i="7"/>
  <c r="S1035" i="7"/>
  <c r="S815" i="7"/>
  <c r="S751" i="7"/>
  <c r="S717" i="7"/>
  <c r="S623" i="7"/>
  <c r="S515" i="7"/>
  <c r="S456" i="7"/>
  <c r="S395" i="7"/>
  <c r="S299" i="7"/>
  <c r="S187" i="7"/>
  <c r="V1125" i="7"/>
  <c r="V699" i="7"/>
  <c r="V527" i="7"/>
  <c r="V778" i="7"/>
  <c r="S778" i="7"/>
  <c r="V742" i="7"/>
  <c r="S742" i="7"/>
  <c r="V730" i="7"/>
  <c r="S730" i="7"/>
  <c r="V706" i="7"/>
  <c r="S706" i="7"/>
  <c r="V682" i="7"/>
  <c r="S682" i="7"/>
  <c r="V670" i="7"/>
  <c r="S670" i="7"/>
  <c r="V658" i="7"/>
  <c r="S658" i="7"/>
  <c r="V646" i="7"/>
  <c r="S646" i="7"/>
  <c r="V634" i="7"/>
  <c r="S634" i="7"/>
  <c r="V622" i="7"/>
  <c r="S622" i="7"/>
  <c r="S610" i="7"/>
  <c r="V610" i="7"/>
  <c r="V598" i="7"/>
  <c r="S598" i="7"/>
  <c r="V586" i="7"/>
  <c r="S586" i="7"/>
  <c r="V574" i="7"/>
  <c r="S574" i="7"/>
  <c r="V562" i="7"/>
  <c r="S562" i="7"/>
  <c r="V538" i="7"/>
  <c r="S538" i="7"/>
  <c r="V526" i="7"/>
  <c r="S526" i="7"/>
  <c r="V514" i="7"/>
  <c r="S514" i="7"/>
  <c r="V502" i="7"/>
  <c r="S502" i="7"/>
  <c r="V490" i="7"/>
  <c r="S490" i="7"/>
  <c r="V466" i="7"/>
  <c r="S466" i="7"/>
  <c r="V454" i="7"/>
  <c r="S454" i="7"/>
  <c r="S442" i="7"/>
  <c r="V442" i="7"/>
  <c r="V430" i="7"/>
  <c r="S430" i="7"/>
  <c r="S394" i="7"/>
  <c r="V394" i="7"/>
  <c r="V382" i="7"/>
  <c r="S382" i="7"/>
  <c r="S370" i="7"/>
  <c r="V370" i="7"/>
  <c r="V358" i="7"/>
  <c r="S358" i="7"/>
  <c r="V346" i="7"/>
  <c r="S346" i="7"/>
  <c r="V334" i="7"/>
  <c r="S334" i="7"/>
  <c r="V322" i="7"/>
  <c r="S322" i="7"/>
  <c r="V310" i="7"/>
  <c r="S310" i="7"/>
  <c r="V298" i="7"/>
  <c r="S298" i="7"/>
  <c r="V262" i="7"/>
  <c r="S262" i="7"/>
  <c r="V250" i="7"/>
  <c r="S250" i="7"/>
  <c r="V238" i="7"/>
  <c r="S238" i="7"/>
  <c r="V226" i="7"/>
  <c r="S226" i="7"/>
  <c r="V214" i="7"/>
  <c r="S214" i="7"/>
  <c r="V190" i="7"/>
  <c r="S190" i="7"/>
  <c r="V178" i="7"/>
  <c r="S178" i="7"/>
  <c r="V166" i="7"/>
  <c r="S166" i="7"/>
  <c r="V154" i="7"/>
  <c r="S154" i="7"/>
  <c r="V142" i="7"/>
  <c r="S142" i="7"/>
  <c r="V118" i="7"/>
  <c r="S118" i="7"/>
  <c r="V106" i="7"/>
  <c r="S106" i="7"/>
  <c r="V94" i="7"/>
  <c r="S94" i="7"/>
  <c r="V82" i="7"/>
  <c r="S82" i="7"/>
  <c r="V70" i="7"/>
  <c r="S70" i="7"/>
  <c r="V46" i="7"/>
  <c r="S46" i="7"/>
  <c r="V34" i="7"/>
  <c r="S34" i="7"/>
  <c r="V22" i="7"/>
  <c r="S22" i="7"/>
  <c r="V10" i="7"/>
  <c r="S10" i="7"/>
  <c r="S1034" i="7"/>
  <c r="S1010" i="7"/>
  <c r="S986" i="7"/>
  <c r="S962" i="7"/>
  <c r="S938" i="7"/>
  <c r="S914" i="7"/>
  <c r="S890" i="7"/>
  <c r="S866" i="7"/>
  <c r="S814" i="7"/>
  <c r="S783" i="7"/>
  <c r="S672" i="7"/>
  <c r="S564" i="7"/>
  <c r="S453" i="7"/>
  <c r="S383" i="7"/>
  <c r="S286" i="7"/>
  <c r="S72" i="7"/>
  <c r="V1110" i="7"/>
  <c r="V982" i="7"/>
  <c r="V849" i="7"/>
  <c r="V681" i="7"/>
  <c r="V507" i="7"/>
  <c r="V2" i="7"/>
  <c r="S2" i="7"/>
  <c r="V1149" i="7"/>
  <c r="S1149" i="7"/>
  <c r="S1137" i="7"/>
  <c r="V1137" i="7"/>
  <c r="V1113" i="7"/>
  <c r="S1113" i="7"/>
  <c r="V1101" i="7"/>
  <c r="S1101" i="7"/>
  <c r="V1089" i="7"/>
  <c r="S1089" i="7"/>
  <c r="V1065" i="7"/>
  <c r="S1065" i="7"/>
  <c r="V1053" i="7"/>
  <c r="S1053" i="7"/>
  <c r="S1041" i="7"/>
  <c r="V1041" i="7"/>
  <c r="V1017" i="7"/>
  <c r="S1017" i="7"/>
  <c r="V1005" i="7"/>
  <c r="S1005" i="7"/>
  <c r="V993" i="7"/>
  <c r="S993" i="7"/>
  <c r="V969" i="7"/>
  <c r="S969" i="7"/>
  <c r="V957" i="7"/>
  <c r="S957" i="7"/>
  <c r="S945" i="7"/>
  <c r="V945" i="7"/>
  <c r="V921" i="7"/>
  <c r="S921" i="7"/>
  <c r="V909" i="7"/>
  <c r="S909" i="7"/>
  <c r="V897" i="7"/>
  <c r="S897" i="7"/>
  <c r="V873" i="7"/>
  <c r="S873" i="7"/>
  <c r="V861" i="7"/>
  <c r="S861" i="7"/>
  <c r="V837" i="7"/>
  <c r="S837" i="7"/>
  <c r="V825" i="7"/>
  <c r="S825" i="7"/>
  <c r="V813" i="7"/>
  <c r="S813" i="7"/>
  <c r="S801" i="7"/>
  <c r="V801" i="7"/>
  <c r="V789" i="7"/>
  <c r="S789" i="7"/>
  <c r="V753" i="7"/>
  <c r="S753" i="7"/>
  <c r="V729" i="7"/>
  <c r="S729" i="7"/>
  <c r="V645" i="7"/>
  <c r="S645" i="7"/>
  <c r="V621" i="7"/>
  <c r="S621" i="7"/>
  <c r="S609" i="7"/>
  <c r="V609" i="7"/>
  <c r="V585" i="7"/>
  <c r="S585" i="7"/>
  <c r="V573" i="7"/>
  <c r="S573" i="7"/>
  <c r="V549" i="7"/>
  <c r="S549" i="7"/>
  <c r="V537" i="7"/>
  <c r="S537" i="7"/>
  <c r="V513" i="7"/>
  <c r="S513" i="7"/>
  <c r="V501" i="7"/>
  <c r="S501" i="7"/>
  <c r="V477" i="7"/>
  <c r="S477" i="7"/>
  <c r="V465" i="7"/>
  <c r="S465" i="7"/>
  <c r="V441" i="7"/>
  <c r="S441" i="7"/>
  <c r="V429" i="7"/>
  <c r="S429" i="7"/>
  <c r="V405" i="7"/>
  <c r="S405" i="7"/>
  <c r="V393" i="7"/>
  <c r="S393" i="7"/>
  <c r="V381" i="7"/>
  <c r="S381" i="7"/>
  <c r="V369" i="7"/>
  <c r="S369" i="7"/>
  <c r="V357" i="7"/>
  <c r="S357" i="7"/>
  <c r="V345" i="7"/>
  <c r="S345" i="7"/>
  <c r="S333" i="7"/>
  <c r="V333" i="7"/>
  <c r="V309" i="7"/>
  <c r="S309" i="7"/>
  <c r="V297" i="7"/>
  <c r="S297" i="7"/>
  <c r="V285" i="7"/>
  <c r="S285" i="7"/>
  <c r="V261" i="7"/>
  <c r="S261" i="7"/>
  <c r="S249" i="7"/>
  <c r="V249" i="7"/>
  <c r="S237" i="7"/>
  <c r="V237" i="7"/>
  <c r="S225" i="7"/>
  <c r="V225" i="7"/>
  <c r="V213" i="7"/>
  <c r="S213" i="7"/>
  <c r="V201" i="7"/>
  <c r="S201" i="7"/>
  <c r="S177" i="7"/>
  <c r="V177" i="7"/>
  <c r="S165" i="7"/>
  <c r="V165" i="7"/>
  <c r="V153" i="7"/>
  <c r="S153" i="7"/>
  <c r="V141" i="7"/>
  <c r="S141" i="7"/>
  <c r="V129" i="7"/>
  <c r="S129" i="7"/>
  <c r="V117" i="7"/>
  <c r="S117" i="7"/>
  <c r="S105" i="7"/>
  <c r="V105" i="7"/>
  <c r="V93" i="7"/>
  <c r="S93" i="7"/>
  <c r="S81" i="7"/>
  <c r="V81" i="7"/>
  <c r="V69" i="7"/>
  <c r="S69" i="7"/>
  <c r="V57" i="7"/>
  <c r="S57" i="7"/>
  <c r="V33" i="7"/>
  <c r="S33" i="7"/>
  <c r="V21" i="7"/>
  <c r="S21" i="7"/>
  <c r="V9" i="7"/>
  <c r="S9" i="7"/>
  <c r="S1138" i="7"/>
  <c r="S1090" i="7"/>
  <c r="S1054" i="7"/>
  <c r="S839" i="7"/>
  <c r="S809" i="7"/>
  <c r="S779" i="7"/>
  <c r="S747" i="7"/>
  <c r="S708" i="7"/>
  <c r="S669" i="7"/>
  <c r="S561" i="7"/>
  <c r="S372" i="7"/>
  <c r="S274" i="7"/>
  <c r="S58" i="7"/>
  <c r="V981" i="7"/>
  <c r="V506" i="7"/>
  <c r="V1063" i="7"/>
  <c r="S1063" i="7"/>
  <c r="V1051" i="7"/>
  <c r="S1051" i="7"/>
  <c r="V1039" i="7"/>
  <c r="S1039" i="7"/>
  <c r="V1027" i="7"/>
  <c r="S1027" i="7"/>
  <c r="V1015" i="7"/>
  <c r="S1015" i="7"/>
  <c r="V1003" i="7"/>
  <c r="S1003" i="7"/>
  <c r="V991" i="7"/>
  <c r="S991" i="7"/>
  <c r="V979" i="7"/>
  <c r="S979" i="7"/>
  <c r="V967" i="7"/>
  <c r="S967" i="7"/>
  <c r="V955" i="7"/>
  <c r="S955" i="7"/>
  <c r="V943" i="7"/>
  <c r="S943" i="7"/>
  <c r="V931" i="7"/>
  <c r="S931" i="7"/>
  <c r="V919" i="7"/>
  <c r="S919" i="7"/>
  <c r="V907" i="7"/>
  <c r="S907" i="7"/>
  <c r="V895" i="7"/>
  <c r="S895" i="7"/>
  <c r="V883" i="7"/>
  <c r="S883" i="7"/>
  <c r="V871" i="7"/>
  <c r="S871" i="7"/>
  <c r="V859" i="7"/>
  <c r="S859" i="7"/>
  <c r="V847" i="7"/>
  <c r="S847" i="7"/>
  <c r="V835" i="7"/>
  <c r="S835" i="7"/>
  <c r="V823" i="7"/>
  <c r="S823" i="7"/>
  <c r="V799" i="7"/>
  <c r="S799" i="7"/>
  <c r="V775" i="7"/>
  <c r="S775" i="7"/>
  <c r="V739" i="7"/>
  <c r="S739" i="7"/>
  <c r="S715" i="7"/>
  <c r="V715" i="7"/>
  <c r="V691" i="7"/>
  <c r="S691" i="7"/>
  <c r="V667" i="7"/>
  <c r="S667" i="7"/>
  <c r="V655" i="7"/>
  <c r="S655" i="7"/>
  <c r="V631" i="7"/>
  <c r="S631" i="7"/>
  <c r="V619" i="7"/>
  <c r="S619" i="7"/>
  <c r="V583" i="7"/>
  <c r="S583" i="7"/>
  <c r="V559" i="7"/>
  <c r="S559" i="7"/>
  <c r="S547" i="7"/>
  <c r="V547" i="7"/>
  <c r="V523" i="7"/>
  <c r="S523" i="7"/>
  <c r="V511" i="7"/>
  <c r="S511" i="7"/>
  <c r="V487" i="7"/>
  <c r="S487" i="7"/>
  <c r="V463" i="7"/>
  <c r="S463" i="7"/>
  <c r="V451" i="7"/>
  <c r="S451" i="7"/>
  <c r="V427" i="7"/>
  <c r="S427" i="7"/>
  <c r="V415" i="7"/>
  <c r="S415" i="7"/>
  <c r="S403" i="7"/>
  <c r="V403" i="7"/>
  <c r="V391" i="7"/>
  <c r="S391" i="7"/>
  <c r="V367" i="7"/>
  <c r="S367" i="7"/>
  <c r="V355" i="7"/>
  <c r="S355" i="7"/>
  <c r="V343" i="7"/>
  <c r="S343" i="7"/>
  <c r="V331" i="7"/>
  <c r="S331" i="7"/>
  <c r="V319" i="7"/>
  <c r="S319" i="7"/>
  <c r="V307" i="7"/>
  <c r="S307" i="7"/>
  <c r="S295" i="7"/>
  <c r="V295" i="7"/>
  <c r="V283" i="7"/>
  <c r="S283" i="7"/>
  <c r="V271" i="7"/>
  <c r="S271" i="7"/>
  <c r="V247" i="7"/>
  <c r="S247" i="7"/>
  <c r="V235" i="7"/>
  <c r="S235" i="7"/>
  <c r="S223" i="7"/>
  <c r="V223" i="7"/>
  <c r="V211" i="7"/>
  <c r="S211" i="7"/>
  <c r="V199" i="7"/>
  <c r="S199" i="7"/>
  <c r="V175" i="7"/>
  <c r="S175" i="7"/>
  <c r="V163" i="7"/>
  <c r="S163" i="7"/>
  <c r="V151" i="7"/>
  <c r="S151" i="7"/>
  <c r="V139" i="7"/>
  <c r="S139" i="7"/>
  <c r="V127" i="7"/>
  <c r="S127" i="7"/>
  <c r="V103" i="7"/>
  <c r="S103" i="7"/>
  <c r="V91" i="7"/>
  <c r="S91" i="7"/>
  <c r="S79" i="7"/>
  <c r="V79" i="7"/>
  <c r="V67" i="7"/>
  <c r="S67" i="7"/>
  <c r="V55" i="7"/>
  <c r="S55" i="7"/>
  <c r="V31" i="7"/>
  <c r="S31" i="7"/>
  <c r="V19" i="7"/>
  <c r="S19" i="7"/>
  <c r="S7" i="7"/>
  <c r="V7" i="7"/>
  <c r="S1070" i="7"/>
  <c r="S1030" i="7"/>
  <c r="S1006" i="7"/>
  <c r="S958" i="7"/>
  <c r="S934" i="7"/>
  <c r="S910" i="7"/>
  <c r="S886" i="7"/>
  <c r="S862" i="7"/>
  <c r="S833" i="7"/>
  <c r="S703" i="7"/>
  <c r="S659" i="7"/>
  <c r="S607" i="7"/>
  <c r="S499" i="7"/>
  <c r="S439" i="7"/>
  <c r="S359" i="7"/>
  <c r="S259" i="7"/>
  <c r="S43" i="7"/>
  <c r="V811" i="7"/>
  <c r="V459" i="7"/>
  <c r="S1158" i="7"/>
  <c r="V1158" i="7"/>
  <c r="V1146" i="7"/>
  <c r="S1146" i="7"/>
  <c r="V1134" i="7"/>
  <c r="S1134" i="7"/>
  <c r="S1122" i="7"/>
  <c r="V1122" i="7"/>
  <c r="V1098" i="7"/>
  <c r="S1098" i="7"/>
  <c r="V1086" i="7"/>
  <c r="S1086" i="7"/>
  <c r="S1074" i="7"/>
  <c r="V1074" i="7"/>
  <c r="S1062" i="7"/>
  <c r="V1062" i="7"/>
  <c r="V1050" i="7"/>
  <c r="S1050" i="7"/>
  <c r="V1038" i="7"/>
  <c r="S1038" i="7"/>
  <c r="S1026" i="7"/>
  <c r="V1026" i="7"/>
  <c r="V1002" i="7"/>
  <c r="S1002" i="7"/>
  <c r="V990" i="7"/>
  <c r="S990" i="7"/>
  <c r="S978" i="7"/>
  <c r="V978" i="7"/>
  <c r="S966" i="7"/>
  <c r="V966" i="7"/>
  <c r="V954" i="7"/>
  <c r="S954" i="7"/>
  <c r="V942" i="7"/>
  <c r="S942" i="7"/>
  <c r="S930" i="7"/>
  <c r="V930" i="7"/>
  <c r="V906" i="7"/>
  <c r="S906" i="7"/>
  <c r="V894" i="7"/>
  <c r="S894" i="7"/>
  <c r="V882" i="7"/>
  <c r="S882" i="7"/>
  <c r="V870" i="7"/>
  <c r="S870" i="7"/>
  <c r="V858" i="7"/>
  <c r="S858" i="7"/>
  <c r="V846" i="7"/>
  <c r="S846" i="7"/>
  <c r="V834" i="7"/>
  <c r="S834" i="7"/>
  <c r="V822" i="7"/>
  <c r="S822" i="7"/>
  <c r="V810" i="7"/>
  <c r="S810" i="7"/>
  <c r="V798" i="7"/>
  <c r="S798" i="7"/>
  <c r="V786" i="7"/>
  <c r="S786" i="7"/>
  <c r="V774" i="7"/>
  <c r="S774" i="7"/>
  <c r="V750" i="7"/>
  <c r="S750" i="7"/>
  <c r="V738" i="7"/>
  <c r="S738" i="7"/>
  <c r="V726" i="7"/>
  <c r="S726" i="7"/>
  <c r="V714" i="7"/>
  <c r="S714" i="7"/>
  <c r="V702" i="7"/>
  <c r="S702" i="7"/>
  <c r="V690" i="7"/>
  <c r="S690" i="7"/>
  <c r="V678" i="7"/>
  <c r="S678" i="7"/>
  <c r="V666" i="7"/>
  <c r="S666" i="7"/>
  <c r="V654" i="7"/>
  <c r="S654" i="7"/>
  <c r="V642" i="7"/>
  <c r="S642" i="7"/>
  <c r="V630" i="7"/>
  <c r="S630" i="7"/>
  <c r="V618" i="7"/>
  <c r="S618" i="7"/>
  <c r="V606" i="7"/>
  <c r="S606" i="7"/>
  <c r="V594" i="7"/>
  <c r="S594" i="7"/>
  <c r="V582" i="7"/>
  <c r="S582" i="7"/>
  <c r="V570" i="7"/>
  <c r="S570" i="7"/>
  <c r="V558" i="7"/>
  <c r="S558" i="7"/>
  <c r="V546" i="7"/>
  <c r="S546" i="7"/>
  <c r="V534" i="7"/>
  <c r="S534" i="7"/>
  <c r="V522" i="7"/>
  <c r="S522" i="7"/>
  <c r="V510" i="7"/>
  <c r="S510" i="7"/>
  <c r="V498" i="7"/>
  <c r="S498" i="7"/>
  <c r="V486" i="7"/>
  <c r="S486" i="7"/>
  <c r="V474" i="7"/>
  <c r="S474" i="7"/>
  <c r="V462" i="7"/>
  <c r="S462" i="7"/>
  <c r="V450" i="7"/>
  <c r="S450" i="7"/>
  <c r="V438" i="7"/>
  <c r="S438" i="7"/>
  <c r="V426" i="7"/>
  <c r="S426" i="7"/>
  <c r="V414" i="7"/>
  <c r="S414" i="7"/>
  <c r="V402" i="7"/>
  <c r="S402" i="7"/>
  <c r="V390" i="7"/>
  <c r="S390" i="7"/>
  <c r="V378" i="7"/>
  <c r="S378" i="7"/>
  <c r="V366" i="7"/>
  <c r="S366" i="7"/>
  <c r="V354" i="7"/>
  <c r="S354" i="7"/>
  <c r="V342" i="7"/>
  <c r="S342" i="7"/>
  <c r="V330" i="7"/>
  <c r="S330" i="7"/>
  <c r="V318" i="7"/>
  <c r="S318" i="7"/>
  <c r="V306" i="7"/>
  <c r="S306" i="7"/>
  <c r="V294" i="7"/>
  <c r="S294" i="7"/>
  <c r="V282" i="7"/>
  <c r="S282" i="7"/>
  <c r="V270" i="7"/>
  <c r="S270" i="7"/>
  <c r="V258" i="7"/>
  <c r="S258" i="7"/>
  <c r="V234" i="7"/>
  <c r="S234" i="7"/>
  <c r="V222" i="7"/>
  <c r="S222" i="7"/>
  <c r="V210" i="7"/>
  <c r="S210" i="7"/>
  <c r="V198" i="7"/>
  <c r="S198" i="7"/>
  <c r="V186" i="7"/>
  <c r="S186" i="7"/>
  <c r="V174" i="7"/>
  <c r="S174" i="7"/>
  <c r="V162" i="7"/>
  <c r="S162" i="7"/>
  <c r="V150" i="7"/>
  <c r="S150" i="7"/>
  <c r="V138" i="7"/>
  <c r="S138" i="7"/>
  <c r="V126" i="7"/>
  <c r="S126" i="7"/>
  <c r="V114" i="7"/>
  <c r="S114" i="7"/>
  <c r="V90" i="7"/>
  <c r="S90" i="7"/>
  <c r="V78" i="7"/>
  <c r="S78" i="7"/>
  <c r="V66" i="7"/>
  <c r="S66" i="7"/>
  <c r="V54" i="7"/>
  <c r="S54" i="7"/>
  <c r="V42" i="7"/>
  <c r="S42" i="7"/>
  <c r="V30" i="7"/>
  <c r="S30" i="7"/>
  <c r="V18" i="7"/>
  <c r="S18" i="7"/>
  <c r="V6" i="7"/>
  <c r="S6" i="7"/>
  <c r="S1150" i="7"/>
  <c r="S1102" i="7"/>
  <c r="S1047" i="7"/>
  <c r="S953" i="7"/>
  <c r="S929" i="7"/>
  <c r="S905" i="7"/>
  <c r="S881" i="7"/>
  <c r="S857" i="7"/>
  <c r="S803" i="7"/>
  <c r="S600" i="7"/>
  <c r="S492" i="7"/>
  <c r="S431" i="7"/>
  <c r="S348" i="7"/>
  <c r="S246" i="7"/>
  <c r="S144" i="7"/>
  <c r="V1077" i="7"/>
  <c r="V785" i="7"/>
  <c r="S785" i="7"/>
  <c r="V773" i="7"/>
  <c r="S773" i="7"/>
  <c r="V761" i="7"/>
  <c r="S761" i="7"/>
  <c r="V749" i="7"/>
  <c r="S749" i="7"/>
  <c r="V737" i="7"/>
  <c r="S737" i="7"/>
  <c r="V725" i="7"/>
  <c r="S725" i="7"/>
  <c r="V713" i="7"/>
  <c r="S713" i="7"/>
  <c r="V701" i="7"/>
  <c r="S701" i="7"/>
  <c r="V689" i="7"/>
  <c r="S689" i="7"/>
  <c r="V677" i="7"/>
  <c r="S677" i="7"/>
  <c r="V665" i="7"/>
  <c r="S665" i="7"/>
  <c r="V653" i="7"/>
  <c r="S653" i="7"/>
  <c r="V641" i="7"/>
  <c r="S641" i="7"/>
  <c r="V629" i="7"/>
  <c r="S629" i="7"/>
  <c r="V617" i="7"/>
  <c r="S617" i="7"/>
  <c r="V605" i="7"/>
  <c r="S605" i="7"/>
  <c r="V593" i="7"/>
  <c r="S593" i="7"/>
  <c r="V581" i="7"/>
  <c r="S581" i="7"/>
  <c r="V569" i="7"/>
  <c r="S569" i="7"/>
  <c r="V557" i="7"/>
  <c r="S557" i="7"/>
  <c r="V545" i="7"/>
  <c r="S545" i="7"/>
  <c r="V533" i="7"/>
  <c r="S533" i="7"/>
  <c r="V521" i="7"/>
  <c r="S521" i="7"/>
  <c r="V509" i="7"/>
  <c r="S509" i="7"/>
  <c r="V497" i="7"/>
  <c r="S497" i="7"/>
  <c r="V485" i="7"/>
  <c r="S485" i="7"/>
  <c r="V473" i="7"/>
  <c r="S473" i="7"/>
  <c r="V461" i="7"/>
  <c r="S461" i="7"/>
  <c r="V449" i="7"/>
  <c r="S449" i="7"/>
  <c r="V437" i="7"/>
  <c r="S437" i="7"/>
  <c r="V425" i="7"/>
  <c r="S425" i="7"/>
  <c r="V413" i="7"/>
  <c r="S413" i="7"/>
  <c r="V401" i="7"/>
  <c r="S401" i="7"/>
  <c r="V389" i="7"/>
  <c r="S389" i="7"/>
  <c r="V377" i="7"/>
  <c r="S377" i="7"/>
  <c r="V365" i="7"/>
  <c r="S365" i="7"/>
  <c r="V353" i="7"/>
  <c r="S353" i="7"/>
  <c r="V341" i="7"/>
  <c r="S341" i="7"/>
  <c r="V329" i="7"/>
  <c r="S329" i="7"/>
  <c r="V317" i="7"/>
  <c r="S317" i="7"/>
  <c r="V305" i="7"/>
  <c r="S305" i="7"/>
  <c r="V293" i="7"/>
  <c r="S293" i="7"/>
  <c r="V281" i="7"/>
  <c r="S281" i="7"/>
  <c r="V269" i="7"/>
  <c r="S269" i="7"/>
  <c r="V257" i="7"/>
  <c r="S257" i="7"/>
  <c r="V245" i="7"/>
  <c r="S245" i="7"/>
  <c r="V233" i="7"/>
  <c r="S233" i="7"/>
  <c r="V221" i="7"/>
  <c r="S221" i="7"/>
  <c r="V209" i="7"/>
  <c r="S209" i="7"/>
  <c r="V197" i="7"/>
  <c r="S197" i="7"/>
  <c r="V185" i="7"/>
  <c r="S185" i="7"/>
  <c r="V173" i="7"/>
  <c r="S173" i="7"/>
  <c r="V161" i="7"/>
  <c r="S161" i="7"/>
  <c r="V149" i="7"/>
  <c r="S149" i="7"/>
  <c r="V137" i="7"/>
  <c r="S137" i="7"/>
  <c r="V125" i="7"/>
  <c r="S125" i="7"/>
  <c r="V113" i="7"/>
  <c r="S113" i="7"/>
  <c r="V101" i="7"/>
  <c r="S101" i="7"/>
  <c r="V89" i="7"/>
  <c r="S89" i="7"/>
  <c r="V77" i="7"/>
  <c r="S77" i="7"/>
  <c r="V65" i="7"/>
  <c r="S65" i="7"/>
  <c r="V53" i="7"/>
  <c r="S53" i="7"/>
  <c r="V41" i="7"/>
  <c r="S41" i="7"/>
  <c r="V29" i="7"/>
  <c r="S29" i="7"/>
  <c r="S17" i="7"/>
  <c r="V17" i="7"/>
  <c r="V5" i="7"/>
  <c r="S5" i="7"/>
  <c r="S1131" i="7"/>
  <c r="S1116" i="7"/>
  <c r="S1083" i="7"/>
  <c r="S802" i="7"/>
  <c r="S768" i="7"/>
  <c r="S694" i="7"/>
  <c r="S597" i="7"/>
  <c r="S489" i="7"/>
  <c r="S347" i="7"/>
  <c r="S131" i="7"/>
  <c r="V933" i="7"/>
  <c r="V787" i="7"/>
  <c r="V434" i="7"/>
  <c r="V350" i="7"/>
  <c r="S242" i="7"/>
  <c r="S98" i="7"/>
  <c r="S11" i="7"/>
  <c r="S146" i="7"/>
  <c r="S59" i="7"/>
  <c r="V338" i="7"/>
  <c r="S338" i="7"/>
  <c r="V326" i="7"/>
  <c r="S326" i="7"/>
  <c r="V314" i="7"/>
  <c r="S314" i="7"/>
  <c r="V302" i="7"/>
  <c r="S302" i="7"/>
  <c r="V290" i="7"/>
  <c r="S290" i="7"/>
  <c r="V278" i="7"/>
  <c r="S278" i="7"/>
  <c r="V266" i="7"/>
  <c r="S266" i="7"/>
  <c r="V206" i="7"/>
  <c r="S206" i="7"/>
  <c r="V194" i="7"/>
  <c r="S194" i="7"/>
  <c r="V134" i="7"/>
  <c r="S134" i="7"/>
  <c r="V122" i="7"/>
  <c r="S122" i="7"/>
  <c r="V62" i="7"/>
  <c r="S62" i="7"/>
  <c r="V50" i="7"/>
  <c r="S50" i="7"/>
  <c r="S170" i="7"/>
  <c r="S26" i="7"/>
  <c r="V13" i="7"/>
  <c r="S13" i="7"/>
  <c r="S25" i="7"/>
  <c r="S254" i="7"/>
  <c r="S110" i="7"/>
  <c r="V47" i="7"/>
  <c r="V35" i="7"/>
  <c r="S35" i="7"/>
  <c r="V23" i="7"/>
  <c r="S23" i="7"/>
  <c r="S218" i="7"/>
  <c r="S74" i="7"/>
  <c r="V37" i="7"/>
  <c r="AH526" i="7"/>
  <c r="AN526" i="7" s="1"/>
  <c r="AH514" i="7"/>
  <c r="AN514" i="7" s="1"/>
  <c r="AH454" i="7"/>
  <c r="AN454" i="7" s="1"/>
  <c r="AH442" i="7"/>
  <c r="AN442" i="7" s="1"/>
  <c r="AH430" i="7"/>
  <c r="AN430" i="7" s="1"/>
  <c r="AH418" i="7"/>
  <c r="AN418" i="7" s="1"/>
  <c r="AH406" i="7"/>
  <c r="AN406" i="7" s="1"/>
  <c r="AH382" i="7"/>
  <c r="AN382" i="7" s="1"/>
  <c r="AH310" i="7"/>
  <c r="AN310" i="7" s="1"/>
  <c r="AH250" i="7"/>
  <c r="AN250" i="7" s="1"/>
  <c r="AH166" i="7"/>
  <c r="AN166" i="7" s="1"/>
  <c r="AH106" i="7"/>
  <c r="AN106" i="7" s="1"/>
  <c r="AH58" i="7"/>
  <c r="AN58" i="7" s="1"/>
  <c r="AH22" i="7"/>
  <c r="AN22" i="7" s="1"/>
  <c r="AH1158" i="7"/>
  <c r="AN1158" i="7" s="1"/>
  <c r="AH1146" i="7"/>
  <c r="AN1146" i="7" s="1"/>
  <c r="AH1134" i="7"/>
  <c r="AN1134" i="7" s="1"/>
  <c r="AH1110" i="7"/>
  <c r="AN1110" i="7" s="1"/>
  <c r="AH1098" i="7"/>
  <c r="AN1098" i="7" s="1"/>
  <c r="AH1086" i="7"/>
  <c r="AN1086" i="7" s="1"/>
  <c r="AH1074" i="7"/>
  <c r="AN1074" i="7" s="1"/>
  <c r="AH1062" i="7"/>
  <c r="AN1062" i="7" s="1"/>
  <c r="AH1038" i="7"/>
  <c r="AN1038" i="7" s="1"/>
  <c r="AH1026" i="7"/>
  <c r="AN1026" i="7" s="1"/>
  <c r="AH1014" i="7"/>
  <c r="AN1014" i="7" s="1"/>
  <c r="AH1002" i="7"/>
  <c r="AN1002" i="7" s="1"/>
  <c r="AH990" i="7"/>
  <c r="AN990" i="7" s="1"/>
  <c r="AH966" i="7"/>
  <c r="AN966" i="7" s="1"/>
  <c r="AH954" i="7"/>
  <c r="AN954" i="7" s="1"/>
  <c r="AH942" i="7"/>
  <c r="AN942" i="7" s="1"/>
  <c r="AH930" i="7"/>
  <c r="AN930" i="7" s="1"/>
  <c r="AH918" i="7"/>
  <c r="AN918" i="7" s="1"/>
  <c r="AH894" i="7"/>
  <c r="AN894" i="7" s="1"/>
  <c r="AH882" i="7"/>
  <c r="AN882" i="7" s="1"/>
  <c r="AH870" i="7"/>
  <c r="AN870" i="7" s="1"/>
  <c r="AH858" i="7"/>
  <c r="AN858" i="7" s="1"/>
  <c r="AH846" i="7"/>
  <c r="AN846" i="7" s="1"/>
  <c r="AH834" i="7"/>
  <c r="AN834" i="7" s="1"/>
  <c r="AH570" i="7"/>
  <c r="AN570" i="7" s="1"/>
  <c r="AH546" i="7"/>
  <c r="AN546" i="7" s="1"/>
  <c r="AH534" i="7"/>
  <c r="AN534" i="7" s="1"/>
  <c r="AH498" i="7"/>
  <c r="AN498" i="7" s="1"/>
  <c r="AH474" i="7"/>
  <c r="AN474" i="7" s="1"/>
  <c r="AH462" i="7"/>
  <c r="AN462" i="7" s="1"/>
  <c r="AH426" i="7"/>
  <c r="AN426" i="7" s="1"/>
  <c r="AH390" i="7"/>
  <c r="AN390" i="7" s="1"/>
  <c r="AH354" i="7"/>
  <c r="AN354" i="7" s="1"/>
  <c r="AH330" i="7"/>
  <c r="AN330" i="7" s="1"/>
  <c r="AH318" i="7"/>
  <c r="AN318" i="7" s="1"/>
  <c r="AH294" i="7"/>
  <c r="AN294" i="7" s="1"/>
  <c r="AH282" i="7"/>
  <c r="AN282" i="7" s="1"/>
  <c r="AH258" i="7"/>
  <c r="AN258" i="7" s="1"/>
  <c r="AH186" i="7"/>
  <c r="AN186" i="7" s="1"/>
  <c r="AH174" i="7"/>
  <c r="AN174" i="7" s="1"/>
  <c r="AH150" i="7"/>
  <c r="AN150" i="7" s="1"/>
  <c r="AH114" i="7"/>
  <c r="AN114" i="7" s="1"/>
  <c r="AH102" i="7"/>
  <c r="AN102" i="7" s="1"/>
  <c r="AH90" i="7"/>
  <c r="AN90" i="7" s="1"/>
  <c r="AH78" i="7"/>
  <c r="AN78" i="7" s="1"/>
  <c r="AH66" i="7"/>
  <c r="AN66" i="7" s="1"/>
  <c r="AH1152" i="7"/>
  <c r="AN1152" i="7" s="1"/>
  <c r="AH1140" i="7"/>
  <c r="AN1140" i="7" s="1"/>
  <c r="AH1128" i="7"/>
  <c r="AN1128" i="7" s="1"/>
  <c r="AH1116" i="7"/>
  <c r="AN1116" i="7" s="1"/>
  <c r="AH1104" i="7"/>
  <c r="AN1104" i="7" s="1"/>
  <c r="AH1092" i="7"/>
  <c r="AN1092" i="7" s="1"/>
  <c r="AH1080" i="7"/>
  <c r="AN1080" i="7" s="1"/>
  <c r="AH1068" i="7"/>
  <c r="AN1068" i="7" s="1"/>
  <c r="AH1056" i="7"/>
  <c r="AN1056" i="7" s="1"/>
  <c r="AH1044" i="7"/>
  <c r="AN1044" i="7" s="1"/>
  <c r="AH1032" i="7"/>
  <c r="AN1032" i="7" s="1"/>
  <c r="AH1020" i="7"/>
  <c r="AN1020" i="7" s="1"/>
  <c r="AH996" i="7"/>
  <c r="AN996" i="7" s="1"/>
  <c r="AH984" i="7"/>
  <c r="AN984" i="7" s="1"/>
  <c r="AH972" i="7"/>
  <c r="AN972" i="7" s="1"/>
  <c r="AH960" i="7"/>
  <c r="AN960" i="7" s="1"/>
  <c r="AH948" i="7"/>
  <c r="AN948" i="7" s="1"/>
  <c r="AH936" i="7"/>
  <c r="AN936" i="7" s="1"/>
  <c r="AH924" i="7"/>
  <c r="AN924" i="7" s="1"/>
  <c r="AH912" i="7"/>
  <c r="AN912" i="7" s="1"/>
  <c r="AH900" i="7"/>
  <c r="AN900" i="7" s="1"/>
  <c r="AH888" i="7"/>
  <c r="AN888" i="7" s="1"/>
  <c r="AH876" i="7"/>
  <c r="AN876" i="7" s="1"/>
  <c r="AH864" i="7"/>
  <c r="AN864" i="7" s="1"/>
  <c r="AH852" i="7"/>
  <c r="AN852" i="7" s="1"/>
  <c r="AH1018" i="7"/>
  <c r="AN1018" i="7" s="1"/>
  <c r="AH994" i="7"/>
  <c r="AN994" i="7" s="1"/>
  <c r="AH982" i="7"/>
  <c r="AN982" i="7" s="1"/>
  <c r="AH970" i="7"/>
  <c r="AN970" i="7" s="1"/>
  <c r="AH958" i="7"/>
  <c r="AN958" i="7" s="1"/>
  <c r="AH946" i="7"/>
  <c r="AN946" i="7" s="1"/>
  <c r="AH922" i="7"/>
  <c r="AN922" i="7" s="1"/>
  <c r="AH910" i="7"/>
  <c r="AN910" i="7" s="1"/>
  <c r="AH898" i="7"/>
  <c r="AN898" i="7" s="1"/>
  <c r="AH886" i="7"/>
  <c r="AN886" i="7" s="1"/>
  <c r="AH874" i="7"/>
  <c r="AN874" i="7" s="1"/>
  <c r="AH850" i="7"/>
  <c r="AN850" i="7" s="1"/>
  <c r="AH838" i="7"/>
  <c r="AN838" i="7" s="1"/>
  <c r="AH826" i="7"/>
  <c r="AN826" i="7" s="1"/>
  <c r="AH814" i="7"/>
  <c r="AN814" i="7" s="1"/>
  <c r="AH802" i="7"/>
  <c r="AN802" i="7" s="1"/>
  <c r="AH790" i="7"/>
  <c r="AN790" i="7" s="1"/>
  <c r="AH778" i="7"/>
  <c r="AN778" i="7" s="1"/>
  <c r="AH766" i="7"/>
  <c r="AN766" i="7" s="1"/>
  <c r="AH754" i="7"/>
  <c r="AN754" i="7" s="1"/>
  <c r="AH742" i="7"/>
  <c r="AN742" i="7" s="1"/>
  <c r="AH730" i="7"/>
  <c r="AN730" i="7" s="1"/>
  <c r="AH718" i="7"/>
  <c r="AN718" i="7" s="1"/>
  <c r="AH706" i="7"/>
  <c r="AN706" i="7" s="1"/>
  <c r="AH694" i="7"/>
  <c r="AN694" i="7" s="1"/>
  <c r="AH682" i="7"/>
  <c r="AN682" i="7" s="1"/>
  <c r="AH670" i="7"/>
  <c r="AN670" i="7" s="1"/>
  <c r="AH658" i="7"/>
  <c r="AN658" i="7" s="1"/>
  <c r="AH646" i="7"/>
  <c r="AN646" i="7" s="1"/>
  <c r="AH634" i="7"/>
  <c r="AN634" i="7" s="1"/>
  <c r="AH622" i="7"/>
  <c r="AN622" i="7" s="1"/>
  <c r="AH610" i="7"/>
  <c r="AN610" i="7" s="1"/>
  <c r="AH598" i="7"/>
  <c r="AN598" i="7" s="1"/>
  <c r="AH586" i="7"/>
  <c r="AN586" i="7" s="1"/>
  <c r="AH574" i="7"/>
  <c r="AN574" i="7" s="1"/>
  <c r="AH562" i="7"/>
  <c r="AN562" i="7" s="1"/>
  <c r="AH550" i="7"/>
  <c r="AN550" i="7" s="1"/>
  <c r="AH502" i="7"/>
  <c r="AN502" i="7" s="1"/>
  <c r="AH478" i="7"/>
  <c r="AN478" i="7" s="1"/>
  <c r="AH370" i="7"/>
  <c r="AN370" i="7" s="1"/>
  <c r="AH358" i="7"/>
  <c r="AN358" i="7" s="1"/>
  <c r="AH346" i="7"/>
  <c r="AN346" i="7" s="1"/>
  <c r="AH334" i="7"/>
  <c r="AN334" i="7" s="1"/>
  <c r="AH286" i="7"/>
  <c r="AN286" i="7" s="1"/>
  <c r="AH274" i="7"/>
  <c r="AN274" i="7" s="1"/>
  <c r="AH238" i="7"/>
  <c r="AN238" i="7" s="1"/>
  <c r="AH178" i="7"/>
  <c r="AN178" i="7" s="1"/>
  <c r="AH652" i="7"/>
  <c r="AN652" i="7" s="1"/>
  <c r="AH616" i="7"/>
  <c r="AN616" i="7" s="1"/>
  <c r="AH484" i="7"/>
  <c r="AN484" i="7" s="1"/>
  <c r="AH460" i="7"/>
  <c r="AN460" i="7" s="1"/>
  <c r="AH448" i="7"/>
  <c r="AN448" i="7" s="1"/>
  <c r="AH388" i="7"/>
  <c r="AN388" i="7" s="1"/>
  <c r="AH376" i="7"/>
  <c r="AN376" i="7" s="1"/>
  <c r="AH280" i="7"/>
  <c r="AN280" i="7" s="1"/>
  <c r="AH232" i="7"/>
  <c r="AN232" i="7" s="1"/>
  <c r="AH220" i="7"/>
  <c r="AN220" i="7" s="1"/>
  <c r="AH196" i="7"/>
  <c r="AN196" i="7" s="1"/>
  <c r="AH172" i="7"/>
  <c r="AN172" i="7" s="1"/>
  <c r="AH88" i="7"/>
  <c r="AN88" i="7" s="1"/>
  <c r="AH4" i="7"/>
  <c r="AN4" i="7" s="1"/>
  <c r="AH840" i="7"/>
  <c r="AN840" i="7" s="1"/>
  <c r="AH828" i="7"/>
  <c r="AN828" i="7" s="1"/>
  <c r="AH816" i="7"/>
  <c r="AN816" i="7" s="1"/>
  <c r="AH804" i="7"/>
  <c r="AN804" i="7" s="1"/>
  <c r="AH792" i="7"/>
  <c r="AN792" i="7" s="1"/>
  <c r="AH780" i="7"/>
  <c r="AN780" i="7" s="1"/>
  <c r="AH768" i="7"/>
  <c r="AN768" i="7" s="1"/>
  <c r="AH756" i="7"/>
  <c r="AN756" i="7" s="1"/>
  <c r="AH744" i="7"/>
  <c r="AN744" i="7" s="1"/>
  <c r="AH732" i="7"/>
  <c r="AN732" i="7" s="1"/>
  <c r="AH720" i="7"/>
  <c r="AN720" i="7" s="1"/>
  <c r="AH708" i="7"/>
  <c r="AN708" i="7" s="1"/>
  <c r="AH696" i="7"/>
  <c r="AN696" i="7" s="1"/>
  <c r="AH684" i="7"/>
  <c r="AN684" i="7" s="1"/>
  <c r="AH672" i="7"/>
  <c r="AN672" i="7" s="1"/>
  <c r="AH660" i="7"/>
  <c r="AN660" i="7" s="1"/>
  <c r="AH648" i="7"/>
  <c r="AN648" i="7" s="1"/>
  <c r="AH636" i="7"/>
  <c r="AN636" i="7" s="1"/>
  <c r="AH624" i="7"/>
  <c r="AN624" i="7" s="1"/>
  <c r="AH612" i="7"/>
  <c r="AN612" i="7" s="1"/>
  <c r="AH600" i="7"/>
  <c r="AN600" i="7" s="1"/>
  <c r="AH588" i="7"/>
  <c r="AN588" i="7" s="1"/>
  <c r="AH576" i="7"/>
  <c r="AN576" i="7" s="1"/>
  <c r="AH564" i="7"/>
  <c r="AN564" i="7" s="1"/>
  <c r="AH552" i="7"/>
  <c r="AN552" i="7" s="1"/>
  <c r="AH540" i="7"/>
  <c r="AN540" i="7" s="1"/>
  <c r="AH528" i="7"/>
  <c r="AN528" i="7" s="1"/>
  <c r="AH516" i="7"/>
  <c r="AN516" i="7" s="1"/>
  <c r="AH504" i="7"/>
  <c r="AN504" i="7" s="1"/>
  <c r="AH492" i="7"/>
  <c r="AN492" i="7" s="1"/>
  <c r="AH480" i="7"/>
  <c r="AN480" i="7" s="1"/>
  <c r="AH468" i="7"/>
  <c r="AN468" i="7" s="1"/>
  <c r="AH456" i="7"/>
  <c r="AN456" i="7" s="1"/>
  <c r="AH444" i="7"/>
  <c r="AN444" i="7" s="1"/>
  <c r="AH432" i="7"/>
  <c r="AN432" i="7" s="1"/>
  <c r="AH420" i="7"/>
  <c r="AN420" i="7" s="1"/>
  <c r="AH408" i="7"/>
  <c r="AN408" i="7" s="1"/>
  <c r="AH396" i="7"/>
  <c r="AN396" i="7" s="1"/>
  <c r="AH384" i="7"/>
  <c r="AN384" i="7" s="1"/>
  <c r="AH372" i="7"/>
  <c r="AN372" i="7" s="1"/>
  <c r="AH360" i="7"/>
  <c r="AN360" i="7" s="1"/>
  <c r="AH348" i="7"/>
  <c r="AN348" i="7" s="1"/>
  <c r="AH336" i="7"/>
  <c r="AN336" i="7" s="1"/>
  <c r="AH324" i="7"/>
  <c r="AN324" i="7" s="1"/>
  <c r="AH312" i="7"/>
  <c r="AN312" i="7" s="1"/>
  <c r="AH300" i="7"/>
  <c r="AN300" i="7" s="1"/>
  <c r="AH288" i="7"/>
  <c r="AN288" i="7" s="1"/>
  <c r="AH276" i="7"/>
  <c r="AN276" i="7" s="1"/>
  <c r="AH264" i="7"/>
  <c r="AN264" i="7" s="1"/>
  <c r="AH252" i="7"/>
  <c r="AN252" i="7" s="1"/>
  <c r="AH240" i="7"/>
  <c r="AN240" i="7" s="1"/>
  <c r="AH228" i="7"/>
  <c r="AN228" i="7" s="1"/>
  <c r="AH216" i="7"/>
  <c r="AN216" i="7" s="1"/>
  <c r="AH204" i="7"/>
  <c r="AN204" i="7" s="1"/>
  <c r="AH192" i="7"/>
  <c r="AN192" i="7" s="1"/>
  <c r="AH180" i="7"/>
  <c r="AN180" i="7" s="1"/>
  <c r="AH168" i="7"/>
  <c r="AN168" i="7" s="1"/>
  <c r="AH156" i="7"/>
  <c r="AN156" i="7" s="1"/>
  <c r="AH144" i="7"/>
  <c r="AN144" i="7" s="1"/>
  <c r="AH132" i="7"/>
  <c r="AN132" i="7" s="1"/>
  <c r="AH120" i="7"/>
  <c r="AN120" i="7" s="1"/>
  <c r="AH108" i="7"/>
  <c r="AN108" i="7" s="1"/>
  <c r="AH96" i="7"/>
  <c r="AN96" i="7" s="1"/>
  <c r="AH84" i="7"/>
  <c r="AN84" i="7" s="1"/>
  <c r="AH72" i="7"/>
  <c r="AN72" i="7" s="1"/>
  <c r="AH60" i="7"/>
  <c r="AN60" i="7" s="1"/>
  <c r="AH48" i="7"/>
  <c r="AN48" i="7" s="1"/>
  <c r="AH36" i="7"/>
  <c r="AN36" i="7" s="1"/>
  <c r="AH24" i="7"/>
  <c r="AN24" i="7" s="1"/>
  <c r="AH12" i="7"/>
  <c r="AN12" i="7" s="1"/>
  <c r="AH1123" i="7"/>
  <c r="AN1123" i="7" s="1"/>
  <c r="AH1051" i="7"/>
  <c r="AN1051" i="7" s="1"/>
  <c r="AH979" i="7"/>
  <c r="AN979" i="7" s="1"/>
  <c r="AH907" i="7"/>
  <c r="AN907" i="7" s="1"/>
  <c r="AH259" i="7"/>
  <c r="AN259" i="7" s="1"/>
  <c r="AH163" i="7"/>
  <c r="AN163" i="7" s="1"/>
  <c r="AH1122" i="7"/>
  <c r="AN1122" i="7" s="1"/>
  <c r="AH1050" i="7"/>
  <c r="AN1050" i="7" s="1"/>
  <c r="AH978" i="7"/>
  <c r="AN978" i="7" s="1"/>
  <c r="AH906" i="7"/>
  <c r="AN906" i="7" s="1"/>
  <c r="AH402" i="7"/>
  <c r="AN402" i="7" s="1"/>
  <c r="AH42" i="7"/>
  <c r="AN42" i="7" s="1"/>
  <c r="AH1159" i="7"/>
  <c r="AN1159" i="7" s="1"/>
  <c r="AH1147" i="7"/>
  <c r="AN1147" i="7" s="1"/>
  <c r="AH1135" i="7"/>
  <c r="AN1135" i="7" s="1"/>
  <c r="AH1111" i="7"/>
  <c r="AN1111" i="7" s="1"/>
  <c r="AH1099" i="7"/>
  <c r="AN1099" i="7" s="1"/>
  <c r="AH1087" i="7"/>
  <c r="AN1087" i="7" s="1"/>
  <c r="AH1075" i="7"/>
  <c r="AN1075" i="7" s="1"/>
  <c r="AH1063" i="7"/>
  <c r="AN1063" i="7" s="1"/>
  <c r="AH1039" i="7"/>
  <c r="AN1039" i="7" s="1"/>
  <c r="AH1027" i="7"/>
  <c r="AN1027" i="7" s="1"/>
  <c r="AH1015" i="7"/>
  <c r="AN1015" i="7" s="1"/>
  <c r="AH1003" i="7"/>
  <c r="AN1003" i="7" s="1"/>
  <c r="AH991" i="7"/>
  <c r="AN991" i="7" s="1"/>
  <c r="AH967" i="7"/>
  <c r="AN967" i="7" s="1"/>
  <c r="AH955" i="7"/>
  <c r="AN955" i="7" s="1"/>
  <c r="AH943" i="7"/>
  <c r="AN943" i="7" s="1"/>
  <c r="AH931" i="7"/>
  <c r="AN931" i="7" s="1"/>
  <c r="AH919" i="7"/>
  <c r="AN919" i="7" s="1"/>
  <c r="AH895" i="7"/>
  <c r="AN895" i="7" s="1"/>
  <c r="AH883" i="7"/>
  <c r="AN883" i="7" s="1"/>
  <c r="AH235" i="7"/>
  <c r="AN235" i="7" s="1"/>
  <c r="AH187" i="7"/>
  <c r="AN187" i="7" s="1"/>
  <c r="AH151" i="7"/>
  <c r="AN151" i="7" s="1"/>
  <c r="AH91" i="7"/>
  <c r="AN91" i="7" s="1"/>
  <c r="AH79" i="7"/>
  <c r="AN79" i="7" s="1"/>
  <c r="AH43" i="7"/>
  <c r="AN43" i="7" s="1"/>
  <c r="AH19" i="7"/>
  <c r="AN19" i="7" s="1"/>
  <c r="AH538" i="7"/>
  <c r="AN538" i="7" s="1"/>
  <c r="AH466" i="7"/>
  <c r="AN466" i="7" s="1"/>
  <c r="AH394" i="7"/>
  <c r="AN394" i="7" s="1"/>
  <c r="AH322" i="7"/>
  <c r="AN322" i="7" s="1"/>
  <c r="AH298" i="7"/>
  <c r="AN298" i="7" s="1"/>
  <c r="AH262" i="7"/>
  <c r="AN262" i="7" s="1"/>
  <c r="AH226" i="7"/>
  <c r="AN226" i="7" s="1"/>
  <c r="AH214" i="7"/>
  <c r="AN214" i="7" s="1"/>
  <c r="AH202" i="7"/>
  <c r="AN202" i="7" s="1"/>
  <c r="AH190" i="7"/>
  <c r="AN190" i="7" s="1"/>
  <c r="AH154" i="7"/>
  <c r="AN154" i="7" s="1"/>
  <c r="AH142" i="7"/>
  <c r="AN142" i="7" s="1"/>
  <c r="AH118" i="7"/>
  <c r="AN118" i="7" s="1"/>
  <c r="AH94" i="7"/>
  <c r="AN94" i="7" s="1"/>
  <c r="AH82" i="7"/>
  <c r="AN82" i="7" s="1"/>
  <c r="AH70" i="7"/>
  <c r="AN70" i="7" s="1"/>
  <c r="AH46" i="7"/>
  <c r="AN46" i="7" s="1"/>
  <c r="AH10" i="7"/>
  <c r="AN10" i="7" s="1"/>
  <c r="AH871" i="7"/>
  <c r="AN871" i="7" s="1"/>
  <c r="AH859" i="7"/>
  <c r="AN859" i="7" s="1"/>
  <c r="AH847" i="7"/>
  <c r="AN847" i="7" s="1"/>
  <c r="AH835" i="7"/>
  <c r="AN835" i="7" s="1"/>
  <c r="AH823" i="7"/>
  <c r="AN823" i="7" s="1"/>
  <c r="AH811" i="7"/>
  <c r="AN811" i="7" s="1"/>
  <c r="AH799" i="7"/>
  <c r="AN799" i="7" s="1"/>
  <c r="AH787" i="7"/>
  <c r="AN787" i="7" s="1"/>
  <c r="AH775" i="7"/>
  <c r="AN775" i="7" s="1"/>
  <c r="AH763" i="7"/>
  <c r="AN763" i="7" s="1"/>
  <c r="AH751" i="7"/>
  <c r="AN751" i="7" s="1"/>
  <c r="AH739" i="7"/>
  <c r="AN739" i="7" s="1"/>
  <c r="AH727" i="7"/>
  <c r="AN727" i="7" s="1"/>
  <c r="AH715" i="7"/>
  <c r="AN715" i="7" s="1"/>
  <c r="AH703" i="7"/>
  <c r="AN703" i="7" s="1"/>
  <c r="AH691" i="7"/>
  <c r="AN691" i="7" s="1"/>
  <c r="AH679" i="7"/>
  <c r="AN679" i="7" s="1"/>
  <c r="AH667" i="7"/>
  <c r="AN667" i="7" s="1"/>
  <c r="AH655" i="7"/>
  <c r="AN655" i="7" s="1"/>
  <c r="AH643" i="7"/>
  <c r="AN643" i="7" s="1"/>
  <c r="AH631" i="7"/>
  <c r="AN631" i="7" s="1"/>
  <c r="AH619" i="7"/>
  <c r="AN619" i="7" s="1"/>
  <c r="AH607" i="7"/>
  <c r="AN607" i="7" s="1"/>
  <c r="AH595" i="7"/>
  <c r="AN595" i="7" s="1"/>
  <c r="AH583" i="7"/>
  <c r="AN583" i="7" s="1"/>
  <c r="AH571" i="7"/>
  <c r="AN571" i="7" s="1"/>
  <c r="AH559" i="7"/>
  <c r="AN559" i="7" s="1"/>
  <c r="AH547" i="7"/>
  <c r="AN547" i="7" s="1"/>
  <c r="AH535" i="7"/>
  <c r="AN535" i="7" s="1"/>
  <c r="AH523" i="7"/>
  <c r="AN523" i="7" s="1"/>
  <c r="AH511" i="7"/>
  <c r="AN511" i="7" s="1"/>
  <c r="AH499" i="7"/>
  <c r="AN499" i="7" s="1"/>
  <c r="AH487" i="7"/>
  <c r="AN487" i="7" s="1"/>
  <c r="AH475" i="7"/>
  <c r="AN475" i="7" s="1"/>
  <c r="AH463" i="7"/>
  <c r="AN463" i="7" s="1"/>
  <c r="AH451" i="7"/>
  <c r="AN451" i="7" s="1"/>
  <c r="AH439" i="7"/>
  <c r="AN439" i="7" s="1"/>
  <c r="AH427" i="7"/>
  <c r="AN427" i="7" s="1"/>
  <c r="AH415" i="7"/>
  <c r="AN415" i="7" s="1"/>
  <c r="AH403" i="7"/>
  <c r="AN403" i="7" s="1"/>
  <c r="AH391" i="7"/>
  <c r="AN391" i="7" s="1"/>
  <c r="AH379" i="7"/>
  <c r="AN379" i="7" s="1"/>
  <c r="AH367" i="7"/>
  <c r="AN367" i="7" s="1"/>
  <c r="AH355" i="7"/>
  <c r="AN355" i="7" s="1"/>
  <c r="AH343" i="7"/>
  <c r="AN343" i="7" s="1"/>
  <c r="AH331" i="7"/>
  <c r="AN331" i="7" s="1"/>
  <c r="AH319" i="7"/>
  <c r="AN319" i="7" s="1"/>
  <c r="AH307" i="7"/>
  <c r="AN307" i="7" s="1"/>
  <c r="AH295" i="7"/>
  <c r="AN295" i="7" s="1"/>
  <c r="AH283" i="7"/>
  <c r="AN283" i="7" s="1"/>
  <c r="AH271" i="7"/>
  <c r="AN271" i="7" s="1"/>
  <c r="AH247" i="7"/>
  <c r="AN247" i="7" s="1"/>
  <c r="AH223" i="7"/>
  <c r="AN223" i="7" s="1"/>
  <c r="AH211" i="7"/>
  <c r="AN211" i="7" s="1"/>
  <c r="AH199" i="7"/>
  <c r="AN199" i="7" s="1"/>
  <c r="AH175" i="7"/>
  <c r="AN175" i="7" s="1"/>
  <c r="AH139" i="7"/>
  <c r="AN139" i="7" s="1"/>
  <c r="AH127" i="7"/>
  <c r="AN127" i="7" s="1"/>
  <c r="AH115" i="7"/>
  <c r="AN115" i="7" s="1"/>
  <c r="AH103" i="7"/>
  <c r="AN103" i="7" s="1"/>
  <c r="AH67" i="7"/>
  <c r="AN67" i="7" s="1"/>
  <c r="AH55" i="7"/>
  <c r="AN55" i="7" s="1"/>
  <c r="AH31" i="7"/>
  <c r="AN31" i="7" s="1"/>
  <c r="AH7" i="7"/>
  <c r="AN7" i="7" s="1"/>
  <c r="AH822" i="7"/>
  <c r="AN822" i="7" s="1"/>
  <c r="AH810" i="7"/>
  <c r="AN810" i="7" s="1"/>
  <c r="AH798" i="7"/>
  <c r="AN798" i="7" s="1"/>
  <c r="AH786" i="7"/>
  <c r="AN786" i="7" s="1"/>
  <c r="AH774" i="7"/>
  <c r="AN774" i="7" s="1"/>
  <c r="AH762" i="7"/>
  <c r="AN762" i="7" s="1"/>
  <c r="AH750" i="7"/>
  <c r="AN750" i="7" s="1"/>
  <c r="AH738" i="7"/>
  <c r="AN738" i="7" s="1"/>
  <c r="AH726" i="7"/>
  <c r="AN726" i="7" s="1"/>
  <c r="AH714" i="7"/>
  <c r="AN714" i="7" s="1"/>
  <c r="AH702" i="7"/>
  <c r="AN702" i="7" s="1"/>
  <c r="AH690" i="7"/>
  <c r="AN690" i="7" s="1"/>
  <c r="AH678" i="7"/>
  <c r="AN678" i="7" s="1"/>
  <c r="AH666" i="7"/>
  <c r="AN666" i="7" s="1"/>
  <c r="AH654" i="7"/>
  <c r="AN654" i="7" s="1"/>
  <c r="AH642" i="7"/>
  <c r="AN642" i="7" s="1"/>
  <c r="AH630" i="7"/>
  <c r="AN630" i="7" s="1"/>
  <c r="AH618" i="7"/>
  <c r="AN618" i="7" s="1"/>
  <c r="AH606" i="7"/>
  <c r="AN606" i="7" s="1"/>
  <c r="AH594" i="7"/>
  <c r="AN594" i="7" s="1"/>
  <c r="AH582" i="7"/>
  <c r="AN582" i="7" s="1"/>
  <c r="AH558" i="7"/>
  <c r="AN558" i="7" s="1"/>
  <c r="AH522" i="7"/>
  <c r="AN522" i="7" s="1"/>
  <c r="AH510" i="7"/>
  <c r="AN510" i="7" s="1"/>
  <c r="AH486" i="7"/>
  <c r="AN486" i="7" s="1"/>
  <c r="AH450" i="7"/>
  <c r="AN450" i="7" s="1"/>
  <c r="AH438" i="7"/>
  <c r="AN438" i="7" s="1"/>
  <c r="AH414" i="7"/>
  <c r="AN414" i="7" s="1"/>
  <c r="AH378" i="7"/>
  <c r="AN378" i="7" s="1"/>
  <c r="AH366" i="7"/>
  <c r="AN366" i="7" s="1"/>
  <c r="AH342" i="7"/>
  <c r="AN342" i="7" s="1"/>
  <c r="AH306" i="7"/>
  <c r="AN306" i="7" s="1"/>
  <c r="AH270" i="7"/>
  <c r="AN270" i="7" s="1"/>
  <c r="AH246" i="7"/>
  <c r="AN246" i="7" s="1"/>
  <c r="AH234" i="7"/>
  <c r="AN234" i="7" s="1"/>
  <c r="AH222" i="7"/>
  <c r="AN222" i="7" s="1"/>
  <c r="AH210" i="7"/>
  <c r="AN210" i="7" s="1"/>
  <c r="AH198" i="7"/>
  <c r="AN198" i="7" s="1"/>
  <c r="AH162" i="7"/>
  <c r="AN162" i="7" s="1"/>
  <c r="AH138" i="7"/>
  <c r="AN138" i="7" s="1"/>
  <c r="AH126" i="7"/>
  <c r="AN126" i="7" s="1"/>
  <c r="AH54" i="7"/>
  <c r="AN54" i="7" s="1"/>
  <c r="AH30" i="7"/>
  <c r="AN30" i="7" s="1"/>
  <c r="AH18" i="7"/>
  <c r="AN18" i="7" s="1"/>
  <c r="AH6" i="7"/>
  <c r="AN6" i="7" s="1"/>
  <c r="AH580" i="7"/>
  <c r="AN580" i="7" s="1"/>
  <c r="AH568" i="7"/>
  <c r="AN568" i="7" s="1"/>
  <c r="AH544" i="7"/>
  <c r="AN544" i="7" s="1"/>
  <c r="AH508" i="7"/>
  <c r="AN508" i="7" s="1"/>
  <c r="AH496" i="7"/>
  <c r="AN496" i="7" s="1"/>
  <c r="AH472" i="7"/>
  <c r="AN472" i="7" s="1"/>
  <c r="AH436" i="7"/>
  <c r="AN436" i="7" s="1"/>
  <c r="AH424" i="7"/>
  <c r="AN424" i="7" s="1"/>
  <c r="AH400" i="7"/>
  <c r="AN400" i="7" s="1"/>
  <c r="AH364" i="7"/>
  <c r="AN364" i="7" s="1"/>
  <c r="AH352" i="7"/>
  <c r="AN352" i="7" s="1"/>
  <c r="AH328" i="7"/>
  <c r="AN328" i="7" s="1"/>
  <c r="AH304" i="7"/>
  <c r="AN304" i="7" s="1"/>
  <c r="AH268" i="7"/>
  <c r="AN268" i="7" s="1"/>
  <c r="AH256" i="7"/>
  <c r="AN256" i="7" s="1"/>
  <c r="AH184" i="7"/>
  <c r="AN184" i="7" s="1"/>
  <c r="AH160" i="7"/>
  <c r="AN160" i="7" s="1"/>
  <c r="AH148" i="7"/>
  <c r="AN148" i="7" s="1"/>
  <c r="AH136" i="7"/>
  <c r="AN136" i="7" s="1"/>
  <c r="AH124" i="7"/>
  <c r="AN124" i="7" s="1"/>
  <c r="AH112" i="7"/>
  <c r="AN112" i="7" s="1"/>
  <c r="AH76" i="7"/>
  <c r="AN76" i="7" s="1"/>
  <c r="AH52" i="7"/>
  <c r="AN52" i="7" s="1"/>
  <c r="AH40" i="7"/>
  <c r="AN40" i="7" s="1"/>
  <c r="AJ3" i="2"/>
  <c r="Y3" i="7" s="1"/>
  <c r="AJ4" i="2"/>
  <c r="Y4" i="7" s="1"/>
  <c r="AJ5" i="2"/>
  <c r="Y5" i="7" s="1"/>
  <c r="AJ6" i="2"/>
  <c r="Y6" i="7" s="1"/>
  <c r="AJ7" i="2"/>
  <c r="Y7" i="7" s="1"/>
  <c r="AJ8" i="2"/>
  <c r="Y8" i="7" s="1"/>
  <c r="AJ9" i="2"/>
  <c r="Y9" i="7" s="1"/>
  <c r="AJ10" i="2"/>
  <c r="Y10" i="7" s="1"/>
  <c r="AJ11" i="2"/>
  <c r="Y11" i="7" s="1"/>
  <c r="AJ12" i="2"/>
  <c r="Y12" i="7" s="1"/>
  <c r="AJ13" i="2"/>
  <c r="Y13" i="7" s="1"/>
  <c r="AJ14" i="2"/>
  <c r="Y14" i="7" s="1"/>
  <c r="AJ15" i="2"/>
  <c r="Y15" i="7" s="1"/>
  <c r="AJ16" i="2"/>
  <c r="Y16" i="7" s="1"/>
  <c r="AJ17" i="2"/>
  <c r="Y17" i="7" s="1"/>
  <c r="AJ18" i="2"/>
  <c r="Y18" i="7" s="1"/>
  <c r="AJ19" i="2"/>
  <c r="Y19" i="7" s="1"/>
  <c r="AJ20" i="2"/>
  <c r="Y20" i="7" s="1"/>
  <c r="AJ21" i="2"/>
  <c r="Y21" i="7" s="1"/>
  <c r="AJ22" i="2"/>
  <c r="Y22" i="7" s="1"/>
  <c r="AJ23" i="2"/>
  <c r="Y23" i="7" s="1"/>
  <c r="AJ24" i="2"/>
  <c r="Y24" i="7" s="1"/>
  <c r="AJ25" i="2"/>
  <c r="Y25" i="7" s="1"/>
  <c r="AJ26" i="2"/>
  <c r="Y26" i="7" s="1"/>
  <c r="AJ27" i="2"/>
  <c r="Y27" i="7" s="1"/>
  <c r="AJ28" i="2"/>
  <c r="Y28" i="7" s="1"/>
  <c r="AJ29" i="2"/>
  <c r="Y29" i="7" s="1"/>
  <c r="AJ30" i="2"/>
  <c r="Y30" i="7" s="1"/>
  <c r="AJ31" i="2"/>
  <c r="Y31" i="7" s="1"/>
  <c r="AJ32" i="2"/>
  <c r="Y32" i="7" s="1"/>
  <c r="AJ33" i="2"/>
  <c r="Y33" i="7" s="1"/>
  <c r="AJ34" i="2"/>
  <c r="Y34" i="7" s="1"/>
  <c r="AJ35" i="2"/>
  <c r="Y35" i="7" s="1"/>
  <c r="AJ36" i="2"/>
  <c r="Y36" i="7" s="1"/>
  <c r="AJ37" i="2"/>
  <c r="Y37" i="7" s="1"/>
  <c r="AJ38" i="2"/>
  <c r="Y38" i="7" s="1"/>
  <c r="AJ39" i="2"/>
  <c r="Y39" i="7" s="1"/>
  <c r="AJ40" i="2"/>
  <c r="Y40" i="7" s="1"/>
  <c r="AJ41" i="2"/>
  <c r="Y41" i="7" s="1"/>
  <c r="AJ42" i="2"/>
  <c r="Y42" i="7" s="1"/>
  <c r="AJ43" i="2"/>
  <c r="Y43" i="7" s="1"/>
  <c r="AJ44" i="2"/>
  <c r="Y44" i="7" s="1"/>
  <c r="AJ45" i="2"/>
  <c r="Y45" i="7" s="1"/>
  <c r="AJ46" i="2"/>
  <c r="Y46" i="7" s="1"/>
  <c r="AJ47" i="2"/>
  <c r="Y47" i="7" s="1"/>
  <c r="AJ48" i="2"/>
  <c r="Y48" i="7" s="1"/>
  <c r="AJ49" i="2"/>
  <c r="Y49" i="7" s="1"/>
  <c r="AJ50" i="2"/>
  <c r="Y50" i="7" s="1"/>
  <c r="AJ51" i="2"/>
  <c r="Y51" i="7" s="1"/>
  <c r="AJ52" i="2"/>
  <c r="Y52" i="7" s="1"/>
  <c r="AJ53" i="2"/>
  <c r="Y53" i="7" s="1"/>
  <c r="AJ54" i="2"/>
  <c r="Y54" i="7" s="1"/>
  <c r="AJ55" i="2"/>
  <c r="Y55" i="7" s="1"/>
  <c r="AJ56" i="2"/>
  <c r="Y56" i="7" s="1"/>
  <c r="AJ57" i="2"/>
  <c r="Y57" i="7" s="1"/>
  <c r="AJ58" i="2"/>
  <c r="Y58" i="7" s="1"/>
  <c r="AJ59" i="2"/>
  <c r="Y59" i="7" s="1"/>
  <c r="AJ60" i="2"/>
  <c r="Y60" i="7" s="1"/>
  <c r="AJ61" i="2"/>
  <c r="Y61" i="7" s="1"/>
  <c r="AJ62" i="2"/>
  <c r="Y62" i="7" s="1"/>
  <c r="AJ63" i="2"/>
  <c r="Y63" i="7" s="1"/>
  <c r="AJ64" i="2"/>
  <c r="Y64" i="7" s="1"/>
  <c r="AJ65" i="2"/>
  <c r="Y65" i="7" s="1"/>
  <c r="AJ66" i="2"/>
  <c r="Y66" i="7" s="1"/>
  <c r="AJ67" i="2"/>
  <c r="Y67" i="7" s="1"/>
  <c r="AJ68" i="2"/>
  <c r="Y68" i="7" s="1"/>
  <c r="AJ69" i="2"/>
  <c r="Y69" i="7" s="1"/>
  <c r="AJ70" i="2"/>
  <c r="Y70" i="7" s="1"/>
  <c r="AJ71" i="2"/>
  <c r="Y71" i="7" s="1"/>
  <c r="AJ72" i="2"/>
  <c r="Y72" i="7" s="1"/>
  <c r="AJ73" i="2"/>
  <c r="Y73" i="7" s="1"/>
  <c r="AJ74" i="2"/>
  <c r="Y74" i="7" s="1"/>
  <c r="AJ75" i="2"/>
  <c r="Y75" i="7" s="1"/>
  <c r="AJ76" i="2"/>
  <c r="Y76" i="7" s="1"/>
  <c r="AJ77" i="2"/>
  <c r="Y77" i="7" s="1"/>
  <c r="AJ78" i="2"/>
  <c r="Y78" i="7" s="1"/>
  <c r="AJ79" i="2"/>
  <c r="Y79" i="7" s="1"/>
  <c r="AJ80" i="2"/>
  <c r="Y80" i="7" s="1"/>
  <c r="AJ81" i="2"/>
  <c r="Y81" i="7" s="1"/>
  <c r="AJ82" i="2"/>
  <c r="Y82" i="7" s="1"/>
  <c r="AJ83" i="2"/>
  <c r="Y83" i="7" s="1"/>
  <c r="AJ84" i="2"/>
  <c r="Y84" i="7" s="1"/>
  <c r="AJ85" i="2"/>
  <c r="Y85" i="7" s="1"/>
  <c r="AJ86" i="2"/>
  <c r="Y86" i="7" s="1"/>
  <c r="AJ87" i="2"/>
  <c r="Y87" i="7" s="1"/>
  <c r="AJ88" i="2"/>
  <c r="Y88" i="7" s="1"/>
  <c r="AJ89" i="2"/>
  <c r="Y89" i="7" s="1"/>
  <c r="AJ90" i="2"/>
  <c r="Y90" i="7" s="1"/>
  <c r="AJ91" i="2"/>
  <c r="Y91" i="7" s="1"/>
  <c r="AJ92" i="2"/>
  <c r="Y92" i="7" s="1"/>
  <c r="AJ93" i="2"/>
  <c r="Y93" i="7" s="1"/>
  <c r="AJ94" i="2"/>
  <c r="Y94" i="7" s="1"/>
  <c r="AJ95" i="2"/>
  <c r="Y95" i="7" s="1"/>
  <c r="AJ96" i="2"/>
  <c r="Y96" i="7" s="1"/>
  <c r="AJ97" i="2"/>
  <c r="Y97" i="7" s="1"/>
  <c r="AJ98" i="2"/>
  <c r="Y98" i="7" s="1"/>
  <c r="AJ99" i="2"/>
  <c r="Y99" i="7" s="1"/>
  <c r="AJ100" i="2"/>
  <c r="Y100" i="7" s="1"/>
  <c r="AJ101" i="2"/>
  <c r="Y101" i="7" s="1"/>
  <c r="AJ102" i="2"/>
  <c r="Y102" i="7" s="1"/>
  <c r="AJ103" i="2"/>
  <c r="Y103" i="7" s="1"/>
  <c r="AJ104" i="2"/>
  <c r="Y104" i="7" s="1"/>
  <c r="AJ105" i="2"/>
  <c r="Y105" i="7" s="1"/>
  <c r="AJ106" i="2"/>
  <c r="Y106" i="7" s="1"/>
  <c r="AJ107" i="2"/>
  <c r="Y107" i="7" s="1"/>
  <c r="AJ108" i="2"/>
  <c r="Y108" i="7" s="1"/>
  <c r="AJ109" i="2"/>
  <c r="Y109" i="7" s="1"/>
  <c r="AJ110" i="2"/>
  <c r="Y110" i="7" s="1"/>
  <c r="AJ111" i="2"/>
  <c r="Y111" i="7" s="1"/>
  <c r="AJ112" i="2"/>
  <c r="Y112" i="7" s="1"/>
  <c r="AJ113" i="2"/>
  <c r="Y113" i="7" s="1"/>
  <c r="AJ114" i="2"/>
  <c r="Y114" i="7" s="1"/>
  <c r="AJ115" i="2"/>
  <c r="Y115" i="7" s="1"/>
  <c r="AJ116" i="2"/>
  <c r="Y116" i="7" s="1"/>
  <c r="AJ117" i="2"/>
  <c r="Y117" i="7" s="1"/>
  <c r="AJ118" i="2"/>
  <c r="Y118" i="7" s="1"/>
  <c r="AJ119" i="2"/>
  <c r="Y119" i="7" s="1"/>
  <c r="AJ120" i="2"/>
  <c r="Y120" i="7" s="1"/>
  <c r="AJ121" i="2"/>
  <c r="Y121" i="7" s="1"/>
  <c r="AJ122" i="2"/>
  <c r="Y122" i="7" s="1"/>
  <c r="AJ123" i="2"/>
  <c r="Y123" i="7" s="1"/>
  <c r="AJ124" i="2"/>
  <c r="Y124" i="7" s="1"/>
  <c r="AJ125" i="2"/>
  <c r="Y125" i="7" s="1"/>
  <c r="AJ126" i="2"/>
  <c r="Y126" i="7" s="1"/>
  <c r="AJ127" i="2"/>
  <c r="Y127" i="7" s="1"/>
  <c r="AJ128" i="2"/>
  <c r="Y128" i="7" s="1"/>
  <c r="AJ129" i="2"/>
  <c r="Y129" i="7" s="1"/>
  <c r="AJ130" i="2"/>
  <c r="Y130" i="7" s="1"/>
  <c r="AJ131" i="2"/>
  <c r="Y131" i="7" s="1"/>
  <c r="AJ132" i="2"/>
  <c r="Y132" i="7" s="1"/>
  <c r="AJ133" i="2"/>
  <c r="Y133" i="7" s="1"/>
  <c r="AJ134" i="2"/>
  <c r="Y134" i="7" s="1"/>
  <c r="AJ135" i="2"/>
  <c r="Y135" i="7" s="1"/>
  <c r="AJ136" i="2"/>
  <c r="Y136" i="7" s="1"/>
  <c r="AJ137" i="2"/>
  <c r="Y137" i="7" s="1"/>
  <c r="AJ138" i="2"/>
  <c r="Y138" i="7" s="1"/>
  <c r="AJ139" i="2"/>
  <c r="Y139" i="7" s="1"/>
  <c r="AJ140" i="2"/>
  <c r="Y140" i="7" s="1"/>
  <c r="AJ141" i="2"/>
  <c r="Y141" i="7" s="1"/>
  <c r="AJ142" i="2"/>
  <c r="Y142" i="7" s="1"/>
  <c r="AJ143" i="2"/>
  <c r="Y143" i="7" s="1"/>
  <c r="AJ144" i="2"/>
  <c r="Y144" i="7" s="1"/>
  <c r="AJ145" i="2"/>
  <c r="Y145" i="7" s="1"/>
  <c r="AJ146" i="2"/>
  <c r="Y146" i="7" s="1"/>
  <c r="AJ147" i="2"/>
  <c r="Y147" i="7" s="1"/>
  <c r="AJ148" i="2"/>
  <c r="Y148" i="7" s="1"/>
  <c r="AJ149" i="2"/>
  <c r="Y149" i="7" s="1"/>
  <c r="AJ150" i="2"/>
  <c r="Y150" i="7" s="1"/>
  <c r="AJ151" i="2"/>
  <c r="Y151" i="7" s="1"/>
  <c r="AJ152" i="2"/>
  <c r="Y152" i="7" s="1"/>
  <c r="AJ153" i="2"/>
  <c r="Y153" i="7" s="1"/>
  <c r="AJ154" i="2"/>
  <c r="Y154" i="7" s="1"/>
  <c r="AJ155" i="2"/>
  <c r="Y155" i="7" s="1"/>
  <c r="AJ156" i="2"/>
  <c r="Y156" i="7" s="1"/>
  <c r="AJ157" i="2"/>
  <c r="Y157" i="7" s="1"/>
  <c r="AJ158" i="2"/>
  <c r="Y158" i="7" s="1"/>
  <c r="AJ159" i="2"/>
  <c r="Y159" i="7" s="1"/>
  <c r="AJ160" i="2"/>
  <c r="Y160" i="7" s="1"/>
  <c r="AJ161" i="2"/>
  <c r="Y161" i="7" s="1"/>
  <c r="AJ162" i="2"/>
  <c r="Y162" i="7" s="1"/>
  <c r="AJ163" i="2"/>
  <c r="Y163" i="7" s="1"/>
  <c r="AJ164" i="2"/>
  <c r="Y164" i="7" s="1"/>
  <c r="AJ165" i="2"/>
  <c r="Y165" i="7" s="1"/>
  <c r="AJ166" i="2"/>
  <c r="Y166" i="7" s="1"/>
  <c r="AJ167" i="2"/>
  <c r="Y167" i="7" s="1"/>
  <c r="AJ168" i="2"/>
  <c r="Y168" i="7" s="1"/>
  <c r="AJ169" i="2"/>
  <c r="Y169" i="7" s="1"/>
  <c r="AJ170" i="2"/>
  <c r="Y170" i="7" s="1"/>
  <c r="AJ171" i="2"/>
  <c r="Y171" i="7" s="1"/>
  <c r="AJ172" i="2"/>
  <c r="Y172" i="7" s="1"/>
  <c r="AJ173" i="2"/>
  <c r="Y173" i="7" s="1"/>
  <c r="AJ174" i="2"/>
  <c r="Y174" i="7" s="1"/>
  <c r="AJ175" i="2"/>
  <c r="Y175" i="7" s="1"/>
  <c r="AJ176" i="2"/>
  <c r="Y176" i="7" s="1"/>
  <c r="AJ177" i="2"/>
  <c r="Y177" i="7" s="1"/>
  <c r="AJ178" i="2"/>
  <c r="Y178" i="7" s="1"/>
  <c r="AJ179" i="2"/>
  <c r="Y179" i="7" s="1"/>
  <c r="AJ180" i="2"/>
  <c r="Y180" i="7" s="1"/>
  <c r="AJ181" i="2"/>
  <c r="Y181" i="7" s="1"/>
  <c r="AJ182" i="2"/>
  <c r="Y182" i="7" s="1"/>
  <c r="AJ183" i="2"/>
  <c r="Y183" i="7" s="1"/>
  <c r="AJ184" i="2"/>
  <c r="Y184" i="7" s="1"/>
  <c r="AJ185" i="2"/>
  <c r="Y185" i="7" s="1"/>
  <c r="AJ186" i="2"/>
  <c r="Y186" i="7" s="1"/>
  <c r="AJ187" i="2"/>
  <c r="Y187" i="7" s="1"/>
  <c r="AJ188" i="2"/>
  <c r="Y188" i="7" s="1"/>
  <c r="AJ189" i="2"/>
  <c r="Y189" i="7" s="1"/>
  <c r="AJ190" i="2"/>
  <c r="Y190" i="7" s="1"/>
  <c r="AJ191" i="2"/>
  <c r="Y191" i="7" s="1"/>
  <c r="AJ192" i="2"/>
  <c r="Y192" i="7" s="1"/>
  <c r="AJ193" i="2"/>
  <c r="Y193" i="7" s="1"/>
  <c r="AJ194" i="2"/>
  <c r="Y194" i="7" s="1"/>
  <c r="AJ195" i="2"/>
  <c r="Y195" i="7" s="1"/>
  <c r="AJ196" i="2"/>
  <c r="Y196" i="7" s="1"/>
  <c r="AJ197" i="2"/>
  <c r="Y197" i="7" s="1"/>
  <c r="AJ198" i="2"/>
  <c r="Y198" i="7" s="1"/>
  <c r="AJ199" i="2"/>
  <c r="Y199" i="7" s="1"/>
  <c r="AJ200" i="2"/>
  <c r="Y200" i="7" s="1"/>
  <c r="AJ201" i="2"/>
  <c r="Y201" i="7" s="1"/>
  <c r="AJ202" i="2"/>
  <c r="Y202" i="7" s="1"/>
  <c r="AJ203" i="2"/>
  <c r="Y203" i="7" s="1"/>
  <c r="AJ204" i="2"/>
  <c r="Y204" i="7" s="1"/>
  <c r="AJ205" i="2"/>
  <c r="Y205" i="7" s="1"/>
  <c r="AJ206" i="2"/>
  <c r="Y206" i="7" s="1"/>
  <c r="AJ207" i="2"/>
  <c r="Y207" i="7" s="1"/>
  <c r="AJ208" i="2"/>
  <c r="Y208" i="7" s="1"/>
  <c r="AJ209" i="2"/>
  <c r="Y209" i="7" s="1"/>
  <c r="AJ210" i="2"/>
  <c r="Y210" i="7" s="1"/>
  <c r="AJ211" i="2"/>
  <c r="Y211" i="7" s="1"/>
  <c r="AJ212" i="2"/>
  <c r="Y212" i="7" s="1"/>
  <c r="AJ213" i="2"/>
  <c r="Y213" i="7" s="1"/>
  <c r="AJ214" i="2"/>
  <c r="Y214" i="7" s="1"/>
  <c r="AJ215" i="2"/>
  <c r="Y215" i="7" s="1"/>
  <c r="AJ216" i="2"/>
  <c r="Y216" i="7" s="1"/>
  <c r="AJ217" i="2"/>
  <c r="Y217" i="7" s="1"/>
  <c r="AJ218" i="2"/>
  <c r="Y218" i="7" s="1"/>
  <c r="AJ219" i="2"/>
  <c r="Y219" i="7" s="1"/>
  <c r="AJ220" i="2"/>
  <c r="Y220" i="7" s="1"/>
  <c r="AJ221" i="2"/>
  <c r="Y221" i="7" s="1"/>
  <c r="AJ222" i="2"/>
  <c r="Y222" i="7" s="1"/>
  <c r="AJ223" i="2"/>
  <c r="Y223" i="7" s="1"/>
  <c r="AJ224" i="2"/>
  <c r="Y224" i="7" s="1"/>
  <c r="AJ225" i="2"/>
  <c r="Y225" i="7" s="1"/>
  <c r="AJ226" i="2"/>
  <c r="Y226" i="7" s="1"/>
  <c r="AJ227" i="2"/>
  <c r="Y227" i="7" s="1"/>
  <c r="AJ228" i="2"/>
  <c r="Y228" i="7" s="1"/>
  <c r="AJ229" i="2"/>
  <c r="Y229" i="7" s="1"/>
  <c r="AJ230" i="2"/>
  <c r="Y230" i="7" s="1"/>
  <c r="AJ231" i="2"/>
  <c r="Y231" i="7" s="1"/>
  <c r="AJ232" i="2"/>
  <c r="Y232" i="7" s="1"/>
  <c r="AJ233" i="2"/>
  <c r="Y233" i="7" s="1"/>
  <c r="AJ234" i="2"/>
  <c r="Y234" i="7" s="1"/>
  <c r="AJ235" i="2"/>
  <c r="Y235" i="7" s="1"/>
  <c r="AJ236" i="2"/>
  <c r="Y236" i="7" s="1"/>
  <c r="AJ237" i="2"/>
  <c r="Y237" i="7" s="1"/>
  <c r="AJ238" i="2"/>
  <c r="Y238" i="7" s="1"/>
  <c r="AJ239" i="2"/>
  <c r="Y239" i="7" s="1"/>
  <c r="AJ240" i="2"/>
  <c r="Y240" i="7" s="1"/>
  <c r="AJ241" i="2"/>
  <c r="Y241" i="7" s="1"/>
  <c r="AJ242" i="2"/>
  <c r="Y242" i="7" s="1"/>
  <c r="AJ243" i="2"/>
  <c r="Y243" i="7" s="1"/>
  <c r="AJ244" i="2"/>
  <c r="Y244" i="7" s="1"/>
  <c r="AJ245" i="2"/>
  <c r="Y245" i="7" s="1"/>
  <c r="AJ246" i="2"/>
  <c r="Y246" i="7" s="1"/>
  <c r="AJ247" i="2"/>
  <c r="Y247" i="7" s="1"/>
  <c r="AJ248" i="2"/>
  <c r="Y248" i="7" s="1"/>
  <c r="AJ249" i="2"/>
  <c r="Y249" i="7" s="1"/>
  <c r="AJ250" i="2"/>
  <c r="Y250" i="7" s="1"/>
  <c r="AJ251" i="2"/>
  <c r="Y251" i="7" s="1"/>
  <c r="AJ252" i="2"/>
  <c r="Y252" i="7" s="1"/>
  <c r="AJ253" i="2"/>
  <c r="Y253" i="7" s="1"/>
  <c r="AJ254" i="2"/>
  <c r="Y254" i="7" s="1"/>
  <c r="AJ255" i="2"/>
  <c r="Y255" i="7" s="1"/>
  <c r="AJ256" i="2"/>
  <c r="Y256" i="7" s="1"/>
  <c r="AJ257" i="2"/>
  <c r="Y257" i="7" s="1"/>
  <c r="AJ258" i="2"/>
  <c r="Y258" i="7" s="1"/>
  <c r="AJ259" i="2"/>
  <c r="Y259" i="7" s="1"/>
  <c r="AJ260" i="2"/>
  <c r="Y260" i="7" s="1"/>
  <c r="AJ261" i="2"/>
  <c r="Y261" i="7" s="1"/>
  <c r="AJ262" i="2"/>
  <c r="Y262" i="7" s="1"/>
  <c r="AJ263" i="2"/>
  <c r="Y263" i="7" s="1"/>
  <c r="AJ264" i="2"/>
  <c r="Y264" i="7" s="1"/>
  <c r="AJ265" i="2"/>
  <c r="Y265" i="7" s="1"/>
  <c r="AJ266" i="2"/>
  <c r="Y266" i="7" s="1"/>
  <c r="AJ267" i="2"/>
  <c r="Y267" i="7" s="1"/>
  <c r="AJ268" i="2"/>
  <c r="Y268" i="7" s="1"/>
  <c r="AJ269" i="2"/>
  <c r="Y269" i="7" s="1"/>
  <c r="AJ270" i="2"/>
  <c r="Y270" i="7" s="1"/>
  <c r="AJ271" i="2"/>
  <c r="Y271" i="7" s="1"/>
  <c r="AJ272" i="2"/>
  <c r="Y272" i="7" s="1"/>
  <c r="AJ273" i="2"/>
  <c r="Y273" i="7" s="1"/>
  <c r="AJ274" i="2"/>
  <c r="Y274" i="7" s="1"/>
  <c r="AJ275" i="2"/>
  <c r="Y275" i="7" s="1"/>
  <c r="AJ276" i="2"/>
  <c r="Y276" i="7" s="1"/>
  <c r="AJ277" i="2"/>
  <c r="Y277" i="7" s="1"/>
  <c r="AJ278" i="2"/>
  <c r="Y278" i="7" s="1"/>
  <c r="AJ279" i="2"/>
  <c r="Y279" i="7" s="1"/>
  <c r="AJ280" i="2"/>
  <c r="Y280" i="7" s="1"/>
  <c r="AJ281" i="2"/>
  <c r="Y281" i="7" s="1"/>
  <c r="AJ282" i="2"/>
  <c r="Y282" i="7" s="1"/>
  <c r="AJ283" i="2"/>
  <c r="Y283" i="7" s="1"/>
  <c r="AJ284" i="2"/>
  <c r="Y284" i="7" s="1"/>
  <c r="AJ285" i="2"/>
  <c r="Y285" i="7" s="1"/>
  <c r="AJ286" i="2"/>
  <c r="Y286" i="7" s="1"/>
  <c r="AJ287" i="2"/>
  <c r="Y287" i="7" s="1"/>
  <c r="AJ288" i="2"/>
  <c r="Y288" i="7" s="1"/>
  <c r="AJ289" i="2"/>
  <c r="Y289" i="7" s="1"/>
  <c r="AJ290" i="2"/>
  <c r="Y290" i="7" s="1"/>
  <c r="AJ291" i="2"/>
  <c r="Y291" i="7" s="1"/>
  <c r="AJ292" i="2"/>
  <c r="Y292" i="7" s="1"/>
  <c r="AJ293" i="2"/>
  <c r="Y293" i="7" s="1"/>
  <c r="AJ294" i="2"/>
  <c r="Y294" i="7" s="1"/>
  <c r="AJ295" i="2"/>
  <c r="Y295" i="7" s="1"/>
  <c r="AJ296" i="2"/>
  <c r="Y296" i="7" s="1"/>
  <c r="AJ297" i="2"/>
  <c r="Y297" i="7" s="1"/>
  <c r="AJ298" i="2"/>
  <c r="Y298" i="7" s="1"/>
  <c r="AJ299" i="2"/>
  <c r="Y299" i="7" s="1"/>
  <c r="AJ300" i="2"/>
  <c r="Y300" i="7" s="1"/>
  <c r="AJ301" i="2"/>
  <c r="Y301" i="7" s="1"/>
  <c r="AJ302" i="2"/>
  <c r="Y302" i="7" s="1"/>
  <c r="AJ303" i="2"/>
  <c r="Y303" i="7" s="1"/>
  <c r="AJ304" i="2"/>
  <c r="Y304" i="7" s="1"/>
  <c r="AJ305" i="2"/>
  <c r="Y305" i="7" s="1"/>
  <c r="AJ306" i="2"/>
  <c r="Y306" i="7" s="1"/>
  <c r="AJ307" i="2"/>
  <c r="Y307" i="7" s="1"/>
  <c r="AJ308" i="2"/>
  <c r="Y308" i="7" s="1"/>
  <c r="AJ309" i="2"/>
  <c r="Y309" i="7" s="1"/>
  <c r="AJ310" i="2"/>
  <c r="Y310" i="7" s="1"/>
  <c r="AJ311" i="2"/>
  <c r="Y311" i="7" s="1"/>
  <c r="AJ312" i="2"/>
  <c r="Y312" i="7" s="1"/>
  <c r="AJ313" i="2"/>
  <c r="Y313" i="7" s="1"/>
  <c r="AJ314" i="2"/>
  <c r="Y314" i="7" s="1"/>
  <c r="AJ315" i="2"/>
  <c r="Y315" i="7" s="1"/>
  <c r="AJ316" i="2"/>
  <c r="Y316" i="7" s="1"/>
  <c r="AJ317" i="2"/>
  <c r="Y317" i="7" s="1"/>
  <c r="AJ318" i="2"/>
  <c r="Y318" i="7" s="1"/>
  <c r="AJ319" i="2"/>
  <c r="Y319" i="7" s="1"/>
  <c r="AJ320" i="2"/>
  <c r="Y320" i="7" s="1"/>
  <c r="AJ321" i="2"/>
  <c r="Y321" i="7" s="1"/>
  <c r="AJ322" i="2"/>
  <c r="Y322" i="7" s="1"/>
  <c r="AJ323" i="2"/>
  <c r="Y323" i="7" s="1"/>
  <c r="AJ324" i="2"/>
  <c r="Y324" i="7" s="1"/>
  <c r="AJ325" i="2"/>
  <c r="Y325" i="7" s="1"/>
  <c r="AJ326" i="2"/>
  <c r="Y326" i="7" s="1"/>
  <c r="AJ327" i="2"/>
  <c r="Y327" i="7" s="1"/>
  <c r="AJ328" i="2"/>
  <c r="Y328" i="7" s="1"/>
  <c r="AJ329" i="2"/>
  <c r="Y329" i="7" s="1"/>
  <c r="AJ330" i="2"/>
  <c r="Y330" i="7" s="1"/>
  <c r="AJ331" i="2"/>
  <c r="Y331" i="7" s="1"/>
  <c r="AJ332" i="2"/>
  <c r="Y332" i="7" s="1"/>
  <c r="AJ333" i="2"/>
  <c r="Y333" i="7" s="1"/>
  <c r="AJ334" i="2"/>
  <c r="Y334" i="7" s="1"/>
  <c r="AJ335" i="2"/>
  <c r="Y335" i="7" s="1"/>
  <c r="AJ336" i="2"/>
  <c r="Y336" i="7" s="1"/>
  <c r="AJ337" i="2"/>
  <c r="Y337" i="7" s="1"/>
  <c r="AJ338" i="2"/>
  <c r="Y338" i="7" s="1"/>
  <c r="AJ339" i="2"/>
  <c r="Y339" i="7" s="1"/>
  <c r="AJ340" i="2"/>
  <c r="Y340" i="7" s="1"/>
  <c r="AJ341" i="2"/>
  <c r="Y341" i="7" s="1"/>
  <c r="AJ342" i="2"/>
  <c r="Y342" i="7" s="1"/>
  <c r="AJ343" i="2"/>
  <c r="Y343" i="7" s="1"/>
  <c r="AJ344" i="2"/>
  <c r="Y344" i="7" s="1"/>
  <c r="AJ345" i="2"/>
  <c r="Y345" i="7" s="1"/>
  <c r="AJ346" i="2"/>
  <c r="Y346" i="7" s="1"/>
  <c r="AJ347" i="2"/>
  <c r="Y347" i="7" s="1"/>
  <c r="AJ348" i="2"/>
  <c r="Y348" i="7" s="1"/>
  <c r="AJ349" i="2"/>
  <c r="Y349" i="7" s="1"/>
  <c r="AJ350" i="2"/>
  <c r="Y350" i="7" s="1"/>
  <c r="AJ351" i="2"/>
  <c r="Y351" i="7" s="1"/>
  <c r="AJ352" i="2"/>
  <c r="Y352" i="7" s="1"/>
  <c r="AJ353" i="2"/>
  <c r="Y353" i="7" s="1"/>
  <c r="AJ354" i="2"/>
  <c r="Y354" i="7" s="1"/>
  <c r="AJ355" i="2"/>
  <c r="Y355" i="7" s="1"/>
  <c r="AJ356" i="2"/>
  <c r="Y356" i="7" s="1"/>
  <c r="AJ357" i="2"/>
  <c r="Y357" i="7" s="1"/>
  <c r="AJ358" i="2"/>
  <c r="Y358" i="7" s="1"/>
  <c r="AJ359" i="2"/>
  <c r="Y359" i="7" s="1"/>
  <c r="AJ360" i="2"/>
  <c r="Y360" i="7" s="1"/>
  <c r="AJ361" i="2"/>
  <c r="Y361" i="7" s="1"/>
  <c r="AJ362" i="2"/>
  <c r="Y362" i="7" s="1"/>
  <c r="AJ363" i="2"/>
  <c r="Y363" i="7" s="1"/>
  <c r="AJ364" i="2"/>
  <c r="Y364" i="7" s="1"/>
  <c r="AJ365" i="2"/>
  <c r="Y365" i="7" s="1"/>
  <c r="AJ366" i="2"/>
  <c r="Y366" i="7" s="1"/>
  <c r="AJ367" i="2"/>
  <c r="Y367" i="7" s="1"/>
  <c r="AJ368" i="2"/>
  <c r="Y368" i="7" s="1"/>
  <c r="AJ369" i="2"/>
  <c r="Y369" i="7" s="1"/>
  <c r="AJ370" i="2"/>
  <c r="Y370" i="7" s="1"/>
  <c r="AJ371" i="2"/>
  <c r="Y371" i="7" s="1"/>
  <c r="AJ372" i="2"/>
  <c r="Y372" i="7" s="1"/>
  <c r="AJ373" i="2"/>
  <c r="Y373" i="7" s="1"/>
  <c r="AJ374" i="2"/>
  <c r="Y374" i="7" s="1"/>
  <c r="AJ375" i="2"/>
  <c r="Y375" i="7" s="1"/>
  <c r="AJ376" i="2"/>
  <c r="Y376" i="7" s="1"/>
  <c r="AJ377" i="2"/>
  <c r="Y377" i="7" s="1"/>
  <c r="AJ378" i="2"/>
  <c r="Y378" i="7" s="1"/>
  <c r="AJ379" i="2"/>
  <c r="Y379" i="7" s="1"/>
  <c r="AJ380" i="2"/>
  <c r="Y380" i="7" s="1"/>
  <c r="AJ381" i="2"/>
  <c r="Y381" i="7" s="1"/>
  <c r="AJ382" i="2"/>
  <c r="Y382" i="7" s="1"/>
  <c r="AJ383" i="2"/>
  <c r="Y383" i="7" s="1"/>
  <c r="AJ384" i="2"/>
  <c r="Y384" i="7" s="1"/>
  <c r="AJ385" i="2"/>
  <c r="Y385" i="7" s="1"/>
  <c r="AJ386" i="2"/>
  <c r="Y386" i="7" s="1"/>
  <c r="AJ387" i="2"/>
  <c r="Y387" i="7" s="1"/>
  <c r="AJ388" i="2"/>
  <c r="Y388" i="7" s="1"/>
  <c r="AJ389" i="2"/>
  <c r="Y389" i="7" s="1"/>
  <c r="AJ390" i="2"/>
  <c r="Y390" i="7" s="1"/>
  <c r="AJ391" i="2"/>
  <c r="Y391" i="7" s="1"/>
  <c r="AJ392" i="2"/>
  <c r="Y392" i="7" s="1"/>
  <c r="AJ393" i="2"/>
  <c r="Y393" i="7" s="1"/>
  <c r="AJ394" i="2"/>
  <c r="Y394" i="7" s="1"/>
  <c r="AJ395" i="2"/>
  <c r="Y395" i="7" s="1"/>
  <c r="AJ396" i="2"/>
  <c r="Y396" i="7" s="1"/>
  <c r="AJ397" i="2"/>
  <c r="Y397" i="7" s="1"/>
  <c r="AJ398" i="2"/>
  <c r="Y398" i="7" s="1"/>
  <c r="AJ399" i="2"/>
  <c r="Y399" i="7" s="1"/>
  <c r="AJ400" i="2"/>
  <c r="Y400" i="7" s="1"/>
  <c r="AJ401" i="2"/>
  <c r="Y401" i="7" s="1"/>
  <c r="AJ402" i="2"/>
  <c r="Y402" i="7" s="1"/>
  <c r="AJ403" i="2"/>
  <c r="Y403" i="7" s="1"/>
  <c r="AJ404" i="2"/>
  <c r="Y404" i="7" s="1"/>
  <c r="AJ405" i="2"/>
  <c r="Y405" i="7" s="1"/>
  <c r="AJ406" i="2"/>
  <c r="Y406" i="7" s="1"/>
  <c r="AJ407" i="2"/>
  <c r="Y407" i="7" s="1"/>
  <c r="AJ408" i="2"/>
  <c r="Y408" i="7" s="1"/>
  <c r="AJ409" i="2"/>
  <c r="Y409" i="7" s="1"/>
  <c r="AJ410" i="2"/>
  <c r="Y410" i="7" s="1"/>
  <c r="AJ411" i="2"/>
  <c r="Y411" i="7" s="1"/>
  <c r="AJ412" i="2"/>
  <c r="Y412" i="7" s="1"/>
  <c r="AJ413" i="2"/>
  <c r="Y413" i="7" s="1"/>
  <c r="AJ414" i="2"/>
  <c r="Y414" i="7" s="1"/>
  <c r="AJ415" i="2"/>
  <c r="Y415" i="7" s="1"/>
  <c r="AJ416" i="2"/>
  <c r="Y416" i="7" s="1"/>
  <c r="AJ417" i="2"/>
  <c r="Y417" i="7" s="1"/>
  <c r="AJ418" i="2"/>
  <c r="Y418" i="7" s="1"/>
  <c r="AJ419" i="2"/>
  <c r="Y419" i="7" s="1"/>
  <c r="AJ420" i="2"/>
  <c r="Y420" i="7" s="1"/>
  <c r="AJ421" i="2"/>
  <c r="Y421" i="7" s="1"/>
  <c r="AJ422" i="2"/>
  <c r="Y422" i="7" s="1"/>
  <c r="AJ423" i="2"/>
  <c r="Y423" i="7" s="1"/>
  <c r="AJ424" i="2"/>
  <c r="Y424" i="7" s="1"/>
  <c r="AJ425" i="2"/>
  <c r="Y425" i="7" s="1"/>
  <c r="AJ426" i="2"/>
  <c r="Y426" i="7" s="1"/>
  <c r="AJ427" i="2"/>
  <c r="Y427" i="7" s="1"/>
  <c r="AJ428" i="2"/>
  <c r="Y428" i="7" s="1"/>
  <c r="AJ429" i="2"/>
  <c r="Y429" i="7" s="1"/>
  <c r="AJ430" i="2"/>
  <c r="Y430" i="7" s="1"/>
  <c r="AJ431" i="2"/>
  <c r="Y431" i="7" s="1"/>
  <c r="AJ432" i="2"/>
  <c r="Y432" i="7" s="1"/>
  <c r="AJ433" i="2"/>
  <c r="Y433" i="7" s="1"/>
  <c r="AJ434" i="2"/>
  <c r="Y434" i="7" s="1"/>
  <c r="AJ435" i="2"/>
  <c r="Y435" i="7" s="1"/>
  <c r="AJ436" i="2"/>
  <c r="Y436" i="7" s="1"/>
  <c r="AJ437" i="2"/>
  <c r="Y437" i="7" s="1"/>
  <c r="AJ438" i="2"/>
  <c r="Y438" i="7" s="1"/>
  <c r="AJ439" i="2"/>
  <c r="Y439" i="7" s="1"/>
  <c r="AJ440" i="2"/>
  <c r="Y440" i="7" s="1"/>
  <c r="AJ441" i="2"/>
  <c r="Y441" i="7" s="1"/>
  <c r="AJ442" i="2"/>
  <c r="Y442" i="7" s="1"/>
  <c r="AJ443" i="2"/>
  <c r="Y443" i="7" s="1"/>
  <c r="AJ444" i="2"/>
  <c r="Y444" i="7" s="1"/>
  <c r="AJ445" i="2"/>
  <c r="Y445" i="7" s="1"/>
  <c r="AJ446" i="2"/>
  <c r="Y446" i="7" s="1"/>
  <c r="AJ447" i="2"/>
  <c r="Y447" i="7" s="1"/>
  <c r="AJ448" i="2"/>
  <c r="Y448" i="7" s="1"/>
  <c r="AJ449" i="2"/>
  <c r="Y449" i="7" s="1"/>
  <c r="AJ450" i="2"/>
  <c r="Y450" i="7" s="1"/>
  <c r="AJ451" i="2"/>
  <c r="Y451" i="7" s="1"/>
  <c r="AJ452" i="2"/>
  <c r="Y452" i="7" s="1"/>
  <c r="AJ453" i="2"/>
  <c r="Y453" i="7" s="1"/>
  <c r="AJ454" i="2"/>
  <c r="Y454" i="7" s="1"/>
  <c r="AJ455" i="2"/>
  <c r="Y455" i="7" s="1"/>
  <c r="AJ456" i="2"/>
  <c r="Y456" i="7" s="1"/>
  <c r="AJ457" i="2"/>
  <c r="Y457" i="7" s="1"/>
  <c r="AJ458" i="2"/>
  <c r="Y458" i="7" s="1"/>
  <c r="AJ459" i="2"/>
  <c r="Y459" i="7" s="1"/>
  <c r="AJ460" i="2"/>
  <c r="Y460" i="7" s="1"/>
  <c r="AJ461" i="2"/>
  <c r="Y461" i="7" s="1"/>
  <c r="AJ462" i="2"/>
  <c r="Y462" i="7" s="1"/>
  <c r="AJ463" i="2"/>
  <c r="Y463" i="7" s="1"/>
  <c r="AJ464" i="2"/>
  <c r="Y464" i="7" s="1"/>
  <c r="AJ465" i="2"/>
  <c r="Y465" i="7" s="1"/>
  <c r="AJ466" i="2"/>
  <c r="Y466" i="7" s="1"/>
  <c r="AJ467" i="2"/>
  <c r="Y467" i="7" s="1"/>
  <c r="AJ468" i="2"/>
  <c r="Y468" i="7" s="1"/>
  <c r="AJ469" i="2"/>
  <c r="Y469" i="7" s="1"/>
  <c r="AJ470" i="2"/>
  <c r="Y470" i="7" s="1"/>
  <c r="AJ471" i="2"/>
  <c r="Y471" i="7" s="1"/>
  <c r="AJ472" i="2"/>
  <c r="Y472" i="7" s="1"/>
  <c r="AJ473" i="2"/>
  <c r="Y473" i="7" s="1"/>
  <c r="AJ474" i="2"/>
  <c r="Y474" i="7" s="1"/>
  <c r="AJ475" i="2"/>
  <c r="Y475" i="7" s="1"/>
  <c r="AJ476" i="2"/>
  <c r="Y476" i="7" s="1"/>
  <c r="AJ477" i="2"/>
  <c r="Y477" i="7" s="1"/>
  <c r="AJ478" i="2"/>
  <c r="Y478" i="7" s="1"/>
  <c r="AJ479" i="2"/>
  <c r="Y479" i="7" s="1"/>
  <c r="AJ480" i="2"/>
  <c r="Y480" i="7" s="1"/>
  <c r="AJ481" i="2"/>
  <c r="Y481" i="7" s="1"/>
  <c r="AJ482" i="2"/>
  <c r="Y482" i="7" s="1"/>
  <c r="AJ483" i="2"/>
  <c r="Y483" i="7" s="1"/>
  <c r="AJ484" i="2"/>
  <c r="Y484" i="7" s="1"/>
  <c r="AJ485" i="2"/>
  <c r="Y485" i="7" s="1"/>
  <c r="AJ486" i="2"/>
  <c r="Y486" i="7" s="1"/>
  <c r="AJ487" i="2"/>
  <c r="Y487" i="7" s="1"/>
  <c r="AJ488" i="2"/>
  <c r="Y488" i="7" s="1"/>
  <c r="AJ489" i="2"/>
  <c r="Y489" i="7" s="1"/>
  <c r="AJ490" i="2"/>
  <c r="Y490" i="7" s="1"/>
  <c r="AJ491" i="2"/>
  <c r="Y491" i="7" s="1"/>
  <c r="AJ492" i="2"/>
  <c r="Y492" i="7" s="1"/>
  <c r="AJ493" i="2"/>
  <c r="Y493" i="7" s="1"/>
  <c r="AJ494" i="2"/>
  <c r="Y494" i="7" s="1"/>
  <c r="AJ495" i="2"/>
  <c r="Y495" i="7" s="1"/>
  <c r="AJ496" i="2"/>
  <c r="Y496" i="7" s="1"/>
  <c r="AJ497" i="2"/>
  <c r="Y497" i="7" s="1"/>
  <c r="AJ498" i="2"/>
  <c r="Y498" i="7" s="1"/>
  <c r="AJ499" i="2"/>
  <c r="Y499" i="7" s="1"/>
  <c r="AJ500" i="2"/>
  <c r="Y500" i="7" s="1"/>
  <c r="AJ501" i="2"/>
  <c r="Y501" i="7" s="1"/>
  <c r="AJ502" i="2"/>
  <c r="Y502" i="7" s="1"/>
  <c r="AJ503" i="2"/>
  <c r="Y503" i="7" s="1"/>
  <c r="AJ504" i="2"/>
  <c r="Y504" i="7" s="1"/>
  <c r="AJ505" i="2"/>
  <c r="Y505" i="7" s="1"/>
  <c r="AJ506" i="2"/>
  <c r="Y506" i="7" s="1"/>
  <c r="AJ507" i="2"/>
  <c r="Y507" i="7" s="1"/>
  <c r="AJ508" i="2"/>
  <c r="Y508" i="7" s="1"/>
  <c r="AJ509" i="2"/>
  <c r="Y509" i="7" s="1"/>
  <c r="AJ510" i="2"/>
  <c r="Y510" i="7" s="1"/>
  <c r="AJ511" i="2"/>
  <c r="Y511" i="7" s="1"/>
  <c r="AJ512" i="2"/>
  <c r="Y512" i="7" s="1"/>
  <c r="AJ513" i="2"/>
  <c r="Y513" i="7" s="1"/>
  <c r="AJ514" i="2"/>
  <c r="Y514" i="7" s="1"/>
  <c r="AJ515" i="2"/>
  <c r="Y515" i="7" s="1"/>
  <c r="AJ516" i="2"/>
  <c r="Y516" i="7" s="1"/>
  <c r="AJ517" i="2"/>
  <c r="Y517" i="7" s="1"/>
  <c r="AJ518" i="2"/>
  <c r="Y518" i="7" s="1"/>
  <c r="AJ519" i="2"/>
  <c r="Y519" i="7" s="1"/>
  <c r="AJ520" i="2"/>
  <c r="Y520" i="7" s="1"/>
  <c r="AJ521" i="2"/>
  <c r="Y521" i="7" s="1"/>
  <c r="AJ522" i="2"/>
  <c r="Y522" i="7" s="1"/>
  <c r="AJ523" i="2"/>
  <c r="Y523" i="7" s="1"/>
  <c r="AJ524" i="2"/>
  <c r="Y524" i="7" s="1"/>
  <c r="AJ525" i="2"/>
  <c r="Y525" i="7" s="1"/>
  <c r="AJ526" i="2"/>
  <c r="Y526" i="7" s="1"/>
  <c r="AJ527" i="2"/>
  <c r="Y527" i="7" s="1"/>
  <c r="AJ528" i="2"/>
  <c r="Y528" i="7" s="1"/>
  <c r="AJ529" i="2"/>
  <c r="Y529" i="7" s="1"/>
  <c r="AJ530" i="2"/>
  <c r="Y530" i="7" s="1"/>
  <c r="AJ531" i="2"/>
  <c r="Y531" i="7" s="1"/>
  <c r="AJ532" i="2"/>
  <c r="Y532" i="7" s="1"/>
  <c r="AJ533" i="2"/>
  <c r="Y533" i="7" s="1"/>
  <c r="AJ534" i="2"/>
  <c r="Y534" i="7" s="1"/>
  <c r="AJ535" i="2"/>
  <c r="Y535" i="7" s="1"/>
  <c r="AJ536" i="2"/>
  <c r="Y536" i="7" s="1"/>
  <c r="AJ537" i="2"/>
  <c r="Y537" i="7" s="1"/>
  <c r="AJ538" i="2"/>
  <c r="Y538" i="7" s="1"/>
  <c r="AJ539" i="2"/>
  <c r="Y539" i="7" s="1"/>
  <c r="AJ540" i="2"/>
  <c r="Y540" i="7" s="1"/>
  <c r="AJ541" i="2"/>
  <c r="Y541" i="7" s="1"/>
  <c r="AJ542" i="2"/>
  <c r="Y542" i="7" s="1"/>
  <c r="AJ543" i="2"/>
  <c r="Y543" i="7" s="1"/>
  <c r="AJ544" i="2"/>
  <c r="Y544" i="7" s="1"/>
  <c r="AJ545" i="2"/>
  <c r="Y545" i="7" s="1"/>
  <c r="AJ546" i="2"/>
  <c r="Y546" i="7" s="1"/>
  <c r="AJ547" i="2"/>
  <c r="Y547" i="7" s="1"/>
  <c r="AJ548" i="2"/>
  <c r="Y548" i="7" s="1"/>
  <c r="AJ549" i="2"/>
  <c r="Y549" i="7" s="1"/>
  <c r="AJ550" i="2"/>
  <c r="Y550" i="7" s="1"/>
  <c r="AJ551" i="2"/>
  <c r="Y551" i="7" s="1"/>
  <c r="AJ552" i="2"/>
  <c r="Y552" i="7" s="1"/>
  <c r="AJ553" i="2"/>
  <c r="Y553" i="7" s="1"/>
  <c r="AJ554" i="2"/>
  <c r="Y554" i="7" s="1"/>
  <c r="AJ555" i="2"/>
  <c r="Y555" i="7" s="1"/>
  <c r="AJ556" i="2"/>
  <c r="Y556" i="7" s="1"/>
  <c r="AJ557" i="2"/>
  <c r="Y557" i="7" s="1"/>
  <c r="AJ558" i="2"/>
  <c r="Y558" i="7" s="1"/>
  <c r="AJ559" i="2"/>
  <c r="Y559" i="7" s="1"/>
  <c r="AJ560" i="2"/>
  <c r="Y560" i="7" s="1"/>
  <c r="AJ561" i="2"/>
  <c r="Y561" i="7" s="1"/>
  <c r="AJ562" i="2"/>
  <c r="Y562" i="7" s="1"/>
  <c r="AJ563" i="2"/>
  <c r="Y563" i="7" s="1"/>
  <c r="AJ564" i="2"/>
  <c r="Y564" i="7" s="1"/>
  <c r="AJ565" i="2"/>
  <c r="Y565" i="7" s="1"/>
  <c r="AJ566" i="2"/>
  <c r="Y566" i="7" s="1"/>
  <c r="AJ567" i="2"/>
  <c r="Y567" i="7" s="1"/>
  <c r="AJ568" i="2"/>
  <c r="Y568" i="7" s="1"/>
  <c r="AJ569" i="2"/>
  <c r="Y569" i="7" s="1"/>
  <c r="AJ570" i="2"/>
  <c r="Y570" i="7" s="1"/>
  <c r="AJ571" i="2"/>
  <c r="Y571" i="7" s="1"/>
  <c r="AJ572" i="2"/>
  <c r="Y572" i="7" s="1"/>
  <c r="AJ573" i="2"/>
  <c r="Y573" i="7" s="1"/>
  <c r="AJ574" i="2"/>
  <c r="Y574" i="7" s="1"/>
  <c r="AJ575" i="2"/>
  <c r="Y575" i="7" s="1"/>
  <c r="AJ576" i="2"/>
  <c r="Y576" i="7" s="1"/>
  <c r="AJ577" i="2"/>
  <c r="Y577" i="7" s="1"/>
  <c r="AJ578" i="2"/>
  <c r="Y578" i="7" s="1"/>
  <c r="AJ579" i="2"/>
  <c r="Y579" i="7" s="1"/>
  <c r="AJ580" i="2"/>
  <c r="Y580" i="7" s="1"/>
  <c r="AJ581" i="2"/>
  <c r="Y581" i="7" s="1"/>
  <c r="AJ582" i="2"/>
  <c r="Y582" i="7" s="1"/>
  <c r="AJ583" i="2"/>
  <c r="Y583" i="7" s="1"/>
  <c r="AJ584" i="2"/>
  <c r="Y584" i="7" s="1"/>
  <c r="AJ585" i="2"/>
  <c r="Y585" i="7" s="1"/>
  <c r="AJ586" i="2"/>
  <c r="Y586" i="7" s="1"/>
  <c r="AJ587" i="2"/>
  <c r="Y587" i="7" s="1"/>
  <c r="AJ588" i="2"/>
  <c r="Y588" i="7" s="1"/>
  <c r="AJ589" i="2"/>
  <c r="Y589" i="7" s="1"/>
  <c r="AJ590" i="2"/>
  <c r="Y590" i="7" s="1"/>
  <c r="AJ591" i="2"/>
  <c r="Y591" i="7" s="1"/>
  <c r="AJ592" i="2"/>
  <c r="Y592" i="7" s="1"/>
  <c r="AJ593" i="2"/>
  <c r="Y593" i="7" s="1"/>
  <c r="AJ594" i="2"/>
  <c r="Y594" i="7" s="1"/>
  <c r="AJ595" i="2"/>
  <c r="Y595" i="7" s="1"/>
  <c r="AJ596" i="2"/>
  <c r="Y596" i="7" s="1"/>
  <c r="AJ597" i="2"/>
  <c r="Y597" i="7" s="1"/>
  <c r="AJ598" i="2"/>
  <c r="Y598" i="7" s="1"/>
  <c r="AJ599" i="2"/>
  <c r="Y599" i="7" s="1"/>
  <c r="AJ600" i="2"/>
  <c r="Y600" i="7" s="1"/>
  <c r="AJ601" i="2"/>
  <c r="Y601" i="7" s="1"/>
  <c r="AJ602" i="2"/>
  <c r="Y602" i="7" s="1"/>
  <c r="AJ603" i="2"/>
  <c r="Y603" i="7" s="1"/>
  <c r="AJ604" i="2"/>
  <c r="Y604" i="7" s="1"/>
  <c r="AJ605" i="2"/>
  <c r="Y605" i="7" s="1"/>
  <c r="AJ606" i="2"/>
  <c r="Y606" i="7" s="1"/>
  <c r="AJ607" i="2"/>
  <c r="Y607" i="7" s="1"/>
  <c r="AJ608" i="2"/>
  <c r="Y608" i="7" s="1"/>
  <c r="AJ609" i="2"/>
  <c r="Y609" i="7" s="1"/>
  <c r="AJ610" i="2"/>
  <c r="Y610" i="7" s="1"/>
  <c r="AJ611" i="2"/>
  <c r="Y611" i="7" s="1"/>
  <c r="AJ612" i="2"/>
  <c r="Y612" i="7" s="1"/>
  <c r="AJ613" i="2"/>
  <c r="Y613" i="7" s="1"/>
  <c r="AJ614" i="2"/>
  <c r="Y614" i="7" s="1"/>
  <c r="AJ615" i="2"/>
  <c r="Y615" i="7" s="1"/>
  <c r="AJ616" i="2"/>
  <c r="Y616" i="7" s="1"/>
  <c r="AJ617" i="2"/>
  <c r="Y617" i="7" s="1"/>
  <c r="AJ618" i="2"/>
  <c r="Y618" i="7" s="1"/>
  <c r="AJ619" i="2"/>
  <c r="Y619" i="7" s="1"/>
  <c r="AJ620" i="2"/>
  <c r="Y620" i="7" s="1"/>
  <c r="AJ621" i="2"/>
  <c r="Y621" i="7" s="1"/>
  <c r="AJ622" i="2"/>
  <c r="Y622" i="7" s="1"/>
  <c r="AJ623" i="2"/>
  <c r="Y623" i="7" s="1"/>
  <c r="AJ624" i="2"/>
  <c r="Y624" i="7" s="1"/>
  <c r="AJ625" i="2"/>
  <c r="Y625" i="7" s="1"/>
  <c r="AJ626" i="2"/>
  <c r="Y626" i="7" s="1"/>
  <c r="AJ627" i="2"/>
  <c r="Y627" i="7" s="1"/>
  <c r="AJ628" i="2"/>
  <c r="Y628" i="7" s="1"/>
  <c r="AJ629" i="2"/>
  <c r="Y629" i="7" s="1"/>
  <c r="AJ630" i="2"/>
  <c r="Y630" i="7" s="1"/>
  <c r="AJ631" i="2"/>
  <c r="Y631" i="7" s="1"/>
  <c r="AJ632" i="2"/>
  <c r="Y632" i="7" s="1"/>
  <c r="AJ633" i="2"/>
  <c r="Y633" i="7" s="1"/>
  <c r="AJ634" i="2"/>
  <c r="Y634" i="7" s="1"/>
  <c r="AJ635" i="2"/>
  <c r="Y635" i="7" s="1"/>
  <c r="AJ636" i="2"/>
  <c r="Y636" i="7" s="1"/>
  <c r="AJ637" i="2"/>
  <c r="Y637" i="7" s="1"/>
  <c r="AJ638" i="2"/>
  <c r="Y638" i="7" s="1"/>
  <c r="AJ639" i="2"/>
  <c r="Y639" i="7" s="1"/>
  <c r="AJ640" i="2"/>
  <c r="Y640" i="7" s="1"/>
  <c r="AJ641" i="2"/>
  <c r="Y641" i="7" s="1"/>
  <c r="AJ642" i="2"/>
  <c r="Y642" i="7" s="1"/>
  <c r="AJ643" i="2"/>
  <c r="Y643" i="7" s="1"/>
  <c r="AJ644" i="2"/>
  <c r="Y644" i="7" s="1"/>
  <c r="AJ645" i="2"/>
  <c r="Y645" i="7" s="1"/>
  <c r="AJ646" i="2"/>
  <c r="Y646" i="7" s="1"/>
  <c r="AJ647" i="2"/>
  <c r="Y647" i="7" s="1"/>
  <c r="AJ648" i="2"/>
  <c r="Y648" i="7" s="1"/>
  <c r="AJ649" i="2"/>
  <c r="Y649" i="7" s="1"/>
  <c r="AJ650" i="2"/>
  <c r="Y650" i="7" s="1"/>
  <c r="AJ651" i="2"/>
  <c r="Y651" i="7" s="1"/>
  <c r="AJ652" i="2"/>
  <c r="Y652" i="7" s="1"/>
  <c r="AJ653" i="2"/>
  <c r="Y653" i="7" s="1"/>
  <c r="AJ654" i="2"/>
  <c r="Y654" i="7" s="1"/>
  <c r="AJ655" i="2"/>
  <c r="Y655" i="7" s="1"/>
  <c r="AJ656" i="2"/>
  <c r="Y656" i="7" s="1"/>
  <c r="AJ657" i="2"/>
  <c r="Y657" i="7" s="1"/>
  <c r="AJ658" i="2"/>
  <c r="Y658" i="7" s="1"/>
  <c r="AJ659" i="2"/>
  <c r="Y659" i="7" s="1"/>
  <c r="AJ660" i="2"/>
  <c r="Y660" i="7" s="1"/>
  <c r="AJ661" i="2"/>
  <c r="Y661" i="7" s="1"/>
  <c r="AJ662" i="2"/>
  <c r="Y662" i="7" s="1"/>
  <c r="AJ663" i="2"/>
  <c r="Y663" i="7" s="1"/>
  <c r="AJ664" i="2"/>
  <c r="Y664" i="7" s="1"/>
  <c r="AJ665" i="2"/>
  <c r="Y665" i="7" s="1"/>
  <c r="AJ666" i="2"/>
  <c r="Y666" i="7" s="1"/>
  <c r="AJ667" i="2"/>
  <c r="Y667" i="7" s="1"/>
  <c r="AJ668" i="2"/>
  <c r="Y668" i="7" s="1"/>
  <c r="AJ669" i="2"/>
  <c r="Y669" i="7" s="1"/>
  <c r="AJ670" i="2"/>
  <c r="Y670" i="7" s="1"/>
  <c r="AJ671" i="2"/>
  <c r="Y671" i="7" s="1"/>
  <c r="AJ672" i="2"/>
  <c r="Y672" i="7" s="1"/>
  <c r="AJ673" i="2"/>
  <c r="Y673" i="7" s="1"/>
  <c r="AJ674" i="2"/>
  <c r="Y674" i="7" s="1"/>
  <c r="AJ675" i="2"/>
  <c r="Y675" i="7" s="1"/>
  <c r="AJ676" i="2"/>
  <c r="Y676" i="7" s="1"/>
  <c r="AJ677" i="2"/>
  <c r="Y677" i="7" s="1"/>
  <c r="AJ678" i="2"/>
  <c r="Y678" i="7" s="1"/>
  <c r="AJ679" i="2"/>
  <c r="Y679" i="7" s="1"/>
  <c r="AJ680" i="2"/>
  <c r="Y680" i="7" s="1"/>
  <c r="AJ681" i="2"/>
  <c r="Y681" i="7" s="1"/>
  <c r="AJ682" i="2"/>
  <c r="Y682" i="7" s="1"/>
  <c r="AJ683" i="2"/>
  <c r="Y683" i="7" s="1"/>
  <c r="AJ684" i="2"/>
  <c r="Y684" i="7" s="1"/>
  <c r="AJ685" i="2"/>
  <c r="Y685" i="7" s="1"/>
  <c r="AJ686" i="2"/>
  <c r="Y686" i="7" s="1"/>
  <c r="AJ687" i="2"/>
  <c r="Y687" i="7" s="1"/>
  <c r="AJ688" i="2"/>
  <c r="Y688" i="7" s="1"/>
  <c r="AJ689" i="2"/>
  <c r="Y689" i="7" s="1"/>
  <c r="AJ690" i="2"/>
  <c r="Y690" i="7" s="1"/>
  <c r="AJ691" i="2"/>
  <c r="Y691" i="7" s="1"/>
  <c r="AJ692" i="2"/>
  <c r="Y692" i="7" s="1"/>
  <c r="AJ693" i="2"/>
  <c r="Y693" i="7" s="1"/>
  <c r="AJ694" i="2"/>
  <c r="Y694" i="7" s="1"/>
  <c r="AJ695" i="2"/>
  <c r="Y695" i="7" s="1"/>
  <c r="AJ696" i="2"/>
  <c r="Y696" i="7" s="1"/>
  <c r="AJ697" i="2"/>
  <c r="Y697" i="7" s="1"/>
  <c r="AJ698" i="2"/>
  <c r="Y698" i="7" s="1"/>
  <c r="AJ699" i="2"/>
  <c r="Y699" i="7" s="1"/>
  <c r="AJ700" i="2"/>
  <c r="Y700" i="7" s="1"/>
  <c r="AJ701" i="2"/>
  <c r="Y701" i="7" s="1"/>
  <c r="AJ702" i="2"/>
  <c r="Y702" i="7" s="1"/>
  <c r="AJ703" i="2"/>
  <c r="Y703" i="7" s="1"/>
  <c r="AJ704" i="2"/>
  <c r="Y704" i="7" s="1"/>
  <c r="AJ705" i="2"/>
  <c r="Y705" i="7" s="1"/>
  <c r="AJ706" i="2"/>
  <c r="Y706" i="7" s="1"/>
  <c r="AJ707" i="2"/>
  <c r="Y707" i="7" s="1"/>
  <c r="AJ708" i="2"/>
  <c r="Y708" i="7" s="1"/>
  <c r="AJ709" i="2"/>
  <c r="Y709" i="7" s="1"/>
  <c r="AJ710" i="2"/>
  <c r="Y710" i="7" s="1"/>
  <c r="AJ711" i="2"/>
  <c r="Y711" i="7" s="1"/>
  <c r="AJ712" i="2"/>
  <c r="Y712" i="7" s="1"/>
  <c r="AJ713" i="2"/>
  <c r="Y713" i="7" s="1"/>
  <c r="AJ714" i="2"/>
  <c r="Y714" i="7" s="1"/>
  <c r="AJ715" i="2"/>
  <c r="Y715" i="7" s="1"/>
  <c r="AJ716" i="2"/>
  <c r="Y716" i="7" s="1"/>
  <c r="AJ717" i="2"/>
  <c r="Y717" i="7" s="1"/>
  <c r="AJ718" i="2"/>
  <c r="Y718" i="7" s="1"/>
  <c r="AJ719" i="2"/>
  <c r="Y719" i="7" s="1"/>
  <c r="AJ720" i="2"/>
  <c r="Y720" i="7" s="1"/>
  <c r="AJ721" i="2"/>
  <c r="Y721" i="7" s="1"/>
  <c r="AJ722" i="2"/>
  <c r="Y722" i="7" s="1"/>
  <c r="AJ723" i="2"/>
  <c r="Y723" i="7" s="1"/>
  <c r="AJ724" i="2"/>
  <c r="Y724" i="7" s="1"/>
  <c r="AJ725" i="2"/>
  <c r="Y725" i="7" s="1"/>
  <c r="AJ726" i="2"/>
  <c r="Y726" i="7" s="1"/>
  <c r="AJ727" i="2"/>
  <c r="Y727" i="7" s="1"/>
  <c r="AJ728" i="2"/>
  <c r="Y728" i="7" s="1"/>
  <c r="AJ729" i="2"/>
  <c r="Y729" i="7" s="1"/>
  <c r="AJ730" i="2"/>
  <c r="Y730" i="7" s="1"/>
  <c r="AJ731" i="2"/>
  <c r="Y731" i="7" s="1"/>
  <c r="AJ732" i="2"/>
  <c r="Y732" i="7" s="1"/>
  <c r="AJ733" i="2"/>
  <c r="Y733" i="7" s="1"/>
  <c r="AJ734" i="2"/>
  <c r="Y734" i="7" s="1"/>
  <c r="AJ735" i="2"/>
  <c r="Y735" i="7" s="1"/>
  <c r="AJ736" i="2"/>
  <c r="Y736" i="7" s="1"/>
  <c r="AJ737" i="2"/>
  <c r="Y737" i="7" s="1"/>
  <c r="AJ738" i="2"/>
  <c r="Y738" i="7" s="1"/>
  <c r="AJ739" i="2"/>
  <c r="Y739" i="7" s="1"/>
  <c r="AJ740" i="2"/>
  <c r="Y740" i="7" s="1"/>
  <c r="AJ741" i="2"/>
  <c r="Y741" i="7" s="1"/>
  <c r="AJ742" i="2"/>
  <c r="Y742" i="7" s="1"/>
  <c r="AJ743" i="2"/>
  <c r="Y743" i="7" s="1"/>
  <c r="AJ744" i="2"/>
  <c r="Y744" i="7" s="1"/>
  <c r="AJ745" i="2"/>
  <c r="Y745" i="7" s="1"/>
  <c r="AJ746" i="2"/>
  <c r="Y746" i="7" s="1"/>
  <c r="AJ747" i="2"/>
  <c r="Y747" i="7" s="1"/>
  <c r="AJ748" i="2"/>
  <c r="Y748" i="7" s="1"/>
  <c r="AJ749" i="2"/>
  <c r="Y749" i="7" s="1"/>
  <c r="AJ750" i="2"/>
  <c r="Y750" i="7" s="1"/>
  <c r="AJ751" i="2"/>
  <c r="Y751" i="7" s="1"/>
  <c r="AJ752" i="2"/>
  <c r="Y752" i="7" s="1"/>
  <c r="AJ753" i="2"/>
  <c r="Y753" i="7" s="1"/>
  <c r="AJ754" i="2"/>
  <c r="Y754" i="7" s="1"/>
  <c r="AJ755" i="2"/>
  <c r="Y755" i="7" s="1"/>
  <c r="AJ756" i="2"/>
  <c r="Y756" i="7" s="1"/>
  <c r="AJ757" i="2"/>
  <c r="Y757" i="7" s="1"/>
  <c r="AJ758" i="2"/>
  <c r="Y758" i="7" s="1"/>
  <c r="AJ759" i="2"/>
  <c r="Y759" i="7" s="1"/>
  <c r="AJ760" i="2"/>
  <c r="Y760" i="7" s="1"/>
  <c r="AJ761" i="2"/>
  <c r="Y761" i="7" s="1"/>
  <c r="AJ762" i="2"/>
  <c r="Y762" i="7" s="1"/>
  <c r="AJ763" i="2"/>
  <c r="Y763" i="7" s="1"/>
  <c r="AJ764" i="2"/>
  <c r="Y764" i="7" s="1"/>
  <c r="AJ765" i="2"/>
  <c r="Y765" i="7" s="1"/>
  <c r="AJ766" i="2"/>
  <c r="Y766" i="7" s="1"/>
  <c r="AJ767" i="2"/>
  <c r="Y767" i="7" s="1"/>
  <c r="AJ768" i="2"/>
  <c r="Y768" i="7" s="1"/>
  <c r="AJ769" i="2"/>
  <c r="Y769" i="7" s="1"/>
  <c r="AJ770" i="2"/>
  <c r="Y770" i="7" s="1"/>
  <c r="AJ771" i="2"/>
  <c r="Y771" i="7" s="1"/>
  <c r="AJ772" i="2"/>
  <c r="Y772" i="7" s="1"/>
  <c r="AJ773" i="2"/>
  <c r="Y773" i="7" s="1"/>
  <c r="AJ774" i="2"/>
  <c r="Y774" i="7" s="1"/>
  <c r="AJ775" i="2"/>
  <c r="Y775" i="7" s="1"/>
  <c r="AJ776" i="2"/>
  <c r="Y776" i="7" s="1"/>
  <c r="AJ777" i="2"/>
  <c r="Y777" i="7" s="1"/>
  <c r="AJ778" i="2"/>
  <c r="Y778" i="7" s="1"/>
  <c r="AJ779" i="2"/>
  <c r="Y779" i="7" s="1"/>
  <c r="AJ780" i="2"/>
  <c r="Y780" i="7" s="1"/>
  <c r="AJ781" i="2"/>
  <c r="Y781" i="7" s="1"/>
  <c r="AJ782" i="2"/>
  <c r="Y782" i="7" s="1"/>
  <c r="AJ783" i="2"/>
  <c r="Y783" i="7" s="1"/>
  <c r="AJ784" i="2"/>
  <c r="Y784" i="7" s="1"/>
  <c r="AJ785" i="2"/>
  <c r="Y785" i="7" s="1"/>
  <c r="AJ786" i="2"/>
  <c r="Y786" i="7" s="1"/>
  <c r="AJ787" i="2"/>
  <c r="Y787" i="7" s="1"/>
  <c r="AJ788" i="2"/>
  <c r="Y788" i="7" s="1"/>
  <c r="AJ789" i="2"/>
  <c r="Y789" i="7" s="1"/>
  <c r="AJ790" i="2"/>
  <c r="Y790" i="7" s="1"/>
  <c r="AJ791" i="2"/>
  <c r="Y791" i="7" s="1"/>
  <c r="AJ792" i="2"/>
  <c r="Y792" i="7" s="1"/>
  <c r="AJ793" i="2"/>
  <c r="Y793" i="7" s="1"/>
  <c r="AJ794" i="2"/>
  <c r="Y794" i="7" s="1"/>
  <c r="AJ795" i="2"/>
  <c r="Y795" i="7" s="1"/>
  <c r="AJ796" i="2"/>
  <c r="Y796" i="7" s="1"/>
  <c r="AJ797" i="2"/>
  <c r="Y797" i="7" s="1"/>
  <c r="AJ798" i="2"/>
  <c r="Y798" i="7" s="1"/>
  <c r="AJ799" i="2"/>
  <c r="Y799" i="7" s="1"/>
  <c r="AJ800" i="2"/>
  <c r="Y800" i="7" s="1"/>
  <c r="AJ801" i="2"/>
  <c r="Y801" i="7" s="1"/>
  <c r="AJ802" i="2"/>
  <c r="Y802" i="7" s="1"/>
  <c r="AJ803" i="2"/>
  <c r="Y803" i="7" s="1"/>
  <c r="AJ804" i="2"/>
  <c r="Y804" i="7" s="1"/>
  <c r="AJ805" i="2"/>
  <c r="Y805" i="7" s="1"/>
  <c r="AJ806" i="2"/>
  <c r="Y806" i="7" s="1"/>
  <c r="AJ807" i="2"/>
  <c r="Y807" i="7" s="1"/>
  <c r="AJ808" i="2"/>
  <c r="Y808" i="7" s="1"/>
  <c r="AJ809" i="2"/>
  <c r="Y809" i="7" s="1"/>
  <c r="AJ810" i="2"/>
  <c r="Y810" i="7" s="1"/>
  <c r="AJ811" i="2"/>
  <c r="Y811" i="7" s="1"/>
  <c r="AJ812" i="2"/>
  <c r="Y812" i="7" s="1"/>
  <c r="AJ813" i="2"/>
  <c r="Y813" i="7" s="1"/>
  <c r="AJ814" i="2"/>
  <c r="Y814" i="7" s="1"/>
  <c r="AJ815" i="2"/>
  <c r="Y815" i="7" s="1"/>
  <c r="AJ816" i="2"/>
  <c r="Y816" i="7" s="1"/>
  <c r="AJ817" i="2"/>
  <c r="Y817" i="7" s="1"/>
  <c r="AJ818" i="2"/>
  <c r="Y818" i="7" s="1"/>
  <c r="AJ819" i="2"/>
  <c r="Y819" i="7" s="1"/>
  <c r="AJ820" i="2"/>
  <c r="Y820" i="7" s="1"/>
  <c r="AJ821" i="2"/>
  <c r="Y821" i="7" s="1"/>
  <c r="AJ822" i="2"/>
  <c r="Y822" i="7" s="1"/>
  <c r="AJ823" i="2"/>
  <c r="Y823" i="7" s="1"/>
  <c r="AJ824" i="2"/>
  <c r="Y824" i="7" s="1"/>
  <c r="AJ825" i="2"/>
  <c r="Y825" i="7" s="1"/>
  <c r="AJ826" i="2"/>
  <c r="Y826" i="7" s="1"/>
  <c r="AJ827" i="2"/>
  <c r="Y827" i="7" s="1"/>
  <c r="AJ828" i="2"/>
  <c r="Y828" i="7" s="1"/>
  <c r="AJ829" i="2"/>
  <c r="Y829" i="7" s="1"/>
  <c r="AJ830" i="2"/>
  <c r="Y830" i="7" s="1"/>
  <c r="AJ831" i="2"/>
  <c r="Y831" i="7" s="1"/>
  <c r="AJ832" i="2"/>
  <c r="Y832" i="7" s="1"/>
  <c r="AJ833" i="2"/>
  <c r="Y833" i="7" s="1"/>
  <c r="AJ834" i="2"/>
  <c r="Y834" i="7" s="1"/>
  <c r="AJ835" i="2"/>
  <c r="Y835" i="7" s="1"/>
  <c r="AJ836" i="2"/>
  <c r="Y836" i="7" s="1"/>
  <c r="AJ837" i="2"/>
  <c r="Y837" i="7" s="1"/>
  <c r="AJ838" i="2"/>
  <c r="Y838" i="7" s="1"/>
  <c r="AJ839" i="2"/>
  <c r="Y839" i="7" s="1"/>
  <c r="AJ840" i="2"/>
  <c r="Y840" i="7" s="1"/>
  <c r="AJ841" i="2"/>
  <c r="Y841" i="7" s="1"/>
  <c r="AJ842" i="2"/>
  <c r="Y842" i="7" s="1"/>
  <c r="AJ843" i="2"/>
  <c r="Y843" i="7" s="1"/>
  <c r="AJ844" i="2"/>
  <c r="Y844" i="7" s="1"/>
  <c r="AJ845" i="2"/>
  <c r="Y845" i="7" s="1"/>
  <c r="AJ846" i="2"/>
  <c r="Y846" i="7" s="1"/>
  <c r="AJ847" i="2"/>
  <c r="Y847" i="7" s="1"/>
  <c r="AJ848" i="2"/>
  <c r="Y848" i="7" s="1"/>
  <c r="AJ849" i="2"/>
  <c r="Y849" i="7" s="1"/>
  <c r="AJ850" i="2"/>
  <c r="Y850" i="7" s="1"/>
  <c r="AJ851" i="2"/>
  <c r="Y851" i="7" s="1"/>
  <c r="AJ852" i="2"/>
  <c r="Y852" i="7" s="1"/>
  <c r="AJ853" i="2"/>
  <c r="Y853" i="7" s="1"/>
  <c r="AJ854" i="2"/>
  <c r="Y854" i="7" s="1"/>
  <c r="AJ855" i="2"/>
  <c r="Y855" i="7" s="1"/>
  <c r="AJ856" i="2"/>
  <c r="Y856" i="7" s="1"/>
  <c r="AJ857" i="2"/>
  <c r="Y857" i="7" s="1"/>
  <c r="AJ858" i="2"/>
  <c r="Y858" i="7" s="1"/>
  <c r="AJ859" i="2"/>
  <c r="Y859" i="7" s="1"/>
  <c r="AJ860" i="2"/>
  <c r="Y860" i="7" s="1"/>
  <c r="AJ861" i="2"/>
  <c r="Y861" i="7" s="1"/>
  <c r="AJ862" i="2"/>
  <c r="Y862" i="7" s="1"/>
  <c r="AJ863" i="2"/>
  <c r="Y863" i="7" s="1"/>
  <c r="AJ864" i="2"/>
  <c r="Y864" i="7" s="1"/>
  <c r="AJ865" i="2"/>
  <c r="Y865" i="7" s="1"/>
  <c r="AJ866" i="2"/>
  <c r="Y866" i="7" s="1"/>
  <c r="AJ867" i="2"/>
  <c r="Y867" i="7" s="1"/>
  <c r="AJ868" i="2"/>
  <c r="Y868" i="7" s="1"/>
  <c r="AJ869" i="2"/>
  <c r="Y869" i="7" s="1"/>
  <c r="AJ870" i="2"/>
  <c r="Y870" i="7" s="1"/>
  <c r="AJ871" i="2"/>
  <c r="Y871" i="7" s="1"/>
  <c r="AJ872" i="2"/>
  <c r="Y872" i="7" s="1"/>
  <c r="AJ873" i="2"/>
  <c r="Y873" i="7" s="1"/>
  <c r="AJ874" i="2"/>
  <c r="Y874" i="7" s="1"/>
  <c r="AJ875" i="2"/>
  <c r="Y875" i="7" s="1"/>
  <c r="AJ876" i="2"/>
  <c r="Y876" i="7" s="1"/>
  <c r="AJ877" i="2"/>
  <c r="Y877" i="7" s="1"/>
  <c r="AJ878" i="2"/>
  <c r="Y878" i="7" s="1"/>
  <c r="AJ879" i="2"/>
  <c r="Y879" i="7" s="1"/>
  <c r="AJ880" i="2"/>
  <c r="Y880" i="7" s="1"/>
  <c r="AJ881" i="2"/>
  <c r="Y881" i="7" s="1"/>
  <c r="AJ882" i="2"/>
  <c r="Y882" i="7" s="1"/>
  <c r="AJ883" i="2"/>
  <c r="Y883" i="7" s="1"/>
  <c r="AJ884" i="2"/>
  <c r="Y884" i="7" s="1"/>
  <c r="AJ885" i="2"/>
  <c r="Y885" i="7" s="1"/>
  <c r="AJ886" i="2"/>
  <c r="Y886" i="7" s="1"/>
  <c r="AJ887" i="2"/>
  <c r="Y887" i="7" s="1"/>
  <c r="AJ888" i="2"/>
  <c r="Y888" i="7" s="1"/>
  <c r="AJ889" i="2"/>
  <c r="Y889" i="7" s="1"/>
  <c r="AJ890" i="2"/>
  <c r="Y890" i="7" s="1"/>
  <c r="AJ891" i="2"/>
  <c r="Y891" i="7" s="1"/>
  <c r="AJ892" i="2"/>
  <c r="Y892" i="7" s="1"/>
  <c r="AJ893" i="2"/>
  <c r="Y893" i="7" s="1"/>
  <c r="AJ894" i="2"/>
  <c r="Y894" i="7" s="1"/>
  <c r="AJ895" i="2"/>
  <c r="Y895" i="7" s="1"/>
  <c r="AJ896" i="2"/>
  <c r="Y896" i="7" s="1"/>
  <c r="AJ897" i="2"/>
  <c r="Y897" i="7" s="1"/>
  <c r="AJ898" i="2"/>
  <c r="Y898" i="7" s="1"/>
  <c r="AJ899" i="2"/>
  <c r="Y899" i="7" s="1"/>
  <c r="AJ900" i="2"/>
  <c r="Y900" i="7" s="1"/>
  <c r="AJ901" i="2"/>
  <c r="Y901" i="7" s="1"/>
  <c r="AJ902" i="2"/>
  <c r="Y902" i="7" s="1"/>
  <c r="AJ903" i="2"/>
  <c r="Y903" i="7" s="1"/>
  <c r="AJ904" i="2"/>
  <c r="Y904" i="7" s="1"/>
  <c r="AJ905" i="2"/>
  <c r="Y905" i="7" s="1"/>
  <c r="AJ906" i="2"/>
  <c r="Y906" i="7" s="1"/>
  <c r="AJ907" i="2"/>
  <c r="Y907" i="7" s="1"/>
  <c r="AJ908" i="2"/>
  <c r="Y908" i="7" s="1"/>
  <c r="AJ909" i="2"/>
  <c r="Y909" i="7" s="1"/>
  <c r="AJ910" i="2"/>
  <c r="Y910" i="7" s="1"/>
  <c r="AJ911" i="2"/>
  <c r="Y911" i="7" s="1"/>
  <c r="AJ912" i="2"/>
  <c r="Y912" i="7" s="1"/>
  <c r="AJ913" i="2"/>
  <c r="Y913" i="7" s="1"/>
  <c r="AJ914" i="2"/>
  <c r="Y914" i="7" s="1"/>
  <c r="AJ915" i="2"/>
  <c r="Y915" i="7" s="1"/>
  <c r="AJ916" i="2"/>
  <c r="Y916" i="7" s="1"/>
  <c r="AJ917" i="2"/>
  <c r="Y917" i="7" s="1"/>
  <c r="AJ918" i="2"/>
  <c r="Y918" i="7" s="1"/>
  <c r="AJ919" i="2"/>
  <c r="Y919" i="7" s="1"/>
  <c r="AJ920" i="2"/>
  <c r="Y920" i="7" s="1"/>
  <c r="AJ921" i="2"/>
  <c r="Y921" i="7" s="1"/>
  <c r="AJ922" i="2"/>
  <c r="Y922" i="7" s="1"/>
  <c r="AJ923" i="2"/>
  <c r="Y923" i="7" s="1"/>
  <c r="AJ924" i="2"/>
  <c r="Y924" i="7" s="1"/>
  <c r="AJ925" i="2"/>
  <c r="Y925" i="7" s="1"/>
  <c r="AJ926" i="2"/>
  <c r="Y926" i="7" s="1"/>
  <c r="AJ927" i="2"/>
  <c r="Y927" i="7" s="1"/>
  <c r="AJ928" i="2"/>
  <c r="Y928" i="7" s="1"/>
  <c r="AJ929" i="2"/>
  <c r="Y929" i="7" s="1"/>
  <c r="AJ930" i="2"/>
  <c r="Y930" i="7" s="1"/>
  <c r="AJ931" i="2"/>
  <c r="Y931" i="7" s="1"/>
  <c r="AJ932" i="2"/>
  <c r="Y932" i="7" s="1"/>
  <c r="AJ933" i="2"/>
  <c r="Y933" i="7" s="1"/>
  <c r="AJ934" i="2"/>
  <c r="Y934" i="7" s="1"/>
  <c r="AJ935" i="2"/>
  <c r="Y935" i="7" s="1"/>
  <c r="AJ936" i="2"/>
  <c r="Y936" i="7" s="1"/>
  <c r="AJ937" i="2"/>
  <c r="Y937" i="7" s="1"/>
  <c r="AJ938" i="2"/>
  <c r="Y938" i="7" s="1"/>
  <c r="AJ939" i="2"/>
  <c r="Y939" i="7" s="1"/>
  <c r="AJ940" i="2"/>
  <c r="Y940" i="7" s="1"/>
  <c r="AJ941" i="2"/>
  <c r="Y941" i="7" s="1"/>
  <c r="AJ942" i="2"/>
  <c r="Y942" i="7" s="1"/>
  <c r="AJ943" i="2"/>
  <c r="Y943" i="7" s="1"/>
  <c r="AJ944" i="2"/>
  <c r="Y944" i="7" s="1"/>
  <c r="AJ945" i="2"/>
  <c r="Y945" i="7" s="1"/>
  <c r="AJ946" i="2"/>
  <c r="Y946" i="7" s="1"/>
  <c r="AJ947" i="2"/>
  <c r="Y947" i="7" s="1"/>
  <c r="AJ948" i="2"/>
  <c r="Y948" i="7" s="1"/>
  <c r="AJ949" i="2"/>
  <c r="Y949" i="7" s="1"/>
  <c r="AJ950" i="2"/>
  <c r="Y950" i="7" s="1"/>
  <c r="AJ951" i="2"/>
  <c r="Y951" i="7" s="1"/>
  <c r="AJ952" i="2"/>
  <c r="Y952" i="7" s="1"/>
  <c r="AJ953" i="2"/>
  <c r="Y953" i="7" s="1"/>
  <c r="AJ954" i="2"/>
  <c r="Y954" i="7" s="1"/>
  <c r="AJ955" i="2"/>
  <c r="Y955" i="7" s="1"/>
  <c r="AJ956" i="2"/>
  <c r="Y956" i="7" s="1"/>
  <c r="AJ957" i="2"/>
  <c r="Y957" i="7" s="1"/>
  <c r="AJ958" i="2"/>
  <c r="Y958" i="7" s="1"/>
  <c r="AJ959" i="2"/>
  <c r="Y959" i="7" s="1"/>
  <c r="AJ960" i="2"/>
  <c r="Y960" i="7" s="1"/>
  <c r="AJ961" i="2"/>
  <c r="Y961" i="7" s="1"/>
  <c r="AJ962" i="2"/>
  <c r="Y962" i="7" s="1"/>
  <c r="AJ963" i="2"/>
  <c r="Y963" i="7" s="1"/>
  <c r="AJ964" i="2"/>
  <c r="Y964" i="7" s="1"/>
  <c r="AJ965" i="2"/>
  <c r="Y965" i="7" s="1"/>
  <c r="AJ966" i="2"/>
  <c r="Y966" i="7" s="1"/>
  <c r="AJ967" i="2"/>
  <c r="Y967" i="7" s="1"/>
  <c r="AJ968" i="2"/>
  <c r="Y968" i="7" s="1"/>
  <c r="AJ969" i="2"/>
  <c r="Y969" i="7" s="1"/>
  <c r="AJ970" i="2"/>
  <c r="Y970" i="7" s="1"/>
  <c r="AJ971" i="2"/>
  <c r="Y971" i="7" s="1"/>
  <c r="AJ972" i="2"/>
  <c r="Y972" i="7" s="1"/>
  <c r="AJ973" i="2"/>
  <c r="Y973" i="7" s="1"/>
  <c r="AJ974" i="2"/>
  <c r="Y974" i="7" s="1"/>
  <c r="AJ975" i="2"/>
  <c r="Y975" i="7" s="1"/>
  <c r="AJ976" i="2"/>
  <c r="Y976" i="7" s="1"/>
  <c r="AJ977" i="2"/>
  <c r="Y977" i="7" s="1"/>
  <c r="AJ978" i="2"/>
  <c r="Y978" i="7" s="1"/>
  <c r="AJ979" i="2"/>
  <c r="Y979" i="7" s="1"/>
  <c r="AJ980" i="2"/>
  <c r="Y980" i="7" s="1"/>
  <c r="AJ981" i="2"/>
  <c r="Y981" i="7" s="1"/>
  <c r="AJ982" i="2"/>
  <c r="Y982" i="7" s="1"/>
  <c r="AJ983" i="2"/>
  <c r="Y983" i="7" s="1"/>
  <c r="AJ984" i="2"/>
  <c r="Y984" i="7" s="1"/>
  <c r="AJ985" i="2"/>
  <c r="Y985" i="7" s="1"/>
  <c r="AJ986" i="2"/>
  <c r="Y986" i="7" s="1"/>
  <c r="AJ987" i="2"/>
  <c r="Y987" i="7" s="1"/>
  <c r="AJ988" i="2"/>
  <c r="Y988" i="7" s="1"/>
  <c r="AJ989" i="2"/>
  <c r="Y989" i="7" s="1"/>
  <c r="AJ990" i="2"/>
  <c r="Y990" i="7" s="1"/>
  <c r="AJ991" i="2"/>
  <c r="Y991" i="7" s="1"/>
  <c r="AJ992" i="2"/>
  <c r="Y992" i="7" s="1"/>
  <c r="AJ993" i="2"/>
  <c r="Y993" i="7" s="1"/>
  <c r="AJ994" i="2"/>
  <c r="Y994" i="7" s="1"/>
  <c r="AJ995" i="2"/>
  <c r="Y995" i="7" s="1"/>
  <c r="AJ996" i="2"/>
  <c r="Y996" i="7" s="1"/>
  <c r="AJ997" i="2"/>
  <c r="Y997" i="7" s="1"/>
  <c r="AJ998" i="2"/>
  <c r="Y998" i="7" s="1"/>
  <c r="AJ999" i="2"/>
  <c r="Y999" i="7" s="1"/>
  <c r="AJ1000" i="2"/>
  <c r="Y1000" i="7" s="1"/>
  <c r="AJ1001" i="2"/>
  <c r="Y1001" i="7" s="1"/>
  <c r="AJ1002" i="2"/>
  <c r="Y1002" i="7" s="1"/>
  <c r="AJ1003" i="2"/>
  <c r="Y1003" i="7" s="1"/>
  <c r="AJ1004" i="2"/>
  <c r="Y1004" i="7" s="1"/>
  <c r="AJ1005" i="2"/>
  <c r="Y1005" i="7" s="1"/>
  <c r="AJ1006" i="2"/>
  <c r="Y1006" i="7" s="1"/>
  <c r="AJ1007" i="2"/>
  <c r="Y1007" i="7" s="1"/>
  <c r="AJ1008" i="2"/>
  <c r="Y1008" i="7" s="1"/>
  <c r="AJ1009" i="2"/>
  <c r="Y1009" i="7" s="1"/>
  <c r="AJ1010" i="2"/>
  <c r="Y1010" i="7" s="1"/>
  <c r="AJ1011" i="2"/>
  <c r="Y1011" i="7" s="1"/>
  <c r="AJ1012" i="2"/>
  <c r="Y1012" i="7" s="1"/>
  <c r="AJ1013" i="2"/>
  <c r="Y1013" i="7" s="1"/>
  <c r="AJ1014" i="2"/>
  <c r="Y1014" i="7" s="1"/>
  <c r="AJ1015" i="2"/>
  <c r="Y1015" i="7" s="1"/>
  <c r="AJ1016" i="2"/>
  <c r="Y1016" i="7" s="1"/>
  <c r="AJ1017" i="2"/>
  <c r="Y1017" i="7" s="1"/>
  <c r="AJ1018" i="2"/>
  <c r="Y1018" i="7" s="1"/>
  <c r="AJ1019" i="2"/>
  <c r="Y1019" i="7" s="1"/>
  <c r="AJ1020" i="2"/>
  <c r="Y1020" i="7" s="1"/>
  <c r="AJ1021" i="2"/>
  <c r="Y1021" i="7" s="1"/>
  <c r="AJ1022" i="2"/>
  <c r="Y1022" i="7" s="1"/>
  <c r="AJ1023" i="2"/>
  <c r="Y1023" i="7" s="1"/>
  <c r="AJ1024" i="2"/>
  <c r="Y1024" i="7" s="1"/>
  <c r="AJ1025" i="2"/>
  <c r="Y1025" i="7" s="1"/>
  <c r="AJ1026" i="2"/>
  <c r="Y1026" i="7" s="1"/>
  <c r="AJ1027" i="2"/>
  <c r="Y1027" i="7" s="1"/>
  <c r="AJ1028" i="2"/>
  <c r="Y1028" i="7" s="1"/>
  <c r="AJ1029" i="2"/>
  <c r="Y1029" i="7" s="1"/>
  <c r="AJ1030" i="2"/>
  <c r="Y1030" i="7" s="1"/>
  <c r="AJ1031" i="2"/>
  <c r="Y1031" i="7" s="1"/>
  <c r="AJ1032" i="2"/>
  <c r="Y1032" i="7" s="1"/>
  <c r="AJ1033" i="2"/>
  <c r="Y1033" i="7" s="1"/>
  <c r="AJ1034" i="2"/>
  <c r="Y1034" i="7" s="1"/>
  <c r="AJ1035" i="2"/>
  <c r="Y1035" i="7" s="1"/>
  <c r="AJ1036" i="2"/>
  <c r="Y1036" i="7" s="1"/>
  <c r="AJ1037" i="2"/>
  <c r="Y1037" i="7" s="1"/>
  <c r="AJ1038" i="2"/>
  <c r="Y1038" i="7" s="1"/>
  <c r="AJ1039" i="2"/>
  <c r="Y1039" i="7" s="1"/>
  <c r="AJ1040" i="2"/>
  <c r="Y1040" i="7" s="1"/>
  <c r="AJ1041" i="2"/>
  <c r="Y1041" i="7" s="1"/>
  <c r="AJ1042" i="2"/>
  <c r="Y1042" i="7" s="1"/>
  <c r="AJ1043" i="2"/>
  <c r="Y1043" i="7" s="1"/>
  <c r="AJ1044" i="2"/>
  <c r="Y1044" i="7" s="1"/>
  <c r="AJ1045" i="2"/>
  <c r="Y1045" i="7" s="1"/>
  <c r="AJ1046" i="2"/>
  <c r="Y1046" i="7" s="1"/>
  <c r="AJ1047" i="2"/>
  <c r="Y1047" i="7" s="1"/>
  <c r="AJ1048" i="2"/>
  <c r="Y1048" i="7" s="1"/>
  <c r="AJ1049" i="2"/>
  <c r="Y1049" i="7" s="1"/>
  <c r="AJ1050" i="2"/>
  <c r="Y1050" i="7" s="1"/>
  <c r="AJ1051" i="2"/>
  <c r="Y1051" i="7" s="1"/>
  <c r="AJ1052" i="2"/>
  <c r="Y1052" i="7" s="1"/>
  <c r="AJ1053" i="2"/>
  <c r="Y1053" i="7" s="1"/>
  <c r="AJ1054" i="2"/>
  <c r="Y1054" i="7" s="1"/>
  <c r="AJ1055" i="2"/>
  <c r="Y1055" i="7" s="1"/>
  <c r="AJ1056" i="2"/>
  <c r="Y1056" i="7" s="1"/>
  <c r="AJ1057" i="2"/>
  <c r="Y1057" i="7" s="1"/>
  <c r="AJ1058" i="2"/>
  <c r="Y1058" i="7" s="1"/>
  <c r="AJ1059" i="2"/>
  <c r="Y1059" i="7" s="1"/>
  <c r="AJ1060" i="2"/>
  <c r="Y1060" i="7" s="1"/>
  <c r="AJ1061" i="2"/>
  <c r="Y1061" i="7" s="1"/>
  <c r="AJ1062" i="2"/>
  <c r="Y1062" i="7" s="1"/>
  <c r="AJ1063" i="2"/>
  <c r="Y1063" i="7" s="1"/>
  <c r="AJ1064" i="2"/>
  <c r="Y1064" i="7" s="1"/>
  <c r="AJ1065" i="2"/>
  <c r="Y1065" i="7" s="1"/>
  <c r="AJ1066" i="2"/>
  <c r="Y1066" i="7" s="1"/>
  <c r="AJ1067" i="2"/>
  <c r="Y1067" i="7" s="1"/>
  <c r="AJ1068" i="2"/>
  <c r="Y1068" i="7" s="1"/>
  <c r="AJ1069" i="2"/>
  <c r="Y1069" i="7" s="1"/>
  <c r="AJ1070" i="2"/>
  <c r="Y1070" i="7" s="1"/>
  <c r="AJ1071" i="2"/>
  <c r="Y1071" i="7" s="1"/>
  <c r="AJ1072" i="2"/>
  <c r="Y1072" i="7" s="1"/>
  <c r="AJ1073" i="2"/>
  <c r="Y1073" i="7" s="1"/>
  <c r="AJ1074" i="2"/>
  <c r="Y1074" i="7" s="1"/>
  <c r="AJ1075" i="2"/>
  <c r="Y1075" i="7" s="1"/>
  <c r="AJ1076" i="2"/>
  <c r="Y1076" i="7" s="1"/>
  <c r="AJ1077" i="2"/>
  <c r="Y1077" i="7" s="1"/>
  <c r="AJ1078" i="2"/>
  <c r="Y1078" i="7" s="1"/>
  <c r="AJ1079" i="2"/>
  <c r="Y1079" i="7" s="1"/>
  <c r="AJ1080" i="2"/>
  <c r="Y1080" i="7" s="1"/>
  <c r="AJ1081" i="2"/>
  <c r="Y1081" i="7" s="1"/>
  <c r="AJ1082" i="2"/>
  <c r="Y1082" i="7" s="1"/>
  <c r="AJ1083" i="2"/>
  <c r="Y1083" i="7" s="1"/>
  <c r="AJ1084" i="2"/>
  <c r="Y1084" i="7" s="1"/>
  <c r="AJ1085" i="2"/>
  <c r="Y1085" i="7" s="1"/>
  <c r="AJ1086" i="2"/>
  <c r="Y1086" i="7" s="1"/>
  <c r="AJ1087" i="2"/>
  <c r="Y1087" i="7" s="1"/>
  <c r="AJ1088" i="2"/>
  <c r="Y1088" i="7" s="1"/>
  <c r="AJ1089" i="2"/>
  <c r="Y1089" i="7" s="1"/>
  <c r="AJ1090" i="2"/>
  <c r="Y1090" i="7" s="1"/>
  <c r="AJ1091" i="2"/>
  <c r="Y1091" i="7" s="1"/>
  <c r="AJ1092" i="2"/>
  <c r="Y1092" i="7" s="1"/>
  <c r="AJ1093" i="2"/>
  <c r="Y1093" i="7" s="1"/>
  <c r="AJ1094" i="2"/>
  <c r="Y1094" i="7" s="1"/>
  <c r="AJ1095" i="2"/>
  <c r="Y1095" i="7" s="1"/>
  <c r="AJ1096" i="2"/>
  <c r="Y1096" i="7" s="1"/>
  <c r="AJ1097" i="2"/>
  <c r="Y1097" i="7" s="1"/>
  <c r="AJ1098" i="2"/>
  <c r="Y1098" i="7" s="1"/>
  <c r="AJ1099" i="2"/>
  <c r="Y1099" i="7" s="1"/>
  <c r="AJ1100" i="2"/>
  <c r="Y1100" i="7" s="1"/>
  <c r="AJ1101" i="2"/>
  <c r="Y1101" i="7" s="1"/>
  <c r="AJ1102" i="2"/>
  <c r="Y1102" i="7" s="1"/>
  <c r="AJ1103" i="2"/>
  <c r="Y1103" i="7" s="1"/>
  <c r="AJ1104" i="2"/>
  <c r="Y1104" i="7" s="1"/>
  <c r="AJ1105" i="2"/>
  <c r="Y1105" i="7" s="1"/>
  <c r="AJ1106" i="2"/>
  <c r="Y1106" i="7" s="1"/>
  <c r="AJ1107" i="2"/>
  <c r="Y1107" i="7" s="1"/>
  <c r="AJ1108" i="2"/>
  <c r="Y1108" i="7" s="1"/>
  <c r="AJ1109" i="2"/>
  <c r="Y1109" i="7" s="1"/>
  <c r="AJ1110" i="2"/>
  <c r="Y1110" i="7" s="1"/>
  <c r="AJ1111" i="2"/>
  <c r="Y1111" i="7" s="1"/>
  <c r="AJ1112" i="2"/>
  <c r="Y1112" i="7" s="1"/>
  <c r="AJ1113" i="2"/>
  <c r="Y1113" i="7" s="1"/>
  <c r="AJ1114" i="2"/>
  <c r="Y1114" i="7" s="1"/>
  <c r="AJ1115" i="2"/>
  <c r="Y1115" i="7" s="1"/>
  <c r="AJ1116" i="2"/>
  <c r="Y1116" i="7" s="1"/>
  <c r="AJ1117" i="2"/>
  <c r="Y1117" i="7" s="1"/>
  <c r="AJ1118" i="2"/>
  <c r="Y1118" i="7" s="1"/>
  <c r="AJ1119" i="2"/>
  <c r="Y1119" i="7" s="1"/>
  <c r="AJ1120" i="2"/>
  <c r="Y1120" i="7" s="1"/>
  <c r="AJ1121" i="2"/>
  <c r="Y1121" i="7" s="1"/>
  <c r="AJ1122" i="2"/>
  <c r="Y1122" i="7" s="1"/>
  <c r="AJ1123" i="2"/>
  <c r="Y1123" i="7" s="1"/>
  <c r="AJ1124" i="2"/>
  <c r="Y1124" i="7" s="1"/>
  <c r="AJ1125" i="2"/>
  <c r="Y1125" i="7" s="1"/>
  <c r="AJ1126" i="2"/>
  <c r="Y1126" i="7" s="1"/>
  <c r="AJ1127" i="2"/>
  <c r="Y1127" i="7" s="1"/>
  <c r="AJ1128" i="2"/>
  <c r="Y1128" i="7" s="1"/>
  <c r="AJ1129" i="2"/>
  <c r="Y1129" i="7" s="1"/>
  <c r="AJ1130" i="2"/>
  <c r="Y1130" i="7" s="1"/>
  <c r="AJ1131" i="2"/>
  <c r="Y1131" i="7" s="1"/>
  <c r="AJ1132" i="2"/>
  <c r="Y1132" i="7" s="1"/>
  <c r="AJ1133" i="2"/>
  <c r="Y1133" i="7" s="1"/>
  <c r="AJ1134" i="2"/>
  <c r="Y1134" i="7" s="1"/>
  <c r="AJ1135" i="2"/>
  <c r="Y1135" i="7" s="1"/>
  <c r="AJ1136" i="2"/>
  <c r="Y1136" i="7" s="1"/>
  <c r="AJ1137" i="2"/>
  <c r="Y1137" i="7" s="1"/>
  <c r="AJ1138" i="2"/>
  <c r="Y1138" i="7" s="1"/>
  <c r="AJ1139" i="2"/>
  <c r="Y1139" i="7" s="1"/>
  <c r="AJ1140" i="2"/>
  <c r="Y1140" i="7" s="1"/>
  <c r="AJ1141" i="2"/>
  <c r="Y1141" i="7" s="1"/>
  <c r="AJ1142" i="2"/>
  <c r="Y1142" i="7" s="1"/>
  <c r="AJ1143" i="2"/>
  <c r="Y1143" i="7" s="1"/>
  <c r="AJ1144" i="2"/>
  <c r="Y1144" i="7" s="1"/>
  <c r="AJ1145" i="2"/>
  <c r="Y1145" i="7" s="1"/>
  <c r="AJ1146" i="2"/>
  <c r="Y1146" i="7" s="1"/>
  <c r="AJ1147" i="2"/>
  <c r="Y1147" i="7" s="1"/>
  <c r="AJ1148" i="2"/>
  <c r="Y1148" i="7" s="1"/>
  <c r="AJ1149" i="2"/>
  <c r="Y1149" i="7" s="1"/>
  <c r="AJ1150" i="2"/>
  <c r="Y1150" i="7" s="1"/>
  <c r="AJ1151" i="2"/>
  <c r="Y1151" i="7" s="1"/>
  <c r="AJ1152" i="2"/>
  <c r="Y1152" i="7" s="1"/>
  <c r="AJ1153" i="2"/>
  <c r="Y1153" i="7" s="1"/>
  <c r="AJ1154" i="2"/>
  <c r="Y1154" i="7" s="1"/>
  <c r="AJ1155" i="2"/>
  <c r="Y1155" i="7" s="1"/>
  <c r="AJ1156" i="2"/>
  <c r="Y1156" i="7" s="1"/>
  <c r="AJ1157" i="2"/>
  <c r="Y1157" i="7" s="1"/>
  <c r="AJ1158" i="2"/>
  <c r="Y1158" i="7" s="1"/>
  <c r="AJ1159" i="2"/>
  <c r="Y1159" i="7" s="1"/>
  <c r="AJ1160" i="2"/>
  <c r="Y1160" i="7" s="1"/>
  <c r="AJ2" i="2"/>
  <c r="Y2" i="7" s="1"/>
  <c r="AG218" i="2"/>
  <c r="AF186" i="2"/>
  <c r="AF218" i="2"/>
  <c r="AF965" i="2"/>
  <c r="AC82" i="2"/>
  <c r="AC131" i="2"/>
  <c r="AC144" i="2"/>
  <c r="AC188" i="2"/>
  <c r="AC264" i="2"/>
  <c r="AC307" i="2"/>
  <c r="AC322" i="2"/>
  <c r="AC476" i="2"/>
  <c r="AC640" i="2"/>
  <c r="AC656" i="2"/>
  <c r="AC676" i="2"/>
  <c r="AC712" i="2"/>
  <c r="AC748" i="2"/>
  <c r="AC764" i="2"/>
  <c r="AC784" i="2"/>
  <c r="AC915" i="2"/>
  <c r="AC920" i="2"/>
  <c r="AC950" i="2"/>
  <c r="AC958" i="2"/>
  <c r="AC961" i="2"/>
  <c r="AG961" i="2" s="1"/>
  <c r="AC964" i="2"/>
  <c r="AF964" i="2" s="1"/>
  <c r="AC972" i="2"/>
  <c r="AC980" i="2"/>
  <c r="AC986" i="2"/>
  <c r="AC987" i="2"/>
  <c r="AC991" i="2"/>
  <c r="AC1005" i="2"/>
  <c r="AC1022" i="2"/>
  <c r="AC1033" i="2"/>
  <c r="AC1036" i="2"/>
  <c r="AC1044" i="2"/>
  <c r="AC1077" i="2"/>
  <c r="AC1091" i="2"/>
  <c r="AC1094" i="2"/>
  <c r="AC1119" i="2"/>
  <c r="AC1124" i="2"/>
  <c r="AC1138" i="2"/>
  <c r="AC1144" i="2"/>
  <c r="AC1152" i="2"/>
  <c r="AE3" i="2"/>
  <c r="M3" i="7" s="1"/>
  <c r="AE4" i="2"/>
  <c r="M4" i="7" s="1"/>
  <c r="AE5" i="2"/>
  <c r="M5" i="7" s="1"/>
  <c r="AE6" i="2"/>
  <c r="M6" i="7" s="1"/>
  <c r="AE7" i="2"/>
  <c r="M7" i="7" s="1"/>
  <c r="AE8" i="2"/>
  <c r="M8" i="7" s="1"/>
  <c r="AE9" i="2"/>
  <c r="M9" i="7" s="1"/>
  <c r="AE10" i="2"/>
  <c r="M10" i="7" s="1"/>
  <c r="AE11" i="2"/>
  <c r="M11" i="7" s="1"/>
  <c r="AE12" i="2"/>
  <c r="M12" i="7" s="1"/>
  <c r="AE13" i="2"/>
  <c r="M13" i="7" s="1"/>
  <c r="AE14" i="2"/>
  <c r="M14" i="7" s="1"/>
  <c r="AE15" i="2"/>
  <c r="M15" i="7" s="1"/>
  <c r="AE16" i="2"/>
  <c r="M16" i="7" s="1"/>
  <c r="AE17" i="2"/>
  <c r="M17" i="7" s="1"/>
  <c r="AE18" i="2"/>
  <c r="M18" i="7" s="1"/>
  <c r="AE19" i="2"/>
  <c r="M19" i="7" s="1"/>
  <c r="AE20" i="2"/>
  <c r="M20" i="7" s="1"/>
  <c r="AE21" i="2"/>
  <c r="M21" i="7" s="1"/>
  <c r="AE22" i="2"/>
  <c r="M22" i="7" s="1"/>
  <c r="AE23" i="2"/>
  <c r="M23" i="7" s="1"/>
  <c r="AE24" i="2"/>
  <c r="M24" i="7" s="1"/>
  <c r="AE25" i="2"/>
  <c r="M25" i="7" s="1"/>
  <c r="AE26" i="2"/>
  <c r="M26" i="7" s="1"/>
  <c r="AE27" i="2"/>
  <c r="M27" i="7" s="1"/>
  <c r="AE28" i="2"/>
  <c r="M28" i="7" s="1"/>
  <c r="AE29" i="2"/>
  <c r="M29" i="7" s="1"/>
  <c r="AE30" i="2"/>
  <c r="M30" i="7" s="1"/>
  <c r="AE31" i="2"/>
  <c r="M31" i="7" s="1"/>
  <c r="AE32" i="2"/>
  <c r="M32" i="7" s="1"/>
  <c r="AE33" i="2"/>
  <c r="M33" i="7" s="1"/>
  <c r="AE34" i="2"/>
  <c r="M34" i="7" s="1"/>
  <c r="AE35" i="2"/>
  <c r="M35" i="7" s="1"/>
  <c r="AE36" i="2"/>
  <c r="M36" i="7" s="1"/>
  <c r="AE37" i="2"/>
  <c r="M37" i="7" s="1"/>
  <c r="AE38" i="2"/>
  <c r="M38" i="7" s="1"/>
  <c r="AE39" i="2"/>
  <c r="M39" i="7" s="1"/>
  <c r="AE40" i="2"/>
  <c r="M40" i="7" s="1"/>
  <c r="AE41" i="2"/>
  <c r="M41" i="7" s="1"/>
  <c r="AE42" i="2"/>
  <c r="M42" i="7" s="1"/>
  <c r="AE43" i="2"/>
  <c r="M43" i="7" s="1"/>
  <c r="AE44" i="2"/>
  <c r="M44" i="7" s="1"/>
  <c r="AE45" i="2"/>
  <c r="M45" i="7" s="1"/>
  <c r="AE46" i="2"/>
  <c r="M46" i="7" s="1"/>
  <c r="AE47" i="2"/>
  <c r="M47" i="7" s="1"/>
  <c r="AE48" i="2"/>
  <c r="M48" i="7" s="1"/>
  <c r="AE49" i="2"/>
  <c r="M49" i="7" s="1"/>
  <c r="AE50" i="2"/>
  <c r="M50" i="7" s="1"/>
  <c r="AE51" i="2"/>
  <c r="M51" i="7" s="1"/>
  <c r="AE52" i="2"/>
  <c r="M52" i="7" s="1"/>
  <c r="AE53" i="2"/>
  <c r="M53" i="7" s="1"/>
  <c r="AE54" i="2"/>
  <c r="M54" i="7" s="1"/>
  <c r="AE55" i="2"/>
  <c r="M55" i="7" s="1"/>
  <c r="AE56" i="2"/>
  <c r="M56" i="7" s="1"/>
  <c r="AE57" i="2"/>
  <c r="M57" i="7" s="1"/>
  <c r="AE58" i="2"/>
  <c r="M58" i="7" s="1"/>
  <c r="AE59" i="2"/>
  <c r="M59" i="7" s="1"/>
  <c r="AE60" i="2"/>
  <c r="M60" i="7" s="1"/>
  <c r="AE61" i="2"/>
  <c r="M61" i="7" s="1"/>
  <c r="AE62" i="2"/>
  <c r="M62" i="7" s="1"/>
  <c r="AE63" i="2"/>
  <c r="M63" i="7" s="1"/>
  <c r="AE64" i="2"/>
  <c r="M64" i="7" s="1"/>
  <c r="AE65" i="2"/>
  <c r="M65" i="7" s="1"/>
  <c r="AE66" i="2"/>
  <c r="M66" i="7" s="1"/>
  <c r="AE67" i="2"/>
  <c r="M67" i="7" s="1"/>
  <c r="AE68" i="2"/>
  <c r="M68" i="7" s="1"/>
  <c r="AE69" i="2"/>
  <c r="M69" i="7" s="1"/>
  <c r="AE70" i="2"/>
  <c r="M70" i="7" s="1"/>
  <c r="AE71" i="2"/>
  <c r="M71" i="7" s="1"/>
  <c r="AE72" i="2"/>
  <c r="M72" i="7" s="1"/>
  <c r="AE73" i="2"/>
  <c r="M73" i="7" s="1"/>
  <c r="AE74" i="2"/>
  <c r="M74" i="7" s="1"/>
  <c r="AE75" i="2"/>
  <c r="M75" i="7" s="1"/>
  <c r="AE76" i="2"/>
  <c r="M76" i="7" s="1"/>
  <c r="AE77" i="2"/>
  <c r="M77" i="7" s="1"/>
  <c r="AE78" i="2"/>
  <c r="M78" i="7" s="1"/>
  <c r="AE79" i="2"/>
  <c r="M79" i="7" s="1"/>
  <c r="AE80" i="2"/>
  <c r="M80" i="7" s="1"/>
  <c r="AE81" i="2"/>
  <c r="M81" i="7" s="1"/>
  <c r="AE82" i="2"/>
  <c r="M82" i="7" s="1"/>
  <c r="AE83" i="2"/>
  <c r="M83" i="7" s="1"/>
  <c r="AE84" i="2"/>
  <c r="M84" i="7" s="1"/>
  <c r="AE85" i="2"/>
  <c r="M85" i="7" s="1"/>
  <c r="AE86" i="2"/>
  <c r="M86" i="7" s="1"/>
  <c r="AE87" i="2"/>
  <c r="M87" i="7" s="1"/>
  <c r="AE88" i="2"/>
  <c r="M88" i="7" s="1"/>
  <c r="AE89" i="2"/>
  <c r="M89" i="7" s="1"/>
  <c r="AE90" i="2"/>
  <c r="M90" i="7" s="1"/>
  <c r="AE91" i="2"/>
  <c r="M91" i="7" s="1"/>
  <c r="AE92" i="2"/>
  <c r="M92" i="7" s="1"/>
  <c r="AE93" i="2"/>
  <c r="M93" i="7" s="1"/>
  <c r="AE94" i="2"/>
  <c r="M94" i="7" s="1"/>
  <c r="AE95" i="2"/>
  <c r="M95" i="7" s="1"/>
  <c r="AE96" i="2"/>
  <c r="M96" i="7" s="1"/>
  <c r="AE97" i="2"/>
  <c r="M97" i="7" s="1"/>
  <c r="AE98" i="2"/>
  <c r="M98" i="7" s="1"/>
  <c r="AE99" i="2"/>
  <c r="M99" i="7" s="1"/>
  <c r="AE100" i="2"/>
  <c r="M100" i="7" s="1"/>
  <c r="AE101" i="2"/>
  <c r="M101" i="7" s="1"/>
  <c r="AE102" i="2"/>
  <c r="M102" i="7" s="1"/>
  <c r="AE103" i="2"/>
  <c r="M103" i="7" s="1"/>
  <c r="AE104" i="2"/>
  <c r="M104" i="7" s="1"/>
  <c r="AE105" i="2"/>
  <c r="M105" i="7" s="1"/>
  <c r="AE106" i="2"/>
  <c r="M106" i="7" s="1"/>
  <c r="AE107" i="2"/>
  <c r="M107" i="7" s="1"/>
  <c r="AE108" i="2"/>
  <c r="M108" i="7" s="1"/>
  <c r="AE109" i="2"/>
  <c r="M109" i="7" s="1"/>
  <c r="AE110" i="2"/>
  <c r="M110" i="7" s="1"/>
  <c r="AE111" i="2"/>
  <c r="M111" i="7" s="1"/>
  <c r="AE112" i="2"/>
  <c r="M112" i="7" s="1"/>
  <c r="AE113" i="2"/>
  <c r="M113" i="7" s="1"/>
  <c r="AE114" i="2"/>
  <c r="M114" i="7" s="1"/>
  <c r="AE115" i="2"/>
  <c r="M115" i="7" s="1"/>
  <c r="AE116" i="2"/>
  <c r="M116" i="7" s="1"/>
  <c r="AE117" i="2"/>
  <c r="M117" i="7" s="1"/>
  <c r="AE118" i="2"/>
  <c r="M118" i="7" s="1"/>
  <c r="AE119" i="2"/>
  <c r="M119" i="7" s="1"/>
  <c r="AE120" i="2"/>
  <c r="M120" i="7" s="1"/>
  <c r="AE121" i="2"/>
  <c r="M121" i="7" s="1"/>
  <c r="AE122" i="2"/>
  <c r="M122" i="7" s="1"/>
  <c r="AE123" i="2"/>
  <c r="M123" i="7" s="1"/>
  <c r="AE124" i="2"/>
  <c r="M124" i="7" s="1"/>
  <c r="AE125" i="2"/>
  <c r="M125" i="7" s="1"/>
  <c r="AE126" i="2"/>
  <c r="M126" i="7" s="1"/>
  <c r="AE127" i="2"/>
  <c r="M127" i="7" s="1"/>
  <c r="AE128" i="2"/>
  <c r="M128" i="7" s="1"/>
  <c r="AE129" i="2"/>
  <c r="M129" i="7" s="1"/>
  <c r="AE130" i="2"/>
  <c r="M130" i="7" s="1"/>
  <c r="AE131" i="2"/>
  <c r="M131" i="7" s="1"/>
  <c r="AE132" i="2"/>
  <c r="M132" i="7" s="1"/>
  <c r="AE133" i="2"/>
  <c r="M133" i="7" s="1"/>
  <c r="AE134" i="2"/>
  <c r="M134" i="7" s="1"/>
  <c r="AE135" i="2"/>
  <c r="M135" i="7" s="1"/>
  <c r="AE136" i="2"/>
  <c r="M136" i="7" s="1"/>
  <c r="AE137" i="2"/>
  <c r="M137" i="7" s="1"/>
  <c r="AE138" i="2"/>
  <c r="M138" i="7" s="1"/>
  <c r="AE139" i="2"/>
  <c r="M139" i="7" s="1"/>
  <c r="AE140" i="2"/>
  <c r="M140" i="7" s="1"/>
  <c r="AE141" i="2"/>
  <c r="M141" i="7" s="1"/>
  <c r="AE142" i="2"/>
  <c r="M142" i="7" s="1"/>
  <c r="AE143" i="2"/>
  <c r="M143" i="7" s="1"/>
  <c r="AE144" i="2"/>
  <c r="M144" i="7" s="1"/>
  <c r="AE145" i="2"/>
  <c r="M145" i="7" s="1"/>
  <c r="AE146" i="2"/>
  <c r="M146" i="7" s="1"/>
  <c r="AE147" i="2"/>
  <c r="M147" i="7" s="1"/>
  <c r="AE148" i="2"/>
  <c r="M148" i="7" s="1"/>
  <c r="AE149" i="2"/>
  <c r="M149" i="7" s="1"/>
  <c r="AE150" i="2"/>
  <c r="M150" i="7" s="1"/>
  <c r="AE151" i="2"/>
  <c r="M151" i="7" s="1"/>
  <c r="AE152" i="2"/>
  <c r="M152" i="7" s="1"/>
  <c r="AE153" i="2"/>
  <c r="M153" i="7" s="1"/>
  <c r="AE154" i="2"/>
  <c r="M154" i="7" s="1"/>
  <c r="AE155" i="2"/>
  <c r="M155" i="7" s="1"/>
  <c r="AE156" i="2"/>
  <c r="M156" i="7" s="1"/>
  <c r="AE157" i="2"/>
  <c r="M157" i="7" s="1"/>
  <c r="AE158" i="2"/>
  <c r="M158" i="7" s="1"/>
  <c r="AE159" i="2"/>
  <c r="M159" i="7" s="1"/>
  <c r="AE160" i="2"/>
  <c r="M160" i="7" s="1"/>
  <c r="AE161" i="2"/>
  <c r="M161" i="7" s="1"/>
  <c r="AE162" i="2"/>
  <c r="M162" i="7" s="1"/>
  <c r="AE163" i="2"/>
  <c r="M163" i="7" s="1"/>
  <c r="AE164" i="2"/>
  <c r="M164" i="7" s="1"/>
  <c r="AE165" i="2"/>
  <c r="M165" i="7" s="1"/>
  <c r="AE166" i="2"/>
  <c r="M166" i="7" s="1"/>
  <c r="AE167" i="2"/>
  <c r="M167" i="7" s="1"/>
  <c r="AE168" i="2"/>
  <c r="M168" i="7" s="1"/>
  <c r="AE169" i="2"/>
  <c r="M169" i="7" s="1"/>
  <c r="AE170" i="2"/>
  <c r="M170" i="7" s="1"/>
  <c r="AE171" i="2"/>
  <c r="M171" i="7" s="1"/>
  <c r="AE172" i="2"/>
  <c r="M172" i="7" s="1"/>
  <c r="AE173" i="2"/>
  <c r="M173" i="7" s="1"/>
  <c r="AE174" i="2"/>
  <c r="M174" i="7" s="1"/>
  <c r="AE175" i="2"/>
  <c r="M175" i="7" s="1"/>
  <c r="AE176" i="2"/>
  <c r="M176" i="7" s="1"/>
  <c r="AE177" i="2"/>
  <c r="M177" i="7" s="1"/>
  <c r="AE178" i="2"/>
  <c r="M178" i="7" s="1"/>
  <c r="AE179" i="2"/>
  <c r="M179" i="7" s="1"/>
  <c r="AE180" i="2"/>
  <c r="M180" i="7" s="1"/>
  <c r="AE181" i="2"/>
  <c r="M181" i="7" s="1"/>
  <c r="AE182" i="2"/>
  <c r="M182" i="7" s="1"/>
  <c r="AE183" i="2"/>
  <c r="M183" i="7" s="1"/>
  <c r="AE184" i="2"/>
  <c r="M184" i="7" s="1"/>
  <c r="AE185" i="2"/>
  <c r="M185" i="7" s="1"/>
  <c r="AE186" i="2"/>
  <c r="M186" i="7" s="1"/>
  <c r="AE187" i="2"/>
  <c r="M187" i="7" s="1"/>
  <c r="AE188" i="2"/>
  <c r="M188" i="7" s="1"/>
  <c r="AE189" i="2"/>
  <c r="M189" i="7" s="1"/>
  <c r="AE190" i="2"/>
  <c r="M190" i="7" s="1"/>
  <c r="AE191" i="2"/>
  <c r="M191" i="7" s="1"/>
  <c r="AE192" i="2"/>
  <c r="M192" i="7" s="1"/>
  <c r="AE193" i="2"/>
  <c r="M193" i="7" s="1"/>
  <c r="AE194" i="2"/>
  <c r="M194" i="7" s="1"/>
  <c r="AE195" i="2"/>
  <c r="M195" i="7" s="1"/>
  <c r="AE196" i="2"/>
  <c r="M196" i="7" s="1"/>
  <c r="AE197" i="2"/>
  <c r="M197" i="7" s="1"/>
  <c r="AE198" i="2"/>
  <c r="M198" i="7" s="1"/>
  <c r="AE199" i="2"/>
  <c r="M199" i="7" s="1"/>
  <c r="AE200" i="2"/>
  <c r="M200" i="7" s="1"/>
  <c r="AE201" i="2"/>
  <c r="M201" i="7" s="1"/>
  <c r="AE202" i="2"/>
  <c r="M202" i="7" s="1"/>
  <c r="AE203" i="2"/>
  <c r="M203" i="7" s="1"/>
  <c r="AE204" i="2"/>
  <c r="M204" i="7" s="1"/>
  <c r="AE205" i="2"/>
  <c r="M205" i="7" s="1"/>
  <c r="AE206" i="2"/>
  <c r="M206" i="7" s="1"/>
  <c r="AE207" i="2"/>
  <c r="M207" i="7" s="1"/>
  <c r="AE208" i="2"/>
  <c r="M208" i="7" s="1"/>
  <c r="AE209" i="2"/>
  <c r="M209" i="7" s="1"/>
  <c r="AE210" i="2"/>
  <c r="M210" i="7" s="1"/>
  <c r="AE211" i="2"/>
  <c r="M211" i="7" s="1"/>
  <c r="AE212" i="2"/>
  <c r="M212" i="7" s="1"/>
  <c r="AE213" i="2"/>
  <c r="M213" i="7" s="1"/>
  <c r="AE214" i="2"/>
  <c r="M214" i="7" s="1"/>
  <c r="AE215" i="2"/>
  <c r="M215" i="7" s="1"/>
  <c r="AE216" i="2"/>
  <c r="M216" i="7" s="1"/>
  <c r="AE217" i="2"/>
  <c r="M217" i="7" s="1"/>
  <c r="AE218" i="2"/>
  <c r="M218" i="7" s="1"/>
  <c r="AE219" i="2"/>
  <c r="M219" i="7" s="1"/>
  <c r="AE220" i="2"/>
  <c r="M220" i="7" s="1"/>
  <c r="AE221" i="2"/>
  <c r="M221" i="7" s="1"/>
  <c r="AE222" i="2"/>
  <c r="M222" i="7" s="1"/>
  <c r="AE223" i="2"/>
  <c r="M223" i="7" s="1"/>
  <c r="AE224" i="2"/>
  <c r="M224" i="7" s="1"/>
  <c r="AE225" i="2"/>
  <c r="M225" i="7" s="1"/>
  <c r="AE226" i="2"/>
  <c r="M226" i="7" s="1"/>
  <c r="AE227" i="2"/>
  <c r="M227" i="7" s="1"/>
  <c r="AE228" i="2"/>
  <c r="M228" i="7" s="1"/>
  <c r="AE229" i="2"/>
  <c r="M229" i="7" s="1"/>
  <c r="AE230" i="2"/>
  <c r="M230" i="7" s="1"/>
  <c r="AE231" i="2"/>
  <c r="M231" i="7" s="1"/>
  <c r="AE232" i="2"/>
  <c r="M232" i="7" s="1"/>
  <c r="AE233" i="2"/>
  <c r="M233" i="7" s="1"/>
  <c r="AE234" i="2"/>
  <c r="M234" i="7" s="1"/>
  <c r="AE235" i="2"/>
  <c r="M235" i="7" s="1"/>
  <c r="AE236" i="2"/>
  <c r="M236" i="7" s="1"/>
  <c r="AE237" i="2"/>
  <c r="M237" i="7" s="1"/>
  <c r="AE238" i="2"/>
  <c r="M238" i="7" s="1"/>
  <c r="AE239" i="2"/>
  <c r="M239" i="7" s="1"/>
  <c r="AE240" i="2"/>
  <c r="M240" i="7" s="1"/>
  <c r="AE241" i="2"/>
  <c r="M241" i="7" s="1"/>
  <c r="AE242" i="2"/>
  <c r="M242" i="7" s="1"/>
  <c r="AE243" i="2"/>
  <c r="M243" i="7" s="1"/>
  <c r="AE244" i="2"/>
  <c r="M244" i="7" s="1"/>
  <c r="AE245" i="2"/>
  <c r="M245" i="7" s="1"/>
  <c r="AE246" i="2"/>
  <c r="M246" i="7" s="1"/>
  <c r="AE247" i="2"/>
  <c r="M247" i="7" s="1"/>
  <c r="AE248" i="2"/>
  <c r="M248" i="7" s="1"/>
  <c r="AE249" i="2"/>
  <c r="M249" i="7" s="1"/>
  <c r="AE250" i="2"/>
  <c r="M250" i="7" s="1"/>
  <c r="AE251" i="2"/>
  <c r="M251" i="7" s="1"/>
  <c r="AE252" i="2"/>
  <c r="M252" i="7" s="1"/>
  <c r="AE253" i="2"/>
  <c r="M253" i="7" s="1"/>
  <c r="AE254" i="2"/>
  <c r="M254" i="7" s="1"/>
  <c r="AE255" i="2"/>
  <c r="M255" i="7" s="1"/>
  <c r="AE256" i="2"/>
  <c r="M256" i="7" s="1"/>
  <c r="AE257" i="2"/>
  <c r="M257" i="7" s="1"/>
  <c r="AE258" i="2"/>
  <c r="M258" i="7" s="1"/>
  <c r="AE259" i="2"/>
  <c r="M259" i="7" s="1"/>
  <c r="AE260" i="2"/>
  <c r="M260" i="7" s="1"/>
  <c r="AE261" i="2"/>
  <c r="M261" i="7" s="1"/>
  <c r="AE262" i="2"/>
  <c r="M262" i="7" s="1"/>
  <c r="AE263" i="2"/>
  <c r="M263" i="7" s="1"/>
  <c r="AE264" i="2"/>
  <c r="M264" i="7" s="1"/>
  <c r="AE265" i="2"/>
  <c r="M265" i="7" s="1"/>
  <c r="AE266" i="2"/>
  <c r="M266" i="7" s="1"/>
  <c r="AE267" i="2"/>
  <c r="M267" i="7" s="1"/>
  <c r="AE268" i="2"/>
  <c r="M268" i="7" s="1"/>
  <c r="AE269" i="2"/>
  <c r="M269" i="7" s="1"/>
  <c r="AE270" i="2"/>
  <c r="M270" i="7" s="1"/>
  <c r="AE271" i="2"/>
  <c r="M271" i="7" s="1"/>
  <c r="AE272" i="2"/>
  <c r="M272" i="7" s="1"/>
  <c r="AE273" i="2"/>
  <c r="M273" i="7" s="1"/>
  <c r="AE274" i="2"/>
  <c r="M274" i="7" s="1"/>
  <c r="AE275" i="2"/>
  <c r="M275" i="7" s="1"/>
  <c r="AE276" i="2"/>
  <c r="M276" i="7" s="1"/>
  <c r="AE277" i="2"/>
  <c r="M277" i="7" s="1"/>
  <c r="AE278" i="2"/>
  <c r="M278" i="7" s="1"/>
  <c r="AE279" i="2"/>
  <c r="M279" i="7" s="1"/>
  <c r="AE280" i="2"/>
  <c r="M280" i="7" s="1"/>
  <c r="AE281" i="2"/>
  <c r="M281" i="7" s="1"/>
  <c r="AE282" i="2"/>
  <c r="M282" i="7" s="1"/>
  <c r="AE283" i="2"/>
  <c r="M283" i="7" s="1"/>
  <c r="AE284" i="2"/>
  <c r="M284" i="7" s="1"/>
  <c r="AE285" i="2"/>
  <c r="M285" i="7" s="1"/>
  <c r="AE286" i="2"/>
  <c r="M286" i="7" s="1"/>
  <c r="AE287" i="2"/>
  <c r="M287" i="7" s="1"/>
  <c r="AE288" i="2"/>
  <c r="M288" i="7" s="1"/>
  <c r="AE289" i="2"/>
  <c r="M289" i="7" s="1"/>
  <c r="AE290" i="2"/>
  <c r="M290" i="7" s="1"/>
  <c r="AE291" i="2"/>
  <c r="M291" i="7" s="1"/>
  <c r="AE292" i="2"/>
  <c r="M292" i="7" s="1"/>
  <c r="AE293" i="2"/>
  <c r="M293" i="7" s="1"/>
  <c r="AE294" i="2"/>
  <c r="M294" i="7" s="1"/>
  <c r="AE295" i="2"/>
  <c r="M295" i="7" s="1"/>
  <c r="AE296" i="2"/>
  <c r="M296" i="7" s="1"/>
  <c r="AE297" i="2"/>
  <c r="M297" i="7" s="1"/>
  <c r="AE298" i="2"/>
  <c r="M298" i="7" s="1"/>
  <c r="AE299" i="2"/>
  <c r="M299" i="7" s="1"/>
  <c r="AE300" i="2"/>
  <c r="M300" i="7" s="1"/>
  <c r="AE301" i="2"/>
  <c r="M301" i="7" s="1"/>
  <c r="AE302" i="2"/>
  <c r="M302" i="7" s="1"/>
  <c r="AE303" i="2"/>
  <c r="M303" i="7" s="1"/>
  <c r="AE304" i="2"/>
  <c r="M304" i="7" s="1"/>
  <c r="AE305" i="2"/>
  <c r="M305" i="7" s="1"/>
  <c r="AE306" i="2"/>
  <c r="M306" i="7" s="1"/>
  <c r="AE307" i="2"/>
  <c r="M307" i="7" s="1"/>
  <c r="AE308" i="2"/>
  <c r="M308" i="7" s="1"/>
  <c r="AE309" i="2"/>
  <c r="M309" i="7" s="1"/>
  <c r="AE310" i="2"/>
  <c r="M310" i="7" s="1"/>
  <c r="AE311" i="2"/>
  <c r="M311" i="7" s="1"/>
  <c r="AE312" i="2"/>
  <c r="M312" i="7" s="1"/>
  <c r="AE313" i="2"/>
  <c r="M313" i="7" s="1"/>
  <c r="AE314" i="2"/>
  <c r="M314" i="7" s="1"/>
  <c r="AE315" i="2"/>
  <c r="M315" i="7" s="1"/>
  <c r="AE316" i="2"/>
  <c r="M316" i="7" s="1"/>
  <c r="AE317" i="2"/>
  <c r="M317" i="7" s="1"/>
  <c r="AE318" i="2"/>
  <c r="M318" i="7" s="1"/>
  <c r="AE319" i="2"/>
  <c r="M319" i="7" s="1"/>
  <c r="AE320" i="2"/>
  <c r="M320" i="7" s="1"/>
  <c r="AE321" i="2"/>
  <c r="M321" i="7" s="1"/>
  <c r="AE322" i="2"/>
  <c r="M322" i="7" s="1"/>
  <c r="AE323" i="2"/>
  <c r="M323" i="7" s="1"/>
  <c r="AE324" i="2"/>
  <c r="M324" i="7" s="1"/>
  <c r="AE325" i="2"/>
  <c r="M325" i="7" s="1"/>
  <c r="AE326" i="2"/>
  <c r="M326" i="7" s="1"/>
  <c r="AE327" i="2"/>
  <c r="M327" i="7" s="1"/>
  <c r="AE328" i="2"/>
  <c r="M328" i="7" s="1"/>
  <c r="AE329" i="2"/>
  <c r="M329" i="7" s="1"/>
  <c r="AE330" i="2"/>
  <c r="M330" i="7" s="1"/>
  <c r="AE331" i="2"/>
  <c r="M331" i="7" s="1"/>
  <c r="AE332" i="2"/>
  <c r="M332" i="7" s="1"/>
  <c r="AE333" i="2"/>
  <c r="M333" i="7" s="1"/>
  <c r="AE334" i="2"/>
  <c r="M334" i="7" s="1"/>
  <c r="AE335" i="2"/>
  <c r="M335" i="7" s="1"/>
  <c r="AE336" i="2"/>
  <c r="M336" i="7" s="1"/>
  <c r="AE337" i="2"/>
  <c r="M337" i="7" s="1"/>
  <c r="AE338" i="2"/>
  <c r="M338" i="7" s="1"/>
  <c r="AE339" i="2"/>
  <c r="M339" i="7" s="1"/>
  <c r="AE340" i="2"/>
  <c r="M340" i="7" s="1"/>
  <c r="AE341" i="2"/>
  <c r="M341" i="7" s="1"/>
  <c r="AE342" i="2"/>
  <c r="M342" i="7" s="1"/>
  <c r="AE343" i="2"/>
  <c r="M343" i="7" s="1"/>
  <c r="AE344" i="2"/>
  <c r="M344" i="7" s="1"/>
  <c r="AE345" i="2"/>
  <c r="M345" i="7" s="1"/>
  <c r="AE346" i="2"/>
  <c r="M346" i="7" s="1"/>
  <c r="AE347" i="2"/>
  <c r="M347" i="7" s="1"/>
  <c r="AE348" i="2"/>
  <c r="M348" i="7" s="1"/>
  <c r="AE349" i="2"/>
  <c r="M349" i="7" s="1"/>
  <c r="AE350" i="2"/>
  <c r="M350" i="7" s="1"/>
  <c r="AE351" i="2"/>
  <c r="M351" i="7" s="1"/>
  <c r="AE352" i="2"/>
  <c r="M352" i="7" s="1"/>
  <c r="AE353" i="2"/>
  <c r="M353" i="7" s="1"/>
  <c r="AE354" i="2"/>
  <c r="M354" i="7" s="1"/>
  <c r="AE355" i="2"/>
  <c r="M355" i="7" s="1"/>
  <c r="AE356" i="2"/>
  <c r="M356" i="7" s="1"/>
  <c r="AE357" i="2"/>
  <c r="M357" i="7" s="1"/>
  <c r="AE358" i="2"/>
  <c r="M358" i="7" s="1"/>
  <c r="AE359" i="2"/>
  <c r="M359" i="7" s="1"/>
  <c r="AE360" i="2"/>
  <c r="M360" i="7" s="1"/>
  <c r="AE361" i="2"/>
  <c r="M361" i="7" s="1"/>
  <c r="AE362" i="2"/>
  <c r="M362" i="7" s="1"/>
  <c r="AE363" i="2"/>
  <c r="M363" i="7" s="1"/>
  <c r="AE364" i="2"/>
  <c r="M364" i="7" s="1"/>
  <c r="AE365" i="2"/>
  <c r="M365" i="7" s="1"/>
  <c r="AE366" i="2"/>
  <c r="M366" i="7" s="1"/>
  <c r="AE367" i="2"/>
  <c r="M367" i="7" s="1"/>
  <c r="AE368" i="2"/>
  <c r="M368" i="7" s="1"/>
  <c r="AE369" i="2"/>
  <c r="M369" i="7" s="1"/>
  <c r="AE370" i="2"/>
  <c r="M370" i="7" s="1"/>
  <c r="AE371" i="2"/>
  <c r="M371" i="7" s="1"/>
  <c r="AE372" i="2"/>
  <c r="M372" i="7" s="1"/>
  <c r="AE373" i="2"/>
  <c r="M373" i="7" s="1"/>
  <c r="AE374" i="2"/>
  <c r="M374" i="7" s="1"/>
  <c r="AE375" i="2"/>
  <c r="M375" i="7" s="1"/>
  <c r="AE376" i="2"/>
  <c r="M376" i="7" s="1"/>
  <c r="AE377" i="2"/>
  <c r="M377" i="7" s="1"/>
  <c r="AE378" i="2"/>
  <c r="M378" i="7" s="1"/>
  <c r="AE379" i="2"/>
  <c r="M379" i="7" s="1"/>
  <c r="AE380" i="2"/>
  <c r="M380" i="7" s="1"/>
  <c r="AE381" i="2"/>
  <c r="M381" i="7" s="1"/>
  <c r="AE382" i="2"/>
  <c r="M382" i="7" s="1"/>
  <c r="AE383" i="2"/>
  <c r="M383" i="7" s="1"/>
  <c r="AE384" i="2"/>
  <c r="M384" i="7" s="1"/>
  <c r="AE385" i="2"/>
  <c r="M385" i="7" s="1"/>
  <c r="AE386" i="2"/>
  <c r="M386" i="7" s="1"/>
  <c r="AE387" i="2"/>
  <c r="M387" i="7" s="1"/>
  <c r="AE388" i="2"/>
  <c r="M388" i="7" s="1"/>
  <c r="AE389" i="2"/>
  <c r="M389" i="7" s="1"/>
  <c r="AE390" i="2"/>
  <c r="M390" i="7" s="1"/>
  <c r="AE391" i="2"/>
  <c r="M391" i="7" s="1"/>
  <c r="AE392" i="2"/>
  <c r="M392" i="7" s="1"/>
  <c r="AE393" i="2"/>
  <c r="M393" i="7" s="1"/>
  <c r="AE394" i="2"/>
  <c r="M394" i="7" s="1"/>
  <c r="AE395" i="2"/>
  <c r="M395" i="7" s="1"/>
  <c r="AE396" i="2"/>
  <c r="M396" i="7" s="1"/>
  <c r="AE397" i="2"/>
  <c r="M397" i="7" s="1"/>
  <c r="AE398" i="2"/>
  <c r="M398" i="7" s="1"/>
  <c r="AE399" i="2"/>
  <c r="M399" i="7" s="1"/>
  <c r="AE400" i="2"/>
  <c r="M400" i="7" s="1"/>
  <c r="AE401" i="2"/>
  <c r="M401" i="7" s="1"/>
  <c r="AE402" i="2"/>
  <c r="M402" i="7" s="1"/>
  <c r="AE403" i="2"/>
  <c r="M403" i="7" s="1"/>
  <c r="AE404" i="2"/>
  <c r="M404" i="7" s="1"/>
  <c r="AE405" i="2"/>
  <c r="M405" i="7" s="1"/>
  <c r="AE406" i="2"/>
  <c r="M406" i="7" s="1"/>
  <c r="AE407" i="2"/>
  <c r="M407" i="7" s="1"/>
  <c r="AE408" i="2"/>
  <c r="M408" i="7" s="1"/>
  <c r="AE409" i="2"/>
  <c r="M409" i="7" s="1"/>
  <c r="AE410" i="2"/>
  <c r="M410" i="7" s="1"/>
  <c r="AE411" i="2"/>
  <c r="M411" i="7" s="1"/>
  <c r="AE412" i="2"/>
  <c r="M412" i="7" s="1"/>
  <c r="AE413" i="2"/>
  <c r="M413" i="7" s="1"/>
  <c r="AE414" i="2"/>
  <c r="M414" i="7" s="1"/>
  <c r="AE415" i="2"/>
  <c r="M415" i="7" s="1"/>
  <c r="AE416" i="2"/>
  <c r="M416" i="7" s="1"/>
  <c r="AE417" i="2"/>
  <c r="M417" i="7" s="1"/>
  <c r="AE418" i="2"/>
  <c r="M418" i="7" s="1"/>
  <c r="AE419" i="2"/>
  <c r="M419" i="7" s="1"/>
  <c r="AE420" i="2"/>
  <c r="M420" i="7" s="1"/>
  <c r="AE421" i="2"/>
  <c r="M421" i="7" s="1"/>
  <c r="AE422" i="2"/>
  <c r="M422" i="7" s="1"/>
  <c r="AE423" i="2"/>
  <c r="M423" i="7" s="1"/>
  <c r="AE424" i="2"/>
  <c r="M424" i="7" s="1"/>
  <c r="AE425" i="2"/>
  <c r="M425" i="7" s="1"/>
  <c r="AE426" i="2"/>
  <c r="M426" i="7" s="1"/>
  <c r="AE427" i="2"/>
  <c r="M427" i="7" s="1"/>
  <c r="AE428" i="2"/>
  <c r="M428" i="7" s="1"/>
  <c r="AE429" i="2"/>
  <c r="M429" i="7" s="1"/>
  <c r="AE430" i="2"/>
  <c r="M430" i="7" s="1"/>
  <c r="AE431" i="2"/>
  <c r="M431" i="7" s="1"/>
  <c r="AE432" i="2"/>
  <c r="M432" i="7" s="1"/>
  <c r="AE433" i="2"/>
  <c r="M433" i="7" s="1"/>
  <c r="AE434" i="2"/>
  <c r="M434" i="7" s="1"/>
  <c r="AE435" i="2"/>
  <c r="M435" i="7" s="1"/>
  <c r="AE436" i="2"/>
  <c r="M436" i="7" s="1"/>
  <c r="AE437" i="2"/>
  <c r="M437" i="7" s="1"/>
  <c r="AE438" i="2"/>
  <c r="M438" i="7" s="1"/>
  <c r="AE439" i="2"/>
  <c r="M439" i="7" s="1"/>
  <c r="AE440" i="2"/>
  <c r="M440" i="7" s="1"/>
  <c r="AE441" i="2"/>
  <c r="M441" i="7" s="1"/>
  <c r="AE442" i="2"/>
  <c r="M442" i="7" s="1"/>
  <c r="AE443" i="2"/>
  <c r="M443" i="7" s="1"/>
  <c r="AE444" i="2"/>
  <c r="M444" i="7" s="1"/>
  <c r="AE445" i="2"/>
  <c r="M445" i="7" s="1"/>
  <c r="AE446" i="2"/>
  <c r="M446" i="7" s="1"/>
  <c r="AE447" i="2"/>
  <c r="M447" i="7" s="1"/>
  <c r="AE448" i="2"/>
  <c r="M448" i="7" s="1"/>
  <c r="AE449" i="2"/>
  <c r="M449" i="7" s="1"/>
  <c r="AE450" i="2"/>
  <c r="M450" i="7" s="1"/>
  <c r="AE451" i="2"/>
  <c r="M451" i="7" s="1"/>
  <c r="AE452" i="2"/>
  <c r="M452" i="7" s="1"/>
  <c r="AE453" i="2"/>
  <c r="M453" i="7" s="1"/>
  <c r="AE454" i="2"/>
  <c r="M454" i="7" s="1"/>
  <c r="AE455" i="2"/>
  <c r="M455" i="7" s="1"/>
  <c r="AE456" i="2"/>
  <c r="M456" i="7" s="1"/>
  <c r="AE457" i="2"/>
  <c r="M457" i="7" s="1"/>
  <c r="AE458" i="2"/>
  <c r="M458" i="7" s="1"/>
  <c r="AE459" i="2"/>
  <c r="M459" i="7" s="1"/>
  <c r="AE460" i="2"/>
  <c r="M460" i="7" s="1"/>
  <c r="AE461" i="2"/>
  <c r="M461" i="7" s="1"/>
  <c r="AE462" i="2"/>
  <c r="M462" i="7" s="1"/>
  <c r="AE463" i="2"/>
  <c r="M463" i="7" s="1"/>
  <c r="AE464" i="2"/>
  <c r="M464" i="7" s="1"/>
  <c r="AE465" i="2"/>
  <c r="M465" i="7" s="1"/>
  <c r="AE466" i="2"/>
  <c r="M466" i="7" s="1"/>
  <c r="AE467" i="2"/>
  <c r="M467" i="7" s="1"/>
  <c r="AE468" i="2"/>
  <c r="M468" i="7" s="1"/>
  <c r="AE469" i="2"/>
  <c r="M469" i="7" s="1"/>
  <c r="AE470" i="2"/>
  <c r="M470" i="7" s="1"/>
  <c r="AE471" i="2"/>
  <c r="M471" i="7" s="1"/>
  <c r="AE472" i="2"/>
  <c r="M472" i="7" s="1"/>
  <c r="AE473" i="2"/>
  <c r="M473" i="7" s="1"/>
  <c r="AE474" i="2"/>
  <c r="M474" i="7" s="1"/>
  <c r="AE475" i="2"/>
  <c r="M475" i="7" s="1"/>
  <c r="AE476" i="2"/>
  <c r="M476" i="7" s="1"/>
  <c r="AE477" i="2"/>
  <c r="M477" i="7" s="1"/>
  <c r="AE478" i="2"/>
  <c r="M478" i="7" s="1"/>
  <c r="AE479" i="2"/>
  <c r="M479" i="7" s="1"/>
  <c r="AE480" i="2"/>
  <c r="M480" i="7" s="1"/>
  <c r="AE481" i="2"/>
  <c r="M481" i="7" s="1"/>
  <c r="AE482" i="2"/>
  <c r="M482" i="7" s="1"/>
  <c r="AE483" i="2"/>
  <c r="M483" i="7" s="1"/>
  <c r="AE484" i="2"/>
  <c r="M484" i="7" s="1"/>
  <c r="AE485" i="2"/>
  <c r="M485" i="7" s="1"/>
  <c r="AE486" i="2"/>
  <c r="M486" i="7" s="1"/>
  <c r="AE487" i="2"/>
  <c r="M487" i="7" s="1"/>
  <c r="AE488" i="2"/>
  <c r="M488" i="7" s="1"/>
  <c r="AE489" i="2"/>
  <c r="M489" i="7" s="1"/>
  <c r="AE490" i="2"/>
  <c r="M490" i="7" s="1"/>
  <c r="AE491" i="2"/>
  <c r="M491" i="7" s="1"/>
  <c r="AE492" i="2"/>
  <c r="M492" i="7" s="1"/>
  <c r="AE493" i="2"/>
  <c r="M493" i="7" s="1"/>
  <c r="AE494" i="2"/>
  <c r="M494" i="7" s="1"/>
  <c r="AE495" i="2"/>
  <c r="M495" i="7" s="1"/>
  <c r="AE496" i="2"/>
  <c r="M496" i="7" s="1"/>
  <c r="AE497" i="2"/>
  <c r="M497" i="7" s="1"/>
  <c r="AE498" i="2"/>
  <c r="M498" i="7" s="1"/>
  <c r="AE499" i="2"/>
  <c r="M499" i="7" s="1"/>
  <c r="AE500" i="2"/>
  <c r="M500" i="7" s="1"/>
  <c r="AE501" i="2"/>
  <c r="M501" i="7" s="1"/>
  <c r="AE502" i="2"/>
  <c r="M502" i="7" s="1"/>
  <c r="AE503" i="2"/>
  <c r="M503" i="7" s="1"/>
  <c r="AE504" i="2"/>
  <c r="M504" i="7" s="1"/>
  <c r="AE505" i="2"/>
  <c r="M505" i="7" s="1"/>
  <c r="AE506" i="2"/>
  <c r="M506" i="7" s="1"/>
  <c r="AE507" i="2"/>
  <c r="M507" i="7" s="1"/>
  <c r="AE508" i="2"/>
  <c r="M508" i="7" s="1"/>
  <c r="AE509" i="2"/>
  <c r="M509" i="7" s="1"/>
  <c r="AE510" i="2"/>
  <c r="M510" i="7" s="1"/>
  <c r="AE511" i="2"/>
  <c r="M511" i="7" s="1"/>
  <c r="AE512" i="2"/>
  <c r="M512" i="7" s="1"/>
  <c r="AE513" i="2"/>
  <c r="M513" i="7" s="1"/>
  <c r="AE514" i="2"/>
  <c r="M514" i="7" s="1"/>
  <c r="AE515" i="2"/>
  <c r="M515" i="7" s="1"/>
  <c r="AE516" i="2"/>
  <c r="M516" i="7" s="1"/>
  <c r="AE517" i="2"/>
  <c r="M517" i="7" s="1"/>
  <c r="AE518" i="2"/>
  <c r="M518" i="7" s="1"/>
  <c r="AE519" i="2"/>
  <c r="M519" i="7" s="1"/>
  <c r="AE520" i="2"/>
  <c r="M520" i="7" s="1"/>
  <c r="AE521" i="2"/>
  <c r="M521" i="7" s="1"/>
  <c r="AE522" i="2"/>
  <c r="M522" i="7" s="1"/>
  <c r="AE523" i="2"/>
  <c r="M523" i="7" s="1"/>
  <c r="AE524" i="2"/>
  <c r="M524" i="7" s="1"/>
  <c r="AE525" i="2"/>
  <c r="M525" i="7" s="1"/>
  <c r="AE526" i="2"/>
  <c r="M526" i="7" s="1"/>
  <c r="AE527" i="2"/>
  <c r="M527" i="7" s="1"/>
  <c r="AE528" i="2"/>
  <c r="M528" i="7" s="1"/>
  <c r="AE529" i="2"/>
  <c r="M529" i="7" s="1"/>
  <c r="AE530" i="2"/>
  <c r="M530" i="7" s="1"/>
  <c r="AE531" i="2"/>
  <c r="M531" i="7" s="1"/>
  <c r="AE532" i="2"/>
  <c r="M532" i="7" s="1"/>
  <c r="AE533" i="2"/>
  <c r="M533" i="7" s="1"/>
  <c r="AE534" i="2"/>
  <c r="M534" i="7" s="1"/>
  <c r="AE535" i="2"/>
  <c r="M535" i="7" s="1"/>
  <c r="AE536" i="2"/>
  <c r="M536" i="7" s="1"/>
  <c r="AE537" i="2"/>
  <c r="M537" i="7" s="1"/>
  <c r="AE538" i="2"/>
  <c r="M538" i="7" s="1"/>
  <c r="AE539" i="2"/>
  <c r="M539" i="7" s="1"/>
  <c r="AE540" i="2"/>
  <c r="M540" i="7" s="1"/>
  <c r="AE541" i="2"/>
  <c r="M541" i="7" s="1"/>
  <c r="AE542" i="2"/>
  <c r="M542" i="7" s="1"/>
  <c r="AE543" i="2"/>
  <c r="M543" i="7" s="1"/>
  <c r="AE544" i="2"/>
  <c r="M544" i="7" s="1"/>
  <c r="AE545" i="2"/>
  <c r="M545" i="7" s="1"/>
  <c r="AE546" i="2"/>
  <c r="M546" i="7" s="1"/>
  <c r="AE547" i="2"/>
  <c r="M547" i="7" s="1"/>
  <c r="AE548" i="2"/>
  <c r="M548" i="7" s="1"/>
  <c r="AE549" i="2"/>
  <c r="M549" i="7" s="1"/>
  <c r="AE550" i="2"/>
  <c r="M550" i="7" s="1"/>
  <c r="AE551" i="2"/>
  <c r="M551" i="7" s="1"/>
  <c r="AE552" i="2"/>
  <c r="M552" i="7" s="1"/>
  <c r="AE553" i="2"/>
  <c r="M553" i="7" s="1"/>
  <c r="AE554" i="2"/>
  <c r="M554" i="7" s="1"/>
  <c r="AE555" i="2"/>
  <c r="M555" i="7" s="1"/>
  <c r="AE556" i="2"/>
  <c r="M556" i="7" s="1"/>
  <c r="AE557" i="2"/>
  <c r="M557" i="7" s="1"/>
  <c r="AE558" i="2"/>
  <c r="M558" i="7" s="1"/>
  <c r="AE559" i="2"/>
  <c r="M559" i="7" s="1"/>
  <c r="AE560" i="2"/>
  <c r="M560" i="7" s="1"/>
  <c r="AE561" i="2"/>
  <c r="M561" i="7" s="1"/>
  <c r="AE562" i="2"/>
  <c r="M562" i="7" s="1"/>
  <c r="AE563" i="2"/>
  <c r="M563" i="7" s="1"/>
  <c r="AE564" i="2"/>
  <c r="M564" i="7" s="1"/>
  <c r="AE565" i="2"/>
  <c r="M565" i="7" s="1"/>
  <c r="AE566" i="2"/>
  <c r="M566" i="7" s="1"/>
  <c r="AE567" i="2"/>
  <c r="M567" i="7" s="1"/>
  <c r="AE568" i="2"/>
  <c r="M568" i="7" s="1"/>
  <c r="AE569" i="2"/>
  <c r="M569" i="7" s="1"/>
  <c r="AE570" i="2"/>
  <c r="M570" i="7" s="1"/>
  <c r="AE571" i="2"/>
  <c r="M571" i="7" s="1"/>
  <c r="AE572" i="2"/>
  <c r="M572" i="7" s="1"/>
  <c r="AE573" i="2"/>
  <c r="M573" i="7" s="1"/>
  <c r="AE574" i="2"/>
  <c r="M574" i="7" s="1"/>
  <c r="AE575" i="2"/>
  <c r="M575" i="7" s="1"/>
  <c r="AE576" i="2"/>
  <c r="M576" i="7" s="1"/>
  <c r="AE577" i="2"/>
  <c r="M577" i="7" s="1"/>
  <c r="AE578" i="2"/>
  <c r="M578" i="7" s="1"/>
  <c r="AE579" i="2"/>
  <c r="M579" i="7" s="1"/>
  <c r="AE580" i="2"/>
  <c r="M580" i="7" s="1"/>
  <c r="AE581" i="2"/>
  <c r="M581" i="7" s="1"/>
  <c r="AE582" i="2"/>
  <c r="M582" i="7" s="1"/>
  <c r="AE583" i="2"/>
  <c r="M583" i="7" s="1"/>
  <c r="AE584" i="2"/>
  <c r="M584" i="7" s="1"/>
  <c r="AE585" i="2"/>
  <c r="M585" i="7" s="1"/>
  <c r="AE586" i="2"/>
  <c r="M586" i="7" s="1"/>
  <c r="AE587" i="2"/>
  <c r="M587" i="7" s="1"/>
  <c r="AE588" i="2"/>
  <c r="M588" i="7" s="1"/>
  <c r="AE589" i="2"/>
  <c r="M589" i="7" s="1"/>
  <c r="AE590" i="2"/>
  <c r="M590" i="7" s="1"/>
  <c r="AE591" i="2"/>
  <c r="M591" i="7" s="1"/>
  <c r="AE592" i="2"/>
  <c r="M592" i="7" s="1"/>
  <c r="AE593" i="2"/>
  <c r="M593" i="7" s="1"/>
  <c r="AE594" i="2"/>
  <c r="M594" i="7" s="1"/>
  <c r="AE595" i="2"/>
  <c r="M595" i="7" s="1"/>
  <c r="AE596" i="2"/>
  <c r="M596" i="7" s="1"/>
  <c r="AE597" i="2"/>
  <c r="M597" i="7" s="1"/>
  <c r="AE598" i="2"/>
  <c r="M598" i="7" s="1"/>
  <c r="AE599" i="2"/>
  <c r="M599" i="7" s="1"/>
  <c r="AE600" i="2"/>
  <c r="M600" i="7" s="1"/>
  <c r="AE601" i="2"/>
  <c r="M601" i="7" s="1"/>
  <c r="AE602" i="2"/>
  <c r="M602" i="7" s="1"/>
  <c r="AE603" i="2"/>
  <c r="M603" i="7" s="1"/>
  <c r="AE604" i="2"/>
  <c r="M604" i="7" s="1"/>
  <c r="AE605" i="2"/>
  <c r="M605" i="7" s="1"/>
  <c r="AE606" i="2"/>
  <c r="M606" i="7" s="1"/>
  <c r="AE607" i="2"/>
  <c r="M607" i="7" s="1"/>
  <c r="AE608" i="2"/>
  <c r="M608" i="7" s="1"/>
  <c r="AE609" i="2"/>
  <c r="M609" i="7" s="1"/>
  <c r="AE610" i="2"/>
  <c r="M610" i="7" s="1"/>
  <c r="AE611" i="2"/>
  <c r="M611" i="7" s="1"/>
  <c r="AE612" i="2"/>
  <c r="M612" i="7" s="1"/>
  <c r="AE613" i="2"/>
  <c r="M613" i="7" s="1"/>
  <c r="AE614" i="2"/>
  <c r="M614" i="7" s="1"/>
  <c r="AE615" i="2"/>
  <c r="M615" i="7" s="1"/>
  <c r="AE616" i="2"/>
  <c r="M616" i="7" s="1"/>
  <c r="AE617" i="2"/>
  <c r="M617" i="7" s="1"/>
  <c r="AE618" i="2"/>
  <c r="M618" i="7" s="1"/>
  <c r="AE619" i="2"/>
  <c r="M619" i="7" s="1"/>
  <c r="AE620" i="2"/>
  <c r="M620" i="7" s="1"/>
  <c r="AE621" i="2"/>
  <c r="M621" i="7" s="1"/>
  <c r="AE622" i="2"/>
  <c r="M622" i="7" s="1"/>
  <c r="AE623" i="2"/>
  <c r="M623" i="7" s="1"/>
  <c r="AE624" i="2"/>
  <c r="M624" i="7" s="1"/>
  <c r="AE625" i="2"/>
  <c r="M625" i="7" s="1"/>
  <c r="AE626" i="2"/>
  <c r="M626" i="7" s="1"/>
  <c r="AE627" i="2"/>
  <c r="M627" i="7" s="1"/>
  <c r="AE628" i="2"/>
  <c r="M628" i="7" s="1"/>
  <c r="AE629" i="2"/>
  <c r="M629" i="7" s="1"/>
  <c r="AE630" i="2"/>
  <c r="M630" i="7" s="1"/>
  <c r="AE631" i="2"/>
  <c r="M631" i="7" s="1"/>
  <c r="AE632" i="2"/>
  <c r="M632" i="7" s="1"/>
  <c r="AE633" i="2"/>
  <c r="M633" i="7" s="1"/>
  <c r="AE634" i="2"/>
  <c r="M634" i="7" s="1"/>
  <c r="AE635" i="2"/>
  <c r="M635" i="7" s="1"/>
  <c r="AE636" i="2"/>
  <c r="M636" i="7" s="1"/>
  <c r="AE637" i="2"/>
  <c r="M637" i="7" s="1"/>
  <c r="AE638" i="2"/>
  <c r="M638" i="7" s="1"/>
  <c r="AE639" i="2"/>
  <c r="M639" i="7" s="1"/>
  <c r="AE640" i="2"/>
  <c r="M640" i="7" s="1"/>
  <c r="AE641" i="2"/>
  <c r="M641" i="7" s="1"/>
  <c r="AE642" i="2"/>
  <c r="M642" i="7" s="1"/>
  <c r="AE643" i="2"/>
  <c r="M643" i="7" s="1"/>
  <c r="AE644" i="2"/>
  <c r="M644" i="7" s="1"/>
  <c r="AE645" i="2"/>
  <c r="M645" i="7" s="1"/>
  <c r="AE646" i="2"/>
  <c r="M646" i="7" s="1"/>
  <c r="AE647" i="2"/>
  <c r="M647" i="7" s="1"/>
  <c r="AE648" i="2"/>
  <c r="M648" i="7" s="1"/>
  <c r="AE649" i="2"/>
  <c r="M649" i="7" s="1"/>
  <c r="AE650" i="2"/>
  <c r="M650" i="7" s="1"/>
  <c r="AE651" i="2"/>
  <c r="M651" i="7" s="1"/>
  <c r="AE652" i="2"/>
  <c r="M652" i="7" s="1"/>
  <c r="AE653" i="2"/>
  <c r="M653" i="7" s="1"/>
  <c r="AE654" i="2"/>
  <c r="M654" i="7" s="1"/>
  <c r="AE655" i="2"/>
  <c r="M655" i="7" s="1"/>
  <c r="AE656" i="2"/>
  <c r="M656" i="7" s="1"/>
  <c r="AE657" i="2"/>
  <c r="M657" i="7" s="1"/>
  <c r="AE658" i="2"/>
  <c r="M658" i="7" s="1"/>
  <c r="AE659" i="2"/>
  <c r="M659" i="7" s="1"/>
  <c r="AE660" i="2"/>
  <c r="M660" i="7" s="1"/>
  <c r="AE661" i="2"/>
  <c r="M661" i="7" s="1"/>
  <c r="AE662" i="2"/>
  <c r="M662" i="7" s="1"/>
  <c r="AE663" i="2"/>
  <c r="M663" i="7" s="1"/>
  <c r="AE664" i="2"/>
  <c r="M664" i="7" s="1"/>
  <c r="AE665" i="2"/>
  <c r="M665" i="7" s="1"/>
  <c r="AE666" i="2"/>
  <c r="M666" i="7" s="1"/>
  <c r="AE667" i="2"/>
  <c r="M667" i="7" s="1"/>
  <c r="AE668" i="2"/>
  <c r="M668" i="7" s="1"/>
  <c r="AE669" i="2"/>
  <c r="M669" i="7" s="1"/>
  <c r="AE670" i="2"/>
  <c r="M670" i="7" s="1"/>
  <c r="AE671" i="2"/>
  <c r="M671" i="7" s="1"/>
  <c r="AE672" i="2"/>
  <c r="M672" i="7" s="1"/>
  <c r="AE673" i="2"/>
  <c r="M673" i="7" s="1"/>
  <c r="AE674" i="2"/>
  <c r="M674" i="7" s="1"/>
  <c r="AE675" i="2"/>
  <c r="M675" i="7" s="1"/>
  <c r="AE676" i="2"/>
  <c r="M676" i="7" s="1"/>
  <c r="AE677" i="2"/>
  <c r="M677" i="7" s="1"/>
  <c r="AE678" i="2"/>
  <c r="M678" i="7" s="1"/>
  <c r="AE679" i="2"/>
  <c r="M679" i="7" s="1"/>
  <c r="AE680" i="2"/>
  <c r="M680" i="7" s="1"/>
  <c r="AE681" i="2"/>
  <c r="M681" i="7" s="1"/>
  <c r="AE682" i="2"/>
  <c r="M682" i="7" s="1"/>
  <c r="AE683" i="2"/>
  <c r="M683" i="7" s="1"/>
  <c r="AE684" i="2"/>
  <c r="M684" i="7" s="1"/>
  <c r="AE685" i="2"/>
  <c r="M685" i="7" s="1"/>
  <c r="AE686" i="2"/>
  <c r="M686" i="7" s="1"/>
  <c r="AE687" i="2"/>
  <c r="M687" i="7" s="1"/>
  <c r="AE688" i="2"/>
  <c r="M688" i="7" s="1"/>
  <c r="AE689" i="2"/>
  <c r="M689" i="7" s="1"/>
  <c r="AE690" i="2"/>
  <c r="M690" i="7" s="1"/>
  <c r="AE691" i="2"/>
  <c r="M691" i="7" s="1"/>
  <c r="AE692" i="2"/>
  <c r="M692" i="7" s="1"/>
  <c r="AE693" i="2"/>
  <c r="M693" i="7" s="1"/>
  <c r="AE694" i="2"/>
  <c r="M694" i="7" s="1"/>
  <c r="AE695" i="2"/>
  <c r="M695" i="7" s="1"/>
  <c r="AE696" i="2"/>
  <c r="M696" i="7" s="1"/>
  <c r="AE697" i="2"/>
  <c r="M697" i="7" s="1"/>
  <c r="AE698" i="2"/>
  <c r="M698" i="7" s="1"/>
  <c r="AE699" i="2"/>
  <c r="M699" i="7" s="1"/>
  <c r="AE700" i="2"/>
  <c r="M700" i="7" s="1"/>
  <c r="AE701" i="2"/>
  <c r="M701" i="7" s="1"/>
  <c r="AE702" i="2"/>
  <c r="M702" i="7" s="1"/>
  <c r="AE703" i="2"/>
  <c r="M703" i="7" s="1"/>
  <c r="AE704" i="2"/>
  <c r="M704" i="7" s="1"/>
  <c r="AE705" i="2"/>
  <c r="M705" i="7" s="1"/>
  <c r="AE706" i="2"/>
  <c r="M706" i="7" s="1"/>
  <c r="AE707" i="2"/>
  <c r="M707" i="7" s="1"/>
  <c r="AE708" i="2"/>
  <c r="M708" i="7" s="1"/>
  <c r="AE709" i="2"/>
  <c r="M709" i="7" s="1"/>
  <c r="AE710" i="2"/>
  <c r="M710" i="7" s="1"/>
  <c r="AE711" i="2"/>
  <c r="M711" i="7" s="1"/>
  <c r="AE712" i="2"/>
  <c r="M712" i="7" s="1"/>
  <c r="AE713" i="2"/>
  <c r="M713" i="7" s="1"/>
  <c r="AE714" i="2"/>
  <c r="M714" i="7" s="1"/>
  <c r="AE715" i="2"/>
  <c r="M715" i="7" s="1"/>
  <c r="AE716" i="2"/>
  <c r="M716" i="7" s="1"/>
  <c r="AE717" i="2"/>
  <c r="M717" i="7" s="1"/>
  <c r="AE718" i="2"/>
  <c r="M718" i="7" s="1"/>
  <c r="AE719" i="2"/>
  <c r="M719" i="7" s="1"/>
  <c r="AE720" i="2"/>
  <c r="M720" i="7" s="1"/>
  <c r="AE721" i="2"/>
  <c r="M721" i="7" s="1"/>
  <c r="AE722" i="2"/>
  <c r="M722" i="7" s="1"/>
  <c r="AE723" i="2"/>
  <c r="M723" i="7" s="1"/>
  <c r="AE724" i="2"/>
  <c r="M724" i="7" s="1"/>
  <c r="AE725" i="2"/>
  <c r="M725" i="7" s="1"/>
  <c r="AE726" i="2"/>
  <c r="M726" i="7" s="1"/>
  <c r="AE727" i="2"/>
  <c r="M727" i="7" s="1"/>
  <c r="AE728" i="2"/>
  <c r="M728" i="7" s="1"/>
  <c r="AE729" i="2"/>
  <c r="M729" i="7" s="1"/>
  <c r="AE730" i="2"/>
  <c r="M730" i="7" s="1"/>
  <c r="AE731" i="2"/>
  <c r="M731" i="7" s="1"/>
  <c r="AE732" i="2"/>
  <c r="M732" i="7" s="1"/>
  <c r="AE733" i="2"/>
  <c r="M733" i="7" s="1"/>
  <c r="AE734" i="2"/>
  <c r="M734" i="7" s="1"/>
  <c r="AE735" i="2"/>
  <c r="M735" i="7" s="1"/>
  <c r="AE736" i="2"/>
  <c r="M736" i="7" s="1"/>
  <c r="AE737" i="2"/>
  <c r="M737" i="7" s="1"/>
  <c r="AE738" i="2"/>
  <c r="M738" i="7" s="1"/>
  <c r="AE739" i="2"/>
  <c r="M739" i="7" s="1"/>
  <c r="AE740" i="2"/>
  <c r="M740" i="7" s="1"/>
  <c r="AE741" i="2"/>
  <c r="M741" i="7" s="1"/>
  <c r="AE742" i="2"/>
  <c r="M742" i="7" s="1"/>
  <c r="AE743" i="2"/>
  <c r="M743" i="7" s="1"/>
  <c r="AE744" i="2"/>
  <c r="M744" i="7" s="1"/>
  <c r="AE745" i="2"/>
  <c r="M745" i="7" s="1"/>
  <c r="AE746" i="2"/>
  <c r="M746" i="7" s="1"/>
  <c r="AE747" i="2"/>
  <c r="M747" i="7" s="1"/>
  <c r="AE748" i="2"/>
  <c r="M748" i="7" s="1"/>
  <c r="AE749" i="2"/>
  <c r="M749" i="7" s="1"/>
  <c r="AE750" i="2"/>
  <c r="M750" i="7" s="1"/>
  <c r="AE751" i="2"/>
  <c r="M751" i="7" s="1"/>
  <c r="AE752" i="2"/>
  <c r="M752" i="7" s="1"/>
  <c r="AE753" i="2"/>
  <c r="M753" i="7" s="1"/>
  <c r="AE754" i="2"/>
  <c r="M754" i="7" s="1"/>
  <c r="AE755" i="2"/>
  <c r="M755" i="7" s="1"/>
  <c r="AE756" i="2"/>
  <c r="M756" i="7" s="1"/>
  <c r="AE757" i="2"/>
  <c r="M757" i="7" s="1"/>
  <c r="AE758" i="2"/>
  <c r="M758" i="7" s="1"/>
  <c r="AE759" i="2"/>
  <c r="M759" i="7" s="1"/>
  <c r="AE760" i="2"/>
  <c r="M760" i="7" s="1"/>
  <c r="AE761" i="2"/>
  <c r="M761" i="7" s="1"/>
  <c r="AE762" i="2"/>
  <c r="M762" i="7" s="1"/>
  <c r="AE763" i="2"/>
  <c r="M763" i="7" s="1"/>
  <c r="AE764" i="2"/>
  <c r="M764" i="7" s="1"/>
  <c r="AE765" i="2"/>
  <c r="M765" i="7" s="1"/>
  <c r="AE766" i="2"/>
  <c r="M766" i="7" s="1"/>
  <c r="AE767" i="2"/>
  <c r="M767" i="7" s="1"/>
  <c r="AE768" i="2"/>
  <c r="M768" i="7" s="1"/>
  <c r="AE769" i="2"/>
  <c r="M769" i="7" s="1"/>
  <c r="AE770" i="2"/>
  <c r="M770" i="7" s="1"/>
  <c r="AE771" i="2"/>
  <c r="M771" i="7" s="1"/>
  <c r="AE772" i="2"/>
  <c r="M772" i="7" s="1"/>
  <c r="AE773" i="2"/>
  <c r="M773" i="7" s="1"/>
  <c r="AE774" i="2"/>
  <c r="M774" i="7" s="1"/>
  <c r="AE775" i="2"/>
  <c r="M775" i="7" s="1"/>
  <c r="AE776" i="2"/>
  <c r="M776" i="7" s="1"/>
  <c r="AE777" i="2"/>
  <c r="M777" i="7" s="1"/>
  <c r="AE778" i="2"/>
  <c r="M778" i="7" s="1"/>
  <c r="AE779" i="2"/>
  <c r="M779" i="7" s="1"/>
  <c r="AE780" i="2"/>
  <c r="M780" i="7" s="1"/>
  <c r="AE781" i="2"/>
  <c r="M781" i="7" s="1"/>
  <c r="AE782" i="2"/>
  <c r="M782" i="7" s="1"/>
  <c r="AE783" i="2"/>
  <c r="M783" i="7" s="1"/>
  <c r="AE784" i="2"/>
  <c r="M784" i="7" s="1"/>
  <c r="AE785" i="2"/>
  <c r="M785" i="7" s="1"/>
  <c r="AE786" i="2"/>
  <c r="M786" i="7" s="1"/>
  <c r="AE787" i="2"/>
  <c r="M787" i="7" s="1"/>
  <c r="AE788" i="2"/>
  <c r="M788" i="7" s="1"/>
  <c r="AE789" i="2"/>
  <c r="M789" i="7" s="1"/>
  <c r="AE790" i="2"/>
  <c r="M790" i="7" s="1"/>
  <c r="AE791" i="2"/>
  <c r="M791" i="7" s="1"/>
  <c r="AE792" i="2"/>
  <c r="M792" i="7" s="1"/>
  <c r="AE793" i="2"/>
  <c r="M793" i="7" s="1"/>
  <c r="AE794" i="2"/>
  <c r="M794" i="7" s="1"/>
  <c r="AE795" i="2"/>
  <c r="M795" i="7" s="1"/>
  <c r="AE796" i="2"/>
  <c r="M796" i="7" s="1"/>
  <c r="AE797" i="2"/>
  <c r="M797" i="7" s="1"/>
  <c r="AE798" i="2"/>
  <c r="M798" i="7" s="1"/>
  <c r="AE799" i="2"/>
  <c r="M799" i="7" s="1"/>
  <c r="AE800" i="2"/>
  <c r="M800" i="7" s="1"/>
  <c r="AE801" i="2"/>
  <c r="M801" i="7" s="1"/>
  <c r="AE802" i="2"/>
  <c r="M802" i="7" s="1"/>
  <c r="AE803" i="2"/>
  <c r="M803" i="7" s="1"/>
  <c r="AE804" i="2"/>
  <c r="M804" i="7" s="1"/>
  <c r="AE805" i="2"/>
  <c r="M805" i="7" s="1"/>
  <c r="AE806" i="2"/>
  <c r="M806" i="7" s="1"/>
  <c r="AE807" i="2"/>
  <c r="M807" i="7" s="1"/>
  <c r="AE808" i="2"/>
  <c r="M808" i="7" s="1"/>
  <c r="AE809" i="2"/>
  <c r="M809" i="7" s="1"/>
  <c r="AE810" i="2"/>
  <c r="M810" i="7" s="1"/>
  <c r="AE811" i="2"/>
  <c r="M811" i="7" s="1"/>
  <c r="AE812" i="2"/>
  <c r="M812" i="7" s="1"/>
  <c r="AE813" i="2"/>
  <c r="M813" i="7" s="1"/>
  <c r="AE814" i="2"/>
  <c r="M814" i="7" s="1"/>
  <c r="AE815" i="2"/>
  <c r="M815" i="7" s="1"/>
  <c r="AE816" i="2"/>
  <c r="M816" i="7" s="1"/>
  <c r="AE817" i="2"/>
  <c r="M817" i="7" s="1"/>
  <c r="AE818" i="2"/>
  <c r="M818" i="7" s="1"/>
  <c r="AE819" i="2"/>
  <c r="M819" i="7" s="1"/>
  <c r="AE820" i="2"/>
  <c r="M820" i="7" s="1"/>
  <c r="AE821" i="2"/>
  <c r="M821" i="7" s="1"/>
  <c r="AE822" i="2"/>
  <c r="M822" i="7" s="1"/>
  <c r="AE823" i="2"/>
  <c r="M823" i="7" s="1"/>
  <c r="AE824" i="2"/>
  <c r="M824" i="7" s="1"/>
  <c r="AE825" i="2"/>
  <c r="M825" i="7" s="1"/>
  <c r="AE826" i="2"/>
  <c r="M826" i="7" s="1"/>
  <c r="AE827" i="2"/>
  <c r="M827" i="7" s="1"/>
  <c r="AE828" i="2"/>
  <c r="M828" i="7" s="1"/>
  <c r="AE829" i="2"/>
  <c r="M829" i="7" s="1"/>
  <c r="AE830" i="2"/>
  <c r="M830" i="7" s="1"/>
  <c r="AE831" i="2"/>
  <c r="M831" i="7" s="1"/>
  <c r="AE832" i="2"/>
  <c r="M832" i="7" s="1"/>
  <c r="AE833" i="2"/>
  <c r="M833" i="7" s="1"/>
  <c r="AE834" i="2"/>
  <c r="M834" i="7" s="1"/>
  <c r="AE835" i="2"/>
  <c r="M835" i="7" s="1"/>
  <c r="AE836" i="2"/>
  <c r="M836" i="7" s="1"/>
  <c r="AE837" i="2"/>
  <c r="M837" i="7" s="1"/>
  <c r="AE838" i="2"/>
  <c r="M838" i="7" s="1"/>
  <c r="AE839" i="2"/>
  <c r="M839" i="7" s="1"/>
  <c r="AE840" i="2"/>
  <c r="M840" i="7" s="1"/>
  <c r="AE841" i="2"/>
  <c r="M841" i="7" s="1"/>
  <c r="AE842" i="2"/>
  <c r="M842" i="7" s="1"/>
  <c r="AE843" i="2"/>
  <c r="M843" i="7" s="1"/>
  <c r="AE844" i="2"/>
  <c r="M844" i="7" s="1"/>
  <c r="AE845" i="2"/>
  <c r="M845" i="7" s="1"/>
  <c r="AE846" i="2"/>
  <c r="M846" i="7" s="1"/>
  <c r="AE847" i="2"/>
  <c r="M847" i="7" s="1"/>
  <c r="AE848" i="2"/>
  <c r="M848" i="7" s="1"/>
  <c r="AE849" i="2"/>
  <c r="M849" i="7" s="1"/>
  <c r="AE850" i="2"/>
  <c r="M850" i="7" s="1"/>
  <c r="AE851" i="2"/>
  <c r="M851" i="7" s="1"/>
  <c r="AE852" i="2"/>
  <c r="M852" i="7" s="1"/>
  <c r="AE853" i="2"/>
  <c r="M853" i="7" s="1"/>
  <c r="AE854" i="2"/>
  <c r="M854" i="7" s="1"/>
  <c r="AE855" i="2"/>
  <c r="M855" i="7" s="1"/>
  <c r="AE856" i="2"/>
  <c r="M856" i="7" s="1"/>
  <c r="AE857" i="2"/>
  <c r="M857" i="7" s="1"/>
  <c r="AE858" i="2"/>
  <c r="M858" i="7" s="1"/>
  <c r="AE859" i="2"/>
  <c r="M859" i="7" s="1"/>
  <c r="AE860" i="2"/>
  <c r="M860" i="7" s="1"/>
  <c r="AE861" i="2"/>
  <c r="M861" i="7" s="1"/>
  <c r="AE862" i="2"/>
  <c r="M862" i="7" s="1"/>
  <c r="AE863" i="2"/>
  <c r="M863" i="7" s="1"/>
  <c r="AE864" i="2"/>
  <c r="M864" i="7" s="1"/>
  <c r="AE865" i="2"/>
  <c r="M865" i="7" s="1"/>
  <c r="AE866" i="2"/>
  <c r="M866" i="7" s="1"/>
  <c r="AE867" i="2"/>
  <c r="M867" i="7" s="1"/>
  <c r="AE868" i="2"/>
  <c r="M868" i="7" s="1"/>
  <c r="AE869" i="2"/>
  <c r="M869" i="7" s="1"/>
  <c r="AE870" i="2"/>
  <c r="M870" i="7" s="1"/>
  <c r="AE871" i="2"/>
  <c r="M871" i="7" s="1"/>
  <c r="AE872" i="2"/>
  <c r="M872" i="7" s="1"/>
  <c r="AE873" i="2"/>
  <c r="M873" i="7" s="1"/>
  <c r="AE874" i="2"/>
  <c r="M874" i="7" s="1"/>
  <c r="AE875" i="2"/>
  <c r="M875" i="7" s="1"/>
  <c r="AE876" i="2"/>
  <c r="M876" i="7" s="1"/>
  <c r="AE877" i="2"/>
  <c r="M877" i="7" s="1"/>
  <c r="AE878" i="2"/>
  <c r="M878" i="7" s="1"/>
  <c r="AE879" i="2"/>
  <c r="M879" i="7" s="1"/>
  <c r="AE880" i="2"/>
  <c r="M880" i="7" s="1"/>
  <c r="AE881" i="2"/>
  <c r="M881" i="7" s="1"/>
  <c r="AE882" i="2"/>
  <c r="M882" i="7" s="1"/>
  <c r="AE883" i="2"/>
  <c r="M883" i="7" s="1"/>
  <c r="AE884" i="2"/>
  <c r="M884" i="7" s="1"/>
  <c r="AE885" i="2"/>
  <c r="M885" i="7" s="1"/>
  <c r="AE886" i="2"/>
  <c r="M886" i="7" s="1"/>
  <c r="AE887" i="2"/>
  <c r="M887" i="7" s="1"/>
  <c r="AE888" i="2"/>
  <c r="M888" i="7" s="1"/>
  <c r="AE889" i="2"/>
  <c r="M889" i="7" s="1"/>
  <c r="AE890" i="2"/>
  <c r="M890" i="7" s="1"/>
  <c r="AE891" i="2"/>
  <c r="M891" i="7" s="1"/>
  <c r="AE892" i="2"/>
  <c r="M892" i="7" s="1"/>
  <c r="AE893" i="2"/>
  <c r="M893" i="7" s="1"/>
  <c r="AE894" i="2"/>
  <c r="M894" i="7" s="1"/>
  <c r="AE895" i="2"/>
  <c r="M895" i="7" s="1"/>
  <c r="AE896" i="2"/>
  <c r="M896" i="7" s="1"/>
  <c r="AE897" i="2"/>
  <c r="M897" i="7" s="1"/>
  <c r="AE898" i="2"/>
  <c r="M898" i="7" s="1"/>
  <c r="AE899" i="2"/>
  <c r="M899" i="7" s="1"/>
  <c r="AE900" i="2"/>
  <c r="M900" i="7" s="1"/>
  <c r="AE901" i="2"/>
  <c r="M901" i="7" s="1"/>
  <c r="AE902" i="2"/>
  <c r="M902" i="7" s="1"/>
  <c r="AE903" i="2"/>
  <c r="M903" i="7" s="1"/>
  <c r="AE904" i="2"/>
  <c r="M904" i="7" s="1"/>
  <c r="AE905" i="2"/>
  <c r="M905" i="7" s="1"/>
  <c r="AE906" i="2"/>
  <c r="M906" i="7" s="1"/>
  <c r="AE907" i="2"/>
  <c r="M907" i="7" s="1"/>
  <c r="AE908" i="2"/>
  <c r="M908" i="7" s="1"/>
  <c r="AE909" i="2"/>
  <c r="M909" i="7" s="1"/>
  <c r="AE910" i="2"/>
  <c r="M910" i="7" s="1"/>
  <c r="AE911" i="2"/>
  <c r="M911" i="7" s="1"/>
  <c r="AE912" i="2"/>
  <c r="M912" i="7" s="1"/>
  <c r="AE913" i="2"/>
  <c r="M913" i="7" s="1"/>
  <c r="AE914" i="2"/>
  <c r="M914" i="7" s="1"/>
  <c r="AE915" i="2"/>
  <c r="M915" i="7" s="1"/>
  <c r="AE916" i="2"/>
  <c r="M916" i="7" s="1"/>
  <c r="AE917" i="2"/>
  <c r="M917" i="7" s="1"/>
  <c r="AE918" i="2"/>
  <c r="M918" i="7" s="1"/>
  <c r="AE919" i="2"/>
  <c r="M919" i="7" s="1"/>
  <c r="AE920" i="2"/>
  <c r="M920" i="7" s="1"/>
  <c r="AE921" i="2"/>
  <c r="M921" i="7" s="1"/>
  <c r="AE922" i="2"/>
  <c r="M922" i="7" s="1"/>
  <c r="AE923" i="2"/>
  <c r="M923" i="7" s="1"/>
  <c r="AE924" i="2"/>
  <c r="M924" i="7" s="1"/>
  <c r="AE925" i="2"/>
  <c r="M925" i="7" s="1"/>
  <c r="AE926" i="2"/>
  <c r="M926" i="7" s="1"/>
  <c r="AE927" i="2"/>
  <c r="M927" i="7" s="1"/>
  <c r="AE928" i="2"/>
  <c r="M928" i="7" s="1"/>
  <c r="AE929" i="2"/>
  <c r="M929" i="7" s="1"/>
  <c r="AE930" i="2"/>
  <c r="M930" i="7" s="1"/>
  <c r="AE931" i="2"/>
  <c r="M931" i="7" s="1"/>
  <c r="AE932" i="2"/>
  <c r="M932" i="7" s="1"/>
  <c r="AE933" i="2"/>
  <c r="M933" i="7" s="1"/>
  <c r="AE934" i="2"/>
  <c r="M934" i="7" s="1"/>
  <c r="AE935" i="2"/>
  <c r="M935" i="7" s="1"/>
  <c r="AE936" i="2"/>
  <c r="M936" i="7" s="1"/>
  <c r="AE937" i="2"/>
  <c r="M937" i="7" s="1"/>
  <c r="AE938" i="2"/>
  <c r="M938" i="7" s="1"/>
  <c r="AE939" i="2"/>
  <c r="M939" i="7" s="1"/>
  <c r="AE940" i="2"/>
  <c r="M940" i="7" s="1"/>
  <c r="AE941" i="2"/>
  <c r="M941" i="7" s="1"/>
  <c r="AE942" i="2"/>
  <c r="M942" i="7" s="1"/>
  <c r="AE943" i="2"/>
  <c r="M943" i="7" s="1"/>
  <c r="AE944" i="2"/>
  <c r="M944" i="7" s="1"/>
  <c r="AE945" i="2"/>
  <c r="M945" i="7" s="1"/>
  <c r="AE946" i="2"/>
  <c r="M946" i="7" s="1"/>
  <c r="AE947" i="2"/>
  <c r="M947" i="7" s="1"/>
  <c r="AE948" i="2"/>
  <c r="M948" i="7" s="1"/>
  <c r="AE949" i="2"/>
  <c r="M949" i="7" s="1"/>
  <c r="AE950" i="2"/>
  <c r="M950" i="7" s="1"/>
  <c r="AE951" i="2"/>
  <c r="M951" i="7" s="1"/>
  <c r="AE952" i="2"/>
  <c r="M952" i="7" s="1"/>
  <c r="AE953" i="2"/>
  <c r="M953" i="7" s="1"/>
  <c r="AE954" i="2"/>
  <c r="M954" i="7" s="1"/>
  <c r="AE955" i="2"/>
  <c r="M955" i="7" s="1"/>
  <c r="AE956" i="2"/>
  <c r="M956" i="7" s="1"/>
  <c r="AE957" i="2"/>
  <c r="M957" i="7" s="1"/>
  <c r="AE958" i="2"/>
  <c r="M958" i="7" s="1"/>
  <c r="AE959" i="2"/>
  <c r="M959" i="7" s="1"/>
  <c r="AE960" i="2"/>
  <c r="M960" i="7" s="1"/>
  <c r="AE961" i="2"/>
  <c r="M961" i="7" s="1"/>
  <c r="AE962" i="2"/>
  <c r="M962" i="7" s="1"/>
  <c r="AE963" i="2"/>
  <c r="M963" i="7" s="1"/>
  <c r="AE964" i="2"/>
  <c r="M964" i="7" s="1"/>
  <c r="AE965" i="2"/>
  <c r="M965" i="7" s="1"/>
  <c r="AE966" i="2"/>
  <c r="M966" i="7" s="1"/>
  <c r="AE967" i="2"/>
  <c r="M967" i="7" s="1"/>
  <c r="AE968" i="2"/>
  <c r="M968" i="7" s="1"/>
  <c r="AE969" i="2"/>
  <c r="M969" i="7" s="1"/>
  <c r="AE970" i="2"/>
  <c r="M970" i="7" s="1"/>
  <c r="AE971" i="2"/>
  <c r="M971" i="7" s="1"/>
  <c r="AE972" i="2"/>
  <c r="M972" i="7" s="1"/>
  <c r="AE973" i="2"/>
  <c r="M973" i="7" s="1"/>
  <c r="AE974" i="2"/>
  <c r="M974" i="7" s="1"/>
  <c r="AE975" i="2"/>
  <c r="M975" i="7" s="1"/>
  <c r="AE976" i="2"/>
  <c r="M976" i="7" s="1"/>
  <c r="AE977" i="2"/>
  <c r="M977" i="7" s="1"/>
  <c r="AE978" i="2"/>
  <c r="M978" i="7" s="1"/>
  <c r="AE979" i="2"/>
  <c r="M979" i="7" s="1"/>
  <c r="AE980" i="2"/>
  <c r="M980" i="7" s="1"/>
  <c r="AE981" i="2"/>
  <c r="M981" i="7" s="1"/>
  <c r="AE982" i="2"/>
  <c r="M982" i="7" s="1"/>
  <c r="AE983" i="2"/>
  <c r="M983" i="7" s="1"/>
  <c r="AE984" i="2"/>
  <c r="M984" i="7" s="1"/>
  <c r="AE985" i="2"/>
  <c r="M985" i="7" s="1"/>
  <c r="AE986" i="2"/>
  <c r="M986" i="7" s="1"/>
  <c r="AE987" i="2"/>
  <c r="M987" i="7" s="1"/>
  <c r="AE988" i="2"/>
  <c r="M988" i="7" s="1"/>
  <c r="AE989" i="2"/>
  <c r="M989" i="7" s="1"/>
  <c r="AE990" i="2"/>
  <c r="M990" i="7" s="1"/>
  <c r="AE991" i="2"/>
  <c r="M991" i="7" s="1"/>
  <c r="AE992" i="2"/>
  <c r="M992" i="7" s="1"/>
  <c r="AE993" i="2"/>
  <c r="M993" i="7" s="1"/>
  <c r="AE994" i="2"/>
  <c r="M994" i="7" s="1"/>
  <c r="AE995" i="2"/>
  <c r="M995" i="7" s="1"/>
  <c r="AE996" i="2"/>
  <c r="M996" i="7" s="1"/>
  <c r="AE997" i="2"/>
  <c r="M997" i="7" s="1"/>
  <c r="AE998" i="2"/>
  <c r="M998" i="7" s="1"/>
  <c r="AE999" i="2"/>
  <c r="M999" i="7" s="1"/>
  <c r="AE1000" i="2"/>
  <c r="M1000" i="7" s="1"/>
  <c r="AE1001" i="2"/>
  <c r="M1001" i="7" s="1"/>
  <c r="AE1002" i="2"/>
  <c r="M1002" i="7" s="1"/>
  <c r="AE1003" i="2"/>
  <c r="M1003" i="7" s="1"/>
  <c r="AE1004" i="2"/>
  <c r="M1004" i="7" s="1"/>
  <c r="AE1005" i="2"/>
  <c r="M1005" i="7" s="1"/>
  <c r="AE1006" i="2"/>
  <c r="M1006" i="7" s="1"/>
  <c r="AE1007" i="2"/>
  <c r="M1007" i="7" s="1"/>
  <c r="AE1008" i="2"/>
  <c r="M1008" i="7" s="1"/>
  <c r="AE1009" i="2"/>
  <c r="M1009" i="7" s="1"/>
  <c r="AE1010" i="2"/>
  <c r="M1010" i="7" s="1"/>
  <c r="AE1011" i="2"/>
  <c r="M1011" i="7" s="1"/>
  <c r="AE1012" i="2"/>
  <c r="M1012" i="7" s="1"/>
  <c r="AE1013" i="2"/>
  <c r="M1013" i="7" s="1"/>
  <c r="AE1014" i="2"/>
  <c r="M1014" i="7" s="1"/>
  <c r="AE1015" i="2"/>
  <c r="M1015" i="7" s="1"/>
  <c r="AE1016" i="2"/>
  <c r="M1016" i="7" s="1"/>
  <c r="AE1017" i="2"/>
  <c r="M1017" i="7" s="1"/>
  <c r="AE1018" i="2"/>
  <c r="M1018" i="7" s="1"/>
  <c r="AE1019" i="2"/>
  <c r="M1019" i="7" s="1"/>
  <c r="AE1020" i="2"/>
  <c r="M1020" i="7" s="1"/>
  <c r="AE1021" i="2"/>
  <c r="M1021" i="7" s="1"/>
  <c r="AE1022" i="2"/>
  <c r="M1022" i="7" s="1"/>
  <c r="AE1023" i="2"/>
  <c r="M1023" i="7" s="1"/>
  <c r="AE1024" i="2"/>
  <c r="M1024" i="7" s="1"/>
  <c r="AE1025" i="2"/>
  <c r="M1025" i="7" s="1"/>
  <c r="AE1026" i="2"/>
  <c r="M1026" i="7" s="1"/>
  <c r="AE1027" i="2"/>
  <c r="M1027" i="7" s="1"/>
  <c r="AE1028" i="2"/>
  <c r="M1028" i="7" s="1"/>
  <c r="AE1029" i="2"/>
  <c r="M1029" i="7" s="1"/>
  <c r="AE1030" i="2"/>
  <c r="M1030" i="7" s="1"/>
  <c r="AE1031" i="2"/>
  <c r="M1031" i="7" s="1"/>
  <c r="AE1032" i="2"/>
  <c r="M1032" i="7" s="1"/>
  <c r="AE1033" i="2"/>
  <c r="M1033" i="7" s="1"/>
  <c r="AE1034" i="2"/>
  <c r="M1034" i="7" s="1"/>
  <c r="AE1035" i="2"/>
  <c r="M1035" i="7" s="1"/>
  <c r="AE1036" i="2"/>
  <c r="M1036" i="7" s="1"/>
  <c r="AE1037" i="2"/>
  <c r="M1037" i="7" s="1"/>
  <c r="AE1038" i="2"/>
  <c r="M1038" i="7" s="1"/>
  <c r="AE1039" i="2"/>
  <c r="M1039" i="7" s="1"/>
  <c r="AE1040" i="2"/>
  <c r="M1040" i="7" s="1"/>
  <c r="AE1041" i="2"/>
  <c r="M1041" i="7" s="1"/>
  <c r="AE1042" i="2"/>
  <c r="M1042" i="7" s="1"/>
  <c r="AE1043" i="2"/>
  <c r="M1043" i="7" s="1"/>
  <c r="AE1044" i="2"/>
  <c r="M1044" i="7" s="1"/>
  <c r="AE1045" i="2"/>
  <c r="M1045" i="7" s="1"/>
  <c r="AE1046" i="2"/>
  <c r="M1046" i="7" s="1"/>
  <c r="AE1047" i="2"/>
  <c r="M1047" i="7" s="1"/>
  <c r="AE1048" i="2"/>
  <c r="M1048" i="7" s="1"/>
  <c r="AE1049" i="2"/>
  <c r="M1049" i="7" s="1"/>
  <c r="AE1050" i="2"/>
  <c r="M1050" i="7" s="1"/>
  <c r="AE1051" i="2"/>
  <c r="M1051" i="7" s="1"/>
  <c r="AE1052" i="2"/>
  <c r="M1052" i="7" s="1"/>
  <c r="AE1053" i="2"/>
  <c r="M1053" i="7" s="1"/>
  <c r="AE1054" i="2"/>
  <c r="M1054" i="7" s="1"/>
  <c r="AE1055" i="2"/>
  <c r="M1055" i="7" s="1"/>
  <c r="AE1056" i="2"/>
  <c r="M1056" i="7" s="1"/>
  <c r="AE1057" i="2"/>
  <c r="M1057" i="7" s="1"/>
  <c r="AE1058" i="2"/>
  <c r="M1058" i="7" s="1"/>
  <c r="AE1059" i="2"/>
  <c r="M1059" i="7" s="1"/>
  <c r="AE1060" i="2"/>
  <c r="M1060" i="7" s="1"/>
  <c r="AE1061" i="2"/>
  <c r="M1061" i="7" s="1"/>
  <c r="AE1062" i="2"/>
  <c r="M1062" i="7" s="1"/>
  <c r="AE1063" i="2"/>
  <c r="M1063" i="7" s="1"/>
  <c r="AE1064" i="2"/>
  <c r="M1064" i="7" s="1"/>
  <c r="AE1065" i="2"/>
  <c r="M1065" i="7" s="1"/>
  <c r="AE1066" i="2"/>
  <c r="M1066" i="7" s="1"/>
  <c r="AE1067" i="2"/>
  <c r="M1067" i="7" s="1"/>
  <c r="AE1068" i="2"/>
  <c r="M1068" i="7" s="1"/>
  <c r="AE1069" i="2"/>
  <c r="M1069" i="7" s="1"/>
  <c r="AE1070" i="2"/>
  <c r="M1070" i="7" s="1"/>
  <c r="AE1071" i="2"/>
  <c r="M1071" i="7" s="1"/>
  <c r="AE1072" i="2"/>
  <c r="M1072" i="7" s="1"/>
  <c r="AE1073" i="2"/>
  <c r="M1073" i="7" s="1"/>
  <c r="AE1074" i="2"/>
  <c r="M1074" i="7" s="1"/>
  <c r="AE1075" i="2"/>
  <c r="M1075" i="7" s="1"/>
  <c r="AE1076" i="2"/>
  <c r="M1076" i="7" s="1"/>
  <c r="AE1077" i="2"/>
  <c r="M1077" i="7" s="1"/>
  <c r="AE1078" i="2"/>
  <c r="M1078" i="7" s="1"/>
  <c r="AE1079" i="2"/>
  <c r="M1079" i="7" s="1"/>
  <c r="AE1080" i="2"/>
  <c r="M1080" i="7" s="1"/>
  <c r="AE1081" i="2"/>
  <c r="M1081" i="7" s="1"/>
  <c r="AE1082" i="2"/>
  <c r="M1082" i="7" s="1"/>
  <c r="AE1083" i="2"/>
  <c r="M1083" i="7" s="1"/>
  <c r="AE1084" i="2"/>
  <c r="M1084" i="7" s="1"/>
  <c r="AE1085" i="2"/>
  <c r="M1085" i="7" s="1"/>
  <c r="AE1086" i="2"/>
  <c r="M1086" i="7" s="1"/>
  <c r="AE1087" i="2"/>
  <c r="M1087" i="7" s="1"/>
  <c r="AE1088" i="2"/>
  <c r="M1088" i="7" s="1"/>
  <c r="AE1089" i="2"/>
  <c r="M1089" i="7" s="1"/>
  <c r="AE1090" i="2"/>
  <c r="M1090" i="7" s="1"/>
  <c r="AE1091" i="2"/>
  <c r="M1091" i="7" s="1"/>
  <c r="AE1092" i="2"/>
  <c r="M1092" i="7" s="1"/>
  <c r="AE1093" i="2"/>
  <c r="M1093" i="7" s="1"/>
  <c r="AE1094" i="2"/>
  <c r="M1094" i="7" s="1"/>
  <c r="AE1095" i="2"/>
  <c r="M1095" i="7" s="1"/>
  <c r="AE1096" i="2"/>
  <c r="M1096" i="7" s="1"/>
  <c r="AE1097" i="2"/>
  <c r="M1097" i="7" s="1"/>
  <c r="AE1098" i="2"/>
  <c r="M1098" i="7" s="1"/>
  <c r="AE1099" i="2"/>
  <c r="M1099" i="7" s="1"/>
  <c r="AE1100" i="2"/>
  <c r="M1100" i="7" s="1"/>
  <c r="AE1101" i="2"/>
  <c r="M1101" i="7" s="1"/>
  <c r="AE1102" i="2"/>
  <c r="M1102" i="7" s="1"/>
  <c r="AE1103" i="2"/>
  <c r="M1103" i="7" s="1"/>
  <c r="AE1104" i="2"/>
  <c r="M1104" i="7" s="1"/>
  <c r="AE1105" i="2"/>
  <c r="M1105" i="7" s="1"/>
  <c r="AE1106" i="2"/>
  <c r="M1106" i="7" s="1"/>
  <c r="AE1107" i="2"/>
  <c r="M1107" i="7" s="1"/>
  <c r="AE1108" i="2"/>
  <c r="M1108" i="7" s="1"/>
  <c r="AE1109" i="2"/>
  <c r="M1109" i="7" s="1"/>
  <c r="AE1110" i="2"/>
  <c r="M1110" i="7" s="1"/>
  <c r="AE1111" i="2"/>
  <c r="M1111" i="7" s="1"/>
  <c r="AE1112" i="2"/>
  <c r="M1112" i="7" s="1"/>
  <c r="AE1113" i="2"/>
  <c r="M1113" i="7" s="1"/>
  <c r="AE1114" i="2"/>
  <c r="M1114" i="7" s="1"/>
  <c r="AE1115" i="2"/>
  <c r="M1115" i="7" s="1"/>
  <c r="AE1116" i="2"/>
  <c r="M1116" i="7" s="1"/>
  <c r="AE1117" i="2"/>
  <c r="M1117" i="7" s="1"/>
  <c r="AE1118" i="2"/>
  <c r="M1118" i="7" s="1"/>
  <c r="AE1119" i="2"/>
  <c r="M1119" i="7" s="1"/>
  <c r="AE1120" i="2"/>
  <c r="M1120" i="7" s="1"/>
  <c r="AE1121" i="2"/>
  <c r="M1121" i="7" s="1"/>
  <c r="AE1122" i="2"/>
  <c r="M1122" i="7" s="1"/>
  <c r="AE1123" i="2"/>
  <c r="M1123" i="7" s="1"/>
  <c r="AE1124" i="2"/>
  <c r="M1124" i="7" s="1"/>
  <c r="AE1125" i="2"/>
  <c r="M1125" i="7" s="1"/>
  <c r="AE1126" i="2"/>
  <c r="M1126" i="7" s="1"/>
  <c r="AE1127" i="2"/>
  <c r="M1127" i="7" s="1"/>
  <c r="AE1128" i="2"/>
  <c r="M1128" i="7" s="1"/>
  <c r="AE1129" i="2"/>
  <c r="M1129" i="7" s="1"/>
  <c r="AE1130" i="2"/>
  <c r="M1130" i="7" s="1"/>
  <c r="AE1131" i="2"/>
  <c r="M1131" i="7" s="1"/>
  <c r="AE1132" i="2"/>
  <c r="M1132" i="7" s="1"/>
  <c r="AE1133" i="2"/>
  <c r="M1133" i="7" s="1"/>
  <c r="AE1134" i="2"/>
  <c r="M1134" i="7" s="1"/>
  <c r="AE1135" i="2"/>
  <c r="M1135" i="7" s="1"/>
  <c r="AE1136" i="2"/>
  <c r="M1136" i="7" s="1"/>
  <c r="AE1137" i="2"/>
  <c r="M1137" i="7" s="1"/>
  <c r="AE1138" i="2"/>
  <c r="M1138" i="7" s="1"/>
  <c r="AE1139" i="2"/>
  <c r="M1139" i="7" s="1"/>
  <c r="AE1140" i="2"/>
  <c r="M1140" i="7" s="1"/>
  <c r="AE1141" i="2"/>
  <c r="M1141" i="7" s="1"/>
  <c r="AE1142" i="2"/>
  <c r="M1142" i="7" s="1"/>
  <c r="AE1143" i="2"/>
  <c r="M1143" i="7" s="1"/>
  <c r="AE1144" i="2"/>
  <c r="M1144" i="7" s="1"/>
  <c r="AE1145" i="2"/>
  <c r="M1145" i="7" s="1"/>
  <c r="AE1146" i="2"/>
  <c r="M1146" i="7" s="1"/>
  <c r="AE1147" i="2"/>
  <c r="M1147" i="7" s="1"/>
  <c r="AE1148" i="2"/>
  <c r="M1148" i="7" s="1"/>
  <c r="AE1149" i="2"/>
  <c r="M1149" i="7" s="1"/>
  <c r="AE1150" i="2"/>
  <c r="M1150" i="7" s="1"/>
  <c r="AE1151" i="2"/>
  <c r="M1151" i="7" s="1"/>
  <c r="AE1152" i="2"/>
  <c r="M1152" i="7" s="1"/>
  <c r="AE1153" i="2"/>
  <c r="M1153" i="7" s="1"/>
  <c r="AE1154" i="2"/>
  <c r="M1154" i="7" s="1"/>
  <c r="AE1155" i="2"/>
  <c r="M1155" i="7" s="1"/>
  <c r="AE1156" i="2"/>
  <c r="M1156" i="7" s="1"/>
  <c r="AE1157" i="2"/>
  <c r="M1157" i="7" s="1"/>
  <c r="AE1158" i="2"/>
  <c r="M1158" i="7" s="1"/>
  <c r="AE1159" i="2"/>
  <c r="M1159" i="7" s="1"/>
  <c r="AE1160" i="2"/>
  <c r="M1160" i="7" s="1"/>
  <c r="AE2" i="2"/>
  <c r="M2" i="7" s="1"/>
  <c r="AH3" i="1"/>
  <c r="AC295" i="2" s="1"/>
  <c r="AH4" i="1"/>
  <c r="AC302" i="2" s="1"/>
  <c r="AH5" i="1"/>
  <c r="AH6" i="1"/>
  <c r="AH7" i="1"/>
  <c r="AC184" i="2" s="1"/>
  <c r="AH8" i="1"/>
  <c r="AC305" i="2" s="1"/>
  <c r="AH9" i="1"/>
  <c r="AC29" i="2" s="1"/>
  <c r="AH10" i="1"/>
  <c r="AC41" i="2" s="1"/>
  <c r="AF41" i="2" s="1"/>
  <c r="AH11" i="1"/>
  <c r="AH12" i="1"/>
  <c r="AH13" i="1"/>
  <c r="AC195" i="2" s="1"/>
  <c r="AH14" i="1"/>
  <c r="AC11" i="2" s="1"/>
  <c r="AH15" i="1"/>
  <c r="AC200" i="2" s="1"/>
  <c r="AH16" i="1"/>
  <c r="AC84" i="2" s="1"/>
  <c r="AH17" i="1"/>
  <c r="AC223" i="2" s="1"/>
  <c r="AH18" i="1"/>
  <c r="AC59" i="2" s="1"/>
  <c r="AH19" i="1"/>
  <c r="AC198" i="2" s="1"/>
  <c r="AH20" i="1"/>
  <c r="AC151" i="2" s="1"/>
  <c r="AH21" i="1"/>
  <c r="AC227" i="2" s="1"/>
  <c r="AH22" i="1"/>
  <c r="AH23" i="1"/>
  <c r="AC13" i="2" s="1"/>
  <c r="AH24" i="1"/>
  <c r="AH25" i="1"/>
  <c r="AH26" i="1"/>
  <c r="AC205" i="2" s="1"/>
  <c r="AH27" i="1"/>
  <c r="AH28" i="1"/>
  <c r="AC233" i="2" s="1"/>
  <c r="AH29" i="1"/>
  <c r="AC281" i="2" s="1"/>
  <c r="AH30" i="1"/>
  <c r="AH31" i="1"/>
  <c r="AH32" i="1"/>
  <c r="AH33" i="1"/>
  <c r="AC128" i="2" s="1"/>
  <c r="AH34" i="1"/>
  <c r="AC263" i="2" s="1"/>
  <c r="AH35" i="1"/>
  <c r="AC266" i="2" s="1"/>
  <c r="AH36" i="1"/>
  <c r="AC23" i="2" s="1"/>
  <c r="AH37" i="1"/>
  <c r="AH38" i="1"/>
  <c r="AC19" i="2" s="1"/>
  <c r="AH39" i="1"/>
  <c r="AC32" i="2" s="1"/>
  <c r="AH40" i="1"/>
  <c r="AC186" i="2" s="1"/>
  <c r="AH41" i="1"/>
  <c r="AH42" i="1"/>
  <c r="AC31" i="2" s="1"/>
  <c r="AH43" i="1"/>
  <c r="AH44" i="1"/>
  <c r="AC212" i="2" s="1"/>
  <c r="AH45" i="1"/>
  <c r="AC267" i="2" s="1"/>
  <c r="AF267" i="2" s="1"/>
  <c r="AH46" i="1"/>
  <c r="AC268" i="2" s="1"/>
  <c r="AH47" i="1"/>
  <c r="AC104" i="2" s="1"/>
  <c r="AH48" i="1"/>
  <c r="AC260" i="2" s="1"/>
  <c r="AH49" i="1"/>
  <c r="AC163" i="2" s="1"/>
  <c r="AH50" i="1"/>
  <c r="AC17" i="2" s="1"/>
  <c r="AH51" i="1"/>
  <c r="AC222" i="2" s="1"/>
  <c r="AH52" i="1"/>
  <c r="AH53" i="1"/>
  <c r="AC156" i="2" s="1"/>
  <c r="AH54" i="1"/>
  <c r="AC217" i="2" s="1"/>
  <c r="AH55" i="1"/>
  <c r="AC153" i="2" s="1"/>
  <c r="AH56" i="1"/>
  <c r="AC228" i="2" s="1"/>
  <c r="AH57" i="1"/>
  <c r="AC72" i="2" s="1"/>
  <c r="AH58" i="1"/>
  <c r="AC67" i="2" s="1"/>
  <c r="AH59" i="1"/>
  <c r="AC174" i="2" s="1"/>
  <c r="AH60" i="1"/>
  <c r="AC119" i="2" s="1"/>
  <c r="AH61" i="1"/>
  <c r="AC127" i="2" s="1"/>
  <c r="AH62" i="1"/>
  <c r="AC180" i="2" s="1"/>
  <c r="AH63" i="1"/>
  <c r="AC309" i="2" s="1"/>
  <c r="AH64" i="1"/>
  <c r="AC213" i="2" s="1"/>
  <c r="AH65" i="1"/>
  <c r="AH66" i="1"/>
  <c r="AH67" i="1"/>
  <c r="AC34" i="2" s="1"/>
  <c r="AH68" i="1"/>
  <c r="AH69" i="1"/>
  <c r="AC250" i="2" s="1"/>
  <c r="AH70" i="1"/>
  <c r="AH71" i="1"/>
  <c r="AC120" i="2" s="1"/>
  <c r="AH72" i="1"/>
  <c r="AH73" i="1"/>
  <c r="AC118" i="2" s="1"/>
  <c r="AH74" i="1"/>
  <c r="AC140" i="2" s="1"/>
  <c r="AH75" i="1"/>
  <c r="AC234" i="2" s="1"/>
  <c r="AH76" i="1"/>
  <c r="AC255" i="2" s="1"/>
  <c r="AH77" i="1"/>
  <c r="AC18" i="2" s="1"/>
  <c r="AH78" i="1"/>
  <c r="AC301" i="2" s="1"/>
  <c r="AH79" i="1"/>
  <c r="AH80" i="1"/>
  <c r="AC40" i="2" s="1"/>
  <c r="AH81" i="1"/>
  <c r="AC181" i="2" s="1"/>
  <c r="AH82" i="1"/>
  <c r="AC237" i="2" s="1"/>
  <c r="AH83" i="1"/>
  <c r="AH84" i="1"/>
  <c r="AC232" i="2" s="1"/>
  <c r="AH85" i="1"/>
  <c r="AC243" i="2" s="1"/>
  <c r="AH86" i="1"/>
  <c r="AC296" i="2" s="1"/>
  <c r="AH87" i="1"/>
  <c r="AC132" i="2" s="1"/>
  <c r="AH88" i="1"/>
  <c r="AC272" i="2" s="1"/>
  <c r="AH89" i="1"/>
  <c r="AC107" i="2" s="1"/>
  <c r="AH90" i="1"/>
  <c r="AC86" i="2" s="1"/>
  <c r="AH91" i="1"/>
  <c r="AC190" i="2" s="1"/>
  <c r="AH92" i="1"/>
  <c r="AC33" i="2" s="1"/>
  <c r="AH93" i="1"/>
  <c r="AH94" i="1"/>
  <c r="AC30" i="2" s="1"/>
  <c r="AH95" i="1"/>
  <c r="AH96" i="1"/>
  <c r="AC91" i="2" s="1"/>
  <c r="AH97" i="1"/>
  <c r="AH98" i="1"/>
  <c r="AC142" i="2" s="1"/>
  <c r="AH99" i="1"/>
  <c r="AC106" i="2" s="1"/>
  <c r="AH100" i="1"/>
  <c r="AC244" i="2" s="1"/>
  <c r="AH101" i="1"/>
  <c r="AH102" i="1"/>
  <c r="AC164" i="2" s="1"/>
  <c r="AH103" i="1"/>
  <c r="AH104" i="1"/>
  <c r="AC116" i="2" s="1"/>
  <c r="AH105" i="1"/>
  <c r="AH106" i="1"/>
  <c r="AH107" i="1"/>
  <c r="AC167" i="2" s="1"/>
  <c r="AH108" i="1"/>
  <c r="AC278" i="2" s="1"/>
  <c r="AF278" i="2" s="1"/>
  <c r="AH109" i="1"/>
  <c r="AC117" i="2" s="1"/>
  <c r="AH110" i="1"/>
  <c r="AH111" i="1"/>
  <c r="AC60" i="2" s="1"/>
  <c r="AH112" i="1"/>
  <c r="AH113" i="1"/>
  <c r="AC130" i="2" s="1"/>
  <c r="AH114" i="1"/>
  <c r="AC285" i="2" s="1"/>
  <c r="AH115" i="1"/>
  <c r="AC108" i="2" s="1"/>
  <c r="AH116" i="1"/>
  <c r="AH117" i="1"/>
  <c r="AC265" i="2" s="1"/>
  <c r="AH118" i="1"/>
  <c r="AC269" i="2" s="1"/>
  <c r="AH119" i="1"/>
  <c r="AC314" i="2" s="1"/>
  <c r="AH120" i="1"/>
  <c r="AC207" i="2" s="1"/>
  <c r="AH121" i="1"/>
  <c r="AC137" i="2" s="1"/>
  <c r="AH122" i="1"/>
  <c r="AC139" i="2" s="1"/>
  <c r="AH123" i="1"/>
  <c r="AH124" i="1"/>
  <c r="AC306" i="2" s="1"/>
  <c r="AH125" i="1"/>
  <c r="AH126" i="1"/>
  <c r="AC310" i="2" s="1"/>
  <c r="AH127" i="1"/>
  <c r="AH128" i="1"/>
  <c r="AH129" i="1"/>
  <c r="AC141" i="2" s="1"/>
  <c r="AH130" i="1"/>
  <c r="AC308" i="2" s="1"/>
  <c r="AH131" i="1"/>
  <c r="AC138" i="2" s="1"/>
  <c r="AH132" i="1"/>
  <c r="AH133" i="1"/>
  <c r="AC129" i="2" s="1"/>
  <c r="AH134" i="1"/>
  <c r="AH135" i="1"/>
  <c r="AC147" i="2" s="1"/>
  <c r="AH136" i="1"/>
  <c r="AC218" i="2" s="1"/>
  <c r="AK218" i="2" s="1"/>
  <c r="L218" i="7" s="1"/>
  <c r="AH137" i="1"/>
  <c r="AC199" i="2" s="1"/>
  <c r="AH138" i="1"/>
  <c r="AH139" i="1"/>
  <c r="AC229" i="2" s="1"/>
  <c r="AH140" i="1"/>
  <c r="AC85" i="2" s="1"/>
  <c r="AH141" i="1"/>
  <c r="AC35" i="2" s="1"/>
  <c r="AH142" i="1"/>
  <c r="AH143" i="1"/>
  <c r="AC157" i="2" s="1"/>
  <c r="AH144" i="1"/>
  <c r="AH145" i="1"/>
  <c r="AH146" i="1"/>
  <c r="AH147" i="1"/>
  <c r="AC20" i="2" s="1"/>
  <c r="AH148" i="1"/>
  <c r="AH149" i="1"/>
  <c r="AC189" i="2" s="1"/>
  <c r="AH150" i="1"/>
  <c r="AH151" i="1"/>
  <c r="AH152" i="1"/>
  <c r="AH153" i="1"/>
  <c r="AC235" i="2" s="1"/>
  <c r="AH154" i="1"/>
  <c r="AC71" i="2" s="1"/>
  <c r="AH155" i="1"/>
  <c r="AH156" i="1"/>
  <c r="AC249" i="2" s="1"/>
  <c r="AH157" i="1"/>
  <c r="AC28" i="2" s="1"/>
  <c r="AH158" i="1"/>
  <c r="AC277" i="2" s="1"/>
  <c r="AH159" i="1"/>
  <c r="AC165" i="2" s="1"/>
  <c r="AH160" i="1"/>
  <c r="AH161" i="1"/>
  <c r="AH162" i="1"/>
  <c r="AH163" i="1"/>
  <c r="AC150" i="2" s="1"/>
  <c r="AH164" i="1"/>
  <c r="AC273" i="2" s="1"/>
  <c r="AH165" i="1"/>
  <c r="AH166" i="1"/>
  <c r="AC348" i="2" s="1"/>
  <c r="AH167" i="1"/>
  <c r="AC320" i="2" s="1"/>
  <c r="AH168" i="1"/>
  <c r="AH169" i="1"/>
  <c r="AC455" i="2" s="1"/>
  <c r="AH170" i="1"/>
  <c r="AC382" i="2" s="1"/>
  <c r="AH171" i="1"/>
  <c r="AC493" i="2" s="1"/>
  <c r="AH172" i="1"/>
  <c r="AH173" i="1"/>
  <c r="AC424" i="2" s="1"/>
  <c r="AH174" i="1"/>
  <c r="AH175" i="1"/>
  <c r="AC426" i="2" s="1"/>
  <c r="AH176" i="1"/>
  <c r="AC446" i="2" s="1"/>
  <c r="AH177" i="1"/>
  <c r="AH178" i="1"/>
  <c r="AC342" i="2" s="1"/>
  <c r="AH179" i="1"/>
  <c r="AC486" i="2" s="1"/>
  <c r="AH180" i="1"/>
  <c r="AC334" i="2" s="1"/>
  <c r="AH181" i="1"/>
  <c r="AC449" i="2" s="1"/>
  <c r="AH182" i="1"/>
  <c r="AC472" i="2" s="1"/>
  <c r="AH183" i="1"/>
  <c r="AC319" i="2" s="1"/>
  <c r="AH184" i="1"/>
  <c r="AC477" i="2" s="1"/>
  <c r="AH185" i="1"/>
  <c r="AC370" i="2" s="1"/>
  <c r="AH186" i="1"/>
  <c r="AC353" i="2" s="1"/>
  <c r="AH187" i="1"/>
  <c r="AC325" i="2" s="1"/>
  <c r="AH188" i="1"/>
  <c r="AC216" i="2" s="1"/>
  <c r="AH189" i="1"/>
  <c r="AC428" i="2" s="1"/>
  <c r="AH190" i="1"/>
  <c r="AH191" i="1"/>
  <c r="AC349" i="2" s="1"/>
  <c r="AH192" i="1"/>
  <c r="AC350" i="2" s="1"/>
  <c r="AG350" i="2" s="1"/>
  <c r="AH193" i="1"/>
  <c r="AC461" i="2" s="1"/>
  <c r="AH194" i="1"/>
  <c r="AH195" i="1"/>
  <c r="AH196" i="1"/>
  <c r="AC12" i="2" s="1"/>
  <c r="AH197" i="1"/>
  <c r="AC447" i="2" s="1"/>
  <c r="AH198" i="1"/>
  <c r="AC404" i="2" s="1"/>
  <c r="AH199" i="1"/>
  <c r="AH200" i="1"/>
  <c r="AH201" i="1"/>
  <c r="AC412" i="2" s="1"/>
  <c r="AH202" i="1"/>
  <c r="AC484" i="2" s="1"/>
  <c r="AH203" i="1"/>
  <c r="AC362" i="2" s="1"/>
  <c r="AF362" i="2" s="1"/>
  <c r="AH204" i="1"/>
  <c r="AC468" i="2" s="1"/>
  <c r="AG468" i="2" s="1"/>
  <c r="AH205" i="1"/>
  <c r="AC347" i="2" s="1"/>
  <c r="AH206" i="1"/>
  <c r="AH207" i="1"/>
  <c r="AC371" i="2" s="1"/>
  <c r="AH208" i="1"/>
  <c r="AH209" i="1"/>
  <c r="AH210" i="1"/>
  <c r="AC369" i="2" s="1"/>
  <c r="AH211" i="1"/>
  <c r="AC479" i="2" s="1"/>
  <c r="AH212" i="1"/>
  <c r="AC478" i="2" s="1"/>
  <c r="AG478" i="2" s="1"/>
  <c r="AH213" i="1"/>
  <c r="AC425" i="2" s="1"/>
  <c r="AH214" i="1"/>
  <c r="AC10" i="2" s="1"/>
  <c r="AG10" i="2" s="1"/>
  <c r="AH215" i="1"/>
  <c r="AC401" i="2" s="1"/>
  <c r="AH216" i="1"/>
  <c r="AH217" i="1"/>
  <c r="AC480" i="2" s="1"/>
  <c r="AG480" i="2" s="1"/>
  <c r="AH218" i="1"/>
  <c r="AC363" i="2" s="1"/>
  <c r="AH219" i="1"/>
  <c r="AC409" i="2" s="1"/>
  <c r="AH220" i="1"/>
  <c r="AC361" i="2" s="1"/>
  <c r="AH221" i="1"/>
  <c r="AC364" i="2" s="1"/>
  <c r="AH222" i="1"/>
  <c r="AC345" i="2" s="1"/>
  <c r="AH223" i="1"/>
  <c r="AC377" i="2" s="1"/>
  <c r="AH224" i="1"/>
  <c r="AC489" i="2" s="1"/>
  <c r="AH225" i="1"/>
  <c r="AC399" i="2" s="1"/>
  <c r="AH226" i="1"/>
  <c r="AH227" i="1"/>
  <c r="AC398" i="2" s="1"/>
  <c r="AH228" i="1"/>
  <c r="AC483" i="2" s="1"/>
  <c r="AH229" i="1"/>
  <c r="AC383" i="2" s="1"/>
  <c r="AH230" i="1"/>
  <c r="AC368" i="2" s="1"/>
  <c r="AH231" i="1"/>
  <c r="AC403" i="2" s="1"/>
  <c r="AH232" i="1"/>
  <c r="AH233" i="1"/>
  <c r="AC400" i="2" s="1"/>
  <c r="AH234" i="1"/>
  <c r="AC465" i="2" s="1"/>
  <c r="AH235" i="1"/>
  <c r="AC335" i="2" s="1"/>
  <c r="AH236" i="1"/>
  <c r="AH237" i="1"/>
  <c r="AC336" i="2" s="1"/>
  <c r="AH238" i="1"/>
  <c r="AC384" i="2" s="1"/>
  <c r="AH239" i="1"/>
  <c r="AC454" i="2" s="1"/>
  <c r="AH240" i="1"/>
  <c r="AC321" i="2" s="1"/>
  <c r="AH241" i="1"/>
  <c r="AC402" i="2" s="1"/>
  <c r="AH242" i="1"/>
  <c r="AC501" i="2" s="1"/>
  <c r="AH243" i="1"/>
  <c r="AH244" i="1"/>
  <c r="AH245" i="1"/>
  <c r="AH246" i="1"/>
  <c r="AC323" i="2" s="1"/>
  <c r="AH247" i="1"/>
  <c r="AC367" i="2" s="1"/>
  <c r="AH248" i="1"/>
  <c r="AC317" i="2" s="1"/>
  <c r="AH249" i="1"/>
  <c r="AC329" i="2" s="1"/>
  <c r="AH250" i="1"/>
  <c r="AH251" i="1"/>
  <c r="AC475" i="2" s="1"/>
  <c r="AH252" i="1"/>
  <c r="AC354" i="2" s="1"/>
  <c r="AH253" i="1"/>
  <c r="AC318" i="2" s="1"/>
  <c r="AH254" i="1"/>
  <c r="AC500" i="2" s="1"/>
  <c r="AH255" i="1"/>
  <c r="AC333" i="2" s="1"/>
  <c r="AH256" i="1"/>
  <c r="AH257" i="1"/>
  <c r="AH258" i="1"/>
  <c r="AC463" i="2" s="1"/>
  <c r="AH259" i="1"/>
  <c r="AC462" i="2" s="1"/>
  <c r="AH260" i="1"/>
  <c r="AC355" i="2" s="1"/>
  <c r="AH261" i="1"/>
  <c r="AC469" i="2" s="1"/>
  <c r="AH262" i="1"/>
  <c r="AC359" i="2" s="1"/>
  <c r="AH263" i="1"/>
  <c r="AC352" i="2" s="1"/>
  <c r="AF352" i="2" s="1"/>
  <c r="AH264" i="1"/>
  <c r="AC324" i="2" s="1"/>
  <c r="AH265" i="1"/>
  <c r="AH266" i="1"/>
  <c r="AC373" i="2" s="1"/>
  <c r="AH267" i="1"/>
  <c r="AH268" i="1"/>
  <c r="AH269" i="1"/>
  <c r="AC485" i="2" s="1"/>
  <c r="AH270" i="1"/>
  <c r="AC445" i="2" s="1"/>
  <c r="AH271" i="1"/>
  <c r="AC573" i="2" s="1"/>
  <c r="AH272" i="1"/>
  <c r="AH273" i="1"/>
  <c r="AC770" i="2" s="1"/>
  <c r="AH274" i="1"/>
  <c r="AC777" i="2" s="1"/>
  <c r="AH275" i="1"/>
  <c r="AC511" i="2" s="1"/>
  <c r="AH276" i="1"/>
  <c r="AH277" i="1"/>
  <c r="AC814" i="2" s="1"/>
  <c r="AH278" i="1"/>
  <c r="AC725" i="2" s="1"/>
  <c r="AF725" i="2" s="1"/>
  <c r="AH279" i="1"/>
  <c r="AC792" i="2" s="1"/>
  <c r="AH280" i="1"/>
  <c r="AC587" i="2" s="1"/>
  <c r="AH281" i="1"/>
  <c r="AC785" i="2" s="1"/>
  <c r="AH282" i="1"/>
  <c r="AC713" i="2" s="1"/>
  <c r="AH283" i="1"/>
  <c r="AC798" i="2" s="1"/>
  <c r="AH284" i="1"/>
  <c r="AH285" i="1"/>
  <c r="AC745" i="2" s="1"/>
  <c r="AH286" i="1"/>
  <c r="AC589" i="2" s="1"/>
  <c r="AH287" i="1"/>
  <c r="AH288" i="1"/>
  <c r="AC549" i="2" s="1"/>
  <c r="AH289" i="1"/>
  <c r="AC664" i="2" s="1"/>
  <c r="AH290" i="1"/>
  <c r="AC578" i="2" s="1"/>
  <c r="AH291" i="1"/>
  <c r="AC506" i="2" s="1"/>
  <c r="AF506" i="2" s="1"/>
  <c r="AH292" i="1"/>
  <c r="AH293" i="1"/>
  <c r="AC741" i="2" s="1"/>
  <c r="AH294" i="1"/>
  <c r="AC574" i="2" s="1"/>
  <c r="AH295" i="1"/>
  <c r="AC594" i="2" s="1"/>
  <c r="AH296" i="1"/>
  <c r="AC767" i="2" s="1"/>
  <c r="AH297" i="1"/>
  <c r="AH298" i="1"/>
  <c r="AC590" i="2" s="1"/>
  <c r="AH299" i="1"/>
  <c r="AH300" i="1"/>
  <c r="AC648" i="2" s="1"/>
  <c r="AH301" i="1"/>
  <c r="AC614" i="2" s="1"/>
  <c r="AF614" i="2" s="1"/>
  <c r="AH302" i="1"/>
  <c r="AC766" i="2" s="1"/>
  <c r="AH303" i="1"/>
  <c r="AC655" i="2" s="1"/>
  <c r="AH304" i="1"/>
  <c r="AH305" i="1"/>
  <c r="AC596" i="2" s="1"/>
  <c r="AH306" i="1"/>
  <c r="AC740" i="2" s="1"/>
  <c r="AH307" i="1"/>
  <c r="AC781" i="2" s="1"/>
  <c r="AH308" i="1"/>
  <c r="AC570" i="2" s="1"/>
  <c r="AH309" i="1"/>
  <c r="AC555" i="2" s="1"/>
  <c r="AH310" i="1"/>
  <c r="AC802" i="2" s="1"/>
  <c r="AH311" i="1"/>
  <c r="AC601" i="2" s="1"/>
  <c r="AH312" i="1"/>
  <c r="AC525" i="2" s="1"/>
  <c r="AH313" i="1"/>
  <c r="AC593" i="2" s="1"/>
  <c r="AH314" i="1"/>
  <c r="AC778" i="2" s="1"/>
  <c r="AH315" i="1"/>
  <c r="AC805" i="2" s="1"/>
  <c r="AH316" i="1"/>
  <c r="AH317" i="1"/>
  <c r="AC627" i="2" s="1"/>
  <c r="AH318" i="1"/>
  <c r="AC813" i="2" s="1"/>
  <c r="AH319" i="1"/>
  <c r="AH320" i="1"/>
  <c r="AC562" i="2" s="1"/>
  <c r="AH321" i="1"/>
  <c r="AC768" i="2" s="1"/>
  <c r="AH322" i="1"/>
  <c r="AC520" i="2" s="1"/>
  <c r="AH323" i="1"/>
  <c r="AC809" i="2" s="1"/>
  <c r="AH324" i="1"/>
  <c r="AC803" i="2" s="1"/>
  <c r="AH325" i="1"/>
  <c r="AC519" i="2" s="1"/>
  <c r="AH326" i="1"/>
  <c r="AH327" i="1"/>
  <c r="AC709" i="2" s="1"/>
  <c r="AH328" i="1"/>
  <c r="AH329" i="1"/>
  <c r="AH330" i="1"/>
  <c r="AC546" i="2" s="1"/>
  <c r="AH331" i="1"/>
  <c r="AC800" i="2" s="1"/>
  <c r="AH332" i="1"/>
  <c r="AC572" i="2" s="1"/>
  <c r="AH333" i="1"/>
  <c r="AC684" i="2" s="1"/>
  <c r="AH334" i="1"/>
  <c r="AC692" i="2" s="1"/>
  <c r="AH335" i="1"/>
  <c r="AC535" i="2" s="1"/>
  <c r="AH336" i="1"/>
  <c r="AC816" i="2" s="1"/>
  <c r="AH337" i="1"/>
  <c r="AC641" i="2" s="1"/>
  <c r="AH338" i="1"/>
  <c r="AC650" i="2" s="1"/>
  <c r="AH339" i="1"/>
  <c r="AC631" i="2" s="1"/>
  <c r="AH340" i="1"/>
  <c r="AC651" i="2" s="1"/>
  <c r="AH341" i="1"/>
  <c r="AC783" i="2" s="1"/>
  <c r="AH342" i="1"/>
  <c r="AH343" i="1"/>
  <c r="AC557" i="2" s="1"/>
  <c r="AH344" i="1"/>
  <c r="AC626" i="2" s="1"/>
  <c r="AH345" i="1"/>
  <c r="AH346" i="1"/>
  <c r="AC824" i="2" s="1"/>
  <c r="AH347" i="1"/>
  <c r="AH348" i="1"/>
  <c r="AC707" i="2" s="1"/>
  <c r="AH349" i="1"/>
  <c r="AC588" i="2" s="1"/>
  <c r="AH350" i="1"/>
  <c r="AC605" i="2" s="1"/>
  <c r="AH351" i="1"/>
  <c r="AC197" i="2" s="1"/>
  <c r="AH352" i="1"/>
  <c r="AC196" i="2" s="1"/>
  <c r="AH353" i="1"/>
  <c r="AH354" i="1"/>
  <c r="AC632" i="2" s="1"/>
  <c r="AH355" i="1"/>
  <c r="AC797" i="2" s="1"/>
  <c r="AH356" i="1"/>
  <c r="AC567" i="2" s="1"/>
  <c r="AH357" i="1"/>
  <c r="AH358" i="1"/>
  <c r="AC753" i="2" s="1"/>
  <c r="AH359" i="1"/>
  <c r="AC637" i="2" s="1"/>
  <c r="AH360" i="1"/>
  <c r="AC569" i="2" s="1"/>
  <c r="AH361" i="1"/>
  <c r="AC565" i="2" s="1"/>
  <c r="AH362" i="1"/>
  <c r="AC559" i="2" s="1"/>
  <c r="AH363" i="1"/>
  <c r="AC755" i="2" s="1"/>
  <c r="AH364" i="1"/>
  <c r="AH365" i="1"/>
  <c r="AC645" i="2" s="1"/>
  <c r="AH366" i="1"/>
  <c r="AC657" i="2" s="1"/>
  <c r="AH367" i="1"/>
  <c r="AC629" i="2" s="1"/>
  <c r="AH368" i="1"/>
  <c r="AC686" i="2" s="1"/>
  <c r="AH369" i="1"/>
  <c r="AH370" i="1"/>
  <c r="AC643" i="2" s="1"/>
  <c r="AH371" i="1"/>
  <c r="AH372" i="1"/>
  <c r="AC700" i="2" s="1"/>
  <c r="AH373" i="1"/>
  <c r="AC747" i="2" s="1"/>
  <c r="AH374" i="1"/>
  <c r="AC507" i="2" s="1"/>
  <c r="AK507" i="2" s="1"/>
  <c r="L507" i="7" s="1"/>
  <c r="AH375" i="1"/>
  <c r="AC625" i="2" s="1"/>
  <c r="AH376" i="1"/>
  <c r="AC757" i="2" s="1"/>
  <c r="AH377" i="1"/>
  <c r="AC815" i="2" s="1"/>
  <c r="AH378" i="1"/>
  <c r="AC647" i="2" s="1"/>
  <c r="AH379" i="1"/>
  <c r="AC808" i="2" s="1"/>
  <c r="AH380" i="1"/>
  <c r="AC804" i="2" s="1"/>
  <c r="AH381" i="1"/>
  <c r="AC801" i="2" s="1"/>
  <c r="AH382" i="1"/>
  <c r="AC752" i="2" s="1"/>
  <c r="AH383" i="1"/>
  <c r="AC822" i="2" s="1"/>
  <c r="AG822" i="2" s="1"/>
  <c r="AH384" i="1"/>
  <c r="AH385" i="1"/>
  <c r="AC515" i="2" s="1"/>
  <c r="AH386" i="1"/>
  <c r="AH387" i="1"/>
  <c r="AC630" i="2" s="1"/>
  <c r="AH388" i="1"/>
  <c r="AH389" i="1"/>
  <c r="AC642" i="2" s="1"/>
  <c r="AH390" i="1"/>
  <c r="AC715" i="2" s="1"/>
  <c r="AH391" i="1"/>
  <c r="AC591" i="2" s="1"/>
  <c r="AF591" i="2" s="1"/>
  <c r="AH392" i="1"/>
  <c r="AC769" i="2" s="1"/>
  <c r="AH393" i="1"/>
  <c r="AC758" i="2" s="1"/>
  <c r="AK758" i="2" s="1"/>
  <c r="L758" i="7" s="1"/>
  <c r="AH394" i="1"/>
  <c r="AC508" i="2" s="1"/>
  <c r="AH395" i="1"/>
  <c r="AC810" i="2" s="1"/>
  <c r="AK810" i="2" s="1"/>
  <c r="L810" i="7" s="1"/>
  <c r="AH396" i="1"/>
  <c r="AC823" i="2" s="1"/>
  <c r="AH397" i="1"/>
  <c r="AC530" i="2" s="1"/>
  <c r="AH398" i="1"/>
  <c r="AC621" i="2" s="1"/>
  <c r="AH399" i="1"/>
  <c r="AH400" i="1"/>
  <c r="AH401" i="1"/>
  <c r="AC702" i="2" s="1"/>
  <c r="AH402" i="1"/>
  <c r="AC646" i="2" s="1"/>
  <c r="AH403" i="1"/>
  <c r="AC818" i="2" s="1"/>
  <c r="AH404" i="1"/>
  <c r="AC547" i="2" s="1"/>
  <c r="AH405" i="1"/>
  <c r="AC662" i="2" s="1"/>
  <c r="AH406" i="1"/>
  <c r="AC786" i="2" s="1"/>
  <c r="AH407" i="1"/>
  <c r="AC726" i="2" s="1"/>
  <c r="AH408" i="1"/>
  <c r="AC820" i="2" s="1"/>
  <c r="AH409" i="1"/>
  <c r="AC701" i="2" s="1"/>
  <c r="AG701" i="2" s="1"/>
  <c r="AH410" i="1"/>
  <c r="AC714" i="2" s="1"/>
  <c r="AH411" i="1"/>
  <c r="AH412" i="1"/>
  <c r="AC754" i="2" s="1"/>
  <c r="AH413" i="1"/>
  <c r="AC622" i="2" s="1"/>
  <c r="AH414" i="1"/>
  <c r="AC759" i="2" s="1"/>
  <c r="AH415" i="1"/>
  <c r="AC612" i="2" s="1"/>
  <c r="AH416" i="1"/>
  <c r="AC697" i="2" s="1"/>
  <c r="AH417" i="1"/>
  <c r="AC678" i="2" s="1"/>
  <c r="AH418" i="1"/>
  <c r="AC667" i="2" s="1"/>
  <c r="AH419" i="1"/>
  <c r="AC775" i="2" s="1"/>
  <c r="AH420" i="1"/>
  <c r="AC531" i="2" s="1"/>
  <c r="AH421" i="1"/>
  <c r="AC673" i="2" s="1"/>
  <c r="AH422" i="1"/>
  <c r="AC539" i="2" s="1"/>
  <c r="AH423" i="1"/>
  <c r="AC793" i="2" s="1"/>
  <c r="AH424" i="1"/>
  <c r="AH425" i="1"/>
  <c r="AH426" i="1"/>
  <c r="AC756" i="2" s="1"/>
  <c r="AH427" i="1"/>
  <c r="AC774" i="2" s="1"/>
  <c r="AH428" i="1"/>
  <c r="AC652" i="2" s="1"/>
  <c r="AH429" i="1"/>
  <c r="AC736" i="2" s="1"/>
  <c r="AH430" i="1"/>
  <c r="AC583" i="2" s="1"/>
  <c r="AH431" i="1"/>
  <c r="AH432" i="1"/>
  <c r="AC548" i="2" s="1"/>
  <c r="AH433" i="1"/>
  <c r="AC14" i="2" s="1"/>
  <c r="AH434" i="1"/>
  <c r="AC779" i="2" s="1"/>
  <c r="AH435" i="1"/>
  <c r="AC765" i="2" s="1"/>
  <c r="AH436" i="1"/>
  <c r="AH437" i="1"/>
  <c r="AH438" i="1"/>
  <c r="AH439" i="1"/>
  <c r="AC825" i="2" s="1"/>
  <c r="AH440" i="1"/>
  <c r="AC791" i="2" s="1"/>
  <c r="AH441" i="1"/>
  <c r="AH442" i="1"/>
  <c r="AC592" i="2" s="1"/>
  <c r="AH443" i="1"/>
  <c r="AC661" i="2" s="1"/>
  <c r="AH444" i="1"/>
  <c r="AH445" i="1"/>
  <c r="AH446" i="1"/>
  <c r="AH447" i="1"/>
  <c r="AC965" i="2" s="1"/>
  <c r="AH448" i="1"/>
  <c r="AH449" i="1"/>
  <c r="AC967" i="2" s="1"/>
  <c r="AH450" i="1"/>
  <c r="AC835" i="2" s="1"/>
  <c r="AH451" i="1"/>
  <c r="AC1039" i="2" s="1"/>
  <c r="AH452" i="1"/>
  <c r="AC1032" i="2" s="1"/>
  <c r="AH453" i="1"/>
  <c r="AC906" i="2" s="1"/>
  <c r="AH454" i="1"/>
  <c r="AC919" i="2" s="1"/>
  <c r="AH455" i="1"/>
  <c r="AC1015" i="2" s="1"/>
  <c r="AH456" i="1"/>
  <c r="AH457" i="1"/>
  <c r="AC935" i="2" s="1"/>
  <c r="AH458" i="1"/>
  <c r="AC864" i="2" s="1"/>
  <c r="AH459" i="1"/>
  <c r="AC1123" i="2" s="1"/>
  <c r="AH460" i="1"/>
  <c r="AC1097" i="2" s="1"/>
  <c r="AH461" i="1"/>
  <c r="AC1103" i="2" s="1"/>
  <c r="AH462" i="1"/>
  <c r="AC1067" i="2" s="1"/>
  <c r="AH463" i="1"/>
  <c r="AC1066" i="2" s="1"/>
  <c r="AH464" i="1"/>
  <c r="AC963" i="2" s="1"/>
  <c r="AH465" i="1"/>
  <c r="AC1068" i="2" s="1"/>
  <c r="AH466" i="1"/>
  <c r="AC870" i="2" s="1"/>
  <c r="AH467" i="1"/>
  <c r="AC903" i="2" s="1"/>
  <c r="AH468" i="1"/>
  <c r="AC1053" i="2" s="1"/>
  <c r="AH469" i="1"/>
  <c r="AC1031" i="2" s="1"/>
  <c r="AH470" i="1"/>
  <c r="AC1052" i="2" s="1"/>
  <c r="AH471" i="1"/>
  <c r="AC901" i="2" s="1"/>
  <c r="AH472" i="1"/>
  <c r="AC1092" i="2" s="1"/>
  <c r="AH473" i="1"/>
  <c r="AC869" i="2" s="1"/>
  <c r="AH474" i="1"/>
  <c r="AC1102" i="2" s="1"/>
  <c r="AH475" i="1"/>
  <c r="AC1130" i="2" s="1"/>
  <c r="AH476" i="1"/>
  <c r="AC955" i="2" s="1"/>
  <c r="AH477" i="1"/>
  <c r="AC997" i="2" s="1"/>
  <c r="AH478" i="1"/>
  <c r="AC1098" i="2" s="1"/>
  <c r="AH479" i="1"/>
  <c r="AC1027" i="2" s="1"/>
  <c r="AH480" i="1"/>
  <c r="AC1146" i="2" s="1"/>
  <c r="AH481" i="1"/>
  <c r="AC136" i="2" s="1"/>
  <c r="AH482" i="1"/>
  <c r="AC1004" i="2" s="1"/>
  <c r="AH483" i="1"/>
  <c r="AC949" i="2" s="1"/>
  <c r="AH484" i="1"/>
  <c r="AC985" i="2" s="1"/>
  <c r="AH485" i="1"/>
  <c r="AH486" i="1"/>
  <c r="AC844" i="2" s="1"/>
  <c r="AH487" i="1"/>
  <c r="AC872" i="2" s="1"/>
  <c r="AH488" i="1"/>
  <c r="AC1023" i="2" s="1"/>
  <c r="AH489" i="1"/>
  <c r="AC1050" i="2" s="1"/>
  <c r="AF1050" i="2" s="1"/>
  <c r="AH490" i="1"/>
  <c r="AC1122" i="2" s="1"/>
  <c r="AH491" i="1"/>
  <c r="AC998" i="2" s="1"/>
  <c r="AH492" i="1"/>
  <c r="AC929" i="2" s="1"/>
  <c r="AH493" i="1"/>
  <c r="AC1074" i="2" s="1"/>
  <c r="AH494" i="1"/>
  <c r="AH495" i="1"/>
  <c r="AC951" i="2" s="1"/>
  <c r="AH496" i="1"/>
  <c r="AC1136" i="2" s="1"/>
  <c r="AH497" i="1"/>
  <c r="AC1021" i="2" s="1"/>
  <c r="AH498" i="1"/>
  <c r="AC1153" i="2" s="1"/>
  <c r="AH499" i="1"/>
  <c r="AC945" i="2" s="1"/>
  <c r="AH500" i="1"/>
  <c r="AC959" i="2" s="1"/>
  <c r="AH501" i="1"/>
  <c r="AC944" i="2" s="1"/>
  <c r="AH502" i="1"/>
  <c r="AC1006" i="2" s="1"/>
  <c r="AH503" i="1"/>
  <c r="AC1073" i="2" s="1"/>
  <c r="AH504" i="1"/>
  <c r="AC1079" i="2" s="1"/>
  <c r="AH505" i="1"/>
  <c r="AC1140" i="2" s="1"/>
  <c r="AH506" i="1"/>
  <c r="AC1128" i="2" s="1"/>
  <c r="AH507" i="1"/>
  <c r="AC1014" i="2" s="1"/>
  <c r="AH508" i="1"/>
  <c r="AC1096" i="2" s="1"/>
  <c r="AH509" i="1"/>
  <c r="AC999" i="2" s="1"/>
  <c r="AH510" i="1"/>
  <c r="AC843" i="2" s="1"/>
  <c r="AH511" i="1"/>
  <c r="AC1151" i="2" s="1"/>
  <c r="AH512" i="1"/>
  <c r="AH513" i="1"/>
  <c r="AC1160" i="2" s="1"/>
  <c r="AH514" i="1"/>
  <c r="AC846" i="2" s="1"/>
  <c r="AK846" i="2" s="1"/>
  <c r="L846" i="7" s="1"/>
  <c r="AH515" i="1"/>
  <c r="AC1075" i="2" s="1"/>
  <c r="AH516" i="1"/>
  <c r="AC1078" i="2" s="1"/>
  <c r="AH517" i="1"/>
  <c r="AC833" i="2" s="1"/>
  <c r="AH518" i="1"/>
  <c r="AC1013" i="2" s="1"/>
  <c r="AH519" i="1"/>
  <c r="AC1110" i="2" s="1"/>
  <c r="AH520" i="1"/>
  <c r="AC925" i="2" s="1"/>
  <c r="AH521" i="1"/>
  <c r="AC1155" i="2" s="1"/>
  <c r="AH522" i="1"/>
  <c r="AC828" i="2" s="1"/>
  <c r="AH523" i="1"/>
  <c r="AC861" i="2" s="1"/>
  <c r="AH524" i="1"/>
  <c r="AC1156" i="2" s="1"/>
  <c r="AH525" i="1"/>
  <c r="AC982" i="2" s="1"/>
  <c r="AH526" i="1"/>
  <c r="AC992" i="2" s="1"/>
  <c r="AH527" i="1"/>
  <c r="AC966" i="2" s="1"/>
  <c r="AH528" i="1"/>
  <c r="AC1095" i="2" s="1"/>
  <c r="AH529" i="1"/>
  <c r="AC1020" i="2" s="1"/>
  <c r="AH530" i="1"/>
  <c r="AC994" i="2" s="1"/>
  <c r="AH531" i="1"/>
  <c r="AC1035" i="2" s="1"/>
  <c r="AH532" i="1"/>
  <c r="AC988" i="2" s="1"/>
  <c r="AH533" i="1"/>
  <c r="AC981" i="2" s="1"/>
  <c r="AH534" i="1"/>
  <c r="AC1007" i="2" s="1"/>
  <c r="AH535" i="1"/>
  <c r="AC840" i="2" s="1"/>
  <c r="AH536" i="1"/>
  <c r="AC979" i="2" s="1"/>
  <c r="AH537" i="1"/>
  <c r="AC1127" i="2" s="1"/>
  <c r="AH538" i="1"/>
  <c r="AH539" i="1"/>
  <c r="AC1065" i="2" s="1"/>
  <c r="AH540" i="1"/>
  <c r="AC1129" i="2" s="1"/>
  <c r="AH541" i="1"/>
  <c r="AC873" i="2" s="1"/>
  <c r="AH542" i="1"/>
  <c r="AC1024" i="2" s="1"/>
  <c r="AH543" i="1"/>
  <c r="AC1090" i="2" s="1"/>
  <c r="AH544" i="1"/>
  <c r="AH545" i="1"/>
  <c r="AC953" i="2" s="1"/>
  <c r="AH546" i="1"/>
  <c r="AH547" i="1"/>
  <c r="AC913" i="2" s="1"/>
  <c r="AH548" i="1"/>
  <c r="AC912" i="2" s="1"/>
  <c r="AG912" i="2" s="1"/>
  <c r="AH549" i="1"/>
  <c r="AC969" i="2" s="1"/>
  <c r="AH550" i="1"/>
  <c r="AC860" i="2" s="1"/>
  <c r="AH551" i="1"/>
  <c r="AC1054" i="2" s="1"/>
  <c r="AH552" i="1"/>
  <c r="AC911" i="2" s="1"/>
  <c r="AH553" i="1"/>
  <c r="AC1009" i="2" s="1"/>
  <c r="AH554" i="1"/>
  <c r="AH555" i="1"/>
  <c r="AC968" i="2" s="1"/>
  <c r="AH556" i="1"/>
  <c r="AC1043" i="2" s="1"/>
  <c r="AH557" i="1"/>
  <c r="AC1025" i="2" s="1"/>
  <c r="AH558" i="1"/>
  <c r="AC939" i="2" s="1"/>
  <c r="AH559" i="1"/>
  <c r="AC1008" i="2" s="1"/>
  <c r="AH560" i="1"/>
  <c r="AH561" i="1"/>
  <c r="AC989" i="2" s="1"/>
  <c r="AH562" i="1"/>
  <c r="AC834" i="2" s="1"/>
  <c r="AH563" i="1"/>
  <c r="AC1159" i="2" s="1"/>
  <c r="AH564" i="1"/>
  <c r="AH565" i="1"/>
  <c r="AC983" i="2" s="1"/>
  <c r="AH566" i="1"/>
  <c r="AC957" i="2" s="1"/>
  <c r="AH567" i="1"/>
  <c r="AH568" i="1"/>
  <c r="AC956" i="2" s="1"/>
  <c r="AH569" i="1"/>
  <c r="AC1026" i="2" s="1"/>
  <c r="AH570" i="1"/>
  <c r="AC1089" i="2" s="1"/>
  <c r="AH571" i="1"/>
  <c r="AC947" i="2" s="1"/>
  <c r="AH572" i="1"/>
  <c r="AC8" i="2" s="1"/>
  <c r="AH573" i="1"/>
  <c r="AC924" i="2" s="1"/>
  <c r="AH574" i="1"/>
  <c r="AC1154" i="2" s="1"/>
  <c r="AH575" i="1"/>
  <c r="AC1062" i="2" s="1"/>
  <c r="AH576" i="1"/>
  <c r="AC1061" i="2" s="1"/>
  <c r="AH577" i="1"/>
  <c r="AC1114" i="2" s="1"/>
  <c r="AH578" i="1"/>
  <c r="AC917" i="2" s="1"/>
  <c r="AH579" i="1"/>
  <c r="AC1137" i="2" s="1"/>
  <c r="AH580" i="1"/>
  <c r="AC1112" i="2" s="1"/>
  <c r="AH581" i="1"/>
  <c r="AC881" i="2" s="1"/>
  <c r="AH582" i="1"/>
  <c r="AC907" i="2" s="1"/>
  <c r="AH583" i="1"/>
  <c r="AC837" i="2" s="1"/>
  <c r="AH584" i="1"/>
  <c r="AC909" i="2" s="1"/>
  <c r="AH585" i="1"/>
  <c r="AC874" i="2" s="1"/>
  <c r="AH586" i="1"/>
  <c r="AC1064" i="2" s="1"/>
  <c r="AH587" i="1"/>
  <c r="AC1126" i="2" s="1"/>
  <c r="AH588" i="1"/>
  <c r="AC962" i="2" s="1"/>
  <c r="AH589" i="1"/>
  <c r="AC894" i="2" s="1"/>
  <c r="AH590" i="1"/>
  <c r="AC876" i="2" s="1"/>
  <c r="AH591" i="1"/>
  <c r="AC905" i="2" s="1"/>
  <c r="AH592" i="1"/>
  <c r="AC971" i="2" s="1"/>
  <c r="AH593" i="1"/>
  <c r="AC904" i="2" s="1"/>
  <c r="AH594" i="1"/>
  <c r="AH595" i="1"/>
  <c r="AC865" i="2" s="1"/>
  <c r="AH596" i="1"/>
  <c r="AC936" i="2" s="1"/>
  <c r="AH597" i="1"/>
  <c r="AC928" i="2" s="1"/>
  <c r="AH598" i="1"/>
  <c r="AC842" i="2" s="1"/>
  <c r="AH599" i="1"/>
  <c r="AC970" i="2" s="1"/>
  <c r="AH600" i="1"/>
  <c r="AC1121" i="2" s="1"/>
  <c r="AH601" i="1"/>
  <c r="AH602" i="1"/>
  <c r="AC1063" i="2" s="1"/>
  <c r="AH603" i="1"/>
  <c r="AC954" i="2" s="1"/>
  <c r="AF954" i="2" s="1"/>
  <c r="AH604" i="1"/>
  <c r="AC866" i="2" s="1"/>
  <c r="AH605" i="1"/>
  <c r="AC918" i="2" s="1"/>
  <c r="AH606" i="1"/>
  <c r="AC852" i="2" s="1"/>
  <c r="AH607" i="1"/>
  <c r="AC898" i="2" s="1"/>
  <c r="AH608" i="1"/>
  <c r="AC893" i="2" s="1"/>
  <c r="AH609" i="1"/>
  <c r="AC888" i="2" s="1"/>
  <c r="AH610" i="1"/>
  <c r="AC1147" i="2" s="1"/>
  <c r="AH611" i="1"/>
  <c r="AC880" i="2" s="1"/>
  <c r="AH612" i="1"/>
  <c r="AC1017" i="2" s="1"/>
  <c r="AH613" i="1"/>
  <c r="AC867" i="2" s="1"/>
  <c r="AH614" i="1"/>
  <c r="AC1011" i="2" s="1"/>
  <c r="AH615" i="1"/>
  <c r="AC1117" i="2" s="1"/>
  <c r="AH616" i="1"/>
  <c r="AC1010" i="2" s="1"/>
  <c r="AH617" i="1"/>
  <c r="AC845" i="2" s="1"/>
  <c r="AH618" i="1"/>
  <c r="AC1003" i="2" s="1"/>
  <c r="AH619" i="1"/>
  <c r="AC1059" i="2" s="1"/>
  <c r="AH620" i="1"/>
  <c r="AC916" i="2" s="1"/>
  <c r="AH621" i="1"/>
  <c r="AC1105" i="2" s="1"/>
  <c r="AH622" i="1"/>
  <c r="AC829" i="2" s="1"/>
  <c r="AH623" i="1"/>
  <c r="AC897" i="2" s="1"/>
  <c r="AH624" i="1"/>
  <c r="AH625" i="1"/>
  <c r="AC1049" i="2" s="1"/>
  <c r="AF1049" i="2" s="1"/>
  <c r="AH626" i="1"/>
  <c r="AC996" i="2" s="1"/>
  <c r="AH627" i="1"/>
  <c r="AC832" i="2" s="1"/>
  <c r="AH628" i="1"/>
  <c r="AC990" i="2" s="1"/>
  <c r="AH629" i="1"/>
  <c r="AC1145" i="2" s="1"/>
  <c r="AH630" i="1"/>
  <c r="AC1148" i="2" s="1"/>
  <c r="AH631" i="1"/>
  <c r="AC886" i="2" s="1"/>
  <c r="AH632" i="1"/>
  <c r="AC1081" i="2" s="1"/>
  <c r="AH633" i="1"/>
  <c r="AC1116" i="2" s="1"/>
  <c r="AH634" i="1"/>
  <c r="AC883" i="2" s="1"/>
  <c r="AH635" i="1"/>
  <c r="AC1111" i="2" s="1"/>
  <c r="AH636" i="1"/>
  <c r="AC1000" i="2" s="1"/>
  <c r="AH637" i="1"/>
  <c r="AC875" i="2" s="1"/>
  <c r="AH638" i="1"/>
  <c r="AC1084" i="2" s="1"/>
  <c r="AH639" i="1"/>
  <c r="AH640" i="1"/>
  <c r="AC914" i="2" s="1"/>
  <c r="AH641" i="1"/>
  <c r="AC1051" i="2" s="1"/>
  <c r="AH642" i="1"/>
  <c r="AC1045" i="2" s="1"/>
  <c r="AH643" i="1"/>
  <c r="AC1109" i="2" s="1"/>
  <c r="AF1109" i="2" s="1"/>
  <c r="AH644" i="1"/>
  <c r="AC973" i="2" s="1"/>
  <c r="AH645" i="1"/>
  <c r="AC930" i="2" s="1"/>
  <c r="AH646" i="1"/>
  <c r="AC931" i="2" s="1"/>
  <c r="AH647" i="1"/>
  <c r="AC932" i="2" s="1"/>
  <c r="AH648" i="1"/>
  <c r="AC900" i="2" s="1"/>
  <c r="AH649" i="1"/>
  <c r="AC993" i="2" s="1"/>
  <c r="AH650" i="1"/>
  <c r="AC1046" i="2" s="1"/>
  <c r="AH651" i="1"/>
  <c r="AC1070" i="2" s="1"/>
  <c r="AH652" i="1"/>
  <c r="AC934" i="2" s="1"/>
  <c r="AH653" i="1"/>
  <c r="AH654" i="1"/>
  <c r="AC1058" i="2" s="1"/>
  <c r="AH655" i="1"/>
  <c r="AC1028" i="2" s="1"/>
  <c r="AH656" i="1"/>
  <c r="AC1076" i="2" s="1"/>
  <c r="AH657" i="1"/>
  <c r="AC1041" i="2" s="1"/>
  <c r="AH658" i="1"/>
  <c r="AC896" i="2" s="1"/>
  <c r="AH659" i="1"/>
  <c r="AC1080" i="2" s="1"/>
  <c r="AH660" i="1"/>
  <c r="AC882" i="2" s="1"/>
  <c r="AH661" i="1"/>
  <c r="AC921" i="2" s="1"/>
  <c r="AH2" i="1"/>
  <c r="AC226" i="2" s="1"/>
  <c r="AH350" i="2" l="1"/>
  <c r="O350" i="7" s="1"/>
  <c r="AI350" i="2"/>
  <c r="C350" i="7" s="1"/>
  <c r="AH10" i="2"/>
  <c r="O10" i="7" s="1"/>
  <c r="AI10" i="2"/>
  <c r="C10" i="7" s="1"/>
  <c r="AK484" i="2"/>
  <c r="L484" i="7" s="1"/>
  <c r="AG484" i="2"/>
  <c r="AF484" i="2"/>
  <c r="AK308" i="2"/>
  <c r="L308" i="7" s="1"/>
  <c r="AF308" i="2"/>
  <c r="AG308" i="2"/>
  <c r="AK67" i="2"/>
  <c r="L67" i="7" s="1"/>
  <c r="AF67" i="2"/>
  <c r="AG67" i="2"/>
  <c r="AK263" i="2"/>
  <c r="L263" i="7" s="1"/>
  <c r="AG263" i="2"/>
  <c r="AF263" i="2"/>
  <c r="N41" i="7"/>
  <c r="F41" i="7"/>
  <c r="I41" i="7"/>
  <c r="G41" i="7"/>
  <c r="AH468" i="2"/>
  <c r="O468" i="7" s="1"/>
  <c r="AI468" i="2"/>
  <c r="C468" i="7" s="1"/>
  <c r="AK207" i="2"/>
  <c r="L207" i="7" s="1"/>
  <c r="AF207" i="2"/>
  <c r="AG207" i="2"/>
  <c r="AK932" i="2"/>
  <c r="L932" i="7" s="1"/>
  <c r="AF932" i="2"/>
  <c r="AG932" i="2"/>
  <c r="AK897" i="2"/>
  <c r="L897" i="7" s="1"/>
  <c r="AF897" i="2"/>
  <c r="AG897" i="2"/>
  <c r="AK970" i="2"/>
  <c r="L970" i="7" s="1"/>
  <c r="AF970" i="2"/>
  <c r="AG970" i="2"/>
  <c r="AK1159" i="2"/>
  <c r="L1159" i="7" s="1"/>
  <c r="AF1159" i="2"/>
  <c r="AG1159" i="2"/>
  <c r="AK1065" i="2"/>
  <c r="L1065" i="7" s="1"/>
  <c r="AF1065" i="2"/>
  <c r="AG1065" i="2"/>
  <c r="AK998" i="2"/>
  <c r="L998" i="7" s="1"/>
  <c r="AG998" i="2"/>
  <c r="AF998" i="2"/>
  <c r="AK903" i="2"/>
  <c r="L903" i="7" s="1"/>
  <c r="AG903" i="2"/>
  <c r="AF903" i="2"/>
  <c r="AK775" i="2"/>
  <c r="L775" i="7" s="1"/>
  <c r="AF775" i="2"/>
  <c r="AG775" i="2"/>
  <c r="AK535" i="2"/>
  <c r="L535" i="7" s="1"/>
  <c r="AF535" i="2"/>
  <c r="AG535" i="2"/>
  <c r="AK475" i="2"/>
  <c r="L475" i="7" s="1"/>
  <c r="AF475" i="2"/>
  <c r="AG475" i="2"/>
  <c r="N1050" i="7"/>
  <c r="F1050" i="7"/>
  <c r="I1050" i="7"/>
  <c r="G1050" i="7"/>
  <c r="AK997" i="2"/>
  <c r="L997" i="7" s="1"/>
  <c r="AF997" i="2"/>
  <c r="AG997" i="2"/>
  <c r="AK1068" i="2"/>
  <c r="L1068" i="7" s="1"/>
  <c r="AF1068" i="2"/>
  <c r="AG1068" i="2"/>
  <c r="AK736" i="2"/>
  <c r="L736" i="7" s="1"/>
  <c r="AG736" i="2"/>
  <c r="AF736" i="2"/>
  <c r="AK745" i="2"/>
  <c r="L745" i="7" s="1"/>
  <c r="AF745" i="2"/>
  <c r="AG745" i="2"/>
  <c r="AK336" i="2"/>
  <c r="L336" i="7" s="1"/>
  <c r="AF336" i="2"/>
  <c r="AG336" i="2"/>
  <c r="AK399" i="2"/>
  <c r="L399" i="7" s="1"/>
  <c r="AG399" i="2"/>
  <c r="AF399" i="2"/>
  <c r="AK412" i="2"/>
  <c r="L412" i="7" s="1"/>
  <c r="AG412" i="2"/>
  <c r="AF412" i="2"/>
  <c r="AK428" i="2"/>
  <c r="L428" i="7" s="1"/>
  <c r="AF428" i="2"/>
  <c r="AG428" i="2"/>
  <c r="AK235" i="2"/>
  <c r="L235" i="7" s="1"/>
  <c r="AG235" i="2"/>
  <c r="AF235" i="2"/>
  <c r="AK35" i="2"/>
  <c r="L35" i="7" s="1"/>
  <c r="AG35" i="2"/>
  <c r="AF35" i="2"/>
  <c r="AK250" i="2"/>
  <c r="L250" i="7" s="1"/>
  <c r="AG250" i="2"/>
  <c r="AF250" i="2"/>
  <c r="N267" i="7"/>
  <c r="F267" i="7"/>
  <c r="I267" i="7"/>
  <c r="G267" i="7"/>
  <c r="AK993" i="2"/>
  <c r="L993" i="7" s="1"/>
  <c r="AF993" i="2"/>
  <c r="AG993" i="2"/>
  <c r="AK867" i="2"/>
  <c r="L867" i="7" s="1"/>
  <c r="AG867" i="2"/>
  <c r="AF867" i="2"/>
  <c r="AK983" i="2"/>
  <c r="L983" i="7" s="1"/>
  <c r="AF983" i="2"/>
  <c r="AG983" i="2"/>
  <c r="AK873" i="2"/>
  <c r="L873" i="7" s="1"/>
  <c r="AF873" i="2"/>
  <c r="AG873" i="2"/>
  <c r="AK1020" i="2"/>
  <c r="L1020" i="7" s="1"/>
  <c r="AF1020" i="2"/>
  <c r="AG1020" i="2"/>
  <c r="AK1031" i="2"/>
  <c r="L1031" i="7" s="1"/>
  <c r="AF1031" i="2"/>
  <c r="AG1031" i="2"/>
  <c r="AK673" i="2"/>
  <c r="L673" i="7" s="1"/>
  <c r="AG673" i="2"/>
  <c r="AF673" i="2"/>
  <c r="AK664" i="2"/>
  <c r="L664" i="7" s="1"/>
  <c r="AF664" i="2"/>
  <c r="AG664" i="2"/>
  <c r="AK1000" i="2"/>
  <c r="L1000" i="7" s="1"/>
  <c r="AG1000" i="2"/>
  <c r="AF1000" i="2"/>
  <c r="AK962" i="2"/>
  <c r="L962" i="7" s="1"/>
  <c r="AG962" i="2"/>
  <c r="AF962" i="2"/>
  <c r="AK911" i="2"/>
  <c r="L911" i="7" s="1"/>
  <c r="AF911" i="2"/>
  <c r="AG911" i="2"/>
  <c r="AK1095" i="2"/>
  <c r="L1095" i="7" s="1"/>
  <c r="AG1095" i="2"/>
  <c r="AF1095" i="2"/>
  <c r="AK1079" i="2"/>
  <c r="L1079" i="7" s="1"/>
  <c r="AF1079" i="2"/>
  <c r="AG1079" i="2"/>
  <c r="AK548" i="2"/>
  <c r="L548" i="7" s="1"/>
  <c r="AF548" i="2"/>
  <c r="AG548" i="2"/>
  <c r="AK823" i="2"/>
  <c r="L823" i="7" s="1"/>
  <c r="AF823" i="2"/>
  <c r="AG823" i="2"/>
  <c r="AK321" i="2"/>
  <c r="L321" i="7" s="1"/>
  <c r="AF321" i="2"/>
  <c r="AG321" i="2"/>
  <c r="AK249" i="2"/>
  <c r="L249" i="7" s="1"/>
  <c r="AG249" i="2"/>
  <c r="AF249" i="2"/>
  <c r="AK1080" i="2"/>
  <c r="L1080" i="7" s="1"/>
  <c r="AF1080" i="2"/>
  <c r="AG1080" i="2"/>
  <c r="AK1111" i="2"/>
  <c r="L1111" i="7" s="1"/>
  <c r="AF1111" i="2"/>
  <c r="AG1111" i="2"/>
  <c r="AK880" i="2"/>
  <c r="L880" i="7" s="1"/>
  <c r="AG880" i="2"/>
  <c r="AF880" i="2"/>
  <c r="AK1126" i="2"/>
  <c r="L1126" i="7" s="1"/>
  <c r="AF1126" i="2"/>
  <c r="AG1126" i="2"/>
  <c r="AK1054" i="2"/>
  <c r="L1054" i="7" s="1"/>
  <c r="AF1054" i="2"/>
  <c r="AG1054" i="2"/>
  <c r="AK1075" i="2"/>
  <c r="L1075" i="7" s="1"/>
  <c r="AF1075" i="2"/>
  <c r="AG1075" i="2"/>
  <c r="AK1027" i="2"/>
  <c r="L1027" i="7" s="1"/>
  <c r="AF1027" i="2"/>
  <c r="AG1027" i="2"/>
  <c r="AK1015" i="2"/>
  <c r="L1015" i="7" s="1"/>
  <c r="AF1015" i="2"/>
  <c r="AG1015" i="2"/>
  <c r="AK661" i="2"/>
  <c r="L661" i="7" s="1"/>
  <c r="AG661" i="2"/>
  <c r="AF661" i="2"/>
  <c r="AK637" i="2"/>
  <c r="L637" i="7" s="1"/>
  <c r="AF637" i="2"/>
  <c r="AG637" i="2"/>
  <c r="AK601" i="2"/>
  <c r="L601" i="7" s="1"/>
  <c r="AF601" i="2"/>
  <c r="AG601" i="2"/>
  <c r="AK511" i="2"/>
  <c r="L511" i="7" s="1"/>
  <c r="AF511" i="2"/>
  <c r="AG511" i="2"/>
  <c r="AK349" i="2"/>
  <c r="L349" i="7" s="1"/>
  <c r="AF349" i="2"/>
  <c r="AG349" i="2"/>
  <c r="AK931" i="2"/>
  <c r="L931" i="7" s="1"/>
  <c r="AF931" i="2"/>
  <c r="AG931" i="2"/>
  <c r="AK829" i="2"/>
  <c r="L829" i="7" s="1"/>
  <c r="AG829" i="2"/>
  <c r="AF829" i="2"/>
  <c r="AK842" i="2"/>
  <c r="L842" i="7" s="1"/>
  <c r="AG842" i="2"/>
  <c r="AF842" i="2"/>
  <c r="AK860" i="2"/>
  <c r="L860" i="7" s="1"/>
  <c r="AF860" i="2"/>
  <c r="AG860" i="2"/>
  <c r="AK1006" i="2"/>
  <c r="L1006" i="7" s="1"/>
  <c r="AF1006" i="2"/>
  <c r="AG1006" i="2"/>
  <c r="AK592" i="2"/>
  <c r="L592" i="7" s="1"/>
  <c r="AG592" i="2"/>
  <c r="AF592" i="2"/>
  <c r="AK667" i="2"/>
  <c r="L667" i="7" s="1"/>
  <c r="AG667" i="2"/>
  <c r="AF667" i="2"/>
  <c r="AK752" i="2"/>
  <c r="L752" i="7" s="1"/>
  <c r="AF752" i="2"/>
  <c r="AG752" i="2"/>
  <c r="AK643" i="2"/>
  <c r="L643" i="7" s="1"/>
  <c r="AF643" i="2"/>
  <c r="AG643" i="2"/>
  <c r="AK692" i="2"/>
  <c r="L692" i="7" s="1"/>
  <c r="AF692" i="2"/>
  <c r="AG692" i="2"/>
  <c r="AK589" i="2"/>
  <c r="L589" i="7" s="1"/>
  <c r="AG589" i="2"/>
  <c r="AF589" i="2"/>
  <c r="AK1041" i="2"/>
  <c r="L1041" i="7" s="1"/>
  <c r="AF1041" i="2"/>
  <c r="AG1041" i="2"/>
  <c r="AK1105" i="2"/>
  <c r="L1105" i="7" s="1"/>
  <c r="AF1105" i="2"/>
  <c r="AG1105" i="2"/>
  <c r="AK874" i="2"/>
  <c r="L874" i="7" s="1"/>
  <c r="AF874" i="2"/>
  <c r="AG874" i="2"/>
  <c r="AK1127" i="2"/>
  <c r="L1127" i="7" s="1"/>
  <c r="AF1127" i="2"/>
  <c r="AG1127" i="2"/>
  <c r="AK1160" i="2"/>
  <c r="L1160" i="7" s="1"/>
  <c r="AF1160" i="2"/>
  <c r="AG1160" i="2"/>
  <c r="AK1076" i="2"/>
  <c r="L1076" i="7" s="1"/>
  <c r="AF1076" i="2"/>
  <c r="AG1076" i="2"/>
  <c r="AK916" i="2"/>
  <c r="L916" i="7" s="1"/>
  <c r="AG916" i="2"/>
  <c r="AF916" i="2"/>
  <c r="AK8" i="2"/>
  <c r="L8" i="7" s="1"/>
  <c r="AF8" i="2"/>
  <c r="AG8" i="2"/>
  <c r="AK1156" i="2"/>
  <c r="L1156" i="7" s="1"/>
  <c r="AG1156" i="2"/>
  <c r="AF1156" i="2"/>
  <c r="AK955" i="2"/>
  <c r="L955" i="7" s="1"/>
  <c r="AF955" i="2"/>
  <c r="AG955" i="2"/>
  <c r="AK963" i="2"/>
  <c r="L963" i="7" s="1"/>
  <c r="AG963" i="2"/>
  <c r="AF963" i="2"/>
  <c r="AK1032" i="2"/>
  <c r="L1032" i="7" s="1"/>
  <c r="AF1032" i="2"/>
  <c r="AG1032" i="2"/>
  <c r="AK652" i="2"/>
  <c r="L652" i="7" s="1"/>
  <c r="AG652" i="2"/>
  <c r="AF652" i="2"/>
  <c r="AK697" i="2"/>
  <c r="L697" i="7" s="1"/>
  <c r="AG697" i="2"/>
  <c r="AF697" i="2"/>
  <c r="AK547" i="2"/>
  <c r="L547" i="7" s="1"/>
  <c r="AF547" i="2"/>
  <c r="AG547" i="2"/>
  <c r="AK769" i="2"/>
  <c r="L769" i="7" s="1"/>
  <c r="AF769" i="2"/>
  <c r="AG769" i="2"/>
  <c r="AK572" i="2"/>
  <c r="L572" i="7" s="1"/>
  <c r="AF572" i="2"/>
  <c r="AG572" i="2"/>
  <c r="AH478" i="2"/>
  <c r="O478" i="7" s="1"/>
  <c r="AI478" i="2"/>
  <c r="C478" i="7" s="1"/>
  <c r="AK216" i="2"/>
  <c r="L216" i="7" s="1"/>
  <c r="AF216" i="2"/>
  <c r="AG216" i="2"/>
  <c r="N1049" i="7"/>
  <c r="F1049" i="7"/>
  <c r="I1049" i="7"/>
  <c r="G1049" i="7"/>
  <c r="N362" i="7"/>
  <c r="F362" i="7"/>
  <c r="I362" i="7"/>
  <c r="G362" i="7"/>
  <c r="AK1064" i="2"/>
  <c r="L1064" i="7" s="1"/>
  <c r="AF1064" i="2"/>
  <c r="AG1064" i="2"/>
  <c r="AK992" i="2"/>
  <c r="L992" i="7" s="1"/>
  <c r="AF992" i="2"/>
  <c r="AG992" i="2"/>
  <c r="AK919" i="2"/>
  <c r="L919" i="7" s="1"/>
  <c r="AF919" i="2"/>
  <c r="AG919" i="2"/>
  <c r="AK583" i="2"/>
  <c r="L583" i="7" s="1"/>
  <c r="AF583" i="2"/>
  <c r="AG583" i="2"/>
  <c r="AK508" i="2"/>
  <c r="L508" i="7" s="1"/>
  <c r="AF508" i="2"/>
  <c r="AG508" i="2"/>
  <c r="AK824" i="2"/>
  <c r="L824" i="7" s="1"/>
  <c r="AG824" i="2"/>
  <c r="AF824" i="2"/>
  <c r="AK520" i="2"/>
  <c r="L520" i="7" s="1"/>
  <c r="AF520" i="2"/>
  <c r="AG520" i="2"/>
  <c r="AK359" i="2"/>
  <c r="L359" i="7" s="1"/>
  <c r="AG359" i="2"/>
  <c r="AF359" i="2"/>
  <c r="AK1116" i="2"/>
  <c r="L1116" i="7" s="1"/>
  <c r="AF1116" i="2"/>
  <c r="AG1116" i="2"/>
  <c r="AK928" i="2"/>
  <c r="L928" i="7" s="1"/>
  <c r="AG928" i="2"/>
  <c r="AF928" i="2"/>
  <c r="AK969" i="2"/>
  <c r="L969" i="7" s="1"/>
  <c r="AF969" i="2"/>
  <c r="AG969" i="2"/>
  <c r="AK982" i="2"/>
  <c r="L982" i="7" s="1"/>
  <c r="AF982" i="2"/>
  <c r="AG982" i="2"/>
  <c r="AK944" i="2"/>
  <c r="L944" i="7" s="1"/>
  <c r="AF944" i="2"/>
  <c r="AG944" i="2"/>
  <c r="AK973" i="2"/>
  <c r="L973" i="7" s="1"/>
  <c r="AF973" i="2"/>
  <c r="AG973" i="2"/>
  <c r="AK1081" i="2"/>
  <c r="L1081" i="7" s="1"/>
  <c r="AF1081" i="2"/>
  <c r="AG1081" i="2"/>
  <c r="AK909" i="2"/>
  <c r="L909" i="7" s="1"/>
  <c r="AF909" i="2"/>
  <c r="AG909" i="2"/>
  <c r="AK979" i="2"/>
  <c r="L979" i="7" s="1"/>
  <c r="AF979" i="2"/>
  <c r="AG979" i="2"/>
  <c r="AK1023" i="2"/>
  <c r="L1023" i="7" s="1"/>
  <c r="AG1023" i="2"/>
  <c r="AF1023" i="2"/>
  <c r="AK886" i="2"/>
  <c r="L886" i="7" s="1"/>
  <c r="AF886" i="2"/>
  <c r="AG886" i="2"/>
  <c r="AK865" i="2"/>
  <c r="L865" i="7" s="1"/>
  <c r="AG865" i="2"/>
  <c r="AF865" i="2"/>
  <c r="AK945" i="2"/>
  <c r="L945" i="7" s="1"/>
  <c r="AF945" i="2"/>
  <c r="AG945" i="2"/>
  <c r="AK34" i="2"/>
  <c r="L34" i="7" s="1"/>
  <c r="AF34" i="2"/>
  <c r="AG34" i="2"/>
  <c r="N614" i="7"/>
  <c r="F614" i="7"/>
  <c r="I614" i="7"/>
  <c r="G614" i="7"/>
  <c r="AK318" i="2"/>
  <c r="L318" i="7" s="1"/>
  <c r="AG318" i="2"/>
  <c r="AF318" i="2"/>
  <c r="AK1017" i="2"/>
  <c r="L1017" i="7" s="1"/>
  <c r="AF1017" i="2"/>
  <c r="AG1017" i="2"/>
  <c r="AK1129" i="2"/>
  <c r="L1129" i="7" s="1"/>
  <c r="AF1129" i="2"/>
  <c r="AG1129" i="2"/>
  <c r="AK1078" i="2"/>
  <c r="L1078" i="7" s="1"/>
  <c r="AF1078" i="2"/>
  <c r="AG1078" i="2"/>
  <c r="AK1053" i="2"/>
  <c r="L1053" i="7" s="1"/>
  <c r="AF1053" i="2"/>
  <c r="AG1053" i="2"/>
  <c r="AK820" i="2"/>
  <c r="L820" i="7" s="1"/>
  <c r="AG820" i="2"/>
  <c r="AF820" i="2"/>
  <c r="AK700" i="2"/>
  <c r="L700" i="7" s="1"/>
  <c r="AG700" i="2"/>
  <c r="AF700" i="2"/>
  <c r="AH912" i="2"/>
  <c r="O912" i="7" s="1"/>
  <c r="AI912" i="2"/>
  <c r="C912" i="7" s="1"/>
  <c r="AK959" i="2"/>
  <c r="L959" i="7" s="1"/>
  <c r="AF959" i="2"/>
  <c r="AG959" i="2"/>
  <c r="AK1028" i="2"/>
  <c r="L1028" i="7" s="1"/>
  <c r="AF1028" i="2"/>
  <c r="AG1028" i="2"/>
  <c r="AK1059" i="2"/>
  <c r="L1059" i="7" s="1"/>
  <c r="AG1059" i="2"/>
  <c r="AF1059" i="2"/>
  <c r="AK947" i="2"/>
  <c r="L947" i="7" s="1"/>
  <c r="AF947" i="2"/>
  <c r="AG947" i="2"/>
  <c r="AK913" i="2"/>
  <c r="L913" i="7" s="1"/>
  <c r="AF913" i="2"/>
  <c r="AG913" i="2"/>
  <c r="AK1151" i="2"/>
  <c r="L1151" i="7" s="1"/>
  <c r="AF1151" i="2"/>
  <c r="AG1151" i="2"/>
  <c r="AK872" i="2"/>
  <c r="L872" i="7" s="1"/>
  <c r="AF872" i="2"/>
  <c r="AG872" i="2"/>
  <c r="AK1039" i="2"/>
  <c r="L1039" i="7" s="1"/>
  <c r="AF1039" i="2"/>
  <c r="AG1039" i="2"/>
  <c r="AK800" i="2"/>
  <c r="L800" i="7" s="1"/>
  <c r="AF800" i="2"/>
  <c r="AG800" i="2"/>
  <c r="AK377" i="2"/>
  <c r="L377" i="7" s="1"/>
  <c r="AF377" i="2"/>
  <c r="AG377" i="2"/>
  <c r="AK153" i="2"/>
  <c r="L153" i="7" s="1"/>
  <c r="AF153" i="2"/>
  <c r="AG153" i="2"/>
  <c r="AK1058" i="2"/>
  <c r="L1058" i="7" s="1"/>
  <c r="AG1058" i="2"/>
  <c r="AF1058" i="2"/>
  <c r="AK1148" i="2"/>
  <c r="L1148" i="7" s="1"/>
  <c r="AF1148" i="2"/>
  <c r="AG1148" i="2"/>
  <c r="AK907" i="2"/>
  <c r="L907" i="7" s="1"/>
  <c r="AF907" i="2"/>
  <c r="AG907" i="2"/>
  <c r="AK939" i="2"/>
  <c r="L939" i="7" s="1"/>
  <c r="AG939" i="2"/>
  <c r="AF939" i="2"/>
  <c r="AK1153" i="2"/>
  <c r="L1153" i="7" s="1"/>
  <c r="AF1153" i="2"/>
  <c r="AG1153" i="2"/>
  <c r="AK835" i="2"/>
  <c r="L835" i="7" s="1"/>
  <c r="AF835" i="2"/>
  <c r="AG835" i="2"/>
  <c r="AK463" i="2"/>
  <c r="L463" i="7" s="1"/>
  <c r="AF463" i="2"/>
  <c r="AG463" i="2"/>
  <c r="AK31" i="2"/>
  <c r="L31" i="7" s="1"/>
  <c r="AF31" i="2"/>
  <c r="AG31" i="2"/>
  <c r="AH701" i="2"/>
  <c r="O701" i="7" s="1"/>
  <c r="AI701" i="2"/>
  <c r="C701" i="7" s="1"/>
  <c r="N1109" i="7"/>
  <c r="F1109" i="7"/>
  <c r="I1109" i="7"/>
  <c r="G1109" i="7"/>
  <c r="AK898" i="2"/>
  <c r="L898" i="7" s="1"/>
  <c r="AF898" i="2"/>
  <c r="AG898" i="2"/>
  <c r="AK1008" i="2"/>
  <c r="L1008" i="7" s="1"/>
  <c r="AF1008" i="2"/>
  <c r="AG1008" i="2"/>
  <c r="AK861" i="2"/>
  <c r="L861" i="7" s="1"/>
  <c r="AF861" i="2"/>
  <c r="AG861" i="2"/>
  <c r="AK1130" i="2"/>
  <c r="L1130" i="7" s="1"/>
  <c r="AG1130" i="2"/>
  <c r="AF1130" i="2"/>
  <c r="AK1066" i="2"/>
  <c r="L1066" i="7" s="1"/>
  <c r="AF1066" i="2"/>
  <c r="AG1066" i="2"/>
  <c r="AK808" i="2"/>
  <c r="L808" i="7" s="1"/>
  <c r="AG808" i="2"/>
  <c r="AF808" i="2"/>
  <c r="AK781" i="2"/>
  <c r="L781" i="7" s="1"/>
  <c r="AF781" i="2"/>
  <c r="AG781" i="2"/>
  <c r="AK108" i="2"/>
  <c r="L108" i="7" s="1"/>
  <c r="AG108" i="2"/>
  <c r="AF108" i="2"/>
  <c r="AK1045" i="2"/>
  <c r="L1045" i="7" s="1"/>
  <c r="AF1045" i="2"/>
  <c r="AG1045" i="2"/>
  <c r="AK1003" i="2"/>
  <c r="L1003" i="7" s="1"/>
  <c r="AF1003" i="2"/>
  <c r="AG1003" i="2"/>
  <c r="AK1089" i="2"/>
  <c r="L1089" i="7" s="1"/>
  <c r="AF1089" i="2"/>
  <c r="AG1089" i="2"/>
  <c r="AK1007" i="2"/>
  <c r="L1007" i="7" s="1"/>
  <c r="AF1007" i="2"/>
  <c r="AG1007" i="2"/>
  <c r="AK844" i="2"/>
  <c r="L844" i="7" s="1"/>
  <c r="AG844" i="2"/>
  <c r="AF844" i="2"/>
  <c r="AK1067" i="2"/>
  <c r="L1067" i="7" s="1"/>
  <c r="AF1067" i="2"/>
  <c r="AG1067" i="2"/>
  <c r="AK632" i="2"/>
  <c r="L632" i="7" s="1"/>
  <c r="AF632" i="2"/>
  <c r="AG632" i="2"/>
  <c r="AK1051" i="2"/>
  <c r="L1051" i="7" s="1"/>
  <c r="AF1051" i="2"/>
  <c r="AG1051" i="2"/>
  <c r="AK981" i="2"/>
  <c r="L981" i="7" s="1"/>
  <c r="AF981" i="2"/>
  <c r="AG981" i="2"/>
  <c r="AK1021" i="2"/>
  <c r="L1021" i="7" s="1"/>
  <c r="AF1021" i="2"/>
  <c r="AG1021" i="2"/>
  <c r="AK967" i="2"/>
  <c r="L967" i="7" s="1"/>
  <c r="AF967" i="2"/>
  <c r="AG967" i="2"/>
  <c r="AK596" i="2"/>
  <c r="L596" i="7" s="1"/>
  <c r="AF596" i="2"/>
  <c r="AG596" i="2"/>
  <c r="AK364" i="2"/>
  <c r="L364" i="7" s="1"/>
  <c r="AF364" i="2"/>
  <c r="AG364" i="2"/>
  <c r="AK424" i="2"/>
  <c r="L424" i="7" s="1"/>
  <c r="AG424" i="2"/>
  <c r="AF424" i="2"/>
  <c r="AK130" i="2"/>
  <c r="L130" i="7" s="1"/>
  <c r="AG130" i="2"/>
  <c r="AF130" i="2"/>
  <c r="N352" i="7"/>
  <c r="F352" i="7"/>
  <c r="I352" i="7"/>
  <c r="G352" i="7"/>
  <c r="N591" i="7"/>
  <c r="F591" i="7"/>
  <c r="I591" i="7"/>
  <c r="G591" i="7"/>
  <c r="AK335" i="2"/>
  <c r="L335" i="7" s="1"/>
  <c r="AG335" i="2"/>
  <c r="AF335" i="2"/>
  <c r="AK843" i="2"/>
  <c r="L843" i="7" s="1"/>
  <c r="AG843" i="2"/>
  <c r="AF843" i="2"/>
  <c r="AK1102" i="2"/>
  <c r="L1102" i="7" s="1"/>
  <c r="AF1102" i="2"/>
  <c r="AG1102" i="2"/>
  <c r="AK715" i="2"/>
  <c r="L715" i="7" s="1"/>
  <c r="AF715" i="2"/>
  <c r="AG715" i="2"/>
  <c r="AK740" i="2"/>
  <c r="L740" i="7" s="1"/>
  <c r="AF740" i="2"/>
  <c r="AG740" i="2"/>
  <c r="AK904" i="2"/>
  <c r="L904" i="7" s="1"/>
  <c r="AG904" i="2"/>
  <c r="AF904" i="2"/>
  <c r="AK1155" i="2"/>
  <c r="L1155" i="7" s="1"/>
  <c r="AG1155" i="2"/>
  <c r="AF1155" i="2"/>
  <c r="AK999" i="2"/>
  <c r="L999" i="7" s="1"/>
  <c r="AG999" i="2"/>
  <c r="AF999" i="2"/>
  <c r="AK1103" i="2"/>
  <c r="L1103" i="7" s="1"/>
  <c r="AF1103" i="2"/>
  <c r="AG1103" i="2"/>
  <c r="AK934" i="2"/>
  <c r="L934" i="7" s="1"/>
  <c r="AF934" i="2"/>
  <c r="AG934" i="2"/>
  <c r="AK914" i="2"/>
  <c r="L914" i="7" s="1"/>
  <c r="AG914" i="2"/>
  <c r="AF914" i="2"/>
  <c r="AK1010" i="2"/>
  <c r="L1010" i="7" s="1"/>
  <c r="AG1010" i="2"/>
  <c r="AF1010" i="2"/>
  <c r="AK866" i="2"/>
  <c r="L866" i="7" s="1"/>
  <c r="AG866" i="2"/>
  <c r="AF866" i="2"/>
  <c r="AK971" i="2"/>
  <c r="L971" i="7" s="1"/>
  <c r="AF971" i="2"/>
  <c r="AG971" i="2"/>
  <c r="AK1112" i="2"/>
  <c r="L1112" i="7" s="1"/>
  <c r="AF1112" i="2"/>
  <c r="AG1112" i="2"/>
  <c r="AK956" i="2"/>
  <c r="L956" i="7" s="1"/>
  <c r="AF956" i="2"/>
  <c r="AG956" i="2"/>
  <c r="AK1043" i="2"/>
  <c r="L1043" i="7" s="1"/>
  <c r="AF1043" i="2"/>
  <c r="AG1043" i="2"/>
  <c r="AK988" i="2"/>
  <c r="L988" i="7" s="1"/>
  <c r="AG988" i="2"/>
  <c r="AF988" i="2"/>
  <c r="AK925" i="2"/>
  <c r="L925" i="7" s="1"/>
  <c r="AF925" i="2"/>
  <c r="AG925" i="2"/>
  <c r="AK1096" i="2"/>
  <c r="L1096" i="7" s="1"/>
  <c r="AG1096" i="2"/>
  <c r="AF1096" i="2"/>
  <c r="AK1136" i="2"/>
  <c r="L1136" i="7" s="1"/>
  <c r="AF1136" i="2"/>
  <c r="AG1136" i="2"/>
  <c r="AK985" i="2"/>
  <c r="L985" i="7" s="1"/>
  <c r="AF985" i="2"/>
  <c r="AG985" i="2"/>
  <c r="AK1092" i="2"/>
  <c r="L1092" i="7" s="1"/>
  <c r="AF1092" i="2"/>
  <c r="AG1092" i="2"/>
  <c r="AK757" i="2"/>
  <c r="L757" i="7" s="1"/>
  <c r="AF757" i="2"/>
  <c r="AG757" i="2"/>
  <c r="AH822" i="2"/>
  <c r="O822" i="7" s="1"/>
  <c r="AI822" i="2"/>
  <c r="C822" i="7" s="1"/>
  <c r="AK896" i="2"/>
  <c r="L896" i="7" s="1"/>
  <c r="AF896" i="2"/>
  <c r="AG896" i="2"/>
  <c r="AK883" i="2"/>
  <c r="L883" i="7" s="1"/>
  <c r="AF883" i="2"/>
  <c r="AG883" i="2"/>
  <c r="AK1147" i="2"/>
  <c r="L1147" i="7" s="1"/>
  <c r="AF1147" i="2"/>
  <c r="AG1147" i="2"/>
  <c r="AK1154" i="2"/>
  <c r="L1154" i="7" s="1"/>
  <c r="AG1154" i="2"/>
  <c r="AF1154" i="2"/>
  <c r="AK1070" i="2"/>
  <c r="L1070" i="7" s="1"/>
  <c r="AG1070" i="2"/>
  <c r="AF1070" i="2"/>
  <c r="AK832" i="2"/>
  <c r="L832" i="7" s="1"/>
  <c r="AG832" i="2"/>
  <c r="AF832" i="2"/>
  <c r="AK1117" i="2"/>
  <c r="L1117" i="7" s="1"/>
  <c r="AF1117" i="2"/>
  <c r="AG1117" i="2"/>
  <c r="AK1137" i="2"/>
  <c r="L1137" i="7" s="1"/>
  <c r="AF1137" i="2"/>
  <c r="AG1137" i="2"/>
  <c r="AK1090" i="2"/>
  <c r="L1090" i="7" s="1"/>
  <c r="AF1090" i="2"/>
  <c r="AG1090" i="2"/>
  <c r="AK951" i="2"/>
  <c r="L951" i="7" s="1"/>
  <c r="AG951" i="2"/>
  <c r="AF951" i="2"/>
  <c r="AK901" i="2"/>
  <c r="L901" i="7" s="1"/>
  <c r="AF901" i="2"/>
  <c r="AG901" i="2"/>
  <c r="AK793" i="2"/>
  <c r="L793" i="7" s="1"/>
  <c r="AF793" i="2"/>
  <c r="AG793" i="2"/>
  <c r="AK631" i="2"/>
  <c r="L631" i="7" s="1"/>
  <c r="AF631" i="2"/>
  <c r="AG631" i="2"/>
  <c r="AK709" i="2"/>
  <c r="L709" i="7" s="1"/>
  <c r="AG709" i="2"/>
  <c r="AF709" i="2"/>
  <c r="AK805" i="2"/>
  <c r="L805" i="7" s="1"/>
  <c r="AG805" i="2"/>
  <c r="AF805" i="2"/>
  <c r="AK655" i="2"/>
  <c r="L655" i="7" s="1"/>
  <c r="AF655" i="2"/>
  <c r="AG655" i="2"/>
  <c r="N506" i="7"/>
  <c r="F506" i="7"/>
  <c r="I506" i="7"/>
  <c r="G506" i="7"/>
  <c r="AK403" i="2"/>
  <c r="L403" i="7" s="1"/>
  <c r="AF403" i="2"/>
  <c r="AG403" i="2"/>
  <c r="AK222" i="2"/>
  <c r="L222" i="7" s="1"/>
  <c r="AG222" i="2"/>
  <c r="AF222" i="2"/>
  <c r="N954" i="7"/>
  <c r="F954" i="7"/>
  <c r="I954" i="7"/>
  <c r="G954" i="7"/>
  <c r="AK968" i="2"/>
  <c r="L968" i="7" s="1"/>
  <c r="AF968" i="2"/>
  <c r="AG968" i="2"/>
  <c r="AK1035" i="2"/>
  <c r="L1035" i="7" s="1"/>
  <c r="AG1035" i="2"/>
  <c r="AF1035" i="2"/>
  <c r="AK949" i="2"/>
  <c r="L949" i="7" s="1"/>
  <c r="AF949" i="2"/>
  <c r="AG949" i="2"/>
  <c r="AK1123" i="2"/>
  <c r="L1123" i="7" s="1"/>
  <c r="AF1123" i="2"/>
  <c r="AG1123" i="2"/>
  <c r="AK625" i="2"/>
  <c r="L625" i="7" s="1"/>
  <c r="AF625" i="2"/>
  <c r="AG625" i="2"/>
  <c r="AK1046" i="2"/>
  <c r="L1046" i="7" s="1"/>
  <c r="AG1046" i="2"/>
  <c r="AF1046" i="2"/>
  <c r="AK1084" i="2"/>
  <c r="L1084" i="7" s="1"/>
  <c r="AG1084" i="2"/>
  <c r="AF1084" i="2"/>
  <c r="AK996" i="2"/>
  <c r="L996" i="7" s="1"/>
  <c r="AF996" i="2"/>
  <c r="AG996" i="2"/>
  <c r="AK1011" i="2"/>
  <c r="L1011" i="7" s="1"/>
  <c r="AG1011" i="2"/>
  <c r="AF1011" i="2"/>
  <c r="AK1063" i="2"/>
  <c r="L1063" i="7" s="1"/>
  <c r="AF1063" i="2"/>
  <c r="AG1063" i="2"/>
  <c r="AK957" i="2"/>
  <c r="L957" i="7" s="1"/>
  <c r="AF957" i="2"/>
  <c r="AG957" i="2"/>
  <c r="AK1024" i="2"/>
  <c r="L1024" i="7" s="1"/>
  <c r="AG1024" i="2"/>
  <c r="AF1024" i="2"/>
  <c r="AK994" i="2"/>
  <c r="L994" i="7" s="1"/>
  <c r="AF994" i="2"/>
  <c r="AG994" i="2"/>
  <c r="AK1128" i="2"/>
  <c r="L1128" i="7" s="1"/>
  <c r="AF1128" i="2"/>
  <c r="AG1128" i="2"/>
  <c r="AK1004" i="2"/>
  <c r="L1004" i="7" s="1"/>
  <c r="AF1004" i="2"/>
  <c r="AG1004" i="2"/>
  <c r="AK1052" i="2"/>
  <c r="L1052" i="7" s="1"/>
  <c r="AF1052" i="2"/>
  <c r="AG1052" i="2"/>
  <c r="AK559" i="2"/>
  <c r="L559" i="7" s="1"/>
  <c r="AF559" i="2"/>
  <c r="AG559" i="2"/>
  <c r="N725" i="7"/>
  <c r="F725" i="7"/>
  <c r="I725" i="7"/>
  <c r="G725" i="7"/>
  <c r="AK500" i="2"/>
  <c r="L500" i="7" s="1"/>
  <c r="AF500" i="2"/>
  <c r="AG500" i="2"/>
  <c r="AK363" i="2"/>
  <c r="L363" i="7" s="1"/>
  <c r="AG363" i="2"/>
  <c r="AF363" i="2"/>
  <c r="AK472" i="2"/>
  <c r="L472" i="7" s="1"/>
  <c r="AG472" i="2"/>
  <c r="AF472" i="2"/>
  <c r="AH480" i="2"/>
  <c r="O480" i="7" s="1"/>
  <c r="AI480" i="2"/>
  <c r="C480" i="7" s="1"/>
  <c r="AK127" i="2"/>
  <c r="L127" i="7" s="1"/>
  <c r="AF127" i="2"/>
  <c r="AG127" i="2"/>
  <c r="N964" i="7"/>
  <c r="F964" i="7"/>
  <c r="I964" i="7"/>
  <c r="G964" i="7"/>
  <c r="AK921" i="2"/>
  <c r="L921" i="7" s="1"/>
  <c r="AF921" i="2"/>
  <c r="AG921" i="2"/>
  <c r="AK875" i="2"/>
  <c r="L875" i="7" s="1"/>
  <c r="AG875" i="2"/>
  <c r="AF875" i="2"/>
  <c r="AK1114" i="2"/>
  <c r="L1114" i="7" s="1"/>
  <c r="AF1114" i="2"/>
  <c r="AG1114" i="2"/>
  <c r="AK1009" i="2"/>
  <c r="L1009" i="7" s="1"/>
  <c r="AF1009" i="2"/>
  <c r="AG1009" i="2"/>
  <c r="AK1140" i="2"/>
  <c r="L1140" i="7" s="1"/>
  <c r="AF1140" i="2"/>
  <c r="AG1140" i="2"/>
  <c r="AK935" i="2"/>
  <c r="L935" i="7" s="1"/>
  <c r="AF935" i="2"/>
  <c r="AG935" i="2"/>
  <c r="AK565" i="2"/>
  <c r="L565" i="7" s="1"/>
  <c r="AG565" i="2"/>
  <c r="AF565" i="2"/>
  <c r="AK402" i="2"/>
  <c r="L402" i="7" s="1"/>
  <c r="AF402" i="2"/>
  <c r="AG402" i="2"/>
  <c r="F278" i="7"/>
  <c r="N278" i="7"/>
  <c r="I278" i="7"/>
  <c r="G278" i="7"/>
  <c r="AK91" i="2"/>
  <c r="L91" i="7" s="1"/>
  <c r="AG91" i="2"/>
  <c r="AF91" i="2"/>
  <c r="AK232" i="2"/>
  <c r="L232" i="7" s="1"/>
  <c r="AF232" i="2"/>
  <c r="AG232" i="2"/>
  <c r="AK260" i="2"/>
  <c r="L260" i="7" s="1"/>
  <c r="AF260" i="2"/>
  <c r="AG260" i="2"/>
  <c r="AH961" i="2"/>
  <c r="O961" i="7" s="1"/>
  <c r="AI961" i="2"/>
  <c r="C961" i="7" s="1"/>
  <c r="AK1061" i="2"/>
  <c r="L1061" i="7" s="1"/>
  <c r="AG1061" i="2"/>
  <c r="AF1061" i="2"/>
  <c r="AK803" i="2"/>
  <c r="L803" i="7" s="1"/>
  <c r="AG803" i="2"/>
  <c r="AF803" i="2"/>
  <c r="AC705" i="2"/>
  <c r="AC706" i="2"/>
  <c r="AC289" i="2"/>
  <c r="AC290" i="2"/>
  <c r="AC291" i="2"/>
  <c r="AC292" i="2"/>
  <c r="AK888" i="2"/>
  <c r="L888" i="7" s="1"/>
  <c r="AF888" i="2"/>
  <c r="AG888" i="2"/>
  <c r="AC789" i="2"/>
  <c r="AC790" i="2"/>
  <c r="AK555" i="2"/>
  <c r="L555" i="7" s="1"/>
  <c r="AG555" i="2"/>
  <c r="AK181" i="2"/>
  <c r="L181" i="7" s="1"/>
  <c r="AF181" i="2"/>
  <c r="AG181" i="2"/>
  <c r="AC838" i="2"/>
  <c r="AC839" i="2"/>
  <c r="AK756" i="2"/>
  <c r="L756" i="7" s="1"/>
  <c r="AF756" i="2"/>
  <c r="AG756" i="2"/>
  <c r="AK657" i="2"/>
  <c r="L657" i="7" s="1"/>
  <c r="AF657" i="2"/>
  <c r="AG657" i="2"/>
  <c r="AC575" i="2"/>
  <c r="AC576" i="2"/>
  <c r="AK445" i="2"/>
  <c r="L445" i="7" s="1"/>
  <c r="AG445" i="2"/>
  <c r="AF445" i="2"/>
  <c r="AK369" i="2"/>
  <c r="L369" i="7" s="1"/>
  <c r="AF369" i="2"/>
  <c r="AG369" i="2"/>
  <c r="AC48" i="2"/>
  <c r="AC49" i="2"/>
  <c r="AC50" i="2"/>
  <c r="AC51" i="2"/>
  <c r="AC47" i="2"/>
  <c r="AK164" i="2"/>
  <c r="L164" i="7" s="1"/>
  <c r="AF164" i="2"/>
  <c r="AC78" i="2"/>
  <c r="AC77" i="2"/>
  <c r="AC1072" i="2"/>
  <c r="AK1044" i="2"/>
  <c r="L1044" i="7" s="1"/>
  <c r="AF1044" i="2"/>
  <c r="AG1044" i="2"/>
  <c r="AC1016" i="2"/>
  <c r="AK972" i="2"/>
  <c r="L972" i="7" s="1"/>
  <c r="AF972" i="2"/>
  <c r="AC863" i="2"/>
  <c r="AK748" i="2"/>
  <c r="L748" i="7" s="1"/>
  <c r="AG748" i="2"/>
  <c r="AF748" i="2"/>
  <c r="AK676" i="2"/>
  <c r="L676" i="7" s="1"/>
  <c r="AG676" i="2"/>
  <c r="AK640" i="2"/>
  <c r="L640" i="7" s="1"/>
  <c r="AG640" i="2"/>
  <c r="AC568" i="2"/>
  <c r="AC524" i="2"/>
  <c r="AK476" i="2"/>
  <c r="L476" i="7" s="1"/>
  <c r="AF476" i="2"/>
  <c r="AG476" i="2"/>
  <c r="AK322" i="2"/>
  <c r="L322" i="7" s="1"/>
  <c r="AF322" i="2"/>
  <c r="AK264" i="2"/>
  <c r="L264" i="7" s="1"/>
  <c r="AG264" i="2"/>
  <c r="AF264" i="2"/>
  <c r="AC208" i="2"/>
  <c r="AK131" i="2"/>
  <c r="L131" i="7" s="1"/>
  <c r="AG131" i="2"/>
  <c r="AF131" i="2"/>
  <c r="AK1145" i="2"/>
  <c r="L1145" i="7" s="1"/>
  <c r="AG1145" i="2"/>
  <c r="AF1145" i="2"/>
  <c r="AK881" i="2"/>
  <c r="L881" i="7" s="1"/>
  <c r="AG881" i="2"/>
  <c r="AF881" i="2"/>
  <c r="AK953" i="2"/>
  <c r="L953" i="7" s="1"/>
  <c r="AG953" i="2"/>
  <c r="AF953" i="2"/>
  <c r="AK869" i="2"/>
  <c r="L869" i="7" s="1"/>
  <c r="AG869" i="2"/>
  <c r="AC597" i="2"/>
  <c r="AC598" i="2"/>
  <c r="AK642" i="2"/>
  <c r="L642" i="7" s="1"/>
  <c r="AG642" i="2"/>
  <c r="AF642" i="2"/>
  <c r="AK783" i="2"/>
  <c r="L783" i="7" s="1"/>
  <c r="AF783" i="2"/>
  <c r="AG783" i="2"/>
  <c r="AK741" i="2"/>
  <c r="L741" i="7" s="1"/>
  <c r="AF741" i="2"/>
  <c r="AG741" i="2"/>
  <c r="AK400" i="2"/>
  <c r="L400" i="7" s="1"/>
  <c r="AF400" i="2"/>
  <c r="AG400" i="2"/>
  <c r="AK370" i="2"/>
  <c r="L370" i="7" s="1"/>
  <c r="AF370" i="2"/>
  <c r="AG370" i="2"/>
  <c r="AC169" i="2"/>
  <c r="AC168" i="2"/>
  <c r="AK199" i="2"/>
  <c r="L199" i="7" s="1"/>
  <c r="AF199" i="2"/>
  <c r="AG199" i="2"/>
  <c r="AC121" i="2"/>
  <c r="AC122" i="2"/>
  <c r="AC123" i="2"/>
  <c r="AC124" i="2"/>
  <c r="AC126" i="2"/>
  <c r="AC125" i="2"/>
  <c r="AK18" i="2"/>
  <c r="L18" i="7" s="1"/>
  <c r="AG18" i="2"/>
  <c r="AF18" i="2"/>
  <c r="AC94" i="2"/>
  <c r="AC95" i="2"/>
  <c r="AC87" i="2"/>
  <c r="AC88" i="2"/>
  <c r="AK223" i="2"/>
  <c r="L223" i="7" s="1"/>
  <c r="AF223" i="2"/>
  <c r="AG223" i="2"/>
  <c r="AC63" i="2"/>
  <c r="AC64" i="2"/>
  <c r="AC1143" i="2"/>
  <c r="AC1115" i="2"/>
  <c r="AC1101" i="2"/>
  <c r="AC1087" i="2"/>
  <c r="AC1071" i="2"/>
  <c r="AC1057" i="2"/>
  <c r="AC1029" i="2"/>
  <c r="AC943" i="2"/>
  <c r="AC926" i="2"/>
  <c r="AC910" i="2"/>
  <c r="AC895" i="2"/>
  <c r="AC878" i="2"/>
  <c r="AC862" i="2"/>
  <c r="AC847" i="2"/>
  <c r="AC817" i="2"/>
  <c r="AC523" i="2"/>
  <c r="AC427" i="2"/>
  <c r="AC376" i="2"/>
  <c r="AF846" i="2"/>
  <c r="AK882" i="2"/>
  <c r="L882" i="7" s="1"/>
  <c r="AG882" i="2"/>
  <c r="AF882" i="2"/>
  <c r="AK569" i="2"/>
  <c r="L569" i="7" s="1"/>
  <c r="AG569" i="2"/>
  <c r="AF569" i="2"/>
  <c r="AK354" i="2"/>
  <c r="L354" i="7" s="1"/>
  <c r="AG354" i="2"/>
  <c r="AF354" i="2"/>
  <c r="AC330" i="2"/>
  <c r="AC331" i="2"/>
  <c r="AC114" i="2"/>
  <c r="AC115" i="2"/>
  <c r="AK989" i="2"/>
  <c r="L989" i="7" s="1"/>
  <c r="AG989" i="2"/>
  <c r="AF989" i="2"/>
  <c r="AK678" i="2"/>
  <c r="L678" i="7" s="1"/>
  <c r="AF678" i="2"/>
  <c r="AG678" i="2"/>
  <c r="AC687" i="2"/>
  <c r="AC689" i="2"/>
  <c r="AC690" i="2"/>
  <c r="AC599" i="2"/>
  <c r="AC600" i="2"/>
  <c r="AK141" i="2"/>
  <c r="L141" i="7" s="1"/>
  <c r="AF141" i="2"/>
  <c r="AG141" i="2"/>
  <c r="AC1133" i="2"/>
  <c r="AC1134" i="2"/>
  <c r="AK647" i="2"/>
  <c r="L647" i="7" s="1"/>
  <c r="AG647" i="2"/>
  <c r="AF647" i="2"/>
  <c r="AK574" i="2"/>
  <c r="L574" i="7" s="1"/>
  <c r="AF574" i="2"/>
  <c r="AG574" i="2"/>
  <c r="AK345" i="2"/>
  <c r="L345" i="7" s="1"/>
  <c r="AF345" i="2"/>
  <c r="AG345" i="2"/>
  <c r="AC65" i="2"/>
  <c r="AC66" i="2"/>
  <c r="AK86" i="2"/>
  <c r="L86" i="7" s="1"/>
  <c r="AF86" i="2"/>
  <c r="AC247" i="2"/>
  <c r="AC248" i="2"/>
  <c r="AC24" i="2"/>
  <c r="AC25" i="2"/>
  <c r="AK1144" i="2"/>
  <c r="L1144" i="7" s="1"/>
  <c r="AG1144" i="2"/>
  <c r="AF1144" i="2"/>
  <c r="AC1088" i="2"/>
  <c r="AC1030" i="2"/>
  <c r="AK986" i="2"/>
  <c r="L986" i="7" s="1"/>
  <c r="AG986" i="2"/>
  <c r="AF986" i="2"/>
  <c r="AK958" i="2"/>
  <c r="L958" i="7" s="1"/>
  <c r="AF958" i="2"/>
  <c r="AG958" i="2"/>
  <c r="AC927" i="2"/>
  <c r="AC879" i="2"/>
  <c r="AC848" i="2"/>
  <c r="AK784" i="2"/>
  <c r="L784" i="7" s="1"/>
  <c r="AG784" i="2"/>
  <c r="AK712" i="2"/>
  <c r="L712" i="7" s="1"/>
  <c r="AG712" i="2"/>
  <c r="AF712" i="2"/>
  <c r="AC604" i="2"/>
  <c r="AK845" i="2"/>
  <c r="L845" i="7" s="1"/>
  <c r="AG845" i="2"/>
  <c r="AF845" i="2"/>
  <c r="AK1026" i="2"/>
  <c r="L1026" i="7" s="1"/>
  <c r="AG1026" i="2"/>
  <c r="AF1026" i="2"/>
  <c r="AK622" i="2"/>
  <c r="L622" i="7" s="1"/>
  <c r="AF622" i="2"/>
  <c r="AG622" i="2"/>
  <c r="AK815" i="2"/>
  <c r="L815" i="7" s="1"/>
  <c r="AG815" i="2"/>
  <c r="AF815" i="2"/>
  <c r="AK627" i="2"/>
  <c r="L627" i="7" s="1"/>
  <c r="AG627" i="2"/>
  <c r="AF627" i="2"/>
  <c r="AK785" i="2"/>
  <c r="L785" i="7" s="1"/>
  <c r="AG785" i="2"/>
  <c r="AF785" i="2"/>
  <c r="AC434" i="2"/>
  <c r="AC435" i="2"/>
  <c r="AK447" i="2"/>
  <c r="L447" i="7" s="1"/>
  <c r="AG447" i="2"/>
  <c r="AK189" i="2"/>
  <c r="L189" i="7" s="1"/>
  <c r="AF189" i="2"/>
  <c r="AG189" i="2"/>
  <c r="AC256" i="2"/>
  <c r="AC257" i="2"/>
  <c r="AK107" i="2"/>
  <c r="L107" i="7" s="1"/>
  <c r="AG107" i="2"/>
  <c r="AF107" i="2"/>
  <c r="AK156" i="2"/>
  <c r="L156" i="7" s="1"/>
  <c r="AF156" i="2"/>
  <c r="AG156" i="2"/>
  <c r="AK281" i="2"/>
  <c r="L281" i="7" s="1"/>
  <c r="AG281" i="2"/>
  <c r="AF281" i="2"/>
  <c r="AK990" i="2"/>
  <c r="L990" i="7" s="1"/>
  <c r="AG990" i="2"/>
  <c r="AK1097" i="2"/>
  <c r="L1097" i="7" s="1"/>
  <c r="AG1097" i="2"/>
  <c r="AF1097" i="2"/>
  <c r="AC554" i="2"/>
  <c r="AC552" i="2"/>
  <c r="AC602" i="2"/>
  <c r="AC603" i="2"/>
  <c r="AK754" i="2"/>
  <c r="L754" i="7" s="1"/>
  <c r="AF754" i="2"/>
  <c r="AG754" i="2"/>
  <c r="AC737" i="2"/>
  <c r="AC738" i="2"/>
  <c r="AC623" i="2"/>
  <c r="AC624" i="2"/>
  <c r="AC585" i="2"/>
  <c r="AC586" i="2"/>
  <c r="AK196" i="2"/>
  <c r="L196" i="7" s="1"/>
  <c r="AG196" i="2"/>
  <c r="AF196" i="2"/>
  <c r="AK651" i="2"/>
  <c r="L651" i="7" s="1"/>
  <c r="AG651" i="2"/>
  <c r="AC537" i="2"/>
  <c r="AC538" i="2"/>
  <c r="AC681" i="2"/>
  <c r="AC682" i="2"/>
  <c r="AC683" i="2"/>
  <c r="AC826" i="2"/>
  <c r="AC827" i="2"/>
  <c r="AK587" i="2"/>
  <c r="L587" i="7" s="1"/>
  <c r="AG587" i="2"/>
  <c r="AF587" i="2"/>
  <c r="AC482" i="2"/>
  <c r="AC481" i="2"/>
  <c r="AC357" i="2"/>
  <c r="AC356" i="2"/>
  <c r="AC326" i="2"/>
  <c r="AC327" i="2"/>
  <c r="AC328" i="2"/>
  <c r="AC494" i="2"/>
  <c r="AC495" i="2"/>
  <c r="AC497" i="2"/>
  <c r="AC498" i="2"/>
  <c r="AK361" i="2"/>
  <c r="L361" i="7" s="1"/>
  <c r="AF361" i="2"/>
  <c r="AG361" i="2"/>
  <c r="AC450" i="2"/>
  <c r="AC453" i="2"/>
  <c r="AK12" i="2"/>
  <c r="L12" i="7" s="1"/>
  <c r="AF12" i="2"/>
  <c r="AG12" i="2"/>
  <c r="AK477" i="2"/>
  <c r="L477" i="7" s="1"/>
  <c r="AF477" i="2"/>
  <c r="AG477" i="2"/>
  <c r="AC490" i="2"/>
  <c r="AC491" i="2"/>
  <c r="AC492" i="2"/>
  <c r="AC201" i="2"/>
  <c r="AC203" i="2"/>
  <c r="AC204" i="2"/>
  <c r="AK306" i="2"/>
  <c r="L306" i="7" s="1"/>
  <c r="AG306" i="2"/>
  <c r="AF306" i="2"/>
  <c r="AK244" i="2"/>
  <c r="L244" i="7" s="1"/>
  <c r="AG244" i="2"/>
  <c r="AK272" i="2"/>
  <c r="L272" i="7" s="1"/>
  <c r="AF272" i="2"/>
  <c r="AG272" i="2"/>
  <c r="AK255" i="2"/>
  <c r="L255" i="7" s="1"/>
  <c r="AG255" i="2"/>
  <c r="AF255" i="2"/>
  <c r="AK213" i="2"/>
  <c r="L213" i="7" s="1"/>
  <c r="AF213" i="2"/>
  <c r="AG213" i="2"/>
  <c r="AK233" i="2"/>
  <c r="L233" i="7" s="1"/>
  <c r="AF233" i="2"/>
  <c r="AG233" i="2"/>
  <c r="AC1142" i="2"/>
  <c r="AC1100" i="2"/>
  <c r="AC1056" i="2"/>
  <c r="AC1042" i="2"/>
  <c r="AC1012" i="2"/>
  <c r="AC984" i="2"/>
  <c r="AC940" i="2"/>
  <c r="AC892" i="2"/>
  <c r="AC877" i="2"/>
  <c r="AC812" i="2"/>
  <c r="AC776" i="2"/>
  <c r="AC704" i="2"/>
  <c r="AC668" i="2"/>
  <c r="AC560" i="2"/>
  <c r="AC372" i="2"/>
  <c r="AC202" i="2"/>
  <c r="AG846" i="2"/>
  <c r="AH218" i="2"/>
  <c r="O218" i="7" s="1"/>
  <c r="AI218" i="2"/>
  <c r="C218" i="7" s="1"/>
  <c r="AG86" i="2"/>
  <c r="AC977" i="2"/>
  <c r="AC978" i="2"/>
  <c r="AC941" i="2"/>
  <c r="AC942" i="2"/>
  <c r="AK468" i="2"/>
  <c r="L468" i="7" s="1"/>
  <c r="AF468" i="2"/>
  <c r="AC258" i="2"/>
  <c r="AC259" i="2"/>
  <c r="AK906" i="2"/>
  <c r="L906" i="7" s="1"/>
  <c r="AG906" i="2"/>
  <c r="AC749" i="2"/>
  <c r="AC750" i="2"/>
  <c r="AK329" i="2"/>
  <c r="L329" i="7" s="1"/>
  <c r="AG329" i="2"/>
  <c r="AC429" i="2"/>
  <c r="AC430" i="2"/>
  <c r="AC431" i="2"/>
  <c r="AC36" i="2"/>
  <c r="AC37" i="2"/>
  <c r="AC97" i="2"/>
  <c r="AC98" i="2"/>
  <c r="AC99" i="2"/>
  <c r="AC100" i="2"/>
  <c r="AC102" i="2"/>
  <c r="AC103" i="2"/>
  <c r="AC96" i="2"/>
  <c r="AC101" i="2"/>
  <c r="AK323" i="2"/>
  <c r="L323" i="7" s="1"/>
  <c r="AG323" i="2"/>
  <c r="AF323" i="2"/>
  <c r="AK353" i="2"/>
  <c r="L353" i="7" s="1"/>
  <c r="AG353" i="2"/>
  <c r="AF353" i="2"/>
  <c r="AC15" i="2"/>
  <c r="AC16" i="2"/>
  <c r="AK301" i="2"/>
  <c r="L301" i="7" s="1"/>
  <c r="AG301" i="2"/>
  <c r="AF301" i="2"/>
  <c r="N965" i="7"/>
  <c r="F965" i="7"/>
  <c r="I965" i="7"/>
  <c r="G965" i="7"/>
  <c r="AF507" i="2"/>
  <c r="AG972" i="2"/>
  <c r="AK918" i="2"/>
  <c r="L918" i="7" s="1"/>
  <c r="AG918" i="2"/>
  <c r="AF918" i="2"/>
  <c r="AK1025" i="2"/>
  <c r="L1025" i="7" s="1"/>
  <c r="AG1025" i="2"/>
  <c r="AF1025" i="2"/>
  <c r="AK702" i="2"/>
  <c r="L702" i="7" s="1"/>
  <c r="AG702" i="2"/>
  <c r="AK645" i="2"/>
  <c r="L645" i="7" s="1"/>
  <c r="AF645" i="2"/>
  <c r="AG645" i="2"/>
  <c r="AC771" i="2"/>
  <c r="AC773" i="2"/>
  <c r="AC550" i="2"/>
  <c r="AC551" i="2"/>
  <c r="AK485" i="2"/>
  <c r="L485" i="7" s="1"/>
  <c r="AG485" i="2"/>
  <c r="AF485" i="2"/>
  <c r="AC405" i="2"/>
  <c r="AC406" i="2"/>
  <c r="AC410" i="2"/>
  <c r="AC411" i="2"/>
  <c r="AK954" i="2"/>
  <c r="L954" i="7" s="1"/>
  <c r="AG954" i="2"/>
  <c r="AK905" i="2"/>
  <c r="L905" i="7" s="1"/>
  <c r="AG905" i="2"/>
  <c r="AK1110" i="2"/>
  <c r="L1110" i="7" s="1"/>
  <c r="AG1110" i="2"/>
  <c r="AF1110" i="2"/>
  <c r="AK1014" i="2"/>
  <c r="L1014" i="7" s="1"/>
  <c r="AG1014" i="2"/>
  <c r="AF1014" i="2"/>
  <c r="AK965" i="2"/>
  <c r="L965" i="7" s="1"/>
  <c r="AG965" i="2"/>
  <c r="AK765" i="2"/>
  <c r="L765" i="7" s="1"/>
  <c r="AF765" i="2"/>
  <c r="AG765" i="2"/>
  <c r="AC729" i="2"/>
  <c r="AC730" i="2"/>
  <c r="AC722" i="2"/>
  <c r="AC723" i="2"/>
  <c r="AC717" i="2"/>
  <c r="AC718" i="2"/>
  <c r="AC719" i="2"/>
  <c r="AC720" i="2"/>
  <c r="AK630" i="2"/>
  <c r="L630" i="7" s="1"/>
  <c r="AG630" i="2"/>
  <c r="AF630" i="2"/>
  <c r="AK755" i="2"/>
  <c r="L755" i="7" s="1"/>
  <c r="AG755" i="2"/>
  <c r="AF755" i="2"/>
  <c r="AK197" i="2"/>
  <c r="L197" i="7" s="1"/>
  <c r="AG197" i="2"/>
  <c r="AF197" i="2"/>
  <c r="AC710" i="2"/>
  <c r="AC711" i="2"/>
  <c r="AC708" i="2"/>
  <c r="AK506" i="2"/>
  <c r="L506" i="7" s="1"/>
  <c r="AG506" i="2"/>
  <c r="AK792" i="2"/>
  <c r="L792" i="7" s="1"/>
  <c r="AF792" i="2"/>
  <c r="AG792" i="2"/>
  <c r="AC407" i="2"/>
  <c r="AC408" i="2"/>
  <c r="AK333" i="2"/>
  <c r="L333" i="7" s="1"/>
  <c r="AF333" i="2"/>
  <c r="AG333" i="2"/>
  <c r="AC441" i="2"/>
  <c r="AC442" i="2"/>
  <c r="AC443" i="2"/>
  <c r="AC444" i="2"/>
  <c r="AK409" i="2"/>
  <c r="L409" i="7" s="1"/>
  <c r="AG409" i="2"/>
  <c r="AF409" i="2"/>
  <c r="AK371" i="2"/>
  <c r="L371" i="7" s="1"/>
  <c r="AG371" i="2"/>
  <c r="AF371" i="2"/>
  <c r="AC386" i="2"/>
  <c r="AC387" i="2"/>
  <c r="AC388" i="2"/>
  <c r="AK319" i="2"/>
  <c r="L319" i="7" s="1"/>
  <c r="AF319" i="2"/>
  <c r="AG319" i="2"/>
  <c r="AK493" i="2"/>
  <c r="L493" i="7" s="1"/>
  <c r="AF493" i="2"/>
  <c r="AG493" i="2"/>
  <c r="AK165" i="2"/>
  <c r="L165" i="7" s="1"/>
  <c r="AF165" i="2"/>
  <c r="AK20" i="2"/>
  <c r="L20" i="7" s="1"/>
  <c r="AF20" i="2"/>
  <c r="AK147" i="2"/>
  <c r="L147" i="7" s="1"/>
  <c r="AG147" i="2"/>
  <c r="AF147" i="2"/>
  <c r="AC170" i="2"/>
  <c r="AC171" i="2"/>
  <c r="AC172" i="2"/>
  <c r="AK60" i="2"/>
  <c r="L60" i="7" s="1"/>
  <c r="AF60" i="2"/>
  <c r="AK106" i="2"/>
  <c r="L106" i="7" s="1"/>
  <c r="AG106" i="2"/>
  <c r="AF106" i="2"/>
  <c r="AK132" i="2"/>
  <c r="L132" i="7" s="1"/>
  <c r="AG132" i="2"/>
  <c r="AF132" i="2"/>
  <c r="AK234" i="2"/>
  <c r="L234" i="7" s="1"/>
  <c r="AG234" i="2"/>
  <c r="AK309" i="2"/>
  <c r="L309" i="7" s="1"/>
  <c r="AF309" i="2"/>
  <c r="AG309" i="2"/>
  <c r="AK32" i="2"/>
  <c r="L32" i="7" s="1"/>
  <c r="AF32" i="2"/>
  <c r="AG32" i="2"/>
  <c r="AC282" i="2"/>
  <c r="AC283" i="2"/>
  <c r="AC284" i="2"/>
  <c r="AK200" i="2"/>
  <c r="L200" i="7" s="1"/>
  <c r="AF200" i="2"/>
  <c r="AG200" i="2"/>
  <c r="AK295" i="2"/>
  <c r="L295" i="7" s="1"/>
  <c r="AF295" i="2"/>
  <c r="AG295" i="2"/>
  <c r="AC1141" i="2"/>
  <c r="AC1113" i="2"/>
  <c r="AC1099" i="2"/>
  <c r="AC1083" i="2"/>
  <c r="AC1069" i="2"/>
  <c r="AC1055" i="2"/>
  <c r="AC923" i="2"/>
  <c r="AC908" i="2"/>
  <c r="AC891" i="2"/>
  <c r="AC811" i="2"/>
  <c r="AC739" i="2"/>
  <c r="AC703" i="2"/>
  <c r="AC595" i="2"/>
  <c r="AC512" i="2"/>
  <c r="AC464" i="2"/>
  <c r="AC416" i="2"/>
  <c r="AC192" i="2"/>
  <c r="AC113" i="2"/>
  <c r="AC9" i="2"/>
  <c r="AG322" i="2"/>
  <c r="AG60" i="2"/>
  <c r="AK531" i="2"/>
  <c r="L531" i="7" s="1"/>
  <c r="AG531" i="2"/>
  <c r="AF531" i="2"/>
  <c r="AC615" i="2"/>
  <c r="AC617" i="2"/>
  <c r="AC618" i="2"/>
  <c r="AK324" i="2"/>
  <c r="L324" i="7" s="1"/>
  <c r="AF324" i="2"/>
  <c r="AG324" i="2"/>
  <c r="AK930" i="2"/>
  <c r="L930" i="7" s="1"/>
  <c r="AG930" i="2"/>
  <c r="AF930" i="2"/>
  <c r="AK801" i="2"/>
  <c r="L801" i="7" s="1"/>
  <c r="AF801" i="2"/>
  <c r="AG801" i="2"/>
  <c r="AK469" i="2"/>
  <c r="L469" i="7" s="1"/>
  <c r="AF469" i="2"/>
  <c r="AG469" i="2"/>
  <c r="AK265" i="2"/>
  <c r="L265" i="7" s="1"/>
  <c r="AG265" i="2"/>
  <c r="AF265" i="2"/>
  <c r="AK267" i="2"/>
  <c r="L267" i="7" s="1"/>
  <c r="AG267" i="2"/>
  <c r="AK852" i="2"/>
  <c r="L852" i="7" s="1"/>
  <c r="AG852" i="2"/>
  <c r="AF852" i="2"/>
  <c r="AC513" i="2"/>
  <c r="AC514" i="2"/>
  <c r="AK646" i="2"/>
  <c r="L646" i="7" s="1"/>
  <c r="AF646" i="2"/>
  <c r="AG646" i="2"/>
  <c r="AK546" i="2"/>
  <c r="L546" i="7" s="1"/>
  <c r="AF546" i="2"/>
  <c r="AG546" i="2"/>
  <c r="AK713" i="2"/>
  <c r="L713" i="7" s="1"/>
  <c r="AG713" i="2"/>
  <c r="AF713" i="2"/>
  <c r="AK404" i="2"/>
  <c r="L404" i="7" s="1"/>
  <c r="AF404" i="2"/>
  <c r="AG404" i="2"/>
  <c r="AK310" i="2"/>
  <c r="L310" i="7" s="1"/>
  <c r="AF310" i="2"/>
  <c r="AK217" i="2"/>
  <c r="L217" i="7" s="1"/>
  <c r="AF217" i="2"/>
  <c r="AG217" i="2"/>
  <c r="AK226" i="2"/>
  <c r="L226" i="7" s="1"/>
  <c r="AF226" i="2"/>
  <c r="AG226" i="2"/>
  <c r="AC1085" i="2"/>
  <c r="AC1086" i="2"/>
  <c r="AK876" i="2"/>
  <c r="L876" i="7" s="1"/>
  <c r="AF876" i="2"/>
  <c r="AG876" i="2"/>
  <c r="AK917" i="2"/>
  <c r="L917" i="7" s="1"/>
  <c r="AG917" i="2"/>
  <c r="AF917" i="2"/>
  <c r="AC830" i="2"/>
  <c r="AC831" i="2"/>
  <c r="AK1013" i="2"/>
  <c r="L1013" i="7" s="1"/>
  <c r="AG1013" i="2"/>
  <c r="AC857" i="2"/>
  <c r="AC858" i="2"/>
  <c r="AK864" i="2"/>
  <c r="L864" i="7" s="1"/>
  <c r="AG864" i="2"/>
  <c r="AF864" i="2"/>
  <c r="AC734" i="2"/>
  <c r="AC735" i="2"/>
  <c r="AK779" i="2"/>
  <c r="L779" i="7" s="1"/>
  <c r="AG779" i="2"/>
  <c r="AF779" i="2"/>
  <c r="AK539" i="2"/>
  <c r="L539" i="7" s="1"/>
  <c r="AG539" i="2"/>
  <c r="AF539" i="2"/>
  <c r="AK714" i="2"/>
  <c r="L714" i="7" s="1"/>
  <c r="AF714" i="2"/>
  <c r="AG714" i="2"/>
  <c r="AK621" i="2"/>
  <c r="L621" i="7" s="1"/>
  <c r="AF621" i="2"/>
  <c r="AG621" i="2"/>
  <c r="AC693" i="2"/>
  <c r="AC694" i="2"/>
  <c r="AC558" i="2"/>
  <c r="AC561" i="2"/>
  <c r="AK605" i="2"/>
  <c r="L605" i="7" s="1"/>
  <c r="AG605" i="2"/>
  <c r="AF605" i="2"/>
  <c r="AK650" i="2"/>
  <c r="L650" i="7" s="1"/>
  <c r="AG650" i="2"/>
  <c r="AC526" i="2"/>
  <c r="AC527" i="2"/>
  <c r="AC528" i="2"/>
  <c r="AC529" i="2"/>
  <c r="AK778" i="2"/>
  <c r="L778" i="7" s="1"/>
  <c r="AF778" i="2"/>
  <c r="AG778" i="2"/>
  <c r="AK766" i="2"/>
  <c r="L766" i="7" s="1"/>
  <c r="AF766" i="2"/>
  <c r="AG766" i="2"/>
  <c r="AK578" i="2"/>
  <c r="L578" i="7" s="1"/>
  <c r="AG578" i="2"/>
  <c r="AF578" i="2"/>
  <c r="AK725" i="2"/>
  <c r="L725" i="7" s="1"/>
  <c r="AG725" i="2"/>
  <c r="AK373" i="2"/>
  <c r="L373" i="7" s="1"/>
  <c r="AG373" i="2"/>
  <c r="AF373" i="2"/>
  <c r="AK501" i="2"/>
  <c r="L501" i="7" s="1"/>
  <c r="AF501" i="2"/>
  <c r="AG501" i="2"/>
  <c r="AK368" i="2"/>
  <c r="L368" i="7" s="1"/>
  <c r="AF368" i="2"/>
  <c r="AG368" i="2"/>
  <c r="AC502" i="2"/>
  <c r="AC503" i="2"/>
  <c r="AC504" i="2"/>
  <c r="AC505" i="2"/>
  <c r="AC432" i="2"/>
  <c r="AC433" i="2"/>
  <c r="AC470" i="2"/>
  <c r="AC471" i="2"/>
  <c r="AK382" i="2"/>
  <c r="L382" i="7" s="1"/>
  <c r="AG382" i="2"/>
  <c r="AF382" i="2"/>
  <c r="AK277" i="2"/>
  <c r="L277" i="7" s="1"/>
  <c r="AG277" i="2"/>
  <c r="AF277" i="2"/>
  <c r="AC80" i="2"/>
  <c r="AC79" i="2"/>
  <c r="AC219" i="2"/>
  <c r="AC220" i="2"/>
  <c r="AK139" i="2"/>
  <c r="L139" i="7" s="1"/>
  <c r="AF139" i="2"/>
  <c r="AG139" i="2"/>
  <c r="AC42" i="2"/>
  <c r="AC43" i="2"/>
  <c r="AK142" i="2"/>
  <c r="L142" i="7" s="1"/>
  <c r="AF142" i="2"/>
  <c r="AG142" i="2"/>
  <c r="AK296" i="2"/>
  <c r="L296" i="7" s="1"/>
  <c r="AF296" i="2"/>
  <c r="AG296" i="2"/>
  <c r="AK140" i="2"/>
  <c r="L140" i="7" s="1"/>
  <c r="AF140" i="2"/>
  <c r="AG140" i="2"/>
  <c r="AK180" i="2"/>
  <c r="L180" i="7" s="1"/>
  <c r="AF180" i="2"/>
  <c r="AG180" i="2"/>
  <c r="AK17" i="2"/>
  <c r="L17" i="7" s="1"/>
  <c r="AG17" i="2"/>
  <c r="AF17" i="2"/>
  <c r="AK19" i="2"/>
  <c r="L19" i="7" s="1"/>
  <c r="AF19" i="2"/>
  <c r="AG19" i="2"/>
  <c r="AK205" i="2"/>
  <c r="L205" i="7" s="1"/>
  <c r="AF205" i="2"/>
  <c r="AG205" i="2"/>
  <c r="AK11" i="2"/>
  <c r="L11" i="7" s="1"/>
  <c r="AG11" i="2"/>
  <c r="AF11" i="2"/>
  <c r="AC1082" i="2"/>
  <c r="AC1040" i="2"/>
  <c r="AC952" i="2"/>
  <c r="AC938" i="2"/>
  <c r="AC922" i="2"/>
  <c r="AC890" i="2"/>
  <c r="AC859" i="2"/>
  <c r="AC772" i="2"/>
  <c r="AC628" i="2"/>
  <c r="AC556" i="2"/>
  <c r="AC415" i="2"/>
  <c r="AK307" i="2"/>
  <c r="L307" i="7" s="1"/>
  <c r="AF307" i="2"/>
  <c r="AG307" i="2"/>
  <c r="AC191" i="2"/>
  <c r="AF702" i="2"/>
  <c r="AF244" i="2"/>
  <c r="AC1157" i="2"/>
  <c r="AC1158" i="2"/>
  <c r="AC533" i="2"/>
  <c r="AC534" i="2"/>
  <c r="AK549" i="2"/>
  <c r="L549" i="7" s="1"/>
  <c r="AG549" i="2"/>
  <c r="AF549" i="2"/>
  <c r="AK278" i="2"/>
  <c r="L278" i="7" s="1"/>
  <c r="AG278" i="2"/>
  <c r="AK924" i="2"/>
  <c r="L924" i="7" s="1"/>
  <c r="AF924" i="2"/>
  <c r="AG924" i="2"/>
  <c r="AK684" i="2"/>
  <c r="L684" i="7" s="1"/>
  <c r="AG684" i="2"/>
  <c r="AF684" i="2"/>
  <c r="AK425" i="2"/>
  <c r="L425" i="7" s="1"/>
  <c r="AG425" i="2"/>
  <c r="AF425" i="2"/>
  <c r="AC275" i="2"/>
  <c r="AC276" i="2"/>
  <c r="AC52" i="2"/>
  <c r="AC53" i="2"/>
  <c r="AK227" i="2"/>
  <c r="L227" i="7" s="1"/>
  <c r="AG227" i="2"/>
  <c r="AF227" i="2"/>
  <c r="AK828" i="2"/>
  <c r="L828" i="7" s="1"/>
  <c r="AG828" i="2"/>
  <c r="AF828" i="2"/>
  <c r="AK759" i="2"/>
  <c r="L759" i="7" s="1"/>
  <c r="AG759" i="2"/>
  <c r="AF759" i="2"/>
  <c r="AK813" i="2"/>
  <c r="L813" i="7" s="1"/>
  <c r="AG813" i="2"/>
  <c r="AF813" i="2"/>
  <c r="AK465" i="2"/>
  <c r="L465" i="7" s="1"/>
  <c r="AF465" i="2"/>
  <c r="AG465" i="2"/>
  <c r="AC339" i="2"/>
  <c r="AC340" i="2"/>
  <c r="AC341" i="2"/>
  <c r="AK285" i="2"/>
  <c r="L285" i="7" s="1"/>
  <c r="AF285" i="2"/>
  <c r="AK59" i="2"/>
  <c r="L59" i="7" s="1"/>
  <c r="AG59" i="2"/>
  <c r="AF59" i="2"/>
  <c r="AK1049" i="2"/>
  <c r="L1049" i="7" s="1"/>
  <c r="AG1049" i="2"/>
  <c r="AC540" i="2"/>
  <c r="AC541" i="2"/>
  <c r="AK894" i="2"/>
  <c r="L894" i="7" s="1"/>
  <c r="AG894" i="2"/>
  <c r="AF894" i="2"/>
  <c r="AK833" i="2"/>
  <c r="L833" i="7" s="1"/>
  <c r="AG833" i="2"/>
  <c r="AF833" i="2"/>
  <c r="AK1074" i="2"/>
  <c r="L1074" i="7" s="1"/>
  <c r="AG1074" i="2"/>
  <c r="AF1074" i="2"/>
  <c r="AK136" i="2"/>
  <c r="L136" i="7" s="1"/>
  <c r="AG136" i="2"/>
  <c r="AF136" i="2"/>
  <c r="AC542" i="2"/>
  <c r="AC543" i="2"/>
  <c r="AC545" i="2"/>
  <c r="AK14" i="2"/>
  <c r="L14" i="7" s="1"/>
  <c r="AG14" i="2"/>
  <c r="AF14" i="2"/>
  <c r="AC669" i="2"/>
  <c r="AC670" i="2"/>
  <c r="AC671" i="2"/>
  <c r="AC672" i="2"/>
  <c r="AK701" i="2"/>
  <c r="L701" i="7" s="1"/>
  <c r="AF701" i="2"/>
  <c r="AK530" i="2"/>
  <c r="L530" i="7" s="1"/>
  <c r="AG530" i="2"/>
  <c r="AF530" i="2"/>
  <c r="AK515" i="2"/>
  <c r="L515" i="7" s="1"/>
  <c r="AG515" i="2"/>
  <c r="AF515" i="2"/>
  <c r="AK747" i="2"/>
  <c r="L747" i="7" s="1"/>
  <c r="AG747" i="2"/>
  <c r="AF747" i="2"/>
  <c r="AC566" i="2"/>
  <c r="AC563" i="2"/>
  <c r="AC564" i="2"/>
  <c r="AK588" i="2"/>
  <c r="L588" i="7" s="1"/>
  <c r="AF588" i="2"/>
  <c r="AG588" i="2"/>
  <c r="AK641" i="2"/>
  <c r="L641" i="7" s="1"/>
  <c r="AG641" i="2"/>
  <c r="AF641" i="2"/>
  <c r="AK519" i="2"/>
  <c r="L519" i="7" s="1"/>
  <c r="AG519" i="2"/>
  <c r="AF519" i="2"/>
  <c r="AK593" i="2"/>
  <c r="L593" i="7" s="1"/>
  <c r="AG593" i="2"/>
  <c r="AF593" i="2"/>
  <c r="AK614" i="2"/>
  <c r="L614" i="7" s="1"/>
  <c r="AG614" i="2"/>
  <c r="AC663" i="2"/>
  <c r="AC665" i="2"/>
  <c r="AC666" i="2"/>
  <c r="AK814" i="2"/>
  <c r="L814" i="7" s="1"/>
  <c r="AG814" i="2"/>
  <c r="AF814" i="2"/>
  <c r="AC466" i="2"/>
  <c r="AC467" i="2"/>
  <c r="AK383" i="2"/>
  <c r="L383" i="7" s="1"/>
  <c r="AG383" i="2"/>
  <c r="AF383" i="2"/>
  <c r="AK480" i="2"/>
  <c r="L480" i="7" s="1"/>
  <c r="AF480" i="2"/>
  <c r="AK347" i="2"/>
  <c r="L347" i="7" s="1"/>
  <c r="AG347" i="2"/>
  <c r="AF347" i="2"/>
  <c r="AK461" i="2"/>
  <c r="L461" i="7" s="1"/>
  <c r="AG461" i="2"/>
  <c r="AF461" i="2"/>
  <c r="AK449" i="2"/>
  <c r="L449" i="7" s="1"/>
  <c r="AG449" i="2"/>
  <c r="AF449" i="2"/>
  <c r="AK455" i="2"/>
  <c r="L455" i="7" s="1"/>
  <c r="AG455" i="2"/>
  <c r="AF455" i="2"/>
  <c r="AK28" i="2"/>
  <c r="L28" i="7" s="1"/>
  <c r="AG28" i="2"/>
  <c r="AF28" i="2"/>
  <c r="AC133" i="2"/>
  <c r="AC134" i="2"/>
  <c r="AC135" i="2"/>
  <c r="AK129" i="2"/>
  <c r="L129" i="7" s="1"/>
  <c r="AF129" i="2"/>
  <c r="AK137" i="2"/>
  <c r="L137" i="7" s="1"/>
  <c r="AG137" i="2"/>
  <c r="AF137" i="2"/>
  <c r="AK117" i="2"/>
  <c r="L117" i="7" s="1"/>
  <c r="AG117" i="2"/>
  <c r="AF117" i="2"/>
  <c r="AC230" i="2"/>
  <c r="AC231" i="2"/>
  <c r="AK243" i="2"/>
  <c r="L243" i="7" s="1"/>
  <c r="AF243" i="2"/>
  <c r="AG243" i="2"/>
  <c r="AK118" i="2"/>
  <c r="L118" i="7" s="1"/>
  <c r="AG118" i="2"/>
  <c r="AF118" i="2"/>
  <c r="AK163" i="2"/>
  <c r="L163" i="7" s="1"/>
  <c r="AF163" i="2"/>
  <c r="AG163" i="2"/>
  <c r="AC73" i="2"/>
  <c r="AC74" i="2"/>
  <c r="AC75" i="2"/>
  <c r="AC76" i="2"/>
  <c r="AC158" i="2"/>
  <c r="AC159" i="2"/>
  <c r="AC160" i="2"/>
  <c r="AC162" i="2"/>
  <c r="AC161" i="2"/>
  <c r="AK195" i="2"/>
  <c r="L195" i="7" s="1"/>
  <c r="AG195" i="2"/>
  <c r="AF195" i="2"/>
  <c r="AC1139" i="2"/>
  <c r="AC1125" i="2"/>
  <c r="AC995" i="2"/>
  <c r="AC937" i="2"/>
  <c r="AC889" i="2"/>
  <c r="AC856" i="2"/>
  <c r="AC841" i="2"/>
  <c r="AC733" i="2"/>
  <c r="AC553" i="2"/>
  <c r="AC460" i="2"/>
  <c r="AC304" i="2"/>
  <c r="AC246" i="2"/>
  <c r="AK188" i="2"/>
  <c r="L188" i="7" s="1"/>
  <c r="AF188" i="2"/>
  <c r="AG188" i="2"/>
  <c r="AC105" i="2"/>
  <c r="AF810" i="2"/>
  <c r="AF234" i="2"/>
  <c r="AG810" i="2"/>
  <c r="AG310" i="2"/>
  <c r="AK1146" i="2"/>
  <c r="L1146" i="7" s="1"/>
  <c r="AG1146" i="2"/>
  <c r="AF1146" i="2"/>
  <c r="AK525" i="2"/>
  <c r="L525" i="7" s="1"/>
  <c r="AG525" i="2"/>
  <c r="AF525" i="2"/>
  <c r="AC344" i="2"/>
  <c r="AC343" i="2"/>
  <c r="AK119" i="2"/>
  <c r="L119" i="7" s="1"/>
  <c r="AG119" i="2"/>
  <c r="AF119" i="2"/>
  <c r="AC178" i="2"/>
  <c r="AC179" i="2"/>
  <c r="AK1152" i="2"/>
  <c r="L1152" i="7" s="1"/>
  <c r="AF1152" i="2"/>
  <c r="AG1152" i="2"/>
  <c r="AK1138" i="2"/>
  <c r="L1138" i="7" s="1"/>
  <c r="AF1138" i="2"/>
  <c r="AK1124" i="2"/>
  <c r="L1124" i="7" s="1"/>
  <c r="AF1124" i="2"/>
  <c r="AG1124" i="2"/>
  <c r="AC1108" i="2"/>
  <c r="AK1094" i="2"/>
  <c r="L1094" i="7" s="1"/>
  <c r="AG1094" i="2"/>
  <c r="AF1094" i="2"/>
  <c r="AK1036" i="2"/>
  <c r="L1036" i="7" s="1"/>
  <c r="AG1036" i="2"/>
  <c r="AF1036" i="2"/>
  <c r="AK1022" i="2"/>
  <c r="L1022" i="7" s="1"/>
  <c r="AG1022" i="2"/>
  <c r="AF1022" i="2"/>
  <c r="AK980" i="2"/>
  <c r="L980" i="7" s="1"/>
  <c r="AF980" i="2"/>
  <c r="AG980" i="2"/>
  <c r="AK964" i="2"/>
  <c r="L964" i="7" s="1"/>
  <c r="AG964" i="2"/>
  <c r="AK950" i="2"/>
  <c r="L950" i="7" s="1"/>
  <c r="AG950" i="2"/>
  <c r="AF950" i="2"/>
  <c r="AK920" i="2"/>
  <c r="L920" i="7" s="1"/>
  <c r="AF920" i="2"/>
  <c r="AG920" i="2"/>
  <c r="AC887" i="2"/>
  <c r="AC855" i="2"/>
  <c r="AC836" i="2"/>
  <c r="AK764" i="2"/>
  <c r="L764" i="7" s="1"/>
  <c r="AF764" i="2"/>
  <c r="AG764" i="2"/>
  <c r="AC728" i="2"/>
  <c r="AK656" i="2"/>
  <c r="L656" i="7" s="1"/>
  <c r="AF656" i="2"/>
  <c r="AG656" i="2"/>
  <c r="AC620" i="2"/>
  <c r="AC584" i="2"/>
  <c r="AC452" i="2"/>
  <c r="AC351" i="2"/>
  <c r="AC294" i="2"/>
  <c r="AC236" i="2"/>
  <c r="AC175" i="2"/>
  <c r="AC92" i="2"/>
  <c r="AF906" i="2"/>
  <c r="AG165" i="2"/>
  <c r="AG20" i="2"/>
  <c r="AK816" i="2"/>
  <c r="L816" i="7" s="1"/>
  <c r="AG816" i="2"/>
  <c r="AF816" i="2"/>
  <c r="AK350" i="2"/>
  <c r="L350" i="7" s="1"/>
  <c r="AF350" i="2"/>
  <c r="AK23" i="2"/>
  <c r="L23" i="7" s="1"/>
  <c r="AG23" i="2"/>
  <c r="AF23" i="2"/>
  <c r="AC241" i="2"/>
  <c r="AC242" i="2"/>
  <c r="AK1062" i="2"/>
  <c r="L1062" i="7" s="1"/>
  <c r="AG1062" i="2"/>
  <c r="AF1062" i="2"/>
  <c r="AK966" i="2"/>
  <c r="L966" i="7" s="1"/>
  <c r="AG966" i="2"/>
  <c r="AF966" i="2"/>
  <c r="AK1073" i="2"/>
  <c r="L1073" i="7" s="1"/>
  <c r="AG1073" i="2"/>
  <c r="AF1073" i="2"/>
  <c r="AC658" i="2"/>
  <c r="AC659" i="2"/>
  <c r="AC660" i="2"/>
  <c r="AC238" i="2"/>
  <c r="AC239" i="2"/>
  <c r="AC240" i="2"/>
  <c r="AK726" i="2"/>
  <c r="L726" i="7" s="1"/>
  <c r="AG726" i="2"/>
  <c r="AF726" i="2"/>
  <c r="AK822" i="2"/>
  <c r="L822" i="7" s="1"/>
  <c r="AF822" i="2"/>
  <c r="AC761" i="2"/>
  <c r="AC762" i="2"/>
  <c r="AC638" i="2"/>
  <c r="AC639" i="2"/>
  <c r="AC633" i="2"/>
  <c r="AC634" i="2"/>
  <c r="AC635" i="2"/>
  <c r="AC636" i="2"/>
  <c r="AC806" i="2"/>
  <c r="AC807" i="2"/>
  <c r="AK809" i="2"/>
  <c r="L809" i="7" s="1"/>
  <c r="AG809" i="2"/>
  <c r="AF809" i="2"/>
  <c r="AC731" i="2"/>
  <c r="AC732" i="2"/>
  <c r="AC674" i="2"/>
  <c r="AC675" i="2"/>
  <c r="AC677" i="2"/>
  <c r="AC509" i="2"/>
  <c r="AC510" i="2"/>
  <c r="AK352" i="2"/>
  <c r="L352" i="7" s="1"/>
  <c r="AG352" i="2"/>
  <c r="AK454" i="2"/>
  <c r="L454" i="7" s="1"/>
  <c r="AF454" i="2"/>
  <c r="AG454" i="2"/>
  <c r="AK398" i="2"/>
  <c r="L398" i="7" s="1"/>
  <c r="AG398" i="2"/>
  <c r="AF398" i="2"/>
  <c r="AK401" i="2"/>
  <c r="L401" i="7" s="1"/>
  <c r="AG401" i="2"/>
  <c r="AF401" i="2"/>
  <c r="AK362" i="2"/>
  <c r="L362" i="7" s="1"/>
  <c r="AG362" i="2"/>
  <c r="AK486" i="2"/>
  <c r="L486" i="7" s="1"/>
  <c r="AG486" i="2"/>
  <c r="AF486" i="2"/>
  <c r="AK320" i="2"/>
  <c r="L320" i="7" s="1"/>
  <c r="AF320" i="2"/>
  <c r="AG320" i="2"/>
  <c r="AC38" i="2"/>
  <c r="AC39" i="2"/>
  <c r="AK157" i="2"/>
  <c r="L157" i="7" s="1"/>
  <c r="AG157" i="2"/>
  <c r="AF157" i="2"/>
  <c r="AK138" i="2"/>
  <c r="L138" i="7" s="1"/>
  <c r="AG138" i="2"/>
  <c r="AF138" i="2"/>
  <c r="AK314" i="2"/>
  <c r="L314" i="7" s="1"/>
  <c r="AG314" i="2"/>
  <c r="AF314" i="2"/>
  <c r="AK167" i="2"/>
  <c r="L167" i="7" s="1"/>
  <c r="AG167" i="2"/>
  <c r="AF167" i="2"/>
  <c r="AC26" i="2"/>
  <c r="AC27" i="2"/>
  <c r="AC214" i="2"/>
  <c r="AC215" i="2"/>
  <c r="AK120" i="2"/>
  <c r="L120" i="7" s="1"/>
  <c r="AG120" i="2"/>
  <c r="AF120" i="2"/>
  <c r="AK174" i="2"/>
  <c r="L174" i="7" s="1"/>
  <c r="AG174" i="2"/>
  <c r="AF174" i="2"/>
  <c r="AK104" i="2"/>
  <c r="L104" i="7" s="1"/>
  <c r="AG104" i="2"/>
  <c r="AF104" i="2"/>
  <c r="AK266" i="2"/>
  <c r="L266" i="7" s="1"/>
  <c r="AG266" i="2"/>
  <c r="AF266" i="2"/>
  <c r="AK13" i="2"/>
  <c r="L13" i="7" s="1"/>
  <c r="AG13" i="2"/>
  <c r="AF13" i="2"/>
  <c r="AC44" i="2"/>
  <c r="AC45" i="2"/>
  <c r="AC46" i="2"/>
  <c r="AC1107" i="2"/>
  <c r="AC1093" i="2"/>
  <c r="AC902" i="2"/>
  <c r="AC871" i="2"/>
  <c r="AC854" i="2"/>
  <c r="AC799" i="2"/>
  <c r="AC763" i="2"/>
  <c r="AC727" i="2"/>
  <c r="AC691" i="2"/>
  <c r="AC619" i="2"/>
  <c r="AC499" i="2"/>
  <c r="AC451" i="2"/>
  <c r="AC293" i="2"/>
  <c r="AC173" i="2"/>
  <c r="AF905" i="2"/>
  <c r="AF676" i="2"/>
  <c r="AF447" i="2"/>
  <c r="AF329" i="2"/>
  <c r="F218" i="7"/>
  <c r="N218" i="7"/>
  <c r="I218" i="7"/>
  <c r="J218" i="7" s="1"/>
  <c r="G218" i="7"/>
  <c r="AG285" i="2"/>
  <c r="AG164" i="2"/>
  <c r="AK1121" i="2"/>
  <c r="L1121" i="7" s="1"/>
  <c r="AG1121" i="2"/>
  <c r="AF1121" i="2"/>
  <c r="AK483" i="2"/>
  <c r="L483" i="7" s="1"/>
  <c r="AF483" i="2"/>
  <c r="AG483" i="2"/>
  <c r="AC69" i="2"/>
  <c r="AC70" i="2"/>
  <c r="AC90" i="2"/>
  <c r="AC89" i="2"/>
  <c r="AC93" i="2"/>
  <c r="AK834" i="2"/>
  <c r="L834" i="7" s="1"/>
  <c r="AF834" i="2"/>
  <c r="AG834" i="2"/>
  <c r="AC1001" i="2"/>
  <c r="AC1002" i="2"/>
  <c r="AK1122" i="2"/>
  <c r="L1122" i="7" s="1"/>
  <c r="AG1122" i="2"/>
  <c r="AF1122" i="2"/>
  <c r="AK1098" i="2"/>
  <c r="L1098" i="7" s="1"/>
  <c r="AG1098" i="2"/>
  <c r="AK870" i="2"/>
  <c r="L870" i="7" s="1"/>
  <c r="AG870" i="2"/>
  <c r="AF870" i="2"/>
  <c r="AC579" i="2"/>
  <c r="AC581" i="2"/>
  <c r="AC582" i="2"/>
  <c r="AK786" i="2"/>
  <c r="L786" i="7" s="1"/>
  <c r="AG786" i="2"/>
  <c r="AF786" i="2"/>
  <c r="AK753" i="2"/>
  <c r="L753" i="7" s="1"/>
  <c r="AF753" i="2"/>
  <c r="AC521" i="2"/>
  <c r="AC522" i="2"/>
  <c r="AK802" i="2"/>
  <c r="L802" i="7" s="1"/>
  <c r="AF802" i="2"/>
  <c r="AG802" i="2"/>
  <c r="AK590" i="2"/>
  <c r="L590" i="7" s="1"/>
  <c r="AG590" i="2"/>
  <c r="AF590" i="2"/>
  <c r="AK777" i="2"/>
  <c r="L777" i="7" s="1"/>
  <c r="AF777" i="2"/>
  <c r="AG777" i="2"/>
  <c r="AC358" i="2"/>
  <c r="AC360" i="2"/>
  <c r="AC365" i="2"/>
  <c r="AC366" i="2"/>
  <c r="AK384" i="2"/>
  <c r="L384" i="7" s="1"/>
  <c r="AG384" i="2"/>
  <c r="AF384" i="2"/>
  <c r="AC473" i="2"/>
  <c r="AC474" i="2"/>
  <c r="AK10" i="2"/>
  <c r="L10" i="7" s="1"/>
  <c r="AF10" i="2"/>
  <c r="AC391" i="2"/>
  <c r="AC392" i="2"/>
  <c r="AK342" i="2"/>
  <c r="L342" i="7" s="1"/>
  <c r="AG342" i="2"/>
  <c r="AF342" i="2"/>
  <c r="AK348" i="2"/>
  <c r="L348" i="7" s="1"/>
  <c r="AF348" i="2"/>
  <c r="AG348" i="2"/>
  <c r="AK71" i="2"/>
  <c r="L71" i="7" s="1"/>
  <c r="AG71" i="2"/>
  <c r="AF71" i="2"/>
  <c r="AC286" i="2"/>
  <c r="AC287" i="2"/>
  <c r="AK269" i="2"/>
  <c r="L269" i="7" s="1"/>
  <c r="AF269" i="2"/>
  <c r="AG269" i="2"/>
  <c r="AC316" i="2"/>
  <c r="AC315" i="2"/>
  <c r="AK30" i="2"/>
  <c r="L30" i="7" s="1"/>
  <c r="AG30" i="2"/>
  <c r="AF30" i="2"/>
  <c r="AK237" i="2"/>
  <c r="L237" i="7" s="1"/>
  <c r="AG237" i="2"/>
  <c r="AF237" i="2"/>
  <c r="AC253" i="2"/>
  <c r="AC254" i="2"/>
  <c r="AK268" i="2"/>
  <c r="L268" i="7" s="1"/>
  <c r="AG268" i="2"/>
  <c r="AF268" i="2"/>
  <c r="AC261" i="2"/>
  <c r="AC262" i="2"/>
  <c r="AC154" i="2"/>
  <c r="AC155" i="2"/>
  <c r="AK41" i="2"/>
  <c r="L41" i="7" s="1"/>
  <c r="AG41" i="2"/>
  <c r="AC1150" i="2"/>
  <c r="AC1120" i="2"/>
  <c r="AC1106" i="2"/>
  <c r="AC1048" i="2"/>
  <c r="AC1034" i="2"/>
  <c r="AC976" i="2"/>
  <c r="AC948" i="2"/>
  <c r="AC933" i="2"/>
  <c r="AC885" i="2"/>
  <c r="AC868" i="2"/>
  <c r="AC853" i="2"/>
  <c r="AC796" i="2"/>
  <c r="AC760" i="2"/>
  <c r="AC724" i="2"/>
  <c r="AC688" i="2"/>
  <c r="AC616" i="2"/>
  <c r="AC580" i="2"/>
  <c r="AC544" i="2"/>
  <c r="AC496" i="2"/>
  <c r="AC448" i="2"/>
  <c r="AC346" i="2"/>
  <c r="AC288" i="2"/>
  <c r="AC166" i="2"/>
  <c r="AK82" i="2"/>
  <c r="L82" i="7" s="1"/>
  <c r="AF82" i="2"/>
  <c r="AG82" i="2"/>
  <c r="AF1013" i="2"/>
  <c r="AF784" i="2"/>
  <c r="AF555" i="2"/>
  <c r="AG1138" i="2"/>
  <c r="AC458" i="2"/>
  <c r="AC459" i="2"/>
  <c r="AC456" i="2"/>
  <c r="AC457" i="2"/>
  <c r="AC746" i="2"/>
  <c r="AC742" i="2"/>
  <c r="AC743" i="2"/>
  <c r="AC744" i="2"/>
  <c r="AC437" i="2"/>
  <c r="AC438" i="2"/>
  <c r="AK29" i="2"/>
  <c r="L29" i="7" s="1"/>
  <c r="AG29" i="2"/>
  <c r="AF29" i="2"/>
  <c r="AC1135" i="2"/>
  <c r="AK1091" i="2"/>
  <c r="L1091" i="7" s="1"/>
  <c r="AF1091" i="2"/>
  <c r="AG1091" i="2"/>
  <c r="AK1005" i="2"/>
  <c r="L1005" i="7" s="1"/>
  <c r="AF1005" i="2"/>
  <c r="AC721" i="2"/>
  <c r="AC685" i="2"/>
  <c r="AC649" i="2"/>
  <c r="AC613" i="2"/>
  <c r="AC577" i="2"/>
  <c r="AC536" i="2"/>
  <c r="AC488" i="2"/>
  <c r="AC440" i="2"/>
  <c r="AC390" i="2"/>
  <c r="AC280" i="2"/>
  <c r="AC68" i="2"/>
  <c r="AF651" i="2"/>
  <c r="N186" i="7"/>
  <c r="F186" i="7"/>
  <c r="I186" i="7"/>
  <c r="G186" i="7"/>
  <c r="AG1005" i="2"/>
  <c r="AG758" i="2"/>
  <c r="AG129" i="2"/>
  <c r="AK707" i="2"/>
  <c r="L707" i="7" s="1"/>
  <c r="AG707" i="2"/>
  <c r="AF707" i="2"/>
  <c r="AK334" i="2"/>
  <c r="L334" i="7" s="1"/>
  <c r="AF334" i="2"/>
  <c r="AG334" i="2"/>
  <c r="AK1050" i="2"/>
  <c r="L1050" i="7" s="1"/>
  <c r="AG1050" i="2"/>
  <c r="AK768" i="2"/>
  <c r="L768" i="7" s="1"/>
  <c r="AF768" i="2"/>
  <c r="AG768" i="2"/>
  <c r="AC337" i="2"/>
  <c r="AC338" i="2"/>
  <c r="AK128" i="2"/>
  <c r="L128" i="7" s="1"/>
  <c r="AF128" i="2"/>
  <c r="AC1149" i="2"/>
  <c r="AK1119" i="2"/>
  <c r="L1119" i="7" s="1"/>
  <c r="AG1119" i="2"/>
  <c r="AF1119" i="2"/>
  <c r="AK1077" i="2"/>
  <c r="L1077" i="7" s="1"/>
  <c r="AF1077" i="2"/>
  <c r="AG1077" i="2"/>
  <c r="AC1047" i="2"/>
  <c r="AK1033" i="2"/>
  <c r="L1033" i="7" s="1"/>
  <c r="AF1033" i="2"/>
  <c r="AG1033" i="2"/>
  <c r="AC1019" i="2"/>
  <c r="AK991" i="2"/>
  <c r="L991" i="7" s="1"/>
  <c r="AF991" i="2"/>
  <c r="AG991" i="2"/>
  <c r="AC975" i="2"/>
  <c r="AK961" i="2"/>
  <c r="L961" i="7" s="1"/>
  <c r="AF961" i="2"/>
  <c r="AK915" i="2"/>
  <c r="L915" i="7" s="1"/>
  <c r="AG915" i="2"/>
  <c r="AF915" i="2"/>
  <c r="AC899" i="2"/>
  <c r="AC884" i="2"/>
  <c r="AC851" i="2"/>
  <c r="AK893" i="2"/>
  <c r="L893" i="7" s="1"/>
  <c r="AG893" i="2"/>
  <c r="AF893" i="2"/>
  <c r="AK936" i="2"/>
  <c r="L936" i="7" s="1"/>
  <c r="AF936" i="2"/>
  <c r="AG936" i="2"/>
  <c r="AC3" i="2"/>
  <c r="AC4" i="2"/>
  <c r="AC5" i="2"/>
  <c r="AC6" i="2"/>
  <c r="AC7" i="2"/>
  <c r="AK912" i="2"/>
  <c r="L912" i="7" s="1"/>
  <c r="AF912" i="2"/>
  <c r="AK791" i="2"/>
  <c r="L791" i="7" s="1"/>
  <c r="AG791" i="2"/>
  <c r="AF791" i="2"/>
  <c r="AC653" i="2"/>
  <c r="AC654" i="2"/>
  <c r="AC698" i="2"/>
  <c r="AC699" i="2"/>
  <c r="AC695" i="2"/>
  <c r="AC696" i="2"/>
  <c r="AK804" i="2"/>
  <c r="L804" i="7" s="1"/>
  <c r="AG804" i="2"/>
  <c r="AF804" i="2"/>
  <c r="AK686" i="2"/>
  <c r="L686" i="7" s="1"/>
  <c r="AG686" i="2"/>
  <c r="AF686" i="2"/>
  <c r="AK567" i="2"/>
  <c r="L567" i="7" s="1"/>
  <c r="AG567" i="2"/>
  <c r="AF567" i="2"/>
  <c r="AK626" i="2"/>
  <c r="L626" i="7" s="1"/>
  <c r="AG626" i="2"/>
  <c r="AF626" i="2"/>
  <c r="AK562" i="2"/>
  <c r="L562" i="7" s="1"/>
  <c r="AG562" i="2"/>
  <c r="AF562" i="2"/>
  <c r="AK570" i="2"/>
  <c r="L570" i="7" s="1"/>
  <c r="AG570" i="2"/>
  <c r="AF570" i="2"/>
  <c r="AK767" i="2"/>
  <c r="L767" i="7" s="1"/>
  <c r="AG767" i="2"/>
  <c r="AF767" i="2"/>
  <c r="AC606" i="2"/>
  <c r="AC609" i="2"/>
  <c r="AC610" i="2"/>
  <c r="AC611" i="2"/>
  <c r="AC794" i="2"/>
  <c r="AC795" i="2"/>
  <c r="AK355" i="2"/>
  <c r="L355" i="7" s="1"/>
  <c r="AF355" i="2"/>
  <c r="AG355" i="2"/>
  <c r="AK317" i="2"/>
  <c r="L317" i="7" s="1"/>
  <c r="AG317" i="2"/>
  <c r="AF317" i="2"/>
  <c r="AK489" i="2"/>
  <c r="L489" i="7" s="1"/>
  <c r="AF489" i="2"/>
  <c r="AG489" i="2"/>
  <c r="AK478" i="2"/>
  <c r="L478" i="7" s="1"/>
  <c r="AF478" i="2"/>
  <c r="AC422" i="2"/>
  <c r="AC423" i="2"/>
  <c r="AC421" i="2"/>
  <c r="AK446" i="2"/>
  <c r="L446" i="7" s="1"/>
  <c r="AG446" i="2"/>
  <c r="AF446" i="2"/>
  <c r="AK273" i="2"/>
  <c r="L273" i="7" s="1"/>
  <c r="AF273" i="2"/>
  <c r="AG273" i="2"/>
  <c r="AC54" i="2"/>
  <c r="AC55" i="2"/>
  <c r="AC56" i="2"/>
  <c r="AC58" i="2"/>
  <c r="AK85" i="2"/>
  <c r="L85" i="7" s="1"/>
  <c r="AG85" i="2"/>
  <c r="AF85" i="2"/>
  <c r="AC61" i="2"/>
  <c r="AC62" i="2"/>
  <c r="AC224" i="2"/>
  <c r="AC225" i="2"/>
  <c r="AK116" i="2"/>
  <c r="L116" i="7" s="1"/>
  <c r="AF116" i="2"/>
  <c r="AG116" i="2"/>
  <c r="AK33" i="2"/>
  <c r="L33" i="7" s="1"/>
  <c r="AF33" i="2"/>
  <c r="AG33" i="2"/>
  <c r="AK40" i="2"/>
  <c r="L40" i="7" s="1"/>
  <c r="AG40" i="2"/>
  <c r="AF40" i="2"/>
  <c r="AC22" i="2"/>
  <c r="AC21" i="2"/>
  <c r="AK228" i="2"/>
  <c r="L228" i="7" s="1"/>
  <c r="AG228" i="2"/>
  <c r="AF228" i="2"/>
  <c r="AK212" i="2"/>
  <c r="L212" i="7" s="1"/>
  <c r="AF212" i="2"/>
  <c r="AG212" i="2"/>
  <c r="AC182" i="2"/>
  <c r="AC183" i="2"/>
  <c r="AK151" i="2"/>
  <c r="L151" i="7" s="1"/>
  <c r="AF151" i="2"/>
  <c r="AG151" i="2"/>
  <c r="AK305" i="2"/>
  <c r="L305" i="7" s="1"/>
  <c r="AG305" i="2"/>
  <c r="AF305" i="2"/>
  <c r="AC1132" i="2"/>
  <c r="AC1118" i="2"/>
  <c r="AC1104" i="2"/>
  <c r="AC1060" i="2"/>
  <c r="AC1018" i="2"/>
  <c r="AC974" i="2"/>
  <c r="AC960" i="2"/>
  <c r="AC946" i="2"/>
  <c r="AC850" i="2"/>
  <c r="AC788" i="2"/>
  <c r="AC716" i="2"/>
  <c r="AC680" i="2"/>
  <c r="AC644" i="2"/>
  <c r="AC608" i="2"/>
  <c r="AC487" i="2"/>
  <c r="AC439" i="2"/>
  <c r="AC389" i="2"/>
  <c r="AC279" i="2"/>
  <c r="AC221" i="2"/>
  <c r="AC152" i="2"/>
  <c r="AF990" i="2"/>
  <c r="AF650" i="2"/>
  <c r="AG507" i="2"/>
  <c r="AG128" i="2"/>
  <c r="AK900" i="2"/>
  <c r="L900" i="7" s="1"/>
  <c r="AF900" i="2"/>
  <c r="AG900" i="2"/>
  <c r="AK929" i="2"/>
  <c r="L929" i="7" s="1"/>
  <c r="AG929" i="2"/>
  <c r="AF929" i="2"/>
  <c r="AC819" i="2"/>
  <c r="AC821" i="2"/>
  <c r="AK648" i="2"/>
  <c r="L648" i="7" s="1"/>
  <c r="AF648" i="2"/>
  <c r="AG648" i="2"/>
  <c r="AC206" i="2"/>
  <c r="AC209" i="2"/>
  <c r="AC210" i="2"/>
  <c r="AC211" i="2"/>
  <c r="AK662" i="2"/>
  <c r="L662" i="7" s="1"/>
  <c r="AG662" i="2"/>
  <c r="AF662" i="2"/>
  <c r="AK770" i="2"/>
  <c r="L770" i="7" s="1"/>
  <c r="AF770" i="2"/>
  <c r="AG770" i="2"/>
  <c r="AC413" i="2"/>
  <c r="AC414" i="2"/>
  <c r="AC417" i="2"/>
  <c r="AC418" i="2"/>
  <c r="AC419" i="2"/>
  <c r="AC420" i="2"/>
  <c r="AK72" i="2"/>
  <c r="L72" i="7" s="1"/>
  <c r="AF72" i="2"/>
  <c r="AG72" i="2"/>
  <c r="AK1109" i="2"/>
  <c r="L1109" i="7" s="1"/>
  <c r="AG1109" i="2"/>
  <c r="AK837" i="2"/>
  <c r="L837" i="7" s="1"/>
  <c r="AG837" i="2"/>
  <c r="AF837" i="2"/>
  <c r="AK840" i="2"/>
  <c r="L840" i="7" s="1"/>
  <c r="AG840" i="2"/>
  <c r="AF840" i="2"/>
  <c r="AC1037" i="2"/>
  <c r="AC1038" i="2"/>
  <c r="AK825" i="2"/>
  <c r="L825" i="7" s="1"/>
  <c r="AG825" i="2"/>
  <c r="AF825" i="2"/>
  <c r="AK774" i="2"/>
  <c r="L774" i="7" s="1"/>
  <c r="AG774" i="2"/>
  <c r="AF774" i="2"/>
  <c r="AK612" i="2"/>
  <c r="L612" i="7" s="1"/>
  <c r="AF612" i="2"/>
  <c r="AG612" i="2"/>
  <c r="AK818" i="2"/>
  <c r="L818" i="7" s="1"/>
  <c r="AG818" i="2"/>
  <c r="AF818" i="2"/>
  <c r="AK591" i="2"/>
  <c r="L591" i="7" s="1"/>
  <c r="AG591" i="2"/>
  <c r="AK629" i="2"/>
  <c r="L629" i="7" s="1"/>
  <c r="AG629" i="2"/>
  <c r="AF629" i="2"/>
  <c r="AK797" i="2"/>
  <c r="L797" i="7" s="1"/>
  <c r="AF797" i="2"/>
  <c r="AG797" i="2"/>
  <c r="AK557" i="2"/>
  <c r="L557" i="7" s="1"/>
  <c r="AF557" i="2"/>
  <c r="AG557" i="2"/>
  <c r="AC518" i="2"/>
  <c r="AC516" i="2"/>
  <c r="AC517" i="2"/>
  <c r="AC782" i="2"/>
  <c r="AC780" i="2"/>
  <c r="AK594" i="2"/>
  <c r="L594" i="7" s="1"/>
  <c r="AG594" i="2"/>
  <c r="AF594" i="2"/>
  <c r="AK798" i="2"/>
  <c r="L798" i="7" s="1"/>
  <c r="AG798" i="2"/>
  <c r="AF798" i="2"/>
  <c r="AK573" i="2"/>
  <c r="L573" i="7" s="1"/>
  <c r="AF573" i="2"/>
  <c r="AG573" i="2"/>
  <c r="AK462" i="2"/>
  <c r="L462" i="7" s="1"/>
  <c r="AG462" i="2"/>
  <c r="AF462" i="2"/>
  <c r="AK367" i="2"/>
  <c r="L367" i="7" s="1"/>
  <c r="AF367" i="2"/>
  <c r="AG367" i="2"/>
  <c r="AC374" i="2"/>
  <c r="AC375" i="2"/>
  <c r="AC378" i="2"/>
  <c r="AC379" i="2"/>
  <c r="AC380" i="2"/>
  <c r="AC381" i="2"/>
  <c r="AK479" i="2"/>
  <c r="L479" i="7" s="1"/>
  <c r="AG479" i="2"/>
  <c r="AF479" i="2"/>
  <c r="AC396" i="2"/>
  <c r="AC397" i="2"/>
  <c r="AC393" i="2"/>
  <c r="AC394" i="2"/>
  <c r="AC395" i="2"/>
  <c r="AK325" i="2"/>
  <c r="L325" i="7" s="1"/>
  <c r="AF325" i="2"/>
  <c r="AG325" i="2"/>
  <c r="AK426" i="2"/>
  <c r="L426" i="7" s="1"/>
  <c r="AG426" i="2"/>
  <c r="AF426" i="2"/>
  <c r="AK150" i="2"/>
  <c r="L150" i="7" s="1"/>
  <c r="AG150" i="2"/>
  <c r="AF150" i="2"/>
  <c r="AC148" i="2"/>
  <c r="AC149" i="2"/>
  <c r="AK229" i="2"/>
  <c r="L229" i="7" s="1"/>
  <c r="AG229" i="2"/>
  <c r="AF229" i="2"/>
  <c r="AC313" i="2"/>
  <c r="AC311" i="2"/>
  <c r="AC312" i="2"/>
  <c r="AC109" i="2"/>
  <c r="AC110" i="2"/>
  <c r="AC111" i="2"/>
  <c r="AC112" i="2"/>
  <c r="AC270" i="2"/>
  <c r="AC271" i="2"/>
  <c r="AK190" i="2"/>
  <c r="L190" i="7" s="1"/>
  <c r="AF190" i="2"/>
  <c r="AG190" i="2"/>
  <c r="AC251" i="2"/>
  <c r="AC252" i="2"/>
  <c r="AC300" i="2"/>
  <c r="AC297" i="2"/>
  <c r="AC298" i="2"/>
  <c r="AC299" i="2"/>
  <c r="AC176" i="2"/>
  <c r="AC177" i="2"/>
  <c r="AK198" i="2"/>
  <c r="L198" i="7" s="1"/>
  <c r="AG198" i="2"/>
  <c r="AF198" i="2"/>
  <c r="AK184" i="2"/>
  <c r="L184" i="7" s="1"/>
  <c r="AG184" i="2"/>
  <c r="AF184" i="2"/>
  <c r="AC2" i="2"/>
  <c r="AC1131" i="2"/>
  <c r="AK987" i="2"/>
  <c r="L987" i="7" s="1"/>
  <c r="AG987" i="2"/>
  <c r="AC849" i="2"/>
  <c r="AC787" i="2"/>
  <c r="AC751" i="2"/>
  <c r="AC679" i="2"/>
  <c r="AC607" i="2"/>
  <c r="AC571" i="2"/>
  <c r="AC532" i="2"/>
  <c r="AC436" i="2"/>
  <c r="AC385" i="2"/>
  <c r="AC332" i="2"/>
  <c r="AC274" i="2"/>
  <c r="AK144" i="2"/>
  <c r="L144" i="7" s="1"/>
  <c r="AG144" i="2"/>
  <c r="AF144" i="2"/>
  <c r="AC57" i="2"/>
  <c r="AF1098" i="2"/>
  <c r="AF987" i="2"/>
  <c r="AF869" i="2"/>
  <c r="AF758" i="2"/>
  <c r="AF640" i="2"/>
  <c r="AG753" i="2"/>
  <c r="AC145" i="2"/>
  <c r="AC146" i="2"/>
  <c r="AC193" i="2"/>
  <c r="AC194" i="2"/>
  <c r="AK186" i="2"/>
  <c r="L186" i="7" s="1"/>
  <c r="AG186" i="2"/>
  <c r="AK84" i="2"/>
  <c r="L84" i="7" s="1"/>
  <c r="AG84" i="2"/>
  <c r="AF84" i="2"/>
  <c r="AK302" i="2"/>
  <c r="L302" i="7" s="1"/>
  <c r="AG302" i="2"/>
  <c r="AF302" i="2"/>
  <c r="AC83" i="2"/>
  <c r="AC303" i="2"/>
  <c r="AC245" i="2"/>
  <c r="AC187" i="2"/>
  <c r="AC143" i="2"/>
  <c r="AC81" i="2"/>
  <c r="AC185" i="2"/>
  <c r="AH592" i="2" l="1"/>
  <c r="O592" i="7" s="1"/>
  <c r="AI592" i="2"/>
  <c r="C592" i="7" s="1"/>
  <c r="AH829" i="2"/>
  <c r="O829" i="7" s="1"/>
  <c r="AI829" i="2"/>
  <c r="C829" i="7" s="1"/>
  <c r="N1027" i="7"/>
  <c r="F1027" i="7"/>
  <c r="I1027" i="7"/>
  <c r="G1027" i="7"/>
  <c r="AH880" i="2"/>
  <c r="O880" i="7" s="1"/>
  <c r="AI880" i="2"/>
  <c r="C880" i="7" s="1"/>
  <c r="N321" i="7"/>
  <c r="F321" i="7"/>
  <c r="I321" i="7"/>
  <c r="G321" i="7"/>
  <c r="AH1095" i="2"/>
  <c r="O1095" i="7" s="1"/>
  <c r="AI1095" i="2"/>
  <c r="C1095" i="7" s="1"/>
  <c r="F664" i="7"/>
  <c r="N664" i="7"/>
  <c r="I664" i="7"/>
  <c r="G664" i="7"/>
  <c r="N873" i="7"/>
  <c r="F873" i="7"/>
  <c r="I873" i="7"/>
  <c r="J873" i="7" s="1"/>
  <c r="G873" i="7"/>
  <c r="AH428" i="2"/>
  <c r="O428" i="7" s="1"/>
  <c r="AI428" i="2"/>
  <c r="C428" i="7" s="1"/>
  <c r="AH745" i="2"/>
  <c r="O745" i="7" s="1"/>
  <c r="AI745" i="2"/>
  <c r="C745" i="7" s="1"/>
  <c r="AK298" i="2"/>
  <c r="L298" i="7" s="1"/>
  <c r="AF298" i="2"/>
  <c r="AG298" i="2"/>
  <c r="AK780" i="2"/>
  <c r="L780" i="7" s="1"/>
  <c r="AF780" i="2"/>
  <c r="AG780" i="2"/>
  <c r="AK152" i="2"/>
  <c r="L152" i="7" s="1"/>
  <c r="AF152" i="2"/>
  <c r="AG152" i="2"/>
  <c r="AK61" i="2"/>
  <c r="L61" i="7" s="1"/>
  <c r="AF61" i="2"/>
  <c r="AG61" i="2"/>
  <c r="N784" i="7"/>
  <c r="F784" i="7"/>
  <c r="I784" i="7"/>
  <c r="G784" i="7"/>
  <c r="AH104" i="2"/>
  <c r="O104" i="7" s="1"/>
  <c r="AI104" i="2"/>
  <c r="C104" i="7" s="1"/>
  <c r="AK238" i="2"/>
  <c r="L238" i="7" s="1"/>
  <c r="AG238" i="2"/>
  <c r="AF238" i="2"/>
  <c r="AK460" i="2"/>
  <c r="L460" i="7" s="1"/>
  <c r="AG460" i="2"/>
  <c r="AF460" i="2"/>
  <c r="AH894" i="2"/>
  <c r="O894" i="7" s="1"/>
  <c r="J894" i="7" s="1"/>
  <c r="AI894" i="2"/>
  <c r="C894" i="7" s="1"/>
  <c r="AK561" i="2"/>
  <c r="L561" i="7" s="1"/>
  <c r="AF561" i="2"/>
  <c r="AG561" i="2"/>
  <c r="AH882" i="2"/>
  <c r="O882" i="7" s="1"/>
  <c r="AI882" i="2"/>
  <c r="C882" i="7" s="1"/>
  <c r="N1067" i="7"/>
  <c r="F1067" i="7"/>
  <c r="I1067" i="7"/>
  <c r="G1067" i="7"/>
  <c r="AH873" i="2"/>
  <c r="O873" i="7" s="1"/>
  <c r="AI873" i="2"/>
  <c r="C873" i="7" s="1"/>
  <c r="AK145" i="2"/>
  <c r="L145" i="7" s="1"/>
  <c r="AG145" i="2"/>
  <c r="AF145" i="2"/>
  <c r="AK297" i="2"/>
  <c r="L297" i="7" s="1"/>
  <c r="AF297" i="2"/>
  <c r="AG297" i="2"/>
  <c r="AK109" i="2"/>
  <c r="L109" i="7" s="1"/>
  <c r="AG109" i="2"/>
  <c r="AF109" i="2"/>
  <c r="AH462" i="2"/>
  <c r="O462" i="7" s="1"/>
  <c r="AI462" i="2"/>
  <c r="C462" i="7" s="1"/>
  <c r="AK782" i="2"/>
  <c r="L782" i="7" s="1"/>
  <c r="AF782" i="2"/>
  <c r="AG782" i="2"/>
  <c r="N825" i="7"/>
  <c r="F825" i="7"/>
  <c r="I825" i="7"/>
  <c r="J825" i="7" s="1"/>
  <c r="G825" i="7"/>
  <c r="AK819" i="2"/>
  <c r="L819" i="7" s="1"/>
  <c r="AG819" i="2"/>
  <c r="AF819" i="2"/>
  <c r="AK960" i="2"/>
  <c r="L960" i="7" s="1"/>
  <c r="AF960" i="2"/>
  <c r="AG960" i="2"/>
  <c r="N85" i="7"/>
  <c r="F85" i="7"/>
  <c r="G85" i="7"/>
  <c r="I85" i="7"/>
  <c r="AH167" i="2"/>
  <c r="O167" i="7" s="1"/>
  <c r="AI167" i="2"/>
  <c r="C167" i="7" s="1"/>
  <c r="AK179" i="2"/>
  <c r="L179" i="7" s="1"/>
  <c r="AG179" i="2"/>
  <c r="AF179" i="2"/>
  <c r="F118" i="7"/>
  <c r="N118" i="7"/>
  <c r="I118" i="7"/>
  <c r="J118" i="7" s="1"/>
  <c r="G118" i="7"/>
  <c r="N383" i="7"/>
  <c r="F383" i="7"/>
  <c r="I383" i="7"/>
  <c r="G383" i="7"/>
  <c r="AK1158" i="2"/>
  <c r="L1158" i="7" s="1"/>
  <c r="AG1158" i="2"/>
  <c r="AF1158" i="2"/>
  <c r="AK859" i="2"/>
  <c r="L859" i="7" s="1"/>
  <c r="AF859" i="2"/>
  <c r="AG859" i="2"/>
  <c r="AK220" i="2"/>
  <c r="L220" i="7" s="1"/>
  <c r="AG220" i="2"/>
  <c r="AF220" i="2"/>
  <c r="N778" i="7"/>
  <c r="F778" i="7"/>
  <c r="I778" i="7"/>
  <c r="J778" i="7" s="1"/>
  <c r="G778" i="7"/>
  <c r="AH546" i="2"/>
  <c r="O546" i="7" s="1"/>
  <c r="AI546" i="2"/>
  <c r="C546" i="7" s="1"/>
  <c r="N200" i="7"/>
  <c r="F200" i="7"/>
  <c r="G200" i="7"/>
  <c r="I200" i="7"/>
  <c r="J200" i="7" s="1"/>
  <c r="AK708" i="2"/>
  <c r="L708" i="7" s="1"/>
  <c r="AG708" i="2"/>
  <c r="AF708" i="2"/>
  <c r="AK720" i="2"/>
  <c r="L720" i="7" s="1"/>
  <c r="AG720" i="2"/>
  <c r="AF720" i="2"/>
  <c r="AK410" i="2"/>
  <c r="L410" i="7" s="1"/>
  <c r="AG410" i="2"/>
  <c r="AF410" i="2"/>
  <c r="AK431" i="2"/>
  <c r="L431" i="7" s="1"/>
  <c r="AG431" i="2"/>
  <c r="AF431" i="2"/>
  <c r="AK668" i="2"/>
  <c r="L668" i="7" s="1"/>
  <c r="AG668" i="2"/>
  <c r="AF668" i="2"/>
  <c r="AH477" i="2"/>
  <c r="O477" i="7" s="1"/>
  <c r="AI477" i="2"/>
  <c r="C477" i="7" s="1"/>
  <c r="AK497" i="2"/>
  <c r="L497" i="7" s="1"/>
  <c r="AG497" i="2"/>
  <c r="AF497" i="2"/>
  <c r="AK115" i="2"/>
  <c r="L115" i="7" s="1"/>
  <c r="AF115" i="2"/>
  <c r="AG115" i="2"/>
  <c r="AK122" i="2"/>
  <c r="L122" i="7" s="1"/>
  <c r="AG122" i="2"/>
  <c r="AF122" i="2"/>
  <c r="AH869" i="2"/>
  <c r="O869" i="7" s="1"/>
  <c r="AI869" i="2"/>
  <c r="C869" i="7" s="1"/>
  <c r="AH1044" i="2"/>
  <c r="O1044" i="7" s="1"/>
  <c r="AI1044" i="2"/>
  <c r="C1044" i="7" s="1"/>
  <c r="AH756" i="2"/>
  <c r="O756" i="7" s="1"/>
  <c r="AI756" i="2"/>
  <c r="C756" i="7" s="1"/>
  <c r="N1061" i="7"/>
  <c r="F1061" i="7"/>
  <c r="I1061" i="7"/>
  <c r="J1061" i="7" s="1"/>
  <c r="G1061" i="7"/>
  <c r="N875" i="7"/>
  <c r="F875" i="7"/>
  <c r="I875" i="7"/>
  <c r="G875" i="7"/>
  <c r="AH222" i="2"/>
  <c r="O222" i="7" s="1"/>
  <c r="AI222" i="2"/>
  <c r="C222" i="7" s="1"/>
  <c r="AH901" i="2"/>
  <c r="O901" i="7" s="1"/>
  <c r="AI901" i="2"/>
  <c r="C901" i="7" s="1"/>
  <c r="AH1147" i="2"/>
  <c r="O1147" i="7" s="1"/>
  <c r="AI1147" i="2"/>
  <c r="C1147" i="7" s="1"/>
  <c r="N757" i="7"/>
  <c r="F757" i="7"/>
  <c r="I757" i="7"/>
  <c r="G757" i="7"/>
  <c r="N956" i="7"/>
  <c r="F956" i="7"/>
  <c r="I956" i="7"/>
  <c r="G956" i="7"/>
  <c r="AH1010" i="2"/>
  <c r="O1010" i="7" s="1"/>
  <c r="AI1010" i="2"/>
  <c r="C1010" i="7" s="1"/>
  <c r="AH999" i="2"/>
  <c r="O999" i="7" s="1"/>
  <c r="AI999" i="2"/>
  <c r="C999" i="7" s="1"/>
  <c r="N715" i="7"/>
  <c r="F715" i="7"/>
  <c r="I715" i="7"/>
  <c r="G715" i="7"/>
  <c r="N820" i="7"/>
  <c r="F820" i="7"/>
  <c r="I820" i="7"/>
  <c r="G820" i="7"/>
  <c r="AH1017" i="2"/>
  <c r="O1017" i="7" s="1"/>
  <c r="AI1017" i="2"/>
  <c r="C1017" i="7" s="1"/>
  <c r="AH216" i="2"/>
  <c r="O216" i="7" s="1"/>
  <c r="AI216" i="2"/>
  <c r="C216" i="7" s="1"/>
  <c r="N547" i="7"/>
  <c r="F547" i="7"/>
  <c r="I547" i="7"/>
  <c r="G547" i="7"/>
  <c r="AH963" i="2"/>
  <c r="O963" i="7" s="1"/>
  <c r="AI963" i="2"/>
  <c r="C963" i="7" s="1"/>
  <c r="AH916" i="2"/>
  <c r="O916" i="7" s="1"/>
  <c r="AI916" i="2"/>
  <c r="C916" i="7" s="1"/>
  <c r="F601" i="7"/>
  <c r="N601" i="7"/>
  <c r="I601" i="7"/>
  <c r="G601" i="7"/>
  <c r="F302" i="7"/>
  <c r="N302" i="7"/>
  <c r="I302" i="7"/>
  <c r="G302" i="7"/>
  <c r="AH753" i="2"/>
  <c r="O753" i="7" s="1"/>
  <c r="AI753" i="2"/>
  <c r="C753" i="7" s="1"/>
  <c r="AK385" i="2"/>
  <c r="L385" i="7" s="1"/>
  <c r="AG385" i="2"/>
  <c r="AF385" i="2"/>
  <c r="AK2" i="2"/>
  <c r="L2" i="7" s="1"/>
  <c r="AF2" i="2"/>
  <c r="AG2" i="2"/>
  <c r="AK300" i="2"/>
  <c r="L300" i="7" s="1"/>
  <c r="AF300" i="2"/>
  <c r="AG300" i="2"/>
  <c r="AK312" i="2"/>
  <c r="L312" i="7" s="1"/>
  <c r="AF312" i="2"/>
  <c r="AG312" i="2"/>
  <c r="AH426" i="2"/>
  <c r="O426" i="7" s="1"/>
  <c r="AI426" i="2"/>
  <c r="C426" i="7" s="1"/>
  <c r="AK517" i="2"/>
  <c r="L517" i="7" s="1"/>
  <c r="AG517" i="2"/>
  <c r="AF517" i="2"/>
  <c r="AH591" i="2"/>
  <c r="O591" i="7" s="1"/>
  <c r="J591" i="7" s="1"/>
  <c r="AI591" i="2"/>
  <c r="C591" i="7" s="1"/>
  <c r="AH825" i="2"/>
  <c r="O825" i="7" s="1"/>
  <c r="AI825" i="2"/>
  <c r="C825" i="7" s="1"/>
  <c r="AH72" i="2"/>
  <c r="O72" i="7" s="1"/>
  <c r="AI72" i="2"/>
  <c r="C72" i="7" s="1"/>
  <c r="F662" i="7"/>
  <c r="N662" i="7"/>
  <c r="I662" i="7"/>
  <c r="G662" i="7"/>
  <c r="F929" i="7"/>
  <c r="N929" i="7"/>
  <c r="I929" i="7"/>
  <c r="J929" i="7" s="1"/>
  <c r="G929" i="7"/>
  <c r="AK279" i="2"/>
  <c r="L279" i="7" s="1"/>
  <c r="AG279" i="2"/>
  <c r="AF279" i="2"/>
  <c r="AK974" i="2"/>
  <c r="L974" i="7" s="1"/>
  <c r="AG974" i="2"/>
  <c r="AF974" i="2"/>
  <c r="AK183" i="2"/>
  <c r="L183" i="7" s="1"/>
  <c r="AG183" i="2"/>
  <c r="AF183" i="2"/>
  <c r="AH85" i="2"/>
  <c r="O85" i="7" s="1"/>
  <c r="AI85" i="2"/>
  <c r="C85" i="7" s="1"/>
  <c r="AK421" i="2"/>
  <c r="L421" i="7" s="1"/>
  <c r="AG421" i="2"/>
  <c r="AF421" i="2"/>
  <c r="N355" i="7"/>
  <c r="F355" i="7"/>
  <c r="I355" i="7"/>
  <c r="G355" i="7"/>
  <c r="AH570" i="2"/>
  <c r="O570" i="7" s="1"/>
  <c r="AI570" i="2"/>
  <c r="C570" i="7" s="1"/>
  <c r="AH686" i="2"/>
  <c r="O686" i="7" s="1"/>
  <c r="AI686" i="2"/>
  <c r="C686" i="7" s="1"/>
  <c r="AH791" i="2"/>
  <c r="O791" i="7" s="1"/>
  <c r="AI791" i="2"/>
  <c r="C791" i="7" s="1"/>
  <c r="N893" i="7"/>
  <c r="F893" i="7"/>
  <c r="I893" i="7"/>
  <c r="G893" i="7"/>
  <c r="AH991" i="2"/>
  <c r="O991" i="7" s="1"/>
  <c r="AI991" i="2"/>
  <c r="C991" i="7" s="1"/>
  <c r="AH1119" i="2"/>
  <c r="O1119" i="7" s="1"/>
  <c r="AI1119" i="2"/>
  <c r="C1119" i="7" s="1"/>
  <c r="AH334" i="2"/>
  <c r="O334" i="7" s="1"/>
  <c r="AI334" i="2"/>
  <c r="C334" i="7" s="1"/>
  <c r="AK721" i="2"/>
  <c r="L721" i="7" s="1"/>
  <c r="AG721" i="2"/>
  <c r="AF721" i="2"/>
  <c r="AK744" i="2"/>
  <c r="L744" i="7" s="1"/>
  <c r="AF744" i="2"/>
  <c r="AG744" i="2"/>
  <c r="AH82" i="2"/>
  <c r="O82" i="7" s="1"/>
  <c r="AI82" i="2"/>
  <c r="C82" i="7" s="1"/>
  <c r="AK724" i="2"/>
  <c r="L724" i="7" s="1"/>
  <c r="AG724" i="2"/>
  <c r="AF724" i="2"/>
  <c r="AK1120" i="2"/>
  <c r="L1120" i="7" s="1"/>
  <c r="AG1120" i="2"/>
  <c r="AF1120" i="2"/>
  <c r="AK254" i="2"/>
  <c r="L254" i="7" s="1"/>
  <c r="AG254" i="2"/>
  <c r="AF254" i="2"/>
  <c r="AK392" i="2"/>
  <c r="L392" i="7" s="1"/>
  <c r="AG392" i="2"/>
  <c r="AF392" i="2"/>
  <c r="AK358" i="2"/>
  <c r="L358" i="7" s="1"/>
  <c r="AF358" i="2"/>
  <c r="AG358" i="2"/>
  <c r="N753" i="7"/>
  <c r="F753" i="7"/>
  <c r="I753" i="7"/>
  <c r="G753" i="7"/>
  <c r="AK70" i="2"/>
  <c r="L70" i="7" s="1"/>
  <c r="AF70" i="2"/>
  <c r="AG70" i="2"/>
  <c r="AK727" i="2"/>
  <c r="L727" i="7" s="1"/>
  <c r="AF727" i="2"/>
  <c r="AG727" i="2"/>
  <c r="AK46" i="2"/>
  <c r="L46" i="7" s="1"/>
  <c r="AF46" i="2"/>
  <c r="AG46" i="2"/>
  <c r="N174" i="7"/>
  <c r="F174" i="7"/>
  <c r="I174" i="7"/>
  <c r="G174" i="7"/>
  <c r="AH320" i="2"/>
  <c r="O320" i="7" s="1"/>
  <c r="AI320" i="2"/>
  <c r="C320" i="7" s="1"/>
  <c r="AH398" i="2"/>
  <c r="O398" i="7" s="1"/>
  <c r="AI398" i="2"/>
  <c r="C398" i="7" s="1"/>
  <c r="AK732" i="2"/>
  <c r="L732" i="7" s="1"/>
  <c r="AF732" i="2"/>
  <c r="AG732" i="2"/>
  <c r="AK638" i="2"/>
  <c r="L638" i="7" s="1"/>
  <c r="AF638" i="2"/>
  <c r="AG638" i="2"/>
  <c r="AK659" i="2"/>
  <c r="L659" i="7" s="1"/>
  <c r="AG659" i="2"/>
  <c r="AF659" i="2"/>
  <c r="AK241" i="2"/>
  <c r="L241" i="7" s="1"/>
  <c r="AG241" i="2"/>
  <c r="AF241" i="2"/>
  <c r="AK92" i="2"/>
  <c r="L92" i="7" s="1"/>
  <c r="AG92" i="2"/>
  <c r="AF92" i="2"/>
  <c r="AH764" i="2"/>
  <c r="O764" i="7" s="1"/>
  <c r="AI764" i="2"/>
  <c r="C764" i="7" s="1"/>
  <c r="AH964" i="2"/>
  <c r="O964" i="7" s="1"/>
  <c r="AI964" i="2"/>
  <c r="C964" i="7" s="1"/>
  <c r="AH1094" i="2"/>
  <c r="O1094" i="7" s="1"/>
  <c r="AI1094" i="2"/>
  <c r="C1094" i="7" s="1"/>
  <c r="AK178" i="2"/>
  <c r="L178" i="7" s="1"/>
  <c r="AF178" i="2"/>
  <c r="AG178" i="2"/>
  <c r="AH310" i="2"/>
  <c r="O310" i="7" s="1"/>
  <c r="AI310" i="2"/>
  <c r="C310" i="7" s="1"/>
  <c r="AK733" i="2"/>
  <c r="L733" i="7" s="1"/>
  <c r="AG733" i="2"/>
  <c r="AF733" i="2"/>
  <c r="AK162" i="2"/>
  <c r="L162" i="7" s="1"/>
  <c r="AG162" i="2"/>
  <c r="AF162" i="2"/>
  <c r="AH118" i="2"/>
  <c r="O118" i="7" s="1"/>
  <c r="AI118" i="2"/>
  <c r="C118" i="7" s="1"/>
  <c r="N449" i="7"/>
  <c r="F449" i="7"/>
  <c r="I449" i="7"/>
  <c r="G449" i="7"/>
  <c r="AH383" i="2"/>
  <c r="O383" i="7" s="1"/>
  <c r="AI383" i="2"/>
  <c r="C383" i="7" s="1"/>
  <c r="N593" i="7"/>
  <c r="F593" i="7"/>
  <c r="I593" i="7"/>
  <c r="G593" i="7"/>
  <c r="AK564" i="2"/>
  <c r="L564" i="7" s="1"/>
  <c r="AG564" i="2"/>
  <c r="AF564" i="2"/>
  <c r="N701" i="7"/>
  <c r="F701" i="7"/>
  <c r="I701" i="7"/>
  <c r="J701" i="7" s="1"/>
  <c r="G701" i="7"/>
  <c r="F136" i="7"/>
  <c r="N136" i="7"/>
  <c r="I136" i="7"/>
  <c r="G136" i="7"/>
  <c r="AK541" i="2"/>
  <c r="L541" i="7" s="1"/>
  <c r="AG541" i="2"/>
  <c r="AF541" i="2"/>
  <c r="AH465" i="2"/>
  <c r="O465" i="7" s="1"/>
  <c r="AI465" i="2"/>
  <c r="C465" i="7" s="1"/>
  <c r="N227" i="7"/>
  <c r="F227" i="7"/>
  <c r="G227" i="7"/>
  <c r="I227" i="7"/>
  <c r="AK1157" i="2"/>
  <c r="L1157" i="7" s="1"/>
  <c r="AG1157" i="2"/>
  <c r="AF1157" i="2"/>
  <c r="AK890" i="2"/>
  <c r="L890" i="7" s="1"/>
  <c r="AG890" i="2"/>
  <c r="AF890" i="2"/>
  <c r="AH19" i="2"/>
  <c r="O19" i="7" s="1"/>
  <c r="AI19" i="2"/>
  <c r="C19" i="7" s="1"/>
  <c r="AH296" i="2"/>
  <c r="O296" i="7" s="1"/>
  <c r="AI296" i="2"/>
  <c r="C296" i="7" s="1"/>
  <c r="AK219" i="2"/>
  <c r="L219" i="7" s="1"/>
  <c r="AG219" i="2"/>
  <c r="AF219" i="2"/>
  <c r="AK432" i="2"/>
  <c r="L432" i="7" s="1"/>
  <c r="AG432" i="2"/>
  <c r="AF432" i="2"/>
  <c r="AH373" i="2"/>
  <c r="O373" i="7" s="1"/>
  <c r="AI373" i="2"/>
  <c r="C373" i="7" s="1"/>
  <c r="AK694" i="2"/>
  <c r="L694" i="7" s="1"/>
  <c r="AG694" i="2"/>
  <c r="AF694" i="2"/>
  <c r="AH779" i="2"/>
  <c r="O779" i="7" s="1"/>
  <c r="AI779" i="2"/>
  <c r="C779" i="7" s="1"/>
  <c r="AK830" i="2"/>
  <c r="L830" i="7" s="1"/>
  <c r="AG830" i="2"/>
  <c r="AF830" i="2"/>
  <c r="AH217" i="2"/>
  <c r="O217" i="7" s="1"/>
  <c r="AI217" i="2"/>
  <c r="C217" i="7" s="1"/>
  <c r="N546" i="7"/>
  <c r="F546" i="7"/>
  <c r="I546" i="7"/>
  <c r="G546" i="7"/>
  <c r="F265" i="7"/>
  <c r="N265" i="7"/>
  <c r="I265" i="7"/>
  <c r="G265" i="7"/>
  <c r="AH324" i="2"/>
  <c r="O324" i="7" s="1"/>
  <c r="AI324" i="2"/>
  <c r="C324" i="7" s="1"/>
  <c r="AK113" i="2"/>
  <c r="L113" i="7" s="1"/>
  <c r="AG113" i="2"/>
  <c r="AF113" i="2"/>
  <c r="AK1055" i="2"/>
  <c r="L1055" i="7" s="1"/>
  <c r="AF1055" i="2"/>
  <c r="AG1055" i="2"/>
  <c r="F132" i="7"/>
  <c r="N132" i="7"/>
  <c r="G132" i="7"/>
  <c r="I132" i="7"/>
  <c r="AH147" i="2"/>
  <c r="O147" i="7" s="1"/>
  <c r="AI147" i="2"/>
  <c r="C147" i="7" s="1"/>
  <c r="AK388" i="2"/>
  <c r="L388" i="7" s="1"/>
  <c r="AG388" i="2"/>
  <c r="AF388" i="2"/>
  <c r="AK441" i="2"/>
  <c r="L441" i="7" s="1"/>
  <c r="AF441" i="2"/>
  <c r="AG441" i="2"/>
  <c r="AK711" i="2"/>
  <c r="L711" i="7" s="1"/>
  <c r="AG711" i="2"/>
  <c r="AF711" i="2"/>
  <c r="AK719" i="2"/>
  <c r="L719" i="7" s="1"/>
  <c r="AG719" i="2"/>
  <c r="AF719" i="2"/>
  <c r="N1014" i="7"/>
  <c r="F1014" i="7"/>
  <c r="I1014" i="7"/>
  <c r="G1014" i="7"/>
  <c r="AK406" i="2"/>
  <c r="L406" i="7" s="1"/>
  <c r="AG406" i="2"/>
  <c r="AF406" i="2"/>
  <c r="AH702" i="2"/>
  <c r="O702" i="7" s="1"/>
  <c r="AI702" i="2"/>
  <c r="C702" i="7" s="1"/>
  <c r="AK430" i="2"/>
  <c r="L430" i="7" s="1"/>
  <c r="AF430" i="2"/>
  <c r="AG430" i="2"/>
  <c r="AK942" i="2"/>
  <c r="L942" i="7" s="1"/>
  <c r="AG942" i="2"/>
  <c r="AF942" i="2"/>
  <c r="AK704" i="2"/>
  <c r="L704" i="7" s="1"/>
  <c r="AF704" i="2"/>
  <c r="AG704" i="2"/>
  <c r="AH233" i="2"/>
  <c r="O233" i="7" s="1"/>
  <c r="AI233" i="2"/>
  <c r="C233" i="7" s="1"/>
  <c r="AH244" i="2"/>
  <c r="O244" i="7" s="1"/>
  <c r="AI244" i="2"/>
  <c r="C244" i="7" s="1"/>
  <c r="N477" i="7"/>
  <c r="F477" i="7"/>
  <c r="I477" i="7"/>
  <c r="G477" i="7"/>
  <c r="AK495" i="2"/>
  <c r="L495" i="7" s="1"/>
  <c r="AG495" i="2"/>
  <c r="AF495" i="2"/>
  <c r="AK827" i="2"/>
  <c r="L827" i="7" s="1"/>
  <c r="AG827" i="2"/>
  <c r="AF827" i="2"/>
  <c r="AK586" i="2"/>
  <c r="L586" i="7" s="1"/>
  <c r="AF586" i="2"/>
  <c r="AG586" i="2"/>
  <c r="AK554" i="2"/>
  <c r="L554" i="7" s="1"/>
  <c r="AG554" i="2"/>
  <c r="AF554" i="2"/>
  <c r="N107" i="7"/>
  <c r="F107" i="7"/>
  <c r="G107" i="7"/>
  <c r="I107" i="7"/>
  <c r="F785" i="7"/>
  <c r="N785" i="7"/>
  <c r="I785" i="7"/>
  <c r="G785" i="7"/>
  <c r="N1026" i="7"/>
  <c r="F1026" i="7"/>
  <c r="I1026" i="7"/>
  <c r="G1026" i="7"/>
  <c r="AK848" i="2"/>
  <c r="L848" i="7" s="1"/>
  <c r="AF848" i="2"/>
  <c r="AG848" i="2"/>
  <c r="AH1144" i="2"/>
  <c r="O1144" i="7" s="1"/>
  <c r="AI1144" i="2"/>
  <c r="C1144" i="7" s="1"/>
  <c r="AK600" i="2"/>
  <c r="L600" i="7" s="1"/>
  <c r="AF600" i="2"/>
  <c r="AG600" i="2"/>
  <c r="AK114" i="2"/>
  <c r="L114" i="7" s="1"/>
  <c r="AG114" i="2"/>
  <c r="AF114" i="2"/>
  <c r="N846" i="7"/>
  <c r="F846" i="7"/>
  <c r="I846" i="7"/>
  <c r="G846" i="7"/>
  <c r="AK1029" i="2"/>
  <c r="L1029" i="7" s="1"/>
  <c r="AF1029" i="2"/>
  <c r="AG1029" i="2"/>
  <c r="AK88" i="2"/>
  <c r="L88" i="7" s="1"/>
  <c r="AF88" i="2"/>
  <c r="AG88" i="2"/>
  <c r="AK121" i="2"/>
  <c r="L121" i="7" s="1"/>
  <c r="AG121" i="2"/>
  <c r="AF121" i="2"/>
  <c r="AH741" i="2"/>
  <c r="O741" i="7" s="1"/>
  <c r="AI741" i="2"/>
  <c r="C741" i="7" s="1"/>
  <c r="AH640" i="2"/>
  <c r="O640" i="7" s="1"/>
  <c r="AI640" i="2"/>
  <c r="C640" i="7" s="1"/>
  <c r="N1044" i="7"/>
  <c r="F1044" i="7"/>
  <c r="I1044" i="7"/>
  <c r="G1044" i="7"/>
  <c r="AH369" i="2"/>
  <c r="O369" i="7" s="1"/>
  <c r="AI369" i="2"/>
  <c r="C369" i="7" s="1"/>
  <c r="N756" i="7"/>
  <c r="F756" i="7"/>
  <c r="I756" i="7"/>
  <c r="J756" i="7" s="1"/>
  <c r="G756" i="7"/>
  <c r="N888" i="7"/>
  <c r="F888" i="7"/>
  <c r="I888" i="7"/>
  <c r="G888" i="7"/>
  <c r="AH1061" i="2"/>
  <c r="O1061" i="7" s="1"/>
  <c r="AI1061" i="2"/>
  <c r="C1061" i="7" s="1"/>
  <c r="N935" i="7"/>
  <c r="F935" i="7"/>
  <c r="I935" i="7"/>
  <c r="G935" i="7"/>
  <c r="AH875" i="2"/>
  <c r="O875" i="7" s="1"/>
  <c r="AI875" i="2"/>
  <c r="C875" i="7" s="1"/>
  <c r="J725" i="7"/>
  <c r="AH1128" i="2"/>
  <c r="O1128" i="7" s="1"/>
  <c r="AI1128" i="2"/>
  <c r="C1128" i="7" s="1"/>
  <c r="AH1063" i="2"/>
  <c r="O1063" i="7" s="1"/>
  <c r="AI1063" i="2"/>
  <c r="C1063" i="7" s="1"/>
  <c r="N1046" i="7"/>
  <c r="F1046" i="7"/>
  <c r="I1046" i="7"/>
  <c r="G1046" i="7"/>
  <c r="F1035" i="7"/>
  <c r="N1035" i="7"/>
  <c r="I1035" i="7"/>
  <c r="J1035" i="7" s="1"/>
  <c r="G1035" i="7"/>
  <c r="AH805" i="2"/>
  <c r="O805" i="7" s="1"/>
  <c r="AI805" i="2"/>
  <c r="C805" i="7" s="1"/>
  <c r="N901" i="7"/>
  <c r="F901" i="7"/>
  <c r="I901" i="7"/>
  <c r="J901" i="7" s="1"/>
  <c r="G901" i="7"/>
  <c r="F1117" i="7"/>
  <c r="N1117" i="7"/>
  <c r="I1117" i="7"/>
  <c r="G1117" i="7"/>
  <c r="N1147" i="7"/>
  <c r="F1147" i="7"/>
  <c r="I1147" i="7"/>
  <c r="J1147" i="7" s="1"/>
  <c r="G1147" i="7"/>
  <c r="AH364" i="2"/>
  <c r="O364" i="7" s="1"/>
  <c r="AI364" i="2"/>
  <c r="C364" i="7" s="1"/>
  <c r="AH981" i="2"/>
  <c r="O981" i="7" s="1"/>
  <c r="AI981" i="2"/>
  <c r="C981" i="7" s="1"/>
  <c r="N844" i="7"/>
  <c r="F844" i="7"/>
  <c r="I844" i="7"/>
  <c r="G844" i="7"/>
  <c r="AH1045" i="2"/>
  <c r="O1045" i="7" s="1"/>
  <c r="AI1045" i="2"/>
  <c r="C1045" i="7" s="1"/>
  <c r="AH1066" i="2"/>
  <c r="O1066" i="7" s="1"/>
  <c r="AI1066" i="2"/>
  <c r="C1066" i="7" s="1"/>
  <c r="AH898" i="2"/>
  <c r="O898" i="7" s="1"/>
  <c r="AI898" i="2"/>
  <c r="C898" i="7" s="1"/>
  <c r="AH463" i="2"/>
  <c r="O463" i="7" s="1"/>
  <c r="AI463" i="2"/>
  <c r="C463" i="7" s="1"/>
  <c r="AH907" i="2"/>
  <c r="O907" i="7" s="1"/>
  <c r="AI907" i="2"/>
  <c r="C907" i="7" s="1"/>
  <c r="AH377" i="2"/>
  <c r="O377" i="7" s="1"/>
  <c r="AI377" i="2"/>
  <c r="C377" i="7" s="1"/>
  <c r="AH1151" i="2"/>
  <c r="O1151" i="7" s="1"/>
  <c r="AI1151" i="2"/>
  <c r="C1151" i="7" s="1"/>
  <c r="AH1028" i="2"/>
  <c r="O1028" i="7" s="1"/>
  <c r="AI1028" i="2"/>
  <c r="C1028" i="7" s="1"/>
  <c r="AH820" i="2"/>
  <c r="O820" i="7" s="1"/>
  <c r="AI820" i="2"/>
  <c r="C820" i="7" s="1"/>
  <c r="N1017" i="7"/>
  <c r="F1017" i="7"/>
  <c r="I1017" i="7"/>
  <c r="J1017" i="7" s="1"/>
  <c r="G1017" i="7"/>
  <c r="AH945" i="2"/>
  <c r="O945" i="7" s="1"/>
  <c r="AI945" i="2"/>
  <c r="C945" i="7" s="1"/>
  <c r="AH979" i="2"/>
  <c r="O979" i="7" s="1"/>
  <c r="AI979" i="2"/>
  <c r="C979" i="7" s="1"/>
  <c r="AH944" i="2"/>
  <c r="O944" i="7" s="1"/>
  <c r="AI944" i="2"/>
  <c r="C944" i="7" s="1"/>
  <c r="AH1116" i="2"/>
  <c r="O1116" i="7" s="1"/>
  <c r="AI1116" i="2"/>
  <c r="C1116" i="7" s="1"/>
  <c r="AH508" i="2"/>
  <c r="O508" i="7" s="1"/>
  <c r="AI508" i="2"/>
  <c r="C508" i="7" s="1"/>
  <c r="AH1064" i="2"/>
  <c r="O1064" i="7" s="1"/>
  <c r="AI1064" i="2"/>
  <c r="C1064" i="7" s="1"/>
  <c r="F216" i="7"/>
  <c r="N216" i="7"/>
  <c r="G216" i="7"/>
  <c r="I216" i="7"/>
  <c r="N428" i="7"/>
  <c r="F428" i="7"/>
  <c r="G428" i="7"/>
  <c r="I428" i="7"/>
  <c r="J428" i="7" s="1"/>
  <c r="F745" i="7"/>
  <c r="N745" i="7"/>
  <c r="I745" i="7"/>
  <c r="J745" i="7" s="1"/>
  <c r="G745" i="7"/>
  <c r="N903" i="7"/>
  <c r="F903" i="7"/>
  <c r="I903" i="7"/>
  <c r="G903" i="7"/>
  <c r="AH970" i="2"/>
  <c r="O970" i="7" s="1"/>
  <c r="AI970" i="2"/>
  <c r="C970" i="7" s="1"/>
  <c r="AH308" i="2"/>
  <c r="O308" i="7" s="1"/>
  <c r="AI308" i="2"/>
  <c r="C308" i="7" s="1"/>
  <c r="AK146" i="2"/>
  <c r="L146" i="7" s="1"/>
  <c r="AG146" i="2"/>
  <c r="AF146" i="2"/>
  <c r="AH629" i="2"/>
  <c r="O629" i="7" s="1"/>
  <c r="AI629" i="2"/>
  <c r="C629" i="7" s="1"/>
  <c r="AK649" i="2"/>
  <c r="L649" i="7" s="1"/>
  <c r="AF649" i="2"/>
  <c r="AG649" i="2"/>
  <c r="N684" i="7"/>
  <c r="F684" i="7"/>
  <c r="I684" i="7"/>
  <c r="G684" i="7"/>
  <c r="N319" i="7"/>
  <c r="F319" i="7"/>
  <c r="I319" i="7"/>
  <c r="G319" i="7"/>
  <c r="AK560" i="2"/>
  <c r="L560" i="7" s="1"/>
  <c r="AF560" i="2"/>
  <c r="AG560" i="2"/>
  <c r="N1003" i="7"/>
  <c r="F1003" i="7"/>
  <c r="I1003" i="7"/>
  <c r="G1003" i="7"/>
  <c r="AH664" i="2"/>
  <c r="O664" i="7" s="1"/>
  <c r="AI664" i="2"/>
  <c r="C664" i="7" s="1"/>
  <c r="AK1131" i="2"/>
  <c r="L1131" i="7" s="1"/>
  <c r="AG1131" i="2"/>
  <c r="AF1131" i="2"/>
  <c r="N426" i="7"/>
  <c r="F426" i="7"/>
  <c r="I426" i="7"/>
  <c r="J426" i="7" s="1"/>
  <c r="G426" i="7"/>
  <c r="AK221" i="2"/>
  <c r="L221" i="7" s="1"/>
  <c r="AF221" i="2"/>
  <c r="AG221" i="2"/>
  <c r="AH40" i="2"/>
  <c r="O40" i="7" s="1"/>
  <c r="AI40" i="2"/>
  <c r="C40" i="7" s="1"/>
  <c r="AH355" i="2"/>
  <c r="O355" i="7" s="1"/>
  <c r="AI355" i="2"/>
  <c r="C355" i="7" s="1"/>
  <c r="N570" i="7"/>
  <c r="F570" i="7"/>
  <c r="I570" i="7"/>
  <c r="J570" i="7" s="1"/>
  <c r="G570" i="7"/>
  <c r="N791" i="7"/>
  <c r="F791" i="7"/>
  <c r="I791" i="7"/>
  <c r="G791" i="7"/>
  <c r="AK975" i="2"/>
  <c r="L975" i="7" s="1"/>
  <c r="AG975" i="2"/>
  <c r="AF975" i="2"/>
  <c r="AK685" i="2"/>
  <c r="L685" i="7" s="1"/>
  <c r="AG685" i="2"/>
  <c r="AF685" i="2"/>
  <c r="AK437" i="2"/>
  <c r="L437" i="7" s="1"/>
  <c r="AG437" i="2"/>
  <c r="AF437" i="2"/>
  <c r="AK360" i="2"/>
  <c r="L360" i="7" s="1"/>
  <c r="AF360" i="2"/>
  <c r="AG360" i="2"/>
  <c r="AK521" i="2"/>
  <c r="L521" i="7" s="1"/>
  <c r="AF521" i="2"/>
  <c r="AG521" i="2"/>
  <c r="AK90" i="2"/>
  <c r="L90" i="7" s="1"/>
  <c r="AG90" i="2"/>
  <c r="AF90" i="2"/>
  <c r="AK691" i="2"/>
  <c r="L691" i="7" s="1"/>
  <c r="AF691" i="2"/>
  <c r="AG691" i="2"/>
  <c r="F398" i="7"/>
  <c r="N398" i="7"/>
  <c r="I398" i="7"/>
  <c r="J398" i="7" s="1"/>
  <c r="G398" i="7"/>
  <c r="AK639" i="2"/>
  <c r="L639" i="7" s="1"/>
  <c r="AF639" i="2"/>
  <c r="AG639" i="2"/>
  <c r="N906" i="7"/>
  <c r="F906" i="7"/>
  <c r="I906" i="7"/>
  <c r="G906" i="7"/>
  <c r="AK161" i="2"/>
  <c r="L161" i="7" s="1"/>
  <c r="AG161" i="2"/>
  <c r="AF161" i="2"/>
  <c r="AK339" i="2"/>
  <c r="L339" i="7" s="1"/>
  <c r="AF339" i="2"/>
  <c r="AG339" i="2"/>
  <c r="F373" i="7"/>
  <c r="N373" i="7"/>
  <c r="I373" i="7"/>
  <c r="J373" i="7" s="1"/>
  <c r="G373" i="7"/>
  <c r="N779" i="7"/>
  <c r="F779" i="7"/>
  <c r="I779" i="7"/>
  <c r="J779" i="7" s="1"/>
  <c r="G779" i="7"/>
  <c r="AK831" i="2"/>
  <c r="L831" i="7" s="1"/>
  <c r="AG831" i="2"/>
  <c r="AF831" i="2"/>
  <c r="AK9" i="2"/>
  <c r="L9" i="7" s="1"/>
  <c r="AF9" i="2"/>
  <c r="AG9" i="2"/>
  <c r="AK442" i="2"/>
  <c r="L442" i="7" s="1"/>
  <c r="AF442" i="2"/>
  <c r="AG442" i="2"/>
  <c r="AK1142" i="2"/>
  <c r="L1142" i="7" s="1"/>
  <c r="AG1142" i="2"/>
  <c r="AF1142" i="2"/>
  <c r="AK552" i="2"/>
  <c r="L552" i="7" s="1"/>
  <c r="AG552" i="2"/>
  <c r="AF552" i="2"/>
  <c r="AK434" i="2"/>
  <c r="L434" i="7" s="1"/>
  <c r="AG434" i="2"/>
  <c r="AF434" i="2"/>
  <c r="F1144" i="7"/>
  <c r="N1144" i="7"/>
  <c r="I1144" i="7"/>
  <c r="J1144" i="7" s="1"/>
  <c r="G1144" i="7"/>
  <c r="AH131" i="2"/>
  <c r="O131" i="7" s="1"/>
  <c r="AI131" i="2"/>
  <c r="C131" i="7" s="1"/>
  <c r="AK568" i="2"/>
  <c r="L568" i="7" s="1"/>
  <c r="AG568" i="2"/>
  <c r="AF568" i="2"/>
  <c r="AK48" i="2"/>
  <c r="L48" i="7" s="1"/>
  <c r="AF48" i="2"/>
  <c r="AG48" i="2"/>
  <c r="AH888" i="2"/>
  <c r="O888" i="7" s="1"/>
  <c r="AI888" i="2"/>
  <c r="C888" i="7" s="1"/>
  <c r="AH91" i="2"/>
  <c r="O91" i="7" s="1"/>
  <c r="AI91" i="2"/>
  <c r="C91" i="7" s="1"/>
  <c r="AH935" i="2"/>
  <c r="O935" i="7" s="1"/>
  <c r="AI935" i="2"/>
  <c r="C935" i="7" s="1"/>
  <c r="N805" i="7"/>
  <c r="F805" i="7"/>
  <c r="I805" i="7"/>
  <c r="J805" i="7" s="1"/>
  <c r="G805" i="7"/>
  <c r="AH1117" i="2"/>
  <c r="O1117" i="7" s="1"/>
  <c r="AI1117" i="2"/>
  <c r="C1117" i="7" s="1"/>
  <c r="AH1096" i="2"/>
  <c r="O1096" i="7" s="1"/>
  <c r="AI1096" i="2"/>
  <c r="C1096" i="7" s="1"/>
  <c r="N692" i="7"/>
  <c r="F692" i="7"/>
  <c r="G692" i="7"/>
  <c r="I692" i="7"/>
  <c r="AK185" i="2"/>
  <c r="L185" i="7" s="1"/>
  <c r="AG185" i="2"/>
  <c r="AF185" i="2"/>
  <c r="AH302" i="2"/>
  <c r="O302" i="7" s="1"/>
  <c r="AI302" i="2"/>
  <c r="C302" i="7" s="1"/>
  <c r="N640" i="7"/>
  <c r="F640" i="7"/>
  <c r="I640" i="7"/>
  <c r="G640" i="7"/>
  <c r="AK436" i="2"/>
  <c r="L436" i="7" s="1"/>
  <c r="AG436" i="2"/>
  <c r="AF436" i="2"/>
  <c r="F184" i="7"/>
  <c r="N184" i="7"/>
  <c r="I184" i="7"/>
  <c r="G184" i="7"/>
  <c r="AK252" i="2"/>
  <c r="L252" i="7" s="1"/>
  <c r="AG252" i="2"/>
  <c r="AF252" i="2"/>
  <c r="AK311" i="2"/>
  <c r="L311" i="7" s="1"/>
  <c r="AG311" i="2"/>
  <c r="AF311" i="2"/>
  <c r="AK381" i="2"/>
  <c r="L381" i="7" s="1"/>
  <c r="AG381" i="2"/>
  <c r="AF381" i="2"/>
  <c r="AH573" i="2"/>
  <c r="O573" i="7" s="1"/>
  <c r="AI573" i="2"/>
  <c r="C573" i="7" s="1"/>
  <c r="AK516" i="2"/>
  <c r="L516" i="7" s="1"/>
  <c r="AG516" i="2"/>
  <c r="AF516" i="2"/>
  <c r="F72" i="7"/>
  <c r="N72" i="7"/>
  <c r="G72" i="7"/>
  <c r="I72" i="7"/>
  <c r="J72" i="7" s="1"/>
  <c r="AH662" i="2"/>
  <c r="O662" i="7" s="1"/>
  <c r="AI662" i="2"/>
  <c r="C662" i="7" s="1"/>
  <c r="AH929" i="2"/>
  <c r="O929" i="7" s="1"/>
  <c r="AI929" i="2"/>
  <c r="C929" i="7" s="1"/>
  <c r="AK389" i="2"/>
  <c r="L389" i="7" s="1"/>
  <c r="AG389" i="2"/>
  <c r="AF389" i="2"/>
  <c r="AK1018" i="2"/>
  <c r="L1018" i="7" s="1"/>
  <c r="AF1018" i="2"/>
  <c r="AG1018" i="2"/>
  <c r="AK182" i="2"/>
  <c r="L182" i="7" s="1"/>
  <c r="AF182" i="2"/>
  <c r="AG182" i="2"/>
  <c r="AH33" i="2"/>
  <c r="O33" i="7" s="1"/>
  <c r="AI33" i="2"/>
  <c r="C33" i="7" s="1"/>
  <c r="AK423" i="2"/>
  <c r="L423" i="7" s="1"/>
  <c r="AG423" i="2"/>
  <c r="AF423" i="2"/>
  <c r="AH893" i="2"/>
  <c r="O893" i="7" s="1"/>
  <c r="AI893" i="2"/>
  <c r="C893" i="7" s="1"/>
  <c r="N991" i="7"/>
  <c r="F991" i="7"/>
  <c r="I991" i="7"/>
  <c r="J991" i="7" s="1"/>
  <c r="G991" i="7"/>
  <c r="N334" i="7"/>
  <c r="F334" i="7"/>
  <c r="I334" i="7"/>
  <c r="J334" i="7" s="1"/>
  <c r="G334" i="7"/>
  <c r="N651" i="7"/>
  <c r="F651" i="7"/>
  <c r="I651" i="7"/>
  <c r="G651" i="7"/>
  <c r="N1005" i="7"/>
  <c r="F1005" i="7"/>
  <c r="I1005" i="7"/>
  <c r="J1005" i="7" s="1"/>
  <c r="G1005" i="7"/>
  <c r="AK743" i="2"/>
  <c r="L743" i="7" s="1"/>
  <c r="AG743" i="2"/>
  <c r="AF743" i="2"/>
  <c r="N82" i="7"/>
  <c r="F82" i="7"/>
  <c r="I82" i="7"/>
  <c r="J82" i="7" s="1"/>
  <c r="G82" i="7"/>
  <c r="AK760" i="2"/>
  <c r="L760" i="7" s="1"/>
  <c r="AG760" i="2"/>
  <c r="AF760" i="2"/>
  <c r="AK1150" i="2"/>
  <c r="L1150" i="7" s="1"/>
  <c r="AF1150" i="2"/>
  <c r="AG1150" i="2"/>
  <c r="AK253" i="2"/>
  <c r="L253" i="7" s="1"/>
  <c r="AG253" i="2"/>
  <c r="AF253" i="2"/>
  <c r="AK287" i="2"/>
  <c r="L287" i="7" s="1"/>
  <c r="AG287" i="2"/>
  <c r="AF287" i="2"/>
  <c r="AK391" i="2"/>
  <c r="L391" i="7" s="1"/>
  <c r="AF391" i="2"/>
  <c r="AG391" i="2"/>
  <c r="AH777" i="2"/>
  <c r="O777" i="7" s="1"/>
  <c r="AI777" i="2"/>
  <c r="C777" i="7" s="1"/>
  <c r="N1122" i="7"/>
  <c r="F1122" i="7"/>
  <c r="I1122" i="7"/>
  <c r="G1122" i="7"/>
  <c r="AK69" i="2"/>
  <c r="L69" i="7" s="1"/>
  <c r="AF69" i="2"/>
  <c r="AG69" i="2"/>
  <c r="AK763" i="2"/>
  <c r="L763" i="7" s="1"/>
  <c r="AF763" i="2"/>
  <c r="AG763" i="2"/>
  <c r="AK45" i="2"/>
  <c r="L45" i="7" s="1"/>
  <c r="AF45" i="2"/>
  <c r="AG45" i="2"/>
  <c r="AH174" i="2"/>
  <c r="O174" i="7" s="1"/>
  <c r="AI174" i="2"/>
  <c r="C174" i="7" s="1"/>
  <c r="F314" i="7"/>
  <c r="N314" i="7"/>
  <c r="I314" i="7"/>
  <c r="G314" i="7"/>
  <c r="N320" i="7"/>
  <c r="F320" i="7"/>
  <c r="G320" i="7"/>
  <c r="I320" i="7"/>
  <c r="J320" i="7" s="1"/>
  <c r="AK731" i="2"/>
  <c r="L731" i="7" s="1"/>
  <c r="AG731" i="2"/>
  <c r="AF731" i="2"/>
  <c r="AK762" i="2"/>
  <c r="L762" i="7" s="1"/>
  <c r="AG762" i="2"/>
  <c r="AF762" i="2"/>
  <c r="AK658" i="2"/>
  <c r="L658" i="7" s="1"/>
  <c r="AF658" i="2"/>
  <c r="AG658" i="2"/>
  <c r="N23" i="7"/>
  <c r="F23" i="7"/>
  <c r="G23" i="7"/>
  <c r="I23" i="7"/>
  <c r="J23" i="7" s="1"/>
  <c r="AK175" i="2"/>
  <c r="L175" i="7" s="1"/>
  <c r="AF175" i="2"/>
  <c r="AG175" i="2"/>
  <c r="N764" i="7"/>
  <c r="F764" i="7"/>
  <c r="G764" i="7"/>
  <c r="I764" i="7"/>
  <c r="J764" i="7" s="1"/>
  <c r="N119" i="7"/>
  <c r="F119" i="7"/>
  <c r="G119" i="7"/>
  <c r="I119" i="7"/>
  <c r="J119" i="7" s="1"/>
  <c r="AH810" i="2"/>
  <c r="O810" i="7" s="1"/>
  <c r="AI810" i="2"/>
  <c r="C810" i="7" s="1"/>
  <c r="AK841" i="2"/>
  <c r="L841" i="7" s="1"/>
  <c r="AG841" i="2"/>
  <c r="AF841" i="2"/>
  <c r="AK160" i="2"/>
  <c r="L160" i="7" s="1"/>
  <c r="AG160" i="2"/>
  <c r="AF160" i="2"/>
  <c r="N129" i="7"/>
  <c r="F129" i="7"/>
  <c r="G129" i="7"/>
  <c r="I129" i="7"/>
  <c r="AH449" i="2"/>
  <c r="O449" i="7" s="1"/>
  <c r="AI449" i="2"/>
  <c r="C449" i="7" s="1"/>
  <c r="AH593" i="2"/>
  <c r="O593" i="7" s="1"/>
  <c r="AI593" i="2"/>
  <c r="C593" i="7" s="1"/>
  <c r="AK563" i="2"/>
  <c r="L563" i="7" s="1"/>
  <c r="AG563" i="2"/>
  <c r="AF563" i="2"/>
  <c r="AH136" i="2"/>
  <c r="O136" i="7" s="1"/>
  <c r="AI136" i="2"/>
  <c r="C136" i="7" s="1"/>
  <c r="AK540" i="2"/>
  <c r="L540" i="7" s="1"/>
  <c r="AG540" i="2"/>
  <c r="AF540" i="2"/>
  <c r="N465" i="7"/>
  <c r="F465" i="7"/>
  <c r="I465" i="7"/>
  <c r="J465" i="7" s="1"/>
  <c r="G465" i="7"/>
  <c r="AH227" i="2"/>
  <c r="O227" i="7" s="1"/>
  <c r="AI227" i="2"/>
  <c r="C227" i="7" s="1"/>
  <c r="AH924" i="2"/>
  <c r="O924" i="7" s="1"/>
  <c r="AI924" i="2"/>
  <c r="C924" i="7" s="1"/>
  <c r="N244" i="7"/>
  <c r="F244" i="7"/>
  <c r="I244" i="7"/>
  <c r="J244" i="7" s="1"/>
  <c r="G244" i="7"/>
  <c r="AK922" i="2"/>
  <c r="L922" i="7" s="1"/>
  <c r="AF922" i="2"/>
  <c r="AG922" i="2"/>
  <c r="N19" i="7"/>
  <c r="F19" i="7"/>
  <c r="I19" i="7"/>
  <c r="J19" i="7" s="1"/>
  <c r="G19" i="7"/>
  <c r="N296" i="7"/>
  <c r="G296" i="7"/>
  <c r="I296" i="7"/>
  <c r="J296" i="7" s="1"/>
  <c r="F296" i="7"/>
  <c r="AK79" i="2"/>
  <c r="L79" i="7" s="1"/>
  <c r="AF79" i="2"/>
  <c r="AG79" i="2"/>
  <c r="AK505" i="2"/>
  <c r="L505" i="7" s="1"/>
  <c r="AF505" i="2"/>
  <c r="AG505" i="2"/>
  <c r="AK529" i="2"/>
  <c r="L529" i="7" s="1"/>
  <c r="AG529" i="2"/>
  <c r="AF529" i="2"/>
  <c r="AK693" i="2"/>
  <c r="L693" i="7" s="1"/>
  <c r="AG693" i="2"/>
  <c r="AF693" i="2"/>
  <c r="N917" i="7"/>
  <c r="F917" i="7"/>
  <c r="I917" i="7"/>
  <c r="G917" i="7"/>
  <c r="N217" i="7"/>
  <c r="F217" i="7"/>
  <c r="I217" i="7"/>
  <c r="J217" i="7" s="1"/>
  <c r="G217" i="7"/>
  <c r="AH265" i="2"/>
  <c r="O265" i="7" s="1"/>
  <c r="AI265" i="2"/>
  <c r="C265" i="7" s="1"/>
  <c r="F324" i="7"/>
  <c r="N324" i="7"/>
  <c r="I324" i="7"/>
  <c r="G324" i="7"/>
  <c r="AK192" i="2"/>
  <c r="L192" i="7" s="1"/>
  <c r="AF192" i="2"/>
  <c r="AG192" i="2"/>
  <c r="AK1069" i="2"/>
  <c r="L1069" i="7" s="1"/>
  <c r="AF1069" i="2"/>
  <c r="AG1069" i="2"/>
  <c r="AK284" i="2"/>
  <c r="L284" i="7" s="1"/>
  <c r="AF284" i="2"/>
  <c r="AG284" i="2"/>
  <c r="AH132" i="2"/>
  <c r="O132" i="7" s="1"/>
  <c r="AI132" i="2"/>
  <c r="C132" i="7" s="1"/>
  <c r="AK387" i="2"/>
  <c r="L387" i="7" s="1"/>
  <c r="AF387" i="2"/>
  <c r="AG387" i="2"/>
  <c r="AH333" i="2"/>
  <c r="O333" i="7" s="1"/>
  <c r="AI333" i="2"/>
  <c r="C333" i="7" s="1"/>
  <c r="AK710" i="2"/>
  <c r="L710" i="7" s="1"/>
  <c r="AG710" i="2"/>
  <c r="AF710" i="2"/>
  <c r="AK718" i="2"/>
  <c r="L718" i="7" s="1"/>
  <c r="AF718" i="2"/>
  <c r="AG718" i="2"/>
  <c r="AH1014" i="2"/>
  <c r="O1014" i="7" s="1"/>
  <c r="AI1014" i="2"/>
  <c r="C1014" i="7" s="1"/>
  <c r="AK405" i="2"/>
  <c r="L405" i="7" s="1"/>
  <c r="AG405" i="2"/>
  <c r="AF405" i="2"/>
  <c r="AK101" i="2"/>
  <c r="L101" i="7" s="1"/>
  <c r="AG101" i="2"/>
  <c r="AF101" i="2"/>
  <c r="AK429" i="2"/>
  <c r="L429" i="7" s="1"/>
  <c r="AF429" i="2"/>
  <c r="AG429" i="2"/>
  <c r="AK941" i="2"/>
  <c r="L941" i="7" s="1"/>
  <c r="AG941" i="2"/>
  <c r="AF941" i="2"/>
  <c r="AK776" i="2"/>
  <c r="L776" i="7" s="1"/>
  <c r="AF776" i="2"/>
  <c r="AG776" i="2"/>
  <c r="N233" i="7"/>
  <c r="F233" i="7"/>
  <c r="I233" i="7"/>
  <c r="J233" i="7" s="1"/>
  <c r="G233" i="7"/>
  <c r="AK494" i="2"/>
  <c r="L494" i="7" s="1"/>
  <c r="AG494" i="2"/>
  <c r="AF494" i="2"/>
  <c r="AK826" i="2"/>
  <c r="L826" i="7" s="1"/>
  <c r="AG826" i="2"/>
  <c r="AF826" i="2"/>
  <c r="AK585" i="2"/>
  <c r="L585" i="7" s="1"/>
  <c r="AF585" i="2"/>
  <c r="AG585" i="2"/>
  <c r="N1097" i="7"/>
  <c r="F1097" i="7"/>
  <c r="I1097" i="7"/>
  <c r="G1097" i="7"/>
  <c r="AH107" i="2"/>
  <c r="O107" i="7" s="1"/>
  <c r="AI107" i="2"/>
  <c r="C107" i="7" s="1"/>
  <c r="AH785" i="2"/>
  <c r="O785" i="7" s="1"/>
  <c r="AI785" i="2"/>
  <c r="C785" i="7" s="1"/>
  <c r="AH1026" i="2"/>
  <c r="O1026" i="7" s="1"/>
  <c r="AI1026" i="2"/>
  <c r="C1026" i="7" s="1"/>
  <c r="AK879" i="2"/>
  <c r="L879" i="7" s="1"/>
  <c r="AG879" i="2"/>
  <c r="AF879" i="2"/>
  <c r="AH574" i="2"/>
  <c r="O574" i="7" s="1"/>
  <c r="AI574" i="2"/>
  <c r="C574" i="7" s="1"/>
  <c r="AK599" i="2"/>
  <c r="L599" i="7" s="1"/>
  <c r="AG599" i="2"/>
  <c r="AF599" i="2"/>
  <c r="AK331" i="2"/>
  <c r="L331" i="7" s="1"/>
  <c r="AF331" i="2"/>
  <c r="AG331" i="2"/>
  <c r="AK376" i="2"/>
  <c r="L376" i="7" s="1"/>
  <c r="AF376" i="2"/>
  <c r="AG376" i="2"/>
  <c r="AK1057" i="2"/>
  <c r="L1057" i="7" s="1"/>
  <c r="AF1057" i="2"/>
  <c r="AG1057" i="2"/>
  <c r="AK87" i="2"/>
  <c r="L87" i="7" s="1"/>
  <c r="AG87" i="2"/>
  <c r="AF87" i="2"/>
  <c r="AH199" i="2"/>
  <c r="O199" i="7" s="1"/>
  <c r="AI199" i="2"/>
  <c r="C199" i="7" s="1"/>
  <c r="N741" i="7"/>
  <c r="F741" i="7"/>
  <c r="I741" i="7"/>
  <c r="J741" i="7" s="1"/>
  <c r="G741" i="7"/>
  <c r="N953" i="7"/>
  <c r="F953" i="7"/>
  <c r="I953" i="7"/>
  <c r="G953" i="7"/>
  <c r="AK208" i="2"/>
  <c r="L208" i="7" s="1"/>
  <c r="AG208" i="2"/>
  <c r="AF208" i="2"/>
  <c r="N369" i="7"/>
  <c r="F369" i="7"/>
  <c r="I369" i="7"/>
  <c r="G369" i="7"/>
  <c r="N1128" i="7"/>
  <c r="F1128" i="7"/>
  <c r="I1128" i="7"/>
  <c r="J1128" i="7" s="1"/>
  <c r="G1128" i="7"/>
  <c r="N1063" i="7"/>
  <c r="F1063" i="7"/>
  <c r="I1063" i="7"/>
  <c r="J1063" i="7" s="1"/>
  <c r="G1063" i="7"/>
  <c r="AH1046" i="2"/>
  <c r="O1046" i="7" s="1"/>
  <c r="AI1046" i="2"/>
  <c r="C1046" i="7" s="1"/>
  <c r="AH1035" i="2"/>
  <c r="O1035" i="7" s="1"/>
  <c r="AI1035" i="2"/>
  <c r="C1035" i="7" s="1"/>
  <c r="AH403" i="2"/>
  <c r="O403" i="7" s="1"/>
  <c r="AI403" i="2"/>
  <c r="C403" i="7" s="1"/>
  <c r="AH1092" i="2"/>
  <c r="O1092" i="7" s="1"/>
  <c r="AI1092" i="2"/>
  <c r="C1092" i="7" s="1"/>
  <c r="AH925" i="2"/>
  <c r="O925" i="7" s="1"/>
  <c r="AI925" i="2"/>
  <c r="C925" i="7" s="1"/>
  <c r="AH1112" i="2"/>
  <c r="O1112" i="7" s="1"/>
  <c r="AI1112" i="2"/>
  <c r="C1112" i="7" s="1"/>
  <c r="F914" i="7"/>
  <c r="N914" i="7"/>
  <c r="I914" i="7"/>
  <c r="G914" i="7"/>
  <c r="N1155" i="7"/>
  <c r="F1155" i="7"/>
  <c r="I1155" i="7"/>
  <c r="J1155" i="7" s="1"/>
  <c r="G1155" i="7"/>
  <c r="AH1102" i="2"/>
  <c r="O1102" i="7" s="1"/>
  <c r="AI1102" i="2"/>
  <c r="C1102" i="7" s="1"/>
  <c r="N364" i="7"/>
  <c r="F364" i="7"/>
  <c r="I364" i="7"/>
  <c r="J364" i="7" s="1"/>
  <c r="G364" i="7"/>
  <c r="N981" i="7"/>
  <c r="F981" i="7"/>
  <c r="I981" i="7"/>
  <c r="J981" i="7" s="1"/>
  <c r="G981" i="7"/>
  <c r="AH844" i="2"/>
  <c r="O844" i="7" s="1"/>
  <c r="AI844" i="2"/>
  <c r="C844" i="7" s="1"/>
  <c r="N1045" i="7"/>
  <c r="F1045" i="7"/>
  <c r="I1045" i="7"/>
  <c r="G1045" i="7"/>
  <c r="N1066" i="7"/>
  <c r="F1066" i="7"/>
  <c r="I1066" i="7"/>
  <c r="J1066" i="7" s="1"/>
  <c r="G1066" i="7"/>
  <c r="N898" i="7"/>
  <c r="F898" i="7"/>
  <c r="I898" i="7"/>
  <c r="J898" i="7" s="1"/>
  <c r="G898" i="7"/>
  <c r="N463" i="7"/>
  <c r="F463" i="7"/>
  <c r="I463" i="7"/>
  <c r="J463" i="7" s="1"/>
  <c r="G463" i="7"/>
  <c r="N907" i="7"/>
  <c r="F907" i="7"/>
  <c r="I907" i="7"/>
  <c r="J907" i="7" s="1"/>
  <c r="G907" i="7"/>
  <c r="F377" i="7"/>
  <c r="N377" i="7"/>
  <c r="I377" i="7"/>
  <c r="J377" i="7" s="1"/>
  <c r="G377" i="7"/>
  <c r="F1151" i="7"/>
  <c r="N1151" i="7"/>
  <c r="I1151" i="7"/>
  <c r="G1151" i="7"/>
  <c r="N1028" i="7"/>
  <c r="F1028" i="7"/>
  <c r="I1028" i="7"/>
  <c r="J1028" i="7" s="1"/>
  <c r="G1028" i="7"/>
  <c r="N945" i="7"/>
  <c r="F945" i="7"/>
  <c r="I945" i="7"/>
  <c r="J945" i="7" s="1"/>
  <c r="G945" i="7"/>
  <c r="N979" i="7"/>
  <c r="F979" i="7"/>
  <c r="I979" i="7"/>
  <c r="G979" i="7"/>
  <c r="N944" i="7"/>
  <c r="F944" i="7"/>
  <c r="I944" i="7"/>
  <c r="J944" i="7" s="1"/>
  <c r="G944" i="7"/>
  <c r="F1116" i="7"/>
  <c r="N1116" i="7"/>
  <c r="I1116" i="7"/>
  <c r="J1116" i="7" s="1"/>
  <c r="G1116" i="7"/>
  <c r="N508" i="7"/>
  <c r="F508" i="7"/>
  <c r="I508" i="7"/>
  <c r="J508" i="7" s="1"/>
  <c r="G508" i="7"/>
  <c r="N1064" i="7"/>
  <c r="F1064" i="7"/>
  <c r="G1064" i="7"/>
  <c r="I1064" i="7"/>
  <c r="J1064" i="7" s="1"/>
  <c r="F697" i="7"/>
  <c r="N697" i="7"/>
  <c r="I697" i="7"/>
  <c r="J697" i="7" s="1"/>
  <c r="G697" i="7"/>
  <c r="AH955" i="2"/>
  <c r="O955" i="7" s="1"/>
  <c r="AI955" i="2"/>
  <c r="C955" i="7" s="1"/>
  <c r="AH1076" i="2"/>
  <c r="O1076" i="7" s="1"/>
  <c r="AI1076" i="2"/>
  <c r="C1076" i="7" s="1"/>
  <c r="AH1105" i="2"/>
  <c r="O1105" i="7" s="1"/>
  <c r="AI1105" i="2"/>
  <c r="C1105" i="7" s="1"/>
  <c r="AH643" i="2"/>
  <c r="O643" i="7" s="1"/>
  <c r="AI643" i="2"/>
  <c r="C643" i="7" s="1"/>
  <c r="AH1006" i="2"/>
  <c r="O1006" i="7" s="1"/>
  <c r="AI1006" i="2"/>
  <c r="C1006" i="7" s="1"/>
  <c r="AH931" i="2"/>
  <c r="O931" i="7" s="1"/>
  <c r="AI931" i="2"/>
  <c r="C931" i="7" s="1"/>
  <c r="AH637" i="2"/>
  <c r="O637" i="7" s="1"/>
  <c r="AI637" i="2"/>
  <c r="C637" i="7" s="1"/>
  <c r="AH1075" i="2"/>
  <c r="O1075" i="7" s="1"/>
  <c r="AI1075" i="2"/>
  <c r="C1075" i="7" s="1"/>
  <c r="AH1111" i="2"/>
  <c r="O1111" i="7" s="1"/>
  <c r="AI1111" i="2"/>
  <c r="C1111" i="7" s="1"/>
  <c r="AH823" i="2"/>
  <c r="O823" i="7" s="1"/>
  <c r="AI823" i="2"/>
  <c r="C823" i="7" s="1"/>
  <c r="AH911" i="2"/>
  <c r="O911" i="7" s="1"/>
  <c r="AI911" i="2"/>
  <c r="C911" i="7" s="1"/>
  <c r="N673" i="7"/>
  <c r="F673" i="7"/>
  <c r="I673" i="7"/>
  <c r="G673" i="7"/>
  <c r="AH983" i="2"/>
  <c r="O983" i="7" s="1"/>
  <c r="AI983" i="2"/>
  <c r="C983" i="7" s="1"/>
  <c r="AH903" i="2"/>
  <c r="O903" i="7" s="1"/>
  <c r="AI903" i="2"/>
  <c r="C903" i="7" s="1"/>
  <c r="N970" i="7"/>
  <c r="F970" i="7"/>
  <c r="I970" i="7"/>
  <c r="J970" i="7" s="1"/>
  <c r="G970" i="7"/>
  <c r="J468" i="7"/>
  <c r="N308" i="7"/>
  <c r="F308" i="7"/>
  <c r="G308" i="7"/>
  <c r="I308" i="7"/>
  <c r="N479" i="7"/>
  <c r="F479" i="7"/>
  <c r="I479" i="7"/>
  <c r="G479" i="7"/>
  <c r="AK821" i="2"/>
  <c r="L821" i="7" s="1"/>
  <c r="AG821" i="2"/>
  <c r="AF821" i="2"/>
  <c r="AH446" i="2"/>
  <c r="O446" i="7" s="1"/>
  <c r="AI446" i="2"/>
  <c r="C446" i="7" s="1"/>
  <c r="AH269" i="2"/>
  <c r="O269" i="7" s="1"/>
  <c r="AI269" i="2"/>
  <c r="C269" i="7" s="1"/>
  <c r="AH614" i="2"/>
  <c r="O614" i="7" s="1"/>
  <c r="AI614" i="2"/>
  <c r="C614" i="7" s="1"/>
  <c r="AK772" i="2"/>
  <c r="L772" i="7" s="1"/>
  <c r="AG772" i="2"/>
  <c r="AF772" i="2"/>
  <c r="AH930" i="2"/>
  <c r="O930" i="7" s="1"/>
  <c r="AI930" i="2"/>
  <c r="C930" i="7" s="1"/>
  <c r="AH965" i="2"/>
  <c r="O965" i="7" s="1"/>
  <c r="J965" i="7" s="1"/>
  <c r="AI965" i="2"/>
  <c r="C965" i="7" s="1"/>
  <c r="AK36" i="2"/>
  <c r="L36" i="7" s="1"/>
  <c r="AF36" i="2"/>
  <c r="AG36" i="2"/>
  <c r="N622" i="7"/>
  <c r="F622" i="7"/>
  <c r="I622" i="7"/>
  <c r="J622" i="7" s="1"/>
  <c r="G622" i="7"/>
  <c r="N400" i="7"/>
  <c r="F400" i="7"/>
  <c r="I400" i="7"/>
  <c r="G400" i="7"/>
  <c r="AK49" i="2"/>
  <c r="L49" i="7" s="1"/>
  <c r="AF49" i="2"/>
  <c r="AG49" i="2"/>
  <c r="AH1084" i="2"/>
  <c r="O1084" i="7" s="1"/>
  <c r="AI1084" i="2"/>
  <c r="C1084" i="7" s="1"/>
  <c r="AH956" i="2"/>
  <c r="O956" i="7" s="1"/>
  <c r="AI956" i="2"/>
  <c r="C956" i="7" s="1"/>
  <c r="N1021" i="7"/>
  <c r="F1021" i="7"/>
  <c r="I1021" i="7"/>
  <c r="G1021" i="7"/>
  <c r="AH939" i="2"/>
  <c r="O939" i="7" s="1"/>
  <c r="AI939" i="2"/>
  <c r="C939" i="7" s="1"/>
  <c r="AH1023" i="2"/>
  <c r="O1023" i="7" s="1"/>
  <c r="AI1023" i="2"/>
  <c r="C1023" i="7" s="1"/>
  <c r="AH824" i="2"/>
  <c r="O824" i="7" s="1"/>
  <c r="AI824" i="2"/>
  <c r="C824" i="7" s="1"/>
  <c r="AH547" i="2"/>
  <c r="O547" i="7" s="1"/>
  <c r="AI547" i="2"/>
  <c r="C547" i="7" s="1"/>
  <c r="AH874" i="2"/>
  <c r="O874" i="7" s="1"/>
  <c r="AI874" i="2"/>
  <c r="C874" i="7" s="1"/>
  <c r="N592" i="7"/>
  <c r="F592" i="7"/>
  <c r="I592" i="7"/>
  <c r="J592" i="7" s="1"/>
  <c r="G592" i="7"/>
  <c r="F829" i="7"/>
  <c r="N829" i="7"/>
  <c r="I829" i="7"/>
  <c r="J829" i="7" s="1"/>
  <c r="G829" i="7"/>
  <c r="AH1027" i="2"/>
  <c r="O1027" i="7" s="1"/>
  <c r="AI1027" i="2"/>
  <c r="C1027" i="7" s="1"/>
  <c r="AH321" i="2"/>
  <c r="O321" i="7" s="1"/>
  <c r="AI321" i="2"/>
  <c r="C321" i="7" s="1"/>
  <c r="N1095" i="7"/>
  <c r="F1095" i="7"/>
  <c r="I1095" i="7"/>
  <c r="J1095" i="7" s="1"/>
  <c r="G1095" i="7"/>
  <c r="N67" i="7"/>
  <c r="F67" i="7"/>
  <c r="I67" i="7"/>
  <c r="G67" i="7"/>
  <c r="AK332" i="2"/>
  <c r="L332" i="7" s="1"/>
  <c r="AF332" i="2"/>
  <c r="AG332" i="2"/>
  <c r="AH479" i="2"/>
  <c r="O479" i="7" s="1"/>
  <c r="AI479" i="2"/>
  <c r="C479" i="7" s="1"/>
  <c r="F686" i="7"/>
  <c r="N686" i="7"/>
  <c r="I686" i="7"/>
  <c r="J686" i="7" s="1"/>
  <c r="G686" i="7"/>
  <c r="N1119" i="7"/>
  <c r="F1119" i="7"/>
  <c r="I1119" i="7"/>
  <c r="J1119" i="7" s="1"/>
  <c r="G1119" i="7"/>
  <c r="N1013" i="7"/>
  <c r="F1013" i="7"/>
  <c r="I1013" i="7"/>
  <c r="G1013" i="7"/>
  <c r="AK688" i="2"/>
  <c r="L688" i="7" s="1"/>
  <c r="AG688" i="2"/>
  <c r="AF688" i="2"/>
  <c r="AK1106" i="2"/>
  <c r="L1106" i="7" s="1"/>
  <c r="AG1106" i="2"/>
  <c r="AF1106" i="2"/>
  <c r="N269" i="7"/>
  <c r="F269" i="7"/>
  <c r="I269" i="7"/>
  <c r="J269" i="7" s="1"/>
  <c r="G269" i="7"/>
  <c r="AH1098" i="2"/>
  <c r="O1098" i="7" s="1"/>
  <c r="AI1098" i="2"/>
  <c r="C1098" i="7" s="1"/>
  <c r="AK38" i="2"/>
  <c r="L38" i="7" s="1"/>
  <c r="AG38" i="2"/>
  <c r="AF38" i="2"/>
  <c r="AK674" i="2"/>
  <c r="L674" i="7" s="1"/>
  <c r="AG674" i="2"/>
  <c r="AF674" i="2"/>
  <c r="AK660" i="2"/>
  <c r="L660" i="7" s="1"/>
  <c r="AG660" i="2"/>
  <c r="AF660" i="2"/>
  <c r="AK242" i="2"/>
  <c r="L242" i="7" s="1"/>
  <c r="AG242" i="2"/>
  <c r="AF242" i="2"/>
  <c r="AK728" i="2"/>
  <c r="L728" i="7" s="1"/>
  <c r="AF728" i="2"/>
  <c r="AG728" i="2"/>
  <c r="F1094" i="7"/>
  <c r="N1094" i="7"/>
  <c r="I1094" i="7"/>
  <c r="J1094" i="7" s="1"/>
  <c r="G1094" i="7"/>
  <c r="AK553" i="2"/>
  <c r="L553" i="7" s="1"/>
  <c r="AG553" i="2"/>
  <c r="AF553" i="2"/>
  <c r="AH137" i="2"/>
  <c r="O137" i="7" s="1"/>
  <c r="AI137" i="2"/>
  <c r="C137" i="7" s="1"/>
  <c r="AK542" i="2"/>
  <c r="L542" i="7" s="1"/>
  <c r="AG542" i="2"/>
  <c r="AF542" i="2"/>
  <c r="AH684" i="2"/>
  <c r="O684" i="7" s="1"/>
  <c r="AI684" i="2"/>
  <c r="C684" i="7" s="1"/>
  <c r="AK433" i="2"/>
  <c r="L433" i="7" s="1"/>
  <c r="AG433" i="2"/>
  <c r="AF433" i="2"/>
  <c r="AK558" i="2"/>
  <c r="L558" i="7" s="1"/>
  <c r="AG558" i="2"/>
  <c r="AF558" i="2"/>
  <c r="AK923" i="2"/>
  <c r="L923" i="7" s="1"/>
  <c r="AF923" i="2"/>
  <c r="AG923" i="2"/>
  <c r="N147" i="7"/>
  <c r="F147" i="7"/>
  <c r="I147" i="7"/>
  <c r="G147" i="7"/>
  <c r="AH323" i="2"/>
  <c r="O323" i="7" s="1"/>
  <c r="AI323" i="2"/>
  <c r="C323" i="7" s="1"/>
  <c r="N345" i="7"/>
  <c r="F345" i="7"/>
  <c r="I345" i="7"/>
  <c r="G345" i="7"/>
  <c r="AK943" i="2"/>
  <c r="L943" i="7" s="1"/>
  <c r="AF943" i="2"/>
  <c r="AG943" i="2"/>
  <c r="F874" i="7"/>
  <c r="N874" i="7"/>
  <c r="I874" i="7"/>
  <c r="G874" i="7"/>
  <c r="AK81" i="2"/>
  <c r="L81" i="7" s="1"/>
  <c r="AF81" i="2"/>
  <c r="AG81" i="2"/>
  <c r="N758" i="7"/>
  <c r="F758" i="7"/>
  <c r="I758" i="7"/>
  <c r="G758" i="7"/>
  <c r="AK532" i="2"/>
  <c r="L532" i="7" s="1"/>
  <c r="AF532" i="2"/>
  <c r="AG532" i="2"/>
  <c r="AH184" i="2"/>
  <c r="O184" i="7" s="1"/>
  <c r="AI184" i="2"/>
  <c r="C184" i="7" s="1"/>
  <c r="AK251" i="2"/>
  <c r="L251" i="7" s="1"/>
  <c r="AG251" i="2"/>
  <c r="AF251" i="2"/>
  <c r="AK313" i="2"/>
  <c r="L313" i="7" s="1"/>
  <c r="AF313" i="2"/>
  <c r="AG313" i="2"/>
  <c r="AH325" i="2"/>
  <c r="O325" i="7" s="1"/>
  <c r="AI325" i="2"/>
  <c r="C325" i="7" s="1"/>
  <c r="AK380" i="2"/>
  <c r="L380" i="7" s="1"/>
  <c r="AG380" i="2"/>
  <c r="AF380" i="2"/>
  <c r="N573" i="7"/>
  <c r="F573" i="7"/>
  <c r="I573" i="7"/>
  <c r="J573" i="7" s="1"/>
  <c r="G573" i="7"/>
  <c r="AK518" i="2"/>
  <c r="L518" i="7" s="1"/>
  <c r="AG518" i="2"/>
  <c r="AF518" i="2"/>
  <c r="N818" i="7"/>
  <c r="F818" i="7"/>
  <c r="I818" i="7"/>
  <c r="G818" i="7"/>
  <c r="AK1038" i="2"/>
  <c r="L1038" i="7" s="1"/>
  <c r="AG1038" i="2"/>
  <c r="AF1038" i="2"/>
  <c r="AK439" i="2"/>
  <c r="L439" i="7" s="1"/>
  <c r="AF439" i="2"/>
  <c r="AG439" i="2"/>
  <c r="AK1060" i="2"/>
  <c r="L1060" i="7" s="1"/>
  <c r="AG1060" i="2"/>
  <c r="AF1060" i="2"/>
  <c r="AH212" i="2"/>
  <c r="O212" i="7" s="1"/>
  <c r="AI212" i="2"/>
  <c r="C212" i="7" s="1"/>
  <c r="N33" i="7"/>
  <c r="F33" i="7"/>
  <c r="G33" i="7"/>
  <c r="I33" i="7"/>
  <c r="J33" i="7" s="1"/>
  <c r="AK58" i="2"/>
  <c r="L58" i="7" s="1"/>
  <c r="AF58" i="2"/>
  <c r="AG58" i="2"/>
  <c r="AK422" i="2"/>
  <c r="L422" i="7" s="1"/>
  <c r="AG422" i="2"/>
  <c r="AF422" i="2"/>
  <c r="AK795" i="2"/>
  <c r="L795" i="7" s="1"/>
  <c r="AG795" i="2"/>
  <c r="AF795" i="2"/>
  <c r="F562" i="7"/>
  <c r="N562" i="7"/>
  <c r="I562" i="7"/>
  <c r="J562" i="7" s="1"/>
  <c r="G562" i="7"/>
  <c r="N804" i="7"/>
  <c r="F804" i="7"/>
  <c r="I804" i="7"/>
  <c r="G804" i="7"/>
  <c r="N912" i="7"/>
  <c r="F912" i="7"/>
  <c r="I912" i="7"/>
  <c r="G912" i="7"/>
  <c r="AK1149" i="2"/>
  <c r="L1149" i="7" s="1"/>
  <c r="AF1149" i="2"/>
  <c r="AG1149" i="2"/>
  <c r="AK68" i="2"/>
  <c r="L68" i="7" s="1"/>
  <c r="AF68" i="2"/>
  <c r="AG68" i="2"/>
  <c r="AK742" i="2"/>
  <c r="L742" i="7" s="1"/>
  <c r="AF742" i="2"/>
  <c r="AG742" i="2"/>
  <c r="AK796" i="2"/>
  <c r="L796" i="7" s="1"/>
  <c r="AF796" i="2"/>
  <c r="AG796" i="2"/>
  <c r="N237" i="7"/>
  <c r="F237" i="7"/>
  <c r="G237" i="7"/>
  <c r="I237" i="7"/>
  <c r="J237" i="7" s="1"/>
  <c r="AK286" i="2"/>
  <c r="L286" i="7" s="1"/>
  <c r="AF286" i="2"/>
  <c r="AG286" i="2"/>
  <c r="N10" i="7"/>
  <c r="F10" i="7"/>
  <c r="I10" i="7"/>
  <c r="J10" i="7" s="1"/>
  <c r="G10" i="7"/>
  <c r="N777" i="7"/>
  <c r="F777" i="7"/>
  <c r="I777" i="7"/>
  <c r="G777" i="7"/>
  <c r="N786" i="7"/>
  <c r="F786" i="7"/>
  <c r="I786" i="7"/>
  <c r="G786" i="7"/>
  <c r="AH1122" i="2"/>
  <c r="O1122" i="7" s="1"/>
  <c r="AI1122" i="2"/>
  <c r="C1122" i="7" s="1"/>
  <c r="AH483" i="2"/>
  <c r="O483" i="7" s="1"/>
  <c r="AI483" i="2"/>
  <c r="C483" i="7" s="1"/>
  <c r="N329" i="7"/>
  <c r="F329" i="7"/>
  <c r="I329" i="7"/>
  <c r="G329" i="7"/>
  <c r="AK799" i="2"/>
  <c r="L799" i="7" s="1"/>
  <c r="AF799" i="2"/>
  <c r="AG799" i="2"/>
  <c r="AK44" i="2"/>
  <c r="L44" i="7" s="1"/>
  <c r="AF44" i="2"/>
  <c r="AG44" i="2"/>
  <c r="AH314" i="2"/>
  <c r="O314" i="7" s="1"/>
  <c r="AI314" i="2"/>
  <c r="C314" i="7" s="1"/>
  <c r="AH454" i="2"/>
  <c r="O454" i="7" s="1"/>
  <c r="AI454" i="2"/>
  <c r="C454" i="7" s="1"/>
  <c r="N809" i="7"/>
  <c r="F809" i="7"/>
  <c r="I809" i="7"/>
  <c r="J809" i="7" s="1"/>
  <c r="G809" i="7"/>
  <c r="AK761" i="2"/>
  <c r="L761" i="7" s="1"/>
  <c r="AG761" i="2"/>
  <c r="AF761" i="2"/>
  <c r="F1073" i="7"/>
  <c r="N1073" i="7"/>
  <c r="I1073" i="7"/>
  <c r="G1073" i="7"/>
  <c r="AH23" i="2"/>
  <c r="O23" i="7" s="1"/>
  <c r="AI23" i="2"/>
  <c r="C23" i="7" s="1"/>
  <c r="AK236" i="2"/>
  <c r="L236" i="7" s="1"/>
  <c r="AG236" i="2"/>
  <c r="AF236" i="2"/>
  <c r="AH980" i="2"/>
  <c r="O980" i="7" s="1"/>
  <c r="AI980" i="2"/>
  <c r="C980" i="7" s="1"/>
  <c r="AK1108" i="2"/>
  <c r="L1108" i="7" s="1"/>
  <c r="AG1108" i="2"/>
  <c r="AF1108" i="2"/>
  <c r="AH119" i="2"/>
  <c r="O119" i="7" s="1"/>
  <c r="AI119" i="2"/>
  <c r="C119" i="7" s="1"/>
  <c r="N234" i="7"/>
  <c r="F234" i="7"/>
  <c r="I234" i="7"/>
  <c r="J234" i="7" s="1"/>
  <c r="G234" i="7"/>
  <c r="AK856" i="2"/>
  <c r="L856" i="7" s="1"/>
  <c r="AG856" i="2"/>
  <c r="AF856" i="2"/>
  <c r="AK159" i="2"/>
  <c r="L159" i="7" s="1"/>
  <c r="AG159" i="2"/>
  <c r="AF159" i="2"/>
  <c r="AH243" i="2"/>
  <c r="O243" i="7" s="1"/>
  <c r="AI243" i="2"/>
  <c r="C243" i="7" s="1"/>
  <c r="AK467" i="2"/>
  <c r="L467" i="7" s="1"/>
  <c r="AG467" i="2"/>
  <c r="AF467" i="2"/>
  <c r="AK566" i="2"/>
  <c r="L566" i="7" s="1"/>
  <c r="AG566" i="2"/>
  <c r="AF566" i="2"/>
  <c r="AK672" i="2"/>
  <c r="L672" i="7" s="1"/>
  <c r="AG672" i="2"/>
  <c r="AF672" i="2"/>
  <c r="AH1049" i="2"/>
  <c r="O1049" i="7" s="1"/>
  <c r="J1049" i="7" s="1"/>
  <c r="AI1049" i="2"/>
  <c r="C1049" i="7" s="1"/>
  <c r="N924" i="7"/>
  <c r="F924" i="7"/>
  <c r="I924" i="7"/>
  <c r="G924" i="7"/>
  <c r="N702" i="7"/>
  <c r="F702" i="7"/>
  <c r="I702" i="7"/>
  <c r="J702" i="7" s="1"/>
  <c r="G702" i="7"/>
  <c r="AK938" i="2"/>
  <c r="L938" i="7" s="1"/>
  <c r="AG938" i="2"/>
  <c r="AF938" i="2"/>
  <c r="AK80" i="2"/>
  <c r="L80" i="7" s="1"/>
  <c r="AF80" i="2"/>
  <c r="AG80" i="2"/>
  <c r="AK504" i="2"/>
  <c r="L504" i="7" s="1"/>
  <c r="AF504" i="2"/>
  <c r="AG504" i="2"/>
  <c r="AH725" i="2"/>
  <c r="O725" i="7" s="1"/>
  <c r="AI725" i="2"/>
  <c r="C725" i="7" s="1"/>
  <c r="AK528" i="2"/>
  <c r="L528" i="7" s="1"/>
  <c r="AG528" i="2"/>
  <c r="AF528" i="2"/>
  <c r="AH621" i="2"/>
  <c r="O621" i="7" s="1"/>
  <c r="AI621" i="2"/>
  <c r="C621" i="7" s="1"/>
  <c r="AK735" i="2"/>
  <c r="L735" i="7" s="1"/>
  <c r="AG735" i="2"/>
  <c r="AF735" i="2"/>
  <c r="AH917" i="2"/>
  <c r="O917" i="7" s="1"/>
  <c r="AI917" i="2"/>
  <c r="C917" i="7" s="1"/>
  <c r="AH646" i="2"/>
  <c r="O646" i="7" s="1"/>
  <c r="AI646" i="2"/>
  <c r="C646" i="7" s="1"/>
  <c r="AK416" i="2"/>
  <c r="L416" i="7" s="1"/>
  <c r="AF416" i="2"/>
  <c r="AG416" i="2"/>
  <c r="AK1083" i="2"/>
  <c r="L1083" i="7" s="1"/>
  <c r="AG1083" i="2"/>
  <c r="AF1083" i="2"/>
  <c r="AK283" i="2"/>
  <c r="L283" i="7" s="1"/>
  <c r="AF283" i="2"/>
  <c r="AG283" i="2"/>
  <c r="N20" i="7"/>
  <c r="F20" i="7"/>
  <c r="G20" i="7"/>
  <c r="I20" i="7"/>
  <c r="AK386" i="2"/>
  <c r="L386" i="7" s="1"/>
  <c r="AG386" i="2"/>
  <c r="AF386" i="2"/>
  <c r="N333" i="7"/>
  <c r="F333" i="7"/>
  <c r="I333" i="7"/>
  <c r="J333" i="7" s="1"/>
  <c r="G333" i="7"/>
  <c r="N197" i="7"/>
  <c r="F197" i="7"/>
  <c r="I197" i="7"/>
  <c r="G197" i="7"/>
  <c r="AK717" i="2"/>
  <c r="L717" i="7" s="1"/>
  <c r="AF717" i="2"/>
  <c r="AG717" i="2"/>
  <c r="N485" i="7"/>
  <c r="F485" i="7"/>
  <c r="I485" i="7"/>
  <c r="G485" i="7"/>
  <c r="N1025" i="7"/>
  <c r="F1025" i="7"/>
  <c r="I1025" i="7"/>
  <c r="J1025" i="7" s="1"/>
  <c r="G1025" i="7"/>
  <c r="F301" i="7"/>
  <c r="N301" i="7"/>
  <c r="I301" i="7"/>
  <c r="G301" i="7"/>
  <c r="AK96" i="2"/>
  <c r="L96" i="7" s="1"/>
  <c r="AG96" i="2"/>
  <c r="AF96" i="2"/>
  <c r="AH329" i="2"/>
  <c r="O329" i="7" s="1"/>
  <c r="AI329" i="2"/>
  <c r="C329" i="7" s="1"/>
  <c r="AK978" i="2"/>
  <c r="L978" i="7" s="1"/>
  <c r="AG978" i="2"/>
  <c r="AF978" i="2"/>
  <c r="AK812" i="2"/>
  <c r="L812" i="7" s="1"/>
  <c r="AG812" i="2"/>
  <c r="AF812" i="2"/>
  <c r="N306" i="7"/>
  <c r="F306" i="7"/>
  <c r="I306" i="7"/>
  <c r="G306" i="7"/>
  <c r="AH12" i="2"/>
  <c r="O12" i="7" s="1"/>
  <c r="AI12" i="2"/>
  <c r="C12" i="7" s="1"/>
  <c r="AK328" i="2"/>
  <c r="L328" i="7" s="1"/>
  <c r="AG328" i="2"/>
  <c r="AF328" i="2"/>
  <c r="AK683" i="2"/>
  <c r="L683" i="7" s="1"/>
  <c r="AG683" i="2"/>
  <c r="AF683" i="2"/>
  <c r="AK624" i="2"/>
  <c r="L624" i="7" s="1"/>
  <c r="AF624" i="2"/>
  <c r="AG624" i="2"/>
  <c r="AH1097" i="2"/>
  <c r="O1097" i="7" s="1"/>
  <c r="AI1097" i="2"/>
  <c r="C1097" i="7" s="1"/>
  <c r="AK927" i="2"/>
  <c r="L927" i="7" s="1"/>
  <c r="AG927" i="2"/>
  <c r="AF927" i="2"/>
  <c r="AK25" i="2"/>
  <c r="L25" i="7" s="1"/>
  <c r="AF25" i="2"/>
  <c r="AG25" i="2"/>
  <c r="N574" i="7"/>
  <c r="F574" i="7"/>
  <c r="I574" i="7"/>
  <c r="J574" i="7" s="1"/>
  <c r="G574" i="7"/>
  <c r="AK690" i="2"/>
  <c r="L690" i="7" s="1"/>
  <c r="AF690" i="2"/>
  <c r="AG690" i="2"/>
  <c r="AK330" i="2"/>
  <c r="L330" i="7" s="1"/>
  <c r="AG330" i="2"/>
  <c r="AF330" i="2"/>
  <c r="AK427" i="2"/>
  <c r="L427" i="7" s="1"/>
  <c r="AF427" i="2"/>
  <c r="AG427" i="2"/>
  <c r="AK1071" i="2"/>
  <c r="L1071" i="7" s="1"/>
  <c r="AG1071" i="2"/>
  <c r="AF1071" i="2"/>
  <c r="AK95" i="2"/>
  <c r="L95" i="7" s="1"/>
  <c r="AG95" i="2"/>
  <c r="AF95" i="2"/>
  <c r="N199" i="7"/>
  <c r="F199" i="7"/>
  <c r="I199" i="7"/>
  <c r="G199" i="7"/>
  <c r="AH953" i="2"/>
  <c r="O953" i="7" s="1"/>
  <c r="AI953" i="2"/>
  <c r="C953" i="7" s="1"/>
  <c r="F264" i="7"/>
  <c r="N264" i="7"/>
  <c r="G264" i="7"/>
  <c r="I264" i="7"/>
  <c r="AH676" i="2"/>
  <c r="O676" i="7" s="1"/>
  <c r="AI676" i="2"/>
  <c r="C676" i="7" s="1"/>
  <c r="AK1072" i="2"/>
  <c r="L1072" i="7" s="1"/>
  <c r="AG1072" i="2"/>
  <c r="AF1072" i="2"/>
  <c r="AK839" i="2"/>
  <c r="L839" i="7" s="1"/>
  <c r="AG839" i="2"/>
  <c r="AF839" i="2"/>
  <c r="AK292" i="2"/>
  <c r="L292" i="7" s="1"/>
  <c r="AG292" i="2"/>
  <c r="AF292" i="2"/>
  <c r="AH1140" i="2"/>
  <c r="O1140" i="7" s="1"/>
  <c r="AI1140" i="2"/>
  <c r="C1140" i="7" s="1"/>
  <c r="AH921" i="2"/>
  <c r="O921" i="7" s="1"/>
  <c r="AI921" i="2"/>
  <c r="C921" i="7" s="1"/>
  <c r="F472" i="7"/>
  <c r="N472" i="7"/>
  <c r="I472" i="7"/>
  <c r="G472" i="7"/>
  <c r="N403" i="7"/>
  <c r="F403" i="7"/>
  <c r="I403" i="7"/>
  <c r="J403" i="7" s="1"/>
  <c r="G403" i="7"/>
  <c r="F709" i="7"/>
  <c r="N709" i="7"/>
  <c r="I709" i="7"/>
  <c r="J709" i="7" s="1"/>
  <c r="G709" i="7"/>
  <c r="N951" i="7"/>
  <c r="F951" i="7"/>
  <c r="I951" i="7"/>
  <c r="G951" i="7"/>
  <c r="F832" i="7"/>
  <c r="N832" i="7"/>
  <c r="I832" i="7"/>
  <c r="G832" i="7"/>
  <c r="AH883" i="2"/>
  <c r="O883" i="7" s="1"/>
  <c r="AI883" i="2"/>
  <c r="C883" i="7" s="1"/>
  <c r="N1092" i="7"/>
  <c r="F1092" i="7"/>
  <c r="I1092" i="7"/>
  <c r="G1092" i="7"/>
  <c r="N925" i="7"/>
  <c r="F925" i="7"/>
  <c r="I925" i="7"/>
  <c r="J925" i="7" s="1"/>
  <c r="G925" i="7"/>
  <c r="N1112" i="7"/>
  <c r="F1112" i="7"/>
  <c r="G1112" i="7"/>
  <c r="I1112" i="7"/>
  <c r="J1112" i="7" s="1"/>
  <c r="AH914" i="2"/>
  <c r="O914" i="7" s="1"/>
  <c r="AI914" i="2"/>
  <c r="C914" i="7" s="1"/>
  <c r="AH1155" i="2"/>
  <c r="O1155" i="7" s="1"/>
  <c r="AI1155" i="2"/>
  <c r="C1155" i="7" s="1"/>
  <c r="N1102" i="7"/>
  <c r="F1102" i="7"/>
  <c r="I1102" i="7"/>
  <c r="J1102" i="7" s="1"/>
  <c r="G1102" i="7"/>
  <c r="AH1053" i="2"/>
  <c r="O1053" i="7" s="1"/>
  <c r="AI1053" i="2"/>
  <c r="C1053" i="7" s="1"/>
  <c r="N318" i="7"/>
  <c r="F318" i="7"/>
  <c r="I318" i="7"/>
  <c r="J318" i="7" s="1"/>
  <c r="G318" i="7"/>
  <c r="AH697" i="2"/>
  <c r="O697" i="7" s="1"/>
  <c r="AI697" i="2"/>
  <c r="C697" i="7" s="1"/>
  <c r="N955" i="7"/>
  <c r="F955" i="7"/>
  <c r="I955" i="7"/>
  <c r="J955" i="7" s="1"/>
  <c r="G955" i="7"/>
  <c r="N1076" i="7"/>
  <c r="F1076" i="7"/>
  <c r="I1076" i="7"/>
  <c r="J1076" i="7" s="1"/>
  <c r="G1076" i="7"/>
  <c r="N1105" i="7"/>
  <c r="F1105" i="7"/>
  <c r="I1105" i="7"/>
  <c r="G1105" i="7"/>
  <c r="N643" i="7"/>
  <c r="F643" i="7"/>
  <c r="I643" i="7"/>
  <c r="J643" i="7" s="1"/>
  <c r="G643" i="7"/>
  <c r="N1006" i="7"/>
  <c r="F1006" i="7"/>
  <c r="I1006" i="7"/>
  <c r="G1006" i="7"/>
  <c r="N931" i="7"/>
  <c r="F931" i="7"/>
  <c r="I931" i="7"/>
  <c r="G931" i="7"/>
  <c r="F637" i="7"/>
  <c r="N637" i="7"/>
  <c r="I637" i="7"/>
  <c r="J637" i="7" s="1"/>
  <c r="G637" i="7"/>
  <c r="N1075" i="7"/>
  <c r="F1075" i="7"/>
  <c r="I1075" i="7"/>
  <c r="J1075" i="7" s="1"/>
  <c r="G1075" i="7"/>
  <c r="N1111" i="7"/>
  <c r="F1111" i="7"/>
  <c r="I1111" i="7"/>
  <c r="G1111" i="7"/>
  <c r="N823" i="7"/>
  <c r="F823" i="7"/>
  <c r="I823" i="7"/>
  <c r="J823" i="7" s="1"/>
  <c r="G823" i="7"/>
  <c r="N911" i="7"/>
  <c r="F911" i="7"/>
  <c r="I911" i="7"/>
  <c r="G911" i="7"/>
  <c r="AH673" i="2"/>
  <c r="O673" i="7" s="1"/>
  <c r="AI673" i="2"/>
  <c r="C673" i="7" s="1"/>
  <c r="N983" i="7"/>
  <c r="F983" i="7"/>
  <c r="I983" i="7"/>
  <c r="J983" i="7" s="1"/>
  <c r="G983" i="7"/>
  <c r="N250" i="7"/>
  <c r="F250" i="7"/>
  <c r="I250" i="7"/>
  <c r="J250" i="7" s="1"/>
  <c r="G250" i="7"/>
  <c r="N412" i="7"/>
  <c r="F412" i="7"/>
  <c r="I412" i="7"/>
  <c r="J412" i="7" s="1"/>
  <c r="G412" i="7"/>
  <c r="N736" i="7"/>
  <c r="F736" i="7"/>
  <c r="I736" i="7"/>
  <c r="G736" i="7"/>
  <c r="F770" i="7"/>
  <c r="N770" i="7"/>
  <c r="I770" i="7"/>
  <c r="G770" i="7"/>
  <c r="AK522" i="2"/>
  <c r="L522" i="7" s="1"/>
  <c r="AG522" i="2"/>
  <c r="AF522" i="2"/>
  <c r="F205" i="7"/>
  <c r="N205" i="7"/>
  <c r="G205" i="7"/>
  <c r="I205" i="7"/>
  <c r="AK470" i="2"/>
  <c r="L470" i="7" s="1"/>
  <c r="AG470" i="2"/>
  <c r="AF470" i="2"/>
  <c r="AH322" i="2"/>
  <c r="O322" i="7" s="1"/>
  <c r="AI322" i="2"/>
  <c r="C322" i="7" s="1"/>
  <c r="N645" i="7"/>
  <c r="F645" i="7"/>
  <c r="I645" i="7"/>
  <c r="G645" i="7"/>
  <c r="AK1100" i="2"/>
  <c r="L1100" i="7" s="1"/>
  <c r="AF1100" i="2"/>
  <c r="AG1100" i="2"/>
  <c r="AK602" i="2"/>
  <c r="L602" i="7" s="1"/>
  <c r="AG602" i="2"/>
  <c r="AF602" i="2"/>
  <c r="AK1088" i="2"/>
  <c r="L1088" i="7" s="1"/>
  <c r="AF1088" i="2"/>
  <c r="AG1088" i="2"/>
  <c r="AK597" i="2"/>
  <c r="L597" i="7" s="1"/>
  <c r="AF597" i="2"/>
  <c r="AG597" i="2"/>
  <c r="AK789" i="2"/>
  <c r="L789" i="7" s="1"/>
  <c r="AF789" i="2"/>
  <c r="AG789" i="2"/>
  <c r="N1004" i="7"/>
  <c r="F1004" i="7"/>
  <c r="I1004" i="7"/>
  <c r="G1004" i="7"/>
  <c r="AH757" i="2"/>
  <c r="O757" i="7" s="1"/>
  <c r="AI757" i="2"/>
  <c r="C757" i="7" s="1"/>
  <c r="N999" i="7"/>
  <c r="F999" i="7"/>
  <c r="I999" i="7"/>
  <c r="J999" i="7" s="1"/>
  <c r="G999" i="7"/>
  <c r="N31" i="7"/>
  <c r="F31" i="7"/>
  <c r="I31" i="7"/>
  <c r="G31" i="7"/>
  <c r="N34" i="7"/>
  <c r="F34" i="7"/>
  <c r="I34" i="7"/>
  <c r="G34" i="7"/>
  <c r="AH928" i="2"/>
  <c r="O928" i="7" s="1"/>
  <c r="AI928" i="2"/>
  <c r="C928" i="7" s="1"/>
  <c r="N963" i="7"/>
  <c r="F963" i="7"/>
  <c r="I963" i="7"/>
  <c r="G963" i="7"/>
  <c r="N916" i="7"/>
  <c r="F916" i="7"/>
  <c r="I916" i="7"/>
  <c r="J916" i="7" s="1"/>
  <c r="G916" i="7"/>
  <c r="AH692" i="2"/>
  <c r="O692" i="7" s="1"/>
  <c r="AI692" i="2"/>
  <c r="C692" i="7" s="1"/>
  <c r="AH601" i="2"/>
  <c r="O601" i="7" s="1"/>
  <c r="AI601" i="2"/>
  <c r="C601" i="7" s="1"/>
  <c r="N880" i="7"/>
  <c r="F880" i="7"/>
  <c r="I880" i="7"/>
  <c r="J880" i="7" s="1"/>
  <c r="G880" i="7"/>
  <c r="N207" i="7"/>
  <c r="F207" i="7"/>
  <c r="I207" i="7"/>
  <c r="J207" i="7" s="1"/>
  <c r="G207" i="7"/>
  <c r="AH250" i="2"/>
  <c r="O250" i="7" s="1"/>
  <c r="AI250" i="2"/>
  <c r="C250" i="7" s="1"/>
  <c r="AH412" i="2"/>
  <c r="O412" i="7" s="1"/>
  <c r="AI412" i="2"/>
  <c r="C412" i="7" s="1"/>
  <c r="AH736" i="2"/>
  <c r="O736" i="7" s="1"/>
  <c r="AI736" i="2"/>
  <c r="C736" i="7" s="1"/>
  <c r="AH475" i="2"/>
  <c r="O475" i="7" s="1"/>
  <c r="AI475" i="2"/>
  <c r="C475" i="7" s="1"/>
  <c r="F998" i="7"/>
  <c r="N998" i="7"/>
  <c r="I998" i="7"/>
  <c r="G998" i="7"/>
  <c r="AH897" i="2"/>
  <c r="O897" i="7" s="1"/>
  <c r="AI897" i="2"/>
  <c r="C897" i="7" s="1"/>
  <c r="N484" i="7"/>
  <c r="F484" i="7"/>
  <c r="I484" i="7"/>
  <c r="G484" i="7"/>
  <c r="AH1050" i="2"/>
  <c r="O1050" i="7" s="1"/>
  <c r="J1050" i="7" s="1"/>
  <c r="AI1050" i="2"/>
  <c r="C1050" i="7" s="1"/>
  <c r="AK438" i="2"/>
  <c r="L438" i="7" s="1"/>
  <c r="AG438" i="2"/>
  <c r="AF438" i="2"/>
  <c r="AK365" i="2"/>
  <c r="L365" i="7" s="1"/>
  <c r="AG365" i="2"/>
  <c r="AF365" i="2"/>
  <c r="AH165" i="2"/>
  <c r="O165" i="7" s="1"/>
  <c r="AI165" i="2"/>
  <c r="C165" i="7" s="1"/>
  <c r="F137" i="7"/>
  <c r="N137" i="7"/>
  <c r="I137" i="7"/>
  <c r="J137" i="7" s="1"/>
  <c r="G137" i="7"/>
  <c r="AK340" i="2"/>
  <c r="L340" i="7" s="1"/>
  <c r="AG340" i="2"/>
  <c r="AF340" i="2"/>
  <c r="AH200" i="2"/>
  <c r="O200" i="7" s="1"/>
  <c r="AI200" i="2"/>
  <c r="C200" i="7" s="1"/>
  <c r="AK411" i="2"/>
  <c r="L411" i="7" s="1"/>
  <c r="AG411" i="2"/>
  <c r="AF411" i="2"/>
  <c r="AH196" i="2"/>
  <c r="O196" i="7" s="1"/>
  <c r="AI196" i="2"/>
  <c r="C196" i="7" s="1"/>
  <c r="N223" i="7"/>
  <c r="F223" i="7"/>
  <c r="I223" i="7"/>
  <c r="G223" i="7"/>
  <c r="AH715" i="2"/>
  <c r="O715" i="7" s="1"/>
  <c r="AI715" i="2"/>
  <c r="C715" i="7" s="1"/>
  <c r="AH1059" i="2"/>
  <c r="O1059" i="7" s="1"/>
  <c r="AI1059" i="2"/>
  <c r="C1059" i="7" s="1"/>
  <c r="N869" i="7"/>
  <c r="F869" i="7"/>
  <c r="I869" i="7"/>
  <c r="J869" i="7" s="1"/>
  <c r="G869" i="7"/>
  <c r="AK211" i="2"/>
  <c r="L211" i="7" s="1"/>
  <c r="AF211" i="2"/>
  <c r="AG211" i="2"/>
  <c r="N478" i="7"/>
  <c r="F478" i="7"/>
  <c r="I478" i="7"/>
  <c r="J478" i="7" s="1"/>
  <c r="G478" i="7"/>
  <c r="AH1091" i="2"/>
  <c r="O1091" i="7" s="1"/>
  <c r="AI1091" i="2"/>
  <c r="C1091" i="7" s="1"/>
  <c r="N810" i="7"/>
  <c r="F810" i="7"/>
  <c r="I810" i="7"/>
  <c r="G810" i="7"/>
  <c r="F519" i="7"/>
  <c r="N519" i="7"/>
  <c r="I519" i="7"/>
  <c r="G519" i="7"/>
  <c r="AK952" i="2"/>
  <c r="L952" i="7" s="1"/>
  <c r="AG952" i="2"/>
  <c r="AF952" i="2"/>
  <c r="AK503" i="2"/>
  <c r="L503" i="7" s="1"/>
  <c r="AG503" i="2"/>
  <c r="AF503" i="2"/>
  <c r="N310" i="7"/>
  <c r="F310" i="7"/>
  <c r="I310" i="7"/>
  <c r="J310" i="7" s="1"/>
  <c r="G310" i="7"/>
  <c r="AK618" i="2"/>
  <c r="L618" i="7" s="1"/>
  <c r="AG618" i="2"/>
  <c r="AF618" i="2"/>
  <c r="AK282" i="2"/>
  <c r="L282" i="7" s="1"/>
  <c r="AF282" i="2"/>
  <c r="AG282" i="2"/>
  <c r="AH485" i="2"/>
  <c r="O485" i="7" s="1"/>
  <c r="AI485" i="2"/>
  <c r="C485" i="7" s="1"/>
  <c r="AK977" i="2"/>
  <c r="L977" i="7" s="1"/>
  <c r="AG977" i="2"/>
  <c r="AF977" i="2"/>
  <c r="AK327" i="2"/>
  <c r="L327" i="7" s="1"/>
  <c r="AG327" i="2"/>
  <c r="AF327" i="2"/>
  <c r="N845" i="7"/>
  <c r="F845" i="7"/>
  <c r="I845" i="7"/>
  <c r="G845" i="7"/>
  <c r="AK523" i="2"/>
  <c r="L523" i="7" s="1"/>
  <c r="AG523" i="2"/>
  <c r="AF523" i="2"/>
  <c r="AK291" i="2"/>
  <c r="L291" i="7" s="1"/>
  <c r="AG291" i="2"/>
  <c r="AF291" i="2"/>
  <c r="AH472" i="2"/>
  <c r="O472" i="7" s="1"/>
  <c r="AI472" i="2"/>
  <c r="C472" i="7" s="1"/>
  <c r="AH625" i="2"/>
  <c r="O625" i="7" s="1"/>
  <c r="AI625" i="2"/>
  <c r="C625" i="7" s="1"/>
  <c r="F108" i="7"/>
  <c r="N108" i="7"/>
  <c r="G108" i="7"/>
  <c r="I108" i="7"/>
  <c r="J108" i="7" s="1"/>
  <c r="AH835" i="2"/>
  <c r="O835" i="7" s="1"/>
  <c r="AI835" i="2"/>
  <c r="C835" i="7" s="1"/>
  <c r="AH959" i="2"/>
  <c r="O959" i="7" s="1"/>
  <c r="AI959" i="2"/>
  <c r="C959" i="7" s="1"/>
  <c r="F865" i="7"/>
  <c r="N865" i="7"/>
  <c r="I865" i="7"/>
  <c r="G865" i="7"/>
  <c r="N359" i="7"/>
  <c r="F359" i="7"/>
  <c r="I359" i="7"/>
  <c r="G359" i="7"/>
  <c r="AH583" i="2"/>
  <c r="O583" i="7" s="1"/>
  <c r="AI583" i="2"/>
  <c r="C583" i="7" s="1"/>
  <c r="AK187" i="2"/>
  <c r="L187" i="7" s="1"/>
  <c r="AF187" i="2"/>
  <c r="AG187" i="2"/>
  <c r="AH84" i="2"/>
  <c r="O84" i="7" s="1"/>
  <c r="AI84" i="2"/>
  <c r="C84" i="7" s="1"/>
  <c r="F987" i="7"/>
  <c r="N987" i="7"/>
  <c r="I987" i="7"/>
  <c r="J987" i="7" s="1"/>
  <c r="G987" i="7"/>
  <c r="AK607" i="2"/>
  <c r="L607" i="7" s="1"/>
  <c r="AF607" i="2"/>
  <c r="AG607" i="2"/>
  <c r="N198" i="7"/>
  <c r="F198" i="7"/>
  <c r="I198" i="7"/>
  <c r="G198" i="7"/>
  <c r="F190" i="7"/>
  <c r="N190" i="7"/>
  <c r="I190" i="7"/>
  <c r="G190" i="7"/>
  <c r="AH229" i="2"/>
  <c r="O229" i="7" s="1"/>
  <c r="AI229" i="2"/>
  <c r="C229" i="7" s="1"/>
  <c r="AK378" i="2"/>
  <c r="L378" i="7" s="1"/>
  <c r="AG378" i="2"/>
  <c r="AF378" i="2"/>
  <c r="N798" i="7"/>
  <c r="F798" i="7"/>
  <c r="I798" i="7"/>
  <c r="G798" i="7"/>
  <c r="F557" i="7"/>
  <c r="N557" i="7"/>
  <c r="I557" i="7"/>
  <c r="J557" i="7" s="1"/>
  <c r="G557" i="7"/>
  <c r="N840" i="7"/>
  <c r="F840" i="7"/>
  <c r="I840" i="7"/>
  <c r="J840" i="7" s="1"/>
  <c r="G840" i="7"/>
  <c r="AK419" i="2"/>
  <c r="L419" i="7" s="1"/>
  <c r="AG419" i="2"/>
  <c r="AF419" i="2"/>
  <c r="AK210" i="2"/>
  <c r="L210" i="7" s="1"/>
  <c r="AG210" i="2"/>
  <c r="AF210" i="2"/>
  <c r="N900" i="7"/>
  <c r="F900" i="7"/>
  <c r="I900" i="7"/>
  <c r="G900" i="7"/>
  <c r="AK608" i="2"/>
  <c r="L608" i="7" s="1"/>
  <c r="AF608" i="2"/>
  <c r="AG608" i="2"/>
  <c r="AK1118" i="2"/>
  <c r="L1118" i="7" s="1"/>
  <c r="AG1118" i="2"/>
  <c r="AF1118" i="2"/>
  <c r="AH116" i="2"/>
  <c r="O116" i="7" s="1"/>
  <c r="AI116" i="2"/>
  <c r="C116" i="7" s="1"/>
  <c r="AK55" i="2"/>
  <c r="L55" i="7" s="1"/>
  <c r="AF55" i="2"/>
  <c r="AG55" i="2"/>
  <c r="AK611" i="2"/>
  <c r="L611" i="7" s="1"/>
  <c r="AG611" i="2"/>
  <c r="AF611" i="2"/>
  <c r="AK7" i="2"/>
  <c r="L7" i="7" s="1"/>
  <c r="AF7" i="2"/>
  <c r="AG7" i="2"/>
  <c r="AK884" i="2"/>
  <c r="L884" i="7" s="1"/>
  <c r="AF884" i="2"/>
  <c r="AG884" i="2"/>
  <c r="AH1033" i="2"/>
  <c r="O1033" i="7" s="1"/>
  <c r="AI1033" i="2"/>
  <c r="C1033" i="7" s="1"/>
  <c r="AH707" i="2"/>
  <c r="O707" i="7" s="1"/>
  <c r="AI707" i="2"/>
  <c r="C707" i="7" s="1"/>
  <c r="AK390" i="2"/>
  <c r="L390" i="7" s="1"/>
  <c r="AF390" i="2"/>
  <c r="AG390" i="2"/>
  <c r="N1091" i="7"/>
  <c r="F1091" i="7"/>
  <c r="I1091" i="7"/>
  <c r="J1091" i="7" s="1"/>
  <c r="G1091" i="7"/>
  <c r="AK457" i="2"/>
  <c r="L457" i="7" s="1"/>
  <c r="AF457" i="2"/>
  <c r="AG457" i="2"/>
  <c r="AK288" i="2"/>
  <c r="L288" i="7" s="1"/>
  <c r="AG288" i="2"/>
  <c r="AF288" i="2"/>
  <c r="AK868" i="2"/>
  <c r="L868" i="7" s="1"/>
  <c r="AG868" i="2"/>
  <c r="AF868" i="2"/>
  <c r="AH71" i="2"/>
  <c r="O71" i="7" s="1"/>
  <c r="AI71" i="2"/>
  <c r="C71" i="7" s="1"/>
  <c r="AK474" i="2"/>
  <c r="L474" i="7" s="1"/>
  <c r="AG474" i="2"/>
  <c r="AF474" i="2"/>
  <c r="N590" i="7"/>
  <c r="F590" i="7"/>
  <c r="I590" i="7"/>
  <c r="G590" i="7"/>
  <c r="AK1002" i="2"/>
  <c r="L1002" i="7" s="1"/>
  <c r="AG1002" i="2"/>
  <c r="AF1002" i="2"/>
  <c r="N676" i="7"/>
  <c r="F676" i="7"/>
  <c r="I676" i="7"/>
  <c r="J676" i="7" s="1"/>
  <c r="G676" i="7"/>
  <c r="AK871" i="2"/>
  <c r="L871" i="7" s="1"/>
  <c r="AF871" i="2"/>
  <c r="AG871" i="2"/>
  <c r="AH13" i="2"/>
  <c r="O13" i="7" s="1"/>
  <c r="AI13" i="2"/>
  <c r="C13" i="7" s="1"/>
  <c r="AH120" i="2"/>
  <c r="O120" i="7" s="1"/>
  <c r="AI120" i="2"/>
  <c r="C120" i="7" s="1"/>
  <c r="N138" i="7"/>
  <c r="F138" i="7"/>
  <c r="I138" i="7"/>
  <c r="G138" i="7"/>
  <c r="AH486" i="2"/>
  <c r="O486" i="7" s="1"/>
  <c r="AI486" i="2"/>
  <c r="C486" i="7" s="1"/>
  <c r="F350" i="7"/>
  <c r="N350" i="7"/>
  <c r="I350" i="7"/>
  <c r="J350" i="7" s="1"/>
  <c r="G350" i="7"/>
  <c r="AK351" i="2"/>
  <c r="L351" i="7" s="1"/>
  <c r="AF351" i="2"/>
  <c r="AG351" i="2"/>
  <c r="AK855" i="2"/>
  <c r="L855" i="7" s="1"/>
  <c r="AG855" i="2"/>
  <c r="AF855" i="2"/>
  <c r="N1124" i="7"/>
  <c r="F1124" i="7"/>
  <c r="G1124" i="7"/>
  <c r="I1124" i="7"/>
  <c r="AK343" i="2"/>
  <c r="L343" i="7" s="1"/>
  <c r="AF343" i="2"/>
  <c r="AG343" i="2"/>
  <c r="AK105" i="2"/>
  <c r="L105" i="7" s="1"/>
  <c r="AG105" i="2"/>
  <c r="AF105" i="2"/>
  <c r="AK937" i="2"/>
  <c r="L937" i="7" s="1"/>
  <c r="AF937" i="2"/>
  <c r="AG937" i="2"/>
  <c r="AK76" i="2"/>
  <c r="L76" i="7" s="1"/>
  <c r="AG76" i="2"/>
  <c r="AF76" i="2"/>
  <c r="AK134" i="2"/>
  <c r="L134" i="7" s="1"/>
  <c r="AG134" i="2"/>
  <c r="AF134" i="2"/>
  <c r="AH461" i="2"/>
  <c r="O461" i="7" s="1"/>
  <c r="AI461" i="2"/>
  <c r="C461" i="7" s="1"/>
  <c r="F814" i="7"/>
  <c r="N814" i="7"/>
  <c r="I814" i="7"/>
  <c r="G814" i="7"/>
  <c r="AH519" i="2"/>
  <c r="O519" i="7" s="1"/>
  <c r="AI519" i="2"/>
  <c r="C519" i="7" s="1"/>
  <c r="AH747" i="2"/>
  <c r="O747" i="7" s="1"/>
  <c r="AI747" i="2"/>
  <c r="C747" i="7" s="1"/>
  <c r="AK670" i="2"/>
  <c r="L670" i="7" s="1"/>
  <c r="AG670" i="2"/>
  <c r="AF670" i="2"/>
  <c r="AH1074" i="2"/>
  <c r="O1074" i="7" s="1"/>
  <c r="AI1074" i="2"/>
  <c r="C1074" i="7" s="1"/>
  <c r="N59" i="7"/>
  <c r="F59" i="7"/>
  <c r="G59" i="7"/>
  <c r="I59" i="7"/>
  <c r="J59" i="7" s="1"/>
  <c r="AH813" i="2"/>
  <c r="O813" i="7" s="1"/>
  <c r="AI813" i="2"/>
  <c r="C813" i="7" s="1"/>
  <c r="AK52" i="2"/>
  <c r="L52" i="7" s="1"/>
  <c r="AG52" i="2"/>
  <c r="AF52" i="2"/>
  <c r="AH278" i="2"/>
  <c r="O278" i="7" s="1"/>
  <c r="J278" i="7" s="1"/>
  <c r="AI278" i="2"/>
  <c r="C278" i="7" s="1"/>
  <c r="AH307" i="2"/>
  <c r="O307" i="7" s="1"/>
  <c r="AI307" i="2"/>
  <c r="C307" i="7" s="1"/>
  <c r="AK1040" i="2"/>
  <c r="L1040" i="7" s="1"/>
  <c r="AF1040" i="2"/>
  <c r="AG1040" i="2"/>
  <c r="AH17" i="2"/>
  <c r="O17" i="7" s="1"/>
  <c r="AI17" i="2"/>
  <c r="C17" i="7" s="1"/>
  <c r="N142" i="7"/>
  <c r="F142" i="7"/>
  <c r="I142" i="7"/>
  <c r="G142" i="7"/>
  <c r="AH277" i="2"/>
  <c r="O277" i="7" s="1"/>
  <c r="AI277" i="2"/>
  <c r="C277" i="7" s="1"/>
  <c r="AK502" i="2"/>
  <c r="L502" i="7" s="1"/>
  <c r="AF502" i="2"/>
  <c r="AG502" i="2"/>
  <c r="F578" i="7"/>
  <c r="N578" i="7"/>
  <c r="I578" i="7"/>
  <c r="J578" i="7" s="1"/>
  <c r="G578" i="7"/>
  <c r="AK526" i="2"/>
  <c r="L526" i="7" s="1"/>
  <c r="AG526" i="2"/>
  <c r="AF526" i="2"/>
  <c r="N864" i="7"/>
  <c r="F864" i="7"/>
  <c r="I864" i="7"/>
  <c r="G864" i="7"/>
  <c r="AH876" i="2"/>
  <c r="O876" i="7" s="1"/>
  <c r="AI876" i="2"/>
  <c r="C876" i="7" s="1"/>
  <c r="N469" i="7"/>
  <c r="F469" i="7"/>
  <c r="G469" i="7"/>
  <c r="I469" i="7"/>
  <c r="AK617" i="2"/>
  <c r="L617" i="7" s="1"/>
  <c r="AG617" i="2"/>
  <c r="AF617" i="2"/>
  <c r="AK512" i="2"/>
  <c r="L512" i="7" s="1"/>
  <c r="AF512" i="2"/>
  <c r="AG512" i="2"/>
  <c r="AK1113" i="2"/>
  <c r="L1113" i="7" s="1"/>
  <c r="AF1113" i="2"/>
  <c r="AG1113" i="2"/>
  <c r="AH32" i="2"/>
  <c r="O32" i="7" s="1"/>
  <c r="AI32" i="2"/>
  <c r="C32" i="7" s="1"/>
  <c r="AH106" i="2"/>
  <c r="O106" i="7" s="1"/>
  <c r="AI106" i="2"/>
  <c r="C106" i="7" s="1"/>
  <c r="N165" i="7"/>
  <c r="F165" i="7"/>
  <c r="G165" i="7"/>
  <c r="I165" i="7"/>
  <c r="AH371" i="2"/>
  <c r="O371" i="7" s="1"/>
  <c r="AI371" i="2"/>
  <c r="C371" i="7" s="1"/>
  <c r="AK408" i="2"/>
  <c r="L408" i="7" s="1"/>
  <c r="AG408" i="2"/>
  <c r="AF408" i="2"/>
  <c r="AK722" i="2"/>
  <c r="L722" i="7" s="1"/>
  <c r="AG722" i="2"/>
  <c r="AF722" i="2"/>
  <c r="AH1110" i="2"/>
  <c r="O1110" i="7" s="1"/>
  <c r="AI1110" i="2"/>
  <c r="C1110" i="7" s="1"/>
  <c r="AK102" i="2"/>
  <c r="L102" i="7" s="1"/>
  <c r="AF102" i="2"/>
  <c r="AG102" i="2"/>
  <c r="AK750" i="2"/>
  <c r="L750" i="7" s="1"/>
  <c r="AG750" i="2"/>
  <c r="AF750" i="2"/>
  <c r="AH86" i="2"/>
  <c r="O86" i="7" s="1"/>
  <c r="AI86" i="2"/>
  <c r="C86" i="7" s="1"/>
  <c r="AK892" i="2"/>
  <c r="L892" i="7" s="1"/>
  <c r="AG892" i="2"/>
  <c r="AF892" i="2"/>
  <c r="N213" i="7"/>
  <c r="F213" i="7"/>
  <c r="G213" i="7"/>
  <c r="I213" i="7"/>
  <c r="AK326" i="2"/>
  <c r="L326" i="7" s="1"/>
  <c r="AG326" i="2"/>
  <c r="AF326" i="2"/>
  <c r="AK681" i="2"/>
  <c r="L681" i="7" s="1"/>
  <c r="AG681" i="2"/>
  <c r="AF681" i="2"/>
  <c r="AK738" i="2"/>
  <c r="L738" i="7" s="1"/>
  <c r="AG738" i="2"/>
  <c r="AF738" i="2"/>
  <c r="AH990" i="2"/>
  <c r="O990" i="7" s="1"/>
  <c r="AI990" i="2"/>
  <c r="C990" i="7" s="1"/>
  <c r="AK256" i="2"/>
  <c r="L256" i="7" s="1"/>
  <c r="AG256" i="2"/>
  <c r="AF256" i="2"/>
  <c r="AH627" i="2"/>
  <c r="O627" i="7" s="1"/>
  <c r="AI627" i="2"/>
  <c r="C627" i="7" s="1"/>
  <c r="AH845" i="2"/>
  <c r="O845" i="7" s="1"/>
  <c r="AI845" i="2"/>
  <c r="C845" i="7" s="1"/>
  <c r="F958" i="7"/>
  <c r="N958" i="7"/>
  <c r="I958" i="7"/>
  <c r="G958" i="7"/>
  <c r="AK248" i="2"/>
  <c r="L248" i="7" s="1"/>
  <c r="AG248" i="2"/>
  <c r="AF248" i="2"/>
  <c r="N647" i="7"/>
  <c r="F647" i="7"/>
  <c r="I647" i="7"/>
  <c r="G647" i="7"/>
  <c r="AK687" i="2"/>
  <c r="L687" i="7" s="1"/>
  <c r="AG687" i="2"/>
  <c r="AF687" i="2"/>
  <c r="AH354" i="2"/>
  <c r="O354" i="7" s="1"/>
  <c r="AI354" i="2"/>
  <c r="C354" i="7" s="1"/>
  <c r="AK817" i="2"/>
  <c r="L817" i="7" s="1"/>
  <c r="AG817" i="2"/>
  <c r="AF817" i="2"/>
  <c r="AK1101" i="2"/>
  <c r="L1101" i="7" s="1"/>
  <c r="AF1101" i="2"/>
  <c r="AG1101" i="2"/>
  <c r="N18" i="7"/>
  <c r="F18" i="7"/>
  <c r="I18" i="7"/>
  <c r="G18" i="7"/>
  <c r="AK168" i="2"/>
  <c r="L168" i="7" s="1"/>
  <c r="AF168" i="2"/>
  <c r="AG168" i="2"/>
  <c r="F783" i="7"/>
  <c r="N783" i="7"/>
  <c r="I783" i="7"/>
  <c r="J783" i="7" s="1"/>
  <c r="G783" i="7"/>
  <c r="N881" i="7"/>
  <c r="F881" i="7"/>
  <c r="I881" i="7"/>
  <c r="G881" i="7"/>
  <c r="F748" i="7"/>
  <c r="N748" i="7"/>
  <c r="I748" i="7"/>
  <c r="G748" i="7"/>
  <c r="AK78" i="2"/>
  <c r="L78" i="7" s="1"/>
  <c r="AG78" i="2"/>
  <c r="AF78" i="2"/>
  <c r="AH445" i="2"/>
  <c r="O445" i="7" s="1"/>
  <c r="AI445" i="2"/>
  <c r="C445" i="7" s="1"/>
  <c r="AH181" i="2"/>
  <c r="O181" i="7" s="1"/>
  <c r="AI181" i="2"/>
  <c r="C181" i="7" s="1"/>
  <c r="AK290" i="2"/>
  <c r="L290" i="7" s="1"/>
  <c r="AG290" i="2"/>
  <c r="AF290" i="2"/>
  <c r="AH260" i="2"/>
  <c r="O260" i="7" s="1"/>
  <c r="AI260" i="2"/>
  <c r="C260" i="7" s="1"/>
  <c r="N559" i="7"/>
  <c r="F559" i="7"/>
  <c r="I559" i="7"/>
  <c r="J559" i="7" s="1"/>
  <c r="G559" i="7"/>
  <c r="N994" i="7"/>
  <c r="F994" i="7"/>
  <c r="I994" i="7"/>
  <c r="G994" i="7"/>
  <c r="AH1011" i="2"/>
  <c r="O1011" i="7" s="1"/>
  <c r="AI1011" i="2"/>
  <c r="C1011" i="7" s="1"/>
  <c r="F625" i="7"/>
  <c r="N625" i="7"/>
  <c r="I625" i="7"/>
  <c r="J625" i="7" s="1"/>
  <c r="G625" i="7"/>
  <c r="N968" i="7"/>
  <c r="F968" i="7"/>
  <c r="G968" i="7"/>
  <c r="I968" i="7"/>
  <c r="AH985" i="2"/>
  <c r="O985" i="7" s="1"/>
  <c r="AI985" i="2"/>
  <c r="C985" i="7" s="1"/>
  <c r="N988" i="7"/>
  <c r="F988" i="7"/>
  <c r="I988" i="7"/>
  <c r="G988" i="7"/>
  <c r="AH971" i="2"/>
  <c r="O971" i="7" s="1"/>
  <c r="AI971" i="2"/>
  <c r="C971" i="7" s="1"/>
  <c r="AH934" i="2"/>
  <c r="O934" i="7" s="1"/>
  <c r="AI934" i="2"/>
  <c r="C934" i="7" s="1"/>
  <c r="N904" i="7"/>
  <c r="F904" i="7"/>
  <c r="I904" i="7"/>
  <c r="G904" i="7"/>
  <c r="N843" i="7"/>
  <c r="F843" i="7"/>
  <c r="I843" i="7"/>
  <c r="G843" i="7"/>
  <c r="N596" i="7"/>
  <c r="F596" i="7"/>
  <c r="I596" i="7"/>
  <c r="J596" i="7" s="1"/>
  <c r="G596" i="7"/>
  <c r="N1051" i="7"/>
  <c r="F1051" i="7"/>
  <c r="I1051" i="7"/>
  <c r="G1051" i="7"/>
  <c r="N1007" i="7"/>
  <c r="F1007" i="7"/>
  <c r="I1007" i="7"/>
  <c r="G1007" i="7"/>
  <c r="AH108" i="2"/>
  <c r="O108" i="7" s="1"/>
  <c r="AI108" i="2"/>
  <c r="C108" i="7" s="1"/>
  <c r="AH1130" i="2"/>
  <c r="O1130" i="7" s="1"/>
  <c r="AI1130" i="2"/>
  <c r="C1130" i="7" s="1"/>
  <c r="N835" i="7"/>
  <c r="F835" i="7"/>
  <c r="I835" i="7"/>
  <c r="J835" i="7" s="1"/>
  <c r="G835" i="7"/>
  <c r="N1148" i="7"/>
  <c r="F1148" i="7"/>
  <c r="I1148" i="7"/>
  <c r="G1148" i="7"/>
  <c r="N800" i="7"/>
  <c r="F800" i="7"/>
  <c r="I800" i="7"/>
  <c r="G800" i="7"/>
  <c r="F913" i="7"/>
  <c r="N913" i="7"/>
  <c r="I913" i="7"/>
  <c r="G913" i="7"/>
  <c r="N959" i="7"/>
  <c r="F959" i="7"/>
  <c r="I959" i="7"/>
  <c r="G959" i="7"/>
  <c r="AH865" i="2"/>
  <c r="O865" i="7" s="1"/>
  <c r="AI865" i="2"/>
  <c r="C865" i="7" s="1"/>
  <c r="N909" i="7"/>
  <c r="F909" i="7"/>
  <c r="I909" i="7"/>
  <c r="G909" i="7"/>
  <c r="N982" i="7"/>
  <c r="F982" i="7"/>
  <c r="I982" i="7"/>
  <c r="G982" i="7"/>
  <c r="AH359" i="2"/>
  <c r="O359" i="7" s="1"/>
  <c r="AI359" i="2"/>
  <c r="C359" i="7" s="1"/>
  <c r="N583" i="7"/>
  <c r="F583" i="7"/>
  <c r="I583" i="7"/>
  <c r="J583" i="7" s="1"/>
  <c r="G583" i="7"/>
  <c r="AH572" i="2"/>
  <c r="O572" i="7" s="1"/>
  <c r="AI572" i="2"/>
  <c r="C572" i="7" s="1"/>
  <c r="N652" i="7"/>
  <c r="F652" i="7"/>
  <c r="I652" i="7"/>
  <c r="G652" i="7"/>
  <c r="N1156" i="7"/>
  <c r="F1156" i="7"/>
  <c r="I1156" i="7"/>
  <c r="J1156" i="7" s="1"/>
  <c r="G1156" i="7"/>
  <c r="AH1160" i="2"/>
  <c r="O1160" i="7" s="1"/>
  <c r="AI1160" i="2"/>
  <c r="C1160" i="7" s="1"/>
  <c r="AH1041" i="2"/>
  <c r="O1041" i="7" s="1"/>
  <c r="AI1041" i="2"/>
  <c r="C1041" i="7" s="1"/>
  <c r="AH752" i="2"/>
  <c r="O752" i="7" s="1"/>
  <c r="AI752" i="2"/>
  <c r="C752" i="7" s="1"/>
  <c r="AH860" i="2"/>
  <c r="O860" i="7" s="1"/>
  <c r="AI860" i="2"/>
  <c r="C860" i="7" s="1"/>
  <c r="AH349" i="2"/>
  <c r="O349" i="7" s="1"/>
  <c r="AI349" i="2"/>
  <c r="C349" i="7" s="1"/>
  <c r="F661" i="7"/>
  <c r="N661" i="7"/>
  <c r="I661" i="7"/>
  <c r="J661" i="7" s="1"/>
  <c r="G661" i="7"/>
  <c r="AH1054" i="2"/>
  <c r="O1054" i="7" s="1"/>
  <c r="AI1054" i="2"/>
  <c r="C1054" i="7" s="1"/>
  <c r="AH1080" i="2"/>
  <c r="O1080" i="7" s="1"/>
  <c r="AI1080" i="2"/>
  <c r="C1080" i="7" s="1"/>
  <c r="AH548" i="2"/>
  <c r="O548" i="7" s="1"/>
  <c r="AI548" i="2"/>
  <c r="C548" i="7" s="1"/>
  <c r="N962" i="7"/>
  <c r="F962" i="7"/>
  <c r="I962" i="7"/>
  <c r="J962" i="7" s="1"/>
  <c r="G962" i="7"/>
  <c r="AH1031" i="2"/>
  <c r="O1031" i="7" s="1"/>
  <c r="AI1031" i="2"/>
  <c r="C1031" i="7" s="1"/>
  <c r="N867" i="7"/>
  <c r="F867" i="7"/>
  <c r="I867" i="7"/>
  <c r="J867" i="7" s="1"/>
  <c r="G867" i="7"/>
  <c r="N475" i="7"/>
  <c r="F475" i="7"/>
  <c r="I475" i="7"/>
  <c r="G475" i="7"/>
  <c r="AH998" i="2"/>
  <c r="O998" i="7" s="1"/>
  <c r="AI998" i="2"/>
  <c r="C998" i="7" s="1"/>
  <c r="N897" i="7"/>
  <c r="F897" i="7"/>
  <c r="I897" i="7"/>
  <c r="J897" i="7" s="1"/>
  <c r="G897" i="7"/>
  <c r="AH484" i="2"/>
  <c r="O484" i="7" s="1"/>
  <c r="AI484" i="2"/>
  <c r="C484" i="7" s="1"/>
  <c r="N462" i="7"/>
  <c r="F462" i="7"/>
  <c r="I462" i="7"/>
  <c r="J462" i="7" s="1"/>
  <c r="G462" i="7"/>
  <c r="AK946" i="2"/>
  <c r="L946" i="7" s="1"/>
  <c r="AF946" i="2"/>
  <c r="AG946" i="2"/>
  <c r="AK616" i="2"/>
  <c r="L616" i="7" s="1"/>
  <c r="AG616" i="2"/>
  <c r="AF616" i="2"/>
  <c r="N167" i="7"/>
  <c r="F167" i="7"/>
  <c r="G167" i="7"/>
  <c r="I167" i="7"/>
  <c r="N588" i="7"/>
  <c r="F588" i="7"/>
  <c r="I588" i="7"/>
  <c r="J588" i="7" s="1"/>
  <c r="G588" i="7"/>
  <c r="AK533" i="2"/>
  <c r="L533" i="7" s="1"/>
  <c r="AG533" i="2"/>
  <c r="AF533" i="2"/>
  <c r="AH778" i="2"/>
  <c r="O778" i="7" s="1"/>
  <c r="AI778" i="2"/>
  <c r="C778" i="7" s="1"/>
  <c r="AH234" i="2"/>
  <c r="O234" i="7" s="1"/>
  <c r="AI234" i="2"/>
  <c r="C234" i="7" s="1"/>
  <c r="AK443" i="2"/>
  <c r="L443" i="7" s="1"/>
  <c r="AG443" i="2"/>
  <c r="AF443" i="2"/>
  <c r="AK490" i="2"/>
  <c r="L490" i="7" s="1"/>
  <c r="AF490" i="2"/>
  <c r="AG490" i="2"/>
  <c r="AK435" i="2"/>
  <c r="L435" i="7" s="1"/>
  <c r="AG435" i="2"/>
  <c r="AF435" i="2"/>
  <c r="N131" i="7"/>
  <c r="F131" i="7"/>
  <c r="G131" i="7"/>
  <c r="I131" i="7"/>
  <c r="J131" i="7" s="1"/>
  <c r="N1096" i="7"/>
  <c r="F1096" i="7"/>
  <c r="I1096" i="7"/>
  <c r="J1096" i="7" s="1"/>
  <c r="G1096" i="7"/>
  <c r="AH808" i="2"/>
  <c r="O808" i="7" s="1"/>
  <c r="AI808" i="2"/>
  <c r="C808" i="7" s="1"/>
  <c r="N992" i="7"/>
  <c r="F992" i="7"/>
  <c r="G992" i="7"/>
  <c r="I992" i="7"/>
  <c r="AH818" i="2"/>
  <c r="O818" i="7" s="1"/>
  <c r="AI818" i="2"/>
  <c r="C818" i="7" s="1"/>
  <c r="N212" i="7"/>
  <c r="F212" i="7"/>
  <c r="G212" i="7"/>
  <c r="I212" i="7"/>
  <c r="AH804" i="2"/>
  <c r="O804" i="7" s="1"/>
  <c r="AI804" i="2"/>
  <c r="C804" i="7" s="1"/>
  <c r="AK1019" i="2"/>
  <c r="L1019" i="7" s="1"/>
  <c r="AF1019" i="2"/>
  <c r="AG1019" i="2"/>
  <c r="AK746" i="2"/>
  <c r="L746" i="7" s="1"/>
  <c r="AG746" i="2"/>
  <c r="AF746" i="2"/>
  <c r="AK853" i="2"/>
  <c r="L853" i="7" s="1"/>
  <c r="AG853" i="2"/>
  <c r="AF853" i="2"/>
  <c r="N13" i="7"/>
  <c r="F13" i="7"/>
  <c r="G13" i="7"/>
  <c r="I13" i="7"/>
  <c r="J13" i="7" s="1"/>
  <c r="N454" i="7"/>
  <c r="F454" i="7"/>
  <c r="I454" i="7"/>
  <c r="J454" i="7" s="1"/>
  <c r="G454" i="7"/>
  <c r="AK294" i="2"/>
  <c r="L294" i="7" s="1"/>
  <c r="AG294" i="2"/>
  <c r="AF294" i="2"/>
  <c r="N243" i="7"/>
  <c r="F243" i="7"/>
  <c r="I243" i="7"/>
  <c r="J243" i="7" s="1"/>
  <c r="G243" i="7"/>
  <c r="N17" i="7"/>
  <c r="F17" i="7"/>
  <c r="I17" i="7"/>
  <c r="G17" i="7"/>
  <c r="AK527" i="2"/>
  <c r="L527" i="7" s="1"/>
  <c r="AG527" i="2"/>
  <c r="AF527" i="2"/>
  <c r="AH469" i="2"/>
  <c r="O469" i="7" s="1"/>
  <c r="AI469" i="2"/>
  <c r="C469" i="7" s="1"/>
  <c r="N354" i="7"/>
  <c r="F354" i="7"/>
  <c r="I354" i="7"/>
  <c r="J354" i="7" s="1"/>
  <c r="G354" i="7"/>
  <c r="N921" i="7"/>
  <c r="F921" i="7"/>
  <c r="I921" i="7"/>
  <c r="G921" i="7"/>
  <c r="AH709" i="2"/>
  <c r="O709" i="7" s="1"/>
  <c r="AI709" i="2"/>
  <c r="C709" i="7" s="1"/>
  <c r="AK245" i="2"/>
  <c r="L245" i="7" s="1"/>
  <c r="AG245" i="2"/>
  <c r="AF245" i="2"/>
  <c r="N1098" i="7"/>
  <c r="F1098" i="7"/>
  <c r="I1098" i="7"/>
  <c r="J1098" i="7" s="1"/>
  <c r="G1098" i="7"/>
  <c r="AK679" i="2"/>
  <c r="L679" i="7" s="1"/>
  <c r="AF679" i="2"/>
  <c r="AG679" i="2"/>
  <c r="AH198" i="2"/>
  <c r="O198" i="7" s="1"/>
  <c r="AI198" i="2"/>
  <c r="C198" i="7" s="1"/>
  <c r="AK395" i="2"/>
  <c r="L395" i="7" s="1"/>
  <c r="AG395" i="2"/>
  <c r="AF395" i="2"/>
  <c r="AK375" i="2"/>
  <c r="L375" i="7" s="1"/>
  <c r="AF375" i="2"/>
  <c r="AG375" i="2"/>
  <c r="AH798" i="2"/>
  <c r="O798" i="7" s="1"/>
  <c r="AI798" i="2"/>
  <c r="C798" i="7" s="1"/>
  <c r="AH612" i="2"/>
  <c r="O612" i="7" s="1"/>
  <c r="AI612" i="2"/>
  <c r="C612" i="7" s="1"/>
  <c r="AH840" i="2"/>
  <c r="O840" i="7" s="1"/>
  <c r="AI840" i="2"/>
  <c r="C840" i="7" s="1"/>
  <c r="AK418" i="2"/>
  <c r="L418" i="7" s="1"/>
  <c r="AG418" i="2"/>
  <c r="AF418" i="2"/>
  <c r="AK209" i="2"/>
  <c r="L209" i="7" s="1"/>
  <c r="AG209" i="2"/>
  <c r="AF209" i="2"/>
  <c r="AK644" i="2"/>
  <c r="L644" i="7" s="1"/>
  <c r="AF644" i="2"/>
  <c r="AG644" i="2"/>
  <c r="AK1132" i="2"/>
  <c r="L1132" i="7" s="1"/>
  <c r="AG1132" i="2"/>
  <c r="AF1132" i="2"/>
  <c r="F228" i="7"/>
  <c r="N228" i="7"/>
  <c r="G228" i="7"/>
  <c r="I228" i="7"/>
  <c r="J228" i="7" s="1"/>
  <c r="N116" i="7"/>
  <c r="F116" i="7"/>
  <c r="G116" i="7"/>
  <c r="I116" i="7"/>
  <c r="J116" i="7" s="1"/>
  <c r="AK54" i="2"/>
  <c r="L54" i="7" s="1"/>
  <c r="AG54" i="2"/>
  <c r="AF54" i="2"/>
  <c r="AH489" i="2"/>
  <c r="O489" i="7" s="1"/>
  <c r="AI489" i="2"/>
  <c r="C489" i="7" s="1"/>
  <c r="AK610" i="2"/>
  <c r="L610" i="7" s="1"/>
  <c r="AF610" i="2"/>
  <c r="AG610" i="2"/>
  <c r="F626" i="7"/>
  <c r="N626" i="7"/>
  <c r="I626" i="7"/>
  <c r="G626" i="7"/>
  <c r="AK696" i="2"/>
  <c r="L696" i="7" s="1"/>
  <c r="AG696" i="2"/>
  <c r="AF696" i="2"/>
  <c r="AK6" i="2"/>
  <c r="L6" i="7" s="1"/>
  <c r="AG6" i="2"/>
  <c r="AF6" i="2"/>
  <c r="AK899" i="2"/>
  <c r="L899" i="7" s="1"/>
  <c r="AF899" i="2"/>
  <c r="AG899" i="2"/>
  <c r="N1033" i="7"/>
  <c r="F1033" i="7"/>
  <c r="I1033" i="7"/>
  <c r="G1033" i="7"/>
  <c r="AK338" i="2"/>
  <c r="L338" i="7" s="1"/>
  <c r="AG338" i="2"/>
  <c r="AF338" i="2"/>
  <c r="AK440" i="2"/>
  <c r="L440" i="7" s="1"/>
  <c r="AF440" i="2"/>
  <c r="AG440" i="2"/>
  <c r="AK456" i="2"/>
  <c r="L456" i="7" s="1"/>
  <c r="AF456" i="2"/>
  <c r="AG456" i="2"/>
  <c r="AK346" i="2"/>
  <c r="L346" i="7" s="1"/>
  <c r="AF346" i="2"/>
  <c r="AG346" i="2"/>
  <c r="AK885" i="2"/>
  <c r="L885" i="7" s="1"/>
  <c r="AF885" i="2"/>
  <c r="AG885" i="2"/>
  <c r="AK155" i="2"/>
  <c r="L155" i="7" s="1"/>
  <c r="AG155" i="2"/>
  <c r="AF155" i="2"/>
  <c r="N30" i="7"/>
  <c r="F30" i="7"/>
  <c r="I30" i="7"/>
  <c r="J30" i="7" s="1"/>
  <c r="G30" i="7"/>
  <c r="AK473" i="2"/>
  <c r="L473" i="7" s="1"/>
  <c r="AG473" i="2"/>
  <c r="AF473" i="2"/>
  <c r="AH590" i="2"/>
  <c r="O590" i="7" s="1"/>
  <c r="AI590" i="2"/>
  <c r="C590" i="7" s="1"/>
  <c r="AK582" i="2"/>
  <c r="L582" i="7" s="1"/>
  <c r="AG582" i="2"/>
  <c r="AF582" i="2"/>
  <c r="AK1001" i="2"/>
  <c r="L1001" i="7" s="1"/>
  <c r="AG1001" i="2"/>
  <c r="AF1001" i="2"/>
  <c r="N1121" i="7"/>
  <c r="F1121" i="7"/>
  <c r="I1121" i="7"/>
  <c r="G1121" i="7"/>
  <c r="N905" i="7"/>
  <c r="F905" i="7"/>
  <c r="I905" i="7"/>
  <c r="J905" i="7" s="1"/>
  <c r="G905" i="7"/>
  <c r="AK902" i="2"/>
  <c r="L902" i="7" s="1"/>
  <c r="AG902" i="2"/>
  <c r="AF902" i="2"/>
  <c r="AH138" i="2"/>
  <c r="O138" i="7" s="1"/>
  <c r="AI138" i="2"/>
  <c r="C138" i="7" s="1"/>
  <c r="AH352" i="2"/>
  <c r="O352" i="7" s="1"/>
  <c r="J352" i="7" s="1"/>
  <c r="AI352" i="2"/>
  <c r="C352" i="7" s="1"/>
  <c r="AK807" i="2"/>
  <c r="L807" i="7" s="1"/>
  <c r="AG807" i="2"/>
  <c r="AF807" i="2"/>
  <c r="N726" i="7"/>
  <c r="F726" i="7"/>
  <c r="I726" i="7"/>
  <c r="G726" i="7"/>
  <c r="N966" i="7"/>
  <c r="F966" i="7"/>
  <c r="I966" i="7"/>
  <c r="G966" i="7"/>
  <c r="AK452" i="2"/>
  <c r="L452" i="7" s="1"/>
  <c r="AF452" i="2"/>
  <c r="AG452" i="2"/>
  <c r="AK887" i="2"/>
  <c r="L887" i="7" s="1"/>
  <c r="AG887" i="2"/>
  <c r="AF887" i="2"/>
  <c r="N1022" i="7"/>
  <c r="F1022" i="7"/>
  <c r="I1022" i="7"/>
  <c r="G1022" i="7"/>
  <c r="AK344" i="2"/>
  <c r="L344" i="7" s="1"/>
  <c r="AF344" i="2"/>
  <c r="AG344" i="2"/>
  <c r="AH188" i="2"/>
  <c r="O188" i="7" s="1"/>
  <c r="AI188" i="2"/>
  <c r="C188" i="7" s="1"/>
  <c r="AK995" i="2"/>
  <c r="L995" i="7" s="1"/>
  <c r="AF995" i="2"/>
  <c r="AG995" i="2"/>
  <c r="AK75" i="2"/>
  <c r="L75" i="7" s="1"/>
  <c r="AG75" i="2"/>
  <c r="AF75" i="2"/>
  <c r="AK231" i="2"/>
  <c r="L231" i="7" s="1"/>
  <c r="AG231" i="2"/>
  <c r="AF231" i="2"/>
  <c r="AK133" i="2"/>
  <c r="L133" i="7" s="1"/>
  <c r="AG133" i="2"/>
  <c r="AF133" i="2"/>
  <c r="AH814" i="2"/>
  <c r="O814" i="7" s="1"/>
  <c r="AI814" i="2"/>
  <c r="C814" i="7" s="1"/>
  <c r="AK669" i="2"/>
  <c r="L669" i="7" s="1"/>
  <c r="AG669" i="2"/>
  <c r="AF669" i="2"/>
  <c r="AH59" i="2"/>
  <c r="O59" i="7" s="1"/>
  <c r="AI59" i="2"/>
  <c r="C59" i="7" s="1"/>
  <c r="AK276" i="2"/>
  <c r="L276" i="7" s="1"/>
  <c r="AG276" i="2"/>
  <c r="AF276" i="2"/>
  <c r="N307" i="7"/>
  <c r="F307" i="7"/>
  <c r="I307" i="7"/>
  <c r="J307" i="7" s="1"/>
  <c r="G307" i="7"/>
  <c r="AK1082" i="2"/>
  <c r="L1082" i="7" s="1"/>
  <c r="AG1082" i="2"/>
  <c r="AF1082" i="2"/>
  <c r="AH368" i="2"/>
  <c r="O368" i="7" s="1"/>
  <c r="AI368" i="2"/>
  <c r="C368" i="7" s="1"/>
  <c r="AH578" i="2"/>
  <c r="O578" i="7" s="1"/>
  <c r="AI578" i="2"/>
  <c r="C578" i="7" s="1"/>
  <c r="AH650" i="2"/>
  <c r="O650" i="7" s="1"/>
  <c r="AI650" i="2"/>
  <c r="C650" i="7" s="1"/>
  <c r="AH714" i="2"/>
  <c r="O714" i="7" s="1"/>
  <c r="AI714" i="2"/>
  <c r="C714" i="7" s="1"/>
  <c r="AH864" i="2"/>
  <c r="O864" i="7" s="1"/>
  <c r="AI864" i="2"/>
  <c r="C864" i="7" s="1"/>
  <c r="N876" i="7"/>
  <c r="F876" i="7"/>
  <c r="I876" i="7"/>
  <c r="G876" i="7"/>
  <c r="AH404" i="2"/>
  <c r="O404" i="7" s="1"/>
  <c r="AI404" i="2"/>
  <c r="C404" i="7" s="1"/>
  <c r="AK514" i="2"/>
  <c r="L514" i="7" s="1"/>
  <c r="AF514" i="2"/>
  <c r="AG514" i="2"/>
  <c r="AK615" i="2"/>
  <c r="L615" i="7" s="1"/>
  <c r="AG615" i="2"/>
  <c r="AF615" i="2"/>
  <c r="AK595" i="2"/>
  <c r="L595" i="7" s="1"/>
  <c r="AF595" i="2"/>
  <c r="AG595" i="2"/>
  <c r="AK1141" i="2"/>
  <c r="L1141" i="7" s="1"/>
  <c r="AF1141" i="2"/>
  <c r="AG1141" i="2"/>
  <c r="N32" i="7"/>
  <c r="F32" i="7"/>
  <c r="G32" i="7"/>
  <c r="I32" i="7"/>
  <c r="AK407" i="2"/>
  <c r="L407" i="7" s="1"/>
  <c r="AG407" i="2"/>
  <c r="AF407" i="2"/>
  <c r="N755" i="7"/>
  <c r="F755" i="7"/>
  <c r="I755" i="7"/>
  <c r="J755" i="7" s="1"/>
  <c r="G755" i="7"/>
  <c r="AK730" i="2"/>
  <c r="L730" i="7" s="1"/>
  <c r="AF730" i="2"/>
  <c r="AG730" i="2"/>
  <c r="AK551" i="2"/>
  <c r="L551" i="7" s="1"/>
  <c r="AG551" i="2"/>
  <c r="AF551" i="2"/>
  <c r="N918" i="7"/>
  <c r="F918" i="7"/>
  <c r="I918" i="7"/>
  <c r="G918" i="7"/>
  <c r="AK16" i="2"/>
  <c r="L16" i="7" s="1"/>
  <c r="AG16" i="2"/>
  <c r="AF16" i="2"/>
  <c r="AK100" i="2"/>
  <c r="L100" i="7" s="1"/>
  <c r="AG100" i="2"/>
  <c r="AF100" i="2"/>
  <c r="AK749" i="2"/>
  <c r="L749" i="7" s="1"/>
  <c r="AG749" i="2"/>
  <c r="AF749" i="2"/>
  <c r="AK940" i="2"/>
  <c r="L940" i="7" s="1"/>
  <c r="AG940" i="2"/>
  <c r="AF940" i="2"/>
  <c r="AK204" i="2"/>
  <c r="L204" i="7" s="1"/>
  <c r="AF204" i="2"/>
  <c r="AG204" i="2"/>
  <c r="AK453" i="2"/>
  <c r="L453" i="7" s="1"/>
  <c r="AF453" i="2"/>
  <c r="AG453" i="2"/>
  <c r="AK356" i="2"/>
  <c r="L356" i="7" s="1"/>
  <c r="AF356" i="2"/>
  <c r="AG356" i="2"/>
  <c r="AK538" i="2"/>
  <c r="L538" i="7" s="1"/>
  <c r="AG538" i="2"/>
  <c r="AF538" i="2"/>
  <c r="AK737" i="2"/>
  <c r="L737" i="7" s="1"/>
  <c r="AG737" i="2"/>
  <c r="AF737" i="2"/>
  <c r="AH189" i="2"/>
  <c r="O189" i="7" s="1"/>
  <c r="AI189" i="2"/>
  <c r="C189" i="7" s="1"/>
  <c r="AK247" i="2"/>
  <c r="L247" i="7" s="1"/>
  <c r="AF247" i="2"/>
  <c r="AG247" i="2"/>
  <c r="AH647" i="2"/>
  <c r="O647" i="7" s="1"/>
  <c r="AI647" i="2"/>
  <c r="C647" i="7" s="1"/>
  <c r="AH678" i="2"/>
  <c r="O678" i="7" s="1"/>
  <c r="AI678" i="2"/>
  <c r="C678" i="7" s="1"/>
  <c r="AK847" i="2"/>
  <c r="L847" i="7" s="1"/>
  <c r="AF847" i="2"/>
  <c r="AG847" i="2"/>
  <c r="AK1115" i="2"/>
  <c r="L1115" i="7" s="1"/>
  <c r="AF1115" i="2"/>
  <c r="AG1115" i="2"/>
  <c r="AH18" i="2"/>
  <c r="O18" i="7" s="1"/>
  <c r="AI18" i="2"/>
  <c r="C18" i="7" s="1"/>
  <c r="AK169" i="2"/>
  <c r="L169" i="7" s="1"/>
  <c r="AF169" i="2"/>
  <c r="AG169" i="2"/>
  <c r="AH881" i="2"/>
  <c r="O881" i="7" s="1"/>
  <c r="AI881" i="2"/>
  <c r="C881" i="7" s="1"/>
  <c r="N322" i="7"/>
  <c r="F322" i="7"/>
  <c r="I322" i="7"/>
  <c r="J322" i="7" s="1"/>
  <c r="G322" i="7"/>
  <c r="AH748" i="2"/>
  <c r="O748" i="7" s="1"/>
  <c r="AI748" i="2"/>
  <c r="C748" i="7" s="1"/>
  <c r="N164" i="7"/>
  <c r="F164" i="7"/>
  <c r="G164" i="7"/>
  <c r="I164" i="7"/>
  <c r="N181" i="7"/>
  <c r="F181" i="7"/>
  <c r="G181" i="7"/>
  <c r="I181" i="7"/>
  <c r="J181" i="7" s="1"/>
  <c r="AK289" i="2"/>
  <c r="L289" i="7" s="1"/>
  <c r="AG289" i="2"/>
  <c r="AF289" i="2"/>
  <c r="N260" i="7"/>
  <c r="F260" i="7"/>
  <c r="G260" i="7"/>
  <c r="I260" i="7"/>
  <c r="J260" i="7" s="1"/>
  <c r="AH402" i="2"/>
  <c r="O402" i="7" s="1"/>
  <c r="AI402" i="2"/>
  <c r="C402" i="7" s="1"/>
  <c r="AH1009" i="2"/>
  <c r="O1009" i="7" s="1"/>
  <c r="AI1009" i="2"/>
  <c r="C1009" i="7" s="1"/>
  <c r="N363" i="7"/>
  <c r="F363" i="7"/>
  <c r="I363" i="7"/>
  <c r="G363" i="7"/>
  <c r="AH631" i="2"/>
  <c r="O631" i="7" s="1"/>
  <c r="AI631" i="2"/>
  <c r="C631" i="7" s="1"/>
  <c r="AH1090" i="2"/>
  <c r="O1090" i="7" s="1"/>
  <c r="AI1090" i="2"/>
  <c r="C1090" i="7" s="1"/>
  <c r="F1070" i="7"/>
  <c r="N1070" i="7"/>
  <c r="I1070" i="7"/>
  <c r="G1070" i="7"/>
  <c r="AH896" i="2"/>
  <c r="O896" i="7" s="1"/>
  <c r="AI896" i="2"/>
  <c r="C896" i="7" s="1"/>
  <c r="N985" i="7"/>
  <c r="F985" i="7"/>
  <c r="I985" i="7"/>
  <c r="J985" i="7" s="1"/>
  <c r="G985" i="7"/>
  <c r="AH988" i="2"/>
  <c r="O988" i="7" s="1"/>
  <c r="AI988" i="2"/>
  <c r="C988" i="7" s="1"/>
  <c r="N971" i="7"/>
  <c r="F971" i="7"/>
  <c r="I971" i="7"/>
  <c r="J971" i="7" s="1"/>
  <c r="G971" i="7"/>
  <c r="N934" i="7"/>
  <c r="F934" i="7"/>
  <c r="I934" i="7"/>
  <c r="G934" i="7"/>
  <c r="AH904" i="2"/>
  <c r="O904" i="7" s="1"/>
  <c r="AI904" i="2"/>
  <c r="C904" i="7" s="1"/>
  <c r="AH843" i="2"/>
  <c r="O843" i="7" s="1"/>
  <c r="AI843" i="2"/>
  <c r="C843" i="7" s="1"/>
  <c r="AH1078" i="2"/>
  <c r="O1078" i="7" s="1"/>
  <c r="AI1078" i="2"/>
  <c r="C1078" i="7" s="1"/>
  <c r="N572" i="7"/>
  <c r="F572" i="7"/>
  <c r="G572" i="7"/>
  <c r="I572" i="7"/>
  <c r="AH652" i="2"/>
  <c r="O652" i="7" s="1"/>
  <c r="AI652" i="2"/>
  <c r="C652" i="7" s="1"/>
  <c r="AH1156" i="2"/>
  <c r="O1156" i="7" s="1"/>
  <c r="AI1156" i="2"/>
  <c r="C1156" i="7" s="1"/>
  <c r="F1160" i="7"/>
  <c r="N1160" i="7"/>
  <c r="I1160" i="7"/>
  <c r="J1160" i="7" s="1"/>
  <c r="G1160" i="7"/>
  <c r="N1041" i="7"/>
  <c r="F1041" i="7"/>
  <c r="I1041" i="7"/>
  <c r="G1041" i="7"/>
  <c r="N752" i="7"/>
  <c r="F752" i="7"/>
  <c r="G752" i="7"/>
  <c r="I752" i="7"/>
  <c r="J752" i="7" s="1"/>
  <c r="N860" i="7"/>
  <c r="F860" i="7"/>
  <c r="I860" i="7"/>
  <c r="J860" i="7" s="1"/>
  <c r="G860" i="7"/>
  <c r="F349" i="7"/>
  <c r="N349" i="7"/>
  <c r="G349" i="7"/>
  <c r="I349" i="7"/>
  <c r="J349" i="7" s="1"/>
  <c r="AH661" i="2"/>
  <c r="O661" i="7" s="1"/>
  <c r="AI661" i="2"/>
  <c r="C661" i="7" s="1"/>
  <c r="N1054" i="7"/>
  <c r="F1054" i="7"/>
  <c r="I1054" i="7"/>
  <c r="G1054" i="7"/>
  <c r="N1080" i="7"/>
  <c r="F1080" i="7"/>
  <c r="I1080" i="7"/>
  <c r="G1080" i="7"/>
  <c r="N548" i="7"/>
  <c r="F548" i="7"/>
  <c r="G548" i="7"/>
  <c r="I548" i="7"/>
  <c r="J548" i="7" s="1"/>
  <c r="AH962" i="2"/>
  <c r="O962" i="7" s="1"/>
  <c r="AI962" i="2"/>
  <c r="C962" i="7" s="1"/>
  <c r="N1031" i="7"/>
  <c r="F1031" i="7"/>
  <c r="I1031" i="7"/>
  <c r="J1031" i="7" s="1"/>
  <c r="G1031" i="7"/>
  <c r="AH867" i="2"/>
  <c r="O867" i="7" s="1"/>
  <c r="AI867" i="2"/>
  <c r="C867" i="7" s="1"/>
  <c r="N35" i="7"/>
  <c r="F35" i="7"/>
  <c r="G35" i="7"/>
  <c r="I35" i="7"/>
  <c r="F399" i="7"/>
  <c r="N399" i="7"/>
  <c r="I399" i="7"/>
  <c r="G399" i="7"/>
  <c r="AH1068" i="2"/>
  <c r="O1068" i="7" s="1"/>
  <c r="AI1068" i="2"/>
  <c r="C1068" i="7" s="1"/>
  <c r="AK110" i="2"/>
  <c r="L110" i="7" s="1"/>
  <c r="AG110" i="2"/>
  <c r="AF110" i="2"/>
  <c r="F40" i="7"/>
  <c r="N40" i="7"/>
  <c r="I40" i="7"/>
  <c r="J40" i="7" s="1"/>
  <c r="G40" i="7"/>
  <c r="AK653" i="2"/>
  <c r="L653" i="7" s="1"/>
  <c r="AF653" i="2"/>
  <c r="AG653" i="2"/>
  <c r="AK675" i="2"/>
  <c r="L675" i="7" s="1"/>
  <c r="AF675" i="2"/>
  <c r="AG675" i="2"/>
  <c r="AH1146" i="2"/>
  <c r="O1146" i="7" s="1"/>
  <c r="AI1146" i="2"/>
  <c r="C1146" i="7" s="1"/>
  <c r="AK543" i="2"/>
  <c r="L543" i="7" s="1"/>
  <c r="AG543" i="2"/>
  <c r="AF543" i="2"/>
  <c r="AH587" i="2"/>
  <c r="O587" i="7" s="1"/>
  <c r="AI587" i="2"/>
  <c r="C587" i="7" s="1"/>
  <c r="N141" i="7"/>
  <c r="F141" i="7"/>
  <c r="G141" i="7"/>
  <c r="I141" i="7"/>
  <c r="N222" i="7"/>
  <c r="F222" i="7"/>
  <c r="I222" i="7"/>
  <c r="J222" i="7" s="1"/>
  <c r="G222" i="7"/>
  <c r="N1008" i="7"/>
  <c r="F1008" i="7"/>
  <c r="I1008" i="7"/>
  <c r="J1008" i="7" s="1"/>
  <c r="G1008" i="7"/>
  <c r="N775" i="7"/>
  <c r="F775" i="7"/>
  <c r="I775" i="7"/>
  <c r="G775" i="7"/>
  <c r="F84" i="7"/>
  <c r="N84" i="7"/>
  <c r="G84" i="7"/>
  <c r="I84" i="7"/>
  <c r="F325" i="7"/>
  <c r="N325" i="7"/>
  <c r="I325" i="7"/>
  <c r="J325" i="7" s="1"/>
  <c r="G325" i="7"/>
  <c r="AH900" i="2"/>
  <c r="O900" i="7" s="1"/>
  <c r="AI900" i="2"/>
  <c r="C900" i="7" s="1"/>
  <c r="AK56" i="2"/>
  <c r="L56" i="7" s="1"/>
  <c r="AF56" i="2"/>
  <c r="AG56" i="2"/>
  <c r="AK851" i="2"/>
  <c r="L851" i="7" s="1"/>
  <c r="AG851" i="2"/>
  <c r="AF851" i="2"/>
  <c r="N71" i="7"/>
  <c r="F71" i="7"/>
  <c r="G71" i="7"/>
  <c r="I71" i="7"/>
  <c r="J71" i="7" s="1"/>
  <c r="AK135" i="2"/>
  <c r="L135" i="7" s="1"/>
  <c r="AG135" i="2"/>
  <c r="AF135" i="2"/>
  <c r="N1074" i="7"/>
  <c r="F1074" i="7"/>
  <c r="I1074" i="7"/>
  <c r="J1074" i="7" s="1"/>
  <c r="G1074" i="7"/>
  <c r="AK191" i="2"/>
  <c r="L191" i="7" s="1"/>
  <c r="AG191" i="2"/>
  <c r="AF191" i="2"/>
  <c r="AK734" i="2"/>
  <c r="L734" i="7" s="1"/>
  <c r="AG734" i="2"/>
  <c r="AF734" i="2"/>
  <c r="AK464" i="2"/>
  <c r="L464" i="7" s="1"/>
  <c r="AF464" i="2"/>
  <c r="AG464" i="2"/>
  <c r="AH197" i="2"/>
  <c r="O197" i="7" s="1"/>
  <c r="AI197" i="2"/>
  <c r="C197" i="7" s="1"/>
  <c r="AH301" i="2"/>
  <c r="O301" i="7" s="1"/>
  <c r="AI301" i="2"/>
  <c r="C301" i="7" s="1"/>
  <c r="F12" i="7"/>
  <c r="N12" i="7"/>
  <c r="G12" i="7"/>
  <c r="I12" i="7"/>
  <c r="J12" i="7" s="1"/>
  <c r="AH958" i="2"/>
  <c r="O958" i="7" s="1"/>
  <c r="AI958" i="2"/>
  <c r="C958" i="7" s="1"/>
  <c r="AH264" i="2"/>
  <c r="O264" i="7" s="1"/>
  <c r="AI264" i="2"/>
  <c r="C264" i="7" s="1"/>
  <c r="AK838" i="2"/>
  <c r="L838" i="7" s="1"/>
  <c r="AG838" i="2"/>
  <c r="AF838" i="2"/>
  <c r="N1011" i="7"/>
  <c r="F1011" i="7"/>
  <c r="I1011" i="7"/>
  <c r="G1011" i="7"/>
  <c r="AH951" i="2"/>
  <c r="O951" i="7" s="1"/>
  <c r="AI951" i="2"/>
  <c r="C951" i="7" s="1"/>
  <c r="AK303" i="2"/>
  <c r="L303" i="7" s="1"/>
  <c r="AG303" i="2"/>
  <c r="AF303" i="2"/>
  <c r="AH186" i="2"/>
  <c r="O186" i="7" s="1"/>
  <c r="J186" i="7" s="1"/>
  <c r="AI186" i="2"/>
  <c r="C186" i="7" s="1"/>
  <c r="AK57" i="2"/>
  <c r="L57" i="7" s="1"/>
  <c r="AF57" i="2"/>
  <c r="AG57" i="2"/>
  <c r="AK751" i="2"/>
  <c r="L751" i="7" s="1"/>
  <c r="AF751" i="2"/>
  <c r="AG751" i="2"/>
  <c r="AK271" i="2"/>
  <c r="L271" i="7" s="1"/>
  <c r="AF271" i="2"/>
  <c r="AG271" i="2"/>
  <c r="AK149" i="2"/>
  <c r="L149" i="7" s="1"/>
  <c r="AG149" i="2"/>
  <c r="AF149" i="2"/>
  <c r="AK394" i="2"/>
  <c r="L394" i="7" s="1"/>
  <c r="AG394" i="2"/>
  <c r="AF394" i="2"/>
  <c r="AK374" i="2"/>
  <c r="L374" i="7" s="1"/>
  <c r="AG374" i="2"/>
  <c r="AF374" i="2"/>
  <c r="AH797" i="2"/>
  <c r="O797" i="7" s="1"/>
  <c r="AI797" i="2"/>
  <c r="C797" i="7" s="1"/>
  <c r="N612" i="7"/>
  <c r="F612" i="7"/>
  <c r="I612" i="7"/>
  <c r="J612" i="7" s="1"/>
  <c r="G612" i="7"/>
  <c r="AK417" i="2"/>
  <c r="L417" i="7" s="1"/>
  <c r="AF417" i="2"/>
  <c r="AG417" i="2"/>
  <c r="AK206" i="2"/>
  <c r="L206" i="7" s="1"/>
  <c r="AF206" i="2"/>
  <c r="AG206" i="2"/>
  <c r="AH128" i="2"/>
  <c r="O128" i="7" s="1"/>
  <c r="AI128" i="2"/>
  <c r="C128" i="7" s="1"/>
  <c r="AK680" i="2"/>
  <c r="L680" i="7" s="1"/>
  <c r="AG680" i="2"/>
  <c r="AF680" i="2"/>
  <c r="N305" i="7"/>
  <c r="F305" i="7"/>
  <c r="I305" i="7"/>
  <c r="G305" i="7"/>
  <c r="AH228" i="2"/>
  <c r="O228" i="7" s="1"/>
  <c r="AI228" i="2"/>
  <c r="C228" i="7" s="1"/>
  <c r="AH273" i="2"/>
  <c r="O273" i="7" s="1"/>
  <c r="AI273" i="2"/>
  <c r="C273" i="7" s="1"/>
  <c r="N489" i="7"/>
  <c r="F489" i="7"/>
  <c r="I489" i="7"/>
  <c r="J489" i="7" s="1"/>
  <c r="G489" i="7"/>
  <c r="AK609" i="2"/>
  <c r="L609" i="7" s="1"/>
  <c r="AF609" i="2"/>
  <c r="AG609" i="2"/>
  <c r="AH626" i="2"/>
  <c r="O626" i="7" s="1"/>
  <c r="AI626" i="2"/>
  <c r="C626" i="7" s="1"/>
  <c r="AK695" i="2"/>
  <c r="L695" i="7" s="1"/>
  <c r="AG695" i="2"/>
  <c r="AF695" i="2"/>
  <c r="AK5" i="2"/>
  <c r="L5" i="7" s="1"/>
  <c r="AG5" i="2"/>
  <c r="AF5" i="2"/>
  <c r="F915" i="7"/>
  <c r="N915" i="7"/>
  <c r="I915" i="7"/>
  <c r="G915" i="7"/>
  <c r="AK337" i="2"/>
  <c r="L337" i="7" s="1"/>
  <c r="AF337" i="2"/>
  <c r="AG337" i="2"/>
  <c r="AH129" i="2"/>
  <c r="O129" i="7" s="1"/>
  <c r="AI129" i="2"/>
  <c r="C129" i="7" s="1"/>
  <c r="AK488" i="2"/>
  <c r="L488" i="7" s="1"/>
  <c r="AF488" i="2"/>
  <c r="AG488" i="2"/>
  <c r="AK1135" i="2"/>
  <c r="L1135" i="7" s="1"/>
  <c r="AF1135" i="2"/>
  <c r="AG1135" i="2"/>
  <c r="AK459" i="2"/>
  <c r="L459" i="7" s="1"/>
  <c r="AG459" i="2"/>
  <c r="AF459" i="2"/>
  <c r="AK448" i="2"/>
  <c r="L448" i="7" s="1"/>
  <c r="AG448" i="2"/>
  <c r="AF448" i="2"/>
  <c r="AK933" i="2"/>
  <c r="L933" i="7" s="1"/>
  <c r="AF933" i="2"/>
  <c r="AG933" i="2"/>
  <c r="AK154" i="2"/>
  <c r="L154" i="7" s="1"/>
  <c r="AF154" i="2"/>
  <c r="AG154" i="2"/>
  <c r="AH30" i="2"/>
  <c r="O30" i="7" s="1"/>
  <c r="AI30" i="2"/>
  <c r="C30" i="7" s="1"/>
  <c r="AH348" i="2"/>
  <c r="O348" i="7" s="1"/>
  <c r="AI348" i="2"/>
  <c r="C348" i="7" s="1"/>
  <c r="N384" i="7"/>
  <c r="F384" i="7"/>
  <c r="I384" i="7"/>
  <c r="G384" i="7"/>
  <c r="AK581" i="2"/>
  <c r="L581" i="7" s="1"/>
  <c r="AG581" i="2"/>
  <c r="AF581" i="2"/>
  <c r="AH834" i="2"/>
  <c r="O834" i="7" s="1"/>
  <c r="AI834" i="2"/>
  <c r="C834" i="7" s="1"/>
  <c r="AH1121" i="2"/>
  <c r="O1121" i="7" s="1"/>
  <c r="AI1121" i="2"/>
  <c r="C1121" i="7" s="1"/>
  <c r="AK173" i="2"/>
  <c r="L173" i="7" s="1"/>
  <c r="AG173" i="2"/>
  <c r="AF173" i="2"/>
  <c r="AK1093" i="2"/>
  <c r="L1093" i="7" s="1"/>
  <c r="AF1093" i="2"/>
  <c r="AG1093" i="2"/>
  <c r="F266" i="7"/>
  <c r="N266" i="7"/>
  <c r="I266" i="7"/>
  <c r="G266" i="7"/>
  <c r="AK215" i="2"/>
  <c r="L215" i="7" s="1"/>
  <c r="AG215" i="2"/>
  <c r="AF215" i="2"/>
  <c r="AH362" i="2"/>
  <c r="O362" i="7" s="1"/>
  <c r="J362" i="7" s="1"/>
  <c r="AI362" i="2"/>
  <c r="C362" i="7" s="1"/>
  <c r="AK806" i="2"/>
  <c r="L806" i="7" s="1"/>
  <c r="AG806" i="2"/>
  <c r="AF806" i="2"/>
  <c r="AH726" i="2"/>
  <c r="O726" i="7" s="1"/>
  <c r="AI726" i="2"/>
  <c r="C726" i="7" s="1"/>
  <c r="AH966" i="2"/>
  <c r="O966" i="7" s="1"/>
  <c r="AI966" i="2"/>
  <c r="C966" i="7" s="1"/>
  <c r="N816" i="7"/>
  <c r="F816" i="7"/>
  <c r="I816" i="7"/>
  <c r="J816" i="7" s="1"/>
  <c r="G816" i="7"/>
  <c r="AK584" i="2"/>
  <c r="L584" i="7" s="1"/>
  <c r="AF584" i="2"/>
  <c r="AG584" i="2"/>
  <c r="AH920" i="2"/>
  <c r="O920" i="7" s="1"/>
  <c r="AI920" i="2"/>
  <c r="C920" i="7" s="1"/>
  <c r="AH1022" i="2"/>
  <c r="O1022" i="7" s="1"/>
  <c r="AI1022" i="2"/>
  <c r="C1022" i="7" s="1"/>
  <c r="N1138" i="7"/>
  <c r="F1138" i="7"/>
  <c r="I1138" i="7"/>
  <c r="G1138" i="7"/>
  <c r="N525" i="7"/>
  <c r="F525" i="7"/>
  <c r="I525" i="7"/>
  <c r="G525" i="7"/>
  <c r="N188" i="7"/>
  <c r="F188" i="7"/>
  <c r="G188" i="7"/>
  <c r="I188" i="7"/>
  <c r="J188" i="7" s="1"/>
  <c r="AK1125" i="2"/>
  <c r="L1125" i="7" s="1"/>
  <c r="AF1125" i="2"/>
  <c r="AG1125" i="2"/>
  <c r="AK74" i="2"/>
  <c r="L74" i="7" s="1"/>
  <c r="AG74" i="2"/>
  <c r="AF74" i="2"/>
  <c r="AK230" i="2"/>
  <c r="L230" i="7" s="1"/>
  <c r="AF230" i="2"/>
  <c r="AG230" i="2"/>
  <c r="N28" i="7"/>
  <c r="F28" i="7"/>
  <c r="I28" i="7"/>
  <c r="G28" i="7"/>
  <c r="N347" i="7"/>
  <c r="F347" i="7"/>
  <c r="I347" i="7"/>
  <c r="G347" i="7"/>
  <c r="F641" i="7"/>
  <c r="N641" i="7"/>
  <c r="I641" i="7"/>
  <c r="G641" i="7"/>
  <c r="N515" i="7"/>
  <c r="F515" i="7"/>
  <c r="I515" i="7"/>
  <c r="G515" i="7"/>
  <c r="F14" i="7"/>
  <c r="N14" i="7"/>
  <c r="I14" i="7"/>
  <c r="J14" i="7" s="1"/>
  <c r="G14" i="7"/>
  <c r="N833" i="7"/>
  <c r="F833" i="7"/>
  <c r="I833" i="7"/>
  <c r="G833" i="7"/>
  <c r="N759" i="7"/>
  <c r="F759" i="7"/>
  <c r="I759" i="7"/>
  <c r="G759" i="7"/>
  <c r="AK275" i="2"/>
  <c r="L275" i="7" s="1"/>
  <c r="AG275" i="2"/>
  <c r="AF275" i="2"/>
  <c r="N549" i="7"/>
  <c r="F549" i="7"/>
  <c r="I549" i="7"/>
  <c r="G549" i="7"/>
  <c r="N11" i="7"/>
  <c r="F11" i="7"/>
  <c r="G11" i="7"/>
  <c r="I11" i="7"/>
  <c r="AH180" i="2"/>
  <c r="O180" i="7" s="1"/>
  <c r="AI180" i="2"/>
  <c r="C180" i="7" s="1"/>
  <c r="AK43" i="2"/>
  <c r="L43" i="7" s="1"/>
  <c r="AF43" i="2"/>
  <c r="AG43" i="2"/>
  <c r="F382" i="7"/>
  <c r="N382" i="7"/>
  <c r="I382" i="7"/>
  <c r="G382" i="7"/>
  <c r="N368" i="7"/>
  <c r="F368" i="7"/>
  <c r="G368" i="7"/>
  <c r="I368" i="7"/>
  <c r="J368" i="7" s="1"/>
  <c r="N714" i="7"/>
  <c r="F714" i="7"/>
  <c r="I714" i="7"/>
  <c r="J714" i="7" s="1"/>
  <c r="G714" i="7"/>
  <c r="N404" i="7"/>
  <c r="F404" i="7"/>
  <c r="G404" i="7"/>
  <c r="I404" i="7"/>
  <c r="J404" i="7" s="1"/>
  <c r="AK513" i="2"/>
  <c r="L513" i="7" s="1"/>
  <c r="AF513" i="2"/>
  <c r="AG513" i="2"/>
  <c r="AH801" i="2"/>
  <c r="O801" i="7" s="1"/>
  <c r="AI801" i="2"/>
  <c r="C801" i="7" s="1"/>
  <c r="N531" i="7"/>
  <c r="F531" i="7"/>
  <c r="I531" i="7"/>
  <c r="J531" i="7" s="1"/>
  <c r="G531" i="7"/>
  <c r="AK703" i="2"/>
  <c r="L703" i="7" s="1"/>
  <c r="AF703" i="2"/>
  <c r="AG703" i="2"/>
  <c r="F60" i="7"/>
  <c r="N60" i="7"/>
  <c r="G60" i="7"/>
  <c r="I60" i="7"/>
  <c r="AH493" i="2"/>
  <c r="O493" i="7" s="1"/>
  <c r="AI493" i="2"/>
  <c r="C493" i="7" s="1"/>
  <c r="F409" i="7"/>
  <c r="N409" i="7"/>
  <c r="I409" i="7"/>
  <c r="G409" i="7"/>
  <c r="AH792" i="2"/>
  <c r="O792" i="7" s="1"/>
  <c r="AI792" i="2"/>
  <c r="C792" i="7" s="1"/>
  <c r="AH755" i="2"/>
  <c r="O755" i="7" s="1"/>
  <c r="AI755" i="2"/>
  <c r="C755" i="7" s="1"/>
  <c r="AK729" i="2"/>
  <c r="L729" i="7" s="1"/>
  <c r="AF729" i="2"/>
  <c r="AG729" i="2"/>
  <c r="AH905" i="2"/>
  <c r="O905" i="7" s="1"/>
  <c r="AI905" i="2"/>
  <c r="C905" i="7" s="1"/>
  <c r="AK550" i="2"/>
  <c r="L550" i="7" s="1"/>
  <c r="AG550" i="2"/>
  <c r="AF550" i="2"/>
  <c r="AH918" i="2"/>
  <c r="O918" i="7" s="1"/>
  <c r="AI918" i="2"/>
  <c r="C918" i="7" s="1"/>
  <c r="AK15" i="2"/>
  <c r="L15" i="7" s="1"/>
  <c r="AG15" i="2"/>
  <c r="AF15" i="2"/>
  <c r="AK99" i="2"/>
  <c r="L99" i="7" s="1"/>
  <c r="AF99" i="2"/>
  <c r="AG99" i="2"/>
  <c r="AH906" i="2"/>
  <c r="O906" i="7" s="1"/>
  <c r="AI906" i="2"/>
  <c r="C906" i="7" s="1"/>
  <c r="AK984" i="2"/>
  <c r="L984" i="7" s="1"/>
  <c r="AF984" i="2"/>
  <c r="AG984" i="2"/>
  <c r="N255" i="7"/>
  <c r="F255" i="7"/>
  <c r="I255" i="7"/>
  <c r="J255" i="7" s="1"/>
  <c r="G255" i="7"/>
  <c r="AK203" i="2"/>
  <c r="L203" i="7" s="1"/>
  <c r="AG203" i="2"/>
  <c r="AF203" i="2"/>
  <c r="AK450" i="2"/>
  <c r="L450" i="7" s="1"/>
  <c r="AG450" i="2"/>
  <c r="AF450" i="2"/>
  <c r="AK357" i="2"/>
  <c r="L357" i="7" s="1"/>
  <c r="AF357" i="2"/>
  <c r="AG357" i="2"/>
  <c r="AK537" i="2"/>
  <c r="L537" i="7" s="1"/>
  <c r="AG537" i="2"/>
  <c r="AF537" i="2"/>
  <c r="AH754" i="2"/>
  <c r="O754" i="7" s="1"/>
  <c r="AI754" i="2"/>
  <c r="C754" i="7" s="1"/>
  <c r="N281" i="7"/>
  <c r="F281" i="7"/>
  <c r="I281" i="7"/>
  <c r="J281" i="7" s="1"/>
  <c r="G281" i="7"/>
  <c r="N189" i="7"/>
  <c r="F189" i="7"/>
  <c r="G189" i="7"/>
  <c r="I189" i="7"/>
  <c r="J189" i="7" s="1"/>
  <c r="N815" i="7"/>
  <c r="F815" i="7"/>
  <c r="I815" i="7"/>
  <c r="G815" i="7"/>
  <c r="AK604" i="2"/>
  <c r="L604" i="7" s="1"/>
  <c r="AG604" i="2"/>
  <c r="AF604" i="2"/>
  <c r="F986" i="7"/>
  <c r="N986" i="7"/>
  <c r="I986" i="7"/>
  <c r="G986" i="7"/>
  <c r="F86" i="7"/>
  <c r="N86" i="7"/>
  <c r="I86" i="7"/>
  <c r="J86" i="7" s="1"/>
  <c r="G86" i="7"/>
  <c r="N678" i="7"/>
  <c r="F678" i="7"/>
  <c r="I678" i="7"/>
  <c r="J678" i="7" s="1"/>
  <c r="G678" i="7"/>
  <c r="N569" i="7"/>
  <c r="F569" i="7"/>
  <c r="I569" i="7"/>
  <c r="G569" i="7"/>
  <c r="AK862" i="2"/>
  <c r="L862" i="7" s="1"/>
  <c r="AF862" i="2"/>
  <c r="AG862" i="2"/>
  <c r="AK1143" i="2"/>
  <c r="L1143" i="7" s="1"/>
  <c r="AG1143" i="2"/>
  <c r="AF1143" i="2"/>
  <c r="AH370" i="2"/>
  <c r="O370" i="7" s="1"/>
  <c r="AI370" i="2"/>
  <c r="C370" i="7" s="1"/>
  <c r="N642" i="7"/>
  <c r="F642" i="7"/>
  <c r="I642" i="7"/>
  <c r="G642" i="7"/>
  <c r="AK576" i="2"/>
  <c r="L576" i="7" s="1"/>
  <c r="AG576" i="2"/>
  <c r="AF576" i="2"/>
  <c r="AK706" i="2"/>
  <c r="L706" i="7" s="1"/>
  <c r="AG706" i="2"/>
  <c r="AF706" i="2"/>
  <c r="N402" i="7"/>
  <c r="F402" i="7"/>
  <c r="I402" i="7"/>
  <c r="G402" i="7"/>
  <c r="N1009" i="7"/>
  <c r="F1009" i="7"/>
  <c r="I1009" i="7"/>
  <c r="G1009" i="7"/>
  <c r="J964" i="7"/>
  <c r="AH363" i="2"/>
  <c r="O363" i="7" s="1"/>
  <c r="AI363" i="2"/>
  <c r="C363" i="7" s="1"/>
  <c r="AH1052" i="2"/>
  <c r="O1052" i="7" s="1"/>
  <c r="AI1052" i="2"/>
  <c r="C1052" i="7" s="1"/>
  <c r="N1024" i="7"/>
  <c r="F1024" i="7"/>
  <c r="I1024" i="7"/>
  <c r="G1024" i="7"/>
  <c r="AH996" i="2"/>
  <c r="O996" i="7" s="1"/>
  <c r="AI996" i="2"/>
  <c r="C996" i="7" s="1"/>
  <c r="AH1123" i="2"/>
  <c r="O1123" i="7" s="1"/>
  <c r="AI1123" i="2"/>
  <c r="C1123" i="7" s="1"/>
  <c r="N631" i="7"/>
  <c r="F631" i="7"/>
  <c r="I631" i="7"/>
  <c r="G631" i="7"/>
  <c r="N1090" i="7"/>
  <c r="F1090" i="7"/>
  <c r="I1090" i="7"/>
  <c r="J1090" i="7" s="1"/>
  <c r="G1090" i="7"/>
  <c r="AH1070" i="2"/>
  <c r="O1070" i="7" s="1"/>
  <c r="AI1070" i="2"/>
  <c r="C1070" i="7" s="1"/>
  <c r="N896" i="7"/>
  <c r="F896" i="7"/>
  <c r="G896" i="7"/>
  <c r="I896" i="7"/>
  <c r="J896" i="7" s="1"/>
  <c r="N130" i="7"/>
  <c r="F130" i="7"/>
  <c r="I130" i="7"/>
  <c r="J130" i="7" s="1"/>
  <c r="G130" i="7"/>
  <c r="AH967" i="2"/>
  <c r="O967" i="7" s="1"/>
  <c r="AI967" i="2"/>
  <c r="C967" i="7" s="1"/>
  <c r="AH632" i="2"/>
  <c r="O632" i="7" s="1"/>
  <c r="AI632" i="2"/>
  <c r="C632" i="7" s="1"/>
  <c r="AH1089" i="2"/>
  <c r="O1089" i="7" s="1"/>
  <c r="AI1089" i="2"/>
  <c r="C1089" i="7" s="1"/>
  <c r="AH781" i="2"/>
  <c r="O781" i="7" s="1"/>
  <c r="AI781" i="2"/>
  <c r="C781" i="7" s="1"/>
  <c r="AH861" i="2"/>
  <c r="O861" i="7" s="1"/>
  <c r="AI861" i="2"/>
  <c r="C861" i="7" s="1"/>
  <c r="AH1153" i="2"/>
  <c r="O1153" i="7" s="1"/>
  <c r="AI1153" i="2"/>
  <c r="C1153" i="7" s="1"/>
  <c r="F1058" i="7"/>
  <c r="N1058" i="7"/>
  <c r="I1058" i="7"/>
  <c r="J1058" i="7" s="1"/>
  <c r="G1058" i="7"/>
  <c r="AH1039" i="2"/>
  <c r="O1039" i="7" s="1"/>
  <c r="AI1039" i="2"/>
  <c r="C1039" i="7" s="1"/>
  <c r="AH947" i="2"/>
  <c r="O947" i="7" s="1"/>
  <c r="AI947" i="2"/>
  <c r="C947" i="7" s="1"/>
  <c r="F1078" i="7"/>
  <c r="N1078" i="7"/>
  <c r="I1078" i="7"/>
  <c r="J1078" i="7" s="1"/>
  <c r="G1078" i="7"/>
  <c r="J614" i="7"/>
  <c r="AH886" i="2"/>
  <c r="O886" i="7" s="1"/>
  <c r="AI886" i="2"/>
  <c r="C886" i="7" s="1"/>
  <c r="AH1081" i="2"/>
  <c r="O1081" i="7" s="1"/>
  <c r="AI1081" i="2"/>
  <c r="C1081" i="7" s="1"/>
  <c r="AH969" i="2"/>
  <c r="O969" i="7" s="1"/>
  <c r="AI969" i="2"/>
  <c r="C969" i="7" s="1"/>
  <c r="AH520" i="2"/>
  <c r="O520" i="7" s="1"/>
  <c r="AI520" i="2"/>
  <c r="C520" i="7" s="1"/>
  <c r="AH919" i="2"/>
  <c r="O919" i="7" s="1"/>
  <c r="AI919" i="2"/>
  <c r="C919" i="7" s="1"/>
  <c r="AH35" i="2"/>
  <c r="O35" i="7" s="1"/>
  <c r="AI35" i="2"/>
  <c r="C35" i="7" s="1"/>
  <c r="AH399" i="2"/>
  <c r="O399" i="7" s="1"/>
  <c r="AI399" i="2"/>
  <c r="C399" i="7" s="1"/>
  <c r="N1068" i="7"/>
  <c r="F1068" i="7"/>
  <c r="I1068" i="7"/>
  <c r="J1068" i="7" s="1"/>
  <c r="G1068" i="7"/>
  <c r="AH535" i="2"/>
  <c r="O535" i="7" s="1"/>
  <c r="AI535" i="2"/>
  <c r="C535" i="7" s="1"/>
  <c r="AH1065" i="2"/>
  <c r="O1065" i="7" s="1"/>
  <c r="AI1065" i="2"/>
  <c r="C1065" i="7" s="1"/>
  <c r="AH932" i="2"/>
  <c r="O932" i="7" s="1"/>
  <c r="AI932" i="2"/>
  <c r="C932" i="7" s="1"/>
  <c r="N263" i="7"/>
  <c r="F263" i="7"/>
  <c r="G263" i="7"/>
  <c r="I263" i="7"/>
  <c r="J263" i="7" s="1"/>
  <c r="N151" i="7"/>
  <c r="F151" i="7"/>
  <c r="I151" i="7"/>
  <c r="G151" i="7"/>
  <c r="F936" i="7"/>
  <c r="N936" i="7"/>
  <c r="I936" i="7"/>
  <c r="G936" i="7"/>
  <c r="AK1048" i="2"/>
  <c r="L1048" i="7" s="1"/>
  <c r="AG1048" i="2"/>
  <c r="AF1048" i="2"/>
  <c r="AK619" i="2"/>
  <c r="L619" i="7" s="1"/>
  <c r="AF619" i="2"/>
  <c r="AG619" i="2"/>
  <c r="AH950" i="2"/>
  <c r="O950" i="7" s="1"/>
  <c r="AI950" i="2"/>
  <c r="C950" i="7" s="1"/>
  <c r="AH455" i="2"/>
  <c r="O455" i="7" s="1"/>
  <c r="AI455" i="2"/>
  <c r="C455" i="7" s="1"/>
  <c r="AH267" i="2"/>
  <c r="O267" i="7" s="1"/>
  <c r="J267" i="7" s="1"/>
  <c r="AI267" i="2"/>
  <c r="C267" i="7" s="1"/>
  <c r="AK170" i="2"/>
  <c r="L170" i="7" s="1"/>
  <c r="AG170" i="2"/>
  <c r="AF170" i="2"/>
  <c r="N468" i="7"/>
  <c r="F468" i="7"/>
  <c r="I468" i="7"/>
  <c r="G468" i="7"/>
  <c r="F156" i="7"/>
  <c r="N156" i="7"/>
  <c r="G156" i="7"/>
  <c r="I156" i="7"/>
  <c r="AK123" i="2"/>
  <c r="L123" i="7" s="1"/>
  <c r="AG123" i="2"/>
  <c r="AF123" i="2"/>
  <c r="N91" i="7"/>
  <c r="F91" i="7"/>
  <c r="I91" i="7"/>
  <c r="G91" i="7"/>
  <c r="N949" i="7"/>
  <c r="F949" i="7"/>
  <c r="I949" i="7"/>
  <c r="J949" i="7" s="1"/>
  <c r="G949" i="7"/>
  <c r="F1010" i="7"/>
  <c r="N1010" i="7"/>
  <c r="I1010" i="7"/>
  <c r="J1010" i="7" s="1"/>
  <c r="G1010" i="7"/>
  <c r="N872" i="7"/>
  <c r="F872" i="7"/>
  <c r="I872" i="7"/>
  <c r="G872" i="7"/>
  <c r="AK143" i="2"/>
  <c r="L143" i="7" s="1"/>
  <c r="AG143" i="2"/>
  <c r="AF143" i="2"/>
  <c r="AK571" i="2"/>
  <c r="L571" i="7" s="1"/>
  <c r="AF571" i="2"/>
  <c r="AG571" i="2"/>
  <c r="AH557" i="2"/>
  <c r="O557" i="7" s="1"/>
  <c r="AI557" i="2"/>
  <c r="C557" i="7" s="1"/>
  <c r="AK487" i="2"/>
  <c r="L487" i="7" s="1"/>
  <c r="AF487" i="2"/>
  <c r="AG487" i="2"/>
  <c r="AK280" i="2"/>
  <c r="L280" i="7" s="1"/>
  <c r="AG280" i="2"/>
  <c r="AF280" i="2"/>
  <c r="AH237" i="2"/>
  <c r="O237" i="7" s="1"/>
  <c r="AI237" i="2"/>
  <c r="C237" i="7" s="1"/>
  <c r="F483" i="7"/>
  <c r="N483" i="7"/>
  <c r="I483" i="7"/>
  <c r="G483" i="7"/>
  <c r="AK854" i="2"/>
  <c r="L854" i="7" s="1"/>
  <c r="AG854" i="2"/>
  <c r="AF854" i="2"/>
  <c r="AH809" i="2"/>
  <c r="O809" i="7" s="1"/>
  <c r="AI809" i="2"/>
  <c r="C809" i="7" s="1"/>
  <c r="N980" i="7"/>
  <c r="F980" i="7"/>
  <c r="G980" i="7"/>
  <c r="I980" i="7"/>
  <c r="J980" i="7" s="1"/>
  <c r="AK158" i="2"/>
  <c r="L158" i="7" s="1"/>
  <c r="AG158" i="2"/>
  <c r="AF158" i="2"/>
  <c r="AK671" i="2"/>
  <c r="L671" i="7" s="1"/>
  <c r="AG671" i="2"/>
  <c r="AF671" i="2"/>
  <c r="AH1025" i="2"/>
  <c r="O1025" i="7" s="1"/>
  <c r="AI1025" i="2"/>
  <c r="C1025" i="7" s="1"/>
  <c r="AH306" i="2"/>
  <c r="O306" i="7" s="1"/>
  <c r="AI306" i="2"/>
  <c r="C306" i="7" s="1"/>
  <c r="F627" i="7"/>
  <c r="N627" i="7"/>
  <c r="I627" i="7"/>
  <c r="J627" i="7" s="1"/>
  <c r="G627" i="7"/>
  <c r="AK689" i="2"/>
  <c r="L689" i="7" s="1"/>
  <c r="AF689" i="2"/>
  <c r="AG689" i="2"/>
  <c r="N445" i="7"/>
  <c r="F445" i="7"/>
  <c r="I445" i="7"/>
  <c r="J445" i="7" s="1"/>
  <c r="G445" i="7"/>
  <c r="AK83" i="2"/>
  <c r="L83" i="7" s="1"/>
  <c r="AG83" i="2"/>
  <c r="AF83" i="2"/>
  <c r="F144" i="7"/>
  <c r="N144" i="7"/>
  <c r="G144" i="7"/>
  <c r="I144" i="7"/>
  <c r="AK787" i="2"/>
  <c r="L787" i="7" s="1"/>
  <c r="AF787" i="2"/>
  <c r="AG787" i="2"/>
  <c r="AK177" i="2"/>
  <c r="L177" i="7" s="1"/>
  <c r="AF177" i="2"/>
  <c r="AG177" i="2"/>
  <c r="AK270" i="2"/>
  <c r="L270" i="7" s="1"/>
  <c r="AG270" i="2"/>
  <c r="AF270" i="2"/>
  <c r="AK148" i="2"/>
  <c r="L148" i="7" s="1"/>
  <c r="AG148" i="2"/>
  <c r="AF148" i="2"/>
  <c r="AK393" i="2"/>
  <c r="L393" i="7" s="1"/>
  <c r="AG393" i="2"/>
  <c r="AF393" i="2"/>
  <c r="AH367" i="2"/>
  <c r="O367" i="7" s="1"/>
  <c r="AI367" i="2"/>
  <c r="C367" i="7" s="1"/>
  <c r="N594" i="7"/>
  <c r="F594" i="7"/>
  <c r="I594" i="7"/>
  <c r="G594" i="7"/>
  <c r="N797" i="7"/>
  <c r="F797" i="7"/>
  <c r="I797" i="7"/>
  <c r="J797" i="7" s="1"/>
  <c r="G797" i="7"/>
  <c r="N837" i="7"/>
  <c r="F837" i="7"/>
  <c r="I837" i="7"/>
  <c r="G837" i="7"/>
  <c r="AK414" i="2"/>
  <c r="L414" i="7" s="1"/>
  <c r="AF414" i="2"/>
  <c r="AG414" i="2"/>
  <c r="AH648" i="2"/>
  <c r="O648" i="7" s="1"/>
  <c r="AI648" i="2"/>
  <c r="C648" i="7" s="1"/>
  <c r="AH507" i="2"/>
  <c r="O507" i="7" s="1"/>
  <c r="AI507" i="2"/>
  <c r="C507" i="7" s="1"/>
  <c r="AK716" i="2"/>
  <c r="L716" i="7" s="1"/>
  <c r="AF716" i="2"/>
  <c r="AG716" i="2"/>
  <c r="AH305" i="2"/>
  <c r="O305" i="7" s="1"/>
  <c r="AI305" i="2"/>
  <c r="C305" i="7" s="1"/>
  <c r="AK225" i="2"/>
  <c r="L225" i="7" s="1"/>
  <c r="AF225" i="2"/>
  <c r="AG225" i="2"/>
  <c r="N273" i="7"/>
  <c r="F273" i="7"/>
  <c r="G273" i="7"/>
  <c r="I273" i="7"/>
  <c r="AK606" i="2"/>
  <c r="L606" i="7" s="1"/>
  <c r="AG606" i="2"/>
  <c r="AF606" i="2"/>
  <c r="AK699" i="2"/>
  <c r="L699" i="7" s="1"/>
  <c r="AG699" i="2"/>
  <c r="AF699" i="2"/>
  <c r="AK4" i="2"/>
  <c r="L4" i="7" s="1"/>
  <c r="AG4" i="2"/>
  <c r="AF4" i="2"/>
  <c r="AH915" i="2"/>
  <c r="O915" i="7" s="1"/>
  <c r="AI915" i="2"/>
  <c r="C915" i="7" s="1"/>
  <c r="AK1047" i="2"/>
  <c r="L1047" i="7" s="1"/>
  <c r="AG1047" i="2"/>
  <c r="AF1047" i="2"/>
  <c r="AH768" i="2"/>
  <c r="O768" i="7" s="1"/>
  <c r="AI768" i="2"/>
  <c r="C768" i="7" s="1"/>
  <c r="AH758" i="2"/>
  <c r="O758" i="7" s="1"/>
  <c r="AI758" i="2"/>
  <c r="C758" i="7" s="1"/>
  <c r="AK536" i="2"/>
  <c r="L536" i="7" s="1"/>
  <c r="AG536" i="2"/>
  <c r="AF536" i="2"/>
  <c r="N29" i="7"/>
  <c r="F29" i="7"/>
  <c r="I29" i="7"/>
  <c r="G29" i="7"/>
  <c r="AK458" i="2"/>
  <c r="L458" i="7" s="1"/>
  <c r="AG458" i="2"/>
  <c r="AF458" i="2"/>
  <c r="AK496" i="2"/>
  <c r="L496" i="7" s="1"/>
  <c r="AG496" i="2"/>
  <c r="AF496" i="2"/>
  <c r="AK948" i="2"/>
  <c r="L948" i="7" s="1"/>
  <c r="AF948" i="2"/>
  <c r="AG948" i="2"/>
  <c r="AK262" i="2"/>
  <c r="L262" i="7" s="1"/>
  <c r="AG262" i="2"/>
  <c r="AF262" i="2"/>
  <c r="F348" i="7"/>
  <c r="N348" i="7"/>
  <c r="I348" i="7"/>
  <c r="J348" i="7" s="1"/>
  <c r="G348" i="7"/>
  <c r="AH384" i="2"/>
  <c r="O384" i="7" s="1"/>
  <c r="AI384" i="2"/>
  <c r="C384" i="7" s="1"/>
  <c r="AH802" i="2"/>
  <c r="O802" i="7" s="1"/>
  <c r="AI802" i="2"/>
  <c r="C802" i="7" s="1"/>
  <c r="AK579" i="2"/>
  <c r="L579" i="7" s="1"/>
  <c r="AG579" i="2"/>
  <c r="AF579" i="2"/>
  <c r="N834" i="7"/>
  <c r="F834" i="7"/>
  <c r="I834" i="7"/>
  <c r="J834" i="7" s="1"/>
  <c r="G834" i="7"/>
  <c r="AK293" i="2"/>
  <c r="L293" i="7" s="1"/>
  <c r="AG293" i="2"/>
  <c r="AF293" i="2"/>
  <c r="AK1107" i="2"/>
  <c r="L1107" i="7" s="1"/>
  <c r="AG1107" i="2"/>
  <c r="AF1107" i="2"/>
  <c r="AH266" i="2"/>
  <c r="O266" i="7" s="1"/>
  <c r="AI266" i="2"/>
  <c r="C266" i="7" s="1"/>
  <c r="AK214" i="2"/>
  <c r="L214" i="7" s="1"/>
  <c r="AF214" i="2"/>
  <c r="AG214" i="2"/>
  <c r="N157" i="7"/>
  <c r="F157" i="7"/>
  <c r="G157" i="7"/>
  <c r="I157" i="7"/>
  <c r="J157" i="7" s="1"/>
  <c r="AK510" i="2"/>
  <c r="L510" i="7" s="1"/>
  <c r="AG510" i="2"/>
  <c r="AF510" i="2"/>
  <c r="AK636" i="2"/>
  <c r="L636" i="7" s="1"/>
  <c r="AF636" i="2"/>
  <c r="AG636" i="2"/>
  <c r="AH816" i="2"/>
  <c r="O816" i="7" s="1"/>
  <c r="AI816" i="2"/>
  <c r="C816" i="7" s="1"/>
  <c r="AK620" i="2"/>
  <c r="L620" i="7" s="1"/>
  <c r="AF620" i="2"/>
  <c r="AG620" i="2"/>
  <c r="N920" i="7"/>
  <c r="F920" i="7"/>
  <c r="G920" i="7"/>
  <c r="I920" i="7"/>
  <c r="J920" i="7" s="1"/>
  <c r="AH525" i="2"/>
  <c r="O525" i="7" s="1"/>
  <c r="AI525" i="2"/>
  <c r="C525" i="7" s="1"/>
  <c r="AK1139" i="2"/>
  <c r="L1139" i="7" s="1"/>
  <c r="AF1139" i="2"/>
  <c r="AG1139" i="2"/>
  <c r="AK73" i="2"/>
  <c r="L73" i="7" s="1"/>
  <c r="AF73" i="2"/>
  <c r="AG73" i="2"/>
  <c r="N117" i="7"/>
  <c r="F117" i="7"/>
  <c r="G117" i="7"/>
  <c r="I117" i="7"/>
  <c r="AH28" i="2"/>
  <c r="O28" i="7" s="1"/>
  <c r="AI28" i="2"/>
  <c r="C28" i="7" s="1"/>
  <c r="AH347" i="2"/>
  <c r="O347" i="7" s="1"/>
  <c r="AI347" i="2"/>
  <c r="C347" i="7" s="1"/>
  <c r="AK666" i="2"/>
  <c r="L666" i="7" s="1"/>
  <c r="AG666" i="2"/>
  <c r="AF666" i="2"/>
  <c r="AH641" i="2"/>
  <c r="O641" i="7" s="1"/>
  <c r="AI641" i="2"/>
  <c r="C641" i="7" s="1"/>
  <c r="AH515" i="2"/>
  <c r="O515" i="7" s="1"/>
  <c r="AI515" i="2"/>
  <c r="C515" i="7" s="1"/>
  <c r="AH14" i="2"/>
  <c r="O14" i="7" s="1"/>
  <c r="AI14" i="2"/>
  <c r="C14" i="7" s="1"/>
  <c r="AH833" i="2"/>
  <c r="O833" i="7" s="1"/>
  <c r="AI833" i="2"/>
  <c r="C833" i="7" s="1"/>
  <c r="N285" i="7"/>
  <c r="F285" i="7"/>
  <c r="G285" i="7"/>
  <c r="I285" i="7"/>
  <c r="AH759" i="2"/>
  <c r="O759" i="7" s="1"/>
  <c r="AI759" i="2"/>
  <c r="C759" i="7" s="1"/>
  <c r="N425" i="7"/>
  <c r="F425" i="7"/>
  <c r="I425" i="7"/>
  <c r="G425" i="7"/>
  <c r="AH549" i="2"/>
  <c r="O549" i="7" s="1"/>
  <c r="AI549" i="2"/>
  <c r="C549" i="7" s="1"/>
  <c r="AK415" i="2"/>
  <c r="L415" i="7" s="1"/>
  <c r="AF415" i="2"/>
  <c r="AG415" i="2"/>
  <c r="AH11" i="2"/>
  <c r="O11" i="7" s="1"/>
  <c r="AI11" i="2"/>
  <c r="C11" i="7" s="1"/>
  <c r="F180" i="7"/>
  <c r="N180" i="7"/>
  <c r="G180" i="7"/>
  <c r="I180" i="7"/>
  <c r="J180" i="7" s="1"/>
  <c r="AK42" i="2"/>
  <c r="L42" i="7" s="1"/>
  <c r="AG42" i="2"/>
  <c r="AF42" i="2"/>
  <c r="AH382" i="2"/>
  <c r="O382" i="7" s="1"/>
  <c r="AI382" i="2"/>
  <c r="C382" i="7" s="1"/>
  <c r="AH766" i="2"/>
  <c r="O766" i="7" s="1"/>
  <c r="AI766" i="2"/>
  <c r="C766" i="7" s="1"/>
  <c r="F605" i="7"/>
  <c r="N605" i="7"/>
  <c r="I605" i="7"/>
  <c r="G605" i="7"/>
  <c r="AK858" i="2"/>
  <c r="L858" i="7" s="1"/>
  <c r="AF858" i="2"/>
  <c r="AG858" i="2"/>
  <c r="AK1086" i="2"/>
  <c r="L1086" i="7" s="1"/>
  <c r="AG1086" i="2"/>
  <c r="AF1086" i="2"/>
  <c r="N852" i="7"/>
  <c r="F852" i="7"/>
  <c r="I852" i="7"/>
  <c r="J852" i="7" s="1"/>
  <c r="G852" i="7"/>
  <c r="N801" i="7"/>
  <c r="F801" i="7"/>
  <c r="I801" i="7"/>
  <c r="J801" i="7" s="1"/>
  <c r="G801" i="7"/>
  <c r="AH531" i="2"/>
  <c r="O531" i="7" s="1"/>
  <c r="AI531" i="2"/>
  <c r="C531" i="7" s="1"/>
  <c r="AK739" i="2"/>
  <c r="L739" i="7" s="1"/>
  <c r="AF739" i="2"/>
  <c r="AG739" i="2"/>
  <c r="AH295" i="2"/>
  <c r="O295" i="7" s="1"/>
  <c r="AI295" i="2"/>
  <c r="C295" i="7" s="1"/>
  <c r="AH309" i="2"/>
  <c r="O309" i="7" s="1"/>
  <c r="AI309" i="2"/>
  <c r="C309" i="7" s="1"/>
  <c r="F493" i="7"/>
  <c r="N493" i="7"/>
  <c r="G493" i="7"/>
  <c r="I493" i="7"/>
  <c r="J493" i="7" s="1"/>
  <c r="AH409" i="2"/>
  <c r="O409" i="7" s="1"/>
  <c r="AI409" i="2"/>
  <c r="C409" i="7" s="1"/>
  <c r="N792" i="7"/>
  <c r="F792" i="7"/>
  <c r="I792" i="7"/>
  <c r="J792" i="7" s="1"/>
  <c r="G792" i="7"/>
  <c r="AH765" i="2"/>
  <c r="O765" i="7" s="1"/>
  <c r="AI765" i="2"/>
  <c r="C765" i="7" s="1"/>
  <c r="AK773" i="2"/>
  <c r="L773" i="7" s="1"/>
  <c r="AG773" i="2"/>
  <c r="AF773" i="2"/>
  <c r="F353" i="7"/>
  <c r="N353" i="7"/>
  <c r="I353" i="7"/>
  <c r="G353" i="7"/>
  <c r="AK98" i="2"/>
  <c r="L98" i="7" s="1"/>
  <c r="AG98" i="2"/>
  <c r="AF98" i="2"/>
  <c r="AH846" i="2"/>
  <c r="O846" i="7" s="1"/>
  <c r="AI846" i="2"/>
  <c r="C846" i="7" s="1"/>
  <c r="AK1012" i="2"/>
  <c r="L1012" i="7" s="1"/>
  <c r="AG1012" i="2"/>
  <c r="AF1012" i="2"/>
  <c r="AH255" i="2"/>
  <c r="O255" i="7" s="1"/>
  <c r="AI255" i="2"/>
  <c r="C255" i="7" s="1"/>
  <c r="AK201" i="2"/>
  <c r="L201" i="7" s="1"/>
  <c r="AF201" i="2"/>
  <c r="AG201" i="2"/>
  <c r="AH361" i="2"/>
  <c r="O361" i="7" s="1"/>
  <c r="AI361" i="2"/>
  <c r="C361" i="7" s="1"/>
  <c r="AK481" i="2"/>
  <c r="L481" i="7" s="1"/>
  <c r="AF481" i="2"/>
  <c r="AG481" i="2"/>
  <c r="AH651" i="2"/>
  <c r="O651" i="7" s="1"/>
  <c r="AI651" i="2"/>
  <c r="C651" i="7" s="1"/>
  <c r="N754" i="7"/>
  <c r="F754" i="7"/>
  <c r="I754" i="7"/>
  <c r="J754" i="7" s="1"/>
  <c r="G754" i="7"/>
  <c r="AH281" i="2"/>
  <c r="O281" i="7" s="1"/>
  <c r="AI281" i="2"/>
  <c r="C281" i="7" s="1"/>
  <c r="AH815" i="2"/>
  <c r="O815" i="7" s="1"/>
  <c r="AI815" i="2"/>
  <c r="C815" i="7" s="1"/>
  <c r="N712" i="7"/>
  <c r="F712" i="7"/>
  <c r="I712" i="7"/>
  <c r="G712" i="7"/>
  <c r="AH986" i="2"/>
  <c r="O986" i="7" s="1"/>
  <c r="AI986" i="2"/>
  <c r="C986" i="7" s="1"/>
  <c r="AK1134" i="2"/>
  <c r="L1134" i="7" s="1"/>
  <c r="AG1134" i="2"/>
  <c r="AF1134" i="2"/>
  <c r="AH569" i="2"/>
  <c r="O569" i="7" s="1"/>
  <c r="AI569" i="2"/>
  <c r="C569" i="7" s="1"/>
  <c r="AK878" i="2"/>
  <c r="L878" i="7" s="1"/>
  <c r="AG878" i="2"/>
  <c r="AF878" i="2"/>
  <c r="AK64" i="2"/>
  <c r="L64" i="7" s="1"/>
  <c r="AG64" i="2"/>
  <c r="AF64" i="2"/>
  <c r="AK125" i="2"/>
  <c r="L125" i="7" s="1"/>
  <c r="AF125" i="2"/>
  <c r="AG125" i="2"/>
  <c r="N370" i="7"/>
  <c r="F370" i="7"/>
  <c r="I370" i="7"/>
  <c r="J370" i="7" s="1"/>
  <c r="G370" i="7"/>
  <c r="AH642" i="2"/>
  <c r="O642" i="7" s="1"/>
  <c r="AI642" i="2"/>
  <c r="C642" i="7" s="1"/>
  <c r="F1145" i="7"/>
  <c r="N1145" i="7"/>
  <c r="I1145" i="7"/>
  <c r="G1145" i="7"/>
  <c r="AH476" i="2"/>
  <c r="O476" i="7" s="1"/>
  <c r="AI476" i="2"/>
  <c r="C476" i="7" s="1"/>
  <c r="AK863" i="2"/>
  <c r="L863" i="7" s="1"/>
  <c r="AG863" i="2"/>
  <c r="AF863" i="2"/>
  <c r="AK47" i="2"/>
  <c r="L47" i="7" s="1"/>
  <c r="AG47" i="2"/>
  <c r="AF47" i="2"/>
  <c r="AK575" i="2"/>
  <c r="L575" i="7" s="1"/>
  <c r="AG575" i="2"/>
  <c r="AF575" i="2"/>
  <c r="AH555" i="2"/>
  <c r="O555" i="7" s="1"/>
  <c r="AI555" i="2"/>
  <c r="C555" i="7" s="1"/>
  <c r="AK705" i="2"/>
  <c r="L705" i="7" s="1"/>
  <c r="AF705" i="2"/>
  <c r="AG705" i="2"/>
  <c r="AH232" i="2"/>
  <c r="O232" i="7" s="1"/>
  <c r="AI232" i="2"/>
  <c r="C232" i="7" s="1"/>
  <c r="N1052" i="7"/>
  <c r="F1052" i="7"/>
  <c r="G1052" i="7"/>
  <c r="I1052" i="7"/>
  <c r="J1052" i="7" s="1"/>
  <c r="AH1024" i="2"/>
  <c r="O1024" i="7" s="1"/>
  <c r="AI1024" i="2"/>
  <c r="C1024" i="7" s="1"/>
  <c r="N996" i="7"/>
  <c r="F996" i="7"/>
  <c r="I996" i="7"/>
  <c r="G996" i="7"/>
  <c r="N1123" i="7"/>
  <c r="F1123" i="7"/>
  <c r="I1123" i="7"/>
  <c r="G1123" i="7"/>
  <c r="AH1136" i="2"/>
  <c r="O1136" i="7" s="1"/>
  <c r="AI1136" i="2"/>
  <c r="C1136" i="7" s="1"/>
  <c r="AH1043" i="2"/>
  <c r="O1043" i="7" s="1"/>
  <c r="J1043" i="7" s="1"/>
  <c r="AI1043" i="2"/>
  <c r="C1043" i="7" s="1"/>
  <c r="F866" i="7"/>
  <c r="N866" i="7"/>
  <c r="I866" i="7"/>
  <c r="G866" i="7"/>
  <c r="AH1103" i="2"/>
  <c r="O1103" i="7" s="1"/>
  <c r="AI1103" i="2"/>
  <c r="C1103" i="7" s="1"/>
  <c r="AH740" i="2"/>
  <c r="O740" i="7" s="1"/>
  <c r="AI740" i="2"/>
  <c r="C740" i="7" s="1"/>
  <c r="N335" i="7"/>
  <c r="F335" i="7"/>
  <c r="I335" i="7"/>
  <c r="J335" i="7" s="1"/>
  <c r="G335" i="7"/>
  <c r="AH130" i="2"/>
  <c r="O130" i="7" s="1"/>
  <c r="AI130" i="2"/>
  <c r="C130" i="7" s="1"/>
  <c r="N967" i="7"/>
  <c r="F967" i="7"/>
  <c r="I967" i="7"/>
  <c r="J967" i="7" s="1"/>
  <c r="G967" i="7"/>
  <c r="N632" i="7"/>
  <c r="F632" i="7"/>
  <c r="G632" i="7"/>
  <c r="I632" i="7"/>
  <c r="J632" i="7" s="1"/>
  <c r="N1089" i="7"/>
  <c r="F1089" i="7"/>
  <c r="I1089" i="7"/>
  <c r="G1089" i="7"/>
  <c r="F781" i="7"/>
  <c r="N781" i="7"/>
  <c r="I781" i="7"/>
  <c r="J781" i="7" s="1"/>
  <c r="G781" i="7"/>
  <c r="N861" i="7"/>
  <c r="F861" i="7"/>
  <c r="I861" i="7"/>
  <c r="J861" i="7" s="1"/>
  <c r="G861" i="7"/>
  <c r="N1153" i="7"/>
  <c r="F1153" i="7"/>
  <c r="I1153" i="7"/>
  <c r="G1153" i="7"/>
  <c r="AH1058" i="2"/>
  <c r="O1058" i="7" s="1"/>
  <c r="AI1058" i="2"/>
  <c r="C1058" i="7" s="1"/>
  <c r="N1039" i="7"/>
  <c r="F1039" i="7"/>
  <c r="I1039" i="7"/>
  <c r="G1039" i="7"/>
  <c r="N947" i="7"/>
  <c r="F947" i="7"/>
  <c r="I947" i="7"/>
  <c r="J947" i="7" s="1"/>
  <c r="G947" i="7"/>
  <c r="J912" i="7"/>
  <c r="F886" i="7"/>
  <c r="N886" i="7"/>
  <c r="I886" i="7"/>
  <c r="J886" i="7" s="1"/>
  <c r="G886" i="7"/>
  <c r="N1081" i="7"/>
  <c r="F1081" i="7"/>
  <c r="I1081" i="7"/>
  <c r="J1081" i="7" s="1"/>
  <c r="G1081" i="7"/>
  <c r="N969" i="7"/>
  <c r="F969" i="7"/>
  <c r="I969" i="7"/>
  <c r="J969" i="7" s="1"/>
  <c r="G969" i="7"/>
  <c r="N520" i="7"/>
  <c r="F520" i="7"/>
  <c r="I520" i="7"/>
  <c r="J520" i="7" s="1"/>
  <c r="G520" i="7"/>
  <c r="N919" i="7"/>
  <c r="F919" i="7"/>
  <c r="I919" i="7"/>
  <c r="G919" i="7"/>
  <c r="AH769" i="2"/>
  <c r="O769" i="7" s="1"/>
  <c r="AI769" i="2"/>
  <c r="C769" i="7" s="1"/>
  <c r="AH1032" i="2"/>
  <c r="O1032" i="7" s="1"/>
  <c r="AI1032" i="2"/>
  <c r="C1032" i="7" s="1"/>
  <c r="AH8" i="2"/>
  <c r="O8" i="7" s="1"/>
  <c r="AI8" i="2"/>
  <c r="C8" i="7" s="1"/>
  <c r="AH1127" i="2"/>
  <c r="O1127" i="7" s="1"/>
  <c r="AI1127" i="2"/>
  <c r="C1127" i="7" s="1"/>
  <c r="N589" i="7"/>
  <c r="F589" i="7"/>
  <c r="I589" i="7"/>
  <c r="G589" i="7"/>
  <c r="N667" i="7"/>
  <c r="F667" i="7"/>
  <c r="I667" i="7"/>
  <c r="G667" i="7"/>
  <c r="F842" i="7"/>
  <c r="N842" i="7"/>
  <c r="I842" i="7"/>
  <c r="J842" i="7" s="1"/>
  <c r="G842" i="7"/>
  <c r="AH511" i="2"/>
  <c r="O511" i="7" s="1"/>
  <c r="AI511" i="2"/>
  <c r="C511" i="7" s="1"/>
  <c r="AH1015" i="2"/>
  <c r="O1015" i="7" s="1"/>
  <c r="AI1015" i="2"/>
  <c r="C1015" i="7" s="1"/>
  <c r="AH1126" i="2"/>
  <c r="O1126" i="7" s="1"/>
  <c r="AI1126" i="2"/>
  <c r="C1126" i="7" s="1"/>
  <c r="N249" i="7"/>
  <c r="F249" i="7"/>
  <c r="G249" i="7"/>
  <c r="I249" i="7"/>
  <c r="AH1079" i="2"/>
  <c r="O1079" i="7" s="1"/>
  <c r="AI1079" i="2"/>
  <c r="C1079" i="7" s="1"/>
  <c r="N1000" i="7"/>
  <c r="F1000" i="7"/>
  <c r="I1000" i="7"/>
  <c r="G1000" i="7"/>
  <c r="AH1020" i="2"/>
  <c r="O1020" i="7" s="1"/>
  <c r="AI1020" i="2"/>
  <c r="C1020" i="7" s="1"/>
  <c r="AH993" i="2"/>
  <c r="O993" i="7" s="1"/>
  <c r="AI993" i="2"/>
  <c r="C993" i="7" s="1"/>
  <c r="N535" i="7"/>
  <c r="F535" i="7"/>
  <c r="I535" i="7"/>
  <c r="J535" i="7" s="1"/>
  <c r="G535" i="7"/>
  <c r="N1065" i="7"/>
  <c r="F1065" i="7"/>
  <c r="I1065" i="7"/>
  <c r="G1065" i="7"/>
  <c r="N932" i="7"/>
  <c r="F932" i="7"/>
  <c r="I932" i="7"/>
  <c r="J932" i="7" s="1"/>
  <c r="G932" i="7"/>
  <c r="AH263" i="2"/>
  <c r="O263" i="7" s="1"/>
  <c r="AI263" i="2"/>
  <c r="C263" i="7" s="1"/>
  <c r="AH268" i="2"/>
  <c r="O268" i="7" s="1"/>
  <c r="AI268" i="2"/>
  <c r="C268" i="7" s="1"/>
  <c r="AK89" i="2"/>
  <c r="L89" i="7" s="1"/>
  <c r="AF89" i="2"/>
  <c r="AG89" i="2"/>
  <c r="AK633" i="2"/>
  <c r="L633" i="7" s="1"/>
  <c r="AF633" i="2"/>
  <c r="AG633" i="2"/>
  <c r="AH828" i="2"/>
  <c r="O828" i="7" s="1"/>
  <c r="AI828" i="2"/>
  <c r="C828" i="7" s="1"/>
  <c r="AK908" i="2"/>
  <c r="L908" i="7" s="1"/>
  <c r="AF908" i="2"/>
  <c r="AG908" i="2"/>
  <c r="N323" i="7"/>
  <c r="F323" i="7"/>
  <c r="I323" i="7"/>
  <c r="J323" i="7" s="1"/>
  <c r="G323" i="7"/>
  <c r="AK498" i="2"/>
  <c r="L498" i="7" s="1"/>
  <c r="AG498" i="2"/>
  <c r="AF498" i="2"/>
  <c r="AH345" i="2"/>
  <c r="O345" i="7" s="1"/>
  <c r="AI345" i="2"/>
  <c r="C345" i="7" s="1"/>
  <c r="AK524" i="2"/>
  <c r="L524" i="7" s="1"/>
  <c r="AG524" i="2"/>
  <c r="AF524" i="2"/>
  <c r="N127" i="7"/>
  <c r="F127" i="7"/>
  <c r="I127" i="7"/>
  <c r="G127" i="7"/>
  <c r="AH424" i="2"/>
  <c r="O424" i="7" s="1"/>
  <c r="AI424" i="2"/>
  <c r="C424" i="7" s="1"/>
  <c r="AH190" i="2"/>
  <c r="O190" i="7" s="1"/>
  <c r="AI190" i="2"/>
  <c r="C190" i="7" s="1"/>
  <c r="AK379" i="2"/>
  <c r="L379" i="7" s="1"/>
  <c r="AG379" i="2"/>
  <c r="AF379" i="2"/>
  <c r="AK420" i="2"/>
  <c r="L420" i="7" s="1"/>
  <c r="AG420" i="2"/>
  <c r="AF420" i="2"/>
  <c r="AK1104" i="2"/>
  <c r="L1104" i="7" s="1"/>
  <c r="AF1104" i="2"/>
  <c r="AG1104" i="2"/>
  <c r="AH562" i="2"/>
  <c r="O562" i="7" s="1"/>
  <c r="AI562" i="2"/>
  <c r="C562" i="7" s="1"/>
  <c r="N707" i="7"/>
  <c r="F707" i="7"/>
  <c r="I707" i="7"/>
  <c r="J707" i="7" s="1"/>
  <c r="G707" i="7"/>
  <c r="AH41" i="2"/>
  <c r="O41" i="7" s="1"/>
  <c r="J41" i="7" s="1"/>
  <c r="AI41" i="2"/>
  <c r="C41" i="7" s="1"/>
  <c r="AH786" i="2"/>
  <c r="O786" i="7" s="1"/>
  <c r="AI786" i="2"/>
  <c r="C786" i="7" s="1"/>
  <c r="F120" i="7"/>
  <c r="N120" i="7"/>
  <c r="G120" i="7"/>
  <c r="I120" i="7"/>
  <c r="N822" i="7"/>
  <c r="F822" i="7"/>
  <c r="I822" i="7"/>
  <c r="J822" i="7" s="1"/>
  <c r="G822" i="7"/>
  <c r="AH1124" i="2"/>
  <c r="O1124" i="7" s="1"/>
  <c r="AI1124" i="2"/>
  <c r="C1124" i="7" s="1"/>
  <c r="AK889" i="2"/>
  <c r="L889" i="7" s="1"/>
  <c r="AF889" i="2"/>
  <c r="AG889" i="2"/>
  <c r="AK466" i="2"/>
  <c r="L466" i="7" s="1"/>
  <c r="AF466" i="2"/>
  <c r="AG466" i="2"/>
  <c r="N813" i="7"/>
  <c r="F813" i="7"/>
  <c r="I813" i="7"/>
  <c r="J813" i="7" s="1"/>
  <c r="G813" i="7"/>
  <c r="F277" i="7"/>
  <c r="N277" i="7"/>
  <c r="G277" i="7"/>
  <c r="I277" i="7"/>
  <c r="J277" i="7" s="1"/>
  <c r="AK1099" i="2"/>
  <c r="L1099" i="7" s="1"/>
  <c r="AF1099" i="2"/>
  <c r="AG1099" i="2"/>
  <c r="N371" i="7"/>
  <c r="F371" i="7"/>
  <c r="I371" i="7"/>
  <c r="J371" i="7" s="1"/>
  <c r="G371" i="7"/>
  <c r="AK723" i="2"/>
  <c r="L723" i="7" s="1"/>
  <c r="AG723" i="2"/>
  <c r="AF723" i="2"/>
  <c r="AK103" i="2"/>
  <c r="L103" i="7" s="1"/>
  <c r="AF103" i="2"/>
  <c r="AG103" i="2"/>
  <c r="AK877" i="2"/>
  <c r="L877" i="7" s="1"/>
  <c r="AG877" i="2"/>
  <c r="AF877" i="2"/>
  <c r="AK682" i="2"/>
  <c r="L682" i="7" s="1"/>
  <c r="AG682" i="2"/>
  <c r="AF682" i="2"/>
  <c r="AK257" i="2"/>
  <c r="L257" i="7" s="1"/>
  <c r="AF257" i="2"/>
  <c r="AG257" i="2"/>
  <c r="AK24" i="2"/>
  <c r="L24" i="7" s="1"/>
  <c r="AF24" i="2"/>
  <c r="AG24" i="2"/>
  <c r="AK94" i="2"/>
  <c r="L94" i="7" s="1"/>
  <c r="AG94" i="2"/>
  <c r="AF94" i="2"/>
  <c r="AH559" i="2"/>
  <c r="O559" i="7" s="1"/>
  <c r="AI559" i="2"/>
  <c r="C559" i="7" s="1"/>
  <c r="AH968" i="2"/>
  <c r="O968" i="7" s="1"/>
  <c r="AI968" i="2"/>
  <c r="C968" i="7" s="1"/>
  <c r="N883" i="7"/>
  <c r="F883" i="7"/>
  <c r="I883" i="7"/>
  <c r="J883" i="7" s="1"/>
  <c r="G883" i="7"/>
  <c r="AH596" i="2"/>
  <c r="O596" i="7" s="1"/>
  <c r="AI596" i="2"/>
  <c r="C596" i="7" s="1"/>
  <c r="F1130" i="7"/>
  <c r="N1130" i="7"/>
  <c r="I1130" i="7"/>
  <c r="G1130" i="7"/>
  <c r="AH800" i="2"/>
  <c r="O800" i="7" s="1"/>
  <c r="AI800" i="2"/>
  <c r="C800" i="7" s="1"/>
  <c r="N1053" i="7"/>
  <c r="F1053" i="7"/>
  <c r="I1053" i="7"/>
  <c r="J1053" i="7" s="1"/>
  <c r="G1053" i="7"/>
  <c r="AH982" i="2"/>
  <c r="O982" i="7" s="1"/>
  <c r="AI982" i="2"/>
  <c r="C982" i="7" s="1"/>
  <c r="AK194" i="2"/>
  <c r="L194" i="7" s="1"/>
  <c r="AF194" i="2"/>
  <c r="AG194" i="2"/>
  <c r="AH144" i="2"/>
  <c r="O144" i="7" s="1"/>
  <c r="AI144" i="2"/>
  <c r="C144" i="7" s="1"/>
  <c r="AK849" i="2"/>
  <c r="L849" i="7" s="1"/>
  <c r="AF849" i="2"/>
  <c r="AG849" i="2"/>
  <c r="AK176" i="2"/>
  <c r="L176" i="7" s="1"/>
  <c r="AF176" i="2"/>
  <c r="AG176" i="2"/>
  <c r="AK112" i="2"/>
  <c r="L112" i="7" s="1"/>
  <c r="AG112" i="2"/>
  <c r="AF112" i="2"/>
  <c r="N150" i="7"/>
  <c r="F150" i="7"/>
  <c r="I150" i="7"/>
  <c r="G150" i="7"/>
  <c r="AK397" i="2"/>
  <c r="L397" i="7" s="1"/>
  <c r="AG397" i="2"/>
  <c r="AF397" i="2"/>
  <c r="N367" i="7"/>
  <c r="F367" i="7"/>
  <c r="I367" i="7"/>
  <c r="J367" i="7" s="1"/>
  <c r="G367" i="7"/>
  <c r="AH594" i="2"/>
  <c r="O594" i="7" s="1"/>
  <c r="AI594" i="2"/>
  <c r="C594" i="7" s="1"/>
  <c r="N774" i="7"/>
  <c r="F774" i="7"/>
  <c r="I774" i="7"/>
  <c r="G774" i="7"/>
  <c r="AH837" i="2"/>
  <c r="O837" i="7" s="1"/>
  <c r="AI837" i="2"/>
  <c r="C837" i="7" s="1"/>
  <c r="AK413" i="2"/>
  <c r="L413" i="7" s="1"/>
  <c r="AG413" i="2"/>
  <c r="AF413" i="2"/>
  <c r="N648" i="7"/>
  <c r="F648" i="7"/>
  <c r="I648" i="7"/>
  <c r="G648" i="7"/>
  <c r="N650" i="7"/>
  <c r="F650" i="7"/>
  <c r="I650" i="7"/>
  <c r="J650" i="7" s="1"/>
  <c r="G650" i="7"/>
  <c r="AK788" i="2"/>
  <c r="L788" i="7" s="1"/>
  <c r="AF788" i="2"/>
  <c r="AG788" i="2"/>
  <c r="AK21" i="2"/>
  <c r="L21" i="7" s="1"/>
  <c r="AF21" i="2"/>
  <c r="AG21" i="2"/>
  <c r="AK224" i="2"/>
  <c r="L224" i="7" s="1"/>
  <c r="AF224" i="2"/>
  <c r="AG224" i="2"/>
  <c r="N317" i="7"/>
  <c r="F317" i="7"/>
  <c r="I317" i="7"/>
  <c r="G317" i="7"/>
  <c r="N767" i="7"/>
  <c r="F767" i="7"/>
  <c r="I767" i="7"/>
  <c r="G767" i="7"/>
  <c r="N567" i="7"/>
  <c r="F567" i="7"/>
  <c r="I567" i="7"/>
  <c r="G567" i="7"/>
  <c r="AK698" i="2"/>
  <c r="L698" i="7" s="1"/>
  <c r="AG698" i="2"/>
  <c r="AF698" i="2"/>
  <c r="AK3" i="2"/>
  <c r="L3" i="7" s="1"/>
  <c r="AG3" i="2"/>
  <c r="AF3" i="2"/>
  <c r="AH1077" i="2"/>
  <c r="O1077" i="7" s="1"/>
  <c r="AI1077" i="2"/>
  <c r="C1077" i="7" s="1"/>
  <c r="F768" i="7"/>
  <c r="N768" i="7"/>
  <c r="I768" i="7"/>
  <c r="J768" i="7" s="1"/>
  <c r="G768" i="7"/>
  <c r="AH1005" i="2"/>
  <c r="O1005" i="7" s="1"/>
  <c r="AI1005" i="2"/>
  <c r="C1005" i="7" s="1"/>
  <c r="AK577" i="2"/>
  <c r="L577" i="7" s="1"/>
  <c r="AG577" i="2"/>
  <c r="AF577" i="2"/>
  <c r="AH29" i="2"/>
  <c r="O29" i="7" s="1"/>
  <c r="AI29" i="2"/>
  <c r="C29" i="7" s="1"/>
  <c r="AH1138" i="2"/>
  <c r="O1138" i="7" s="1"/>
  <c r="AI1138" i="2"/>
  <c r="C1138" i="7" s="1"/>
  <c r="AK544" i="2"/>
  <c r="L544" i="7" s="1"/>
  <c r="AF544" i="2"/>
  <c r="AG544" i="2"/>
  <c r="AK976" i="2"/>
  <c r="L976" i="7" s="1"/>
  <c r="AG976" i="2"/>
  <c r="AF976" i="2"/>
  <c r="AK261" i="2"/>
  <c r="L261" i="7" s="1"/>
  <c r="AG261" i="2"/>
  <c r="AF261" i="2"/>
  <c r="AK315" i="2"/>
  <c r="L315" i="7" s="1"/>
  <c r="AG315" i="2"/>
  <c r="AF315" i="2"/>
  <c r="N802" i="7"/>
  <c r="F802" i="7"/>
  <c r="I802" i="7"/>
  <c r="J802" i="7" s="1"/>
  <c r="G802" i="7"/>
  <c r="N870" i="7"/>
  <c r="F870" i="7"/>
  <c r="I870" i="7"/>
  <c r="G870" i="7"/>
  <c r="AH164" i="2"/>
  <c r="O164" i="7" s="1"/>
  <c r="AI164" i="2"/>
  <c r="C164" i="7" s="1"/>
  <c r="AK451" i="2"/>
  <c r="L451" i="7" s="1"/>
  <c r="AF451" i="2"/>
  <c r="AG451" i="2"/>
  <c r="AK27" i="2"/>
  <c r="L27" i="7" s="1"/>
  <c r="AG27" i="2"/>
  <c r="AF27" i="2"/>
  <c r="AH157" i="2"/>
  <c r="O157" i="7" s="1"/>
  <c r="AI157" i="2"/>
  <c r="C157" i="7" s="1"/>
  <c r="N401" i="7"/>
  <c r="F401" i="7"/>
  <c r="I401" i="7"/>
  <c r="G401" i="7"/>
  <c r="AK509" i="2"/>
  <c r="L509" i="7" s="1"/>
  <c r="AG509" i="2"/>
  <c r="AF509" i="2"/>
  <c r="AK635" i="2"/>
  <c r="L635" i="7" s="1"/>
  <c r="AG635" i="2"/>
  <c r="AF635" i="2"/>
  <c r="AK240" i="2"/>
  <c r="L240" i="7" s="1"/>
  <c r="AG240" i="2"/>
  <c r="AF240" i="2"/>
  <c r="N1062" i="7"/>
  <c r="F1062" i="7"/>
  <c r="I1062" i="7"/>
  <c r="G1062" i="7"/>
  <c r="AH656" i="2"/>
  <c r="O656" i="7" s="1"/>
  <c r="AI656" i="2"/>
  <c r="C656" i="7" s="1"/>
  <c r="N1036" i="7"/>
  <c r="F1036" i="7"/>
  <c r="I1036" i="7"/>
  <c r="G1036" i="7"/>
  <c r="AH1152" i="2"/>
  <c r="O1152" i="7" s="1"/>
  <c r="AI1152" i="2"/>
  <c r="C1152" i="7" s="1"/>
  <c r="AK246" i="2"/>
  <c r="L246" i="7" s="1"/>
  <c r="AF246" i="2"/>
  <c r="AG246" i="2"/>
  <c r="N195" i="7"/>
  <c r="F195" i="7"/>
  <c r="I195" i="7"/>
  <c r="G195" i="7"/>
  <c r="AH163" i="2"/>
  <c r="O163" i="7" s="1"/>
  <c r="AI163" i="2"/>
  <c r="C163" i="7" s="1"/>
  <c r="AH117" i="2"/>
  <c r="O117" i="7" s="1"/>
  <c r="AI117" i="2"/>
  <c r="C117" i="7" s="1"/>
  <c r="AK665" i="2"/>
  <c r="L665" i="7" s="1"/>
  <c r="AF665" i="2"/>
  <c r="AG665" i="2"/>
  <c r="AH425" i="2"/>
  <c r="O425" i="7" s="1"/>
  <c r="AI425" i="2"/>
  <c r="C425" i="7" s="1"/>
  <c r="AK556" i="2"/>
  <c r="L556" i="7" s="1"/>
  <c r="AG556" i="2"/>
  <c r="AF556" i="2"/>
  <c r="AH139" i="2"/>
  <c r="O139" i="7" s="1"/>
  <c r="AI139" i="2"/>
  <c r="C139" i="7" s="1"/>
  <c r="AH501" i="2"/>
  <c r="O501" i="7" s="1"/>
  <c r="AI501" i="2"/>
  <c r="C501" i="7" s="1"/>
  <c r="N766" i="7"/>
  <c r="F766" i="7"/>
  <c r="I766" i="7"/>
  <c r="J766" i="7" s="1"/>
  <c r="G766" i="7"/>
  <c r="AH605" i="2"/>
  <c r="O605" i="7" s="1"/>
  <c r="AI605" i="2"/>
  <c r="C605" i="7" s="1"/>
  <c r="N539" i="7"/>
  <c r="F539" i="7"/>
  <c r="I539" i="7"/>
  <c r="G539" i="7"/>
  <c r="AK857" i="2"/>
  <c r="L857" i="7" s="1"/>
  <c r="AG857" i="2"/>
  <c r="AF857" i="2"/>
  <c r="AK1085" i="2"/>
  <c r="L1085" i="7" s="1"/>
  <c r="AG1085" i="2"/>
  <c r="AF1085" i="2"/>
  <c r="N713" i="7"/>
  <c r="F713" i="7"/>
  <c r="I713" i="7"/>
  <c r="G713" i="7"/>
  <c r="AH852" i="2"/>
  <c r="O852" i="7" s="1"/>
  <c r="AI852" i="2"/>
  <c r="C852" i="7" s="1"/>
  <c r="AK811" i="2"/>
  <c r="L811" i="7" s="1"/>
  <c r="AG811" i="2"/>
  <c r="AF811" i="2"/>
  <c r="N295" i="7"/>
  <c r="F295" i="7"/>
  <c r="I295" i="7"/>
  <c r="J295" i="7" s="1"/>
  <c r="G295" i="7"/>
  <c r="N309" i="7"/>
  <c r="F309" i="7"/>
  <c r="I309" i="7"/>
  <c r="G309" i="7"/>
  <c r="AK172" i="2"/>
  <c r="L172" i="7" s="1"/>
  <c r="AG172" i="2"/>
  <c r="AF172" i="2"/>
  <c r="N630" i="7"/>
  <c r="F630" i="7"/>
  <c r="I630" i="7"/>
  <c r="G630" i="7"/>
  <c r="N765" i="7"/>
  <c r="F765" i="7"/>
  <c r="I765" i="7"/>
  <c r="G765" i="7"/>
  <c r="AH954" i="2"/>
  <c r="O954" i="7" s="1"/>
  <c r="J954" i="7" s="1"/>
  <c r="AI954" i="2"/>
  <c r="C954" i="7" s="1"/>
  <c r="AK771" i="2"/>
  <c r="L771" i="7" s="1"/>
  <c r="AF771" i="2"/>
  <c r="AG771" i="2"/>
  <c r="AH972" i="2"/>
  <c r="O972" i="7" s="1"/>
  <c r="AI972" i="2"/>
  <c r="C972" i="7" s="1"/>
  <c r="AH353" i="2"/>
  <c r="O353" i="7" s="1"/>
  <c r="AI353" i="2"/>
  <c r="C353" i="7" s="1"/>
  <c r="AK97" i="2"/>
  <c r="L97" i="7" s="1"/>
  <c r="AG97" i="2"/>
  <c r="AF97" i="2"/>
  <c r="AK259" i="2"/>
  <c r="L259" i="7" s="1"/>
  <c r="AF259" i="2"/>
  <c r="AG259" i="2"/>
  <c r="AK202" i="2"/>
  <c r="L202" i="7" s="1"/>
  <c r="AF202" i="2"/>
  <c r="AG202" i="2"/>
  <c r="AK1042" i="2"/>
  <c r="L1042" i="7" s="1"/>
  <c r="AF1042" i="2"/>
  <c r="AG1042" i="2"/>
  <c r="AK492" i="2"/>
  <c r="L492" i="7" s="1"/>
  <c r="AF492" i="2"/>
  <c r="AG492" i="2"/>
  <c r="F361" i="7"/>
  <c r="N361" i="7"/>
  <c r="I361" i="7"/>
  <c r="J361" i="7" s="1"/>
  <c r="G361" i="7"/>
  <c r="AK482" i="2"/>
  <c r="L482" i="7" s="1"/>
  <c r="AF482" i="2"/>
  <c r="AG482" i="2"/>
  <c r="AH447" i="2"/>
  <c r="O447" i="7" s="1"/>
  <c r="AI447" i="2"/>
  <c r="C447" i="7" s="1"/>
  <c r="AH712" i="2"/>
  <c r="O712" i="7" s="1"/>
  <c r="AI712" i="2"/>
  <c r="C712" i="7" s="1"/>
  <c r="AK66" i="2"/>
  <c r="L66" i="7" s="1"/>
  <c r="AG66" i="2"/>
  <c r="AF66" i="2"/>
  <c r="AK1133" i="2"/>
  <c r="L1133" i="7" s="1"/>
  <c r="AG1133" i="2"/>
  <c r="AF1133" i="2"/>
  <c r="N989" i="7"/>
  <c r="F989" i="7"/>
  <c r="I989" i="7"/>
  <c r="G989" i="7"/>
  <c r="AK895" i="2"/>
  <c r="L895" i="7" s="1"/>
  <c r="AF895" i="2"/>
  <c r="AG895" i="2"/>
  <c r="AK63" i="2"/>
  <c r="L63" i="7" s="1"/>
  <c r="AF63" i="2"/>
  <c r="AG63" i="2"/>
  <c r="AK126" i="2"/>
  <c r="L126" i="7" s="1"/>
  <c r="AG126" i="2"/>
  <c r="AF126" i="2"/>
  <c r="AH1145" i="2"/>
  <c r="O1145" i="7" s="1"/>
  <c r="AI1145" i="2"/>
  <c r="C1145" i="7" s="1"/>
  <c r="N476" i="7"/>
  <c r="F476" i="7"/>
  <c r="G476" i="7"/>
  <c r="I476" i="7"/>
  <c r="J476" i="7" s="1"/>
  <c r="N972" i="7"/>
  <c r="F972" i="7"/>
  <c r="I972" i="7"/>
  <c r="J972" i="7" s="1"/>
  <c r="G972" i="7"/>
  <c r="AK51" i="2"/>
  <c r="L51" i="7" s="1"/>
  <c r="AG51" i="2"/>
  <c r="AF51" i="2"/>
  <c r="AH657" i="2"/>
  <c r="O657" i="7" s="1"/>
  <c r="AI657" i="2"/>
  <c r="C657" i="7" s="1"/>
  <c r="N803" i="7"/>
  <c r="F803" i="7"/>
  <c r="I803" i="7"/>
  <c r="G803" i="7"/>
  <c r="N232" i="7"/>
  <c r="F232" i="7"/>
  <c r="I232" i="7"/>
  <c r="J232" i="7" s="1"/>
  <c r="G232" i="7"/>
  <c r="F565" i="7"/>
  <c r="N565" i="7"/>
  <c r="G565" i="7"/>
  <c r="I565" i="7"/>
  <c r="AH1114" i="2"/>
  <c r="O1114" i="7" s="1"/>
  <c r="AI1114" i="2"/>
  <c r="C1114" i="7" s="1"/>
  <c r="AH500" i="2"/>
  <c r="O500" i="7" s="1"/>
  <c r="AI500" i="2"/>
  <c r="C500" i="7" s="1"/>
  <c r="AH655" i="2"/>
  <c r="O655" i="7" s="1"/>
  <c r="AI655" i="2"/>
  <c r="C655" i="7" s="1"/>
  <c r="AH793" i="2"/>
  <c r="O793" i="7" s="1"/>
  <c r="AI793" i="2"/>
  <c r="C793" i="7" s="1"/>
  <c r="AH1137" i="2"/>
  <c r="O1137" i="7" s="1"/>
  <c r="AI1137" i="2"/>
  <c r="C1137" i="7" s="1"/>
  <c r="F1154" i="7"/>
  <c r="N1154" i="7"/>
  <c r="I1154" i="7"/>
  <c r="J1154" i="7" s="1"/>
  <c r="G1154" i="7"/>
  <c r="N1136" i="7"/>
  <c r="F1136" i="7"/>
  <c r="G1136" i="7"/>
  <c r="I1136" i="7"/>
  <c r="J1136" i="7" s="1"/>
  <c r="N1043" i="7"/>
  <c r="F1043" i="7"/>
  <c r="I1043" i="7"/>
  <c r="G1043" i="7"/>
  <c r="AH866" i="2"/>
  <c r="O866" i="7" s="1"/>
  <c r="AI866" i="2"/>
  <c r="C866" i="7" s="1"/>
  <c r="N1103" i="7"/>
  <c r="F1103" i="7"/>
  <c r="I1103" i="7"/>
  <c r="G1103" i="7"/>
  <c r="N740" i="7"/>
  <c r="F740" i="7"/>
  <c r="I740" i="7"/>
  <c r="J740" i="7" s="1"/>
  <c r="G740" i="7"/>
  <c r="AH335" i="2"/>
  <c r="O335" i="7" s="1"/>
  <c r="AI335" i="2"/>
  <c r="C335" i="7" s="1"/>
  <c r="N700" i="7"/>
  <c r="F700" i="7"/>
  <c r="I700" i="7"/>
  <c r="J700" i="7" s="1"/>
  <c r="G700" i="7"/>
  <c r="AH1129" i="2"/>
  <c r="O1129" i="7" s="1"/>
  <c r="AI1129" i="2"/>
  <c r="C1129" i="7" s="1"/>
  <c r="F769" i="7"/>
  <c r="N769" i="7"/>
  <c r="I769" i="7"/>
  <c r="J769" i="7" s="1"/>
  <c r="G769" i="7"/>
  <c r="N1032" i="7"/>
  <c r="F1032" i="7"/>
  <c r="I1032" i="7"/>
  <c r="J1032" i="7" s="1"/>
  <c r="G1032" i="7"/>
  <c r="N8" i="7"/>
  <c r="F8" i="7"/>
  <c r="G8" i="7"/>
  <c r="I8" i="7"/>
  <c r="J8" i="7" s="1"/>
  <c r="N1127" i="7"/>
  <c r="F1127" i="7"/>
  <c r="I1127" i="7"/>
  <c r="G1127" i="7"/>
  <c r="AH589" i="2"/>
  <c r="O589" i="7" s="1"/>
  <c r="AI589" i="2"/>
  <c r="C589" i="7" s="1"/>
  <c r="AH667" i="2"/>
  <c r="O667" i="7" s="1"/>
  <c r="AI667" i="2"/>
  <c r="C667" i="7" s="1"/>
  <c r="AH842" i="2"/>
  <c r="O842" i="7" s="1"/>
  <c r="AI842" i="2"/>
  <c r="C842" i="7" s="1"/>
  <c r="N511" i="7"/>
  <c r="F511" i="7"/>
  <c r="I511" i="7"/>
  <c r="J511" i="7" s="1"/>
  <c r="G511" i="7"/>
  <c r="N1015" i="7"/>
  <c r="F1015" i="7"/>
  <c r="I1015" i="7"/>
  <c r="J1015" i="7" s="1"/>
  <c r="G1015" i="7"/>
  <c r="N1126" i="7"/>
  <c r="F1126" i="7"/>
  <c r="I1126" i="7"/>
  <c r="J1126" i="7" s="1"/>
  <c r="G1126" i="7"/>
  <c r="AH249" i="2"/>
  <c r="O249" i="7" s="1"/>
  <c r="AI249" i="2"/>
  <c r="C249" i="7" s="1"/>
  <c r="N1079" i="7"/>
  <c r="F1079" i="7"/>
  <c r="I1079" i="7"/>
  <c r="G1079" i="7"/>
  <c r="AH1000" i="2"/>
  <c r="O1000" i="7" s="1"/>
  <c r="AI1000" i="2"/>
  <c r="C1000" i="7" s="1"/>
  <c r="N1020" i="7"/>
  <c r="F1020" i="7"/>
  <c r="I1020" i="7"/>
  <c r="J1020" i="7" s="1"/>
  <c r="G1020" i="7"/>
  <c r="N993" i="7"/>
  <c r="F993" i="7"/>
  <c r="I993" i="7"/>
  <c r="J993" i="7" s="1"/>
  <c r="G993" i="7"/>
  <c r="N235" i="7"/>
  <c r="F235" i="7"/>
  <c r="I235" i="7"/>
  <c r="G235" i="7"/>
  <c r="AH336" i="2"/>
  <c r="O336" i="7" s="1"/>
  <c r="AI336" i="2"/>
  <c r="C336" i="7" s="1"/>
  <c r="AH997" i="2"/>
  <c r="O997" i="7" s="1"/>
  <c r="AI997" i="2"/>
  <c r="C997" i="7" s="1"/>
  <c r="AK274" i="2"/>
  <c r="L274" i="7" s="1"/>
  <c r="AG274" i="2"/>
  <c r="AF274" i="2"/>
  <c r="AH1109" i="2"/>
  <c r="O1109" i="7" s="1"/>
  <c r="J1109" i="7" s="1"/>
  <c r="AI1109" i="2"/>
  <c r="C1109" i="7" s="1"/>
  <c r="AH342" i="2"/>
  <c r="O342" i="7" s="1"/>
  <c r="AI342" i="2"/>
  <c r="C342" i="7" s="1"/>
  <c r="AK39" i="2"/>
  <c r="L39" i="7" s="1"/>
  <c r="AG39" i="2"/>
  <c r="AF39" i="2"/>
  <c r="AH530" i="2"/>
  <c r="O530" i="7" s="1"/>
  <c r="AI530" i="2"/>
  <c r="C530" i="7" s="1"/>
  <c r="N140" i="7"/>
  <c r="F140" i="7"/>
  <c r="G140" i="7"/>
  <c r="I140" i="7"/>
  <c r="N226" i="7"/>
  <c r="F226" i="7"/>
  <c r="I226" i="7"/>
  <c r="G226" i="7"/>
  <c r="N272" i="7"/>
  <c r="F272" i="7"/>
  <c r="G272" i="7"/>
  <c r="I272" i="7"/>
  <c r="AH784" i="2"/>
  <c r="O784" i="7" s="1"/>
  <c r="AI784" i="2"/>
  <c r="C784" i="7" s="1"/>
  <c r="AK926" i="2"/>
  <c r="L926" i="7" s="1"/>
  <c r="AG926" i="2"/>
  <c r="AF926" i="2"/>
  <c r="AK1016" i="2"/>
  <c r="L1016" i="7" s="1"/>
  <c r="AF1016" i="2"/>
  <c r="AG1016" i="2"/>
  <c r="N957" i="7"/>
  <c r="F957" i="7"/>
  <c r="I957" i="7"/>
  <c r="G957" i="7"/>
  <c r="N153" i="7"/>
  <c r="F153" i="7"/>
  <c r="G153" i="7"/>
  <c r="I153" i="7"/>
  <c r="J153" i="7" s="1"/>
  <c r="F973" i="7"/>
  <c r="N973" i="7"/>
  <c r="I973" i="7"/>
  <c r="G973" i="7"/>
  <c r="N1159" i="7"/>
  <c r="F1159" i="7"/>
  <c r="I1159" i="7"/>
  <c r="G1159" i="7"/>
  <c r="N229" i="7"/>
  <c r="F229" i="7"/>
  <c r="G229" i="7"/>
  <c r="I229" i="7"/>
  <c r="J229" i="7" s="1"/>
  <c r="AK1037" i="2"/>
  <c r="L1037" i="7" s="1"/>
  <c r="AG1037" i="2"/>
  <c r="AF1037" i="2"/>
  <c r="AK794" i="2"/>
  <c r="L794" i="7" s="1"/>
  <c r="AF794" i="2"/>
  <c r="AG794" i="2"/>
  <c r="N128" i="7"/>
  <c r="F128" i="7"/>
  <c r="G128" i="7"/>
  <c r="I128" i="7"/>
  <c r="J128" i="7" s="1"/>
  <c r="AK166" i="2"/>
  <c r="L166" i="7" s="1"/>
  <c r="AF166" i="2"/>
  <c r="AG166" i="2"/>
  <c r="N447" i="7"/>
  <c r="F447" i="7"/>
  <c r="I447" i="7"/>
  <c r="J447" i="7" s="1"/>
  <c r="G447" i="7"/>
  <c r="N486" i="7"/>
  <c r="F486" i="7"/>
  <c r="I486" i="7"/>
  <c r="G486" i="7"/>
  <c r="AH1073" i="2"/>
  <c r="O1073" i="7" s="1"/>
  <c r="AI1073" i="2"/>
  <c r="C1073" i="7" s="1"/>
  <c r="AK836" i="2"/>
  <c r="L836" i="7" s="1"/>
  <c r="AF836" i="2"/>
  <c r="AG836" i="2"/>
  <c r="F461" i="7"/>
  <c r="N461" i="7"/>
  <c r="I461" i="7"/>
  <c r="G461" i="7"/>
  <c r="F747" i="7"/>
  <c r="N747" i="7"/>
  <c r="I747" i="7"/>
  <c r="J747" i="7" s="1"/>
  <c r="G747" i="7"/>
  <c r="AK53" i="2"/>
  <c r="L53" i="7" s="1"/>
  <c r="AG53" i="2"/>
  <c r="AF53" i="2"/>
  <c r="AH142" i="2"/>
  <c r="O142" i="7" s="1"/>
  <c r="AI142" i="2"/>
  <c r="C142" i="7" s="1"/>
  <c r="N621" i="7"/>
  <c r="F621" i="7"/>
  <c r="I621" i="7"/>
  <c r="J621" i="7" s="1"/>
  <c r="G621" i="7"/>
  <c r="N646" i="7"/>
  <c r="F646" i="7"/>
  <c r="I646" i="7"/>
  <c r="J646" i="7" s="1"/>
  <c r="G646" i="7"/>
  <c r="N106" i="7"/>
  <c r="F106" i="7"/>
  <c r="I106" i="7"/>
  <c r="J106" i="7" s="1"/>
  <c r="G106" i="7"/>
  <c r="N1110" i="7"/>
  <c r="F1110" i="7"/>
  <c r="I1110" i="7"/>
  <c r="J1110" i="7" s="1"/>
  <c r="G1110" i="7"/>
  <c r="AH213" i="2"/>
  <c r="O213" i="7" s="1"/>
  <c r="AI213" i="2"/>
  <c r="C213" i="7" s="1"/>
  <c r="AK623" i="2"/>
  <c r="L623" i="7" s="1"/>
  <c r="AG623" i="2"/>
  <c r="AF623" i="2"/>
  <c r="AK1087" i="2"/>
  <c r="L1087" i="7" s="1"/>
  <c r="AF1087" i="2"/>
  <c r="AG1087" i="2"/>
  <c r="AH783" i="2"/>
  <c r="O783" i="7" s="1"/>
  <c r="AI783" i="2"/>
  <c r="C783" i="7" s="1"/>
  <c r="AK77" i="2"/>
  <c r="L77" i="7" s="1"/>
  <c r="AG77" i="2"/>
  <c r="AF77" i="2"/>
  <c r="N1140" i="7"/>
  <c r="F1140" i="7"/>
  <c r="I1140" i="7"/>
  <c r="J1140" i="7" s="1"/>
  <c r="G1140" i="7"/>
  <c r="AH994" i="2"/>
  <c r="O994" i="7" s="1"/>
  <c r="AI994" i="2"/>
  <c r="C994" i="7" s="1"/>
  <c r="AH832" i="2"/>
  <c r="O832" i="7" s="1"/>
  <c r="AI832" i="2"/>
  <c r="C832" i="7" s="1"/>
  <c r="AH1051" i="2"/>
  <c r="O1051" i="7" s="1"/>
  <c r="AI1051" i="2"/>
  <c r="C1051" i="7" s="1"/>
  <c r="AH1007" i="2"/>
  <c r="O1007" i="7" s="1"/>
  <c r="AI1007" i="2"/>
  <c r="C1007" i="7" s="1"/>
  <c r="AH1148" i="2"/>
  <c r="O1148" i="7" s="1"/>
  <c r="AI1148" i="2"/>
  <c r="C1148" i="7" s="1"/>
  <c r="AH913" i="2"/>
  <c r="O913" i="7" s="1"/>
  <c r="AI913" i="2"/>
  <c r="C913" i="7" s="1"/>
  <c r="AH318" i="2"/>
  <c r="O318" i="7" s="1"/>
  <c r="AI318" i="2"/>
  <c r="C318" i="7" s="1"/>
  <c r="AH909" i="2"/>
  <c r="O909" i="7" s="1"/>
  <c r="AI909" i="2"/>
  <c r="C909" i="7" s="1"/>
  <c r="AK193" i="2"/>
  <c r="L193" i="7" s="1"/>
  <c r="AF193" i="2"/>
  <c r="AG193" i="2"/>
  <c r="AH987" i="2"/>
  <c r="O987" i="7" s="1"/>
  <c r="AI987" i="2"/>
  <c r="C987" i="7" s="1"/>
  <c r="AK299" i="2"/>
  <c r="L299" i="7" s="1"/>
  <c r="AG299" i="2"/>
  <c r="AF299" i="2"/>
  <c r="AK111" i="2"/>
  <c r="L111" i="7" s="1"/>
  <c r="AG111" i="2"/>
  <c r="AF111" i="2"/>
  <c r="AH150" i="2"/>
  <c r="O150" i="7" s="1"/>
  <c r="AI150" i="2"/>
  <c r="C150" i="7" s="1"/>
  <c r="AK396" i="2"/>
  <c r="L396" i="7" s="1"/>
  <c r="AG396" i="2"/>
  <c r="AF396" i="2"/>
  <c r="N629" i="7"/>
  <c r="F629" i="7"/>
  <c r="I629" i="7"/>
  <c r="J629" i="7" s="1"/>
  <c r="G629" i="7"/>
  <c r="AH774" i="2"/>
  <c r="O774" i="7" s="1"/>
  <c r="AI774" i="2"/>
  <c r="C774" i="7" s="1"/>
  <c r="AH770" i="2"/>
  <c r="O770" i="7" s="1"/>
  <c r="AI770" i="2"/>
  <c r="C770" i="7" s="1"/>
  <c r="N990" i="7"/>
  <c r="F990" i="7"/>
  <c r="I990" i="7"/>
  <c r="J990" i="7" s="1"/>
  <c r="G990" i="7"/>
  <c r="AK850" i="2"/>
  <c r="L850" i="7" s="1"/>
  <c r="AG850" i="2"/>
  <c r="AF850" i="2"/>
  <c r="AH151" i="2"/>
  <c r="O151" i="7" s="1"/>
  <c r="AI151" i="2"/>
  <c r="C151" i="7" s="1"/>
  <c r="AK22" i="2"/>
  <c r="L22" i="7" s="1"/>
  <c r="AF22" i="2"/>
  <c r="AG22" i="2"/>
  <c r="AK62" i="2"/>
  <c r="L62" i="7" s="1"/>
  <c r="AF62" i="2"/>
  <c r="AG62" i="2"/>
  <c r="N446" i="7"/>
  <c r="F446" i="7"/>
  <c r="I446" i="7"/>
  <c r="G446" i="7"/>
  <c r="AH317" i="2"/>
  <c r="O317" i="7" s="1"/>
  <c r="AI317" i="2"/>
  <c r="C317" i="7" s="1"/>
  <c r="AH767" i="2"/>
  <c r="O767" i="7" s="1"/>
  <c r="AI767" i="2"/>
  <c r="C767" i="7" s="1"/>
  <c r="AH567" i="2"/>
  <c r="O567" i="7" s="1"/>
  <c r="AI567" i="2"/>
  <c r="C567" i="7" s="1"/>
  <c r="AK654" i="2"/>
  <c r="L654" i="7" s="1"/>
  <c r="AG654" i="2"/>
  <c r="AF654" i="2"/>
  <c r="AH936" i="2"/>
  <c r="O936" i="7" s="1"/>
  <c r="AI936" i="2"/>
  <c r="C936" i="7" s="1"/>
  <c r="N961" i="7"/>
  <c r="F961" i="7"/>
  <c r="I961" i="7"/>
  <c r="J961" i="7" s="1"/>
  <c r="G961" i="7"/>
  <c r="N1077" i="7"/>
  <c r="F1077" i="7"/>
  <c r="I1077" i="7"/>
  <c r="G1077" i="7"/>
  <c r="AK613" i="2"/>
  <c r="L613" i="7" s="1"/>
  <c r="AF613" i="2"/>
  <c r="AG613" i="2"/>
  <c r="F555" i="7"/>
  <c r="N555" i="7"/>
  <c r="I555" i="7"/>
  <c r="J555" i="7" s="1"/>
  <c r="G555" i="7"/>
  <c r="AK580" i="2"/>
  <c r="L580" i="7" s="1"/>
  <c r="AG580" i="2"/>
  <c r="AF580" i="2"/>
  <c r="AK1034" i="2"/>
  <c r="L1034" i="7" s="1"/>
  <c r="AG1034" i="2"/>
  <c r="AF1034" i="2"/>
  <c r="N268" i="7"/>
  <c r="I268" i="7"/>
  <c r="F268" i="7"/>
  <c r="G268" i="7"/>
  <c r="AK316" i="2"/>
  <c r="L316" i="7" s="1"/>
  <c r="AG316" i="2"/>
  <c r="AF316" i="2"/>
  <c r="N342" i="7"/>
  <c r="F342" i="7"/>
  <c r="I342" i="7"/>
  <c r="G342" i="7"/>
  <c r="AK366" i="2"/>
  <c r="L366" i="7" s="1"/>
  <c r="AG366" i="2"/>
  <c r="AF366" i="2"/>
  <c r="AH870" i="2"/>
  <c r="O870" i="7" s="1"/>
  <c r="AI870" i="2"/>
  <c r="C870" i="7" s="1"/>
  <c r="AK93" i="2"/>
  <c r="L93" i="7" s="1"/>
  <c r="AG93" i="2"/>
  <c r="AF93" i="2"/>
  <c r="AH285" i="2"/>
  <c r="O285" i="7" s="1"/>
  <c r="AI285" i="2"/>
  <c r="C285" i="7" s="1"/>
  <c r="AK499" i="2"/>
  <c r="L499" i="7" s="1"/>
  <c r="AF499" i="2"/>
  <c r="AG499" i="2"/>
  <c r="N104" i="7"/>
  <c r="F104" i="7"/>
  <c r="G104" i="7"/>
  <c r="I104" i="7"/>
  <c r="J104" i="7" s="1"/>
  <c r="AK26" i="2"/>
  <c r="L26" i="7" s="1"/>
  <c r="AG26" i="2"/>
  <c r="AF26" i="2"/>
  <c r="AH401" i="2"/>
  <c r="O401" i="7" s="1"/>
  <c r="AI401" i="2"/>
  <c r="C401" i="7" s="1"/>
  <c r="AK677" i="2"/>
  <c r="L677" i="7" s="1"/>
  <c r="AG677" i="2"/>
  <c r="AF677" i="2"/>
  <c r="AK634" i="2"/>
  <c r="L634" i="7" s="1"/>
  <c r="AF634" i="2"/>
  <c r="AG634" i="2"/>
  <c r="AK239" i="2"/>
  <c r="L239" i="7" s="1"/>
  <c r="AG239" i="2"/>
  <c r="AF239" i="2"/>
  <c r="AH1062" i="2"/>
  <c r="O1062" i="7" s="1"/>
  <c r="AI1062" i="2"/>
  <c r="C1062" i="7" s="1"/>
  <c r="AH20" i="2"/>
  <c r="O20" i="7" s="1"/>
  <c r="AI20" i="2"/>
  <c r="C20" i="7" s="1"/>
  <c r="N656" i="7"/>
  <c r="F656" i="7"/>
  <c r="I656" i="7"/>
  <c r="G656" i="7"/>
  <c r="F950" i="7"/>
  <c r="N950" i="7"/>
  <c r="I950" i="7"/>
  <c r="J950" i="7" s="1"/>
  <c r="G950" i="7"/>
  <c r="AH1036" i="2"/>
  <c r="O1036" i="7" s="1"/>
  <c r="AI1036" i="2"/>
  <c r="C1036" i="7" s="1"/>
  <c r="N1152" i="7"/>
  <c r="F1152" i="7"/>
  <c r="I1152" i="7"/>
  <c r="G1152" i="7"/>
  <c r="F1146" i="7"/>
  <c r="N1146" i="7"/>
  <c r="I1146" i="7"/>
  <c r="G1146" i="7"/>
  <c r="AK304" i="2"/>
  <c r="L304" i="7" s="1"/>
  <c r="AG304" i="2"/>
  <c r="AF304" i="2"/>
  <c r="AH195" i="2"/>
  <c r="O195" i="7" s="1"/>
  <c r="AI195" i="2"/>
  <c r="C195" i="7" s="1"/>
  <c r="N163" i="7"/>
  <c r="F163" i="7"/>
  <c r="I163" i="7"/>
  <c r="J163" i="7" s="1"/>
  <c r="G163" i="7"/>
  <c r="N455" i="7"/>
  <c r="F455" i="7"/>
  <c r="I455" i="7"/>
  <c r="J455" i="7" s="1"/>
  <c r="G455" i="7"/>
  <c r="F480" i="7"/>
  <c r="N480" i="7"/>
  <c r="I480" i="7"/>
  <c r="J480" i="7" s="1"/>
  <c r="G480" i="7"/>
  <c r="AK663" i="2"/>
  <c r="L663" i="7" s="1"/>
  <c r="AG663" i="2"/>
  <c r="AF663" i="2"/>
  <c r="AH588" i="2"/>
  <c r="O588" i="7" s="1"/>
  <c r="AI588" i="2"/>
  <c r="C588" i="7" s="1"/>
  <c r="N530" i="7"/>
  <c r="F530" i="7"/>
  <c r="I530" i="7"/>
  <c r="J530" i="7" s="1"/>
  <c r="G530" i="7"/>
  <c r="AK545" i="2"/>
  <c r="L545" i="7" s="1"/>
  <c r="AG545" i="2"/>
  <c r="AF545" i="2"/>
  <c r="N894" i="7"/>
  <c r="F894" i="7"/>
  <c r="I894" i="7"/>
  <c r="G894" i="7"/>
  <c r="AK341" i="2"/>
  <c r="L341" i="7" s="1"/>
  <c r="AG341" i="2"/>
  <c r="AF341" i="2"/>
  <c r="N828" i="7"/>
  <c r="F828" i="7"/>
  <c r="I828" i="7"/>
  <c r="J828" i="7" s="1"/>
  <c r="G828" i="7"/>
  <c r="AK534" i="2"/>
  <c r="L534" i="7" s="1"/>
  <c r="AG534" i="2"/>
  <c r="AF534" i="2"/>
  <c r="AK628" i="2"/>
  <c r="L628" i="7" s="1"/>
  <c r="AG628" i="2"/>
  <c r="AF628" i="2"/>
  <c r="AH205" i="2"/>
  <c r="O205" i="7" s="1"/>
  <c r="AI205" i="2"/>
  <c r="C205" i="7" s="1"/>
  <c r="AH140" i="2"/>
  <c r="O140" i="7" s="1"/>
  <c r="AI140" i="2"/>
  <c r="C140" i="7" s="1"/>
  <c r="N139" i="7"/>
  <c r="F139" i="7"/>
  <c r="I139" i="7"/>
  <c r="J139" i="7" s="1"/>
  <c r="G139" i="7"/>
  <c r="AK471" i="2"/>
  <c r="L471" i="7" s="1"/>
  <c r="AG471" i="2"/>
  <c r="AF471" i="2"/>
  <c r="N501" i="7"/>
  <c r="F501" i="7"/>
  <c r="I501" i="7"/>
  <c r="J501" i="7" s="1"/>
  <c r="G501" i="7"/>
  <c r="AH539" i="2"/>
  <c r="O539" i="7" s="1"/>
  <c r="AI539" i="2"/>
  <c r="C539" i="7" s="1"/>
  <c r="AH1013" i="2"/>
  <c r="O1013" i="7" s="1"/>
  <c r="AI1013" i="2"/>
  <c r="C1013" i="7" s="1"/>
  <c r="AH226" i="2"/>
  <c r="O226" i="7" s="1"/>
  <c r="AI226" i="2"/>
  <c r="C226" i="7" s="1"/>
  <c r="AH713" i="2"/>
  <c r="O713" i="7" s="1"/>
  <c r="AI713" i="2"/>
  <c r="C713" i="7" s="1"/>
  <c r="N930" i="7"/>
  <c r="F930" i="7"/>
  <c r="I930" i="7"/>
  <c r="J930" i="7" s="1"/>
  <c r="G930" i="7"/>
  <c r="AH60" i="2"/>
  <c r="O60" i="7" s="1"/>
  <c r="AI60" i="2"/>
  <c r="C60" i="7" s="1"/>
  <c r="AK891" i="2"/>
  <c r="L891" i="7" s="1"/>
  <c r="AG891" i="2"/>
  <c r="AF891" i="2"/>
  <c r="AK171" i="2"/>
  <c r="L171" i="7" s="1"/>
  <c r="AG171" i="2"/>
  <c r="AF171" i="2"/>
  <c r="AH319" i="2"/>
  <c r="O319" i="7" s="1"/>
  <c r="AI319" i="2"/>
  <c r="C319" i="7" s="1"/>
  <c r="AK444" i="2"/>
  <c r="L444" i="7" s="1"/>
  <c r="AF444" i="2"/>
  <c r="AG444" i="2"/>
  <c r="AH506" i="2"/>
  <c r="O506" i="7" s="1"/>
  <c r="J506" i="7" s="1"/>
  <c r="AI506" i="2"/>
  <c r="C506" i="7" s="1"/>
  <c r="AH630" i="2"/>
  <c r="O630" i="7" s="1"/>
  <c r="AI630" i="2"/>
  <c r="C630" i="7" s="1"/>
  <c r="AH645" i="2"/>
  <c r="O645" i="7" s="1"/>
  <c r="AI645" i="2"/>
  <c r="C645" i="7" s="1"/>
  <c r="N507" i="7"/>
  <c r="F507" i="7"/>
  <c r="I507" i="7"/>
  <c r="J507" i="7" s="1"/>
  <c r="G507" i="7"/>
  <c r="AK37" i="2"/>
  <c r="L37" i="7" s="1"/>
  <c r="AF37" i="2"/>
  <c r="AG37" i="2"/>
  <c r="AK258" i="2"/>
  <c r="L258" i="7" s="1"/>
  <c r="AF258" i="2"/>
  <c r="AG258" i="2"/>
  <c r="AK372" i="2"/>
  <c r="L372" i="7" s="1"/>
  <c r="AG372" i="2"/>
  <c r="AF372" i="2"/>
  <c r="AK1056" i="2"/>
  <c r="L1056" i="7" s="1"/>
  <c r="AF1056" i="2"/>
  <c r="AG1056" i="2"/>
  <c r="AH272" i="2"/>
  <c r="O272" i="7" s="1"/>
  <c r="AI272" i="2"/>
  <c r="C272" i="7" s="1"/>
  <c r="AK491" i="2"/>
  <c r="L491" i="7" s="1"/>
  <c r="AG491" i="2"/>
  <c r="AF491" i="2"/>
  <c r="N587" i="7"/>
  <c r="F587" i="7"/>
  <c r="I587" i="7"/>
  <c r="G587" i="7"/>
  <c r="F196" i="7"/>
  <c r="N196" i="7"/>
  <c r="I196" i="7"/>
  <c r="J196" i="7" s="1"/>
  <c r="G196" i="7"/>
  <c r="AK603" i="2"/>
  <c r="L603" i="7" s="1"/>
  <c r="AG603" i="2"/>
  <c r="AF603" i="2"/>
  <c r="AH156" i="2"/>
  <c r="O156" i="7" s="1"/>
  <c r="AI156" i="2"/>
  <c r="C156" i="7" s="1"/>
  <c r="AH622" i="2"/>
  <c r="O622" i="7" s="1"/>
  <c r="AI622" i="2"/>
  <c r="C622" i="7" s="1"/>
  <c r="AK1030" i="2"/>
  <c r="L1030" i="7" s="1"/>
  <c r="AF1030" i="2"/>
  <c r="AG1030" i="2"/>
  <c r="AK65" i="2"/>
  <c r="L65" i="7" s="1"/>
  <c r="AG65" i="2"/>
  <c r="AF65" i="2"/>
  <c r="AH141" i="2"/>
  <c r="O141" i="7" s="1"/>
  <c r="AI141" i="2"/>
  <c r="C141" i="7" s="1"/>
  <c r="AH989" i="2"/>
  <c r="O989" i="7" s="1"/>
  <c r="AI989" i="2"/>
  <c r="C989" i="7" s="1"/>
  <c r="N882" i="7"/>
  <c r="F882" i="7"/>
  <c r="I882" i="7"/>
  <c r="G882" i="7"/>
  <c r="AK910" i="2"/>
  <c r="L910" i="7" s="1"/>
  <c r="AF910" i="2"/>
  <c r="AG910" i="2"/>
  <c r="AH223" i="2"/>
  <c r="O223" i="7" s="1"/>
  <c r="AI223" i="2"/>
  <c r="C223" i="7" s="1"/>
  <c r="AK124" i="2"/>
  <c r="L124" i="7" s="1"/>
  <c r="AG124" i="2"/>
  <c r="AF124" i="2"/>
  <c r="AH400" i="2"/>
  <c r="O400" i="7" s="1"/>
  <c r="AI400" i="2"/>
  <c r="C400" i="7" s="1"/>
  <c r="AK598" i="2"/>
  <c r="L598" i="7" s="1"/>
  <c r="AF598" i="2"/>
  <c r="AG598" i="2"/>
  <c r="AK50" i="2"/>
  <c r="L50" i="7" s="1"/>
  <c r="AF50" i="2"/>
  <c r="AG50" i="2"/>
  <c r="N657" i="7"/>
  <c r="F657" i="7"/>
  <c r="I657" i="7"/>
  <c r="J657" i="7" s="1"/>
  <c r="G657" i="7"/>
  <c r="AK790" i="2"/>
  <c r="L790" i="7" s="1"/>
  <c r="AF790" i="2"/>
  <c r="AG790" i="2"/>
  <c r="AH803" i="2"/>
  <c r="O803" i="7" s="1"/>
  <c r="AI803" i="2"/>
  <c r="C803" i="7" s="1"/>
  <c r="AH565" i="2"/>
  <c r="O565" i="7" s="1"/>
  <c r="AI565" i="2"/>
  <c r="C565" i="7" s="1"/>
  <c r="F1114" i="7"/>
  <c r="N1114" i="7"/>
  <c r="I1114" i="7"/>
  <c r="G1114" i="7"/>
  <c r="AH127" i="2"/>
  <c r="O127" i="7" s="1"/>
  <c r="AI127" i="2"/>
  <c r="C127" i="7" s="1"/>
  <c r="N500" i="7"/>
  <c r="F500" i="7"/>
  <c r="G500" i="7"/>
  <c r="I500" i="7"/>
  <c r="J500" i="7" s="1"/>
  <c r="AH1004" i="2"/>
  <c r="O1004" i="7" s="1"/>
  <c r="AI1004" i="2"/>
  <c r="C1004" i="7" s="1"/>
  <c r="AH957" i="2"/>
  <c r="O957" i="7" s="1"/>
  <c r="AI957" i="2"/>
  <c r="C957" i="7" s="1"/>
  <c r="N1084" i="7"/>
  <c r="F1084" i="7"/>
  <c r="I1084" i="7"/>
  <c r="J1084" i="7" s="1"/>
  <c r="G1084" i="7"/>
  <c r="AH949" i="2"/>
  <c r="O949" i="7" s="1"/>
  <c r="AI949" i="2"/>
  <c r="C949" i="7" s="1"/>
  <c r="N655" i="7"/>
  <c r="F655" i="7"/>
  <c r="I655" i="7"/>
  <c r="J655" i="7" s="1"/>
  <c r="G655" i="7"/>
  <c r="N793" i="7"/>
  <c r="F793" i="7"/>
  <c r="I793" i="7"/>
  <c r="G793" i="7"/>
  <c r="N1137" i="7"/>
  <c r="F1137" i="7"/>
  <c r="I1137" i="7"/>
  <c r="G1137" i="7"/>
  <c r="AH1154" i="2"/>
  <c r="O1154" i="7" s="1"/>
  <c r="AI1154" i="2"/>
  <c r="C1154" i="7" s="1"/>
  <c r="N424" i="7"/>
  <c r="F424" i="7"/>
  <c r="I424" i="7"/>
  <c r="J424" i="7" s="1"/>
  <c r="G424" i="7"/>
  <c r="AH1021" i="2"/>
  <c r="O1021" i="7" s="1"/>
  <c r="AI1021" i="2"/>
  <c r="C1021" i="7" s="1"/>
  <c r="AH1067" i="2"/>
  <c r="O1067" i="7" s="1"/>
  <c r="AI1067" i="2"/>
  <c r="C1067" i="7" s="1"/>
  <c r="AH1003" i="2"/>
  <c r="O1003" i="7" s="1"/>
  <c r="AI1003" i="2"/>
  <c r="C1003" i="7" s="1"/>
  <c r="N808" i="7"/>
  <c r="F808" i="7"/>
  <c r="I808" i="7"/>
  <c r="J808" i="7" s="1"/>
  <c r="G808" i="7"/>
  <c r="AH1008" i="2"/>
  <c r="O1008" i="7" s="1"/>
  <c r="AI1008" i="2"/>
  <c r="C1008" i="7" s="1"/>
  <c r="AH31" i="2"/>
  <c r="O31" i="7" s="1"/>
  <c r="AI31" i="2"/>
  <c r="C31" i="7" s="1"/>
  <c r="N939" i="7"/>
  <c r="F939" i="7"/>
  <c r="I939" i="7"/>
  <c r="J939" i="7" s="1"/>
  <c r="G939" i="7"/>
  <c r="AH153" i="2"/>
  <c r="O153" i="7" s="1"/>
  <c r="AI153" i="2"/>
  <c r="C153" i="7" s="1"/>
  <c r="AH872" i="2"/>
  <c r="O872" i="7" s="1"/>
  <c r="AI872" i="2"/>
  <c r="C872" i="7" s="1"/>
  <c r="F1059" i="7"/>
  <c r="N1059" i="7"/>
  <c r="I1059" i="7"/>
  <c r="J1059" i="7" s="1"/>
  <c r="G1059" i="7"/>
  <c r="AH700" i="2"/>
  <c r="O700" i="7" s="1"/>
  <c r="AI700" i="2"/>
  <c r="C700" i="7" s="1"/>
  <c r="F1129" i="7"/>
  <c r="N1129" i="7"/>
  <c r="I1129" i="7"/>
  <c r="J1129" i="7" s="1"/>
  <c r="G1129" i="7"/>
  <c r="AH34" i="2"/>
  <c r="O34" i="7" s="1"/>
  <c r="AI34" i="2"/>
  <c r="C34" i="7" s="1"/>
  <c r="N1023" i="7"/>
  <c r="F1023" i="7"/>
  <c r="I1023" i="7"/>
  <c r="J1023" i="7" s="1"/>
  <c r="G1023" i="7"/>
  <c r="AH973" i="2"/>
  <c r="O973" i="7" s="1"/>
  <c r="AI973" i="2"/>
  <c r="C973" i="7" s="1"/>
  <c r="N928" i="7"/>
  <c r="F928" i="7"/>
  <c r="I928" i="7"/>
  <c r="J928" i="7" s="1"/>
  <c r="G928" i="7"/>
  <c r="N824" i="7"/>
  <c r="F824" i="7"/>
  <c r="G824" i="7"/>
  <c r="I824" i="7"/>
  <c r="J824" i="7" s="1"/>
  <c r="AH992" i="2"/>
  <c r="O992" i="7" s="1"/>
  <c r="AI992" i="2"/>
  <c r="C992" i="7" s="1"/>
  <c r="AH235" i="2"/>
  <c r="O235" i="7" s="1"/>
  <c r="J235" i="7" s="1"/>
  <c r="AI235" i="2"/>
  <c r="C235" i="7" s="1"/>
  <c r="F336" i="7"/>
  <c r="N336" i="7"/>
  <c r="I336" i="7"/>
  <c r="J336" i="7" s="1"/>
  <c r="G336" i="7"/>
  <c r="N997" i="7"/>
  <c r="F997" i="7"/>
  <c r="I997" i="7"/>
  <c r="J997" i="7" s="1"/>
  <c r="G997" i="7"/>
  <c r="AH775" i="2"/>
  <c r="O775" i="7" s="1"/>
  <c r="AI775" i="2"/>
  <c r="C775" i="7" s="1"/>
  <c r="AH1159" i="2"/>
  <c r="O1159" i="7" s="1"/>
  <c r="AI1159" i="2"/>
  <c r="C1159" i="7" s="1"/>
  <c r="AH207" i="2"/>
  <c r="O207" i="7" s="1"/>
  <c r="AI207" i="2"/>
  <c r="C207" i="7" s="1"/>
  <c r="AH67" i="2"/>
  <c r="O67" i="7" s="1"/>
  <c r="AI67" i="2"/>
  <c r="C67" i="7" s="1"/>
  <c r="AH239" i="2" l="1"/>
  <c r="O239" i="7" s="1"/>
  <c r="AI239" i="2"/>
  <c r="C239" i="7" s="1"/>
  <c r="N863" i="7"/>
  <c r="F863" i="7"/>
  <c r="I863" i="7"/>
  <c r="G863" i="7"/>
  <c r="F504" i="7"/>
  <c r="N504" i="7"/>
  <c r="I504" i="7"/>
  <c r="G504" i="7"/>
  <c r="AH744" i="2"/>
  <c r="O744" i="7" s="1"/>
  <c r="AI744" i="2"/>
  <c r="C744" i="7" s="1"/>
  <c r="F312" i="7"/>
  <c r="N312" i="7"/>
  <c r="I312" i="7"/>
  <c r="G312" i="7"/>
  <c r="AH720" i="2"/>
  <c r="O720" i="7" s="1"/>
  <c r="AI720" i="2"/>
  <c r="C720" i="7" s="1"/>
  <c r="N297" i="7"/>
  <c r="F297" i="7"/>
  <c r="G297" i="7"/>
  <c r="I297" i="7"/>
  <c r="J297" i="7" s="1"/>
  <c r="AH780" i="2"/>
  <c r="O780" i="7" s="1"/>
  <c r="AI780" i="2"/>
  <c r="C780" i="7" s="1"/>
  <c r="N299" i="7"/>
  <c r="F299" i="7"/>
  <c r="I299" i="7"/>
  <c r="G299" i="7"/>
  <c r="F698" i="7"/>
  <c r="N698" i="7"/>
  <c r="I698" i="7"/>
  <c r="G698" i="7"/>
  <c r="F723" i="7"/>
  <c r="N723" i="7"/>
  <c r="I723" i="7"/>
  <c r="G723" i="7"/>
  <c r="N496" i="7"/>
  <c r="F496" i="7"/>
  <c r="I496" i="7"/>
  <c r="G496" i="7"/>
  <c r="N440" i="7"/>
  <c r="F440" i="7"/>
  <c r="G440" i="7"/>
  <c r="I440" i="7"/>
  <c r="AH418" i="2"/>
  <c r="O418" i="7" s="1"/>
  <c r="AI418" i="2"/>
  <c r="C418" i="7" s="1"/>
  <c r="N78" i="7"/>
  <c r="F78" i="7"/>
  <c r="I78" i="7"/>
  <c r="G78" i="7"/>
  <c r="N474" i="7"/>
  <c r="F474" i="7"/>
  <c r="I474" i="7"/>
  <c r="G474" i="7"/>
  <c r="F411" i="7"/>
  <c r="N411" i="7"/>
  <c r="I411" i="7"/>
  <c r="G411" i="7"/>
  <c r="AH1072" i="2"/>
  <c r="O1072" i="7" s="1"/>
  <c r="AI1072" i="2"/>
  <c r="C1072" i="7" s="1"/>
  <c r="N81" i="7"/>
  <c r="F81" i="7"/>
  <c r="G81" i="7"/>
  <c r="I81" i="7"/>
  <c r="N704" i="7"/>
  <c r="F704" i="7"/>
  <c r="G704" i="7"/>
  <c r="I704" i="7"/>
  <c r="AH1056" i="2"/>
  <c r="O1056" i="7" s="1"/>
  <c r="AI1056" i="2"/>
  <c r="C1056" i="7" s="1"/>
  <c r="N850" i="7"/>
  <c r="F850" i="7"/>
  <c r="I850" i="7"/>
  <c r="G850" i="7"/>
  <c r="AH299" i="2"/>
  <c r="O299" i="7" s="1"/>
  <c r="AI299" i="2"/>
  <c r="C299" i="7" s="1"/>
  <c r="N274" i="7"/>
  <c r="F274" i="7"/>
  <c r="I274" i="7"/>
  <c r="G274" i="7"/>
  <c r="AH698" i="2"/>
  <c r="O698" i="7" s="1"/>
  <c r="AI698" i="2"/>
  <c r="C698" i="7" s="1"/>
  <c r="N257" i="7"/>
  <c r="F257" i="7"/>
  <c r="I257" i="7"/>
  <c r="G257" i="7"/>
  <c r="N524" i="7"/>
  <c r="F524" i="7"/>
  <c r="G524" i="7"/>
  <c r="I524" i="7"/>
  <c r="AH293" i="2"/>
  <c r="O293" i="7" s="1"/>
  <c r="AI293" i="2"/>
  <c r="C293" i="7" s="1"/>
  <c r="AH177" i="2"/>
  <c r="O177" i="7" s="1"/>
  <c r="AI177" i="2"/>
  <c r="C177" i="7" s="1"/>
  <c r="N143" i="7"/>
  <c r="F143" i="7"/>
  <c r="G143" i="7"/>
  <c r="I143" i="7"/>
  <c r="J347" i="7"/>
  <c r="N215" i="7"/>
  <c r="F215" i="7"/>
  <c r="G215" i="7"/>
  <c r="I215" i="7"/>
  <c r="N995" i="7"/>
  <c r="F995" i="7"/>
  <c r="I995" i="7"/>
  <c r="J995" i="7" s="1"/>
  <c r="G995" i="7"/>
  <c r="N294" i="7"/>
  <c r="F294" i="7"/>
  <c r="I294" i="7"/>
  <c r="G294" i="7"/>
  <c r="AH78" i="2"/>
  <c r="O78" i="7" s="1"/>
  <c r="AI78" i="2"/>
  <c r="C78" i="7" s="1"/>
  <c r="AH256" i="2"/>
  <c r="O256" i="7" s="1"/>
  <c r="AI256" i="2"/>
  <c r="C256" i="7" s="1"/>
  <c r="N1040" i="7"/>
  <c r="F1040" i="7"/>
  <c r="G1040" i="7"/>
  <c r="I1040" i="7"/>
  <c r="AH474" i="2"/>
  <c r="O474" i="7" s="1"/>
  <c r="AI474" i="2"/>
  <c r="C474" i="7" s="1"/>
  <c r="N210" i="7"/>
  <c r="F210" i="7"/>
  <c r="I210" i="7"/>
  <c r="G210" i="7"/>
  <c r="AH282" i="2"/>
  <c r="O282" i="7" s="1"/>
  <c r="AI282" i="2"/>
  <c r="C282" i="7" s="1"/>
  <c r="AH411" i="2"/>
  <c r="O411" i="7" s="1"/>
  <c r="AI411" i="2"/>
  <c r="C411" i="7" s="1"/>
  <c r="N597" i="7"/>
  <c r="F597" i="7"/>
  <c r="I597" i="7"/>
  <c r="G597" i="7"/>
  <c r="F208" i="7"/>
  <c r="N208" i="7"/>
  <c r="I208" i="7"/>
  <c r="G208" i="7"/>
  <c r="J129" i="7"/>
  <c r="AH311" i="2"/>
  <c r="O311" i="7" s="1"/>
  <c r="AI311" i="2"/>
  <c r="C311" i="7" s="1"/>
  <c r="J846" i="7"/>
  <c r="AH70" i="2"/>
  <c r="O70" i="7" s="1"/>
  <c r="AI70" i="2"/>
  <c r="C70" i="7" s="1"/>
  <c r="AH598" i="2"/>
  <c r="O598" i="7" s="1"/>
  <c r="AI598" i="2"/>
  <c r="C598" i="7" s="1"/>
  <c r="AH1030" i="2"/>
  <c r="O1030" i="7" s="1"/>
  <c r="AI1030" i="2"/>
  <c r="C1030" i="7" s="1"/>
  <c r="N1056" i="7"/>
  <c r="F1056" i="7"/>
  <c r="I1056" i="7"/>
  <c r="J1056" i="7" s="1"/>
  <c r="G1056" i="7"/>
  <c r="AH341" i="2"/>
  <c r="O341" i="7" s="1"/>
  <c r="AI341" i="2"/>
  <c r="C341" i="7" s="1"/>
  <c r="J1146" i="7"/>
  <c r="AH634" i="2"/>
  <c r="O634" i="7" s="1"/>
  <c r="AI634" i="2"/>
  <c r="C634" i="7" s="1"/>
  <c r="J446" i="7"/>
  <c r="AH850" i="2"/>
  <c r="O850" i="7" s="1"/>
  <c r="AI850" i="2"/>
  <c r="C850" i="7" s="1"/>
  <c r="AH274" i="2"/>
  <c r="O274" i="7" s="1"/>
  <c r="AI274" i="2"/>
  <c r="C274" i="7" s="1"/>
  <c r="N63" i="7"/>
  <c r="F63" i="7"/>
  <c r="I63" i="7"/>
  <c r="G63" i="7"/>
  <c r="N66" i="7"/>
  <c r="F66" i="7"/>
  <c r="I66" i="7"/>
  <c r="G66" i="7"/>
  <c r="N259" i="7"/>
  <c r="F259" i="7"/>
  <c r="I259" i="7"/>
  <c r="G259" i="7"/>
  <c r="J1036" i="7"/>
  <c r="N635" i="7"/>
  <c r="F635" i="7"/>
  <c r="I635" i="7"/>
  <c r="G635" i="7"/>
  <c r="N27" i="7"/>
  <c r="F27" i="7"/>
  <c r="I27" i="7"/>
  <c r="G27" i="7"/>
  <c r="J774" i="7"/>
  <c r="N379" i="7"/>
  <c r="F379" i="7"/>
  <c r="I379" i="7"/>
  <c r="G379" i="7"/>
  <c r="AH524" i="2"/>
  <c r="O524" i="7" s="1"/>
  <c r="AI524" i="2"/>
  <c r="C524" i="7" s="1"/>
  <c r="N908" i="7"/>
  <c r="F908" i="7"/>
  <c r="G908" i="7"/>
  <c r="I908" i="7"/>
  <c r="J249" i="7"/>
  <c r="J866" i="7"/>
  <c r="AH705" i="2"/>
  <c r="O705" i="7" s="1"/>
  <c r="AI705" i="2"/>
  <c r="C705" i="7" s="1"/>
  <c r="AH863" i="2"/>
  <c r="O863" i="7" s="1"/>
  <c r="AI863" i="2"/>
  <c r="C863" i="7" s="1"/>
  <c r="AH98" i="2"/>
  <c r="O98" i="7" s="1"/>
  <c r="AI98" i="2"/>
  <c r="C98" i="7" s="1"/>
  <c r="J285" i="7"/>
  <c r="N666" i="7"/>
  <c r="F666" i="7"/>
  <c r="I666" i="7"/>
  <c r="G666" i="7"/>
  <c r="N73" i="7"/>
  <c r="F73" i="7"/>
  <c r="I73" i="7"/>
  <c r="G73" i="7"/>
  <c r="N620" i="7"/>
  <c r="F620" i="7"/>
  <c r="G620" i="7"/>
  <c r="I620" i="7"/>
  <c r="J620" i="7" s="1"/>
  <c r="AH699" i="2"/>
  <c r="O699" i="7" s="1"/>
  <c r="AI699" i="2"/>
  <c r="C699" i="7" s="1"/>
  <c r="N177" i="7"/>
  <c r="F177" i="7"/>
  <c r="G177" i="7"/>
  <c r="I177" i="7"/>
  <c r="F280" i="7"/>
  <c r="N280" i="7"/>
  <c r="I280" i="7"/>
  <c r="G280" i="7"/>
  <c r="AH143" i="2"/>
  <c r="O143" i="7" s="1"/>
  <c r="AI143" i="2"/>
  <c r="C143" i="7" s="1"/>
  <c r="J631" i="7"/>
  <c r="N706" i="7"/>
  <c r="F706" i="7"/>
  <c r="I706" i="7"/>
  <c r="G706" i="7"/>
  <c r="N1143" i="7"/>
  <c r="F1143" i="7"/>
  <c r="I1143" i="7"/>
  <c r="G1143" i="7"/>
  <c r="N203" i="7"/>
  <c r="F203" i="7"/>
  <c r="G203" i="7"/>
  <c r="I203" i="7"/>
  <c r="AH99" i="2"/>
  <c r="O99" i="7" s="1"/>
  <c r="AI99" i="2"/>
  <c r="C99" i="7" s="1"/>
  <c r="AH275" i="2"/>
  <c r="O275" i="7" s="1"/>
  <c r="AI275" i="2"/>
  <c r="C275" i="7" s="1"/>
  <c r="AH1125" i="2"/>
  <c r="O1125" i="7" s="1"/>
  <c r="AI1125" i="2"/>
  <c r="C1125" i="7" s="1"/>
  <c r="J1138" i="7"/>
  <c r="AH215" i="2"/>
  <c r="O215" i="7" s="1"/>
  <c r="AI215" i="2"/>
  <c r="C215" i="7" s="1"/>
  <c r="F459" i="7"/>
  <c r="N459" i="7"/>
  <c r="I459" i="7"/>
  <c r="G459" i="7"/>
  <c r="F337" i="7"/>
  <c r="N337" i="7"/>
  <c r="I337" i="7"/>
  <c r="G337" i="7"/>
  <c r="J1011" i="7"/>
  <c r="N191" i="7"/>
  <c r="F191" i="7"/>
  <c r="G191" i="7"/>
  <c r="I191" i="7"/>
  <c r="F543" i="7"/>
  <c r="N543" i="7"/>
  <c r="I543" i="7"/>
  <c r="G543" i="7"/>
  <c r="J35" i="7"/>
  <c r="N247" i="7"/>
  <c r="F247" i="7"/>
  <c r="I247" i="7"/>
  <c r="G247" i="7"/>
  <c r="AH551" i="2"/>
  <c r="O551" i="7" s="1"/>
  <c r="AI551" i="2"/>
  <c r="C551" i="7" s="1"/>
  <c r="J32" i="7"/>
  <c r="N807" i="7"/>
  <c r="F807" i="7"/>
  <c r="I807" i="7"/>
  <c r="G807" i="7"/>
  <c r="AH885" i="2"/>
  <c r="O885" i="7" s="1"/>
  <c r="AI885" i="2"/>
  <c r="C885" i="7" s="1"/>
  <c r="F338" i="7"/>
  <c r="N338" i="7"/>
  <c r="I338" i="7"/>
  <c r="G338" i="7"/>
  <c r="N1132" i="7"/>
  <c r="F1132" i="7"/>
  <c r="I1132" i="7"/>
  <c r="J1132" i="7" s="1"/>
  <c r="G1132" i="7"/>
  <c r="N527" i="7"/>
  <c r="F527" i="7"/>
  <c r="I527" i="7"/>
  <c r="G527" i="7"/>
  <c r="AH294" i="2"/>
  <c r="O294" i="7" s="1"/>
  <c r="AI294" i="2"/>
  <c r="C294" i="7" s="1"/>
  <c r="AH443" i="2"/>
  <c r="O443" i="7" s="1"/>
  <c r="AI443" i="2"/>
  <c r="C443" i="7" s="1"/>
  <c r="J475" i="7"/>
  <c r="AH817" i="2"/>
  <c r="O817" i="7" s="1"/>
  <c r="AI817" i="2"/>
  <c r="C817" i="7" s="1"/>
  <c r="AH248" i="2"/>
  <c r="O248" i="7" s="1"/>
  <c r="AI248" i="2"/>
  <c r="C248" i="7" s="1"/>
  <c r="J213" i="7"/>
  <c r="AH102" i="2"/>
  <c r="O102" i="7" s="1"/>
  <c r="AI102" i="2"/>
  <c r="C102" i="7" s="1"/>
  <c r="AH512" i="2"/>
  <c r="O512" i="7" s="1"/>
  <c r="AI512" i="2"/>
  <c r="C512" i="7" s="1"/>
  <c r="N502" i="7"/>
  <c r="F502" i="7"/>
  <c r="I502" i="7"/>
  <c r="G502" i="7"/>
  <c r="J814" i="7"/>
  <c r="N937" i="7"/>
  <c r="F937" i="7"/>
  <c r="I937" i="7"/>
  <c r="G937" i="7"/>
  <c r="N855" i="7"/>
  <c r="F855" i="7"/>
  <c r="I855" i="7"/>
  <c r="G855" i="7"/>
  <c r="N884" i="7"/>
  <c r="F884" i="7"/>
  <c r="I884" i="7"/>
  <c r="J884" i="7" s="1"/>
  <c r="G884" i="7"/>
  <c r="AH210" i="2"/>
  <c r="O210" i="7" s="1"/>
  <c r="AI210" i="2"/>
  <c r="C210" i="7" s="1"/>
  <c r="J845" i="7"/>
  <c r="N282" i="7"/>
  <c r="F282" i="7"/>
  <c r="I282" i="7"/>
  <c r="J282" i="7" s="1"/>
  <c r="G282" i="7"/>
  <c r="N952" i="7"/>
  <c r="F952" i="7"/>
  <c r="I952" i="7"/>
  <c r="G952" i="7"/>
  <c r="N365" i="7"/>
  <c r="F365" i="7"/>
  <c r="I365" i="7"/>
  <c r="G365" i="7"/>
  <c r="AH522" i="2"/>
  <c r="O522" i="7" s="1"/>
  <c r="AI522" i="2"/>
  <c r="C522" i="7" s="1"/>
  <c r="N95" i="7"/>
  <c r="F95" i="7"/>
  <c r="G95" i="7"/>
  <c r="I95" i="7"/>
  <c r="AH690" i="2"/>
  <c r="O690" i="7" s="1"/>
  <c r="AI690" i="2"/>
  <c r="C690" i="7" s="1"/>
  <c r="N283" i="7"/>
  <c r="F283" i="7"/>
  <c r="I283" i="7"/>
  <c r="G283" i="7"/>
  <c r="N735" i="7"/>
  <c r="F735" i="7"/>
  <c r="I735" i="7"/>
  <c r="G735" i="7"/>
  <c r="J924" i="7"/>
  <c r="AH467" i="2"/>
  <c r="O467" i="7" s="1"/>
  <c r="AI467" i="2"/>
  <c r="C467" i="7" s="1"/>
  <c r="J329" i="7"/>
  <c r="J777" i="7"/>
  <c r="N1149" i="7"/>
  <c r="F1149" i="7"/>
  <c r="I1149" i="7"/>
  <c r="G1149" i="7"/>
  <c r="AH1038" i="2"/>
  <c r="O1038" i="7" s="1"/>
  <c r="AI1038" i="2"/>
  <c r="C1038" i="7" s="1"/>
  <c r="AH433" i="2"/>
  <c r="O433" i="7" s="1"/>
  <c r="AI433" i="2"/>
  <c r="C433" i="7" s="1"/>
  <c r="J308" i="7"/>
  <c r="J979" i="7"/>
  <c r="J1151" i="7"/>
  <c r="J1045" i="7"/>
  <c r="AH208" i="2"/>
  <c r="O208" i="7" s="1"/>
  <c r="AI208" i="2"/>
  <c r="C208" i="7" s="1"/>
  <c r="N87" i="7"/>
  <c r="F87" i="7"/>
  <c r="I87" i="7"/>
  <c r="G87" i="7"/>
  <c r="N599" i="7"/>
  <c r="F599" i="7"/>
  <c r="I599" i="7"/>
  <c r="G599" i="7"/>
  <c r="F494" i="7"/>
  <c r="N494" i="7"/>
  <c r="I494" i="7"/>
  <c r="G494" i="7"/>
  <c r="AH718" i="2"/>
  <c r="O718" i="7" s="1"/>
  <c r="AI718" i="2"/>
  <c r="C718" i="7" s="1"/>
  <c r="N693" i="7"/>
  <c r="F693" i="7"/>
  <c r="I693" i="7"/>
  <c r="G693" i="7"/>
  <c r="AH540" i="2"/>
  <c r="O540" i="7" s="1"/>
  <c r="AI540" i="2"/>
  <c r="C540" i="7" s="1"/>
  <c r="AH763" i="2"/>
  <c r="O763" i="7" s="1"/>
  <c r="AI763" i="2"/>
  <c r="C763" i="7" s="1"/>
  <c r="AH391" i="2"/>
  <c r="O391" i="7" s="1"/>
  <c r="AI391" i="2"/>
  <c r="C391" i="7" s="1"/>
  <c r="N760" i="7"/>
  <c r="F760" i="7"/>
  <c r="I760" i="7"/>
  <c r="G760" i="7"/>
  <c r="AH1018" i="2"/>
  <c r="O1018" i="7" s="1"/>
  <c r="AI1018" i="2"/>
  <c r="C1018" i="7" s="1"/>
  <c r="J640" i="7"/>
  <c r="N442" i="7"/>
  <c r="F442" i="7"/>
  <c r="I442" i="7"/>
  <c r="J442" i="7" s="1"/>
  <c r="G442" i="7"/>
  <c r="N90" i="7"/>
  <c r="F90" i="7"/>
  <c r="I90" i="7"/>
  <c r="G90" i="7"/>
  <c r="F685" i="7"/>
  <c r="N685" i="7"/>
  <c r="I685" i="7"/>
  <c r="G685" i="7"/>
  <c r="N942" i="7"/>
  <c r="F942" i="7"/>
  <c r="I942" i="7"/>
  <c r="J942" i="7" s="1"/>
  <c r="G942" i="7"/>
  <c r="J1014" i="7"/>
  <c r="N388" i="7"/>
  <c r="F388" i="7"/>
  <c r="I388" i="7"/>
  <c r="G388" i="7"/>
  <c r="N113" i="7"/>
  <c r="F113" i="7"/>
  <c r="I113" i="7"/>
  <c r="G113" i="7"/>
  <c r="AH890" i="2"/>
  <c r="O890" i="7" s="1"/>
  <c r="AI890" i="2"/>
  <c r="C890" i="7" s="1"/>
  <c r="AH541" i="2"/>
  <c r="O541" i="7" s="1"/>
  <c r="AI541" i="2"/>
  <c r="C541" i="7" s="1"/>
  <c r="N659" i="7"/>
  <c r="F659" i="7"/>
  <c r="I659" i="7"/>
  <c r="G659" i="7"/>
  <c r="N70" i="7"/>
  <c r="F70" i="7"/>
  <c r="I70" i="7"/>
  <c r="G70" i="7"/>
  <c r="F254" i="7"/>
  <c r="N254" i="7"/>
  <c r="I254" i="7"/>
  <c r="G254" i="7"/>
  <c r="N744" i="7"/>
  <c r="F744" i="7"/>
  <c r="I744" i="7"/>
  <c r="J744" i="7" s="1"/>
  <c r="G744" i="7"/>
  <c r="J893" i="7"/>
  <c r="N279" i="7"/>
  <c r="F279" i="7"/>
  <c r="I279" i="7"/>
  <c r="G279" i="7"/>
  <c r="J875" i="7"/>
  <c r="N668" i="7"/>
  <c r="F668" i="7"/>
  <c r="I668" i="7"/>
  <c r="G668" i="7"/>
  <c r="J383" i="7"/>
  <c r="J85" i="7"/>
  <c r="AH561" i="2"/>
  <c r="O561" i="7" s="1"/>
  <c r="AI561" i="2"/>
  <c r="C561" i="7" s="1"/>
  <c r="N780" i="7"/>
  <c r="F780" i="7"/>
  <c r="I780" i="7"/>
  <c r="J780" i="7" s="1"/>
  <c r="G780" i="7"/>
  <c r="AH65" i="2"/>
  <c r="O65" i="7" s="1"/>
  <c r="AI65" i="2"/>
  <c r="C65" i="7" s="1"/>
  <c r="N293" i="7"/>
  <c r="F293" i="7"/>
  <c r="I293" i="7"/>
  <c r="J293" i="7" s="1"/>
  <c r="G293" i="7"/>
  <c r="N414" i="7"/>
  <c r="F414" i="7"/>
  <c r="I414" i="7"/>
  <c r="G414" i="7"/>
  <c r="F374" i="7"/>
  <c r="N374" i="7"/>
  <c r="G374" i="7"/>
  <c r="I374" i="7"/>
  <c r="N853" i="7"/>
  <c r="F853" i="7"/>
  <c r="I853" i="7"/>
  <c r="G853" i="7"/>
  <c r="F256" i="7"/>
  <c r="N256" i="7"/>
  <c r="I256" i="7"/>
  <c r="J256" i="7" s="1"/>
  <c r="G256" i="7"/>
  <c r="AH503" i="2"/>
  <c r="O503" i="7" s="1"/>
  <c r="AI503" i="2"/>
  <c r="C503" i="7" s="1"/>
  <c r="AH597" i="2"/>
  <c r="O597" i="7" s="1"/>
  <c r="AI597" i="2"/>
  <c r="C597" i="7" s="1"/>
  <c r="AH330" i="2"/>
  <c r="O330" i="7" s="1"/>
  <c r="AI330" i="2"/>
  <c r="C330" i="7" s="1"/>
  <c r="AH251" i="2"/>
  <c r="O251" i="7" s="1"/>
  <c r="AI251" i="2"/>
  <c r="C251" i="7" s="1"/>
  <c r="N45" i="7"/>
  <c r="F45" i="7"/>
  <c r="G45" i="7"/>
  <c r="I45" i="7"/>
  <c r="F495" i="7"/>
  <c r="N495" i="7"/>
  <c r="I495" i="7"/>
  <c r="G495" i="7"/>
  <c r="N910" i="7"/>
  <c r="F910" i="7"/>
  <c r="I910" i="7"/>
  <c r="G910" i="7"/>
  <c r="N341" i="7"/>
  <c r="F341" i="7"/>
  <c r="I341" i="7"/>
  <c r="J341" i="7" s="1"/>
  <c r="G341" i="7"/>
  <c r="N849" i="7"/>
  <c r="F849" i="7"/>
  <c r="I849" i="7"/>
  <c r="G849" i="7"/>
  <c r="AH723" i="2"/>
  <c r="O723" i="7" s="1"/>
  <c r="AI723" i="2"/>
  <c r="C723" i="7" s="1"/>
  <c r="AH908" i="2"/>
  <c r="O908" i="7" s="1"/>
  <c r="AI908" i="2"/>
  <c r="C908" i="7" s="1"/>
  <c r="AH620" i="2"/>
  <c r="O620" i="7" s="1"/>
  <c r="AI620" i="2"/>
  <c r="C620" i="7" s="1"/>
  <c r="AH496" i="2"/>
  <c r="O496" i="7" s="1"/>
  <c r="AI496" i="2"/>
  <c r="C496" i="7" s="1"/>
  <c r="N43" i="7"/>
  <c r="F43" i="7"/>
  <c r="I43" i="7"/>
  <c r="G43" i="7"/>
  <c r="AH337" i="2"/>
  <c r="O337" i="7" s="1"/>
  <c r="AI337" i="2"/>
  <c r="C337" i="7" s="1"/>
  <c r="AH374" i="2"/>
  <c r="O374" i="7" s="1"/>
  <c r="AI374" i="2"/>
  <c r="C374" i="7" s="1"/>
  <c r="AH6" i="2"/>
  <c r="O6" i="7" s="1"/>
  <c r="AI6" i="2"/>
  <c r="C6" i="7" s="1"/>
  <c r="N443" i="7"/>
  <c r="F443" i="7"/>
  <c r="I443" i="7"/>
  <c r="J443" i="7" s="1"/>
  <c r="G443" i="7"/>
  <c r="AH502" i="2"/>
  <c r="O502" i="7" s="1"/>
  <c r="AI502" i="2"/>
  <c r="C502" i="7" s="1"/>
  <c r="AH884" i="2"/>
  <c r="O884" i="7" s="1"/>
  <c r="AI884" i="2"/>
  <c r="C884" i="7" s="1"/>
  <c r="J645" i="7"/>
  <c r="AH1149" i="2"/>
  <c r="O1149" i="7" s="1"/>
  <c r="AI1149" i="2"/>
  <c r="C1149" i="7" s="1"/>
  <c r="AH660" i="2"/>
  <c r="O660" i="7" s="1"/>
  <c r="AI660" i="2"/>
  <c r="C660" i="7" s="1"/>
  <c r="AH442" i="2"/>
  <c r="O442" i="7" s="1"/>
  <c r="AI442" i="2"/>
  <c r="C442" i="7" s="1"/>
  <c r="J906" i="7"/>
  <c r="N560" i="7"/>
  <c r="F560" i="7"/>
  <c r="G560" i="7"/>
  <c r="I560" i="7"/>
  <c r="N598" i="7"/>
  <c r="F598" i="7"/>
  <c r="I598" i="7"/>
  <c r="J598" i="7" s="1"/>
  <c r="G598" i="7"/>
  <c r="F1030" i="7"/>
  <c r="N1030" i="7"/>
  <c r="I1030" i="7"/>
  <c r="J1030" i="7" s="1"/>
  <c r="G1030" i="7"/>
  <c r="N628" i="7"/>
  <c r="F628" i="7"/>
  <c r="I628" i="7"/>
  <c r="G628" i="7"/>
  <c r="N634" i="7"/>
  <c r="F634" i="7"/>
  <c r="I634" i="7"/>
  <c r="J634" i="7" s="1"/>
  <c r="G634" i="7"/>
  <c r="N366" i="7"/>
  <c r="F366" i="7"/>
  <c r="I366" i="7"/>
  <c r="G366" i="7"/>
  <c r="J268" i="7"/>
  <c r="AH613" i="2"/>
  <c r="O613" i="7" s="1"/>
  <c r="AI613" i="2"/>
  <c r="C613" i="7" s="1"/>
  <c r="AH66" i="2"/>
  <c r="O66" i="7" s="1"/>
  <c r="AI66" i="2"/>
  <c r="C66" i="7" s="1"/>
  <c r="J539" i="7"/>
  <c r="AH635" i="2"/>
  <c r="O635" i="7" s="1"/>
  <c r="AI635" i="2"/>
  <c r="C635" i="7" s="1"/>
  <c r="AH27" i="2"/>
  <c r="O27" i="7" s="1"/>
  <c r="AI27" i="2"/>
  <c r="C27" i="7" s="1"/>
  <c r="AH544" i="2"/>
  <c r="O544" i="7" s="1"/>
  <c r="AI544" i="2"/>
  <c r="C544" i="7" s="1"/>
  <c r="AH224" i="2"/>
  <c r="O224" i="7" s="1"/>
  <c r="AI224" i="2"/>
  <c r="C224" i="7" s="1"/>
  <c r="J150" i="7"/>
  <c r="N682" i="7"/>
  <c r="F682" i="7"/>
  <c r="I682" i="7"/>
  <c r="G682" i="7"/>
  <c r="AH379" i="2"/>
  <c r="O379" i="7" s="1"/>
  <c r="AI379" i="2"/>
  <c r="C379" i="7" s="1"/>
  <c r="J996" i="7"/>
  <c r="N705" i="7"/>
  <c r="F705" i="7"/>
  <c r="I705" i="7"/>
  <c r="J705" i="7" s="1"/>
  <c r="G705" i="7"/>
  <c r="N1134" i="7"/>
  <c r="F1134" i="7"/>
  <c r="I1134" i="7"/>
  <c r="G1134" i="7"/>
  <c r="AH201" i="2"/>
  <c r="O201" i="7" s="1"/>
  <c r="AI201" i="2"/>
  <c r="C201" i="7" s="1"/>
  <c r="AH739" i="2"/>
  <c r="O739" i="7" s="1"/>
  <c r="AI739" i="2"/>
  <c r="C739" i="7" s="1"/>
  <c r="AH415" i="2"/>
  <c r="O415" i="7" s="1"/>
  <c r="AI415" i="2"/>
  <c r="C415" i="7" s="1"/>
  <c r="AH666" i="2"/>
  <c r="O666" i="7" s="1"/>
  <c r="AI666" i="2"/>
  <c r="C666" i="7" s="1"/>
  <c r="F458" i="7"/>
  <c r="N458" i="7"/>
  <c r="I458" i="7"/>
  <c r="G458" i="7"/>
  <c r="J837" i="7"/>
  <c r="AH280" i="2"/>
  <c r="O280" i="7" s="1"/>
  <c r="AI280" i="2"/>
  <c r="C280" i="7" s="1"/>
  <c r="J151" i="7"/>
  <c r="AH706" i="2"/>
  <c r="O706" i="7" s="1"/>
  <c r="AI706" i="2"/>
  <c r="C706" i="7" s="1"/>
  <c r="AH1143" i="2"/>
  <c r="O1143" i="7" s="1"/>
  <c r="AI1143" i="2"/>
  <c r="C1143" i="7" s="1"/>
  <c r="AH203" i="2"/>
  <c r="O203" i="7" s="1"/>
  <c r="AI203" i="2"/>
  <c r="C203" i="7" s="1"/>
  <c r="N99" i="7"/>
  <c r="F99" i="7"/>
  <c r="I99" i="7"/>
  <c r="J99" i="7" s="1"/>
  <c r="G99" i="7"/>
  <c r="AH729" i="2"/>
  <c r="O729" i="7" s="1"/>
  <c r="AI729" i="2"/>
  <c r="C729" i="7" s="1"/>
  <c r="N1125" i="7"/>
  <c r="F1125" i="7"/>
  <c r="I1125" i="7"/>
  <c r="J1125" i="7" s="1"/>
  <c r="G1125" i="7"/>
  <c r="AH459" i="2"/>
  <c r="O459" i="7" s="1"/>
  <c r="AI459" i="2"/>
  <c r="C459" i="7" s="1"/>
  <c r="AH417" i="2"/>
  <c r="O417" i="7" s="1"/>
  <c r="AI417" i="2"/>
  <c r="C417" i="7" s="1"/>
  <c r="N394" i="7"/>
  <c r="F394" i="7"/>
  <c r="I394" i="7"/>
  <c r="G394" i="7"/>
  <c r="AH57" i="2"/>
  <c r="O57" i="7" s="1"/>
  <c r="AI57" i="2"/>
  <c r="C57" i="7" s="1"/>
  <c r="AH191" i="2"/>
  <c r="O191" i="7" s="1"/>
  <c r="AI191" i="2"/>
  <c r="C191" i="7" s="1"/>
  <c r="AH543" i="2"/>
  <c r="O543" i="7" s="1"/>
  <c r="AI543" i="2"/>
  <c r="C543" i="7" s="1"/>
  <c r="J934" i="7"/>
  <c r="F289" i="7"/>
  <c r="N289" i="7"/>
  <c r="I289" i="7"/>
  <c r="G289" i="7"/>
  <c r="AH1115" i="2"/>
  <c r="O1115" i="7" s="1"/>
  <c r="AI1115" i="2"/>
  <c r="C1115" i="7" s="1"/>
  <c r="AH453" i="2"/>
  <c r="O453" i="7" s="1"/>
  <c r="AI453" i="2"/>
  <c r="C453" i="7" s="1"/>
  <c r="F100" i="7"/>
  <c r="N100" i="7"/>
  <c r="I100" i="7"/>
  <c r="G100" i="7"/>
  <c r="AH514" i="2"/>
  <c r="O514" i="7" s="1"/>
  <c r="AI514" i="2"/>
  <c r="C514" i="7" s="1"/>
  <c r="F133" i="7"/>
  <c r="N133" i="7"/>
  <c r="G133" i="7"/>
  <c r="I133" i="7"/>
  <c r="AH452" i="2"/>
  <c r="O452" i="7" s="1"/>
  <c r="AI452" i="2"/>
  <c r="C452" i="7" s="1"/>
  <c r="AH807" i="2"/>
  <c r="O807" i="7" s="1"/>
  <c r="AI807" i="2"/>
  <c r="C807" i="7" s="1"/>
  <c r="N885" i="7"/>
  <c r="F885" i="7"/>
  <c r="I885" i="7"/>
  <c r="J885" i="7" s="1"/>
  <c r="G885" i="7"/>
  <c r="AH338" i="2"/>
  <c r="O338" i="7" s="1"/>
  <c r="AI338" i="2"/>
  <c r="C338" i="7" s="1"/>
  <c r="N696" i="7"/>
  <c r="F696" i="7"/>
  <c r="I696" i="7"/>
  <c r="J696" i="7" s="1"/>
  <c r="G696" i="7"/>
  <c r="N54" i="7"/>
  <c r="F54" i="7"/>
  <c r="I54" i="7"/>
  <c r="G54" i="7"/>
  <c r="AH1132" i="2"/>
  <c r="O1132" i="7" s="1"/>
  <c r="AI1132" i="2"/>
  <c r="C1132" i="7" s="1"/>
  <c r="AH527" i="2"/>
  <c r="O527" i="7" s="1"/>
  <c r="AI527" i="2"/>
  <c r="C527" i="7" s="1"/>
  <c r="F746" i="7"/>
  <c r="N746" i="7"/>
  <c r="I746" i="7"/>
  <c r="J746" i="7" s="1"/>
  <c r="G746" i="7"/>
  <c r="J167" i="7"/>
  <c r="J1148" i="7"/>
  <c r="AH168" i="2"/>
  <c r="O168" i="7" s="1"/>
  <c r="AI168" i="2"/>
  <c r="C168" i="7" s="1"/>
  <c r="N102" i="7"/>
  <c r="F102" i="7"/>
  <c r="I102" i="7"/>
  <c r="J102" i="7" s="1"/>
  <c r="G102" i="7"/>
  <c r="J165" i="7"/>
  <c r="N512" i="7"/>
  <c r="F512" i="7"/>
  <c r="G512" i="7"/>
  <c r="I512" i="7"/>
  <c r="J512" i="7" s="1"/>
  <c r="J864" i="7"/>
  <c r="AH855" i="2"/>
  <c r="O855" i="7" s="1"/>
  <c r="AI855" i="2"/>
  <c r="C855" i="7" s="1"/>
  <c r="J138" i="7"/>
  <c r="N1118" i="7"/>
  <c r="F1118" i="7"/>
  <c r="I1118" i="7"/>
  <c r="G1118" i="7"/>
  <c r="J865" i="7"/>
  <c r="AH952" i="2"/>
  <c r="O952" i="7" s="1"/>
  <c r="AI952" i="2"/>
  <c r="C952" i="7" s="1"/>
  <c r="AH365" i="2"/>
  <c r="O365" i="7" s="1"/>
  <c r="AI365" i="2"/>
  <c r="C365" i="7" s="1"/>
  <c r="AH1088" i="2"/>
  <c r="O1088" i="7" s="1"/>
  <c r="AI1088" i="2"/>
  <c r="C1088" i="7" s="1"/>
  <c r="J911" i="7"/>
  <c r="J1006" i="7"/>
  <c r="AH95" i="2"/>
  <c r="O95" i="7" s="1"/>
  <c r="AI95" i="2"/>
  <c r="C95" i="7" s="1"/>
  <c r="N690" i="7"/>
  <c r="F690" i="7"/>
  <c r="I690" i="7"/>
  <c r="J690" i="7" s="1"/>
  <c r="G690" i="7"/>
  <c r="AH735" i="2"/>
  <c r="O735" i="7" s="1"/>
  <c r="AI735" i="2"/>
  <c r="C735" i="7" s="1"/>
  <c r="AH80" i="2"/>
  <c r="O80" i="7" s="1"/>
  <c r="AI80" i="2"/>
  <c r="C80" i="7" s="1"/>
  <c r="N380" i="7"/>
  <c r="F380" i="7"/>
  <c r="G380" i="7"/>
  <c r="I380" i="7"/>
  <c r="J874" i="7"/>
  <c r="N674" i="7"/>
  <c r="F674" i="7"/>
  <c r="I674" i="7"/>
  <c r="G674" i="7"/>
  <c r="F1106" i="7"/>
  <c r="N1106" i="7"/>
  <c r="I1106" i="7"/>
  <c r="G1106" i="7"/>
  <c r="J67" i="7"/>
  <c r="AH36" i="2"/>
  <c r="O36" i="7" s="1"/>
  <c r="AI36" i="2"/>
  <c r="C36" i="7" s="1"/>
  <c r="AH87" i="2"/>
  <c r="O87" i="7" s="1"/>
  <c r="AI87" i="2"/>
  <c r="C87" i="7" s="1"/>
  <c r="AH599" i="2"/>
  <c r="O599" i="7" s="1"/>
  <c r="AI599" i="2"/>
  <c r="C599" i="7" s="1"/>
  <c r="AH494" i="2"/>
  <c r="O494" i="7" s="1"/>
  <c r="AI494" i="2"/>
  <c r="C494" i="7" s="1"/>
  <c r="AH429" i="2"/>
  <c r="O429" i="7" s="1"/>
  <c r="AI429" i="2"/>
  <c r="C429" i="7" s="1"/>
  <c r="N718" i="7"/>
  <c r="F718" i="7"/>
  <c r="I718" i="7"/>
  <c r="J718" i="7" s="1"/>
  <c r="G718" i="7"/>
  <c r="AH284" i="2"/>
  <c r="O284" i="7" s="1"/>
  <c r="AI284" i="2"/>
  <c r="C284" i="7" s="1"/>
  <c r="AH693" i="2"/>
  <c r="O693" i="7" s="1"/>
  <c r="AI693" i="2"/>
  <c r="C693" i="7" s="1"/>
  <c r="N763" i="7"/>
  <c r="F763" i="7"/>
  <c r="I763" i="7"/>
  <c r="J763" i="7" s="1"/>
  <c r="G763" i="7"/>
  <c r="N391" i="7"/>
  <c r="F391" i="7"/>
  <c r="I391" i="7"/>
  <c r="J391" i="7" s="1"/>
  <c r="G391" i="7"/>
  <c r="AH760" i="2"/>
  <c r="O760" i="7" s="1"/>
  <c r="AI760" i="2"/>
  <c r="C760" i="7" s="1"/>
  <c r="F1018" i="7"/>
  <c r="N1018" i="7"/>
  <c r="I1018" i="7"/>
  <c r="G1018" i="7"/>
  <c r="F252" i="7"/>
  <c r="N252" i="7"/>
  <c r="G252" i="7"/>
  <c r="I252" i="7"/>
  <c r="AH90" i="2"/>
  <c r="O90" i="7" s="1"/>
  <c r="AI90" i="2"/>
  <c r="C90" i="7" s="1"/>
  <c r="AH685" i="2"/>
  <c r="O685" i="7" s="1"/>
  <c r="AI685" i="2"/>
  <c r="C685" i="7" s="1"/>
  <c r="N1131" i="7"/>
  <c r="F1131" i="7"/>
  <c r="I1131" i="7"/>
  <c r="G1131" i="7"/>
  <c r="J844" i="7"/>
  <c r="J1117" i="7"/>
  <c r="F121" i="7"/>
  <c r="N121" i="7"/>
  <c r="I121" i="7"/>
  <c r="G121" i="7"/>
  <c r="F554" i="7"/>
  <c r="N554" i="7"/>
  <c r="I554" i="7"/>
  <c r="J554" i="7" s="1"/>
  <c r="G554" i="7"/>
  <c r="AH942" i="2"/>
  <c r="O942" i="7" s="1"/>
  <c r="AI942" i="2"/>
  <c r="C942" i="7" s="1"/>
  <c r="AH388" i="2"/>
  <c r="O388" i="7" s="1"/>
  <c r="AI388" i="2"/>
  <c r="C388" i="7" s="1"/>
  <c r="AH113" i="2"/>
  <c r="O113" i="7" s="1"/>
  <c r="AI113" i="2"/>
  <c r="C113" i="7" s="1"/>
  <c r="F432" i="7"/>
  <c r="N432" i="7"/>
  <c r="I432" i="7"/>
  <c r="G432" i="7"/>
  <c r="N162" i="7"/>
  <c r="F162" i="7"/>
  <c r="I162" i="7"/>
  <c r="G162" i="7"/>
  <c r="AH659" i="2"/>
  <c r="O659" i="7" s="1"/>
  <c r="AI659" i="2"/>
  <c r="C659" i="7" s="1"/>
  <c r="AH254" i="2"/>
  <c r="O254" i="7" s="1"/>
  <c r="AI254" i="2"/>
  <c r="C254" i="7" s="1"/>
  <c r="F421" i="7"/>
  <c r="N421" i="7"/>
  <c r="I421" i="7"/>
  <c r="G421" i="7"/>
  <c r="AH279" i="2"/>
  <c r="O279" i="7" s="1"/>
  <c r="AI279" i="2"/>
  <c r="C279" i="7" s="1"/>
  <c r="AH300" i="2"/>
  <c r="O300" i="7" s="1"/>
  <c r="AI300" i="2"/>
  <c r="C300" i="7" s="1"/>
  <c r="J302" i="7"/>
  <c r="J547" i="7"/>
  <c r="F122" i="7"/>
  <c r="N122" i="7"/>
  <c r="I122" i="7"/>
  <c r="G122" i="7"/>
  <c r="AH668" i="2"/>
  <c r="O668" i="7" s="1"/>
  <c r="AI668" i="2"/>
  <c r="C668" i="7" s="1"/>
  <c r="N708" i="7"/>
  <c r="F708" i="7"/>
  <c r="I708" i="7"/>
  <c r="G708" i="7"/>
  <c r="N145" i="7"/>
  <c r="F145" i="7"/>
  <c r="I145" i="7"/>
  <c r="G145" i="7"/>
  <c r="N561" i="7"/>
  <c r="F561" i="7"/>
  <c r="I561" i="7"/>
  <c r="J561" i="7" s="1"/>
  <c r="G561" i="7"/>
  <c r="AH43" i="2"/>
  <c r="O43" i="7" s="1"/>
  <c r="AI43" i="2"/>
  <c r="C43" i="7" s="1"/>
  <c r="AH448" i="2"/>
  <c r="O448" i="7" s="1"/>
  <c r="AI448" i="2"/>
  <c r="C448" i="7" s="1"/>
  <c r="AH751" i="2"/>
  <c r="O751" i="7" s="1"/>
  <c r="AI751" i="2"/>
  <c r="C751" i="7" s="1"/>
  <c r="AH407" i="2"/>
  <c r="O407" i="7" s="1"/>
  <c r="AI407" i="2"/>
  <c r="C407" i="7" s="1"/>
  <c r="N6" i="7"/>
  <c r="F6" i="7"/>
  <c r="I6" i="7"/>
  <c r="J6" i="7" s="1"/>
  <c r="G6" i="7"/>
  <c r="AH326" i="2"/>
  <c r="O326" i="7" s="1"/>
  <c r="AI326" i="2"/>
  <c r="C326" i="7" s="1"/>
  <c r="N1113" i="7"/>
  <c r="F1113" i="7"/>
  <c r="I1113" i="7"/>
  <c r="G1113" i="7"/>
  <c r="F457" i="7"/>
  <c r="N457" i="7"/>
  <c r="I457" i="7"/>
  <c r="G457" i="7"/>
  <c r="N927" i="7"/>
  <c r="F927" i="7"/>
  <c r="I927" i="7"/>
  <c r="J927" i="7" s="1"/>
  <c r="G927" i="7"/>
  <c r="AH978" i="2"/>
  <c r="O978" i="7" s="1"/>
  <c r="AI978" i="2"/>
  <c r="C978" i="7" s="1"/>
  <c r="AH504" i="2"/>
  <c r="O504" i="7" s="1"/>
  <c r="AI504" i="2"/>
  <c r="C504" i="7" s="1"/>
  <c r="N660" i="7"/>
  <c r="F660" i="7"/>
  <c r="I660" i="7"/>
  <c r="J660" i="7" s="1"/>
  <c r="G660" i="7"/>
  <c r="AH826" i="2"/>
  <c r="O826" i="7" s="1"/>
  <c r="AI826" i="2"/>
  <c r="C826" i="7" s="1"/>
  <c r="N79" i="7"/>
  <c r="F79" i="7"/>
  <c r="I79" i="7"/>
  <c r="G79" i="7"/>
  <c r="N441" i="7"/>
  <c r="F441" i="7"/>
  <c r="I441" i="7"/>
  <c r="G441" i="7"/>
  <c r="AH623" i="2"/>
  <c r="O623" i="7" s="1"/>
  <c r="AI623" i="2"/>
  <c r="C623" i="7" s="1"/>
  <c r="AH63" i="2"/>
  <c r="O63" i="7" s="1"/>
  <c r="AI63" i="2"/>
  <c r="C63" i="7" s="1"/>
  <c r="AH259" i="2"/>
  <c r="O259" i="7" s="1"/>
  <c r="AI259" i="2"/>
  <c r="C259" i="7" s="1"/>
  <c r="AH172" i="2"/>
  <c r="O172" i="7" s="1"/>
  <c r="AI172" i="2"/>
  <c r="C172" i="7" s="1"/>
  <c r="AH73" i="2"/>
  <c r="O73" i="7" s="1"/>
  <c r="AI73" i="2"/>
  <c r="C73" i="7" s="1"/>
  <c r="F699" i="7"/>
  <c r="N699" i="7"/>
  <c r="I699" i="7"/>
  <c r="J699" i="7" s="1"/>
  <c r="G699" i="7"/>
  <c r="AH604" i="2"/>
  <c r="O604" i="7" s="1"/>
  <c r="AI604" i="2"/>
  <c r="C604" i="7" s="1"/>
  <c r="N275" i="7"/>
  <c r="F275" i="7"/>
  <c r="G275" i="7"/>
  <c r="I275" i="7"/>
  <c r="J275" i="7" s="1"/>
  <c r="F206" i="7"/>
  <c r="N206" i="7"/>
  <c r="I206" i="7"/>
  <c r="G206" i="7"/>
  <c r="N356" i="7"/>
  <c r="F356" i="7"/>
  <c r="G356" i="7"/>
  <c r="I356" i="7"/>
  <c r="N551" i="7"/>
  <c r="F551" i="7"/>
  <c r="I551" i="7"/>
  <c r="J551" i="7" s="1"/>
  <c r="G551" i="7"/>
  <c r="AH615" i="2"/>
  <c r="O615" i="7" s="1"/>
  <c r="AI615" i="2"/>
  <c r="C615" i="7" s="1"/>
  <c r="AH887" i="2"/>
  <c r="O887" i="7" s="1"/>
  <c r="AI887" i="2"/>
  <c r="C887" i="7" s="1"/>
  <c r="AH853" i="2"/>
  <c r="O853" i="7" s="1"/>
  <c r="AI853" i="2"/>
  <c r="C853" i="7" s="1"/>
  <c r="N248" i="7"/>
  <c r="F248" i="7"/>
  <c r="G248" i="7"/>
  <c r="I248" i="7"/>
  <c r="J248" i="7" s="1"/>
  <c r="J190" i="7"/>
  <c r="N522" i="7"/>
  <c r="F522" i="7"/>
  <c r="I522" i="7"/>
  <c r="J522" i="7" s="1"/>
  <c r="G522" i="7"/>
  <c r="AH927" i="2"/>
  <c r="O927" i="7" s="1"/>
  <c r="AI927" i="2"/>
  <c r="C927" i="7" s="1"/>
  <c r="AH283" i="2"/>
  <c r="O283" i="7" s="1"/>
  <c r="AI283" i="2"/>
  <c r="C283" i="7" s="1"/>
  <c r="N467" i="7"/>
  <c r="F467" i="7"/>
  <c r="I467" i="7"/>
  <c r="J467" i="7" s="1"/>
  <c r="G467" i="7"/>
  <c r="N1038" i="7"/>
  <c r="F1038" i="7"/>
  <c r="I1038" i="7"/>
  <c r="J1038" i="7" s="1"/>
  <c r="G1038" i="7"/>
  <c r="F540" i="7"/>
  <c r="N540" i="7"/>
  <c r="I540" i="7"/>
  <c r="J540" i="7" s="1"/>
  <c r="G540" i="7"/>
  <c r="AH495" i="2"/>
  <c r="O495" i="7" s="1"/>
  <c r="AI495" i="2"/>
  <c r="C495" i="7" s="1"/>
  <c r="F541" i="7"/>
  <c r="N541" i="7"/>
  <c r="G541" i="7"/>
  <c r="I541" i="7"/>
  <c r="J541" i="7" s="1"/>
  <c r="AH790" i="2"/>
  <c r="O790" i="7" s="1"/>
  <c r="AI790" i="2"/>
  <c r="C790" i="7" s="1"/>
  <c r="J882" i="7"/>
  <c r="F372" i="7"/>
  <c r="N372" i="7"/>
  <c r="I372" i="7"/>
  <c r="G372" i="7"/>
  <c r="N171" i="7"/>
  <c r="F171" i="7"/>
  <c r="I171" i="7"/>
  <c r="G171" i="7"/>
  <c r="N471" i="7"/>
  <c r="F471" i="7"/>
  <c r="I471" i="7"/>
  <c r="G471" i="7"/>
  <c r="AH628" i="2"/>
  <c r="O628" i="7" s="1"/>
  <c r="AI628" i="2"/>
  <c r="C628" i="7" s="1"/>
  <c r="J656" i="7"/>
  <c r="AH366" i="2"/>
  <c r="O366" i="7" s="1"/>
  <c r="AI366" i="2"/>
  <c r="C366" i="7" s="1"/>
  <c r="N613" i="7"/>
  <c r="F613" i="7"/>
  <c r="I613" i="7"/>
  <c r="J613" i="7" s="1"/>
  <c r="G613" i="7"/>
  <c r="N654" i="7"/>
  <c r="F654" i="7"/>
  <c r="I654" i="7"/>
  <c r="G654" i="7"/>
  <c r="F396" i="7"/>
  <c r="N396" i="7"/>
  <c r="I396" i="7"/>
  <c r="G396" i="7"/>
  <c r="N77" i="7"/>
  <c r="F77" i="7"/>
  <c r="I77" i="7"/>
  <c r="G77" i="7"/>
  <c r="J486" i="7"/>
  <c r="J272" i="7"/>
  <c r="J1103" i="7"/>
  <c r="J803" i="7"/>
  <c r="AH895" i="2"/>
  <c r="O895" i="7" s="1"/>
  <c r="AI895" i="2"/>
  <c r="C895" i="7" s="1"/>
  <c r="AH492" i="2"/>
  <c r="O492" i="7" s="1"/>
  <c r="AI492" i="2"/>
  <c r="C492" i="7" s="1"/>
  <c r="F97" i="7"/>
  <c r="N97" i="7"/>
  <c r="I97" i="7"/>
  <c r="G97" i="7"/>
  <c r="J309" i="7"/>
  <c r="N556" i="7"/>
  <c r="F556" i="7"/>
  <c r="I556" i="7"/>
  <c r="G556" i="7"/>
  <c r="N544" i="7"/>
  <c r="F544" i="7"/>
  <c r="I544" i="7"/>
  <c r="J544" i="7" s="1"/>
  <c r="G544" i="7"/>
  <c r="J567" i="7"/>
  <c r="N224" i="7"/>
  <c r="F224" i="7"/>
  <c r="G224" i="7"/>
  <c r="I224" i="7"/>
  <c r="J224" i="7" s="1"/>
  <c r="AH682" i="2"/>
  <c r="O682" i="7" s="1"/>
  <c r="AI682" i="2"/>
  <c r="C682" i="7" s="1"/>
  <c r="J1153" i="7"/>
  <c r="J1089" i="7"/>
  <c r="AH125" i="2"/>
  <c r="O125" i="7" s="1"/>
  <c r="AI125" i="2"/>
  <c r="C125" i="7" s="1"/>
  <c r="AH1134" i="2"/>
  <c r="O1134" i="7" s="1"/>
  <c r="AI1134" i="2"/>
  <c r="C1134" i="7" s="1"/>
  <c r="N201" i="7"/>
  <c r="F201" i="7"/>
  <c r="G201" i="7"/>
  <c r="I201" i="7"/>
  <c r="J201" i="7" s="1"/>
  <c r="N739" i="7"/>
  <c r="F739" i="7"/>
  <c r="I739" i="7"/>
  <c r="J739" i="7" s="1"/>
  <c r="G739" i="7"/>
  <c r="N1086" i="7"/>
  <c r="F1086" i="7"/>
  <c r="I1086" i="7"/>
  <c r="G1086" i="7"/>
  <c r="N415" i="7"/>
  <c r="F415" i="7"/>
  <c r="I415" i="7"/>
  <c r="J415" i="7" s="1"/>
  <c r="G415" i="7"/>
  <c r="AH1139" i="2"/>
  <c r="O1139" i="7" s="1"/>
  <c r="AI1139" i="2"/>
  <c r="C1139" i="7" s="1"/>
  <c r="AH214" i="2"/>
  <c r="O214" i="7" s="1"/>
  <c r="AI214" i="2"/>
  <c r="C214" i="7" s="1"/>
  <c r="AH458" i="2"/>
  <c r="O458" i="7" s="1"/>
  <c r="AI458" i="2"/>
  <c r="C458" i="7" s="1"/>
  <c r="N606" i="7"/>
  <c r="F606" i="7"/>
  <c r="I606" i="7"/>
  <c r="G606" i="7"/>
  <c r="AH716" i="2"/>
  <c r="O716" i="7" s="1"/>
  <c r="AI716" i="2"/>
  <c r="C716" i="7" s="1"/>
  <c r="N393" i="7"/>
  <c r="F393" i="7"/>
  <c r="G393" i="7"/>
  <c r="I393" i="7"/>
  <c r="AH787" i="2"/>
  <c r="O787" i="7" s="1"/>
  <c r="AI787" i="2"/>
  <c r="C787" i="7" s="1"/>
  <c r="AH619" i="2"/>
  <c r="O619" i="7" s="1"/>
  <c r="AI619" i="2"/>
  <c r="C619" i="7" s="1"/>
  <c r="J815" i="7"/>
  <c r="N729" i="7"/>
  <c r="F729" i="7"/>
  <c r="I729" i="7"/>
  <c r="J729" i="7" s="1"/>
  <c r="G729" i="7"/>
  <c r="J60" i="7"/>
  <c r="AH609" i="2"/>
  <c r="O609" i="7" s="1"/>
  <c r="AI609" i="2"/>
  <c r="C609" i="7" s="1"/>
  <c r="J305" i="7"/>
  <c r="N417" i="7"/>
  <c r="F417" i="7"/>
  <c r="I417" i="7"/>
  <c r="J417" i="7" s="1"/>
  <c r="G417" i="7"/>
  <c r="AH394" i="2"/>
  <c r="O394" i="7" s="1"/>
  <c r="AI394" i="2"/>
  <c r="C394" i="7" s="1"/>
  <c r="N57" i="7"/>
  <c r="F57" i="7"/>
  <c r="G57" i="7"/>
  <c r="I57" i="7"/>
  <c r="J57" i="7" s="1"/>
  <c r="N851" i="7"/>
  <c r="F851" i="7"/>
  <c r="I851" i="7"/>
  <c r="J851" i="7" s="1"/>
  <c r="G851" i="7"/>
  <c r="J572" i="7"/>
  <c r="J363" i="7"/>
  <c r="AH289" i="2"/>
  <c r="O289" i="7" s="1"/>
  <c r="AI289" i="2"/>
  <c r="C289" i="7" s="1"/>
  <c r="N1115" i="7"/>
  <c r="F1115" i="7"/>
  <c r="I1115" i="7"/>
  <c r="J1115" i="7" s="1"/>
  <c r="G1115" i="7"/>
  <c r="N453" i="7"/>
  <c r="F453" i="7"/>
  <c r="I453" i="7"/>
  <c r="J453" i="7" s="1"/>
  <c r="G453" i="7"/>
  <c r="AH100" i="2"/>
  <c r="O100" i="7" s="1"/>
  <c r="AI100" i="2"/>
  <c r="C100" i="7" s="1"/>
  <c r="AH730" i="2"/>
  <c r="O730" i="7" s="1"/>
  <c r="AI730" i="2"/>
  <c r="C730" i="7" s="1"/>
  <c r="N514" i="7"/>
  <c r="F514" i="7"/>
  <c r="I514" i="7"/>
  <c r="J514" i="7" s="1"/>
  <c r="G514" i="7"/>
  <c r="AH133" i="2"/>
  <c r="O133" i="7" s="1"/>
  <c r="AI133" i="2"/>
  <c r="C133" i="7" s="1"/>
  <c r="N452" i="7"/>
  <c r="F452" i="7"/>
  <c r="G452" i="7"/>
  <c r="I452" i="7"/>
  <c r="N473" i="7"/>
  <c r="F473" i="7"/>
  <c r="I473" i="7"/>
  <c r="G473" i="7"/>
  <c r="AH696" i="2"/>
  <c r="O696" i="7" s="1"/>
  <c r="AI696" i="2"/>
  <c r="C696" i="7" s="1"/>
  <c r="AH54" i="2"/>
  <c r="O54" i="7" s="1"/>
  <c r="AI54" i="2"/>
  <c r="C54" i="7" s="1"/>
  <c r="AH679" i="2"/>
  <c r="O679" i="7" s="1"/>
  <c r="AI679" i="2"/>
  <c r="C679" i="7" s="1"/>
  <c r="AH746" i="2"/>
  <c r="O746" i="7" s="1"/>
  <c r="AI746" i="2"/>
  <c r="C746" i="7" s="1"/>
  <c r="J652" i="7"/>
  <c r="J1007" i="7"/>
  <c r="J843" i="7"/>
  <c r="J988" i="7"/>
  <c r="J748" i="7"/>
  <c r="F168" i="7"/>
  <c r="N168" i="7"/>
  <c r="G168" i="7"/>
  <c r="I168" i="7"/>
  <c r="J168" i="7" s="1"/>
  <c r="N105" i="7"/>
  <c r="F105" i="7"/>
  <c r="G105" i="7"/>
  <c r="I105" i="7"/>
  <c r="AH7" i="2"/>
  <c r="O7" i="7" s="1"/>
  <c r="AI7" i="2"/>
  <c r="C7" i="7" s="1"/>
  <c r="AH1118" i="2"/>
  <c r="O1118" i="7" s="1"/>
  <c r="AI1118" i="2"/>
  <c r="C1118" i="7" s="1"/>
  <c r="N419" i="7"/>
  <c r="F419" i="7"/>
  <c r="I419" i="7"/>
  <c r="G419" i="7"/>
  <c r="J798" i="7"/>
  <c r="J84" i="7"/>
  <c r="N618" i="7"/>
  <c r="F618" i="7"/>
  <c r="I618" i="7"/>
  <c r="G618" i="7"/>
  <c r="J34" i="7"/>
  <c r="N1088" i="7"/>
  <c r="F1088" i="7"/>
  <c r="I1088" i="7"/>
  <c r="J1088" i="7" s="1"/>
  <c r="G1088" i="7"/>
  <c r="J264" i="7"/>
  <c r="F96" i="7"/>
  <c r="N96" i="7"/>
  <c r="G96" i="7"/>
  <c r="I96" i="7"/>
  <c r="J485" i="7"/>
  <c r="N1083" i="7"/>
  <c r="F1083" i="7"/>
  <c r="I1083" i="7"/>
  <c r="G1083" i="7"/>
  <c r="N80" i="7"/>
  <c r="F80" i="7"/>
  <c r="G80" i="7"/>
  <c r="I80" i="7"/>
  <c r="J80" i="7" s="1"/>
  <c r="AH796" i="2"/>
  <c r="O796" i="7" s="1"/>
  <c r="AI796" i="2"/>
  <c r="C796" i="7" s="1"/>
  <c r="N795" i="7"/>
  <c r="F795" i="7"/>
  <c r="I795" i="7"/>
  <c r="G795" i="7"/>
  <c r="AH380" i="2"/>
  <c r="O380" i="7" s="1"/>
  <c r="AI380" i="2"/>
  <c r="C380" i="7" s="1"/>
  <c r="AH532" i="2"/>
  <c r="O532" i="7" s="1"/>
  <c r="AI532" i="2"/>
  <c r="C532" i="7" s="1"/>
  <c r="J147" i="7"/>
  <c r="AH674" i="2"/>
  <c r="O674" i="7" s="1"/>
  <c r="AI674" i="2"/>
  <c r="C674" i="7" s="1"/>
  <c r="AH1106" i="2"/>
  <c r="O1106" i="7" s="1"/>
  <c r="AI1106" i="2"/>
  <c r="C1106" i="7" s="1"/>
  <c r="AH49" i="2"/>
  <c r="O49" i="7" s="1"/>
  <c r="AI49" i="2"/>
  <c r="C49" i="7" s="1"/>
  <c r="F36" i="7"/>
  <c r="N36" i="7"/>
  <c r="G36" i="7"/>
  <c r="I36" i="7"/>
  <c r="J36" i="7" s="1"/>
  <c r="J673" i="7"/>
  <c r="N429" i="7"/>
  <c r="F429" i="7"/>
  <c r="I429" i="7"/>
  <c r="J429" i="7" s="1"/>
  <c r="G429" i="7"/>
  <c r="N284" i="7"/>
  <c r="F284" i="7"/>
  <c r="G284" i="7"/>
  <c r="I284" i="7"/>
  <c r="J284" i="7" s="1"/>
  <c r="AH658" i="2"/>
  <c r="O658" i="7" s="1"/>
  <c r="AI658" i="2"/>
  <c r="C658" i="7" s="1"/>
  <c r="F516" i="7"/>
  <c r="N516" i="7"/>
  <c r="I516" i="7"/>
  <c r="J516" i="7" s="1"/>
  <c r="G516" i="7"/>
  <c r="AH252" i="2"/>
  <c r="O252" i="7" s="1"/>
  <c r="AI252" i="2"/>
  <c r="C252" i="7" s="1"/>
  <c r="AH48" i="2"/>
  <c r="O48" i="7" s="1"/>
  <c r="AI48" i="2"/>
  <c r="C48" i="7" s="1"/>
  <c r="F434" i="7"/>
  <c r="N434" i="7"/>
  <c r="I434" i="7"/>
  <c r="G434" i="7"/>
  <c r="AH9" i="2"/>
  <c r="O9" i="7" s="1"/>
  <c r="AI9" i="2"/>
  <c r="C9" i="7" s="1"/>
  <c r="AH639" i="2"/>
  <c r="O639" i="7" s="1"/>
  <c r="AI639" i="2"/>
  <c r="C639" i="7" s="1"/>
  <c r="AH1131" i="2"/>
  <c r="O1131" i="7" s="1"/>
  <c r="AI1131" i="2"/>
  <c r="C1131" i="7" s="1"/>
  <c r="J319" i="7"/>
  <c r="F146" i="7"/>
  <c r="N146" i="7"/>
  <c r="I146" i="7"/>
  <c r="G146" i="7"/>
  <c r="J935" i="7"/>
  <c r="AH121" i="2"/>
  <c r="O121" i="7" s="1"/>
  <c r="AI121" i="2"/>
  <c r="C121" i="7" s="1"/>
  <c r="N114" i="7"/>
  <c r="F114" i="7"/>
  <c r="I114" i="7"/>
  <c r="G114" i="7"/>
  <c r="J1026" i="7"/>
  <c r="AH554" i="2"/>
  <c r="O554" i="7" s="1"/>
  <c r="AI554" i="2"/>
  <c r="C554" i="7" s="1"/>
  <c r="J477" i="7"/>
  <c r="AH432" i="2"/>
  <c r="O432" i="7" s="1"/>
  <c r="J432" i="7" s="1"/>
  <c r="AI432" i="2"/>
  <c r="C432" i="7" s="1"/>
  <c r="N1157" i="7"/>
  <c r="F1157" i="7"/>
  <c r="I1157" i="7"/>
  <c r="J1157" i="7" s="1"/>
  <c r="G1157" i="7"/>
  <c r="J593" i="7"/>
  <c r="AH162" i="2"/>
  <c r="O162" i="7" s="1"/>
  <c r="AI162" i="2"/>
  <c r="C162" i="7" s="1"/>
  <c r="J174" i="7"/>
  <c r="F721" i="7"/>
  <c r="N721" i="7"/>
  <c r="I721" i="7"/>
  <c r="G721" i="7"/>
  <c r="AH421" i="2"/>
  <c r="O421" i="7" s="1"/>
  <c r="AI421" i="2"/>
  <c r="C421" i="7" s="1"/>
  <c r="F300" i="7"/>
  <c r="N300" i="7"/>
  <c r="I300" i="7"/>
  <c r="J300" i="7" s="1"/>
  <c r="G300" i="7"/>
  <c r="J715" i="7"/>
  <c r="J757" i="7"/>
  <c r="AH122" i="2"/>
  <c r="O122" i="7" s="1"/>
  <c r="AI122" i="2"/>
  <c r="C122" i="7" s="1"/>
  <c r="AH708" i="2"/>
  <c r="O708" i="7" s="1"/>
  <c r="AI708" i="2"/>
  <c r="C708" i="7" s="1"/>
  <c r="F220" i="7"/>
  <c r="N220" i="7"/>
  <c r="I220" i="7"/>
  <c r="J220" i="7" s="1"/>
  <c r="G220" i="7"/>
  <c r="AH782" i="2"/>
  <c r="O782" i="7" s="1"/>
  <c r="AI782" i="2"/>
  <c r="C782" i="7" s="1"/>
  <c r="AH145" i="2"/>
  <c r="O145" i="7" s="1"/>
  <c r="AI145" i="2"/>
  <c r="C145" i="7" s="1"/>
  <c r="J784" i="7"/>
  <c r="AH298" i="2"/>
  <c r="O298" i="7" s="1"/>
  <c r="AI298" i="2"/>
  <c r="C298" i="7" s="1"/>
  <c r="AH976" i="2"/>
  <c r="O976" i="7" s="1"/>
  <c r="AI976" i="2"/>
  <c r="C976" i="7" s="1"/>
  <c r="F98" i="7"/>
  <c r="N98" i="7"/>
  <c r="I98" i="7"/>
  <c r="J98" i="7" s="1"/>
  <c r="G98" i="7"/>
  <c r="N751" i="7"/>
  <c r="F751" i="7"/>
  <c r="I751" i="7"/>
  <c r="J751" i="7" s="1"/>
  <c r="G751" i="7"/>
  <c r="AH247" i="2"/>
  <c r="O247" i="7" s="1"/>
  <c r="AI247" i="2"/>
  <c r="C247" i="7" s="1"/>
  <c r="AH749" i="2"/>
  <c r="O749" i="7" s="1"/>
  <c r="AI749" i="2"/>
  <c r="C749" i="7" s="1"/>
  <c r="N817" i="7"/>
  <c r="F817" i="7"/>
  <c r="I817" i="7"/>
  <c r="J817" i="7" s="1"/>
  <c r="G817" i="7"/>
  <c r="AH937" i="2"/>
  <c r="O937" i="7" s="1"/>
  <c r="AI937" i="2"/>
  <c r="C937" i="7" s="1"/>
  <c r="F433" i="7"/>
  <c r="N433" i="7"/>
  <c r="I433" i="7"/>
  <c r="J433" i="7" s="1"/>
  <c r="G433" i="7"/>
  <c r="AH941" i="2"/>
  <c r="O941" i="7" s="1"/>
  <c r="AI941" i="2"/>
  <c r="C941" i="7" s="1"/>
  <c r="J324" i="7"/>
  <c r="N848" i="7"/>
  <c r="F848" i="7"/>
  <c r="G848" i="7"/>
  <c r="I848" i="7"/>
  <c r="F890" i="7"/>
  <c r="N890" i="7"/>
  <c r="I890" i="7"/>
  <c r="J890" i="7" s="1"/>
  <c r="G890" i="7"/>
  <c r="AH564" i="2"/>
  <c r="O564" i="7" s="1"/>
  <c r="AI564" i="2"/>
  <c r="C564" i="7" s="1"/>
  <c r="J1137" i="7"/>
  <c r="N790" i="7"/>
  <c r="F790" i="7"/>
  <c r="I790" i="7"/>
  <c r="J790" i="7" s="1"/>
  <c r="G790" i="7"/>
  <c r="J587" i="7"/>
  <c r="AH372" i="2"/>
  <c r="O372" i="7" s="1"/>
  <c r="AI372" i="2"/>
  <c r="C372" i="7" s="1"/>
  <c r="AH171" i="2"/>
  <c r="O171" i="7" s="1"/>
  <c r="AI171" i="2"/>
  <c r="C171" i="7" s="1"/>
  <c r="AH471" i="2"/>
  <c r="O471" i="7" s="1"/>
  <c r="AI471" i="2"/>
  <c r="C471" i="7" s="1"/>
  <c r="F663" i="7"/>
  <c r="N663" i="7"/>
  <c r="I663" i="7"/>
  <c r="J663" i="7" s="1"/>
  <c r="G663" i="7"/>
  <c r="F677" i="7"/>
  <c r="N677" i="7"/>
  <c r="I677" i="7"/>
  <c r="G677" i="7"/>
  <c r="AH499" i="2"/>
  <c r="O499" i="7" s="1"/>
  <c r="AI499" i="2"/>
  <c r="C499" i="7" s="1"/>
  <c r="F1034" i="7"/>
  <c r="N1034" i="7"/>
  <c r="I1034" i="7"/>
  <c r="G1034" i="7"/>
  <c r="AH654" i="2"/>
  <c r="O654" i="7" s="1"/>
  <c r="AI654" i="2"/>
  <c r="C654" i="7" s="1"/>
  <c r="AH62" i="2"/>
  <c r="O62" i="7" s="1"/>
  <c r="AI62" i="2"/>
  <c r="C62" i="7" s="1"/>
  <c r="AH396" i="2"/>
  <c r="O396" i="7" s="1"/>
  <c r="AI396" i="2"/>
  <c r="C396" i="7" s="1"/>
  <c r="AH193" i="2"/>
  <c r="O193" i="7" s="1"/>
  <c r="AI193" i="2"/>
  <c r="C193" i="7" s="1"/>
  <c r="AH77" i="2"/>
  <c r="O77" i="7" s="1"/>
  <c r="AI77" i="2"/>
  <c r="C77" i="7" s="1"/>
  <c r="J1159" i="7"/>
  <c r="J957" i="7"/>
  <c r="N895" i="7"/>
  <c r="F895" i="7"/>
  <c r="I895" i="7"/>
  <c r="J895" i="7" s="1"/>
  <c r="G895" i="7"/>
  <c r="F492" i="7"/>
  <c r="N492" i="7"/>
  <c r="I492" i="7"/>
  <c r="J492" i="7" s="1"/>
  <c r="G492" i="7"/>
  <c r="AH97" i="2"/>
  <c r="O97" i="7" s="1"/>
  <c r="AI97" i="2"/>
  <c r="C97" i="7" s="1"/>
  <c r="J765" i="7"/>
  <c r="J713" i="7"/>
  <c r="AH556" i="2"/>
  <c r="O556" i="7" s="1"/>
  <c r="AI556" i="2"/>
  <c r="C556" i="7" s="1"/>
  <c r="J195" i="7"/>
  <c r="N509" i="7"/>
  <c r="F509" i="7"/>
  <c r="I509" i="7"/>
  <c r="G509" i="7"/>
  <c r="AH451" i="2"/>
  <c r="O451" i="7" s="1"/>
  <c r="AI451" i="2"/>
  <c r="C451" i="7" s="1"/>
  <c r="J648" i="7"/>
  <c r="AH194" i="2"/>
  <c r="O194" i="7" s="1"/>
  <c r="AI194" i="2"/>
  <c r="C194" i="7" s="1"/>
  <c r="J1130" i="7"/>
  <c r="J667" i="7"/>
  <c r="N125" i="7"/>
  <c r="F125" i="7"/>
  <c r="I125" i="7"/>
  <c r="J125" i="7" s="1"/>
  <c r="G125" i="7"/>
  <c r="J353" i="7"/>
  <c r="AH1086" i="2"/>
  <c r="O1086" i="7" s="1"/>
  <c r="AI1086" i="2"/>
  <c r="C1086" i="7" s="1"/>
  <c r="F1139" i="7"/>
  <c r="N1139" i="7"/>
  <c r="I1139" i="7"/>
  <c r="J1139" i="7" s="1"/>
  <c r="G1139" i="7"/>
  <c r="N214" i="7"/>
  <c r="F214" i="7"/>
  <c r="I214" i="7"/>
  <c r="J214" i="7" s="1"/>
  <c r="G214" i="7"/>
  <c r="N1047" i="7"/>
  <c r="F1047" i="7"/>
  <c r="I1047" i="7"/>
  <c r="G1047" i="7"/>
  <c r="AH606" i="2"/>
  <c r="O606" i="7" s="1"/>
  <c r="AI606" i="2"/>
  <c r="C606" i="7" s="1"/>
  <c r="N716" i="7"/>
  <c r="F716" i="7"/>
  <c r="I716" i="7"/>
  <c r="J716" i="7" s="1"/>
  <c r="G716" i="7"/>
  <c r="AH393" i="2"/>
  <c r="O393" i="7" s="1"/>
  <c r="AI393" i="2"/>
  <c r="C393" i="7" s="1"/>
  <c r="N787" i="7"/>
  <c r="F787" i="7"/>
  <c r="I787" i="7"/>
  <c r="J787" i="7" s="1"/>
  <c r="G787" i="7"/>
  <c r="N671" i="7"/>
  <c r="F671" i="7"/>
  <c r="I671" i="7"/>
  <c r="G671" i="7"/>
  <c r="F854" i="7"/>
  <c r="N854" i="7"/>
  <c r="I854" i="7"/>
  <c r="G854" i="7"/>
  <c r="AH487" i="2"/>
  <c r="O487" i="7" s="1"/>
  <c r="AI487" i="2"/>
  <c r="C487" i="7" s="1"/>
  <c r="J872" i="7"/>
  <c r="J91" i="7"/>
  <c r="N619" i="7"/>
  <c r="F619" i="7"/>
  <c r="I619" i="7"/>
  <c r="J619" i="7" s="1"/>
  <c r="G619" i="7"/>
  <c r="N576" i="7"/>
  <c r="F576" i="7"/>
  <c r="I576" i="7"/>
  <c r="G576" i="7"/>
  <c r="AH862" i="2"/>
  <c r="O862" i="7" s="1"/>
  <c r="AI862" i="2"/>
  <c r="C862" i="7" s="1"/>
  <c r="N537" i="7"/>
  <c r="F537" i="7"/>
  <c r="I537" i="7"/>
  <c r="G537" i="7"/>
  <c r="N15" i="7"/>
  <c r="F15" i="7"/>
  <c r="I15" i="7"/>
  <c r="G15" i="7"/>
  <c r="AH513" i="2"/>
  <c r="O513" i="7" s="1"/>
  <c r="AI513" i="2"/>
  <c r="C513" i="7" s="1"/>
  <c r="J11" i="7"/>
  <c r="J759" i="7"/>
  <c r="J515" i="7"/>
  <c r="J28" i="7"/>
  <c r="J266" i="7"/>
  <c r="AH154" i="2"/>
  <c r="O154" i="7" s="1"/>
  <c r="AI154" i="2"/>
  <c r="C154" i="7" s="1"/>
  <c r="AH1135" i="2"/>
  <c r="O1135" i="7" s="1"/>
  <c r="AI1135" i="2"/>
  <c r="C1135" i="7" s="1"/>
  <c r="J915" i="7"/>
  <c r="N609" i="7"/>
  <c r="F609" i="7"/>
  <c r="I609" i="7"/>
  <c r="J609" i="7" s="1"/>
  <c r="G609" i="7"/>
  <c r="N838" i="7"/>
  <c r="F838" i="7"/>
  <c r="I838" i="7"/>
  <c r="G838" i="7"/>
  <c r="AH851" i="2"/>
  <c r="O851" i="7" s="1"/>
  <c r="AI851" i="2"/>
  <c r="C851" i="7" s="1"/>
  <c r="F110" i="7"/>
  <c r="N110" i="7"/>
  <c r="I110" i="7"/>
  <c r="G110" i="7"/>
  <c r="J1041" i="7"/>
  <c r="F730" i="7"/>
  <c r="N730" i="7"/>
  <c r="I730" i="7"/>
  <c r="J730" i="7" s="1"/>
  <c r="G730" i="7"/>
  <c r="F276" i="7"/>
  <c r="N276" i="7"/>
  <c r="G276" i="7"/>
  <c r="I276" i="7"/>
  <c r="AH344" i="2"/>
  <c r="O344" i="7" s="1"/>
  <c r="AI344" i="2"/>
  <c r="C344" i="7" s="1"/>
  <c r="J1121" i="7"/>
  <c r="AH473" i="2"/>
  <c r="O473" i="7" s="1"/>
  <c r="AI473" i="2"/>
  <c r="C473" i="7" s="1"/>
  <c r="AH346" i="2"/>
  <c r="O346" i="7" s="1"/>
  <c r="AI346" i="2"/>
  <c r="C346" i="7" s="1"/>
  <c r="AH644" i="2"/>
  <c r="O644" i="7" s="1"/>
  <c r="AI644" i="2"/>
  <c r="C644" i="7" s="1"/>
  <c r="N679" i="7"/>
  <c r="F679" i="7"/>
  <c r="I679" i="7"/>
  <c r="G679" i="7"/>
  <c r="J921" i="7"/>
  <c r="J992" i="7"/>
  <c r="J982" i="7"/>
  <c r="F290" i="7"/>
  <c r="N290" i="7"/>
  <c r="I290" i="7"/>
  <c r="G290" i="7"/>
  <c r="J958" i="7"/>
  <c r="N738" i="7"/>
  <c r="F738" i="7"/>
  <c r="I738" i="7"/>
  <c r="G738" i="7"/>
  <c r="N617" i="7"/>
  <c r="F617" i="7"/>
  <c r="I617" i="7"/>
  <c r="G617" i="7"/>
  <c r="AH105" i="2"/>
  <c r="O105" i="7" s="1"/>
  <c r="AI105" i="2"/>
  <c r="C105" i="7" s="1"/>
  <c r="AH351" i="2"/>
  <c r="O351" i="7" s="1"/>
  <c r="AI351" i="2"/>
  <c r="C351" i="7" s="1"/>
  <c r="N1002" i="7"/>
  <c r="F1002" i="7"/>
  <c r="I1002" i="7"/>
  <c r="G1002" i="7"/>
  <c r="N868" i="7"/>
  <c r="F868" i="7"/>
  <c r="I868" i="7"/>
  <c r="G868" i="7"/>
  <c r="N7" i="7"/>
  <c r="F7" i="7"/>
  <c r="I7" i="7"/>
  <c r="J7" i="7" s="1"/>
  <c r="G7" i="7"/>
  <c r="AH419" i="2"/>
  <c r="O419" i="7" s="1"/>
  <c r="AI419" i="2"/>
  <c r="C419" i="7" s="1"/>
  <c r="J198" i="7"/>
  <c r="AH187" i="2"/>
  <c r="O187" i="7" s="1"/>
  <c r="AI187" i="2"/>
  <c r="C187" i="7" s="1"/>
  <c r="N327" i="7"/>
  <c r="F327" i="7"/>
  <c r="I327" i="7"/>
  <c r="G327" i="7"/>
  <c r="AH618" i="2"/>
  <c r="O618" i="7" s="1"/>
  <c r="AI618" i="2"/>
  <c r="C618" i="7" s="1"/>
  <c r="N340" i="7"/>
  <c r="F340" i="7"/>
  <c r="I340" i="7"/>
  <c r="J340" i="7" s="1"/>
  <c r="G340" i="7"/>
  <c r="N438" i="7"/>
  <c r="F438" i="7"/>
  <c r="I438" i="7"/>
  <c r="G438" i="7"/>
  <c r="J770" i="7"/>
  <c r="J832" i="7"/>
  <c r="N292" i="7"/>
  <c r="I292" i="7"/>
  <c r="F292" i="7"/>
  <c r="G292" i="7"/>
  <c r="N1071" i="7"/>
  <c r="F1071" i="7"/>
  <c r="I1071" i="7"/>
  <c r="G1071" i="7"/>
  <c r="AH624" i="2"/>
  <c r="O624" i="7" s="1"/>
  <c r="AI624" i="2"/>
  <c r="C624" i="7" s="1"/>
  <c r="J306" i="7"/>
  <c r="AH96" i="2"/>
  <c r="O96" i="7" s="1"/>
  <c r="AI96" i="2"/>
  <c r="C96" i="7" s="1"/>
  <c r="AH1083" i="2"/>
  <c r="O1083" i="7" s="1"/>
  <c r="AI1083" i="2"/>
  <c r="C1083" i="7" s="1"/>
  <c r="J1073" i="7"/>
  <c r="N796" i="7"/>
  <c r="F796" i="7"/>
  <c r="I796" i="7"/>
  <c r="J796" i="7" s="1"/>
  <c r="G796" i="7"/>
  <c r="AH795" i="2"/>
  <c r="O795" i="7" s="1"/>
  <c r="AI795" i="2"/>
  <c r="C795" i="7" s="1"/>
  <c r="J818" i="7"/>
  <c r="N532" i="7"/>
  <c r="F532" i="7"/>
  <c r="I532" i="7"/>
  <c r="J532" i="7" s="1"/>
  <c r="G532" i="7"/>
  <c r="F49" i="7"/>
  <c r="N49" i="7"/>
  <c r="I49" i="7"/>
  <c r="J49" i="7" s="1"/>
  <c r="G49" i="7"/>
  <c r="J953" i="7"/>
  <c r="AH1057" i="2"/>
  <c r="O1057" i="7" s="1"/>
  <c r="AI1057" i="2"/>
  <c r="C1057" i="7" s="1"/>
  <c r="J1097" i="7"/>
  <c r="F710" i="7"/>
  <c r="N710" i="7"/>
  <c r="I710" i="7"/>
  <c r="G710" i="7"/>
  <c r="N529" i="7"/>
  <c r="F529" i="7"/>
  <c r="I529" i="7"/>
  <c r="G529" i="7"/>
  <c r="F160" i="7"/>
  <c r="I160" i="7"/>
  <c r="N160" i="7"/>
  <c r="G160" i="7"/>
  <c r="N658" i="7"/>
  <c r="F658" i="7"/>
  <c r="I658" i="7"/>
  <c r="J658" i="7" s="1"/>
  <c r="G658" i="7"/>
  <c r="AH69" i="2"/>
  <c r="O69" i="7" s="1"/>
  <c r="AI69" i="2"/>
  <c r="C69" i="7" s="1"/>
  <c r="N287" i="7"/>
  <c r="F287" i="7"/>
  <c r="G287" i="7"/>
  <c r="I287" i="7"/>
  <c r="J651" i="7"/>
  <c r="F389" i="7"/>
  <c r="N389" i="7"/>
  <c r="I389" i="7"/>
  <c r="G389" i="7"/>
  <c r="AH516" i="2"/>
  <c r="O516" i="7" s="1"/>
  <c r="AI516" i="2"/>
  <c r="C516" i="7" s="1"/>
  <c r="F48" i="7"/>
  <c r="N48" i="7"/>
  <c r="G48" i="7"/>
  <c r="I48" i="7"/>
  <c r="AH434" i="2"/>
  <c r="O434" i="7" s="1"/>
  <c r="AI434" i="2"/>
  <c r="C434" i="7" s="1"/>
  <c r="N9" i="7"/>
  <c r="F9" i="7"/>
  <c r="G9" i="7"/>
  <c r="I9" i="7"/>
  <c r="J9" i="7" s="1"/>
  <c r="F639" i="7"/>
  <c r="N639" i="7"/>
  <c r="I639" i="7"/>
  <c r="J639" i="7" s="1"/>
  <c r="G639" i="7"/>
  <c r="AH521" i="2"/>
  <c r="O521" i="7" s="1"/>
  <c r="AI521" i="2"/>
  <c r="C521" i="7" s="1"/>
  <c r="F975" i="7"/>
  <c r="N975" i="7"/>
  <c r="I975" i="7"/>
  <c r="G975" i="7"/>
  <c r="AH146" i="2"/>
  <c r="O146" i="7" s="1"/>
  <c r="AI146" i="2"/>
  <c r="C146" i="7" s="1"/>
  <c r="J1046" i="7"/>
  <c r="AH114" i="2"/>
  <c r="O114" i="7" s="1"/>
  <c r="AI114" i="2"/>
  <c r="C114" i="7" s="1"/>
  <c r="AH430" i="2"/>
  <c r="O430" i="7" s="1"/>
  <c r="AI430" i="2"/>
  <c r="C430" i="7" s="1"/>
  <c r="N719" i="7"/>
  <c r="F719" i="7"/>
  <c r="I719" i="7"/>
  <c r="G719" i="7"/>
  <c r="F830" i="7"/>
  <c r="N830" i="7"/>
  <c r="I830" i="7"/>
  <c r="G830" i="7"/>
  <c r="AH1157" i="2"/>
  <c r="O1157" i="7" s="1"/>
  <c r="AI1157" i="2"/>
  <c r="C1157" i="7" s="1"/>
  <c r="J136" i="7"/>
  <c r="AH638" i="2"/>
  <c r="O638" i="7" s="1"/>
  <c r="AI638" i="2"/>
  <c r="C638" i="7" s="1"/>
  <c r="J753" i="7"/>
  <c r="N1120" i="7"/>
  <c r="F1120" i="7"/>
  <c r="I1120" i="7"/>
  <c r="G1120" i="7"/>
  <c r="AH721" i="2"/>
  <c r="O721" i="7" s="1"/>
  <c r="AI721" i="2"/>
  <c r="C721" i="7" s="1"/>
  <c r="N431" i="7"/>
  <c r="F431" i="7"/>
  <c r="I431" i="7"/>
  <c r="G431" i="7"/>
  <c r="AH220" i="2"/>
  <c r="O220" i="7" s="1"/>
  <c r="AI220" i="2"/>
  <c r="C220" i="7" s="1"/>
  <c r="F782" i="7"/>
  <c r="N782" i="7"/>
  <c r="I782" i="7"/>
  <c r="J782" i="7" s="1"/>
  <c r="G782" i="7"/>
  <c r="N298" i="7"/>
  <c r="F298" i="7"/>
  <c r="I298" i="7"/>
  <c r="J298" i="7" s="1"/>
  <c r="G298" i="7"/>
  <c r="J664" i="7"/>
  <c r="J1027" i="7"/>
  <c r="N623" i="7"/>
  <c r="F623" i="7"/>
  <c r="I623" i="7"/>
  <c r="G623" i="7"/>
  <c r="F166" i="7"/>
  <c r="N166" i="7"/>
  <c r="I166" i="7"/>
  <c r="G166" i="7"/>
  <c r="J140" i="7"/>
  <c r="N172" i="7"/>
  <c r="F172" i="7"/>
  <c r="I172" i="7"/>
  <c r="J172" i="7" s="1"/>
  <c r="G172" i="7"/>
  <c r="AH397" i="2"/>
  <c r="O397" i="7" s="1"/>
  <c r="AI397" i="2"/>
  <c r="C397" i="7" s="1"/>
  <c r="AH83" i="2"/>
  <c r="O83" i="7" s="1"/>
  <c r="AI83" i="2"/>
  <c r="C83" i="7" s="1"/>
  <c r="AH450" i="2"/>
  <c r="O450" i="7" s="1"/>
  <c r="AI450" i="2"/>
  <c r="C450" i="7" s="1"/>
  <c r="AH173" i="2"/>
  <c r="O173" i="7" s="1"/>
  <c r="AI173" i="2"/>
  <c r="C173" i="7" s="1"/>
  <c r="F749" i="7"/>
  <c r="N749" i="7"/>
  <c r="I749" i="7"/>
  <c r="J749" i="7" s="1"/>
  <c r="G749" i="7"/>
  <c r="AH995" i="2"/>
  <c r="O995" i="7" s="1"/>
  <c r="AI995" i="2"/>
  <c r="C995" i="7" s="1"/>
  <c r="N534" i="7"/>
  <c r="F534" i="7"/>
  <c r="I534" i="7"/>
  <c r="G534" i="7"/>
  <c r="AH677" i="2"/>
  <c r="O677" i="7" s="1"/>
  <c r="AI677" i="2"/>
  <c r="C677" i="7" s="1"/>
  <c r="F62" i="7"/>
  <c r="N62" i="7"/>
  <c r="I62" i="7"/>
  <c r="J62" i="7" s="1"/>
  <c r="G62" i="7"/>
  <c r="AH509" i="2"/>
  <c r="O509" i="7" s="1"/>
  <c r="AI509" i="2"/>
  <c r="C509" i="7" s="1"/>
  <c r="AH21" i="2"/>
  <c r="O21" i="7" s="1"/>
  <c r="AI21" i="2"/>
  <c r="C21" i="7" s="1"/>
  <c r="F194" i="7"/>
  <c r="N194" i="7"/>
  <c r="I194" i="7"/>
  <c r="J194" i="7" s="1"/>
  <c r="G194" i="7"/>
  <c r="AH466" i="2"/>
  <c r="O466" i="7" s="1"/>
  <c r="AI466" i="2"/>
  <c r="C466" i="7" s="1"/>
  <c r="AH633" i="2"/>
  <c r="O633" i="7" s="1"/>
  <c r="AI633" i="2"/>
  <c r="C633" i="7" s="1"/>
  <c r="F262" i="7"/>
  <c r="N262" i="7"/>
  <c r="I262" i="7"/>
  <c r="G262" i="7"/>
  <c r="N487" i="7"/>
  <c r="F487" i="7"/>
  <c r="I487" i="7"/>
  <c r="J487" i="7" s="1"/>
  <c r="G487" i="7"/>
  <c r="N862" i="7"/>
  <c r="F862" i="7"/>
  <c r="I862" i="7"/>
  <c r="J862" i="7" s="1"/>
  <c r="G862" i="7"/>
  <c r="AH537" i="2"/>
  <c r="O537" i="7" s="1"/>
  <c r="AI537" i="2"/>
  <c r="C537" i="7" s="1"/>
  <c r="F581" i="7"/>
  <c r="N581" i="7"/>
  <c r="I581" i="7"/>
  <c r="G581" i="7"/>
  <c r="AH110" i="2"/>
  <c r="O110" i="7" s="1"/>
  <c r="AI110" i="2"/>
  <c r="C110" i="7" s="1"/>
  <c r="AH847" i="2"/>
  <c r="O847" i="7" s="1"/>
  <c r="J847" i="7" s="1"/>
  <c r="AI847" i="2"/>
  <c r="C847" i="7" s="1"/>
  <c r="N231" i="7"/>
  <c r="F231" i="7"/>
  <c r="I231" i="7"/>
  <c r="G231" i="7"/>
  <c r="N346" i="7"/>
  <c r="F346" i="7"/>
  <c r="I346" i="7"/>
  <c r="J346" i="7" s="1"/>
  <c r="G346" i="7"/>
  <c r="N644" i="7"/>
  <c r="F644" i="7"/>
  <c r="I644" i="7"/>
  <c r="J644" i="7" s="1"/>
  <c r="G644" i="7"/>
  <c r="AH1019" i="2"/>
  <c r="O1019" i="7" s="1"/>
  <c r="AI1019" i="2"/>
  <c r="C1019" i="7" s="1"/>
  <c r="N670" i="7"/>
  <c r="F670" i="7"/>
  <c r="I670" i="7"/>
  <c r="G670" i="7"/>
  <c r="AH1002" i="2"/>
  <c r="O1002" i="7" s="1"/>
  <c r="AI1002" i="2"/>
  <c r="C1002" i="7" s="1"/>
  <c r="AH608" i="2"/>
  <c r="O608" i="7" s="1"/>
  <c r="AI608" i="2"/>
  <c r="C608" i="7" s="1"/>
  <c r="J1004" i="7"/>
  <c r="N159" i="7"/>
  <c r="F159" i="7"/>
  <c r="I159" i="7"/>
  <c r="G159" i="7"/>
  <c r="AH728" i="2"/>
  <c r="O728" i="7" s="1"/>
  <c r="AI728" i="2"/>
  <c r="C728" i="7" s="1"/>
  <c r="AH1069" i="2"/>
  <c r="O1069" i="7" s="1"/>
  <c r="AI1069" i="2"/>
  <c r="C1069" i="7" s="1"/>
  <c r="N563" i="7"/>
  <c r="F563" i="7"/>
  <c r="I563" i="7"/>
  <c r="G563" i="7"/>
  <c r="N69" i="7"/>
  <c r="F69" i="7"/>
  <c r="G69" i="7"/>
  <c r="I69" i="7"/>
  <c r="J69" i="7" s="1"/>
  <c r="N423" i="7"/>
  <c r="F423" i="7"/>
  <c r="I423" i="7"/>
  <c r="G423" i="7"/>
  <c r="AH975" i="2"/>
  <c r="O975" i="7" s="1"/>
  <c r="AI975" i="2"/>
  <c r="C975" i="7" s="1"/>
  <c r="N430" i="7"/>
  <c r="F430" i="7"/>
  <c r="I430" i="7"/>
  <c r="J430" i="7" s="1"/>
  <c r="G430" i="7"/>
  <c r="AH830" i="2"/>
  <c r="O830" i="7" s="1"/>
  <c r="AI830" i="2"/>
  <c r="C830" i="7" s="1"/>
  <c r="F638" i="7"/>
  <c r="N638" i="7"/>
  <c r="I638" i="7"/>
  <c r="G638" i="7"/>
  <c r="AH1120" i="2"/>
  <c r="O1120" i="7" s="1"/>
  <c r="AI1120" i="2"/>
  <c r="C1120" i="7" s="1"/>
  <c r="AH2" i="2"/>
  <c r="O2" i="7" s="1"/>
  <c r="AI2" i="2"/>
  <c r="C2" i="7" s="1"/>
  <c r="AH115" i="2"/>
  <c r="O115" i="7" s="1"/>
  <c r="AI115" i="2"/>
  <c r="C115" i="7" s="1"/>
  <c r="AH431" i="2"/>
  <c r="O431" i="7" s="1"/>
  <c r="AI431" i="2"/>
  <c r="C431" i="7" s="1"/>
  <c r="AH960" i="2"/>
  <c r="O960" i="7" s="1"/>
  <c r="AI960" i="2"/>
  <c r="C960" i="7" s="1"/>
  <c r="F124" i="7"/>
  <c r="N124" i="7"/>
  <c r="I124" i="7"/>
  <c r="G124" i="7"/>
  <c r="AH258" i="2"/>
  <c r="O258" i="7" s="1"/>
  <c r="AI258" i="2"/>
  <c r="C258" i="7" s="1"/>
  <c r="N891" i="7"/>
  <c r="F891" i="7"/>
  <c r="I891" i="7"/>
  <c r="G891" i="7"/>
  <c r="AH534" i="2"/>
  <c r="O534" i="7" s="1"/>
  <c r="AI534" i="2"/>
  <c r="C534" i="7" s="1"/>
  <c r="J342" i="7"/>
  <c r="J1077" i="7"/>
  <c r="J461" i="7"/>
  <c r="N794" i="7"/>
  <c r="F794" i="7"/>
  <c r="I794" i="7"/>
  <c r="J794" i="7" s="1"/>
  <c r="G794" i="7"/>
  <c r="AH39" i="2"/>
  <c r="O39" i="7" s="1"/>
  <c r="AI39" i="2"/>
  <c r="C39" i="7" s="1"/>
  <c r="J565" i="7"/>
  <c r="AH1042" i="2"/>
  <c r="O1042" i="7" s="1"/>
  <c r="AI1042" i="2"/>
  <c r="C1042" i="7" s="1"/>
  <c r="AH315" i="2"/>
  <c r="O315" i="7" s="1"/>
  <c r="AI315" i="2"/>
  <c r="C315" i="7" s="1"/>
  <c r="N21" i="7"/>
  <c r="F21" i="7"/>
  <c r="G21" i="7"/>
  <c r="I21" i="7"/>
  <c r="J21" i="7" s="1"/>
  <c r="AH112" i="2"/>
  <c r="O112" i="7" s="1"/>
  <c r="AI112" i="2"/>
  <c r="C112" i="7" s="1"/>
  <c r="AH94" i="2"/>
  <c r="O94" i="7" s="1"/>
  <c r="AI94" i="2"/>
  <c r="C94" i="7" s="1"/>
  <c r="AH877" i="2"/>
  <c r="O877" i="7" s="1"/>
  <c r="AI877" i="2"/>
  <c r="C877" i="7" s="1"/>
  <c r="AH1099" i="2"/>
  <c r="O1099" i="7" s="1"/>
  <c r="AI1099" i="2"/>
  <c r="C1099" i="7" s="1"/>
  <c r="N466" i="7"/>
  <c r="F466" i="7"/>
  <c r="I466" i="7"/>
  <c r="G466" i="7"/>
  <c r="AH498" i="2"/>
  <c r="O498" i="7" s="1"/>
  <c r="AI498" i="2"/>
  <c r="C498" i="7" s="1"/>
  <c r="N633" i="7"/>
  <c r="F633" i="7"/>
  <c r="I633" i="7"/>
  <c r="J633" i="7" s="1"/>
  <c r="G633" i="7"/>
  <c r="N575" i="7"/>
  <c r="F575" i="7"/>
  <c r="I575" i="7"/>
  <c r="G575" i="7"/>
  <c r="J1145" i="7"/>
  <c r="F64" i="7"/>
  <c r="N64" i="7"/>
  <c r="I64" i="7"/>
  <c r="G64" i="7"/>
  <c r="AH858" i="2"/>
  <c r="O858" i="7" s="1"/>
  <c r="AI858" i="2"/>
  <c r="C858" i="7" s="1"/>
  <c r="AH42" i="2"/>
  <c r="O42" i="7" s="1"/>
  <c r="AI42" i="2"/>
  <c r="C42" i="7" s="1"/>
  <c r="N636" i="7"/>
  <c r="F636" i="7"/>
  <c r="I636" i="7"/>
  <c r="J636" i="7" s="1"/>
  <c r="G636" i="7"/>
  <c r="F579" i="7"/>
  <c r="N579" i="7"/>
  <c r="I579" i="7"/>
  <c r="G579" i="7"/>
  <c r="AH262" i="2"/>
  <c r="O262" i="7" s="1"/>
  <c r="AI262" i="2"/>
  <c r="C262" i="7" s="1"/>
  <c r="J29" i="7"/>
  <c r="J273" i="7"/>
  <c r="F148" i="7"/>
  <c r="N148" i="7"/>
  <c r="I148" i="7"/>
  <c r="G148" i="7"/>
  <c r="J144" i="7"/>
  <c r="N689" i="7"/>
  <c r="F689" i="7"/>
  <c r="I689" i="7"/>
  <c r="G689" i="7"/>
  <c r="F170" i="7"/>
  <c r="N170" i="7"/>
  <c r="I170" i="7"/>
  <c r="G170" i="7"/>
  <c r="N1048" i="7"/>
  <c r="F1048" i="7"/>
  <c r="I1048" i="7"/>
  <c r="G1048" i="7"/>
  <c r="J1009" i="7"/>
  <c r="AH581" i="2"/>
  <c r="O581" i="7" s="1"/>
  <c r="AI581" i="2"/>
  <c r="C581" i="7" s="1"/>
  <c r="N680" i="7"/>
  <c r="F680" i="7"/>
  <c r="G680" i="7"/>
  <c r="I680" i="7"/>
  <c r="AH149" i="2"/>
  <c r="O149" i="7" s="1"/>
  <c r="AI149" i="2"/>
  <c r="C149" i="7" s="1"/>
  <c r="AH56" i="2"/>
  <c r="O56" i="7" s="1"/>
  <c r="AI56" i="2"/>
  <c r="C56" i="7" s="1"/>
  <c r="AH675" i="2"/>
  <c r="O675" i="7" s="1"/>
  <c r="AI675" i="2"/>
  <c r="C675" i="7" s="1"/>
  <c r="J1080" i="7"/>
  <c r="J1070" i="7"/>
  <c r="N847" i="7"/>
  <c r="F847" i="7"/>
  <c r="I847" i="7"/>
  <c r="G847" i="7"/>
  <c r="AH737" i="2"/>
  <c r="O737" i="7" s="1"/>
  <c r="AI737" i="2"/>
  <c r="C737" i="7" s="1"/>
  <c r="F204" i="7"/>
  <c r="N204" i="7"/>
  <c r="G204" i="7"/>
  <c r="I204" i="7"/>
  <c r="AH16" i="2"/>
  <c r="O16" i="7" s="1"/>
  <c r="AI16" i="2"/>
  <c r="C16" i="7" s="1"/>
  <c r="N1141" i="7"/>
  <c r="F1141" i="7"/>
  <c r="I1141" i="7"/>
  <c r="G1141" i="7"/>
  <c r="AH231" i="2"/>
  <c r="O231" i="7" s="1"/>
  <c r="AI231" i="2"/>
  <c r="C231" i="7" s="1"/>
  <c r="J966" i="7"/>
  <c r="J626" i="7"/>
  <c r="N1019" i="7"/>
  <c r="F1019" i="7"/>
  <c r="I1019" i="7"/>
  <c r="J1019" i="7" s="1"/>
  <c r="G1019" i="7"/>
  <c r="F435" i="7"/>
  <c r="N435" i="7"/>
  <c r="I435" i="7"/>
  <c r="G435" i="7"/>
  <c r="F616" i="7"/>
  <c r="N616" i="7"/>
  <c r="I616" i="7"/>
  <c r="G616" i="7"/>
  <c r="J913" i="7"/>
  <c r="J18" i="7"/>
  <c r="AH687" i="2"/>
  <c r="O687" i="7" s="1"/>
  <c r="AI687" i="2"/>
  <c r="C687" i="7" s="1"/>
  <c r="AH892" i="2"/>
  <c r="O892" i="7" s="1"/>
  <c r="AI892" i="2"/>
  <c r="C892" i="7" s="1"/>
  <c r="F722" i="7"/>
  <c r="N722" i="7"/>
  <c r="I722" i="7"/>
  <c r="G722" i="7"/>
  <c r="AH526" i="2"/>
  <c r="O526" i="7" s="1"/>
  <c r="AI526" i="2"/>
  <c r="C526" i="7" s="1"/>
  <c r="J142" i="7"/>
  <c r="F52" i="7"/>
  <c r="N52" i="7"/>
  <c r="I52" i="7"/>
  <c r="G52" i="7"/>
  <c r="AH670" i="2"/>
  <c r="O670" i="7" s="1"/>
  <c r="AI670" i="2"/>
  <c r="C670" i="7" s="1"/>
  <c r="F134" i="7"/>
  <c r="N134" i="7"/>
  <c r="I134" i="7"/>
  <c r="G134" i="7"/>
  <c r="AH343" i="2"/>
  <c r="O343" i="7" s="1"/>
  <c r="AI343" i="2"/>
  <c r="C343" i="7" s="1"/>
  <c r="J120" i="7"/>
  <c r="N390" i="7"/>
  <c r="F390" i="7"/>
  <c r="I390" i="7"/>
  <c r="G390" i="7"/>
  <c r="N611" i="7"/>
  <c r="F611" i="7"/>
  <c r="I611" i="7"/>
  <c r="G611" i="7"/>
  <c r="N608" i="7"/>
  <c r="F608" i="7"/>
  <c r="G608" i="7"/>
  <c r="I608" i="7"/>
  <c r="N378" i="7"/>
  <c r="F378" i="7"/>
  <c r="I378" i="7"/>
  <c r="G378" i="7"/>
  <c r="J959" i="7"/>
  <c r="N291" i="7"/>
  <c r="F291" i="7"/>
  <c r="I291" i="7"/>
  <c r="G291" i="7"/>
  <c r="AH211" i="2"/>
  <c r="O211" i="7" s="1"/>
  <c r="AI211" i="2"/>
  <c r="C211" i="7" s="1"/>
  <c r="J223" i="7"/>
  <c r="AH602" i="2"/>
  <c r="O602" i="7" s="1"/>
  <c r="AI602" i="2"/>
  <c r="C602" i="7" s="1"/>
  <c r="AH470" i="2"/>
  <c r="O470" i="7" s="1"/>
  <c r="AI470" i="2"/>
  <c r="C470" i="7" s="1"/>
  <c r="AH717" i="2"/>
  <c r="O717" i="7" s="1"/>
  <c r="AI717" i="2"/>
  <c r="C717" i="7" s="1"/>
  <c r="AH386" i="2"/>
  <c r="O386" i="7" s="1"/>
  <c r="AI386" i="2"/>
  <c r="C386" i="7" s="1"/>
  <c r="AH416" i="2"/>
  <c r="O416" i="7" s="1"/>
  <c r="AI416" i="2"/>
  <c r="C416" i="7" s="1"/>
  <c r="N528" i="7"/>
  <c r="F528" i="7"/>
  <c r="I528" i="7"/>
  <c r="G528" i="7"/>
  <c r="AH938" i="2"/>
  <c r="O938" i="7" s="1"/>
  <c r="AI938" i="2"/>
  <c r="C938" i="7" s="1"/>
  <c r="N672" i="7"/>
  <c r="F672" i="7"/>
  <c r="I672" i="7"/>
  <c r="G672" i="7"/>
  <c r="AH159" i="2"/>
  <c r="O159" i="7" s="1"/>
  <c r="AI159" i="2"/>
  <c r="C159" i="7" s="1"/>
  <c r="AH1108" i="2"/>
  <c r="O1108" i="7" s="1"/>
  <c r="AI1108" i="2"/>
  <c r="C1108" i="7" s="1"/>
  <c r="AH44" i="2"/>
  <c r="O44" i="7" s="1"/>
  <c r="AI44" i="2"/>
  <c r="C44" i="7" s="1"/>
  <c r="AH742" i="2"/>
  <c r="O742" i="7" s="1"/>
  <c r="AI742" i="2"/>
  <c r="C742" i="7" s="1"/>
  <c r="F422" i="7"/>
  <c r="N422" i="7"/>
  <c r="I422" i="7"/>
  <c r="G422" i="7"/>
  <c r="N1060" i="7"/>
  <c r="F1060" i="7"/>
  <c r="I1060" i="7"/>
  <c r="J1060" i="7" s="1"/>
  <c r="G1060" i="7"/>
  <c r="N943" i="7"/>
  <c r="F943" i="7"/>
  <c r="I943" i="7"/>
  <c r="G943" i="7"/>
  <c r="AH923" i="2"/>
  <c r="O923" i="7" s="1"/>
  <c r="AI923" i="2"/>
  <c r="C923" i="7" s="1"/>
  <c r="AH542" i="2"/>
  <c r="O542" i="7" s="1"/>
  <c r="AI542" i="2"/>
  <c r="C542" i="7" s="1"/>
  <c r="N728" i="7"/>
  <c r="F728" i="7"/>
  <c r="I728" i="7"/>
  <c r="J728" i="7" s="1"/>
  <c r="G728" i="7"/>
  <c r="AH38" i="2"/>
  <c r="O38" i="7" s="1"/>
  <c r="AI38" i="2"/>
  <c r="C38" i="7" s="1"/>
  <c r="AH688" i="2"/>
  <c r="O688" i="7" s="1"/>
  <c r="AI688" i="2"/>
  <c r="C688" i="7" s="1"/>
  <c r="N821" i="7"/>
  <c r="F821" i="7"/>
  <c r="I821" i="7"/>
  <c r="G821" i="7"/>
  <c r="N879" i="7"/>
  <c r="F879" i="7"/>
  <c r="I879" i="7"/>
  <c r="J879" i="7" s="1"/>
  <c r="G879" i="7"/>
  <c r="AH101" i="2"/>
  <c r="O101" i="7" s="1"/>
  <c r="AI101" i="2"/>
  <c r="C101" i="7" s="1"/>
  <c r="N1069" i="7"/>
  <c r="F1069" i="7"/>
  <c r="I1069" i="7"/>
  <c r="J1069" i="7" s="1"/>
  <c r="G1069" i="7"/>
  <c r="AH563" i="2"/>
  <c r="O563" i="7" s="1"/>
  <c r="AI563" i="2"/>
  <c r="C563" i="7" s="1"/>
  <c r="N762" i="7"/>
  <c r="F762" i="7"/>
  <c r="I762" i="7"/>
  <c r="J762" i="7" s="1"/>
  <c r="G762" i="7"/>
  <c r="AH423" i="2"/>
  <c r="O423" i="7" s="1"/>
  <c r="AI423" i="2"/>
  <c r="C423" i="7" s="1"/>
  <c r="J184" i="7"/>
  <c r="N185" i="7"/>
  <c r="F185" i="7"/>
  <c r="I185" i="7"/>
  <c r="G185" i="7"/>
  <c r="N568" i="7"/>
  <c r="F568" i="7"/>
  <c r="I568" i="7"/>
  <c r="G568" i="7"/>
  <c r="N552" i="7"/>
  <c r="F552" i="7"/>
  <c r="I552" i="7"/>
  <c r="G552" i="7"/>
  <c r="F831" i="7"/>
  <c r="N831" i="7"/>
  <c r="I831" i="7"/>
  <c r="G831" i="7"/>
  <c r="F339" i="7"/>
  <c r="N339" i="7"/>
  <c r="I339" i="7"/>
  <c r="G339" i="7"/>
  <c r="N88" i="7"/>
  <c r="F88" i="7"/>
  <c r="I88" i="7"/>
  <c r="J88" i="7" s="1"/>
  <c r="G88" i="7"/>
  <c r="AH600" i="2"/>
  <c r="O600" i="7" s="1"/>
  <c r="AI600" i="2"/>
  <c r="C600" i="7" s="1"/>
  <c r="F586" i="7"/>
  <c r="N586" i="7"/>
  <c r="I586" i="7"/>
  <c r="G586" i="7"/>
  <c r="J132" i="7"/>
  <c r="AH219" i="2"/>
  <c r="O219" i="7" s="1"/>
  <c r="AI219" i="2"/>
  <c r="C219" i="7" s="1"/>
  <c r="J227" i="7"/>
  <c r="AH733" i="2"/>
  <c r="O733" i="7" s="1"/>
  <c r="AI733" i="2"/>
  <c r="C733" i="7" s="1"/>
  <c r="AH46" i="2"/>
  <c r="O46" i="7" s="1"/>
  <c r="AI46" i="2"/>
  <c r="C46" i="7" s="1"/>
  <c r="F517" i="7"/>
  <c r="N517" i="7"/>
  <c r="I517" i="7"/>
  <c r="G517" i="7"/>
  <c r="F2" i="7"/>
  <c r="N2" i="7"/>
  <c r="I2" i="7"/>
  <c r="G2" i="7"/>
  <c r="J601" i="7"/>
  <c r="J216" i="7"/>
  <c r="N115" i="7"/>
  <c r="F115" i="7"/>
  <c r="I115" i="7"/>
  <c r="J115" i="7" s="1"/>
  <c r="G115" i="7"/>
  <c r="AH859" i="2"/>
  <c r="O859" i="7" s="1"/>
  <c r="AI859" i="2"/>
  <c r="C859" i="7" s="1"/>
  <c r="N960" i="7"/>
  <c r="F960" i="7"/>
  <c r="I960" i="7"/>
  <c r="J960" i="7" s="1"/>
  <c r="G960" i="7"/>
  <c r="N460" i="7"/>
  <c r="F460" i="7"/>
  <c r="I460" i="7"/>
  <c r="G460" i="7"/>
  <c r="AH61" i="2"/>
  <c r="O61" i="7" s="1"/>
  <c r="AI61" i="2"/>
  <c r="C61" i="7" s="1"/>
  <c r="F444" i="7"/>
  <c r="N444" i="7"/>
  <c r="I444" i="7"/>
  <c r="G444" i="7"/>
  <c r="F976" i="7"/>
  <c r="N976" i="7"/>
  <c r="I976" i="7"/>
  <c r="J976" i="7" s="1"/>
  <c r="G976" i="7"/>
  <c r="AH849" i="2"/>
  <c r="O849" i="7" s="1"/>
  <c r="AI849" i="2"/>
  <c r="C849" i="7" s="1"/>
  <c r="AH74" i="2"/>
  <c r="O74" i="7" s="1"/>
  <c r="AI74" i="2"/>
  <c r="C74" i="7" s="1"/>
  <c r="N887" i="7"/>
  <c r="F887" i="7"/>
  <c r="I887" i="7"/>
  <c r="J887" i="7" s="1"/>
  <c r="G887" i="7"/>
  <c r="AH1034" i="2"/>
  <c r="O1034" i="7" s="1"/>
  <c r="AI1034" i="2"/>
  <c r="C1034" i="7" s="1"/>
  <c r="AH794" i="2"/>
  <c r="O794" i="7" s="1"/>
  <c r="AI794" i="2"/>
  <c r="C794" i="7" s="1"/>
  <c r="N315" i="7"/>
  <c r="F315" i="7"/>
  <c r="I315" i="7"/>
  <c r="J315" i="7" s="1"/>
  <c r="G315" i="7"/>
  <c r="N877" i="7"/>
  <c r="F877" i="7"/>
  <c r="I877" i="7"/>
  <c r="J877" i="7" s="1"/>
  <c r="G877" i="7"/>
  <c r="AH636" i="2"/>
  <c r="O636" i="7" s="1"/>
  <c r="AI636" i="2"/>
  <c r="C636" i="7" s="1"/>
  <c r="N154" i="7"/>
  <c r="F154" i="7"/>
  <c r="I154" i="7"/>
  <c r="J154" i="7" s="1"/>
  <c r="G154" i="7"/>
  <c r="AH838" i="2"/>
  <c r="O838" i="7" s="1"/>
  <c r="AI838" i="2"/>
  <c r="C838" i="7" s="1"/>
  <c r="N737" i="7"/>
  <c r="F737" i="7"/>
  <c r="I737" i="7"/>
  <c r="J737" i="7" s="1"/>
  <c r="G737" i="7"/>
  <c r="AH1141" i="2"/>
  <c r="O1141" i="7" s="1"/>
  <c r="AI1141" i="2"/>
  <c r="C1141" i="7" s="1"/>
  <c r="N344" i="7"/>
  <c r="F344" i="7"/>
  <c r="G344" i="7"/>
  <c r="I344" i="7"/>
  <c r="J344" i="7" s="1"/>
  <c r="F351" i="7"/>
  <c r="N351" i="7"/>
  <c r="I351" i="7"/>
  <c r="J351" i="7" s="1"/>
  <c r="G351" i="7"/>
  <c r="AH868" i="2"/>
  <c r="O868" i="7" s="1"/>
  <c r="AI868" i="2"/>
  <c r="C868" i="7" s="1"/>
  <c r="N187" i="7"/>
  <c r="F187" i="7"/>
  <c r="I187" i="7"/>
  <c r="J187" i="7" s="1"/>
  <c r="G187" i="7"/>
  <c r="J519" i="7"/>
  <c r="AH292" i="2"/>
  <c r="O292" i="7" s="1"/>
  <c r="AI292" i="2"/>
  <c r="C292" i="7" s="1"/>
  <c r="F624" i="7"/>
  <c r="N624" i="7"/>
  <c r="I624" i="7"/>
  <c r="J624" i="7" s="1"/>
  <c r="G624" i="7"/>
  <c r="N938" i="7"/>
  <c r="F938" i="7"/>
  <c r="I938" i="7"/>
  <c r="J938" i="7" s="1"/>
  <c r="G938" i="7"/>
  <c r="AH943" i="2"/>
  <c r="O943" i="7" s="1"/>
  <c r="AI943" i="2"/>
  <c r="C943" i="7" s="1"/>
  <c r="F1057" i="7"/>
  <c r="N1057" i="7"/>
  <c r="I1057" i="7"/>
  <c r="J1057" i="7" s="1"/>
  <c r="G1057" i="7"/>
  <c r="AH710" i="2"/>
  <c r="O710" i="7" s="1"/>
  <c r="AI710" i="2"/>
  <c r="C710" i="7" s="1"/>
  <c r="AH339" i="2"/>
  <c r="O339" i="7" s="1"/>
  <c r="AI339" i="2"/>
  <c r="C339" i="7" s="1"/>
  <c r="F521" i="7"/>
  <c r="N521" i="7"/>
  <c r="I521" i="7"/>
  <c r="J521" i="7" s="1"/>
  <c r="G521" i="7"/>
  <c r="AH88" i="2"/>
  <c r="O88" i="7" s="1"/>
  <c r="AI88" i="2"/>
  <c r="C88" i="7" s="1"/>
  <c r="AH586" i="2"/>
  <c r="O586" i="7" s="1"/>
  <c r="AI586" i="2"/>
  <c r="C586" i="7" s="1"/>
  <c r="AH719" i="2"/>
  <c r="O719" i="7" s="1"/>
  <c r="AI719" i="2"/>
  <c r="C719" i="7" s="1"/>
  <c r="N219" i="7"/>
  <c r="F219" i="7"/>
  <c r="I219" i="7"/>
  <c r="G219" i="7"/>
  <c r="N733" i="7"/>
  <c r="F733" i="7"/>
  <c r="I733" i="7"/>
  <c r="G733" i="7"/>
  <c r="AH124" i="2"/>
  <c r="O124" i="7" s="1"/>
  <c r="AI124" i="2"/>
  <c r="C124" i="7" s="1"/>
  <c r="N258" i="7"/>
  <c r="F258" i="7"/>
  <c r="I258" i="7"/>
  <c r="J258" i="7" s="1"/>
  <c r="G258" i="7"/>
  <c r="AH891" i="2"/>
  <c r="O891" i="7" s="1"/>
  <c r="AI891" i="2"/>
  <c r="C891" i="7" s="1"/>
  <c r="N545" i="7"/>
  <c r="F545" i="7"/>
  <c r="I545" i="7"/>
  <c r="G545" i="7"/>
  <c r="N580" i="7"/>
  <c r="F580" i="7"/>
  <c r="I580" i="7"/>
  <c r="G580" i="7"/>
  <c r="AH22" i="2"/>
  <c r="O22" i="7" s="1"/>
  <c r="AI22" i="2"/>
  <c r="C22" i="7" s="1"/>
  <c r="AH1016" i="2"/>
  <c r="O1016" i="7" s="1"/>
  <c r="AI1016" i="2"/>
  <c r="C1016" i="7" s="1"/>
  <c r="J989" i="7"/>
  <c r="N1042" i="7"/>
  <c r="F1042" i="7"/>
  <c r="I1042" i="7"/>
  <c r="J1042" i="7" s="1"/>
  <c r="G1042" i="7"/>
  <c r="N1085" i="7"/>
  <c r="F1085" i="7"/>
  <c r="I1085" i="7"/>
  <c r="G1085" i="7"/>
  <c r="AH246" i="2"/>
  <c r="O246" i="7" s="1"/>
  <c r="AI246" i="2"/>
  <c r="C246" i="7" s="1"/>
  <c r="J1062" i="7"/>
  <c r="J767" i="7"/>
  <c r="F413" i="7"/>
  <c r="N413" i="7"/>
  <c r="I413" i="7"/>
  <c r="G413" i="7"/>
  <c r="N1099" i="7"/>
  <c r="F1099" i="7"/>
  <c r="I1099" i="7"/>
  <c r="J1099" i="7" s="1"/>
  <c r="G1099" i="7"/>
  <c r="AH1104" i="2"/>
  <c r="O1104" i="7" s="1"/>
  <c r="AI1104" i="2"/>
  <c r="C1104" i="7" s="1"/>
  <c r="AH575" i="2"/>
  <c r="O575" i="7" s="1"/>
  <c r="AI575" i="2"/>
  <c r="C575" i="7" s="1"/>
  <c r="AH64" i="2"/>
  <c r="O64" i="7" s="1"/>
  <c r="AI64" i="2"/>
  <c r="C64" i="7" s="1"/>
  <c r="F1012" i="7"/>
  <c r="N1012" i="7"/>
  <c r="I1012" i="7"/>
  <c r="G1012" i="7"/>
  <c r="N773" i="7"/>
  <c r="F773" i="7"/>
  <c r="I773" i="7"/>
  <c r="G773" i="7"/>
  <c r="N858" i="7"/>
  <c r="F858" i="7"/>
  <c r="I858" i="7"/>
  <c r="J858" i="7" s="1"/>
  <c r="G858" i="7"/>
  <c r="AH579" i="2"/>
  <c r="O579" i="7" s="1"/>
  <c r="AI579" i="2"/>
  <c r="C579" i="7" s="1"/>
  <c r="AH148" i="2"/>
  <c r="O148" i="7" s="1"/>
  <c r="AI148" i="2"/>
  <c r="C148" i="7" s="1"/>
  <c r="F158" i="7"/>
  <c r="N158" i="7"/>
  <c r="I158" i="7"/>
  <c r="G158" i="7"/>
  <c r="N123" i="7"/>
  <c r="F123" i="7"/>
  <c r="I123" i="7"/>
  <c r="G123" i="7"/>
  <c r="AH170" i="2"/>
  <c r="O170" i="7" s="1"/>
  <c r="AI170" i="2"/>
  <c r="C170" i="7" s="1"/>
  <c r="AH1048" i="2"/>
  <c r="O1048" i="7" s="1"/>
  <c r="AI1048" i="2"/>
  <c r="C1048" i="7" s="1"/>
  <c r="AH357" i="2"/>
  <c r="O357" i="7" s="1"/>
  <c r="AI357" i="2"/>
  <c r="C357" i="7" s="1"/>
  <c r="AH703" i="2"/>
  <c r="O703" i="7" s="1"/>
  <c r="AI703" i="2"/>
  <c r="C703" i="7" s="1"/>
  <c r="AH230" i="2"/>
  <c r="O230" i="7" s="1"/>
  <c r="AI230" i="2"/>
  <c r="C230" i="7" s="1"/>
  <c r="F806" i="7"/>
  <c r="N806" i="7"/>
  <c r="I806" i="7"/>
  <c r="G806" i="7"/>
  <c r="AH1093" i="2"/>
  <c r="O1093" i="7" s="1"/>
  <c r="AI1093" i="2"/>
  <c r="C1093" i="7" s="1"/>
  <c r="AH933" i="2"/>
  <c r="O933" i="7" s="1"/>
  <c r="AI933" i="2"/>
  <c r="C933" i="7" s="1"/>
  <c r="AH488" i="2"/>
  <c r="O488" i="7" s="1"/>
  <c r="AI488" i="2"/>
  <c r="C488" i="7" s="1"/>
  <c r="N5" i="7"/>
  <c r="F5" i="7"/>
  <c r="I5" i="7"/>
  <c r="G5" i="7"/>
  <c r="AH680" i="2"/>
  <c r="O680" i="7" s="1"/>
  <c r="AI680" i="2"/>
  <c r="C680" i="7" s="1"/>
  <c r="N303" i="7"/>
  <c r="F303" i="7"/>
  <c r="I303" i="7"/>
  <c r="G303" i="7"/>
  <c r="AH464" i="2"/>
  <c r="O464" i="7" s="1"/>
  <c r="AI464" i="2"/>
  <c r="C464" i="7" s="1"/>
  <c r="N56" i="7"/>
  <c r="F56" i="7"/>
  <c r="G56" i="7"/>
  <c r="I56" i="7"/>
  <c r="J56" i="7" s="1"/>
  <c r="J141" i="7"/>
  <c r="N675" i="7"/>
  <c r="F675" i="7"/>
  <c r="I675" i="7"/>
  <c r="G675" i="7"/>
  <c r="N1001" i="7"/>
  <c r="F1001" i="7"/>
  <c r="I1001" i="7"/>
  <c r="G1001" i="7"/>
  <c r="AH456" i="2"/>
  <c r="O456" i="7" s="1"/>
  <c r="AI456" i="2"/>
  <c r="C456" i="7" s="1"/>
  <c r="F209" i="7"/>
  <c r="N209" i="7"/>
  <c r="I209" i="7"/>
  <c r="G209" i="7"/>
  <c r="AH375" i="2"/>
  <c r="O375" i="7" s="1"/>
  <c r="AI375" i="2"/>
  <c r="C375" i="7" s="1"/>
  <c r="AH435" i="2"/>
  <c r="O435" i="7" s="1"/>
  <c r="AI435" i="2"/>
  <c r="C435" i="7" s="1"/>
  <c r="F533" i="7"/>
  <c r="N533" i="7"/>
  <c r="I533" i="7"/>
  <c r="G533" i="7"/>
  <c r="AH616" i="2"/>
  <c r="O616" i="7" s="1"/>
  <c r="AI616" i="2"/>
  <c r="C616" i="7" s="1"/>
  <c r="J1051" i="7"/>
  <c r="J904" i="7"/>
  <c r="J994" i="7"/>
  <c r="J881" i="7"/>
  <c r="N681" i="7"/>
  <c r="F681" i="7"/>
  <c r="I681" i="7"/>
  <c r="G681" i="7"/>
  <c r="AH722" i="2"/>
  <c r="O722" i="7" s="1"/>
  <c r="AI722" i="2"/>
  <c r="C722" i="7" s="1"/>
  <c r="J469" i="7"/>
  <c r="AH52" i="2"/>
  <c r="O52" i="7" s="1"/>
  <c r="AI52" i="2"/>
  <c r="C52" i="7" s="1"/>
  <c r="AH134" i="2"/>
  <c r="O134" i="7" s="1"/>
  <c r="AI134" i="2"/>
  <c r="C134" i="7" s="1"/>
  <c r="N343" i="7"/>
  <c r="F343" i="7"/>
  <c r="I343" i="7"/>
  <c r="J343" i="7" s="1"/>
  <c r="G343" i="7"/>
  <c r="F288" i="7"/>
  <c r="N288" i="7"/>
  <c r="G288" i="7"/>
  <c r="I288" i="7"/>
  <c r="AH611" i="2"/>
  <c r="O611" i="7" s="1"/>
  <c r="AI611" i="2"/>
  <c r="C611" i="7" s="1"/>
  <c r="AH378" i="2"/>
  <c r="O378" i="7" s="1"/>
  <c r="AI378" i="2"/>
  <c r="C378" i="7" s="1"/>
  <c r="AH607" i="2"/>
  <c r="O607" i="7" s="1"/>
  <c r="AI607" i="2"/>
  <c r="C607" i="7" s="1"/>
  <c r="AH291" i="2"/>
  <c r="O291" i="7" s="1"/>
  <c r="AI291" i="2"/>
  <c r="C291" i="7" s="1"/>
  <c r="N977" i="7"/>
  <c r="F977" i="7"/>
  <c r="I977" i="7"/>
  <c r="G977" i="7"/>
  <c r="N211" i="7"/>
  <c r="F211" i="7"/>
  <c r="I211" i="7"/>
  <c r="J211" i="7" s="1"/>
  <c r="G211" i="7"/>
  <c r="J31" i="7"/>
  <c r="N839" i="7"/>
  <c r="F839" i="7"/>
  <c r="I839" i="7"/>
  <c r="G839" i="7"/>
  <c r="AH427" i="2"/>
  <c r="O427" i="7" s="1"/>
  <c r="AI427" i="2"/>
  <c r="C427" i="7" s="1"/>
  <c r="N683" i="7"/>
  <c r="F683" i="7"/>
  <c r="I683" i="7"/>
  <c r="G683" i="7"/>
  <c r="N812" i="7"/>
  <c r="F812" i="7"/>
  <c r="I812" i="7"/>
  <c r="J812" i="7" s="1"/>
  <c r="G812" i="7"/>
  <c r="J301" i="7"/>
  <c r="N717" i="7"/>
  <c r="F717" i="7"/>
  <c r="I717" i="7"/>
  <c r="J717" i="7" s="1"/>
  <c r="G717" i="7"/>
  <c r="N416" i="7"/>
  <c r="F416" i="7"/>
  <c r="G416" i="7"/>
  <c r="I416" i="7"/>
  <c r="J416" i="7" s="1"/>
  <c r="AH528" i="2"/>
  <c r="O528" i="7" s="1"/>
  <c r="J528" i="7" s="1"/>
  <c r="AI528" i="2"/>
  <c r="C528" i="7" s="1"/>
  <c r="AH672" i="2"/>
  <c r="O672" i="7" s="1"/>
  <c r="AI672" i="2"/>
  <c r="C672" i="7" s="1"/>
  <c r="N761" i="7"/>
  <c r="F761" i="7"/>
  <c r="I761" i="7"/>
  <c r="G761" i="7"/>
  <c r="N44" i="7"/>
  <c r="F44" i="7"/>
  <c r="G44" i="7"/>
  <c r="I44" i="7"/>
  <c r="J44" i="7" s="1"/>
  <c r="F742" i="7"/>
  <c r="N742" i="7"/>
  <c r="I742" i="7"/>
  <c r="J742" i="7" s="1"/>
  <c r="G742" i="7"/>
  <c r="AH422" i="2"/>
  <c r="O422" i="7" s="1"/>
  <c r="AI422" i="2"/>
  <c r="C422" i="7" s="1"/>
  <c r="AH1060" i="2"/>
  <c r="O1060" i="7" s="1"/>
  <c r="AI1060" i="2"/>
  <c r="C1060" i="7" s="1"/>
  <c r="F518" i="7"/>
  <c r="N518" i="7"/>
  <c r="I518" i="7"/>
  <c r="G518" i="7"/>
  <c r="AH313" i="2"/>
  <c r="O313" i="7" s="1"/>
  <c r="AI313" i="2"/>
  <c r="C313" i="7" s="1"/>
  <c r="J758" i="7"/>
  <c r="N923" i="7"/>
  <c r="F923" i="7"/>
  <c r="I923" i="7"/>
  <c r="J923" i="7" s="1"/>
  <c r="G923" i="7"/>
  <c r="J400" i="7"/>
  <c r="AH821" i="2"/>
  <c r="O821" i="7" s="1"/>
  <c r="AI821" i="2"/>
  <c r="C821" i="7" s="1"/>
  <c r="AH376" i="2"/>
  <c r="O376" i="7" s="1"/>
  <c r="AI376" i="2"/>
  <c r="C376" i="7" s="1"/>
  <c r="AH879" i="2"/>
  <c r="O879" i="7" s="1"/>
  <c r="AI879" i="2"/>
  <c r="C879" i="7" s="1"/>
  <c r="AH585" i="2"/>
  <c r="O585" i="7" s="1"/>
  <c r="AI585" i="2"/>
  <c r="C585" i="7" s="1"/>
  <c r="AH505" i="2"/>
  <c r="O505" i="7" s="1"/>
  <c r="AI505" i="2"/>
  <c r="C505" i="7" s="1"/>
  <c r="N841" i="7"/>
  <c r="F841" i="7"/>
  <c r="I841" i="7"/>
  <c r="G841" i="7"/>
  <c r="AH762" i="2"/>
  <c r="O762" i="7" s="1"/>
  <c r="AI762" i="2"/>
  <c r="C762" i="7" s="1"/>
  <c r="N253" i="7"/>
  <c r="F253" i="7"/>
  <c r="G253" i="7"/>
  <c r="I253" i="7"/>
  <c r="AH185" i="2"/>
  <c r="O185" i="7" s="1"/>
  <c r="AI185" i="2"/>
  <c r="C185" i="7" s="1"/>
  <c r="AH568" i="2"/>
  <c r="O568" i="7" s="1"/>
  <c r="AI568" i="2"/>
  <c r="C568" i="7" s="1"/>
  <c r="AH552" i="2"/>
  <c r="O552" i="7" s="1"/>
  <c r="AI552" i="2"/>
  <c r="C552" i="7" s="1"/>
  <c r="AH831" i="2"/>
  <c r="O831" i="7" s="1"/>
  <c r="AI831" i="2"/>
  <c r="C831" i="7" s="1"/>
  <c r="AH360" i="2"/>
  <c r="O360" i="7" s="1"/>
  <c r="AI360" i="2"/>
  <c r="C360" i="7" s="1"/>
  <c r="AH221" i="2"/>
  <c r="O221" i="7" s="1"/>
  <c r="AI221" i="2"/>
  <c r="C221" i="7" s="1"/>
  <c r="J684" i="7"/>
  <c r="N600" i="7"/>
  <c r="F600" i="7"/>
  <c r="I600" i="7"/>
  <c r="J600" i="7" s="1"/>
  <c r="G600" i="7"/>
  <c r="J785" i="7"/>
  <c r="N711" i="7"/>
  <c r="F711" i="7"/>
  <c r="I711" i="7"/>
  <c r="G711" i="7"/>
  <c r="J265" i="7"/>
  <c r="N92" i="7"/>
  <c r="F92" i="7"/>
  <c r="G92" i="7"/>
  <c r="I92" i="7"/>
  <c r="AH732" i="2"/>
  <c r="O732" i="7" s="1"/>
  <c r="AI732" i="2"/>
  <c r="C732" i="7" s="1"/>
  <c r="F46" i="7"/>
  <c r="N46" i="7"/>
  <c r="I46" i="7"/>
  <c r="J46" i="7" s="1"/>
  <c r="G46" i="7"/>
  <c r="AH358" i="2"/>
  <c r="O358" i="7" s="1"/>
  <c r="AI358" i="2"/>
  <c r="C358" i="7" s="1"/>
  <c r="N724" i="7"/>
  <c r="F724" i="7"/>
  <c r="I724" i="7"/>
  <c r="G724" i="7"/>
  <c r="N183" i="7"/>
  <c r="F183" i="7"/>
  <c r="I183" i="7"/>
  <c r="G183" i="7"/>
  <c r="AH517" i="2"/>
  <c r="O517" i="7" s="1"/>
  <c r="AI517" i="2"/>
  <c r="C517" i="7" s="1"/>
  <c r="N859" i="7"/>
  <c r="F859" i="7"/>
  <c r="I859" i="7"/>
  <c r="J859" i="7" s="1"/>
  <c r="G859" i="7"/>
  <c r="AH460" i="2"/>
  <c r="O460" i="7" s="1"/>
  <c r="AI460" i="2"/>
  <c r="C460" i="7" s="1"/>
  <c r="F61" i="7"/>
  <c r="N61" i="7"/>
  <c r="G61" i="7"/>
  <c r="I61" i="7"/>
  <c r="J61" i="7" s="1"/>
  <c r="AH910" i="2"/>
  <c r="O910" i="7" s="1"/>
  <c r="AI910" i="2"/>
  <c r="C910" i="7" s="1"/>
  <c r="AH926" i="2"/>
  <c r="O926" i="7" s="1"/>
  <c r="AI926" i="2"/>
  <c r="C926" i="7" s="1"/>
  <c r="AH857" i="2"/>
  <c r="O857" i="7" s="1"/>
  <c r="AI857" i="2"/>
  <c r="C857" i="7" s="1"/>
  <c r="F604" i="7"/>
  <c r="N604" i="7"/>
  <c r="I604" i="7"/>
  <c r="J604" i="7" s="1"/>
  <c r="G604" i="7"/>
  <c r="AH356" i="2"/>
  <c r="O356" i="7" s="1"/>
  <c r="AI356" i="2"/>
  <c r="C356" i="7" s="1"/>
  <c r="N615" i="7"/>
  <c r="F615" i="7"/>
  <c r="I615" i="7"/>
  <c r="J615" i="7" s="1"/>
  <c r="G615" i="7"/>
  <c r="AH155" i="2"/>
  <c r="O155" i="7" s="1"/>
  <c r="AI155" i="2"/>
  <c r="C155" i="7" s="1"/>
  <c r="AH245" i="2"/>
  <c r="O245" i="7" s="1"/>
  <c r="AI245" i="2"/>
  <c r="C245" i="7" s="1"/>
  <c r="AH663" i="2"/>
  <c r="O663" i="7" s="1"/>
  <c r="AI663" i="2"/>
  <c r="C663" i="7" s="1"/>
  <c r="N499" i="7"/>
  <c r="F499" i="7"/>
  <c r="I499" i="7"/>
  <c r="J499" i="7" s="1"/>
  <c r="G499" i="7"/>
  <c r="N39" i="7"/>
  <c r="F39" i="7"/>
  <c r="I39" i="7"/>
  <c r="J39" i="7" s="1"/>
  <c r="G39" i="7"/>
  <c r="N451" i="7"/>
  <c r="F451" i="7"/>
  <c r="G451" i="7"/>
  <c r="I451" i="7"/>
  <c r="J451" i="7" s="1"/>
  <c r="F112" i="7"/>
  <c r="N112" i="7"/>
  <c r="I112" i="7"/>
  <c r="J112" i="7" s="1"/>
  <c r="G112" i="7"/>
  <c r="N42" i="7"/>
  <c r="F42" i="7"/>
  <c r="I42" i="7"/>
  <c r="J42" i="7" s="1"/>
  <c r="G42" i="7"/>
  <c r="AH854" i="2"/>
  <c r="O854" i="7" s="1"/>
  <c r="AI854" i="2"/>
  <c r="C854" i="7" s="1"/>
  <c r="AH576" i="2"/>
  <c r="O576" i="7" s="1"/>
  <c r="AI576" i="2"/>
  <c r="C576" i="7" s="1"/>
  <c r="N513" i="7"/>
  <c r="F513" i="7"/>
  <c r="I513" i="7"/>
  <c r="J513" i="7" s="1"/>
  <c r="G513" i="7"/>
  <c r="F687" i="7"/>
  <c r="N687" i="7"/>
  <c r="I687" i="7"/>
  <c r="J687" i="7" s="1"/>
  <c r="G687" i="7"/>
  <c r="AH617" i="2"/>
  <c r="O617" i="7" s="1"/>
  <c r="AI617" i="2"/>
  <c r="C617" i="7" s="1"/>
  <c r="AH438" i="2"/>
  <c r="O438" i="7" s="1"/>
  <c r="AI438" i="2"/>
  <c r="C438" i="7" s="1"/>
  <c r="F602" i="7"/>
  <c r="N602" i="7"/>
  <c r="I602" i="7"/>
  <c r="J602" i="7" s="1"/>
  <c r="G602" i="7"/>
  <c r="AH1071" i="2"/>
  <c r="O1071" i="7" s="1"/>
  <c r="AI1071" i="2"/>
  <c r="C1071" i="7" s="1"/>
  <c r="N386" i="7"/>
  <c r="F386" i="7"/>
  <c r="I386" i="7"/>
  <c r="J386" i="7" s="1"/>
  <c r="G386" i="7"/>
  <c r="N1108" i="7"/>
  <c r="F1108" i="7"/>
  <c r="I1108" i="7"/>
  <c r="G1108" i="7"/>
  <c r="F542" i="7"/>
  <c r="N542" i="7"/>
  <c r="I542" i="7"/>
  <c r="J542" i="7" s="1"/>
  <c r="G542" i="7"/>
  <c r="N688" i="7"/>
  <c r="F688" i="7"/>
  <c r="I688" i="7"/>
  <c r="J688" i="7" s="1"/>
  <c r="G688" i="7"/>
  <c r="N101" i="7"/>
  <c r="F101" i="7"/>
  <c r="I101" i="7"/>
  <c r="G101" i="7"/>
  <c r="AH529" i="2"/>
  <c r="O529" i="7" s="1"/>
  <c r="AI529" i="2"/>
  <c r="C529" i="7" s="1"/>
  <c r="AH287" i="2"/>
  <c r="O287" i="7" s="1"/>
  <c r="AI287" i="2"/>
  <c r="C287" i="7" s="1"/>
  <c r="AH389" i="2"/>
  <c r="O389" i="7" s="1"/>
  <c r="AI389" i="2"/>
  <c r="C389" i="7" s="1"/>
  <c r="N491" i="7"/>
  <c r="F491" i="7"/>
  <c r="I491" i="7"/>
  <c r="G491" i="7"/>
  <c r="J793" i="7"/>
  <c r="J1114" i="7"/>
  <c r="F603" i="7"/>
  <c r="N603" i="7"/>
  <c r="I603" i="7"/>
  <c r="J603" i="7" s="1"/>
  <c r="G603" i="7"/>
  <c r="AH491" i="2"/>
  <c r="O491" i="7" s="1"/>
  <c r="AI491" i="2"/>
  <c r="C491" i="7" s="1"/>
  <c r="AH545" i="2"/>
  <c r="O545" i="7" s="1"/>
  <c r="AI545" i="2"/>
  <c r="C545" i="7" s="1"/>
  <c r="AH580" i="2"/>
  <c r="O580" i="7" s="1"/>
  <c r="AI580" i="2"/>
  <c r="C580" i="7" s="1"/>
  <c r="F22" i="7"/>
  <c r="N22" i="7"/>
  <c r="I22" i="7"/>
  <c r="G22" i="7"/>
  <c r="N111" i="7"/>
  <c r="F111" i="7"/>
  <c r="I111" i="7"/>
  <c r="G111" i="7"/>
  <c r="AH1087" i="2"/>
  <c r="O1087" i="7" s="1"/>
  <c r="AI1087" i="2"/>
  <c r="C1087" i="7" s="1"/>
  <c r="N1037" i="7"/>
  <c r="F1037" i="7"/>
  <c r="I1037" i="7"/>
  <c r="G1037" i="7"/>
  <c r="J973" i="7"/>
  <c r="N1016" i="7"/>
  <c r="F1016" i="7"/>
  <c r="I1016" i="7"/>
  <c r="J1016" i="7" s="1"/>
  <c r="G1016" i="7"/>
  <c r="J226" i="7"/>
  <c r="N51" i="7"/>
  <c r="F51" i="7"/>
  <c r="I51" i="7"/>
  <c r="G51" i="7"/>
  <c r="AH482" i="2"/>
  <c r="O482" i="7" s="1"/>
  <c r="AI482" i="2"/>
  <c r="C482" i="7" s="1"/>
  <c r="J630" i="7"/>
  <c r="AH1085" i="2"/>
  <c r="O1085" i="7" s="1"/>
  <c r="AI1085" i="2"/>
  <c r="C1085" i="7" s="1"/>
  <c r="AH665" i="2"/>
  <c r="O665" i="7" s="1"/>
  <c r="AI665" i="2"/>
  <c r="C665" i="7" s="1"/>
  <c r="N246" i="7"/>
  <c r="F246" i="7"/>
  <c r="I246" i="7"/>
  <c r="J246" i="7" s="1"/>
  <c r="G246" i="7"/>
  <c r="J401" i="7"/>
  <c r="N261" i="7"/>
  <c r="F261" i="7"/>
  <c r="G261" i="7"/>
  <c r="I261" i="7"/>
  <c r="N3" i="7"/>
  <c r="F3" i="7"/>
  <c r="I3" i="7"/>
  <c r="G3" i="7"/>
  <c r="AH788" i="2"/>
  <c r="O788" i="7" s="1"/>
  <c r="AI788" i="2"/>
  <c r="C788" i="7" s="1"/>
  <c r="AH413" i="2"/>
  <c r="O413" i="7" s="1"/>
  <c r="AI413" i="2"/>
  <c r="C413" i="7" s="1"/>
  <c r="AH176" i="2"/>
  <c r="O176" i="7" s="1"/>
  <c r="AI176" i="2"/>
  <c r="C176" i="7" s="1"/>
  <c r="AH24" i="2"/>
  <c r="O24" i="7" s="1"/>
  <c r="AI24" i="2"/>
  <c r="C24" i="7" s="1"/>
  <c r="AH103" i="2"/>
  <c r="O103" i="7" s="1"/>
  <c r="AI103" i="2"/>
  <c r="C103" i="7" s="1"/>
  <c r="AH889" i="2"/>
  <c r="O889" i="7" s="1"/>
  <c r="AI889" i="2"/>
  <c r="C889" i="7" s="1"/>
  <c r="N1104" i="7"/>
  <c r="F1104" i="7"/>
  <c r="I1104" i="7"/>
  <c r="G1104" i="7"/>
  <c r="AH89" i="2"/>
  <c r="O89" i="7" s="1"/>
  <c r="AI89" i="2"/>
  <c r="C89" i="7" s="1"/>
  <c r="J1065" i="7"/>
  <c r="J1000" i="7"/>
  <c r="J589" i="7"/>
  <c r="J919" i="7"/>
  <c r="J712" i="7"/>
  <c r="AH1012" i="2"/>
  <c r="O1012" i="7" s="1"/>
  <c r="AI1012" i="2"/>
  <c r="C1012" i="7" s="1"/>
  <c r="AH773" i="2"/>
  <c r="O773" i="7" s="1"/>
  <c r="AI773" i="2"/>
  <c r="C773" i="7" s="1"/>
  <c r="J425" i="7"/>
  <c r="J117" i="7"/>
  <c r="N510" i="7"/>
  <c r="F510" i="7"/>
  <c r="I510" i="7"/>
  <c r="G510" i="7"/>
  <c r="N1107" i="7"/>
  <c r="F1107" i="7"/>
  <c r="I1107" i="7"/>
  <c r="G1107" i="7"/>
  <c r="AH948" i="2"/>
  <c r="O948" i="7" s="1"/>
  <c r="AI948" i="2"/>
  <c r="C948" i="7" s="1"/>
  <c r="AH158" i="2"/>
  <c r="O158" i="7" s="1"/>
  <c r="AI158" i="2"/>
  <c r="C158" i="7" s="1"/>
  <c r="J483" i="7"/>
  <c r="AH123" i="2"/>
  <c r="O123" i="7" s="1"/>
  <c r="AI123" i="2"/>
  <c r="C123" i="7" s="1"/>
  <c r="J642" i="7"/>
  <c r="J569" i="7"/>
  <c r="J986" i="7"/>
  <c r="N357" i="7"/>
  <c r="F357" i="7"/>
  <c r="I357" i="7"/>
  <c r="J357" i="7" s="1"/>
  <c r="G357" i="7"/>
  <c r="AH984" i="2"/>
  <c r="O984" i="7" s="1"/>
  <c r="AI984" i="2"/>
  <c r="C984" i="7" s="1"/>
  <c r="N703" i="7"/>
  <c r="I703" i="7"/>
  <c r="F703" i="7"/>
  <c r="G703" i="7"/>
  <c r="J382" i="7"/>
  <c r="J833" i="7"/>
  <c r="J641" i="7"/>
  <c r="F230" i="7"/>
  <c r="N230" i="7"/>
  <c r="I230" i="7"/>
  <c r="J230" i="7" s="1"/>
  <c r="G230" i="7"/>
  <c r="AH584" i="2"/>
  <c r="O584" i="7" s="1"/>
  <c r="AI584" i="2"/>
  <c r="C584" i="7" s="1"/>
  <c r="AH806" i="2"/>
  <c r="O806" i="7" s="1"/>
  <c r="AI806" i="2"/>
  <c r="C806" i="7" s="1"/>
  <c r="N1093" i="7"/>
  <c r="F1093" i="7"/>
  <c r="I1093" i="7"/>
  <c r="J1093" i="7" s="1"/>
  <c r="G1093" i="7"/>
  <c r="N933" i="7"/>
  <c r="I933" i="7"/>
  <c r="J933" i="7" s="1"/>
  <c r="F933" i="7"/>
  <c r="G933" i="7"/>
  <c r="N488" i="7"/>
  <c r="F488" i="7"/>
  <c r="G488" i="7"/>
  <c r="I488" i="7"/>
  <c r="J488" i="7" s="1"/>
  <c r="AH5" i="2"/>
  <c r="O5" i="7" s="1"/>
  <c r="AI5" i="2"/>
  <c r="C5" i="7" s="1"/>
  <c r="AH271" i="2"/>
  <c r="O271" i="7" s="1"/>
  <c r="AI271" i="2"/>
  <c r="C271" i="7" s="1"/>
  <c r="AH303" i="2"/>
  <c r="O303" i="7" s="1"/>
  <c r="AI303" i="2"/>
  <c r="C303" i="7" s="1"/>
  <c r="N464" i="7"/>
  <c r="F464" i="7"/>
  <c r="G464" i="7"/>
  <c r="I464" i="7"/>
  <c r="J464" i="7" s="1"/>
  <c r="N135" i="7"/>
  <c r="F135" i="7"/>
  <c r="I135" i="7"/>
  <c r="J135" i="7" s="1"/>
  <c r="G135" i="7"/>
  <c r="J775" i="7"/>
  <c r="N538" i="7"/>
  <c r="F538" i="7"/>
  <c r="I538" i="7"/>
  <c r="G538" i="7"/>
  <c r="N940" i="7"/>
  <c r="F940" i="7"/>
  <c r="I940" i="7"/>
  <c r="G940" i="7"/>
  <c r="AH595" i="2"/>
  <c r="O595" i="7" s="1"/>
  <c r="AI595" i="2"/>
  <c r="C595" i="7" s="1"/>
  <c r="J876" i="7"/>
  <c r="N75" i="7"/>
  <c r="F75" i="7"/>
  <c r="I75" i="7"/>
  <c r="G75" i="7"/>
  <c r="J1022" i="7"/>
  <c r="N902" i="7"/>
  <c r="F902" i="7"/>
  <c r="I902" i="7"/>
  <c r="G902" i="7"/>
  <c r="AH1001" i="2"/>
  <c r="O1001" i="7" s="1"/>
  <c r="AI1001" i="2"/>
  <c r="C1001" i="7" s="1"/>
  <c r="F456" i="7"/>
  <c r="N456" i="7"/>
  <c r="I456" i="7"/>
  <c r="J456" i="7" s="1"/>
  <c r="G456" i="7"/>
  <c r="AH899" i="2"/>
  <c r="O899" i="7" s="1"/>
  <c r="AI899" i="2"/>
  <c r="C899" i="7" s="1"/>
  <c r="AH209" i="2"/>
  <c r="O209" i="7" s="1"/>
  <c r="AI209" i="2"/>
  <c r="C209" i="7" s="1"/>
  <c r="F375" i="7"/>
  <c r="N375" i="7"/>
  <c r="I375" i="7"/>
  <c r="J375" i="7" s="1"/>
  <c r="G375" i="7"/>
  <c r="AH533" i="2"/>
  <c r="O533" i="7" s="1"/>
  <c r="AI533" i="2"/>
  <c r="C533" i="7" s="1"/>
  <c r="J909" i="7"/>
  <c r="J968" i="7"/>
  <c r="AH681" i="2"/>
  <c r="O681" i="7" s="1"/>
  <c r="AI681" i="2"/>
  <c r="C681" i="7" s="1"/>
  <c r="J590" i="7"/>
  <c r="AH288" i="2"/>
  <c r="O288" i="7" s="1"/>
  <c r="AI288" i="2"/>
  <c r="C288" i="7" s="1"/>
  <c r="N607" i="7"/>
  <c r="F607" i="7"/>
  <c r="I607" i="7"/>
  <c r="J607" i="7" s="1"/>
  <c r="G607" i="7"/>
  <c r="AH977" i="2"/>
  <c r="O977" i="7" s="1"/>
  <c r="AI977" i="2"/>
  <c r="C977" i="7" s="1"/>
  <c r="AH789" i="2"/>
  <c r="O789" i="7" s="1"/>
  <c r="AI789" i="2"/>
  <c r="C789" i="7" s="1"/>
  <c r="AH1100" i="2"/>
  <c r="O1100" i="7" s="1"/>
  <c r="AI1100" i="2"/>
  <c r="C1100" i="7" s="1"/>
  <c r="J205" i="7"/>
  <c r="J736" i="7"/>
  <c r="J951" i="7"/>
  <c r="J472" i="7"/>
  <c r="AH839" i="2"/>
  <c r="O839" i="7" s="1"/>
  <c r="AI839" i="2"/>
  <c r="C839" i="7" s="1"/>
  <c r="N427" i="7"/>
  <c r="F427" i="7"/>
  <c r="I427" i="7"/>
  <c r="J427" i="7" s="1"/>
  <c r="G427" i="7"/>
  <c r="AH25" i="2"/>
  <c r="O25" i="7" s="1"/>
  <c r="AI25" i="2"/>
  <c r="C25" i="7" s="1"/>
  <c r="AH683" i="2"/>
  <c r="O683" i="7" s="1"/>
  <c r="AI683" i="2"/>
  <c r="C683" i="7" s="1"/>
  <c r="AH812" i="2"/>
  <c r="O812" i="7" s="1"/>
  <c r="AI812" i="2"/>
  <c r="C812" i="7" s="1"/>
  <c r="J20" i="7"/>
  <c r="N856" i="7"/>
  <c r="F856" i="7"/>
  <c r="I856" i="7"/>
  <c r="G856" i="7"/>
  <c r="AH761" i="2"/>
  <c r="O761" i="7" s="1"/>
  <c r="AI761" i="2"/>
  <c r="C761" i="7" s="1"/>
  <c r="AH286" i="2"/>
  <c r="O286" i="7" s="1"/>
  <c r="AI286" i="2"/>
  <c r="C286" i="7" s="1"/>
  <c r="J804" i="7"/>
  <c r="AH518" i="2"/>
  <c r="O518" i="7" s="1"/>
  <c r="AI518" i="2"/>
  <c r="C518" i="7" s="1"/>
  <c r="F313" i="7"/>
  <c r="N313" i="7"/>
  <c r="I313" i="7"/>
  <c r="J313" i="7" s="1"/>
  <c r="G313" i="7"/>
  <c r="F242" i="7"/>
  <c r="N242" i="7"/>
  <c r="I242" i="7"/>
  <c r="G242" i="7"/>
  <c r="J1021" i="7"/>
  <c r="N376" i="7"/>
  <c r="F376" i="7"/>
  <c r="I376" i="7"/>
  <c r="J376" i="7" s="1"/>
  <c r="G376" i="7"/>
  <c r="N585" i="7"/>
  <c r="F585" i="7"/>
  <c r="I585" i="7"/>
  <c r="J585" i="7" s="1"/>
  <c r="G585" i="7"/>
  <c r="AH776" i="2"/>
  <c r="O776" i="7" s="1"/>
  <c r="AI776" i="2"/>
  <c r="C776" i="7" s="1"/>
  <c r="N405" i="7"/>
  <c r="F405" i="7"/>
  <c r="I405" i="7"/>
  <c r="G405" i="7"/>
  <c r="AH192" i="2"/>
  <c r="O192" i="7" s="1"/>
  <c r="AI192" i="2"/>
  <c r="C192" i="7" s="1"/>
  <c r="F505" i="7"/>
  <c r="N505" i="7"/>
  <c r="G505" i="7"/>
  <c r="I505" i="7"/>
  <c r="J505" i="7" s="1"/>
  <c r="AH841" i="2"/>
  <c r="O841" i="7" s="1"/>
  <c r="AI841" i="2"/>
  <c r="C841" i="7" s="1"/>
  <c r="AH175" i="2"/>
  <c r="O175" i="7" s="1"/>
  <c r="AI175" i="2"/>
  <c r="C175" i="7" s="1"/>
  <c r="J1122" i="7"/>
  <c r="AH253" i="2"/>
  <c r="O253" i="7" s="1"/>
  <c r="AI253" i="2"/>
  <c r="C253" i="7" s="1"/>
  <c r="N743" i="7"/>
  <c r="F743" i="7"/>
  <c r="I743" i="7"/>
  <c r="G743" i="7"/>
  <c r="N381" i="7"/>
  <c r="F381" i="7"/>
  <c r="I381" i="7"/>
  <c r="G381" i="7"/>
  <c r="N161" i="7"/>
  <c r="F161" i="7"/>
  <c r="I161" i="7"/>
  <c r="G161" i="7"/>
  <c r="F360" i="7"/>
  <c r="N360" i="7"/>
  <c r="I360" i="7"/>
  <c r="J360" i="7" s="1"/>
  <c r="G360" i="7"/>
  <c r="J791" i="7"/>
  <c r="N221" i="7"/>
  <c r="F221" i="7"/>
  <c r="I221" i="7"/>
  <c r="J221" i="7" s="1"/>
  <c r="G221" i="7"/>
  <c r="J1003" i="7"/>
  <c r="AH1029" i="2"/>
  <c r="O1029" i="7" s="1"/>
  <c r="AI1029" i="2"/>
  <c r="C1029" i="7" s="1"/>
  <c r="N827" i="7"/>
  <c r="F827" i="7"/>
  <c r="I827" i="7"/>
  <c r="G827" i="7"/>
  <c r="AH711" i="2"/>
  <c r="O711" i="7" s="1"/>
  <c r="AI711" i="2"/>
  <c r="C711" i="7" s="1"/>
  <c r="AH92" i="2"/>
  <c r="O92" i="7" s="1"/>
  <c r="AI92" i="2"/>
  <c r="C92" i="7" s="1"/>
  <c r="F732" i="7"/>
  <c r="N732" i="7"/>
  <c r="I732" i="7"/>
  <c r="J732" i="7" s="1"/>
  <c r="G732" i="7"/>
  <c r="N358" i="7"/>
  <c r="F358" i="7"/>
  <c r="I358" i="7"/>
  <c r="G358" i="7"/>
  <c r="AH724" i="2"/>
  <c r="O724" i="7" s="1"/>
  <c r="AI724" i="2"/>
  <c r="C724" i="7" s="1"/>
  <c r="AH183" i="2"/>
  <c r="O183" i="7" s="1"/>
  <c r="AI183" i="2"/>
  <c r="C183" i="7" s="1"/>
  <c r="N385" i="7"/>
  <c r="F385" i="7"/>
  <c r="I385" i="7"/>
  <c r="G385" i="7"/>
  <c r="F497" i="7"/>
  <c r="N497" i="7"/>
  <c r="I497" i="7"/>
  <c r="G497" i="7"/>
  <c r="F410" i="7"/>
  <c r="N410" i="7"/>
  <c r="G410" i="7"/>
  <c r="I410" i="7"/>
  <c r="N179" i="7"/>
  <c r="F179" i="7"/>
  <c r="G179" i="7"/>
  <c r="I179" i="7"/>
  <c r="J179" i="7" s="1"/>
  <c r="N819" i="7"/>
  <c r="F819" i="7"/>
  <c r="I819" i="7"/>
  <c r="J819" i="7" s="1"/>
  <c r="G819" i="7"/>
  <c r="N109" i="7"/>
  <c r="F109" i="7"/>
  <c r="G109" i="7"/>
  <c r="I109" i="7"/>
  <c r="J1067" i="7"/>
  <c r="AH53" i="2"/>
  <c r="O53" i="7" s="1"/>
  <c r="AI53" i="2"/>
  <c r="C53" i="7" s="1"/>
  <c r="N225" i="7"/>
  <c r="F225" i="7"/>
  <c r="G225" i="7"/>
  <c r="I225" i="7"/>
  <c r="AH695" i="2"/>
  <c r="O695" i="7" s="1"/>
  <c r="AI695" i="2"/>
  <c r="C695" i="7" s="1"/>
  <c r="AH734" i="2"/>
  <c r="O734" i="7" s="1"/>
  <c r="AI734" i="2"/>
  <c r="C734" i="7" s="1"/>
  <c r="AH582" i="2"/>
  <c r="O582" i="7" s="1"/>
  <c r="AI582" i="2"/>
  <c r="C582" i="7" s="1"/>
  <c r="F193" i="7"/>
  <c r="N193" i="7"/>
  <c r="I193" i="7"/>
  <c r="J193" i="7" s="1"/>
  <c r="G193" i="7"/>
  <c r="AH1047" i="2"/>
  <c r="O1047" i="7" s="1"/>
  <c r="AI1047" i="2"/>
  <c r="C1047" i="7" s="1"/>
  <c r="AH689" i="2"/>
  <c r="O689" i="7" s="1"/>
  <c r="AI689" i="2"/>
  <c r="C689" i="7" s="1"/>
  <c r="AH15" i="2"/>
  <c r="O15" i="7" s="1"/>
  <c r="AI15" i="2"/>
  <c r="C15" i="7" s="1"/>
  <c r="N149" i="7"/>
  <c r="F149" i="7"/>
  <c r="I149" i="7"/>
  <c r="J149" i="7" s="1"/>
  <c r="G149" i="7"/>
  <c r="F16" i="7"/>
  <c r="N16" i="7"/>
  <c r="I16" i="7"/>
  <c r="J16" i="7" s="1"/>
  <c r="G16" i="7"/>
  <c r="AH276" i="2"/>
  <c r="O276" i="7" s="1"/>
  <c r="AI276" i="2"/>
  <c r="C276" i="7" s="1"/>
  <c r="J1033" i="7"/>
  <c r="N892" i="7"/>
  <c r="F892" i="7"/>
  <c r="I892" i="7"/>
  <c r="J892" i="7" s="1"/>
  <c r="G892" i="7"/>
  <c r="N470" i="7"/>
  <c r="F470" i="7"/>
  <c r="I470" i="7"/>
  <c r="J470" i="7" s="1"/>
  <c r="G470" i="7"/>
  <c r="AH603" i="2"/>
  <c r="O603" i="7" s="1"/>
  <c r="AI603" i="2"/>
  <c r="C603" i="7" s="1"/>
  <c r="AH37" i="2"/>
  <c r="O37" i="7" s="1"/>
  <c r="AI37" i="2"/>
  <c r="C37" i="7" s="1"/>
  <c r="F304" i="7"/>
  <c r="N304" i="7"/>
  <c r="I304" i="7"/>
  <c r="G304" i="7"/>
  <c r="F26" i="7"/>
  <c r="N26" i="7"/>
  <c r="I26" i="7"/>
  <c r="J26" i="7" s="1"/>
  <c r="G26" i="7"/>
  <c r="N93" i="7"/>
  <c r="F93" i="7"/>
  <c r="G93" i="7"/>
  <c r="I93" i="7"/>
  <c r="N316" i="7"/>
  <c r="F316" i="7"/>
  <c r="I316" i="7"/>
  <c r="G316" i="7"/>
  <c r="AH111" i="2"/>
  <c r="O111" i="7" s="1"/>
  <c r="AI111" i="2"/>
  <c r="C111" i="7" s="1"/>
  <c r="N1087" i="7"/>
  <c r="F1087" i="7"/>
  <c r="I1087" i="7"/>
  <c r="J1087" i="7" s="1"/>
  <c r="G1087" i="7"/>
  <c r="AH836" i="2"/>
  <c r="O836" i="7" s="1"/>
  <c r="AI836" i="2"/>
  <c r="C836" i="7" s="1"/>
  <c r="AH1037" i="2"/>
  <c r="O1037" i="7" s="1"/>
  <c r="AI1037" i="2"/>
  <c r="C1037" i="7" s="1"/>
  <c r="AH51" i="2"/>
  <c r="O51" i="7" s="1"/>
  <c r="AI51" i="2"/>
  <c r="C51" i="7" s="1"/>
  <c r="N126" i="7"/>
  <c r="F126" i="7"/>
  <c r="I126" i="7"/>
  <c r="J126" i="7" s="1"/>
  <c r="G126" i="7"/>
  <c r="F482" i="7"/>
  <c r="N482" i="7"/>
  <c r="I482" i="7"/>
  <c r="J482" i="7" s="1"/>
  <c r="G482" i="7"/>
  <c r="AH202" i="2"/>
  <c r="O202" i="7" s="1"/>
  <c r="AI202" i="2"/>
  <c r="C202" i="7" s="1"/>
  <c r="N665" i="7"/>
  <c r="F665" i="7"/>
  <c r="I665" i="7"/>
  <c r="J665" i="7" s="1"/>
  <c r="G665" i="7"/>
  <c r="AH261" i="2"/>
  <c r="O261" i="7" s="1"/>
  <c r="AI261" i="2"/>
  <c r="C261" i="7" s="1"/>
  <c r="F577" i="7"/>
  <c r="N577" i="7"/>
  <c r="G577" i="7"/>
  <c r="I577" i="7"/>
  <c r="AH3" i="2"/>
  <c r="O3" i="7" s="1"/>
  <c r="AI3" i="2"/>
  <c r="C3" i="7" s="1"/>
  <c r="N788" i="7"/>
  <c r="F788" i="7"/>
  <c r="I788" i="7"/>
  <c r="J788" i="7" s="1"/>
  <c r="G788" i="7"/>
  <c r="N176" i="7"/>
  <c r="F176" i="7"/>
  <c r="G176" i="7"/>
  <c r="I176" i="7"/>
  <c r="J176" i="7" s="1"/>
  <c r="F24" i="7"/>
  <c r="N24" i="7"/>
  <c r="G24" i="7"/>
  <c r="I24" i="7"/>
  <c r="J24" i="7" s="1"/>
  <c r="N103" i="7"/>
  <c r="F103" i="7"/>
  <c r="I103" i="7"/>
  <c r="G103" i="7"/>
  <c r="N889" i="7"/>
  <c r="F889" i="7"/>
  <c r="I889" i="7"/>
  <c r="J889" i="7" s="1"/>
  <c r="G889" i="7"/>
  <c r="J127" i="7"/>
  <c r="N89" i="7"/>
  <c r="F89" i="7"/>
  <c r="I89" i="7"/>
  <c r="J89" i="7" s="1"/>
  <c r="G89" i="7"/>
  <c r="J1039" i="7"/>
  <c r="N47" i="7"/>
  <c r="F47" i="7"/>
  <c r="G47" i="7"/>
  <c r="I47" i="7"/>
  <c r="N878" i="7"/>
  <c r="F878" i="7"/>
  <c r="I878" i="7"/>
  <c r="G878" i="7"/>
  <c r="AH481" i="2"/>
  <c r="O481" i="7" s="1"/>
  <c r="AI481" i="2"/>
  <c r="C481" i="7" s="1"/>
  <c r="AH510" i="2"/>
  <c r="O510" i="7" s="1"/>
  <c r="AI510" i="2"/>
  <c r="C510" i="7" s="1"/>
  <c r="AH1107" i="2"/>
  <c r="O1107" i="7" s="1"/>
  <c r="AI1107" i="2"/>
  <c r="C1107" i="7" s="1"/>
  <c r="N948" i="7"/>
  <c r="F948" i="7"/>
  <c r="I948" i="7"/>
  <c r="J948" i="7" s="1"/>
  <c r="G948" i="7"/>
  <c r="N536" i="7"/>
  <c r="F536" i="7"/>
  <c r="G536" i="7"/>
  <c r="I536" i="7"/>
  <c r="F4" i="7"/>
  <c r="N4" i="7"/>
  <c r="I4" i="7"/>
  <c r="G4" i="7"/>
  <c r="N270" i="7"/>
  <c r="F270" i="7"/>
  <c r="I270" i="7"/>
  <c r="G270" i="7"/>
  <c r="AH571" i="2"/>
  <c r="O571" i="7" s="1"/>
  <c r="AI571" i="2"/>
  <c r="C571" i="7" s="1"/>
  <c r="J1024" i="7"/>
  <c r="N984" i="7"/>
  <c r="F984" i="7"/>
  <c r="I984" i="7"/>
  <c r="J984" i="7" s="1"/>
  <c r="G984" i="7"/>
  <c r="N550" i="7"/>
  <c r="F550" i="7"/>
  <c r="I550" i="7"/>
  <c r="G550" i="7"/>
  <c r="J549" i="7"/>
  <c r="J525" i="7"/>
  <c r="N584" i="7"/>
  <c r="F584" i="7"/>
  <c r="G584" i="7"/>
  <c r="I584" i="7"/>
  <c r="J584" i="7" s="1"/>
  <c r="J384" i="7"/>
  <c r="N271" i="7"/>
  <c r="F271" i="7"/>
  <c r="I271" i="7"/>
  <c r="J271" i="7" s="1"/>
  <c r="G271" i="7"/>
  <c r="AH135" i="2"/>
  <c r="O135" i="7" s="1"/>
  <c r="AI135" i="2"/>
  <c r="C135" i="7" s="1"/>
  <c r="AH653" i="2"/>
  <c r="O653" i="7" s="1"/>
  <c r="AI653" i="2"/>
  <c r="C653" i="7" s="1"/>
  <c r="J164" i="7"/>
  <c r="AH169" i="2"/>
  <c r="O169" i="7" s="1"/>
  <c r="AI169" i="2"/>
  <c r="C169" i="7" s="1"/>
  <c r="AH538" i="2"/>
  <c r="O538" i="7" s="1"/>
  <c r="AI538" i="2"/>
  <c r="C538" i="7" s="1"/>
  <c r="AH940" i="2"/>
  <c r="O940" i="7" s="1"/>
  <c r="AI940" i="2"/>
  <c r="C940" i="7" s="1"/>
  <c r="J918" i="7"/>
  <c r="N595" i="7"/>
  <c r="F595" i="7"/>
  <c r="I595" i="7"/>
  <c r="J595" i="7" s="1"/>
  <c r="G595" i="7"/>
  <c r="N1082" i="7"/>
  <c r="F1082" i="7"/>
  <c r="I1082" i="7"/>
  <c r="G1082" i="7"/>
  <c r="N669" i="7"/>
  <c r="F669" i="7"/>
  <c r="I669" i="7"/>
  <c r="J669" i="7" s="1"/>
  <c r="G669" i="7"/>
  <c r="AH75" i="2"/>
  <c r="O75" i="7" s="1"/>
  <c r="AI75" i="2"/>
  <c r="C75" i="7" s="1"/>
  <c r="AH902" i="2"/>
  <c r="O902" i="7" s="1"/>
  <c r="AI902" i="2"/>
  <c r="C902" i="7" s="1"/>
  <c r="N899" i="7"/>
  <c r="F899" i="7"/>
  <c r="I899" i="7"/>
  <c r="J899" i="7" s="1"/>
  <c r="G899" i="7"/>
  <c r="AH610" i="2"/>
  <c r="O610" i="7" s="1"/>
  <c r="AI610" i="2"/>
  <c r="C610" i="7" s="1"/>
  <c r="AH490" i="2"/>
  <c r="O490" i="7" s="1"/>
  <c r="AI490" i="2"/>
  <c r="C490" i="7" s="1"/>
  <c r="AH946" i="2"/>
  <c r="O946" i="7" s="1"/>
  <c r="AI946" i="2"/>
  <c r="C946" i="7" s="1"/>
  <c r="AH1101" i="2"/>
  <c r="O1101" i="7" s="1"/>
  <c r="AI1101" i="2"/>
  <c r="C1101" i="7" s="1"/>
  <c r="J647" i="7"/>
  <c r="F408" i="7"/>
  <c r="N408" i="7"/>
  <c r="I408" i="7"/>
  <c r="G408" i="7"/>
  <c r="F76" i="7"/>
  <c r="N76" i="7"/>
  <c r="I76" i="7"/>
  <c r="G76" i="7"/>
  <c r="J1124" i="7"/>
  <c r="AH871" i="2"/>
  <c r="O871" i="7" s="1"/>
  <c r="AI871" i="2"/>
  <c r="C871" i="7" s="1"/>
  <c r="AH55" i="2"/>
  <c r="O55" i="7" s="1"/>
  <c r="AI55" i="2"/>
  <c r="C55" i="7" s="1"/>
  <c r="J900" i="7"/>
  <c r="N523" i="7"/>
  <c r="F523" i="7"/>
  <c r="I523" i="7"/>
  <c r="G523" i="7"/>
  <c r="J810" i="7"/>
  <c r="J963" i="7"/>
  <c r="N789" i="7"/>
  <c r="I789" i="7"/>
  <c r="J789" i="7" s="1"/>
  <c r="F789" i="7"/>
  <c r="G789" i="7"/>
  <c r="N1100" i="7"/>
  <c r="F1100" i="7"/>
  <c r="I1100" i="7"/>
  <c r="J1100" i="7" s="1"/>
  <c r="G1100" i="7"/>
  <c r="F25" i="7"/>
  <c r="N25" i="7"/>
  <c r="I25" i="7"/>
  <c r="J25" i="7" s="1"/>
  <c r="G25" i="7"/>
  <c r="F566" i="7"/>
  <c r="N566" i="7"/>
  <c r="I566" i="7"/>
  <c r="G566" i="7"/>
  <c r="AH856" i="2"/>
  <c r="O856" i="7" s="1"/>
  <c r="AI856" i="2"/>
  <c r="C856" i="7" s="1"/>
  <c r="AH799" i="2"/>
  <c r="O799" i="7" s="1"/>
  <c r="AI799" i="2"/>
  <c r="C799" i="7" s="1"/>
  <c r="J786" i="7"/>
  <c r="N286" i="7"/>
  <c r="F286" i="7"/>
  <c r="I286" i="7"/>
  <c r="J286" i="7" s="1"/>
  <c r="G286" i="7"/>
  <c r="AH68" i="2"/>
  <c r="O68" i="7" s="1"/>
  <c r="AI68" i="2"/>
  <c r="C68" i="7" s="1"/>
  <c r="AH58" i="2"/>
  <c r="O58" i="7" s="1"/>
  <c r="AI58" i="2"/>
  <c r="C58" i="7" s="1"/>
  <c r="AH439" i="2"/>
  <c r="O439" i="7" s="1"/>
  <c r="AI439" i="2"/>
  <c r="C439" i="7" s="1"/>
  <c r="J345" i="7"/>
  <c r="N558" i="7"/>
  <c r="F558" i="7"/>
  <c r="I558" i="7"/>
  <c r="G558" i="7"/>
  <c r="AH242" i="2"/>
  <c r="O242" i="7" s="1"/>
  <c r="AI242" i="2"/>
  <c r="C242" i="7" s="1"/>
  <c r="J1013" i="7"/>
  <c r="N772" i="7"/>
  <c r="F772" i="7"/>
  <c r="I772" i="7"/>
  <c r="G772" i="7"/>
  <c r="J914" i="7"/>
  <c r="J369" i="7"/>
  <c r="N776" i="7"/>
  <c r="F776" i="7"/>
  <c r="G776" i="7"/>
  <c r="I776" i="7"/>
  <c r="J776" i="7" s="1"/>
  <c r="AH405" i="2"/>
  <c r="O405" i="7" s="1"/>
  <c r="AI405" i="2"/>
  <c r="C405" i="7" s="1"/>
  <c r="AH387" i="2"/>
  <c r="O387" i="7" s="1"/>
  <c r="AI387" i="2"/>
  <c r="C387" i="7" s="1"/>
  <c r="F192" i="7"/>
  <c r="N192" i="7"/>
  <c r="G192" i="7"/>
  <c r="I192" i="7"/>
  <c r="J192" i="7" s="1"/>
  <c r="AH922" i="2"/>
  <c r="O922" i="7" s="1"/>
  <c r="AI922" i="2"/>
  <c r="C922" i="7" s="1"/>
  <c r="N175" i="7"/>
  <c r="F175" i="7"/>
  <c r="I175" i="7"/>
  <c r="J175" i="7" s="1"/>
  <c r="G175" i="7"/>
  <c r="N731" i="7"/>
  <c r="F731" i="7"/>
  <c r="I731" i="7"/>
  <c r="G731" i="7"/>
  <c r="AH743" i="2"/>
  <c r="O743" i="7" s="1"/>
  <c r="AI743" i="2"/>
  <c r="C743" i="7" s="1"/>
  <c r="AH381" i="2"/>
  <c r="O381" i="7" s="1"/>
  <c r="AI381" i="2"/>
  <c r="C381" i="7" s="1"/>
  <c r="N436" i="7"/>
  <c r="F436" i="7"/>
  <c r="I436" i="7"/>
  <c r="G436" i="7"/>
  <c r="J692" i="7"/>
  <c r="F1142" i="7"/>
  <c r="N1142" i="7"/>
  <c r="I1142" i="7"/>
  <c r="G1142" i="7"/>
  <c r="AH161" i="2"/>
  <c r="O161" i="7" s="1"/>
  <c r="AI161" i="2"/>
  <c r="C161" i="7" s="1"/>
  <c r="J888" i="7"/>
  <c r="N1029" i="7"/>
  <c r="F1029" i="7"/>
  <c r="I1029" i="7"/>
  <c r="J1029" i="7" s="1"/>
  <c r="G1029" i="7"/>
  <c r="AH827" i="2"/>
  <c r="O827" i="7" s="1"/>
  <c r="AI827" i="2"/>
  <c r="C827" i="7" s="1"/>
  <c r="N406" i="7"/>
  <c r="F406" i="7"/>
  <c r="I406" i="7"/>
  <c r="G406" i="7"/>
  <c r="N694" i="7"/>
  <c r="F694" i="7"/>
  <c r="I694" i="7"/>
  <c r="G694" i="7"/>
  <c r="J449" i="7"/>
  <c r="AH727" i="2"/>
  <c r="O727" i="7" s="1"/>
  <c r="AI727" i="2"/>
  <c r="C727" i="7" s="1"/>
  <c r="J662" i="7"/>
  <c r="AH385" i="2"/>
  <c r="O385" i="7" s="1"/>
  <c r="AI385" i="2"/>
  <c r="C385" i="7" s="1"/>
  <c r="AH497" i="2"/>
  <c r="O497" i="7" s="1"/>
  <c r="AI497" i="2"/>
  <c r="C497" i="7" s="1"/>
  <c r="AH410" i="2"/>
  <c r="O410" i="7" s="1"/>
  <c r="AI410" i="2"/>
  <c r="C410" i="7" s="1"/>
  <c r="F1158" i="7"/>
  <c r="N1158" i="7"/>
  <c r="I1158" i="7"/>
  <c r="G1158" i="7"/>
  <c r="AH179" i="2"/>
  <c r="O179" i="7" s="1"/>
  <c r="AI179" i="2"/>
  <c r="C179" i="7" s="1"/>
  <c r="AH819" i="2"/>
  <c r="O819" i="7" s="1"/>
  <c r="AI819" i="2"/>
  <c r="C819" i="7" s="1"/>
  <c r="AH109" i="2"/>
  <c r="O109" i="7" s="1"/>
  <c r="AI109" i="2"/>
  <c r="C109" i="7" s="1"/>
  <c r="F238" i="7"/>
  <c r="N238" i="7"/>
  <c r="I238" i="7"/>
  <c r="G238" i="7"/>
  <c r="AH152" i="2"/>
  <c r="O152" i="7" s="1"/>
  <c r="AI152" i="2"/>
  <c r="C152" i="7" s="1"/>
  <c r="F50" i="7"/>
  <c r="N50" i="7"/>
  <c r="I50" i="7"/>
  <c r="G50" i="7"/>
  <c r="AH1133" i="2"/>
  <c r="O1133" i="7" s="1"/>
  <c r="AI1133" i="2"/>
  <c r="C1133" i="7" s="1"/>
  <c r="AH811" i="2"/>
  <c r="O811" i="7" s="1"/>
  <c r="J811" i="7" s="1"/>
  <c r="AI811" i="2"/>
  <c r="C811" i="7" s="1"/>
  <c r="AH240" i="2"/>
  <c r="O240" i="7" s="1"/>
  <c r="AI240" i="2"/>
  <c r="C240" i="7" s="1"/>
  <c r="J317" i="7"/>
  <c r="AH257" i="2"/>
  <c r="O257" i="7" s="1"/>
  <c r="AI257" i="2"/>
  <c r="C257" i="7" s="1"/>
  <c r="AH420" i="2"/>
  <c r="O420" i="7" s="1"/>
  <c r="AI420" i="2"/>
  <c r="C420" i="7" s="1"/>
  <c r="N332" i="7"/>
  <c r="F332" i="7"/>
  <c r="G332" i="7"/>
  <c r="I332" i="7"/>
  <c r="J332" i="7" s="1"/>
  <c r="J1152" i="7"/>
  <c r="F94" i="7"/>
  <c r="N94" i="7"/>
  <c r="I94" i="7"/>
  <c r="J94" i="7" s="1"/>
  <c r="G94" i="7"/>
  <c r="N498" i="7"/>
  <c r="F498" i="7"/>
  <c r="I498" i="7"/>
  <c r="J498" i="7" s="1"/>
  <c r="G498" i="7"/>
  <c r="AH671" i="2"/>
  <c r="O671" i="7" s="1"/>
  <c r="AI671" i="2"/>
  <c r="C671" i="7" s="1"/>
  <c r="N1135" i="7"/>
  <c r="F1135" i="7"/>
  <c r="I1135" i="7"/>
  <c r="G1135" i="7"/>
  <c r="AH204" i="2"/>
  <c r="O204" i="7" s="1"/>
  <c r="AI204" i="2"/>
  <c r="C204" i="7" s="1"/>
  <c r="AH290" i="2"/>
  <c r="O290" i="7" s="1"/>
  <c r="AI290" i="2"/>
  <c r="C290" i="7" s="1"/>
  <c r="AH738" i="2"/>
  <c r="O738" i="7" s="1"/>
  <c r="AI738" i="2"/>
  <c r="C738" i="7" s="1"/>
  <c r="N526" i="7"/>
  <c r="F526" i="7"/>
  <c r="I526" i="7"/>
  <c r="J526" i="7" s="1"/>
  <c r="G526" i="7"/>
  <c r="AH390" i="2"/>
  <c r="O390" i="7" s="1"/>
  <c r="AI390" i="2"/>
  <c r="C390" i="7" s="1"/>
  <c r="AH327" i="2"/>
  <c r="O327" i="7" s="1"/>
  <c r="AI327" i="2"/>
  <c r="C327" i="7" s="1"/>
  <c r="AH340" i="2"/>
  <c r="O340" i="7" s="1"/>
  <c r="AI340" i="2"/>
  <c r="C340" i="7" s="1"/>
  <c r="J998" i="7"/>
  <c r="F38" i="7"/>
  <c r="N38" i="7"/>
  <c r="I38" i="7"/>
  <c r="J38" i="7" s="1"/>
  <c r="G38" i="7"/>
  <c r="AH160" i="2"/>
  <c r="O160" i="7" s="1"/>
  <c r="AI160" i="2"/>
  <c r="C160" i="7" s="1"/>
  <c r="J314" i="7"/>
  <c r="AH50" i="2"/>
  <c r="O50" i="7" s="1"/>
  <c r="AI50" i="2"/>
  <c r="C50" i="7" s="1"/>
  <c r="F65" i="7"/>
  <c r="N65" i="7"/>
  <c r="I65" i="7"/>
  <c r="J65" i="7" s="1"/>
  <c r="G65" i="7"/>
  <c r="N37" i="7"/>
  <c r="F37" i="7"/>
  <c r="G37" i="7"/>
  <c r="I37" i="7"/>
  <c r="J37" i="7" s="1"/>
  <c r="AH444" i="2"/>
  <c r="O444" i="7" s="1"/>
  <c r="AI444" i="2"/>
  <c r="C444" i="7" s="1"/>
  <c r="AH304" i="2"/>
  <c r="O304" i="7" s="1"/>
  <c r="AI304" i="2"/>
  <c r="C304" i="7" s="1"/>
  <c r="N239" i="7"/>
  <c r="F239" i="7"/>
  <c r="G239" i="7"/>
  <c r="I239" i="7"/>
  <c r="J239" i="7" s="1"/>
  <c r="AH26" i="2"/>
  <c r="O26" i="7" s="1"/>
  <c r="AI26" i="2"/>
  <c r="C26" i="7" s="1"/>
  <c r="AH93" i="2"/>
  <c r="O93" i="7" s="1"/>
  <c r="AI93" i="2"/>
  <c r="C93" i="7" s="1"/>
  <c r="AH316" i="2"/>
  <c r="O316" i="7" s="1"/>
  <c r="AI316" i="2"/>
  <c r="C316" i="7" s="1"/>
  <c r="N53" i="7"/>
  <c r="F53" i="7"/>
  <c r="I53" i="7"/>
  <c r="G53" i="7"/>
  <c r="N836" i="7"/>
  <c r="F836" i="7"/>
  <c r="G836" i="7"/>
  <c r="I836" i="7"/>
  <c r="J836" i="7" s="1"/>
  <c r="AH166" i="2"/>
  <c r="O166" i="7" s="1"/>
  <c r="AI166" i="2"/>
  <c r="C166" i="7" s="1"/>
  <c r="F926" i="7"/>
  <c r="N926" i="7"/>
  <c r="I926" i="7"/>
  <c r="G926" i="7"/>
  <c r="J1079" i="7"/>
  <c r="J1127" i="7"/>
  <c r="AH126" i="2"/>
  <c r="O126" i="7" s="1"/>
  <c r="AI126" i="2"/>
  <c r="C126" i="7" s="1"/>
  <c r="N1133" i="7"/>
  <c r="F1133" i="7"/>
  <c r="I1133" i="7"/>
  <c r="J1133" i="7" s="1"/>
  <c r="G1133" i="7"/>
  <c r="N202" i="7"/>
  <c r="F202" i="7"/>
  <c r="I202" i="7"/>
  <c r="J202" i="7" s="1"/>
  <c r="G202" i="7"/>
  <c r="AH771" i="2"/>
  <c r="O771" i="7" s="1"/>
  <c r="AI771" i="2"/>
  <c r="C771" i="7" s="1"/>
  <c r="N811" i="7"/>
  <c r="F811" i="7"/>
  <c r="I811" i="7"/>
  <c r="G811" i="7"/>
  <c r="N857" i="7"/>
  <c r="F857" i="7"/>
  <c r="I857" i="7"/>
  <c r="J857" i="7" s="1"/>
  <c r="G857" i="7"/>
  <c r="F240" i="7"/>
  <c r="N240" i="7"/>
  <c r="G240" i="7"/>
  <c r="I240" i="7"/>
  <c r="J870" i="7"/>
  <c r="AH577" i="2"/>
  <c r="O577" i="7" s="1"/>
  <c r="AI577" i="2"/>
  <c r="C577" i="7" s="1"/>
  <c r="F397" i="7"/>
  <c r="N397" i="7"/>
  <c r="I397" i="7"/>
  <c r="J397" i="7" s="1"/>
  <c r="G397" i="7"/>
  <c r="F420" i="7"/>
  <c r="N420" i="7"/>
  <c r="I420" i="7"/>
  <c r="J420" i="7" s="1"/>
  <c r="G420" i="7"/>
  <c r="J1123" i="7"/>
  <c r="AH47" i="2"/>
  <c r="O47" i="7" s="1"/>
  <c r="AI47" i="2"/>
  <c r="C47" i="7" s="1"/>
  <c r="AH878" i="2"/>
  <c r="O878" i="7" s="1"/>
  <c r="AI878" i="2"/>
  <c r="C878" i="7" s="1"/>
  <c r="F481" i="7"/>
  <c r="N481" i="7"/>
  <c r="G481" i="7"/>
  <c r="I481" i="7"/>
  <c r="J481" i="7" s="1"/>
  <c r="J605" i="7"/>
  <c r="AH536" i="2"/>
  <c r="O536" i="7" s="1"/>
  <c r="AI536" i="2"/>
  <c r="C536" i="7" s="1"/>
  <c r="AH4" i="2"/>
  <c r="O4" i="7" s="1"/>
  <c r="AI4" i="2"/>
  <c r="C4" i="7" s="1"/>
  <c r="AH225" i="2"/>
  <c r="O225" i="7" s="1"/>
  <c r="AI225" i="2"/>
  <c r="C225" i="7" s="1"/>
  <c r="AH414" i="2"/>
  <c r="O414" i="7" s="1"/>
  <c r="AI414" i="2"/>
  <c r="C414" i="7" s="1"/>
  <c r="J594" i="7"/>
  <c r="AH270" i="2"/>
  <c r="O270" i="7" s="1"/>
  <c r="AI270" i="2"/>
  <c r="C270" i="7" s="1"/>
  <c r="N83" i="7"/>
  <c r="F83" i="7"/>
  <c r="G83" i="7"/>
  <c r="I83" i="7"/>
  <c r="N571" i="7"/>
  <c r="F571" i="7"/>
  <c r="I571" i="7"/>
  <c r="J571" i="7" s="1"/>
  <c r="G571" i="7"/>
  <c r="J156" i="7"/>
  <c r="J936" i="7"/>
  <c r="J402" i="7"/>
  <c r="N450" i="7"/>
  <c r="F450" i="7"/>
  <c r="I450" i="7"/>
  <c r="J450" i="7" s="1"/>
  <c r="G450" i="7"/>
  <c r="AH550" i="2"/>
  <c r="O550" i="7" s="1"/>
  <c r="AI550" i="2"/>
  <c r="C550" i="7" s="1"/>
  <c r="J409" i="7"/>
  <c r="F74" i="7"/>
  <c r="N74" i="7"/>
  <c r="I74" i="7"/>
  <c r="J74" i="7" s="1"/>
  <c r="G74" i="7"/>
  <c r="N173" i="7"/>
  <c r="F173" i="7"/>
  <c r="I173" i="7"/>
  <c r="J173" i="7" s="1"/>
  <c r="G173" i="7"/>
  <c r="N448" i="7"/>
  <c r="F448" i="7"/>
  <c r="I448" i="7"/>
  <c r="J448" i="7" s="1"/>
  <c r="G448" i="7"/>
  <c r="N695" i="7"/>
  <c r="F695" i="7"/>
  <c r="I695" i="7"/>
  <c r="J695" i="7" s="1"/>
  <c r="G695" i="7"/>
  <c r="N734" i="7"/>
  <c r="F734" i="7"/>
  <c r="I734" i="7"/>
  <c r="J734" i="7" s="1"/>
  <c r="G734" i="7"/>
  <c r="N653" i="7"/>
  <c r="F653" i="7"/>
  <c r="I653" i="7"/>
  <c r="J653" i="7" s="1"/>
  <c r="G653" i="7"/>
  <c r="J399" i="7"/>
  <c r="J1054" i="7"/>
  <c r="F169" i="7"/>
  <c r="N169" i="7"/>
  <c r="I169" i="7"/>
  <c r="J169" i="7" s="1"/>
  <c r="G169" i="7"/>
  <c r="N407" i="7"/>
  <c r="F407" i="7"/>
  <c r="I407" i="7"/>
  <c r="J407" i="7" s="1"/>
  <c r="G407" i="7"/>
  <c r="AH1082" i="2"/>
  <c r="O1082" i="7" s="1"/>
  <c r="AI1082" i="2"/>
  <c r="C1082" i="7" s="1"/>
  <c r="AH669" i="2"/>
  <c r="O669" i="7" s="1"/>
  <c r="AI669" i="2"/>
  <c r="C669" i="7" s="1"/>
  <c r="J726" i="7"/>
  <c r="N582" i="7"/>
  <c r="F582" i="7"/>
  <c r="I582" i="7"/>
  <c r="J582" i="7" s="1"/>
  <c r="G582" i="7"/>
  <c r="N155" i="7"/>
  <c r="F155" i="7"/>
  <c r="G155" i="7"/>
  <c r="I155" i="7"/>
  <c r="J155" i="7" s="1"/>
  <c r="AH440" i="2"/>
  <c r="O440" i="7" s="1"/>
  <c r="AI440" i="2"/>
  <c r="C440" i="7" s="1"/>
  <c r="N610" i="7"/>
  <c r="F610" i="7"/>
  <c r="I610" i="7"/>
  <c r="J610" i="7" s="1"/>
  <c r="G610" i="7"/>
  <c r="F418" i="7"/>
  <c r="N418" i="7"/>
  <c r="I418" i="7"/>
  <c r="J418" i="7" s="1"/>
  <c r="G418" i="7"/>
  <c r="N395" i="7"/>
  <c r="F395" i="7"/>
  <c r="I395" i="7"/>
  <c r="G395" i="7"/>
  <c r="N245" i="7"/>
  <c r="F245" i="7"/>
  <c r="I245" i="7"/>
  <c r="J245" i="7" s="1"/>
  <c r="G245" i="7"/>
  <c r="J212" i="7"/>
  <c r="N490" i="7"/>
  <c r="F490" i="7"/>
  <c r="I490" i="7"/>
  <c r="G490" i="7"/>
  <c r="N946" i="7"/>
  <c r="F946" i="7"/>
  <c r="I946" i="7"/>
  <c r="J946" i="7" s="1"/>
  <c r="G946" i="7"/>
  <c r="J800" i="7"/>
  <c r="N1101" i="7"/>
  <c r="F1101" i="7"/>
  <c r="I1101" i="7"/>
  <c r="J1101" i="7" s="1"/>
  <c r="G1101" i="7"/>
  <c r="F326" i="7"/>
  <c r="N326" i="7"/>
  <c r="I326" i="7"/>
  <c r="G326" i="7"/>
  <c r="N750" i="7"/>
  <c r="F750" i="7"/>
  <c r="I750" i="7"/>
  <c r="G750" i="7"/>
  <c r="AH408" i="2"/>
  <c r="O408" i="7" s="1"/>
  <c r="AI408" i="2"/>
  <c r="C408" i="7" s="1"/>
  <c r="AH1113" i="2"/>
  <c r="O1113" i="7" s="1"/>
  <c r="AI1113" i="2"/>
  <c r="C1113" i="7" s="1"/>
  <c r="J17" i="7"/>
  <c r="AH76" i="2"/>
  <c r="O76" i="7" s="1"/>
  <c r="AI76" i="2"/>
  <c r="C76" i="7" s="1"/>
  <c r="N871" i="7"/>
  <c r="F871" i="7"/>
  <c r="I871" i="7"/>
  <c r="J871" i="7" s="1"/>
  <c r="G871" i="7"/>
  <c r="AH457" i="2"/>
  <c r="O457" i="7" s="1"/>
  <c r="AI457" i="2"/>
  <c r="C457" i="7" s="1"/>
  <c r="N55" i="7"/>
  <c r="F55" i="7"/>
  <c r="I55" i="7"/>
  <c r="J55" i="7" s="1"/>
  <c r="G55" i="7"/>
  <c r="J359" i="7"/>
  <c r="AH523" i="2"/>
  <c r="O523" i="7" s="1"/>
  <c r="AI523" i="2"/>
  <c r="C523" i="7" s="1"/>
  <c r="N503" i="7"/>
  <c r="F503" i="7"/>
  <c r="I503" i="7"/>
  <c r="J503" i="7" s="1"/>
  <c r="G503" i="7"/>
  <c r="J484" i="7"/>
  <c r="J1111" i="7"/>
  <c r="J931" i="7"/>
  <c r="J1105" i="7"/>
  <c r="J1092" i="7"/>
  <c r="N1072" i="7"/>
  <c r="F1072" i="7"/>
  <c r="I1072" i="7"/>
  <c r="J1072" i="7" s="1"/>
  <c r="G1072" i="7"/>
  <c r="J199" i="7"/>
  <c r="N330" i="7"/>
  <c r="F330" i="7"/>
  <c r="I330" i="7"/>
  <c r="J330" i="7" s="1"/>
  <c r="G330" i="7"/>
  <c r="N328" i="7"/>
  <c r="F328" i="7"/>
  <c r="I328" i="7"/>
  <c r="J328" i="7" s="1"/>
  <c r="G328" i="7"/>
  <c r="N978" i="7"/>
  <c r="F978" i="7"/>
  <c r="I978" i="7"/>
  <c r="J978" i="7" s="1"/>
  <c r="G978" i="7"/>
  <c r="J197" i="7"/>
  <c r="AH566" i="2"/>
  <c r="O566" i="7" s="1"/>
  <c r="AI566" i="2"/>
  <c r="C566" i="7" s="1"/>
  <c r="N236" i="7"/>
  <c r="F236" i="7"/>
  <c r="G236" i="7"/>
  <c r="I236" i="7"/>
  <c r="J236" i="7" s="1"/>
  <c r="N799" i="7"/>
  <c r="F799" i="7"/>
  <c r="I799" i="7"/>
  <c r="J799" i="7" s="1"/>
  <c r="G799" i="7"/>
  <c r="N68" i="7"/>
  <c r="F68" i="7"/>
  <c r="G68" i="7"/>
  <c r="I68" i="7"/>
  <c r="J68" i="7" s="1"/>
  <c r="N58" i="7"/>
  <c r="F58" i="7"/>
  <c r="I58" i="7"/>
  <c r="J58" i="7" s="1"/>
  <c r="G58" i="7"/>
  <c r="N439" i="7"/>
  <c r="F439" i="7"/>
  <c r="I439" i="7"/>
  <c r="J439" i="7" s="1"/>
  <c r="G439" i="7"/>
  <c r="N251" i="7"/>
  <c r="F251" i="7"/>
  <c r="G251" i="7"/>
  <c r="I251" i="7"/>
  <c r="J251" i="7" s="1"/>
  <c r="AH81" i="2"/>
  <c r="O81" i="7" s="1"/>
  <c r="AI81" i="2"/>
  <c r="C81" i="7" s="1"/>
  <c r="AH558" i="2"/>
  <c r="O558" i="7" s="1"/>
  <c r="AI558" i="2"/>
  <c r="C558" i="7" s="1"/>
  <c r="F553" i="7"/>
  <c r="N553" i="7"/>
  <c r="G553" i="7"/>
  <c r="I553" i="7"/>
  <c r="AH332" i="2"/>
  <c r="O332" i="7" s="1"/>
  <c r="AI332" i="2"/>
  <c r="C332" i="7" s="1"/>
  <c r="AH772" i="2"/>
  <c r="O772" i="7" s="1"/>
  <c r="AI772" i="2"/>
  <c r="C772" i="7" s="1"/>
  <c r="J479" i="7"/>
  <c r="AH331" i="2"/>
  <c r="O331" i="7" s="1"/>
  <c r="AI331" i="2"/>
  <c r="C331" i="7" s="1"/>
  <c r="N826" i="7"/>
  <c r="F826" i="7"/>
  <c r="I826" i="7"/>
  <c r="J826" i="7" s="1"/>
  <c r="G826" i="7"/>
  <c r="N387" i="7"/>
  <c r="F387" i="7"/>
  <c r="I387" i="7"/>
  <c r="J387" i="7" s="1"/>
  <c r="G387" i="7"/>
  <c r="J917" i="7"/>
  <c r="AH79" i="2"/>
  <c r="O79" i="7" s="1"/>
  <c r="AI79" i="2"/>
  <c r="C79" i="7" s="1"/>
  <c r="N922" i="7"/>
  <c r="F922" i="7"/>
  <c r="I922" i="7"/>
  <c r="G922" i="7"/>
  <c r="AH731" i="2"/>
  <c r="O731" i="7" s="1"/>
  <c r="AI731" i="2"/>
  <c r="C731" i="7" s="1"/>
  <c r="AH45" i="2"/>
  <c r="O45" i="7" s="1"/>
  <c r="AI45" i="2"/>
  <c r="C45" i="7" s="1"/>
  <c r="AH1150" i="2"/>
  <c r="O1150" i="7" s="1"/>
  <c r="AI1150" i="2"/>
  <c r="C1150" i="7" s="1"/>
  <c r="AH182" i="2"/>
  <c r="O182" i="7" s="1"/>
  <c r="AI182" i="2"/>
  <c r="C182" i="7" s="1"/>
  <c r="AH436" i="2"/>
  <c r="O436" i="7" s="1"/>
  <c r="AI436" i="2"/>
  <c r="C436" i="7" s="1"/>
  <c r="AH1142" i="2"/>
  <c r="O1142" i="7" s="1"/>
  <c r="AI1142" i="2"/>
  <c r="C1142" i="7" s="1"/>
  <c r="AH691" i="2"/>
  <c r="O691" i="7" s="1"/>
  <c r="AI691" i="2"/>
  <c r="C691" i="7" s="1"/>
  <c r="F437" i="7"/>
  <c r="N437" i="7"/>
  <c r="I437" i="7"/>
  <c r="J437" i="7" s="1"/>
  <c r="G437" i="7"/>
  <c r="AH649" i="2"/>
  <c r="O649" i="7" s="1"/>
  <c r="AI649" i="2"/>
  <c r="C649" i="7" s="1"/>
  <c r="J107" i="7"/>
  <c r="AH704" i="2"/>
  <c r="O704" i="7" s="1"/>
  <c r="AI704" i="2"/>
  <c r="C704" i="7" s="1"/>
  <c r="AH406" i="2"/>
  <c r="O406" i="7" s="1"/>
  <c r="AI406" i="2"/>
  <c r="C406" i="7" s="1"/>
  <c r="AH441" i="2"/>
  <c r="O441" i="7" s="1"/>
  <c r="AI441" i="2"/>
  <c r="C441" i="7" s="1"/>
  <c r="AH1055" i="2"/>
  <c r="O1055" i="7" s="1"/>
  <c r="AI1055" i="2"/>
  <c r="C1055" i="7" s="1"/>
  <c r="AH694" i="2"/>
  <c r="O694" i="7" s="1"/>
  <c r="AI694" i="2"/>
  <c r="C694" i="7" s="1"/>
  <c r="AH178" i="2"/>
  <c r="O178" i="7" s="1"/>
  <c r="AI178" i="2"/>
  <c r="C178" i="7" s="1"/>
  <c r="F241" i="7"/>
  <c r="N241" i="7"/>
  <c r="I241" i="7"/>
  <c r="G241" i="7"/>
  <c r="N727" i="7"/>
  <c r="F727" i="7"/>
  <c r="I727" i="7"/>
  <c r="J727" i="7" s="1"/>
  <c r="G727" i="7"/>
  <c r="N392" i="7"/>
  <c r="F392" i="7"/>
  <c r="G392" i="7"/>
  <c r="I392" i="7"/>
  <c r="J392" i="7" s="1"/>
  <c r="F974" i="7"/>
  <c r="N974" i="7"/>
  <c r="I974" i="7"/>
  <c r="G974" i="7"/>
  <c r="J820" i="7"/>
  <c r="J546" i="7"/>
  <c r="AH1158" i="2"/>
  <c r="O1158" i="7" s="1"/>
  <c r="J1158" i="7" s="1"/>
  <c r="AI1158" i="2"/>
  <c r="C1158" i="7" s="1"/>
  <c r="AH238" i="2"/>
  <c r="O238" i="7" s="1"/>
  <c r="AI238" i="2"/>
  <c r="C238" i="7" s="1"/>
  <c r="N152" i="7"/>
  <c r="F152" i="7"/>
  <c r="G152" i="7"/>
  <c r="I152" i="7"/>
  <c r="J152" i="7" s="1"/>
  <c r="J321" i="7"/>
  <c r="F771" i="7"/>
  <c r="N771" i="7"/>
  <c r="I771" i="7"/>
  <c r="J771" i="7" s="1"/>
  <c r="G771" i="7"/>
  <c r="AH206" i="2"/>
  <c r="O206" i="7" s="1"/>
  <c r="AI206" i="2"/>
  <c r="C206" i="7" s="1"/>
  <c r="AH395" i="2"/>
  <c r="O395" i="7" s="1"/>
  <c r="AI395" i="2"/>
  <c r="C395" i="7" s="1"/>
  <c r="AH750" i="2"/>
  <c r="O750" i="7" s="1"/>
  <c r="AI750" i="2"/>
  <c r="C750" i="7" s="1"/>
  <c r="AH1040" i="2"/>
  <c r="O1040" i="7" s="1"/>
  <c r="AI1040" i="2"/>
  <c r="C1040" i="7" s="1"/>
  <c r="AH328" i="2"/>
  <c r="O328" i="7" s="1"/>
  <c r="AI328" i="2"/>
  <c r="C328" i="7" s="1"/>
  <c r="AH236" i="2"/>
  <c r="O236" i="7" s="1"/>
  <c r="AI236" i="2"/>
  <c r="C236" i="7" s="1"/>
  <c r="AH553" i="2"/>
  <c r="O553" i="7" s="1"/>
  <c r="AI553" i="2"/>
  <c r="C553" i="7" s="1"/>
  <c r="N331" i="7"/>
  <c r="F331" i="7"/>
  <c r="I331" i="7"/>
  <c r="J331" i="7" s="1"/>
  <c r="G331" i="7"/>
  <c r="N941" i="7"/>
  <c r="F941" i="7"/>
  <c r="I941" i="7"/>
  <c r="J941" i="7" s="1"/>
  <c r="G941" i="7"/>
  <c r="N1150" i="7"/>
  <c r="F1150" i="7"/>
  <c r="I1150" i="7"/>
  <c r="J1150" i="7" s="1"/>
  <c r="G1150" i="7"/>
  <c r="F182" i="7"/>
  <c r="N182" i="7"/>
  <c r="I182" i="7"/>
  <c r="J182" i="7" s="1"/>
  <c r="G182" i="7"/>
  <c r="N311" i="7"/>
  <c r="F311" i="7"/>
  <c r="I311" i="7"/>
  <c r="J311" i="7" s="1"/>
  <c r="G311" i="7"/>
  <c r="N691" i="7"/>
  <c r="F691" i="7"/>
  <c r="I691" i="7"/>
  <c r="J691" i="7" s="1"/>
  <c r="G691" i="7"/>
  <c r="AH437" i="2"/>
  <c r="O437" i="7" s="1"/>
  <c r="AI437" i="2"/>
  <c r="C437" i="7" s="1"/>
  <c r="AH560" i="2"/>
  <c r="O560" i="7" s="1"/>
  <c r="AI560" i="2"/>
  <c r="C560" i="7" s="1"/>
  <c r="F649" i="7"/>
  <c r="N649" i="7"/>
  <c r="I649" i="7"/>
  <c r="G649" i="7"/>
  <c r="J903" i="7"/>
  <c r="AH848" i="2"/>
  <c r="O848" i="7" s="1"/>
  <c r="AI848" i="2"/>
  <c r="C848" i="7" s="1"/>
  <c r="N1055" i="7"/>
  <c r="F1055" i="7"/>
  <c r="I1055" i="7"/>
  <c r="G1055" i="7"/>
  <c r="F564" i="7"/>
  <c r="N564" i="7"/>
  <c r="I564" i="7"/>
  <c r="G564" i="7"/>
  <c r="N178" i="7"/>
  <c r="F178" i="7"/>
  <c r="I178" i="7"/>
  <c r="J178" i="7" s="1"/>
  <c r="G178" i="7"/>
  <c r="AH241" i="2"/>
  <c r="O241" i="7" s="1"/>
  <c r="AI241" i="2"/>
  <c r="C241" i="7" s="1"/>
  <c r="AH392" i="2"/>
  <c r="O392" i="7" s="1"/>
  <c r="AI392" i="2"/>
  <c r="C392" i="7" s="1"/>
  <c r="J355" i="7"/>
  <c r="AH974" i="2"/>
  <c r="O974" i="7" s="1"/>
  <c r="AI974" i="2"/>
  <c r="C974" i="7" s="1"/>
  <c r="AH312" i="2"/>
  <c r="O312" i="7" s="1"/>
  <c r="AI312" i="2"/>
  <c r="C312" i="7" s="1"/>
  <c r="J956" i="7"/>
  <c r="J1044" i="7"/>
  <c r="N720" i="7"/>
  <c r="F720" i="7"/>
  <c r="I720" i="7"/>
  <c r="J720" i="7" s="1"/>
  <c r="G720" i="7"/>
  <c r="AH297" i="2"/>
  <c r="O297" i="7" s="1"/>
  <c r="AI297" i="2"/>
  <c r="C297" i="7" s="1"/>
  <c r="J1135" i="7" l="1"/>
  <c r="J238" i="7"/>
  <c r="J694" i="7"/>
  <c r="J270" i="7"/>
  <c r="J225" i="7"/>
  <c r="J497" i="7"/>
  <c r="J358" i="7"/>
  <c r="J743" i="7"/>
  <c r="J3" i="7"/>
  <c r="J111" i="7"/>
  <c r="J253" i="7"/>
  <c r="J839" i="7"/>
  <c r="J681" i="7"/>
  <c r="J1001" i="7"/>
  <c r="J219" i="7"/>
  <c r="J101" i="7"/>
  <c r="J579" i="7"/>
  <c r="J64" i="7"/>
  <c r="J1071" i="7"/>
  <c r="J114" i="7"/>
  <c r="J171" i="7"/>
  <c r="J79" i="7"/>
  <c r="J708" i="7"/>
  <c r="J162" i="7"/>
  <c r="J1131" i="7"/>
  <c r="J374" i="7"/>
  <c r="J283" i="7"/>
  <c r="J365" i="7"/>
  <c r="J807" i="7"/>
  <c r="J543" i="7"/>
  <c r="J66" i="7"/>
  <c r="J597" i="7"/>
  <c r="J558" i="7"/>
  <c r="J76" i="7"/>
  <c r="J550" i="7"/>
  <c r="J47" i="7"/>
  <c r="J703" i="7"/>
  <c r="J158" i="7"/>
  <c r="J773" i="7"/>
  <c r="J1104" i="7"/>
  <c r="J2" i="7"/>
  <c r="J608" i="7"/>
  <c r="J204" i="7"/>
  <c r="J431" i="7"/>
  <c r="J529" i="7"/>
  <c r="J1002" i="7"/>
  <c r="J738" i="7"/>
  <c r="J679" i="7"/>
  <c r="J276" i="7"/>
  <c r="J15" i="7"/>
  <c r="J1086" i="7"/>
  <c r="J674" i="7"/>
  <c r="J43" i="7"/>
  <c r="J849" i="7"/>
  <c r="J495" i="7"/>
  <c r="J254" i="7"/>
  <c r="J494" i="7"/>
  <c r="J459" i="7"/>
  <c r="J203" i="7"/>
  <c r="J1040" i="7"/>
  <c r="J723" i="7"/>
  <c r="J750" i="7"/>
  <c r="J523" i="7"/>
  <c r="J510" i="7"/>
  <c r="J261" i="7"/>
  <c r="J711" i="7"/>
  <c r="J303" i="7"/>
  <c r="J1085" i="7"/>
  <c r="J444" i="7"/>
  <c r="J339" i="7"/>
  <c r="J568" i="7"/>
  <c r="J1048" i="7"/>
  <c r="J466" i="7"/>
  <c r="J563" i="7"/>
  <c r="J671" i="7"/>
  <c r="J419" i="7"/>
  <c r="J396" i="7"/>
  <c r="J356" i="7"/>
  <c r="J133" i="7"/>
  <c r="J366" i="7"/>
  <c r="J191" i="7"/>
  <c r="J635" i="7"/>
  <c r="J411" i="7"/>
  <c r="J504" i="7"/>
  <c r="J406" i="7"/>
  <c r="J4" i="7"/>
  <c r="J103" i="7"/>
  <c r="J385" i="7"/>
  <c r="J161" i="7"/>
  <c r="J22" i="7"/>
  <c r="J675" i="7"/>
  <c r="J580" i="7"/>
  <c r="J616" i="7"/>
  <c r="J148" i="7"/>
  <c r="J1034" i="7"/>
  <c r="J393" i="7"/>
  <c r="J372" i="7"/>
  <c r="J421" i="7"/>
  <c r="J45" i="7"/>
  <c r="J279" i="7"/>
  <c r="J952" i="7"/>
  <c r="J502" i="7"/>
  <c r="J63" i="7"/>
  <c r="J704" i="7"/>
  <c r="J440" i="7"/>
  <c r="J553" i="7"/>
  <c r="J395" i="7"/>
  <c r="J1142" i="7"/>
  <c r="J408" i="7"/>
  <c r="J53" i="7"/>
  <c r="J405" i="7"/>
  <c r="J902" i="7"/>
  <c r="J940" i="7"/>
  <c r="J518" i="7"/>
  <c r="J1012" i="7"/>
  <c r="J517" i="7"/>
  <c r="J586" i="7"/>
  <c r="J291" i="7"/>
  <c r="J134" i="7"/>
  <c r="J575" i="7"/>
  <c r="J124" i="7"/>
  <c r="J166" i="7"/>
  <c r="J830" i="7"/>
  <c r="J710" i="7"/>
  <c r="J292" i="7"/>
  <c r="J838" i="7"/>
  <c r="J537" i="7"/>
  <c r="J380" i="7"/>
  <c r="J1118" i="7"/>
  <c r="J394" i="7"/>
  <c r="J414" i="7"/>
  <c r="J70" i="7"/>
  <c r="J113" i="7"/>
  <c r="J599" i="7"/>
  <c r="J95" i="7"/>
  <c r="J280" i="7"/>
  <c r="J215" i="7"/>
  <c r="J274" i="7"/>
  <c r="J698" i="7"/>
  <c r="J649" i="7"/>
  <c r="J50" i="7"/>
  <c r="J731" i="7"/>
  <c r="J772" i="7"/>
  <c r="J1082" i="7"/>
  <c r="J316" i="7"/>
  <c r="J304" i="7"/>
  <c r="J1037" i="7"/>
  <c r="J1108" i="7"/>
  <c r="J183" i="7"/>
  <c r="J683" i="7"/>
  <c r="J209" i="7"/>
  <c r="J821" i="7"/>
  <c r="J422" i="7"/>
  <c r="J672" i="7"/>
  <c r="J611" i="7"/>
  <c r="J722" i="7"/>
  <c r="J581" i="7"/>
  <c r="J534" i="7"/>
  <c r="J389" i="7"/>
  <c r="J290" i="7"/>
  <c r="J564" i="7"/>
  <c r="J721" i="7"/>
  <c r="J434" i="7"/>
  <c r="J1083" i="7"/>
  <c r="J556" i="7"/>
  <c r="J623" i="7"/>
  <c r="J457" i="7"/>
  <c r="J122" i="7"/>
  <c r="J121" i="7"/>
  <c r="J289" i="7"/>
  <c r="J685" i="7"/>
  <c r="J338" i="7"/>
  <c r="J1143" i="7"/>
  <c r="J379" i="7"/>
  <c r="J524" i="7"/>
  <c r="J974" i="7"/>
  <c r="J241" i="7"/>
  <c r="J326" i="7"/>
  <c r="J240" i="7"/>
  <c r="J536" i="7"/>
  <c r="J109" i="7"/>
  <c r="J410" i="7"/>
  <c r="J841" i="7"/>
  <c r="J806" i="7"/>
  <c r="J413" i="7"/>
  <c r="J831" i="7"/>
  <c r="J185" i="7"/>
  <c r="J680" i="7"/>
  <c r="J170" i="7"/>
  <c r="J638" i="7"/>
  <c r="J423" i="7"/>
  <c r="J1120" i="7"/>
  <c r="J1047" i="7"/>
  <c r="J146" i="7"/>
  <c r="J654" i="7"/>
  <c r="J252" i="7"/>
  <c r="J1018" i="7"/>
  <c r="J693" i="7"/>
  <c r="J855" i="7"/>
  <c r="J247" i="7"/>
  <c r="J73" i="7"/>
  <c r="J474" i="7"/>
  <c r="J863" i="7"/>
  <c r="J922" i="7"/>
  <c r="J490" i="7"/>
  <c r="J827" i="7"/>
  <c r="J381" i="7"/>
  <c r="J242" i="7"/>
  <c r="J51" i="7"/>
  <c r="J491" i="7"/>
  <c r="J288" i="7"/>
  <c r="J545" i="7"/>
  <c r="J733" i="7"/>
  <c r="J435" i="7"/>
  <c r="J1141" i="7"/>
  <c r="J670" i="7"/>
  <c r="J262" i="7"/>
  <c r="J83" i="7"/>
  <c r="J975" i="7"/>
  <c r="J327" i="7"/>
  <c r="J795" i="7"/>
  <c r="J473" i="7"/>
  <c r="J471" i="7"/>
  <c r="J206" i="7"/>
  <c r="J441" i="7"/>
  <c r="J145" i="7"/>
  <c r="J682" i="7"/>
  <c r="J735" i="7"/>
  <c r="J177" i="7"/>
  <c r="J259" i="7"/>
  <c r="J208" i="7"/>
  <c r="J210" i="7"/>
  <c r="J81" i="7"/>
  <c r="J566" i="7"/>
  <c r="J577" i="7"/>
  <c r="J93" i="7"/>
  <c r="J538" i="7"/>
  <c r="J92" i="7"/>
  <c r="J761" i="7"/>
  <c r="J977" i="7"/>
  <c r="J5" i="7"/>
  <c r="J123" i="7"/>
  <c r="J460" i="7"/>
  <c r="J719" i="7"/>
  <c r="J868" i="7"/>
  <c r="J617" i="7"/>
  <c r="J509" i="7"/>
  <c r="J618" i="7"/>
  <c r="J1106" i="7"/>
  <c r="J458" i="7"/>
  <c r="J1134" i="7"/>
  <c r="J910" i="7"/>
  <c r="J853" i="7"/>
  <c r="J659" i="7"/>
  <c r="J388" i="7"/>
  <c r="J760" i="7"/>
  <c r="J87" i="7"/>
  <c r="J337" i="7"/>
  <c r="J496" i="7"/>
  <c r="J299" i="7"/>
  <c r="J312" i="7"/>
  <c r="J926" i="7"/>
  <c r="J436" i="7"/>
  <c r="J878" i="7"/>
  <c r="J75" i="7"/>
  <c r="J724" i="7"/>
  <c r="J533" i="7"/>
  <c r="J943" i="7"/>
  <c r="J378" i="7"/>
  <c r="J390" i="7"/>
  <c r="J231" i="7"/>
  <c r="J287" i="7"/>
  <c r="J160" i="7"/>
  <c r="J438" i="7"/>
  <c r="J677" i="7"/>
  <c r="J48" i="7"/>
  <c r="J96" i="7"/>
  <c r="J105" i="7"/>
  <c r="J1113" i="7"/>
  <c r="J54" i="7"/>
  <c r="J100" i="7"/>
  <c r="J560" i="7"/>
  <c r="J90" i="7"/>
  <c r="J527" i="7"/>
  <c r="J706" i="7"/>
  <c r="J294" i="7"/>
  <c r="J143" i="7"/>
  <c r="J1055" i="7"/>
  <c r="J856" i="7"/>
  <c r="J1107" i="7"/>
  <c r="J552" i="7"/>
  <c r="J52" i="7"/>
  <c r="J689" i="7"/>
  <c r="J891" i="7"/>
  <c r="J159" i="7"/>
  <c r="J110" i="7"/>
  <c r="J576" i="7"/>
  <c r="J854" i="7"/>
  <c r="J848" i="7"/>
  <c r="J452" i="7"/>
  <c r="J606" i="7"/>
  <c r="J97" i="7"/>
  <c r="J77" i="7"/>
  <c r="J628" i="7"/>
  <c r="J668" i="7"/>
  <c r="J1149" i="7"/>
  <c r="J937" i="7"/>
  <c r="J666" i="7"/>
  <c r="J908" i="7"/>
  <c r="J27" i="7"/>
  <c r="J257" i="7"/>
  <c r="J850" i="7"/>
  <c r="J78" i="7"/>
</calcChain>
</file>

<file path=xl/sharedStrings.xml><?xml version="1.0" encoding="utf-8"?>
<sst xmlns="http://schemas.openxmlformats.org/spreadsheetml/2006/main" count="57712" uniqueCount="8358">
  <si>
    <t>ID</t>
  </si>
  <si>
    <t>Mã tra cứu</t>
  </si>
  <si>
    <t>Ngày HĐ</t>
  </si>
  <si>
    <t>Mẫu số</t>
  </si>
  <si>
    <t>Ký hiệu</t>
  </si>
  <si>
    <t>Số HĐ</t>
  </si>
  <si>
    <t>Trạng thái</t>
  </si>
  <si>
    <t>Trạng thái CQT</t>
  </si>
  <si>
    <t>Tổng tiền</t>
  </si>
  <si>
    <t>VAT</t>
  </si>
  <si>
    <t>Tổng cộng</t>
  </si>
  <si>
    <t>Đơn vị bán</t>
  </si>
  <si>
    <t>Tên</t>
  </si>
  <si>
    <t>Địa chỉ</t>
  </si>
  <si>
    <t>Mail</t>
  </si>
  <si>
    <t>Tel</t>
  </si>
  <si>
    <t>Tài khoản</t>
  </si>
  <si>
    <t>Ngân hàng</t>
  </si>
  <si>
    <t>Đơn vị mua</t>
  </si>
  <si>
    <t>Người mua</t>
  </si>
  <si>
    <t>Ghi chú</t>
  </si>
  <si>
    <t>Thay thế/Điều chỉnh</t>
  </si>
  <si>
    <t>Bị Thay thế/Điều chỉnh</t>
  </si>
  <si>
    <t>GnTS5nT4U@</t>
  </si>
  <si>
    <t>04/10/2025</t>
  </si>
  <si>
    <t>1</t>
  </si>
  <si>
    <t>K25TTM</t>
  </si>
  <si>
    <t>00157977</t>
  </si>
  <si>
    <t>Đã duyệt</t>
  </si>
  <si>
    <t>Kiểm tra hợp lệ</t>
  </si>
  <si>
    <t>41150</t>
  </si>
  <si>
    <t>3292</t>
  </si>
  <si>
    <t>44442</t>
  </si>
  <si>
    <t>0104918404</t>
  </si>
  <si>
    <t>Công ty Cổ phần Dịch vụ Thương mại Tổng hợp Wincommerce</t>
  </si>
  <si>
    <t>Số 23 Lê Duẩn, Phường Sài Gòn, Thành Phố Hồ Chí Minh, Việt Nam</t>
  </si>
  <si>
    <t>halt4@winmart.masangroup.com</t>
  </si>
  <si>
    <t/>
  </si>
  <si>
    <t>0309391503</t>
  </si>
  <si>
    <t>CÔNG TY TNHH MTV THƯƠNG MẠI VÀ DỊCH VỤ NGỌC THƠM</t>
  </si>
  <si>
    <t>12/14/18 Đường 49, khu phố 7, Phường Hiệp Bình, TP. Hồ Chí Minh, Việt Nam</t>
  </si>
  <si>
    <t>dangxuanngoc@ngocthom.com.vn;ngocthom.po@gmail.com</t>
  </si>
  <si>
    <t>0933004340;862906631</t>
  </si>
  <si>
    <t>PO_9106024797</t>
  </si>
  <si>
    <t>7CX2CPMB$y</t>
  </si>
  <si>
    <t>00017892</t>
  </si>
  <si>
    <t>133150</t>
  </si>
  <si>
    <t>10652</t>
  </si>
  <si>
    <t>143802</t>
  </si>
  <si>
    <t>0104918404-003</t>
  </si>
  <si>
    <t>Chi nhánh Phú Thọ - Công ty Cổ phần Dịch vụ Thương mại Tổng hợp Wincommerce</t>
  </si>
  <si>
    <t>Tầng 2, Trung tâm thương mại Vincom Việt Trì Plaza, số 2 đường Hùng Vương, Phường Thanh Miếu, Tỉnh Phú Thọ, Việt Nam</t>
  </si>
  <si>
    <t>PO_9106025778</t>
  </si>
  <si>
    <t>j17kX#x3QZ</t>
  </si>
  <si>
    <t>00476131</t>
  </si>
  <si>
    <t>219064</t>
  </si>
  <si>
    <t>17525</t>
  </si>
  <si>
    <t>236589</t>
  </si>
  <si>
    <t>0104918404-002</t>
  </si>
  <si>
    <t>Chi nhánh Hà Nội - Công ty Cổ phần Dịch vụ Thương mại Tổng hợp Wincommerce</t>
  </si>
  <si>
    <t>Tầng 6, Tòa nhà Trung tâm Quốc tế, số 17 Ngô Quyền, phường Hoàn Kiếm, Thành phố Hà Nội, Việt Nam</t>
  </si>
  <si>
    <t>PO_9106025837</t>
  </si>
  <si>
    <t>5yJc#5Q!cZ</t>
  </si>
  <si>
    <t>00475180</t>
  </si>
  <si>
    <t>217812</t>
  </si>
  <si>
    <t>17425</t>
  </si>
  <si>
    <t>235237</t>
  </si>
  <si>
    <t>PO_9106022649</t>
  </si>
  <si>
    <t>#t$c62iZ84</t>
  </si>
  <si>
    <t>00475010</t>
  </si>
  <si>
    <t>182008</t>
  </si>
  <si>
    <t>14561</t>
  </si>
  <si>
    <t>196569</t>
  </si>
  <si>
    <t>PO_9106022098</t>
  </si>
  <si>
    <t>oE9fTjb!ym</t>
  </si>
  <si>
    <t>00046799</t>
  </si>
  <si>
    <t>222116</t>
  </si>
  <si>
    <t>17769</t>
  </si>
  <si>
    <t>239885</t>
  </si>
  <si>
    <t>0104918404-007</t>
  </si>
  <si>
    <t>Chi nhánh Quảng Ninh - Công ty Cổ phần Dịch vụ Thương mại Tổng hợp Wincommerce</t>
  </si>
  <si>
    <t>Tầng 2, khu TTTM Vincom Plaza Hạ Long, Khu vực Cột đồng hồ, Phường Hồng Gai, Tỉnh Quảng Ninh, Việt Nam</t>
  </si>
  <si>
    <t>huyenntk@winmart.masangroup.com</t>
  </si>
  <si>
    <t>PO_9106024221</t>
  </si>
  <si>
    <t>GN0xvd@VJZ</t>
  </si>
  <si>
    <t>00036990</t>
  </si>
  <si>
    <t>171943</t>
  </si>
  <si>
    <t>13755</t>
  </si>
  <si>
    <t>185698</t>
  </si>
  <si>
    <t>0104918404-058</t>
  </si>
  <si>
    <t>Chi nhánh Nghệ An - Công ty Cổ phần Dịch vụ Thương mại Tổng hợp Wincommerce</t>
  </si>
  <si>
    <t>Vincom+ Nam Đàn, Xã Vạn An, Tỉnh Nghệ An, Việt Nam</t>
  </si>
  <si>
    <t>PO_9106025821</t>
  </si>
  <si>
    <t>fWe#1T9$Zd</t>
  </si>
  <si>
    <t>00475011</t>
  </si>
  <si>
    <t>PO_9106022100</t>
  </si>
  <si>
    <t>RZ#zVHr9Kz</t>
  </si>
  <si>
    <t>00033069</t>
  </si>
  <si>
    <t>201600</t>
  </si>
  <si>
    <t>16128</t>
  </si>
  <si>
    <t>217728</t>
  </si>
  <si>
    <t>0104918404-020</t>
  </si>
  <si>
    <t>Chi nhánh Thanh Hóa- Công ty Cổ phần Dịch vụ Thương mại Tổng hợp Wincommerce</t>
  </si>
  <si>
    <t>Tầng 1, Vincom+ Tĩnh Gia, Thôn Nam Yến, Phường Đào Duy Từ, tỉnh Thanh Hóa, Việt Nam</t>
  </si>
  <si>
    <t>PO_9106022342</t>
  </si>
  <si>
    <t>uoM0XEfk!1</t>
  </si>
  <si>
    <t>00079678</t>
  </si>
  <si>
    <t>272164</t>
  </si>
  <si>
    <t>21773</t>
  </si>
  <si>
    <t>293937</t>
  </si>
  <si>
    <t>0104918404-009</t>
  </si>
  <si>
    <t>Chi nhánh Đà Nẵng - Công ty Cổ phần Dịch vụ Thương mại Tổng hợp Wincommerce</t>
  </si>
  <si>
    <t>L2 -01 Tầng 2, TTTM Vincom Plaza, 910A Ngô Quyền, Phường An Hải, Thành phố Đà Nẵng, Việt Nam</t>
  </si>
  <si>
    <t>PO_9106022478</t>
  </si>
  <si>
    <t>Aoh76$6Tkz</t>
  </si>
  <si>
    <t>00008189</t>
  </si>
  <si>
    <t>262350</t>
  </si>
  <si>
    <t>20988</t>
  </si>
  <si>
    <t>283338</t>
  </si>
  <si>
    <t>0104918404-022</t>
  </si>
  <si>
    <t>Chi nhánh Gia Lai - Công ty Cổ phần Dịch vụ Thương mại Tổng hợp Wincommerce</t>
  </si>
  <si>
    <t>Trung tâm thương mại Pleiku, Phường Diên Hồng, Tỉnh Gia Lai, Việt Nam</t>
  </si>
  <si>
    <t>PO_9106024187</t>
  </si>
  <si>
    <t>qDG02M@gPm</t>
  </si>
  <si>
    <t>00008190</t>
  </si>
  <si>
    <t>223212</t>
  </si>
  <si>
    <t>17857</t>
  </si>
  <si>
    <t>241069</t>
  </si>
  <si>
    <t>PO_9106024280</t>
  </si>
  <si>
    <t>ORvLh5t@Dp</t>
  </si>
  <si>
    <t>00474926</t>
  </si>
  <si>
    <t>PO_9106008534</t>
  </si>
  <si>
    <t>3s5Wb#C7U!</t>
  </si>
  <si>
    <t>00008191</t>
  </si>
  <si>
    <t>121770</t>
  </si>
  <si>
    <t>9742</t>
  </si>
  <si>
    <t>131512</t>
  </si>
  <si>
    <t>PO_9106024388</t>
  </si>
  <si>
    <t>Mi3dN$Eh1T</t>
  </si>
  <si>
    <t>00475267</t>
  </si>
  <si>
    <t>302134</t>
  </si>
  <si>
    <t>24171</t>
  </si>
  <si>
    <t>326305</t>
  </si>
  <si>
    <t>PO_9106022957</t>
  </si>
  <si>
    <t>5ntqjc#A8i</t>
  </si>
  <si>
    <t>00008193</t>
  </si>
  <si>
    <t>111058</t>
  </si>
  <si>
    <t>8885</t>
  </si>
  <si>
    <t>119943</t>
  </si>
  <si>
    <t>PO_9106024662</t>
  </si>
  <si>
    <t>WTWlM5v!dL</t>
  </si>
  <si>
    <t>00079683</t>
  </si>
  <si>
    <t>60885</t>
  </si>
  <si>
    <t>4871</t>
  </si>
  <si>
    <t>65756</t>
  </si>
  <si>
    <t>PO_9106022541</t>
  </si>
  <si>
    <t>F8@jlM!R1f</t>
  </si>
  <si>
    <t>00046801</t>
  </si>
  <si>
    <t>PO_9106024313</t>
  </si>
  <si>
    <t>JMz@Apu0uW</t>
  </si>
  <si>
    <t>00157894</t>
  </si>
  <si>
    <t>626584</t>
  </si>
  <si>
    <t>50127</t>
  </si>
  <si>
    <t>676711</t>
  </si>
  <si>
    <t>PO_9106023880</t>
  </si>
  <si>
    <t>eSe9HYAjH@</t>
  </si>
  <si>
    <t>00003784</t>
  </si>
  <si>
    <t>182655</t>
  </si>
  <si>
    <t>14612</t>
  </si>
  <si>
    <t>197267</t>
  </si>
  <si>
    <t>0104918404-072</t>
  </si>
  <si>
    <t>Chi nhánh Lào Cai - Công ty Cổ phần Dịch vụ Thương mại Tổng hợp Wincommerce</t>
  </si>
  <si>
    <t>Số 02-04 Võ Nguyên Giáp, Phường Cam Đường, Tỉnh Lào Cai, Việt Nam</t>
  </si>
  <si>
    <t>PO_9106024800</t>
  </si>
  <si>
    <t>Ezl7g3Q!Iy</t>
  </si>
  <si>
    <t>00157897</t>
  </si>
  <si>
    <t>95500</t>
  </si>
  <si>
    <t>7640</t>
  </si>
  <si>
    <t>103140</t>
  </si>
  <si>
    <t>PO_9106023902</t>
  </si>
  <si>
    <t>c4$Gszo2zd</t>
  </si>
  <si>
    <t>00046720</t>
  </si>
  <si>
    <t>111606</t>
  </si>
  <si>
    <t>8928</t>
  </si>
  <si>
    <t>120534</t>
  </si>
  <si>
    <t>PO_9106018450</t>
  </si>
  <si>
    <t>4!e@w6ybF6</t>
  </si>
  <si>
    <t>00079871</t>
  </si>
  <si>
    <t>95088</t>
  </si>
  <si>
    <t>7607</t>
  </si>
  <si>
    <t>102695</t>
  </si>
  <si>
    <t>PO_9106025130</t>
  </si>
  <si>
    <t>IQTQ#Xb95r</t>
  </si>
  <si>
    <t>00157901</t>
  </si>
  <si>
    <t>1117308</t>
  </si>
  <si>
    <t>89385</t>
  </si>
  <si>
    <t>1206693</t>
  </si>
  <si>
    <t>PO_9106023924</t>
  </si>
  <si>
    <t>h@0oQMk5xV</t>
  </si>
  <si>
    <t>00475693</t>
  </si>
  <si>
    <t>333174</t>
  </si>
  <si>
    <t>26654</t>
  </si>
  <si>
    <t>359828</t>
  </si>
  <si>
    <t>PO_9106024428</t>
  </si>
  <si>
    <t>gPu8GB#OMf</t>
  </si>
  <si>
    <t>00476049</t>
  </si>
  <si>
    <t>248646</t>
  </si>
  <si>
    <t>19892</t>
  </si>
  <si>
    <t>268538</t>
  </si>
  <si>
    <t>PO_9106025574</t>
  </si>
  <si>
    <t>Vf8ia!FpNU</t>
  </si>
  <si>
    <t>00008197</t>
  </si>
  <si>
    <t>PO_9106024976</t>
  </si>
  <si>
    <t>LjdV5xrSf$</t>
  </si>
  <si>
    <t>00476055</t>
  </si>
  <si>
    <t>201731</t>
  </si>
  <si>
    <t>16138</t>
  </si>
  <si>
    <t>217869</t>
  </si>
  <si>
    <t>PO_9106025608</t>
  </si>
  <si>
    <t>sFSJ5u$JEg</t>
  </si>
  <si>
    <t>00079875</t>
  </si>
  <si>
    <t>177835</t>
  </si>
  <si>
    <t>14227</t>
  </si>
  <si>
    <t>192062</t>
  </si>
  <si>
    <t>PO_9106025231</t>
  </si>
  <si>
    <t>ES18g@K2GH</t>
  </si>
  <si>
    <t>00475611</t>
  </si>
  <si>
    <t>368978</t>
  </si>
  <si>
    <t>29518</t>
  </si>
  <si>
    <t>398496</t>
  </si>
  <si>
    <t>PO_9106024168</t>
  </si>
  <si>
    <t>4uojG@4ggA</t>
  </si>
  <si>
    <t>00475612</t>
  </si>
  <si>
    <t>257920</t>
  </si>
  <si>
    <t>20634</t>
  </si>
  <si>
    <t>278554</t>
  </si>
  <si>
    <t>PO_9106024171</t>
  </si>
  <si>
    <t>oN!#PQBu7p</t>
  </si>
  <si>
    <t>00006322</t>
  </si>
  <si>
    <t>99000</t>
  </si>
  <si>
    <t>7920</t>
  </si>
  <si>
    <t>106920</t>
  </si>
  <si>
    <t>0104918404-057</t>
  </si>
  <si>
    <t>Chi nhánh Kiên Giang - Công ty Cổ phần Dịch vụ Thương mại Tổng hợp Wincommerce</t>
  </si>
  <si>
    <t>TTTM Vincom Plaza Kiên Giang, Lô A12, Đường Cô Bắc, Khu Phố 1, Phường Rạch Giá, Tỉnh An Giang, Việt Nam</t>
  </si>
  <si>
    <t>PO_9106023424</t>
  </si>
  <si>
    <t>Lk!emTQY0D</t>
  </si>
  <si>
    <t>00008205</t>
  </si>
  <si>
    <t>363891</t>
  </si>
  <si>
    <t>29111</t>
  </si>
  <si>
    <t>393002</t>
  </si>
  <si>
    <t>PO_9106025447</t>
  </si>
  <si>
    <t>8NS2#lGcBm</t>
  </si>
  <si>
    <t>00008206</t>
  </si>
  <si>
    <t>PO_9106025459</t>
  </si>
  <si>
    <t>3uelPk2l@8</t>
  </si>
  <si>
    <t>00034929</t>
  </si>
  <si>
    <t>0104918404-025</t>
  </si>
  <si>
    <t>Chi nhánh Hải Phòng - Công ty Cổ phần Dịch vụ Thương mại Tổng hợp Wincommerce</t>
  </si>
  <si>
    <t>Khu trung tâm thương mại Vincom Lê Thánh Tông, Số 5 đường Lê Thánh Tông, phường Gia Viên, Thành phố Hải Phòng, Việt Nam</t>
  </si>
  <si>
    <t>PO_9106022070</t>
  </si>
  <si>
    <t>@9ymXbpaNe</t>
  </si>
  <si>
    <t>00062719</t>
  </si>
  <si>
    <t>273596</t>
  </si>
  <si>
    <t>21888</t>
  </si>
  <si>
    <t>295484</t>
  </si>
  <si>
    <t>0104918404-024</t>
  </si>
  <si>
    <t>Chi nhánh Bình Dương - Công ty Cổ phần Dịch vụ Thương mại Tổng hợp Wincommerce</t>
  </si>
  <si>
    <t>Tầng trệt, chợ Dĩ An, Phường Dĩ An, Thành phố Hồ Chí Minh, Việt Nam</t>
  </si>
  <si>
    <t>PO_9106022921</t>
  </si>
  <si>
    <t>B9#0AMSvv3</t>
  </si>
  <si>
    <t>00046729</t>
  </si>
  <si>
    <t>PO_9106022010</t>
  </si>
  <si>
    <t>YrNmc!6fLo</t>
  </si>
  <si>
    <t>00034933</t>
  </si>
  <si>
    <t>283800</t>
  </si>
  <si>
    <t>22704</t>
  </si>
  <si>
    <t>306504</t>
  </si>
  <si>
    <t>PO_9106022182</t>
  </si>
  <si>
    <t>Z8K$KuHpYp</t>
  </si>
  <si>
    <t>00475618</t>
  </si>
  <si>
    <t>758730</t>
  </si>
  <si>
    <t>60698</t>
  </si>
  <si>
    <t>819428</t>
  </si>
  <si>
    <t>PO_9106024186</t>
  </si>
  <si>
    <t>Z5lBj6G$9a</t>
  </si>
  <si>
    <t>00475281</t>
  </si>
  <si>
    <t>505117</t>
  </si>
  <si>
    <t>40409</t>
  </si>
  <si>
    <t>545526</t>
  </si>
  <si>
    <t>PO_9106023022</t>
  </si>
  <si>
    <t>23LWOj4r#R</t>
  </si>
  <si>
    <t>00475031</t>
  </si>
  <si>
    <t>73431</t>
  </si>
  <si>
    <t>5874</t>
  </si>
  <si>
    <t>79305</t>
  </si>
  <si>
    <t>PO_9106022177</t>
  </si>
  <si>
    <t>iuDA#djRe4</t>
  </si>
  <si>
    <t>00062916</t>
  </si>
  <si>
    <t>358789</t>
  </si>
  <si>
    <t>28703</t>
  </si>
  <si>
    <t>387492</t>
  </si>
  <si>
    <t>PO_9106025764</t>
  </si>
  <si>
    <t>Eh2!Im$IxQ</t>
  </si>
  <si>
    <t>00006331</t>
  </si>
  <si>
    <t>82300</t>
  </si>
  <si>
    <t>6584</t>
  </si>
  <si>
    <t>88884</t>
  </si>
  <si>
    <t>PO_9106024436</t>
  </si>
  <si>
    <t>zWI9Ql#T6w</t>
  </si>
  <si>
    <t>00010647</t>
  </si>
  <si>
    <t>0104918404-070</t>
  </si>
  <si>
    <t>Chi nhánh Quảng Trị - Công ty Cổ phần Dịch vụ Thương mại Tổng hợp Wincommerce</t>
  </si>
  <si>
    <t>35 Hùng Vương, Phường Đông Hà, Tỉnh Quảng Trị, Việt Nam</t>
  </si>
  <si>
    <t>PO_9106025500</t>
  </si>
  <si>
    <t>9$M3UPhlZt</t>
  </si>
  <si>
    <t>00010648</t>
  </si>
  <si>
    <t>PO_9106025503</t>
  </si>
  <si>
    <t>e7IB$4jON6</t>
  </si>
  <si>
    <t>00014090</t>
  </si>
  <si>
    <t>148500</t>
  </si>
  <si>
    <t>11880</t>
  </si>
  <si>
    <t>160380</t>
  </si>
  <si>
    <t>0104918404-044</t>
  </si>
  <si>
    <t>Chi nhánh Thái Bình -  Công ty Cổ phần Dịch vụ Thương mại Tổng hợp Wincommerce</t>
  </si>
  <si>
    <t>Số 460, phố Lý Bôn, Phường Trần Hưng Đạo, Tỉnh Hưng Yên, Việt Nam</t>
  </si>
  <si>
    <t>PO_9106023073</t>
  </si>
  <si>
    <t>5j3CX!GU#$</t>
  </si>
  <si>
    <t>00079888</t>
  </si>
  <si>
    <t>457666</t>
  </si>
  <si>
    <t>36613</t>
  </si>
  <si>
    <t>494279</t>
  </si>
  <si>
    <t>PO_9106025420</t>
  </si>
  <si>
    <t>$YqP2$YYlF</t>
  </si>
  <si>
    <t>00025544</t>
  </si>
  <si>
    <t>45588</t>
  </si>
  <si>
    <t>3647</t>
  </si>
  <si>
    <t>49235</t>
  </si>
  <si>
    <t>0104918404-016</t>
  </si>
  <si>
    <t>Chi nhánh Cần Thơ - Công ty Cổ phần Dịch vụ Thương mại Tổng hợp Wincommerce</t>
  </si>
  <si>
    <t>42, đường 30/4, Phường Ninh Kiều, Thành phố Cần Thơ, Việt Nam</t>
  </si>
  <si>
    <t>PO_9106023926</t>
  </si>
  <si>
    <t>@nv2wr7vQA</t>
  </si>
  <si>
    <t>00474949</t>
  </si>
  <si>
    <t>PO_9106019600</t>
  </si>
  <si>
    <t>l8VTWgG2!9</t>
  </si>
  <si>
    <t>00010031</t>
  </si>
  <si>
    <t>91176</t>
  </si>
  <si>
    <t>7294</t>
  </si>
  <si>
    <t>98470</t>
  </si>
  <si>
    <t>0104918404-028</t>
  </si>
  <si>
    <t>Chi nhánh Khánh Hòa - Công ty Cổ phần Dịch vụ Thương mại Tổng hợp Wincommerce</t>
  </si>
  <si>
    <t>Số 60 Thái Nguyên, Phường Tây Nha Trang, Tỉnh Khánh Hòa, Việt Nam</t>
  </si>
  <si>
    <t>PO_9106024641</t>
  </si>
  <si>
    <t>h6Ws1VFRB$</t>
  </si>
  <si>
    <t>00009592</t>
  </si>
  <si>
    <t>0104918404-065</t>
  </si>
  <si>
    <t>Chi nhánh Bắc Giang - Công ty Cổ phần Dịch vụ Thương mại Tổng hợp Wincommerce</t>
  </si>
  <si>
    <t>545 Lê Lợi, Phường Bắc Giang, Tỉnh Bắc Ninh, Việt Nam</t>
  </si>
  <si>
    <t>PO_9106024258</t>
  </si>
  <si>
    <t>lE!@c9qmOO</t>
  </si>
  <si>
    <t>00036934</t>
  </si>
  <si>
    <t>PO_9106023905</t>
  </si>
  <si>
    <t>9OssaBYT1#</t>
  </si>
  <si>
    <t>00009596</t>
  </si>
  <si>
    <t>PO_9106024578</t>
  </si>
  <si>
    <t>!8k2NTrbVa</t>
  </si>
  <si>
    <t>00014100</t>
  </si>
  <si>
    <t>46000</t>
  </si>
  <si>
    <t>3680</t>
  </si>
  <si>
    <t>49680</t>
  </si>
  <si>
    <t>PO_9106023897</t>
  </si>
  <si>
    <t>1P2xRt!1Fp</t>
  </si>
  <si>
    <t>00018525</t>
  </si>
  <si>
    <t>0104918404-031</t>
  </si>
  <si>
    <t>Chi nhánh Bắc Ninh - Công ty Cổ phần Dịch vụ Thương mại Tổng hợp Wincommerce</t>
  </si>
  <si>
    <t>Đường Lê Quang Đạo, Phường Từ Sơn, tỉnh Bắc Ninh, Việt Nam</t>
  </si>
  <si>
    <t>hienntt2@winmart.masangroup.com</t>
  </si>
  <si>
    <t>PO_9106024790</t>
  </si>
  <si>
    <t>WCc$l38Ygj</t>
  </si>
  <si>
    <t>00033079</t>
  </si>
  <si>
    <t>136764</t>
  </si>
  <si>
    <t>10941</t>
  </si>
  <si>
    <t>147705</t>
  </si>
  <si>
    <t>PO_9106022806</t>
  </si>
  <si>
    <t>s5!v2JVyAy</t>
  </si>
  <si>
    <t>00475207</t>
  </si>
  <si>
    <t>489820</t>
  </si>
  <si>
    <t>39186</t>
  </si>
  <si>
    <t>529006</t>
  </si>
  <si>
    <t>PO_9106022744</t>
  </si>
  <si>
    <t>UJ$a!8v1cG</t>
  </si>
  <si>
    <t>00157923</t>
  </si>
  <si>
    <t>567074</t>
  </si>
  <si>
    <t>45366</t>
  </si>
  <si>
    <t>612440</t>
  </si>
  <si>
    <t>PO_9106024094</t>
  </si>
  <si>
    <t>pnwg5@EPer</t>
  </si>
  <si>
    <t>00001694</t>
  </si>
  <si>
    <t>0104918404-095</t>
  </si>
  <si>
    <t>Chi nhánh Cao Bằng - Công ty Cổ phần Dịch vụ Thương mại Tổng hợp Wincommerce</t>
  </si>
  <si>
    <t>Số 39 Phố Cũ, Phường Thục Phán, Tỉnh Cao Bằng, Việt Nam</t>
  </si>
  <si>
    <t>PO_9106023334</t>
  </si>
  <si>
    <t>#Gq983tagn</t>
  </si>
  <si>
    <t>00036923</t>
  </si>
  <si>
    <t>184000</t>
  </si>
  <si>
    <t>14720</t>
  </si>
  <si>
    <t>198720</t>
  </si>
  <si>
    <t>PO_9106023394</t>
  </si>
  <si>
    <t>qAkQ$6gY6V</t>
  </si>
  <si>
    <t>00157927</t>
  </si>
  <si>
    <t>PO_9106024155</t>
  </si>
  <si>
    <t>nxO2bdS@H1</t>
  </si>
  <si>
    <t>00476160</t>
  </si>
  <si>
    <t>PO_9106025938</t>
  </si>
  <si>
    <t>nJsQ@8K#gU</t>
  </si>
  <si>
    <t>00475721</t>
  </si>
  <si>
    <t>PO_9106024507</t>
  </si>
  <si>
    <t>DqR!Y!15ag</t>
  </si>
  <si>
    <t>00475296</t>
  </si>
  <si>
    <t>379174</t>
  </si>
  <si>
    <t>30334</t>
  </si>
  <si>
    <t>409508</t>
  </si>
  <si>
    <t>PO_9106023067</t>
  </si>
  <si>
    <t>t#XgaN8mi7</t>
  </si>
  <si>
    <t>00034947</t>
  </si>
  <si>
    <t>399600</t>
  </si>
  <si>
    <t>31968</t>
  </si>
  <si>
    <t>431568</t>
  </si>
  <si>
    <t>PO_9106022902</t>
  </si>
  <si>
    <t>8dWF#cfBSd</t>
  </si>
  <si>
    <t>00046743</t>
  </si>
  <si>
    <t>PO_9106022261</t>
  </si>
  <si>
    <t>$EBUd@v2fK</t>
  </si>
  <si>
    <t>00033058</t>
  </si>
  <si>
    <t>275658</t>
  </si>
  <si>
    <t>22053</t>
  </si>
  <si>
    <t>297711</t>
  </si>
  <si>
    <t>PO_9106021982</t>
  </si>
  <si>
    <t>U!j0lJ1ZTz</t>
  </si>
  <si>
    <t>00028536</t>
  </si>
  <si>
    <t>0104918404-056</t>
  </si>
  <si>
    <t>Chi nhánh Hưng Yên - Công ty Cổ phần Dịch vụ Thương mại Tổng hợp Wincommerce</t>
  </si>
  <si>
    <t>Căn RA1, Tầng 01, Tòa A1 Khu căn hộ Rừng Cọ, KĐT TM và DL Văn Giang, Xã Phụng Công, Tỉnh Hưng Yên, Việt Nam</t>
  </si>
  <si>
    <t>PO_9106025265</t>
  </si>
  <si>
    <t>bywZ3s#C5n</t>
  </si>
  <si>
    <t>00475986</t>
  </si>
  <si>
    <t>87150</t>
  </si>
  <si>
    <t>6972</t>
  </si>
  <si>
    <t>94122</t>
  </si>
  <si>
    <t>PO_9106025375</t>
  </si>
  <si>
    <t>3m@T!yKg4e</t>
  </si>
  <si>
    <t>00475383</t>
  </si>
  <si>
    <t>PO_9106023400</t>
  </si>
  <si>
    <t>Xq1Pz8Hz$a</t>
  </si>
  <si>
    <t>00033083</t>
  </si>
  <si>
    <t>268116</t>
  </si>
  <si>
    <t>21449</t>
  </si>
  <si>
    <t>289565</t>
  </si>
  <si>
    <t>PO_9106023086</t>
  </si>
  <si>
    <t>#3JYPdk7Iy</t>
  </si>
  <si>
    <t>00033084</t>
  </si>
  <si>
    <t>PO_9106023174</t>
  </si>
  <si>
    <t>l4@EvQ9cob</t>
  </si>
  <si>
    <t>00014708</t>
  </si>
  <si>
    <t>0104918404-004</t>
  </si>
  <si>
    <t>Chi nhánh Hà Tĩnh - Công ty Cổ phần Dịch vụ Thương mại Tổng hợp Wincommerce</t>
  </si>
  <si>
    <t>TTTM Vincom Hà Tĩnh, Góc ngã tư, Đường Hà Huy Tập, Phường Thành Sen, Tỉnh Hà Tĩnh, Việt Nam</t>
  </si>
  <si>
    <t>anhlt7@winmart.masangroup.com</t>
  </si>
  <si>
    <t>PO_9106023633</t>
  </si>
  <si>
    <t>LsVpCw5!1P</t>
  </si>
  <si>
    <t>00003147</t>
  </si>
  <si>
    <t>0104918404-052</t>
  </si>
  <si>
    <t>Chi nhánh Lạng Sơn - Công ty Cổ phần Dịch vụ Thương mại Tổng hợp Wincommerce</t>
  </si>
  <si>
    <t>TTTM Vincom Lạng Sơn, Cầu Kỳ Lừa, Phường Lương Văn Tri, Tỉnh Lạng Sơn, Việt Nam</t>
  </si>
  <si>
    <t>PO_9106025069</t>
  </si>
  <si>
    <t>QI65#!lq59</t>
  </si>
  <si>
    <t>00018530</t>
  </si>
  <si>
    <t>PO_9106025376</t>
  </si>
  <si>
    <t>gjL$nU#7V0</t>
  </si>
  <si>
    <t>00010721</t>
  </si>
  <si>
    <t>0104918404-059</t>
  </si>
  <si>
    <t>Chi nhánh Thái Nguyên - Công ty Cổ phần Dịch vụ Thương mại Tổng hợp Wincommerce</t>
  </si>
  <si>
    <t>TTTM Vincom Thái Nguyên, Đường Lương Ngọc Quyến, Phường Phan Đình Phùng, Tỉnh Thái Nguyên, Việt Nam</t>
  </si>
  <si>
    <t>PO_9106021950</t>
  </si>
  <si>
    <t>sT!nPgc72Q</t>
  </si>
  <si>
    <t>00033127</t>
  </si>
  <si>
    <t>PO_9106025800</t>
  </si>
  <si>
    <t>$M7oW0p5m@</t>
  </si>
  <si>
    <t>00010047</t>
  </si>
  <si>
    <t>153250</t>
  </si>
  <si>
    <t>12260</t>
  </si>
  <si>
    <t>165510</t>
  </si>
  <si>
    <t>PO_9106025294</t>
  </si>
  <si>
    <t>EP74Le$WV4</t>
  </si>
  <si>
    <t>00004408</t>
  </si>
  <si>
    <t>0104918404-027</t>
  </si>
  <si>
    <t>Chi nhánh Ninh Thuận - Công ty Cổ phần Dịch vụ Thương mại Tổng hợp Wincommerce</t>
  </si>
  <si>
    <t>Lô L1-01, L1-01B, L1-S1, Tầng trệt, TTTM Vincom+ Phan Rang - Ninh Thuận, Số 122 đường 16/4, Phường Đông Hải, Tỉnh Khánh Hòa, Việt Nam</t>
  </si>
  <si>
    <t>PO_9106022336</t>
  </si>
  <si>
    <t>0rJli6d$d5</t>
  </si>
  <si>
    <t>00009893</t>
  </si>
  <si>
    <t>0104918404-042</t>
  </si>
  <si>
    <t>Chi nhánh Quảng Ngãi -  Công ty Cổ phần Dịch vụ Thương mại Tổng hợp Wincommerce</t>
  </si>
  <si>
    <t>TTTM Vincom Plaza Quảng Ngãi, số 26 đường Lê Thánh Tôn, Phường Cẩm Thành, Tỉnh Quảng Ngãi, Việt Nam</t>
  </si>
  <si>
    <t>PO_9106024180</t>
  </si>
  <si>
    <t>!!WNZo5g7o</t>
  </si>
  <si>
    <t>00475904</t>
  </si>
  <si>
    <t>234508</t>
  </si>
  <si>
    <t>18761</t>
  </si>
  <si>
    <t>253269</t>
  </si>
  <si>
    <t>PO_9106025091</t>
  </si>
  <si>
    <t>5zKJVp$gBw</t>
  </si>
  <si>
    <t>00475729</t>
  </si>
  <si>
    <t>443770</t>
  </si>
  <si>
    <t>35502</t>
  </si>
  <si>
    <t>479272</t>
  </si>
  <si>
    <t>PO_9106024528</t>
  </si>
  <si>
    <t>vZ66#XdHJV</t>
  </si>
  <si>
    <t>00014110</t>
  </si>
  <si>
    <t>PO_9106024946</t>
  </si>
  <si>
    <t>28@B1y#UkR</t>
  </si>
  <si>
    <t>00014111</t>
  </si>
  <si>
    <t>PO_9106025149</t>
  </si>
  <si>
    <t>94VGTy$ee$</t>
  </si>
  <si>
    <t>00079909</t>
  </si>
  <si>
    <t>PO_9106025780</t>
  </si>
  <si>
    <t>63jPR@2!gq</t>
  </si>
  <si>
    <t>00014724</t>
  </si>
  <si>
    <t>546024</t>
  </si>
  <si>
    <t>43682</t>
  </si>
  <si>
    <t>589706</t>
  </si>
  <si>
    <t>0104918404-047</t>
  </si>
  <si>
    <t>Chi nhánh Bà Rịa - Vũng Tàu -  Công ty Cổ phần Dịch vụ Thương mại Tổng hợp Wincommerce</t>
  </si>
  <si>
    <t>09 Nguyễn Hữu Cảnh, Phường Rạch Dừa, Thành Phố Hồ Chí Minh, Việt Nam</t>
  </si>
  <si>
    <t>PO_9106023519</t>
  </si>
  <si>
    <t>!F84!RnqR5</t>
  </si>
  <si>
    <t>00014115</t>
  </si>
  <si>
    <t>445500</t>
  </si>
  <si>
    <t>35640</t>
  </si>
  <si>
    <t>481140</t>
  </si>
  <si>
    <t>PO_9106025544</t>
  </si>
  <si>
    <t>#sj3Nq8GS5</t>
  </si>
  <si>
    <t>00017866</t>
  </si>
  <si>
    <t>PO_9106023056</t>
  </si>
  <si>
    <t>KGvmm3927#</t>
  </si>
  <si>
    <t>00157758</t>
  </si>
  <si>
    <t>220293</t>
  </si>
  <si>
    <t>17623</t>
  </si>
  <si>
    <t>237916</t>
  </si>
  <si>
    <t>PO_9106023004</t>
  </si>
  <si>
    <t>eW@NRkvYI2</t>
  </si>
  <si>
    <t>00033097</t>
  </si>
  <si>
    <t>248385</t>
  </si>
  <si>
    <t>19871</t>
  </si>
  <si>
    <t>268256</t>
  </si>
  <si>
    <t>PO_9106024250</t>
  </si>
  <si>
    <t>y$$WenRNr5</t>
  </si>
  <si>
    <t>00475054</t>
  </si>
  <si>
    <t>PO_9106022227</t>
  </si>
  <si>
    <t>oNH!GVh!8d</t>
  </si>
  <si>
    <t>00157761</t>
  </si>
  <si>
    <t>992816</t>
  </si>
  <si>
    <t>79425</t>
  </si>
  <si>
    <t>1072241</t>
  </si>
  <si>
    <t>PO_9106023015</t>
  </si>
  <si>
    <t>M5@j4V0zIC</t>
  </si>
  <si>
    <t>00011143</t>
  </si>
  <si>
    <t>0104918404-029</t>
  </si>
  <si>
    <t>Chi nhánh Vĩnh Phúc - Công ty Cổ phần Dịch vụ Thương mại Tổng hợp Wincommerce</t>
  </si>
  <si>
    <t>82 Lý Thường Kiệt, Phường Vĩnh Yên, Tỉnh Phú Thọ, Việt Nam</t>
  </si>
  <si>
    <t>PO_9106022126</t>
  </si>
  <si>
    <t>5BkKfyTMj@</t>
  </si>
  <si>
    <t>00008053</t>
  </si>
  <si>
    <t>263266</t>
  </si>
  <si>
    <t>21061</t>
  </si>
  <si>
    <t>284327</t>
  </si>
  <si>
    <t>0104918404-064</t>
  </si>
  <si>
    <t>Chi nhánh Nam Định - Công ty Cổ phần Dịch vụ Thương mại Tổng hợp Wincommerce</t>
  </si>
  <si>
    <t>186 Hùng Vương, Phường Nam Định, Tỉnh Ninh Bình, Việt Nam</t>
  </si>
  <si>
    <t>PO_9106022107</t>
  </si>
  <si>
    <t>VmH#wtx$r5</t>
  </si>
  <si>
    <t>00157764</t>
  </si>
  <si>
    <t>622212</t>
  </si>
  <si>
    <t>49777</t>
  </si>
  <si>
    <t>671989</t>
  </si>
  <si>
    <t>PO_9106023039</t>
  </si>
  <si>
    <t>gWujQ7Qz2!</t>
  </si>
  <si>
    <t>628721</t>
  </si>
  <si>
    <t>50298</t>
  </si>
  <si>
    <t>679019</t>
  </si>
  <si>
    <t>PO_9106024958</t>
  </si>
  <si>
    <t>9G1UOuho@F</t>
  </si>
  <si>
    <t>00003473</t>
  </si>
  <si>
    <t>0104918404-030</t>
  </si>
  <si>
    <t>Chi nhánh Hà Nam -  Công ty Cổ phần Dịch vụ Thương mại Tổng hợp Wincommerce</t>
  </si>
  <si>
    <t>TTTM Vincom Hà Nam, Phường Phủ Lý, Tỉnh Ninh Bình, Việt Nam</t>
  </si>
  <si>
    <t>PO_9106023711</t>
  </si>
  <si>
    <t>uZf#Qure1u</t>
  </si>
  <si>
    <t>00157768</t>
  </si>
  <si>
    <t>404124</t>
  </si>
  <si>
    <t>32330</t>
  </si>
  <si>
    <t>436454</t>
  </si>
  <si>
    <t>PO_9106023091</t>
  </si>
  <si>
    <t>g8SSiScTv@</t>
  </si>
  <si>
    <t>00475919</t>
  </si>
  <si>
    <t>314116</t>
  </si>
  <si>
    <t>25129</t>
  </si>
  <si>
    <t>339245</t>
  </si>
  <si>
    <t>PO_9106025150</t>
  </si>
  <si>
    <t>2NRvtG#K8c</t>
  </si>
  <si>
    <t>00062763</t>
  </si>
  <si>
    <t>589036</t>
  </si>
  <si>
    <t>47123</t>
  </si>
  <si>
    <t>636159</t>
  </si>
  <si>
    <t>PO_9106023418</t>
  </si>
  <si>
    <t>gBM#7T68wQ</t>
  </si>
  <si>
    <t>00034964</t>
  </si>
  <si>
    <t>198000</t>
  </si>
  <si>
    <t>15840</t>
  </si>
  <si>
    <t>213840</t>
  </si>
  <si>
    <t>PO_9106023962</t>
  </si>
  <si>
    <t>3bkBU!#2ma</t>
  </si>
  <si>
    <t>00010824</t>
  </si>
  <si>
    <t>293713</t>
  </si>
  <si>
    <t>23497</t>
  </si>
  <si>
    <t>317210</t>
  </si>
  <si>
    <t>0104918404-010</t>
  </si>
  <si>
    <t>Chi nhánh An Giang - Công ty Cổ phần Dịch vụ Thương mại Tổng hợp Wincommerce</t>
  </si>
  <si>
    <t>Trung tâm Thương mại Vincom An Giang, Đường Trần Hưng Đạo, Phường Long Xuyên, Tỉnh An Giang, Việt Nam</t>
  </si>
  <si>
    <t>PO_9106025541</t>
  </si>
  <si>
    <t>@TrSpIR8rv</t>
  </si>
  <si>
    <t>00046764</t>
  </si>
  <si>
    <t>92000</t>
  </si>
  <si>
    <t>7360</t>
  </si>
  <si>
    <t>99360</t>
  </si>
  <si>
    <t>PO_9106023178</t>
  </si>
  <si>
    <t>v9@uEhJ2eO</t>
  </si>
  <si>
    <t>00157679</t>
  </si>
  <si>
    <t>183050</t>
  </si>
  <si>
    <t>14644</t>
  </si>
  <si>
    <t>197694</t>
  </si>
  <si>
    <t>PO_9106022436</t>
  </si>
  <si>
    <t>nAiK11In2$</t>
  </si>
  <si>
    <t>00476185</t>
  </si>
  <si>
    <t>798982</t>
  </si>
  <si>
    <t>63919</t>
  </si>
  <si>
    <t>862901</t>
  </si>
  <si>
    <t>PO_9106026001</t>
  </si>
  <si>
    <t>$0naCjBW6m</t>
  </si>
  <si>
    <t>00034966</t>
  </si>
  <si>
    <t>PO_9106024011</t>
  </si>
  <si>
    <t>R7ksh6!OrB</t>
  </si>
  <si>
    <t>00010826</t>
  </si>
  <si>
    <t>PO_9106025598</t>
  </si>
  <si>
    <t>!3VTlcRGH5</t>
  </si>
  <si>
    <t>00008063</t>
  </si>
  <si>
    <t>444232</t>
  </si>
  <si>
    <t>35539</t>
  </si>
  <si>
    <t>479771</t>
  </si>
  <si>
    <t>PO_9106023181</t>
  </si>
  <si>
    <t>Q@Mjd@1aSw</t>
  </si>
  <si>
    <t>00017033</t>
  </si>
  <si>
    <t>222664</t>
  </si>
  <si>
    <t>17813</t>
  </si>
  <si>
    <t>240477</t>
  </si>
  <si>
    <t>0104918404-023</t>
  </si>
  <si>
    <t>Chi nhánh Đồng Nai - Công ty Cổ phần Dịch vụ Thương mại Tổng hợp Wincommerce</t>
  </si>
  <si>
    <t>Trung Tâm Thương Mại Vincom Biên Hòa – Đồng Nai, 1096 Phạm Văn Thuận, KP 2, Phường Tam Hiệp, Tỉnh Đồng Nai, Việt Nam</t>
  </si>
  <si>
    <t>PO_9106022460</t>
  </si>
  <si>
    <t>63CZdc8L1@</t>
  </si>
  <si>
    <t>00475148</t>
  </si>
  <si>
    <t>PO_9106022556</t>
  </si>
  <si>
    <t>17$XksraLB</t>
  </si>
  <si>
    <t>00475655</t>
  </si>
  <si>
    <t>538750</t>
  </si>
  <si>
    <t>43100</t>
  </si>
  <si>
    <t>581850</t>
  </si>
  <si>
    <t>PO_9106024301</t>
  </si>
  <si>
    <t>jj!39ViKRg</t>
  </si>
  <si>
    <t>00475404</t>
  </si>
  <si>
    <t>PO_9106023492</t>
  </si>
  <si>
    <t>0ENK5BS#!r</t>
  </si>
  <si>
    <t>00014734</t>
  </si>
  <si>
    <t>PO_9106025622</t>
  </si>
  <si>
    <t>7mtbcDp#j7</t>
  </si>
  <si>
    <t>00157776</t>
  </si>
  <si>
    <t>904896</t>
  </si>
  <si>
    <t>72392</t>
  </si>
  <si>
    <t>977288</t>
  </si>
  <si>
    <t>PO_9106023161</t>
  </si>
  <si>
    <t>IMXe0Oz@vB</t>
  </si>
  <si>
    <t>00009599</t>
  </si>
  <si>
    <t>PO_9106024729</t>
  </si>
  <si>
    <t>sTC#$59cVi</t>
  </si>
  <si>
    <t>00046856</t>
  </si>
  <si>
    <t>PO_9106025458</t>
  </si>
  <si>
    <t>2uS#r3XmRc</t>
  </si>
  <si>
    <t>00046858</t>
  </si>
  <si>
    <t>PO_9106025539</t>
  </si>
  <si>
    <t>#u#!nQO53O</t>
  </si>
  <si>
    <t>00033133</t>
  </si>
  <si>
    <t>PO_9106025984</t>
  </si>
  <si>
    <t>Uo@D9F@05J</t>
  </si>
  <si>
    <t>00157957</t>
  </si>
  <si>
    <t>1108391</t>
  </si>
  <si>
    <t>88671</t>
  </si>
  <si>
    <t>1197062</t>
  </si>
  <si>
    <t>PO_9106024445</t>
  </si>
  <si>
    <t>jHmjp4vw$V</t>
  </si>
  <si>
    <t>00046775</t>
  </si>
  <si>
    <t>141900</t>
  </si>
  <si>
    <t>11352</t>
  </si>
  <si>
    <t>153252</t>
  </si>
  <si>
    <t>PO_9106023608</t>
  </si>
  <si>
    <t>vIQb181G#Z</t>
  </si>
  <si>
    <t>00046776</t>
  </si>
  <si>
    <t>555290</t>
  </si>
  <si>
    <t>44423</t>
  </si>
  <si>
    <t>599713</t>
  </si>
  <si>
    <t>PO_9106023615</t>
  </si>
  <si>
    <t>gdGRjhx1$U</t>
  </si>
  <si>
    <t>00008066</t>
  </si>
  <si>
    <t>515025</t>
  </si>
  <si>
    <t>41202</t>
  </si>
  <si>
    <t>556227</t>
  </si>
  <si>
    <t>PO_9106024063</t>
  </si>
  <si>
    <t>xEZsL$4tN$</t>
  </si>
  <si>
    <t>00025584</t>
  </si>
  <si>
    <t>321116</t>
  </si>
  <si>
    <t>25689</t>
  </si>
  <si>
    <t>346805</t>
  </si>
  <si>
    <t>PO_9106025756</t>
  </si>
  <si>
    <t>!gFLuN1T0e</t>
  </si>
  <si>
    <t>00004719</t>
  </si>
  <si>
    <t>110385</t>
  </si>
  <si>
    <t>8831</t>
  </si>
  <si>
    <t>119216</t>
  </si>
  <si>
    <t>0104918404-041</t>
  </si>
  <si>
    <t>Chi nhánh Long An -  Công ty Cổ phần Dịch vụ Thương mại Tổng hợp Wincommerce</t>
  </si>
  <si>
    <t>Lô L2-01, Tầng 2 TTTM Vincom Tân An, Ngã tư Hùng Vương và Mai Thị Tốt, Phường Long An, Tỉnh Tây Ninh, Việt Nam</t>
  </si>
  <si>
    <t>PO_9106025402</t>
  </si>
  <si>
    <t>1JN0#lF$6r</t>
  </si>
  <si>
    <t>00010835</t>
  </si>
  <si>
    <t>304425</t>
  </si>
  <si>
    <t>24354</t>
  </si>
  <si>
    <t>328779</t>
  </si>
  <si>
    <t>PO_9106025947</t>
  </si>
  <si>
    <t>l#tKZMX2eg</t>
  </si>
  <si>
    <t>00010836</t>
  </si>
  <si>
    <t>321253</t>
  </si>
  <si>
    <t>25700</t>
  </si>
  <si>
    <t>346953</t>
  </si>
  <si>
    <t>PO_9106025968</t>
  </si>
  <si>
    <t>AeqeRG3B@6</t>
  </si>
  <si>
    <t>00014741</t>
  </si>
  <si>
    <t>127888</t>
  </si>
  <si>
    <t>10231</t>
  </si>
  <si>
    <t>138119</t>
  </si>
  <si>
    <t>0104918404-006</t>
  </si>
  <si>
    <t>Chi nhánh Hải Dương - Công ty Cổ phần Dịch vụ Thương mại Tổng hợp Wincommerce</t>
  </si>
  <si>
    <t>Khu dân cư Nguyễn Trãi 1, Phường Chu Văn An, Thành phố Hải Phòng, Việt Nam</t>
  </si>
  <si>
    <t>PO_9106022614</t>
  </si>
  <si>
    <t>uzZi30J@lf</t>
  </si>
  <si>
    <t>00017877</t>
  </si>
  <si>
    <t>PO_9106023695</t>
  </si>
  <si>
    <t>$qieV3rcRp</t>
  </si>
  <si>
    <t>00014736</t>
  </si>
  <si>
    <t>PO_9106025836</t>
  </si>
  <si>
    <t>64Tz!Nd$j6</t>
  </si>
  <si>
    <t>00079750</t>
  </si>
  <si>
    <t>PO_9106023616</t>
  </si>
  <si>
    <t>BjjPY@bg5A</t>
  </si>
  <si>
    <t>00017042</t>
  </si>
  <si>
    <t>169950</t>
  </si>
  <si>
    <t>13596</t>
  </si>
  <si>
    <t>183546</t>
  </si>
  <si>
    <t>PO_9106022809</t>
  </si>
  <si>
    <t>7!#B6Qo5Jp</t>
  </si>
  <si>
    <t>00475413</t>
  </si>
  <si>
    <t>PO_9106023512</t>
  </si>
  <si>
    <t>iJ6!qnOAn5</t>
  </si>
  <si>
    <t>00475763</t>
  </si>
  <si>
    <t>344781</t>
  </si>
  <si>
    <t>27582</t>
  </si>
  <si>
    <t>372363</t>
  </si>
  <si>
    <t>PO_9106024624</t>
  </si>
  <si>
    <t>2@HUlaWXTl</t>
  </si>
  <si>
    <t>00046784</t>
  </si>
  <si>
    <t>PO_9106023757</t>
  </si>
  <si>
    <t>vH!AgL0H7p</t>
  </si>
  <si>
    <t>00157966</t>
  </si>
  <si>
    <t>PO_9106024576</t>
  </si>
  <si>
    <t>!7cJzg7Ls9</t>
  </si>
  <si>
    <t>00475670</t>
  </si>
  <si>
    <t>PO_9106024359</t>
  </si>
  <si>
    <t>P4@LqfiKgU</t>
  </si>
  <si>
    <t>00002233</t>
  </si>
  <si>
    <t>192862</t>
  </si>
  <si>
    <t>15429</t>
  </si>
  <si>
    <t>208291</t>
  </si>
  <si>
    <t>0104918404-013</t>
  </si>
  <si>
    <t>Chi nhánh Đồng Tháp - Công ty Cổ phần Dịch vụ Thương mại Tổng hợp Wincommerce</t>
  </si>
  <si>
    <t>Khu Trung Tâm Dịch Vụ Thương Mại Khóm 4, Phường Sa Đéc, Tỉnh Đồng Tháp, Việt Nam</t>
  </si>
  <si>
    <t>PO_9106019055</t>
  </si>
  <si>
    <t>aN0ot3$gZK</t>
  </si>
  <si>
    <t>00008075</t>
  </si>
  <si>
    <t>PO_9106024849</t>
  </si>
  <si>
    <t>@ZpLVO1dnM</t>
  </si>
  <si>
    <t>00015557</t>
  </si>
  <si>
    <t>0104918404-061</t>
  </si>
  <si>
    <t>Chi nhánh Quảng Nam -  Công ty Cổ phần Dịch vụ Thương mại Tổng hợp Wincommerce</t>
  </si>
  <si>
    <t>53 Đinh Tiên Hoàng, Phường Hội An Tây, Thành phố Đà Nẵng, Việt Nam</t>
  </si>
  <si>
    <t>PO_9106022944</t>
  </si>
  <si>
    <t>@kOx0W05tR</t>
  </si>
  <si>
    <t>00475084</t>
  </si>
  <si>
    <t>672475</t>
  </si>
  <si>
    <t>53798</t>
  </si>
  <si>
    <t>726273</t>
  </si>
  <si>
    <t>PO_9106022317</t>
  </si>
  <si>
    <t>#od8ZkSA1O</t>
  </si>
  <si>
    <t>00158056</t>
  </si>
  <si>
    <t>341135</t>
  </si>
  <si>
    <t>27291</t>
  </si>
  <si>
    <t>368426</t>
  </si>
  <si>
    <t>PO_9106025713</t>
  </si>
  <si>
    <t>OaLd23B3f$</t>
  </si>
  <si>
    <t>00046789</t>
  </si>
  <si>
    <t>PO_9106023929</t>
  </si>
  <si>
    <t>eVSfJxDq8$</t>
  </si>
  <si>
    <t>00158061</t>
  </si>
  <si>
    <t>809184</t>
  </si>
  <si>
    <t>64735</t>
  </si>
  <si>
    <t>873919</t>
  </si>
  <si>
    <t>PO_9106025760</t>
  </si>
  <si>
    <t>52KqrBokM!</t>
  </si>
  <si>
    <t>00475414</t>
  </si>
  <si>
    <t>460978</t>
  </si>
  <si>
    <t>36878</t>
  </si>
  <si>
    <t>497856</t>
  </si>
  <si>
    <t>PO_9106023514</t>
  </si>
  <si>
    <t>W8L3$g6L8D</t>
  </si>
  <si>
    <t>00475256</t>
  </si>
  <si>
    <t>156646</t>
  </si>
  <si>
    <t>12532</t>
  </si>
  <si>
    <t>169178</t>
  </si>
  <si>
    <t>PO_9106022904</t>
  </si>
  <si>
    <t>DY98$ohJz2</t>
  </si>
  <si>
    <t>00036881</t>
  </si>
  <si>
    <t>PO_9106022015</t>
  </si>
  <si>
    <t>rT1h@QOQ0@</t>
  </si>
  <si>
    <t>00157878</t>
  </si>
  <si>
    <t>526795</t>
  </si>
  <si>
    <t>42144</t>
  </si>
  <si>
    <t>568939</t>
  </si>
  <si>
    <t>PO_9106023719</t>
  </si>
  <si>
    <t>PQ@YJi#v1!</t>
  </si>
  <si>
    <t>00033098</t>
  </si>
  <si>
    <t>PO_9106024267</t>
  </si>
  <si>
    <t>4#52dtv2Ey</t>
  </si>
  <si>
    <t>00025510</t>
  </si>
  <si>
    <t>2049318</t>
  </si>
  <si>
    <t>163945</t>
  </si>
  <si>
    <t>2213263</t>
  </si>
  <si>
    <t>PO_9106022474</t>
  </si>
  <si>
    <t>XI$fc6Db!D</t>
  </si>
  <si>
    <t>00157883</t>
  </si>
  <si>
    <t>PO_9106023769</t>
  </si>
  <si>
    <t>xF3A@U90Bj</t>
  </si>
  <si>
    <t>00025513</t>
  </si>
  <si>
    <t>915017</t>
  </si>
  <si>
    <t>73201</t>
  </si>
  <si>
    <t>988218</t>
  </si>
  <si>
    <t>PO_9106022509</t>
  </si>
  <si>
    <t>xwU#nmN7j2</t>
  </si>
  <si>
    <t>00034991</t>
  </si>
  <si>
    <t>666348</t>
  </si>
  <si>
    <t>53308</t>
  </si>
  <si>
    <t>719656</t>
  </si>
  <si>
    <t>PO_9106025099</t>
  </si>
  <si>
    <t>0TT0d!$!yt</t>
  </si>
  <si>
    <t>00028492</t>
  </si>
  <si>
    <t>PO_9106022828</t>
  </si>
  <si>
    <t>c94aI$2$fQ</t>
  </si>
  <si>
    <t>00475087</t>
  </si>
  <si>
    <t>293066</t>
  </si>
  <si>
    <t>23445</t>
  </si>
  <si>
    <t>316511</t>
  </si>
  <si>
    <t>PO_9106022324</t>
  </si>
  <si>
    <t>#a@53cXTHT</t>
  </si>
  <si>
    <t>00475941</t>
  </si>
  <si>
    <t>PO_9106025241</t>
  </si>
  <si>
    <t>7pY0$$ulms</t>
  </si>
  <si>
    <t>00018490</t>
  </si>
  <si>
    <t>PO_9106022119</t>
  </si>
  <si>
    <t>PmPu27kA#k</t>
  </si>
  <si>
    <t>00005691</t>
  </si>
  <si>
    <t>0104918404-001</t>
  </si>
  <si>
    <t>Chi nhánh Ninh Bình - Công ty Cổ phần Dịch vụ Thương mại Tổng hợp Wincommerce</t>
  </si>
  <si>
    <t>Số nhà 848, Đường Trần Hưng Đạo, Phường Hoa Lư, Tỉnh Ninh Bình, Việt Nam</t>
  </si>
  <si>
    <t>PO_9106025582</t>
  </si>
  <si>
    <t>Tj#y20GIIq</t>
  </si>
  <si>
    <t>00009588</t>
  </si>
  <si>
    <t>119019</t>
  </si>
  <si>
    <t>9522</t>
  </si>
  <si>
    <t>128541</t>
  </si>
  <si>
    <t>PO_9106024028</t>
  </si>
  <si>
    <t>S$x0@BoohB</t>
  </si>
  <si>
    <t>00475682</t>
  </si>
  <si>
    <t>573613</t>
  </si>
  <si>
    <t>45889</t>
  </si>
  <si>
    <t>619502</t>
  </si>
  <si>
    <t>PO_9106024390</t>
  </si>
  <si>
    <t>Apeve!K4P8</t>
  </si>
  <si>
    <t>00009589</t>
  </si>
  <si>
    <t>PO_9106024036</t>
  </si>
  <si>
    <t>!0d7NqzDsG</t>
  </si>
  <si>
    <t>00157709</t>
  </si>
  <si>
    <t>225485</t>
  </si>
  <si>
    <t>18039</t>
  </si>
  <si>
    <t>243524</t>
  </si>
  <si>
    <t>PO_9106022674</t>
  </si>
  <si>
    <t>1Lbt8@9Gb!</t>
  </si>
  <si>
    <t>00079766</t>
  </si>
  <si>
    <t>PO_9106023793</t>
  </si>
  <si>
    <t>S6CtxZ#tmg</t>
  </si>
  <si>
    <t>00476040</t>
  </si>
  <si>
    <t>424350</t>
  </si>
  <si>
    <t>33948</t>
  </si>
  <si>
    <t>458298</t>
  </si>
  <si>
    <t>PO_9106025555</t>
  </si>
  <si>
    <t>@wE#7350b$</t>
  </si>
  <si>
    <t>00476041</t>
  </si>
  <si>
    <t>272516</t>
  </si>
  <si>
    <t>21801</t>
  </si>
  <si>
    <t>294317</t>
  </si>
  <si>
    <t>PO_9106025556</t>
  </si>
  <si>
    <t>B!ZFg7CkLf</t>
  </si>
  <si>
    <t>05/10/2025</t>
  </si>
  <si>
    <t>00001753</t>
  </si>
  <si>
    <t>0104918404-094</t>
  </si>
  <si>
    <t>Chi nhánh Lai Châu - Công ty Cổ phần Dịch vụ Thương mại Tổng hợp Wincommerce</t>
  </si>
  <si>
    <t>Đường Điện Biên Phủ, Tổ 9, Phường Tân Phong, Tỉnh Lai Châu, Việt Nam</t>
  </si>
  <si>
    <t>PO_9106026586</t>
  </si>
  <si>
    <t>VO1eh7JE2!</t>
  </si>
  <si>
    <t>00010756</t>
  </si>
  <si>
    <t>246900</t>
  </si>
  <si>
    <t>19752</t>
  </si>
  <si>
    <t>266652</t>
  </si>
  <si>
    <t>PO_9106026073</t>
  </si>
  <si>
    <t>4P$4rNMsKm</t>
  </si>
  <si>
    <t>00033147</t>
  </si>
  <si>
    <t>169450</t>
  </si>
  <si>
    <t>13556</t>
  </si>
  <si>
    <t>183006</t>
  </si>
  <si>
    <t>PO_9106026418</t>
  </si>
  <si>
    <t>kT2$a@GWQc</t>
  </si>
  <si>
    <t>00046954</t>
  </si>
  <si>
    <t>PO_9106028033</t>
  </si>
  <si>
    <t>I8ue@tKCbF</t>
  </si>
  <si>
    <t>00010850</t>
  </si>
  <si>
    <t>PO_9106027084</t>
  </si>
  <si>
    <t>bBc3p!wDBe</t>
  </si>
  <si>
    <t>00005706</t>
  </si>
  <si>
    <t>PO_9106028484</t>
  </si>
  <si>
    <t>JwGzP6vCx$</t>
  </si>
  <si>
    <t>00158371</t>
  </si>
  <si>
    <t>260600</t>
  </si>
  <si>
    <t>20848</t>
  </si>
  <si>
    <t>281448</t>
  </si>
  <si>
    <t>PO_9106028444</t>
  </si>
  <si>
    <t>ai2wza!8yH</t>
  </si>
  <si>
    <t>00005669</t>
  </si>
  <si>
    <t>0104918404-063</t>
  </si>
  <si>
    <t>Chi nhánh Tiền Giang -  Công ty Cổ phần Dịch vụ Thương mại Tổng hợp Wincommerce</t>
  </si>
  <si>
    <t>202 Nam Kỳ Khởi Nghĩa, Phường Mỹ Tho, Tỉnh Đồng Tháp, Việt Nam</t>
  </si>
  <si>
    <t>thucha@winmart.masangroup.com</t>
  </si>
  <si>
    <t>PO_9106027702</t>
  </si>
  <si>
    <t>Wzy$IUkjl3</t>
  </si>
  <si>
    <t>00009460</t>
  </si>
  <si>
    <t>324150</t>
  </si>
  <si>
    <t>25932</t>
  </si>
  <si>
    <t>350082</t>
  </si>
  <si>
    <t>0104918404-071</t>
  </si>
  <si>
    <t>Chi nhánh Bình Định - Công ty Cổ phần Dịch vụ Thương mại Tổng hợp Wincommerce</t>
  </si>
  <si>
    <t>52 Tăng Bạt Hổ, Phường Quy Nhơn, Tỉnh Gia Lai, Việt Nam</t>
  </si>
  <si>
    <t>PO_9106026466</t>
  </si>
  <si>
    <t>$P!PS9Rah#</t>
  </si>
  <si>
    <t>00005670</t>
  </si>
  <si>
    <t>346959</t>
  </si>
  <si>
    <t>27757</t>
  </si>
  <si>
    <t>374716</t>
  </si>
  <si>
    <t>PO_9106027729</t>
  </si>
  <si>
    <t>06P#8rbVPQ</t>
  </si>
  <si>
    <t>00010861</t>
  </si>
  <si>
    <t>PO_9106027882</t>
  </si>
  <si>
    <t>b6623WlC$v</t>
  </si>
  <si>
    <t>00033186</t>
  </si>
  <si>
    <t>338831</t>
  </si>
  <si>
    <t>27106</t>
  </si>
  <si>
    <t>365937</t>
  </si>
  <si>
    <t>PO_9106027766</t>
  </si>
  <si>
    <t>73BsWQYE@I</t>
  </si>
  <si>
    <t>00009461</t>
  </si>
  <si>
    <t>PO_9106026499</t>
  </si>
  <si>
    <t>Uxgu9$IrKJ</t>
  </si>
  <si>
    <t>00158370</t>
  </si>
  <si>
    <t>304946</t>
  </si>
  <si>
    <t>24396</t>
  </si>
  <si>
    <t>329342</t>
  </si>
  <si>
    <t>PO_9106028439</t>
  </si>
  <si>
    <t>q@JXS1i#5Q</t>
  </si>
  <si>
    <t>00010844</t>
  </si>
  <si>
    <t>PO_9106026471</t>
  </si>
  <si>
    <t>P2nDq6v$2l</t>
  </si>
  <si>
    <t>00004429</t>
  </si>
  <si>
    <t>480036</t>
  </si>
  <si>
    <t>38403</t>
  </si>
  <si>
    <t>518439</t>
  </si>
  <si>
    <t>PO_9106027906</t>
  </si>
  <si>
    <t>Y!jKk1wdZ4</t>
  </si>
  <si>
    <t>00005702</t>
  </si>
  <si>
    <t>528616</t>
  </si>
  <si>
    <t>42289</t>
  </si>
  <si>
    <t>570905</t>
  </si>
  <si>
    <t>PO_9106028204</t>
  </si>
  <si>
    <t>RPng$!24Ch</t>
  </si>
  <si>
    <t>00010755</t>
  </si>
  <si>
    <t>PO_9106026072</t>
  </si>
  <si>
    <t>y@la0fGd2u</t>
  </si>
  <si>
    <t>00476919</t>
  </si>
  <si>
    <t>132326</t>
  </si>
  <si>
    <t>10586</t>
  </si>
  <si>
    <t>142912</t>
  </si>
  <si>
    <t>PO_9106028308</t>
  </si>
  <si>
    <t>Fsq$CakG7X</t>
  </si>
  <si>
    <t>00033157</t>
  </si>
  <si>
    <t>PO_9106026920</t>
  </si>
  <si>
    <t>b!sKm3VDhL</t>
  </si>
  <si>
    <t>00010659</t>
  </si>
  <si>
    <t>PO_9106026636</t>
  </si>
  <si>
    <t>Qo1v!QeHB2</t>
  </si>
  <si>
    <t>00006346</t>
  </si>
  <si>
    <t>PO_9106026222</t>
  </si>
  <si>
    <t>#d7Rlr1fD5</t>
  </si>
  <si>
    <t>00476233</t>
  </si>
  <si>
    <t>PO_9106024485</t>
  </si>
  <si>
    <t>04xH@#dUgc</t>
  </si>
  <si>
    <t>00002693</t>
  </si>
  <si>
    <t>345588</t>
  </si>
  <si>
    <t>27647</t>
  </si>
  <si>
    <t>373235</t>
  </si>
  <si>
    <t>0104918404-019</t>
  </si>
  <si>
    <t>Chi nhánh Vĩnh Long - Công ty Cổ phần Dịch vụ Thương mại Tổng hợp Wincommerce</t>
  </si>
  <si>
    <t>Lô L2-09, Lầu 2, Trung Tâm Thương Mại Vincom Plaza Vĩnh Long, Số 55 đường Phạm Thái Bường, Phường Phước Hậu, Tỉnh Vĩnh Long, Việt Nam</t>
  </si>
  <si>
    <t>PO_9106027753</t>
  </si>
  <si>
    <t>c52CH!ce09</t>
  </si>
  <si>
    <t>00158206</t>
  </si>
  <si>
    <t>818560</t>
  </si>
  <si>
    <t>65485</t>
  </si>
  <si>
    <t>884045</t>
  </si>
  <si>
    <t>PO_9106027124</t>
  </si>
  <si>
    <t>add!!fxPc3</t>
  </si>
  <si>
    <t>00018541</t>
  </si>
  <si>
    <t>PO_9106026640</t>
  </si>
  <si>
    <t>eLwTeB03!N</t>
  </si>
  <si>
    <t>00018542</t>
  </si>
  <si>
    <t>PO_9106026641</t>
  </si>
  <si>
    <t>Nr6H!0$1uD</t>
  </si>
  <si>
    <t>00476832</t>
  </si>
  <si>
    <t>PO_9106028061</t>
  </si>
  <si>
    <t>7V6LpHd@!B</t>
  </si>
  <si>
    <t>00476749</t>
  </si>
  <si>
    <t>553467</t>
  </si>
  <si>
    <t>44277</t>
  </si>
  <si>
    <t>597744</t>
  </si>
  <si>
    <t>PO_9106027755</t>
  </si>
  <si>
    <t>$cK6!ziF42</t>
  </si>
  <si>
    <t>00158205</t>
  </si>
  <si>
    <t>928681</t>
  </si>
  <si>
    <t>74294</t>
  </si>
  <si>
    <t>1002975</t>
  </si>
  <si>
    <t>PO_9106027122</t>
  </si>
  <si>
    <t>EaB!7#B2Xl</t>
  </si>
  <si>
    <t>00010841</t>
  </si>
  <si>
    <t>PO_9106013465</t>
  </si>
  <si>
    <t>n9zR@3AkhV</t>
  </si>
  <si>
    <t>00002512</t>
  </si>
  <si>
    <t>0104918404-067</t>
  </si>
  <si>
    <t>Chi nhánh Bến Tre - Công ty Cổ phần Dịch vụ Thương mại Tổng hợp Wincommerce</t>
  </si>
  <si>
    <t>116A1 Trương Định, Phường Sơn Đông, Tỉnh Vĩnh Long, Việt Nam</t>
  </si>
  <si>
    <t>PO_9106027927</t>
  </si>
  <si>
    <t>66Xq6pgFI$</t>
  </si>
  <si>
    <t>00476656</t>
  </si>
  <si>
    <t>PO_9106027438</t>
  </si>
  <si>
    <t>uM!Q76QCOt</t>
  </si>
  <si>
    <t>00476570</t>
  </si>
  <si>
    <t>395366</t>
  </si>
  <si>
    <t>31629</t>
  </si>
  <si>
    <t>426995</t>
  </si>
  <si>
    <t>PO_9106027173</t>
  </si>
  <si>
    <t>2Kwe9eg!5U</t>
  </si>
  <si>
    <t>00158276</t>
  </si>
  <si>
    <t>274556</t>
  </si>
  <si>
    <t>21964</t>
  </si>
  <si>
    <t>296520</t>
  </si>
  <si>
    <t>PO_9106027660</t>
  </si>
  <si>
    <t>V!9m1qfh1N</t>
  </si>
  <si>
    <t>00158274</t>
  </si>
  <si>
    <t>2251529</t>
  </si>
  <si>
    <t>180122</t>
  </si>
  <si>
    <t>2431651</t>
  </si>
  <si>
    <t>PO_9106027644</t>
  </si>
  <si>
    <t>@1dLgl9Qan</t>
  </si>
  <si>
    <t>00028587</t>
  </si>
  <si>
    <t>PO_9106028400</t>
  </si>
  <si>
    <t>EGb5ew7D@9</t>
  </si>
  <si>
    <t>00008725</t>
  </si>
  <si>
    <t>0104918404-021</t>
  </si>
  <si>
    <t>Chi nhánh Thừa Thiên Huế - Công ty Cổ phần Dịch vụ Thương mại Tổng hợp Wincommerce</t>
  </si>
  <si>
    <t>50A Hùng Vương, Phường Thuận Hóa, Thành phố Huế, Việt Nam</t>
  </si>
  <si>
    <t>PO_9106026807</t>
  </si>
  <si>
    <t>2oR7S#N3AQ</t>
  </si>
  <si>
    <t>00014147</t>
  </si>
  <si>
    <t>PO_9106028165</t>
  </si>
  <si>
    <t>!1e!mAqFb7</t>
  </si>
  <si>
    <t>00476396</t>
  </si>
  <si>
    <t>PO_9106026545</t>
  </si>
  <si>
    <t>T$Bs2$5a4V</t>
  </si>
  <si>
    <t>00476992</t>
  </si>
  <si>
    <t>395447</t>
  </si>
  <si>
    <t>31636</t>
  </si>
  <si>
    <t>427083</t>
  </si>
  <si>
    <t>PO_9106028560</t>
  </si>
  <si>
    <t>XmF!@I39Bi</t>
  </si>
  <si>
    <t>00046920</t>
  </si>
  <si>
    <t>312300</t>
  </si>
  <si>
    <t>24984</t>
  </si>
  <si>
    <t>337284</t>
  </si>
  <si>
    <t>PO_9106026990</t>
  </si>
  <si>
    <t>yQmaR#0LvF</t>
  </si>
  <si>
    <t>00014143</t>
  </si>
  <si>
    <t>773064</t>
  </si>
  <si>
    <t>61845</t>
  </si>
  <si>
    <t>834909</t>
  </si>
  <si>
    <t>PO_9106027966</t>
  </si>
  <si>
    <t>CLdK6uWz!2</t>
  </si>
  <si>
    <t>00033181</t>
  </si>
  <si>
    <t>PO_9106027555</t>
  </si>
  <si>
    <t>2GtdDTbOE$</t>
  </si>
  <si>
    <t>00046916</t>
  </si>
  <si>
    <t>138000</t>
  </si>
  <si>
    <t>11040</t>
  </si>
  <si>
    <t>149040</t>
  </si>
  <si>
    <t>PO_9106026916</t>
  </si>
  <si>
    <t>Gau48BhWz!</t>
  </si>
  <si>
    <t>00037073</t>
  </si>
  <si>
    <t>PO_9106028349</t>
  </si>
  <si>
    <t>mdKy5ixFh!</t>
  </si>
  <si>
    <t>00033200</t>
  </si>
  <si>
    <t>PO_9106028302</t>
  </si>
  <si>
    <t>NbU2N5k!Oa</t>
  </si>
  <si>
    <t>00010070</t>
  </si>
  <si>
    <t>123450</t>
  </si>
  <si>
    <t>9876</t>
  </si>
  <si>
    <t>133326</t>
  </si>
  <si>
    <t>PO_9106027683</t>
  </si>
  <si>
    <t>Cfvw5N#X0U</t>
  </si>
  <si>
    <t>00028549</t>
  </si>
  <si>
    <t>PO_9106008389</t>
  </si>
  <si>
    <t>Điều chỉnh giảm cho hóa đơn số 00028249 ký hiệu K25TTM mẫu số 1 ngày 30/09/2025</t>
  </si>
  <si>
    <t>10!aIMpgbu</t>
  </si>
  <si>
    <t>00476642</t>
  </si>
  <si>
    <t>70950</t>
  </si>
  <si>
    <t>5676</t>
  </si>
  <si>
    <t>76626</t>
  </si>
  <si>
    <t>PO_9106027377</t>
  </si>
  <si>
    <t>cfWnbGLG#2</t>
  </si>
  <si>
    <t>00476391</t>
  </si>
  <si>
    <t>515840</t>
  </si>
  <si>
    <t>41267</t>
  </si>
  <si>
    <t>557107</t>
  </si>
  <si>
    <t>PO_9106026537</t>
  </si>
  <si>
    <t>!W9nZgz2NM</t>
  </si>
  <si>
    <t>00033201</t>
  </si>
  <si>
    <t>PO_9106028305</t>
  </si>
  <si>
    <t>jY@RdzU3T3</t>
  </si>
  <si>
    <t>00033155</t>
  </si>
  <si>
    <t>164600</t>
  </si>
  <si>
    <t>13168</t>
  </si>
  <si>
    <t>177768</t>
  </si>
  <si>
    <t>PO_9106026828</t>
  </si>
  <si>
    <t>t7Qa@UKr57</t>
  </si>
  <si>
    <t>00037043</t>
  </si>
  <si>
    <t>PO_9106027610</t>
  </si>
  <si>
    <t>EK4$UosM2J</t>
  </si>
  <si>
    <t>00033152</t>
  </si>
  <si>
    <t>PO_9106026764</t>
  </si>
  <si>
    <t>Kjj!vWAV2q</t>
  </si>
  <si>
    <t>00476472</t>
  </si>
  <si>
    <t>PO_9106026796</t>
  </si>
  <si>
    <t>2P9EQ@x6jE</t>
  </si>
  <si>
    <t>00476385</t>
  </si>
  <si>
    <t>143185</t>
  </si>
  <si>
    <t>11455</t>
  </si>
  <si>
    <t>154640</t>
  </si>
  <si>
    <t>PO_9106026524</t>
  </si>
  <si>
    <t>XE0Z#EpU@5</t>
  </si>
  <si>
    <t>00158194</t>
  </si>
  <si>
    <t>1749672</t>
  </si>
  <si>
    <t>139974</t>
  </si>
  <si>
    <t>1889646</t>
  </si>
  <si>
    <t>PO_9106026975</t>
  </si>
  <si>
    <t>hdMS@2yke9</t>
  </si>
  <si>
    <t>00033204</t>
  </si>
  <si>
    <t>146862</t>
  </si>
  <si>
    <t>11749</t>
  </si>
  <si>
    <t>158611</t>
  </si>
  <si>
    <t>PO_9106028442</t>
  </si>
  <si>
    <t>3lbU!0iJcq</t>
  </si>
  <si>
    <t>00033173</t>
  </si>
  <si>
    <t>PO_9106027250</t>
  </si>
  <si>
    <t>@SpRa52lNm</t>
  </si>
  <si>
    <t>00476891</t>
  </si>
  <si>
    <t>PO_9106028215</t>
  </si>
  <si>
    <t>#bNNErCb5!</t>
  </si>
  <si>
    <t>00015610</t>
  </si>
  <si>
    <t>PO_9106027214</t>
  </si>
  <si>
    <t>F#d!w02hAc</t>
  </si>
  <si>
    <t>00080049</t>
  </si>
  <si>
    <t>PO_9106028373</t>
  </si>
  <si>
    <t>BOub5n2x$E</t>
  </si>
  <si>
    <t>00003150</t>
  </si>
  <si>
    <t>PO_9106027107</t>
  </si>
  <si>
    <t>Y$81Cc1jX7</t>
  </si>
  <si>
    <t>00014753</t>
  </si>
  <si>
    <t>PO_9106026950</t>
  </si>
  <si>
    <t>5LPn2#yE$b</t>
  </si>
  <si>
    <t>00476632</t>
  </si>
  <si>
    <t>PO_9106027334</t>
  </si>
  <si>
    <t>o2GCwZi$Di</t>
  </si>
  <si>
    <t>00158384</t>
  </si>
  <si>
    <t>902294</t>
  </si>
  <si>
    <t>72184</t>
  </si>
  <si>
    <t>974478</t>
  </si>
  <si>
    <t>PO_9106028529</t>
  </si>
  <si>
    <t>F!BnJyU0t4</t>
  </si>
  <si>
    <t>00005222</t>
  </si>
  <si>
    <t>0104918404-045</t>
  </si>
  <si>
    <t>Chi nhánh Quảng Bình -  Công ty Cổ phần Dịch vụ Thương mại Tổng hợp Wincommerce</t>
  </si>
  <si>
    <t>TTTM Đồng Hới, Đường Quách Xuân Kỳ, Phường Đồng Hới, Tỉnh Quảng Trị, Việt Nam</t>
  </si>
  <si>
    <t>PO_9106027324</t>
  </si>
  <si>
    <t>h2G!ou6#kb</t>
  </si>
  <si>
    <t>00476884</t>
  </si>
  <si>
    <t>PO_9106028182</t>
  </si>
  <si>
    <t>$U9vVKHHKe</t>
  </si>
  <si>
    <t>00046900</t>
  </si>
  <si>
    <t>PO_9106026462</t>
  </si>
  <si>
    <t>MfC2vG!g2m</t>
  </si>
  <si>
    <t>00014123</t>
  </si>
  <si>
    <t>PO_9106026075</t>
  </si>
  <si>
    <t>jfp309qH$S</t>
  </si>
  <si>
    <t>00046901</t>
  </si>
  <si>
    <t>309258</t>
  </si>
  <si>
    <t>24741</t>
  </si>
  <si>
    <t>333999</t>
  </si>
  <si>
    <t>PO_9106026473</t>
  </si>
  <si>
    <t>qlLZ1J0a@Q</t>
  </si>
  <si>
    <t>00476539</t>
  </si>
  <si>
    <t>274655</t>
  </si>
  <si>
    <t>21972</t>
  </si>
  <si>
    <t>296627</t>
  </si>
  <si>
    <t>PO_9106027056</t>
  </si>
  <si>
    <t>vfYw!2M6U7</t>
  </si>
  <si>
    <t>00033193</t>
  </si>
  <si>
    <t>PO_9106027999</t>
  </si>
  <si>
    <t>Oh26AK7!BQ</t>
  </si>
  <si>
    <t>00033137</t>
  </si>
  <si>
    <t>PO_9106026036</t>
  </si>
  <si>
    <t>xPF2ckezX$</t>
  </si>
  <si>
    <t>00017926</t>
  </si>
  <si>
    <t>PO_9106027356</t>
  </si>
  <si>
    <t>s2yrN#xRUS</t>
  </si>
  <si>
    <t>00010786</t>
  </si>
  <si>
    <t>PO_9106028533</t>
  </si>
  <si>
    <t>Wlw#D6Vn@X</t>
  </si>
  <si>
    <t>00158299</t>
  </si>
  <si>
    <t>335523</t>
  </si>
  <si>
    <t>26842</t>
  </si>
  <si>
    <t>362365</t>
  </si>
  <si>
    <t>PO_9106027790</t>
  </si>
  <si>
    <t>S3eL$st5Dd</t>
  </si>
  <si>
    <t>00158123</t>
  </si>
  <si>
    <t>421001</t>
  </si>
  <si>
    <t>33680</t>
  </si>
  <si>
    <t>454681</t>
  </si>
  <si>
    <t>PO_9106026288</t>
  </si>
  <si>
    <t>7et$PTi4PG</t>
  </si>
  <si>
    <t>00158243</t>
  </si>
  <si>
    <t>588324</t>
  </si>
  <si>
    <t>47066</t>
  </si>
  <si>
    <t>635390</t>
  </si>
  <si>
    <t>PO_9106027434</t>
  </si>
  <si>
    <t>atFIF@4pq6</t>
  </si>
  <si>
    <t>00476267</t>
  </si>
  <si>
    <t>PO_9106026126</t>
  </si>
  <si>
    <t>Uw#x$YUtL3</t>
  </si>
  <si>
    <t>00017923</t>
  </si>
  <si>
    <t>PO_9106026906</t>
  </si>
  <si>
    <t>D#Xa9YjI5a</t>
  </si>
  <si>
    <t>00046885</t>
  </si>
  <si>
    <t>PO_9106026029</t>
  </si>
  <si>
    <t>@8dpCToH!H</t>
  </si>
  <si>
    <t>00079942</t>
  </si>
  <si>
    <t>PO_9106026324</t>
  </si>
  <si>
    <t>Q@0j7V@fTY</t>
  </si>
  <si>
    <t>00017921</t>
  </si>
  <si>
    <t>243200</t>
  </si>
  <si>
    <t>19456</t>
  </si>
  <si>
    <t>262656</t>
  </si>
  <si>
    <t>PO_9106026898</t>
  </si>
  <si>
    <t>GgY#Y7v#3y</t>
  </si>
  <si>
    <t>00009627</t>
  </si>
  <si>
    <t>PO_9106028205</t>
  </si>
  <si>
    <t>tTBTA$Q3dg</t>
  </si>
  <si>
    <t>00476448</t>
  </si>
  <si>
    <t>PO_9106026704</t>
  </si>
  <si>
    <t>BM5@14bj6#</t>
  </si>
  <si>
    <t>00036997</t>
  </si>
  <si>
    <t>PO_9106026031</t>
  </si>
  <si>
    <t>48H8OS@2Ut</t>
  </si>
  <si>
    <t>00033211</t>
  </si>
  <si>
    <t>PO_9106028549</t>
  </si>
  <si>
    <t>5zEy9p$of#</t>
  </si>
  <si>
    <t>00476354</t>
  </si>
  <si>
    <t>PO_9106026427</t>
  </si>
  <si>
    <t>@RcwObUfs4</t>
  </si>
  <si>
    <t>00158164</t>
  </si>
  <si>
    <t>141500</t>
  </si>
  <si>
    <t>11320</t>
  </si>
  <si>
    <t>152820</t>
  </si>
  <si>
    <t>PO_9106026723</t>
  </si>
  <si>
    <t>$vWFvWKk9s</t>
  </si>
  <si>
    <t>00158296</t>
  </si>
  <si>
    <t>438543</t>
  </si>
  <si>
    <t>35083</t>
  </si>
  <si>
    <t>473626</t>
  </si>
  <si>
    <t>PO_9106027782</t>
  </si>
  <si>
    <t>nh6R#Ii72k</t>
  </si>
  <si>
    <t>00035038</t>
  </si>
  <si>
    <t>394858</t>
  </si>
  <si>
    <t>31589</t>
  </si>
  <si>
    <t>426447</t>
  </si>
  <si>
    <t>PO_9106028139</t>
  </si>
  <si>
    <t>nkZCvM#$a5</t>
  </si>
  <si>
    <t>00035037</t>
  </si>
  <si>
    <t>PO_9106028117</t>
  </si>
  <si>
    <t>hE3h@TBlg3</t>
  </si>
  <si>
    <t>00025615</t>
  </si>
  <si>
    <t>PO_9106026718</t>
  </si>
  <si>
    <t>!mRg8X$m$V</t>
  </si>
  <si>
    <t>00046960</t>
  </si>
  <si>
    <t>PO_9106028219</t>
  </si>
  <si>
    <t>!#4YPg9nE@</t>
  </si>
  <si>
    <t>00017919</t>
  </si>
  <si>
    <t>161600</t>
  </si>
  <si>
    <t>12928</t>
  </si>
  <si>
    <t>174528</t>
  </si>
  <si>
    <t>PO_9106026731</t>
  </si>
  <si>
    <t>$z$OdGR4yv</t>
  </si>
  <si>
    <t>00476436</t>
  </si>
  <si>
    <t>184489</t>
  </si>
  <si>
    <t>14759</t>
  </si>
  <si>
    <t>199248</t>
  </si>
  <si>
    <t>PO_9106026659</t>
  </si>
  <si>
    <t>kVJcaO2!EI</t>
  </si>
  <si>
    <t>00003790</t>
  </si>
  <si>
    <t>PO_9106026163</t>
  </si>
  <si>
    <t>EAU0$6R0#a</t>
  </si>
  <si>
    <t>00004735</t>
  </si>
  <si>
    <t>164607</t>
  </si>
  <si>
    <t>13169</t>
  </si>
  <si>
    <t>177776</t>
  </si>
  <si>
    <t>PO_9106028227</t>
  </si>
  <si>
    <t>Ieq8V@Nwz3</t>
  </si>
  <si>
    <t>00011165</t>
  </si>
  <si>
    <t>PO_9106027027</t>
  </si>
  <si>
    <t>7PWvgn!lK2</t>
  </si>
  <si>
    <t>00009468</t>
  </si>
  <si>
    <t>132700</t>
  </si>
  <si>
    <t>10616</t>
  </si>
  <si>
    <t>143316</t>
  </si>
  <si>
    <t>PO_9106027580</t>
  </si>
  <si>
    <t>#PcqJEF7t@</t>
  </si>
  <si>
    <t>00476937</t>
  </si>
  <si>
    <t>106473</t>
  </si>
  <si>
    <t>8518</t>
  </si>
  <si>
    <t>114991</t>
  </si>
  <si>
    <t>PO_9106028372</t>
  </si>
  <si>
    <t>226xszmcO#</t>
  </si>
  <si>
    <t>00037074</t>
  </si>
  <si>
    <t>PO_9106028405</t>
  </si>
  <si>
    <t>bM#F8N$ucM</t>
  </si>
  <si>
    <t>00035025</t>
  </si>
  <si>
    <t>212850</t>
  </si>
  <si>
    <t>17028</t>
  </si>
  <si>
    <t>229878</t>
  </si>
  <si>
    <t>PO_9106027784</t>
  </si>
  <si>
    <t>7W!Res#UqI</t>
  </si>
  <si>
    <t>06/10/2025</t>
  </si>
  <si>
    <t>00047031</t>
  </si>
  <si>
    <t>PO_9106029671</t>
  </si>
  <si>
    <t>3zKk#7iJ4B</t>
  </si>
  <si>
    <t>00080274</t>
  </si>
  <si>
    <t>265350</t>
  </si>
  <si>
    <t>21228</t>
  </si>
  <si>
    <t>286578</t>
  </si>
  <si>
    <t>PO_9106032874</t>
  </si>
  <si>
    <t>7nR2#oP3@q</t>
  </si>
  <si>
    <t>00033308</t>
  </si>
  <si>
    <t>PO_9106032421</t>
  </si>
  <si>
    <t>!9dCwnf9Pg</t>
  </si>
  <si>
    <t>00033310</t>
  </si>
  <si>
    <t>100800</t>
  </si>
  <si>
    <t>8064</t>
  </si>
  <si>
    <t>108864</t>
  </si>
  <si>
    <t>PO_9106032576</t>
  </si>
  <si>
    <t>rul#DOJ1n5</t>
  </si>
  <si>
    <t>00158439</t>
  </si>
  <si>
    <t>481811</t>
  </si>
  <si>
    <t>38545</t>
  </si>
  <si>
    <t>520356</t>
  </si>
  <si>
    <t>PO_9106028757</t>
  </si>
  <si>
    <t>@jX9e@5eiP</t>
  </si>
  <si>
    <t>00477849</t>
  </si>
  <si>
    <t>331351</t>
  </si>
  <si>
    <t>26508</t>
  </si>
  <si>
    <t>357859</t>
  </si>
  <si>
    <t>PO_9106031051</t>
  </si>
  <si>
    <t>kZhke70nf@</t>
  </si>
  <si>
    <t>00010703</t>
  </si>
  <si>
    <t>PO_9106033258</t>
  </si>
  <si>
    <t>9E7UwRD#9q</t>
  </si>
  <si>
    <t>00009646</t>
  </si>
  <si>
    <t>PO_9106031344</t>
  </si>
  <si>
    <t>2lEf!3WTAK</t>
  </si>
  <si>
    <t>00080275</t>
  </si>
  <si>
    <t>PO_9106032881</t>
  </si>
  <si>
    <t>@hJs9kI1#F</t>
  </si>
  <si>
    <t>00047037</t>
  </si>
  <si>
    <t>1110580</t>
  </si>
  <si>
    <t>88846</t>
  </si>
  <si>
    <t>1199426</t>
  </si>
  <si>
    <t>PO_9106029817</t>
  </si>
  <si>
    <t>bZ47h@iz3T</t>
  </si>
  <si>
    <t>00033313</t>
  </si>
  <si>
    <t>181300</t>
  </si>
  <si>
    <t>14504</t>
  </si>
  <si>
    <t>195804</t>
  </si>
  <si>
    <t>PO_9106032715</t>
  </si>
  <si>
    <t>hEFmSy4@JM</t>
  </si>
  <si>
    <t>00037138</t>
  </si>
  <si>
    <t>PO_9106031135</t>
  </si>
  <si>
    <t>GQr4yl3#7Z</t>
  </si>
  <si>
    <t>00080278</t>
  </si>
  <si>
    <t>152885</t>
  </si>
  <si>
    <t>12231</t>
  </si>
  <si>
    <t>165116</t>
  </si>
  <si>
    <t>PO_9106032961</t>
  </si>
  <si>
    <t>1z!q@CpK3R</t>
  </si>
  <si>
    <t>00158604</t>
  </si>
  <si>
    <t>935947</t>
  </si>
  <si>
    <t>74876</t>
  </si>
  <si>
    <t>1010823</t>
  </si>
  <si>
    <t>PO_9106029992</t>
  </si>
  <si>
    <t>Gb#7BT4VEN</t>
  </si>
  <si>
    <t>00158776</t>
  </si>
  <si>
    <t>522696</t>
  </si>
  <si>
    <t>41816</t>
  </si>
  <si>
    <t>564512</t>
  </si>
  <si>
    <t>PO_9106031826</t>
  </si>
  <si>
    <t>NfPYAg4@yx</t>
  </si>
  <si>
    <t>00014758</t>
  </si>
  <si>
    <t>227940</t>
  </si>
  <si>
    <t>18235</t>
  </si>
  <si>
    <t>246175</t>
  </si>
  <si>
    <t>PO_9106029867</t>
  </si>
  <si>
    <t>Eau@Kz8yom</t>
  </si>
  <si>
    <t>00158688</t>
  </si>
  <si>
    <t>645267</t>
  </si>
  <si>
    <t>51621</t>
  </si>
  <si>
    <t>696888</t>
  </si>
  <si>
    <t>PO_9106030691</t>
  </si>
  <si>
    <t>uWKW!Tbk$1</t>
  </si>
  <si>
    <t>00035067</t>
  </si>
  <si>
    <t>PO_9106029310</t>
  </si>
  <si>
    <t>ye9zma$yWC</t>
  </si>
  <si>
    <t>00158686</t>
  </si>
  <si>
    <t>760267</t>
  </si>
  <si>
    <t>60821</t>
  </si>
  <si>
    <t>821088</t>
  </si>
  <si>
    <t>PO_9106030678</t>
  </si>
  <si>
    <t>@!HWG6jVpR</t>
  </si>
  <si>
    <t>00028612</t>
  </si>
  <si>
    <t>PO_9106029739</t>
  </si>
  <si>
    <t>Fuqeu!$7v3</t>
  </si>
  <si>
    <t>00009476</t>
  </si>
  <si>
    <t>PO_9106028565</t>
  </si>
  <si>
    <t>A4$1a7$UDl</t>
  </si>
  <si>
    <t>00158778</t>
  </si>
  <si>
    <t>PO_9106031850</t>
  </si>
  <si>
    <t>dS4q00O!NY</t>
  </si>
  <si>
    <t>00478118</t>
  </si>
  <si>
    <t>367155</t>
  </si>
  <si>
    <t>29372</t>
  </si>
  <si>
    <t>396527</t>
  </si>
  <si>
    <t>PO_9106031837</t>
  </si>
  <si>
    <t>T@2Qi$j26u</t>
  </si>
  <si>
    <t>00477408</t>
  </si>
  <si>
    <t>PO_9106029656</t>
  </si>
  <si>
    <t>g0OSxbEth@</t>
  </si>
  <si>
    <t>00477499</t>
  </si>
  <si>
    <t>114581</t>
  </si>
  <si>
    <t>9166</t>
  </si>
  <si>
    <t>123747</t>
  </si>
  <si>
    <t>PO_9106029942</t>
  </si>
  <si>
    <t>jx!4Z9J4zz</t>
  </si>
  <si>
    <t>00047123</t>
  </si>
  <si>
    <t>PO_9106032277</t>
  </si>
  <si>
    <t>MI4uAR!1An</t>
  </si>
  <si>
    <t>00477505</t>
  </si>
  <si>
    <t>119431</t>
  </si>
  <si>
    <t>9554</t>
  </si>
  <si>
    <t>128985</t>
  </si>
  <si>
    <t>PO_9106029971</t>
  </si>
  <si>
    <t>$3Q3dA@WBn</t>
  </si>
  <si>
    <t>00047040</t>
  </si>
  <si>
    <t>PO_9106029855</t>
  </si>
  <si>
    <t>BfWduG$3nu</t>
  </si>
  <si>
    <t>00014179</t>
  </si>
  <si>
    <t>PO_9106031509</t>
  </si>
  <si>
    <t>hZcCL#q0HU</t>
  </si>
  <si>
    <t>00017986</t>
  </si>
  <si>
    <t>PO_9106030462</t>
  </si>
  <si>
    <t>Yyzbc8mA$j</t>
  </si>
  <si>
    <t>00002695</t>
  </si>
  <si>
    <t>PO_9106030050</t>
  </si>
  <si>
    <t>$x77ESncJg</t>
  </si>
  <si>
    <t>00018024</t>
  </si>
  <si>
    <t>PO_9106032247</t>
  </si>
  <si>
    <t>7p3W#42yik</t>
  </si>
  <si>
    <t>00017988</t>
  </si>
  <si>
    <t>PO_9106030522</t>
  </si>
  <si>
    <t>3HJzy@oqoE</t>
  </si>
  <si>
    <t>00478661</t>
  </si>
  <si>
    <t>425174</t>
  </si>
  <si>
    <t>34014</t>
  </si>
  <si>
    <t>459188</t>
  </si>
  <si>
    <t>PO_9106033617</t>
  </si>
  <si>
    <t>wjkSPhgJ0$</t>
  </si>
  <si>
    <t>00047045</t>
  </si>
  <si>
    <t>PO_9106029980</t>
  </si>
  <si>
    <t>p3B!miik!H</t>
  </si>
  <si>
    <t>00014183</t>
  </si>
  <si>
    <t>PO_9106031795</t>
  </si>
  <si>
    <t>qqN$D2LtbI</t>
  </si>
  <si>
    <t>00002702</t>
  </si>
  <si>
    <t>364712</t>
  </si>
  <si>
    <t>29177</t>
  </si>
  <si>
    <t>393889</t>
  </si>
  <si>
    <t>PO_9106032705</t>
  </si>
  <si>
    <t>bc9VJbcW!6</t>
  </si>
  <si>
    <t>00009484</t>
  </si>
  <si>
    <t>PO_9106029563</t>
  </si>
  <si>
    <t>G!1jLKDUW2</t>
  </si>
  <si>
    <t>00477331</t>
  </si>
  <si>
    <t>PO_9106029407</t>
  </si>
  <si>
    <t>20B5!Muwf0</t>
  </si>
  <si>
    <t>00478486</t>
  </si>
  <si>
    <t>PO_9106033003</t>
  </si>
  <si>
    <t>mXplPnuT3@</t>
  </si>
  <si>
    <t>00477506</t>
  </si>
  <si>
    <t>PO_9106029972</t>
  </si>
  <si>
    <t>k8FZNb4f$q</t>
  </si>
  <si>
    <t>00014794</t>
  </si>
  <si>
    <t>271485</t>
  </si>
  <si>
    <t>21719</t>
  </si>
  <si>
    <t>293204</t>
  </si>
  <si>
    <t>PO_9106028944</t>
  </si>
  <si>
    <t>bXhC$NN0@A</t>
  </si>
  <si>
    <t>00009485</t>
  </si>
  <si>
    <t>PO_9106029933</t>
  </si>
  <si>
    <t>PccQZJw62@</t>
  </si>
  <si>
    <t>00035168</t>
  </si>
  <si>
    <t>PO_9106032683</t>
  </si>
  <si>
    <t>G21!P4!ahX</t>
  </si>
  <si>
    <t>00033325</t>
  </si>
  <si>
    <t>PO_9106033063</t>
  </si>
  <si>
    <t>63Bj!vVJ!$</t>
  </si>
  <si>
    <t>00158700</t>
  </si>
  <si>
    <t>557397</t>
  </si>
  <si>
    <t>44592</t>
  </si>
  <si>
    <t>601989</t>
  </si>
  <si>
    <t>PO_9106030827</t>
  </si>
  <si>
    <t>RkV!8A6OBn</t>
  </si>
  <si>
    <t>00014771</t>
  </si>
  <si>
    <t>151200</t>
  </si>
  <si>
    <t>12096</t>
  </si>
  <si>
    <t>163296</t>
  </si>
  <si>
    <t>PO_9106030095</t>
  </si>
  <si>
    <t>OwY16ZVr#I</t>
  </si>
  <si>
    <t>00080292</t>
  </si>
  <si>
    <t>263814</t>
  </si>
  <si>
    <t>21105</t>
  </si>
  <si>
    <t>284919</t>
  </si>
  <si>
    <t>PO_9106033267</t>
  </si>
  <si>
    <t>7!RkrvxvqU</t>
  </si>
  <si>
    <t>00017115</t>
  </si>
  <si>
    <t>PO_9106028746</t>
  </si>
  <si>
    <t>w2T0o$@M59</t>
  </si>
  <si>
    <t>00003800</t>
  </si>
  <si>
    <t>PO_9106029541</t>
  </si>
  <si>
    <t>Pt2#nj!biT</t>
  </si>
  <si>
    <t>00006498</t>
  </si>
  <si>
    <t>0104918404-062</t>
  </si>
  <si>
    <t>Chi nhánh Bình Thuận -  Công ty Cổ phần Dịch vụ Thương mại Tổng hợp Wincommerce</t>
  </si>
  <si>
    <t>9 Nguyễn Tương, Phường Phú Thủy, Tỉnh Lâm Đồng, Việt Nam</t>
  </si>
  <si>
    <t>PO_9106032264</t>
  </si>
  <si>
    <t>$aIfyuNi3S</t>
  </si>
  <si>
    <t>00017117</t>
  </si>
  <si>
    <t>PO_9106028931</t>
  </si>
  <si>
    <t>HBPunM$h3#</t>
  </si>
  <si>
    <t>00033329</t>
  </si>
  <si>
    <t>PO_9106033127</t>
  </si>
  <si>
    <t>b7OIxV97F$</t>
  </si>
  <si>
    <t>00014827</t>
  </si>
  <si>
    <t>PO_9106033067</t>
  </si>
  <si>
    <t>sqw@4X$Axk</t>
  </si>
  <si>
    <t>00158455</t>
  </si>
  <si>
    <t>PO_9106028926</t>
  </si>
  <si>
    <t>uqU!X#d2p4</t>
  </si>
  <si>
    <t>00017119</t>
  </si>
  <si>
    <t>347439</t>
  </si>
  <si>
    <t>27795</t>
  </si>
  <si>
    <t>375234</t>
  </si>
  <si>
    <t>PO_9106029088</t>
  </si>
  <si>
    <t>Qel94#z$e@</t>
  </si>
  <si>
    <t>00477866</t>
  </si>
  <si>
    <t>517245</t>
  </si>
  <si>
    <t>41380</t>
  </si>
  <si>
    <t>558625</t>
  </si>
  <si>
    <t>PO_9106031112</t>
  </si>
  <si>
    <t>bViT9rQK!g</t>
  </si>
  <si>
    <t>00017120</t>
  </si>
  <si>
    <t>185531</t>
  </si>
  <si>
    <t>14842</t>
  </si>
  <si>
    <t>200373</t>
  </si>
  <si>
    <t>PO_9106029161</t>
  </si>
  <si>
    <t>WP9$7kKAaY</t>
  </si>
  <si>
    <t>00017123</t>
  </si>
  <si>
    <t>PO_9106029350</t>
  </si>
  <si>
    <t>lr@Z74YoFE</t>
  </si>
  <si>
    <t>00014803</t>
  </si>
  <si>
    <t>PO_9106029289</t>
  </si>
  <si>
    <t>L9IsIZ@hmn</t>
  </si>
  <si>
    <t>00035172</t>
  </si>
  <si>
    <t>PO_9106032986</t>
  </si>
  <si>
    <t>MMq@cl34YH</t>
  </si>
  <si>
    <t>00014805</t>
  </si>
  <si>
    <t>PO_9106029623</t>
  </si>
  <si>
    <t>fMwh38SNe$</t>
  </si>
  <si>
    <t>00158707</t>
  </si>
  <si>
    <t>PO_9106030868</t>
  </si>
  <si>
    <t>U8b4FXTow$</t>
  </si>
  <si>
    <t>00158709</t>
  </si>
  <si>
    <t>PO_9106030876</t>
  </si>
  <si>
    <t>Ab!30xGva$</t>
  </si>
  <si>
    <t>00477258</t>
  </si>
  <si>
    <t>PO_9106029178</t>
  </si>
  <si>
    <t>xTe@zv2ZIH</t>
  </si>
  <si>
    <t>00080294</t>
  </si>
  <si>
    <t>49500</t>
  </si>
  <si>
    <t>3960</t>
  </si>
  <si>
    <t>53460</t>
  </si>
  <si>
    <t>PO_9106033292</t>
  </si>
  <si>
    <t>!Tu1VZ3SWh</t>
  </si>
  <si>
    <t>00014776</t>
  </si>
  <si>
    <t>182352</t>
  </si>
  <si>
    <t>14588</t>
  </si>
  <si>
    <t>196940</t>
  </si>
  <si>
    <t>PO_9106030278</t>
  </si>
  <si>
    <t>boHFg8of@1</t>
  </si>
  <si>
    <t>00047056</t>
  </si>
  <si>
    <t>256600</t>
  </si>
  <si>
    <t>20528</t>
  </si>
  <si>
    <t>277128</t>
  </si>
  <si>
    <t>PO_9106030433</t>
  </si>
  <si>
    <t>Yr$hRk173o</t>
  </si>
  <si>
    <t>00025695</t>
  </si>
  <si>
    <t>PO_9106030170</t>
  </si>
  <si>
    <t>ka5BU0$@py</t>
  </si>
  <si>
    <t>00047057</t>
  </si>
  <si>
    <t>273528</t>
  </si>
  <si>
    <t>21882</t>
  </si>
  <si>
    <t>295410</t>
  </si>
  <si>
    <t>PO_9106030436</t>
  </si>
  <si>
    <t>0c58iB##VV</t>
  </si>
  <si>
    <t>00478404</t>
  </si>
  <si>
    <t>PO_9106032736</t>
  </si>
  <si>
    <t>dDv!qHM4oG</t>
  </si>
  <si>
    <t>00477426</t>
  </si>
  <si>
    <t>215331</t>
  </si>
  <si>
    <t>17226</t>
  </si>
  <si>
    <t>232557</t>
  </si>
  <si>
    <t>PO_9106029710</t>
  </si>
  <si>
    <t>k#XrsI8e2W</t>
  </si>
  <si>
    <t>00017124</t>
  </si>
  <si>
    <t>187900</t>
  </si>
  <si>
    <t>15032</t>
  </si>
  <si>
    <t>202932</t>
  </si>
  <si>
    <t>PO_9106029474</t>
  </si>
  <si>
    <t>igvj4PWQf@</t>
  </si>
  <si>
    <t>00010879</t>
  </si>
  <si>
    <t>PO_9106030127</t>
  </si>
  <si>
    <t>b3bebyB4M$</t>
  </si>
  <si>
    <t>00017946</t>
  </si>
  <si>
    <t>291764</t>
  </si>
  <si>
    <t>23341</t>
  </si>
  <si>
    <t>315105</t>
  </si>
  <si>
    <t>PO_9106027975</t>
  </si>
  <si>
    <t>tcT!mpg1I@</t>
  </si>
  <si>
    <t>00033338</t>
  </si>
  <si>
    <t>PO_9106033580</t>
  </si>
  <si>
    <t>R$0ob4SL91</t>
  </si>
  <si>
    <t>00158893</t>
  </si>
  <si>
    <t>364016</t>
  </si>
  <si>
    <t>29121</t>
  </si>
  <si>
    <t>393137</t>
  </si>
  <si>
    <t>PO_9106033074</t>
  </si>
  <si>
    <t>7OMnMk3!af</t>
  </si>
  <si>
    <t>00017996</t>
  </si>
  <si>
    <t>PO_9106031046</t>
  </si>
  <si>
    <t>1JHbTblI#X</t>
  </si>
  <si>
    <t>00001001</t>
  </si>
  <si>
    <t>0104918404-096</t>
  </si>
  <si>
    <t>CHI NHÁNH ĐIỆN BIÊN - CÔNG TY CỔ PHẦN DỊCH VỤ THƯƠNG MẠI TỔNG HỢP WINCOMMERCE</t>
  </si>
  <si>
    <t>Số nhà 310 Trường Chinh, Tổ dân phố 06, Phường Điện Biên Phủ, Tỉnh Điện Biên, Việt Nam</t>
  </si>
  <si>
    <t>quynhnn2@winmart.masangroup.com</t>
  </si>
  <si>
    <t>PO_9106029814</t>
  </si>
  <si>
    <t>SjI4$d9jAY</t>
  </si>
  <si>
    <t>00477522</t>
  </si>
  <si>
    <t>144381</t>
  </si>
  <si>
    <t>11550</t>
  </si>
  <si>
    <t>155931</t>
  </si>
  <si>
    <t>PO_9106030019</t>
  </si>
  <si>
    <t>A$qzL59b$F</t>
  </si>
  <si>
    <t>00037086</t>
  </si>
  <si>
    <t>PO_9106024317</t>
  </si>
  <si>
    <t>NByA73!Pmu</t>
  </si>
  <si>
    <t>00037085</t>
  </si>
  <si>
    <t>PO_9106024255</t>
  </si>
  <si>
    <t>w5Um56od!U</t>
  </si>
  <si>
    <t>00478323</t>
  </si>
  <si>
    <t>377351</t>
  </si>
  <si>
    <t>30188</t>
  </si>
  <si>
    <t>407539</t>
  </si>
  <si>
    <t>PO_9106032443</t>
  </si>
  <si>
    <t>lVTNTbN2!e</t>
  </si>
  <si>
    <t>00009637</t>
  </si>
  <si>
    <t>PO_9106030146</t>
  </si>
  <si>
    <t>tk@20wO3T1</t>
  </si>
  <si>
    <t>00037173</t>
  </si>
  <si>
    <t>162920</t>
  </si>
  <si>
    <t>13034</t>
  </si>
  <si>
    <t>175954</t>
  </si>
  <si>
    <t>PO_9106032906</t>
  </si>
  <si>
    <t>xX5hI8Z$Cr</t>
  </si>
  <si>
    <t>00158552</t>
  </si>
  <si>
    <t>PO_9106029536</t>
  </si>
  <si>
    <t>zcNQ!CGK5@</t>
  </si>
  <si>
    <t>00477792</t>
  </si>
  <si>
    <t>846973</t>
  </si>
  <si>
    <t>67758</t>
  </si>
  <si>
    <t>914731</t>
  </si>
  <si>
    <t>PO_9106030875</t>
  </si>
  <si>
    <t>ku9##aA$jL</t>
  </si>
  <si>
    <t>00478143</t>
  </si>
  <si>
    <t>PO_9106031905</t>
  </si>
  <si>
    <t>J!AJkE7WsG</t>
  </si>
  <si>
    <t>00158632</t>
  </si>
  <si>
    <t>973096</t>
  </si>
  <si>
    <t>77848</t>
  </si>
  <si>
    <t>1050944</t>
  </si>
  <si>
    <t>PO_9106030270</t>
  </si>
  <si>
    <t>X@AX0sSUmq</t>
  </si>
  <si>
    <t>00003983</t>
  </si>
  <si>
    <t>261450</t>
  </si>
  <si>
    <t>20916</t>
  </si>
  <si>
    <t>282366</t>
  </si>
  <si>
    <t>0104918404-035</t>
  </si>
  <si>
    <t>Chi nhánh Yên Bái -  Công ty Cổ phần Dịch vụ Thương mại Tổng hợp Wincommerce</t>
  </si>
  <si>
    <t>TTTM Vincom Yên Bái, Đường Thành Công, Phường Yên Bái, Tỉnh Lào Cai, Việt Nam</t>
  </si>
  <si>
    <t>PO_9106029581</t>
  </si>
  <si>
    <t>kb5THYP@Lj</t>
  </si>
  <si>
    <t>00158558</t>
  </si>
  <si>
    <t>206373</t>
  </si>
  <si>
    <t>16510</t>
  </si>
  <si>
    <t>222883</t>
  </si>
  <si>
    <t>PO_9106029553</t>
  </si>
  <si>
    <t>ocBD$O9WhR</t>
  </si>
  <si>
    <t>00477354</t>
  </si>
  <si>
    <t>316324</t>
  </si>
  <si>
    <t>25306</t>
  </si>
  <si>
    <t>341630</t>
  </si>
  <si>
    <t>PO_9106029497</t>
  </si>
  <si>
    <t>t$Xdj4Bdu!</t>
  </si>
  <si>
    <t>00478150</t>
  </si>
  <si>
    <t>PO_9106031920</t>
  </si>
  <si>
    <t>RBM$QIt2Yd</t>
  </si>
  <si>
    <t>00017133</t>
  </si>
  <si>
    <t>157606</t>
  </si>
  <si>
    <t>12608</t>
  </si>
  <si>
    <t>170214</t>
  </si>
  <si>
    <t>PO_9106029791</t>
  </si>
  <si>
    <t>Ph1Vjm$mFX</t>
  </si>
  <si>
    <t>00477617</t>
  </si>
  <si>
    <t>PO_9106030294</t>
  </si>
  <si>
    <t>fSXawr9!jL</t>
  </si>
  <si>
    <t>00014818</t>
  </si>
  <si>
    <t>PO_9106030564</t>
  </si>
  <si>
    <t>#ABV7ihtHH</t>
  </si>
  <si>
    <t>00017135</t>
  </si>
  <si>
    <t>182556</t>
  </si>
  <si>
    <t>14604</t>
  </si>
  <si>
    <t>197160</t>
  </si>
  <si>
    <t>PO_9106030125</t>
  </si>
  <si>
    <t>R27x@9La43</t>
  </si>
  <si>
    <t>00477796</t>
  </si>
  <si>
    <t>PO_9106030887</t>
  </si>
  <si>
    <t>@7v9BVvvu$</t>
  </si>
  <si>
    <t>00033297</t>
  </si>
  <si>
    <t>PO_9106031879</t>
  </si>
  <si>
    <t>2op@qNm#!E</t>
  </si>
  <si>
    <t>00017137</t>
  </si>
  <si>
    <t>PO_9106030226</t>
  </si>
  <si>
    <t>d!bttjN1LD</t>
  </si>
  <si>
    <t>00478239</t>
  </si>
  <si>
    <t>PO_9106032151</t>
  </si>
  <si>
    <t>8eE$oaqPL5</t>
  </si>
  <si>
    <t>00047072</t>
  </si>
  <si>
    <t>PO_9106030919</t>
  </si>
  <si>
    <t>Uv02LIgdZ$</t>
  </si>
  <si>
    <t>PO_9106031857</t>
  </si>
  <si>
    <t>XazddAg7v!</t>
  </si>
  <si>
    <t>00477103</t>
  </si>
  <si>
    <t>PO_9106028672</t>
  </si>
  <si>
    <t>CvhvR$gNS2</t>
  </si>
  <si>
    <t>00477534</t>
  </si>
  <si>
    <t>PO_9106030042</t>
  </si>
  <si>
    <t>5$TE9nAVV@</t>
  </si>
  <si>
    <t>PO_9106032034</t>
  </si>
  <si>
    <t>T28kZ!fFnq</t>
  </si>
  <si>
    <t>00037177</t>
  </si>
  <si>
    <t>PO_9106033272</t>
  </si>
  <si>
    <t>Z8S6Z@POej</t>
  </si>
  <si>
    <t>00017139</t>
  </si>
  <si>
    <t>PO_9106030404</t>
  </si>
  <si>
    <t>8C#$P2Ci4S</t>
  </si>
  <si>
    <t>00015698</t>
  </si>
  <si>
    <t>PO_9106033100</t>
  </si>
  <si>
    <t>3qdj4n!OUd</t>
  </si>
  <si>
    <t>00478512</t>
  </si>
  <si>
    <t>PO_9106033088</t>
  </si>
  <si>
    <t>3cIt$60bsG</t>
  </si>
  <si>
    <t>00047161</t>
  </si>
  <si>
    <t>PO_9106032975</t>
  </si>
  <si>
    <t>i6r#jutKys</t>
  </si>
  <si>
    <t>00005241</t>
  </si>
  <si>
    <t>PO_9106031880</t>
  </si>
  <si>
    <t>NYVhJQ@65x</t>
  </si>
  <si>
    <t>00018039</t>
  </si>
  <si>
    <t>PO_9106033420</t>
  </si>
  <si>
    <t>JVnqrqV3#R</t>
  </si>
  <si>
    <t>00477541</t>
  </si>
  <si>
    <t>627547</t>
  </si>
  <si>
    <t>50204</t>
  </si>
  <si>
    <t>677751</t>
  </si>
  <si>
    <t>PO_9106030059</t>
  </si>
  <si>
    <t>pLucAm38#R</t>
  </si>
  <si>
    <t>00046998</t>
  </si>
  <si>
    <t>PO_9106028725</t>
  </si>
  <si>
    <t>z6F#lr$Bkt</t>
  </si>
  <si>
    <t>00477799</t>
  </si>
  <si>
    <t>106885</t>
  </si>
  <si>
    <t>8551</t>
  </si>
  <si>
    <t>115436</t>
  </si>
  <si>
    <t>PO_9106030902</t>
  </si>
  <si>
    <t>y81Go5T$9H</t>
  </si>
  <si>
    <t>00018579</t>
  </si>
  <si>
    <t>PO_9106030096</t>
  </si>
  <si>
    <t>QhR0cd@bO7</t>
  </si>
  <si>
    <t>00018581</t>
  </si>
  <si>
    <t>252958</t>
  </si>
  <si>
    <t>20237</t>
  </si>
  <si>
    <t>273195</t>
  </si>
  <si>
    <t>PO_9106030118</t>
  </si>
  <si>
    <t>BmTFr3e5@R</t>
  </si>
  <si>
    <t>00018582</t>
  </si>
  <si>
    <t>354750</t>
  </si>
  <si>
    <t>28380</t>
  </si>
  <si>
    <t>383130</t>
  </si>
  <si>
    <t>PO_9106030254</t>
  </si>
  <si>
    <t>L0@rdpRQc7</t>
  </si>
  <si>
    <t>00047081</t>
  </si>
  <si>
    <t>PO_9106031301</t>
  </si>
  <si>
    <t>W6B1U$ytjt</t>
  </si>
  <si>
    <t>00018578</t>
  </si>
  <si>
    <t>PO_9106029884</t>
  </si>
  <si>
    <t>o8QN1w6j#w</t>
  </si>
  <si>
    <t>00080238</t>
  </si>
  <si>
    <t>PO_9106032292</t>
  </si>
  <si>
    <t>SNX3JM#q7w</t>
  </si>
  <si>
    <t>00010827</t>
  </si>
  <si>
    <t>PO_9106032039</t>
  </si>
  <si>
    <t>FmK9eH!n9s</t>
  </si>
  <si>
    <t>00477115</t>
  </si>
  <si>
    <t>PO_9106028718</t>
  </si>
  <si>
    <t>CfzFEJ12$p</t>
  </si>
  <si>
    <t>00001709</t>
  </si>
  <si>
    <t>PO_9106033170</t>
  </si>
  <si>
    <t>mOd1S6!tXZ</t>
  </si>
  <si>
    <t>00001710</t>
  </si>
  <si>
    <t>PO_9106033577</t>
  </si>
  <si>
    <t>JMk@Xj96oL</t>
  </si>
  <si>
    <t>00015628</t>
  </si>
  <si>
    <t>PO_9106029112</t>
  </si>
  <si>
    <t>wfJE3b!G@6</t>
  </si>
  <si>
    <t>00477549</t>
  </si>
  <si>
    <t>434966</t>
  </si>
  <si>
    <t>34797</t>
  </si>
  <si>
    <t>469763</t>
  </si>
  <si>
    <t>PO_9106030073</t>
  </si>
  <si>
    <t>OFeSa$6@3I</t>
  </si>
  <si>
    <t>00158741</t>
  </si>
  <si>
    <t>2072041</t>
  </si>
  <si>
    <t>165763</t>
  </si>
  <si>
    <t>2237804</t>
  </si>
  <si>
    <t>PO_9106031302</t>
  </si>
  <si>
    <t>xA9v1o#xd7</t>
  </si>
  <si>
    <t>00017154</t>
  </si>
  <si>
    <t>223706</t>
  </si>
  <si>
    <t>17896</t>
  </si>
  <si>
    <t>241602</t>
  </si>
  <si>
    <t>PO_9106031611</t>
  </si>
  <si>
    <t>1bYxf$PD6U</t>
  </si>
  <si>
    <t>00017148</t>
  </si>
  <si>
    <t>223158</t>
  </si>
  <si>
    <t>17853</t>
  </si>
  <si>
    <t>241011</t>
  </si>
  <si>
    <t>PO_9106030985</t>
  </si>
  <si>
    <t>9@ctou5Q$T</t>
  </si>
  <si>
    <t>00477634</t>
  </si>
  <si>
    <t>PO_9106030349</t>
  </si>
  <si>
    <t>#mCI1Bn9#e</t>
  </si>
  <si>
    <t>00005251</t>
  </si>
  <si>
    <t>293410</t>
  </si>
  <si>
    <t>23473</t>
  </si>
  <si>
    <t>316883</t>
  </si>
  <si>
    <t>PO_9106033327</t>
  </si>
  <si>
    <t>OoPr1kAKQ#</t>
  </si>
  <si>
    <t>00009949</t>
  </si>
  <si>
    <t>PO_9106029328</t>
  </si>
  <si>
    <t>d0Y!keFv1F</t>
  </si>
  <si>
    <t>00009641</t>
  </si>
  <si>
    <t>PO_9106030591</t>
  </si>
  <si>
    <t>7!49WCxNgT</t>
  </si>
  <si>
    <t>00008241</t>
  </si>
  <si>
    <t>PO_9106032770</t>
  </si>
  <si>
    <t>fWHJ1qavY@</t>
  </si>
  <si>
    <t>00047092</t>
  </si>
  <si>
    <t>197796</t>
  </si>
  <si>
    <t>15824</t>
  </si>
  <si>
    <t>213620</t>
  </si>
  <si>
    <t>PO_9106031410</t>
  </si>
  <si>
    <t>@R0Axt@tr1</t>
  </si>
  <si>
    <t>00008244</t>
  </si>
  <si>
    <t>294785</t>
  </si>
  <si>
    <t>23583</t>
  </si>
  <si>
    <t>318368</t>
  </si>
  <si>
    <t>PO_9106033368</t>
  </si>
  <si>
    <t>z1l25c@0Q!</t>
  </si>
  <si>
    <t>00477818</t>
  </si>
  <si>
    <t>PO_9106030958</t>
  </si>
  <si>
    <t>sFN$5p4bHb</t>
  </si>
  <si>
    <t>00018590</t>
  </si>
  <si>
    <t>PO_9106031217</t>
  </si>
  <si>
    <t>pZEP7Tu@s0</t>
  </si>
  <si>
    <t>00033287</t>
  </si>
  <si>
    <t>161458</t>
  </si>
  <si>
    <t>12917</t>
  </si>
  <si>
    <t>174375</t>
  </si>
  <si>
    <t>PO_9106031412</t>
  </si>
  <si>
    <t>5#vTIf@M0y</t>
  </si>
  <si>
    <t>00008106</t>
  </si>
  <si>
    <t>PO_9106031909</t>
  </si>
  <si>
    <t>5kUm5F$Wv9</t>
  </si>
  <si>
    <t>00037116</t>
  </si>
  <si>
    <t>PO_9106030110</t>
  </si>
  <si>
    <t>8!1IKTlJqh</t>
  </si>
  <si>
    <t>00014840</t>
  </si>
  <si>
    <t>131835</t>
  </si>
  <si>
    <t>10547</t>
  </si>
  <si>
    <t>142382</t>
  </si>
  <si>
    <t>PO_9106032045</t>
  </si>
  <si>
    <t>dkyR2LJM@V</t>
  </si>
  <si>
    <t>00037115</t>
  </si>
  <si>
    <t>PO_9106030015</t>
  </si>
  <si>
    <t>@$9aTMwCon</t>
  </si>
  <si>
    <t>00000202</t>
  </si>
  <si>
    <t>553826</t>
  </si>
  <si>
    <t>44306</t>
  </si>
  <si>
    <t>598132</t>
  </si>
  <si>
    <t>0104918404-033</t>
  </si>
  <si>
    <t>Chi nhánh Hậu Giang -  Công ty Cổ phần Dịch vụ Thương mại Tổng hợp Wincommerce</t>
  </si>
  <si>
    <t>TTTM Vincom Plaza Hậu Giang, Khu vực 3, Phường Vị Tân, Thành phố Cần Thơ, Việt Nam</t>
  </si>
  <si>
    <t>PO_9106030865</t>
  </si>
  <si>
    <t>T446w0JR$7</t>
  </si>
  <si>
    <t>00009642</t>
  </si>
  <si>
    <t>PO_9106030809</t>
  </si>
  <si>
    <t>@UWGyfOm4!</t>
  </si>
  <si>
    <t>00477727</t>
  </si>
  <si>
    <t>295547</t>
  </si>
  <si>
    <t>23644</t>
  </si>
  <si>
    <t>319191</t>
  </si>
  <si>
    <t>PO_9106030684</t>
  </si>
  <si>
    <t>7Jdu@mPRZ5</t>
  </si>
  <si>
    <t>00080250</t>
  </si>
  <si>
    <t>354598</t>
  </si>
  <si>
    <t>28368</t>
  </si>
  <si>
    <t>382966</t>
  </si>
  <si>
    <t>PO_9106032581</t>
  </si>
  <si>
    <t>!Xbi81!7zO</t>
  </si>
  <si>
    <t>00080081</t>
  </si>
  <si>
    <t>102035</t>
  </si>
  <si>
    <t>8163</t>
  </si>
  <si>
    <t>110198</t>
  </si>
  <si>
    <t>PO_9106029128</t>
  </si>
  <si>
    <t>M$vNuY#xr7</t>
  </si>
  <si>
    <t>00477728</t>
  </si>
  <si>
    <t>751627</t>
  </si>
  <si>
    <t>60130</t>
  </si>
  <si>
    <t>811757</t>
  </si>
  <si>
    <t>PO_9106030690</t>
  </si>
  <si>
    <t>OPmJ$lQm75</t>
  </si>
  <si>
    <t>00158497</t>
  </si>
  <si>
    <t>PO_9106029180</t>
  </si>
  <si>
    <t>#$EFuG42vP</t>
  </si>
  <si>
    <t>00478444</t>
  </si>
  <si>
    <t>PO_9106032893</t>
  </si>
  <si>
    <t>8$z1@LvgxZ</t>
  </si>
  <si>
    <t>00015641</t>
  </si>
  <si>
    <t>PO_9106029989</t>
  </si>
  <si>
    <t>qhV@4tEnl!</t>
  </si>
  <si>
    <t>00015640</t>
  </si>
  <si>
    <t>PO_9106029955</t>
  </si>
  <si>
    <t>IB#o!ou0ns</t>
  </si>
  <si>
    <t>00478175</t>
  </si>
  <si>
    <t>PO_9106031985</t>
  </si>
  <si>
    <t>V5@@9wxQJF</t>
  </si>
  <si>
    <t>00008110</t>
  </si>
  <si>
    <t>PO_9106032550</t>
  </si>
  <si>
    <t>s8Zf!yl93l</t>
  </si>
  <si>
    <t>00158666</t>
  </si>
  <si>
    <t>160785</t>
  </si>
  <si>
    <t>12863</t>
  </si>
  <si>
    <t>173648</t>
  </si>
  <si>
    <t>PO_9106030519</t>
  </si>
  <si>
    <t>6e87!oMF1R</t>
  </si>
  <si>
    <t>00063240</t>
  </si>
  <si>
    <t>50400</t>
  </si>
  <si>
    <t>4032</t>
  </si>
  <si>
    <t>54432</t>
  </si>
  <si>
    <t>PO_9106031590</t>
  </si>
  <si>
    <t>6xTTYSv$Iq</t>
  </si>
  <si>
    <t>00158584</t>
  </si>
  <si>
    <t>788388</t>
  </si>
  <si>
    <t>63071</t>
  </si>
  <si>
    <t>851459</t>
  </si>
  <si>
    <t>PO_9106029797</t>
  </si>
  <si>
    <t>e93O0Rn!Bf</t>
  </si>
  <si>
    <t>00025653</t>
  </si>
  <si>
    <t>434500</t>
  </si>
  <si>
    <t>34760</t>
  </si>
  <si>
    <t>469260</t>
  </si>
  <si>
    <t>PO_9106025112</t>
  </si>
  <si>
    <t>e8u#A0RC8w</t>
  </si>
  <si>
    <t>00047018</t>
  </si>
  <si>
    <t>PO_9106029296</t>
  </si>
  <si>
    <t>v!0HG4$48y</t>
  </si>
  <si>
    <t>00028589</t>
  </si>
  <si>
    <t>PO_9106018604</t>
  </si>
  <si>
    <t>7JHqLKOt3$</t>
  </si>
  <si>
    <t>00080260</t>
  </si>
  <si>
    <t>PO_9106032750</t>
  </si>
  <si>
    <t>YpLu1#ZjU@</t>
  </si>
  <si>
    <t>00009967</t>
  </si>
  <si>
    <t>137176</t>
  </si>
  <si>
    <t>10974</t>
  </si>
  <si>
    <t>148150</t>
  </si>
  <si>
    <t>PO_9106032176</t>
  </si>
  <si>
    <t>pKWk0gG@s$</t>
  </si>
  <si>
    <t>00080090</t>
  </si>
  <si>
    <t>375420</t>
  </si>
  <si>
    <t>30034</t>
  </si>
  <si>
    <t>405454</t>
  </si>
  <si>
    <t>PO_9106029323</t>
  </si>
  <si>
    <t>@7goMer!P9</t>
  </si>
  <si>
    <t>00158670</t>
  </si>
  <si>
    <t>PO_9106030578</t>
  </si>
  <si>
    <t>@WDUaTYh67</t>
  </si>
  <si>
    <t>00028593</t>
  </si>
  <si>
    <t>PO_9106028760</t>
  </si>
  <si>
    <t>S6U7t2PT$!</t>
  </si>
  <si>
    <t>00009661</t>
  </si>
  <si>
    <t>PO_9106033446</t>
  </si>
  <si>
    <t>sdR91yl$QX</t>
  </si>
  <si>
    <t>00010694</t>
  </si>
  <si>
    <t>PO_9106032821</t>
  </si>
  <si>
    <t>qj2v#nkNSw</t>
  </si>
  <si>
    <t>00080266</t>
  </si>
  <si>
    <t>304326</t>
  </si>
  <si>
    <t>24346</t>
  </si>
  <si>
    <t>328672</t>
  </si>
  <si>
    <t>PO_9106032790</t>
  </si>
  <si>
    <t>S1jfO6!N3y</t>
  </si>
  <si>
    <t>00158591</t>
  </si>
  <si>
    <t>PO_9106029909</t>
  </si>
  <si>
    <t>0$3UIzwIYf</t>
  </si>
  <si>
    <t>00158680</t>
  </si>
  <si>
    <t>1067333</t>
  </si>
  <si>
    <t>85387</t>
  </si>
  <si>
    <t>1152720</t>
  </si>
  <si>
    <t>PO_9106030642</t>
  </si>
  <si>
    <t>l9QVva2d#!</t>
  </si>
  <si>
    <t>00035062</t>
  </si>
  <si>
    <t>PO_9106029137</t>
  </si>
  <si>
    <t>IZIds6l#fw</t>
  </si>
  <si>
    <t>00035066</t>
  </si>
  <si>
    <t>669513</t>
  </si>
  <si>
    <t>53561</t>
  </si>
  <si>
    <t>723074</t>
  </si>
  <si>
    <t>PO_9106029297</t>
  </si>
  <si>
    <t>$W90OEc52O</t>
  </si>
  <si>
    <t>00014812</t>
  </si>
  <si>
    <t>210285</t>
  </si>
  <si>
    <t>16823</t>
  </si>
  <si>
    <t>227108</t>
  </si>
  <si>
    <t>PO_9106031587</t>
  </si>
  <si>
    <t>Q0VdtqMH@o</t>
  </si>
  <si>
    <t>07/10/2025</t>
  </si>
  <si>
    <t>00028730</t>
  </si>
  <si>
    <t>PO_9106035780</t>
  </si>
  <si>
    <t>WOY5TeXnE$</t>
  </si>
  <si>
    <t>00018079</t>
  </si>
  <si>
    <t>PO_9106035336</t>
  </si>
  <si>
    <t>maM$svIlf0</t>
  </si>
  <si>
    <t>00080488</t>
  </si>
  <si>
    <t>PO_9106035803</t>
  </si>
  <si>
    <t>b7oEgV!TBO</t>
  </si>
  <si>
    <t>00035191</t>
  </si>
  <si>
    <t>184335</t>
  </si>
  <si>
    <t>14747</t>
  </si>
  <si>
    <t>199082</t>
  </si>
  <si>
    <t>PO_9106033822</t>
  </si>
  <si>
    <t>xObr!gwY4W</t>
  </si>
  <si>
    <t>00159338</t>
  </si>
  <si>
    <t>692982</t>
  </si>
  <si>
    <t>55439</t>
  </si>
  <si>
    <t>748421</t>
  </si>
  <si>
    <t>PO_9106036821</t>
  </si>
  <si>
    <t>@t4Z$Vy@Uq</t>
  </si>
  <si>
    <t>00159337</t>
  </si>
  <si>
    <t>501356</t>
  </si>
  <si>
    <t>40108</t>
  </si>
  <si>
    <t>541464</t>
  </si>
  <si>
    <t>PO_9106036802</t>
  </si>
  <si>
    <t>gn#RLyf4jJ</t>
  </si>
  <si>
    <t>00025796</t>
  </si>
  <si>
    <t>PO_9106035169</t>
  </si>
  <si>
    <t>eKO0t!fiDN</t>
  </si>
  <si>
    <t>00005696</t>
  </si>
  <si>
    <t>PO_9106035303</t>
  </si>
  <si>
    <t>cIe!uvg7nW</t>
  </si>
  <si>
    <t>00015759</t>
  </si>
  <si>
    <t>99900</t>
  </si>
  <si>
    <t>7992</t>
  </si>
  <si>
    <t>107892</t>
  </si>
  <si>
    <t>PO_9106036659</t>
  </si>
  <si>
    <t>Q5@WBknHr6</t>
  </si>
  <si>
    <t>00003400</t>
  </si>
  <si>
    <t>245220</t>
  </si>
  <si>
    <t>19618</t>
  </si>
  <si>
    <t>264838</t>
  </si>
  <si>
    <t>0104918404-014</t>
  </si>
  <si>
    <t>Chi nhánh Kon Tum - Công ty Cổ phần Dịch vụ Thương mại Tổng hợp Wincommerce</t>
  </si>
  <si>
    <t>Tầng 2, TTTM Vincom PLAZA Kon Tum, 02 Phan Đình Phùng, Phường Kon Tum, Tỉnh Quảng Ngãi, Việt Nam</t>
  </si>
  <si>
    <t>PO_9106035555</t>
  </si>
  <si>
    <t>7f0#G3IbKR</t>
  </si>
  <si>
    <t>00003401</t>
  </si>
  <si>
    <t>PO_9106035568</t>
  </si>
  <si>
    <t>r!xMHpsS71</t>
  </si>
  <si>
    <t>00014214</t>
  </si>
  <si>
    <t>240789</t>
  </si>
  <si>
    <t>19263</t>
  </si>
  <si>
    <t>260052</t>
  </si>
  <si>
    <t>PO_9106034388</t>
  </si>
  <si>
    <t>Il06nUQ!@S</t>
  </si>
  <si>
    <t>00479912</t>
  </si>
  <si>
    <t>198208</t>
  </si>
  <si>
    <t>15857</t>
  </si>
  <si>
    <t>214065</t>
  </si>
  <si>
    <t>PO_9106037934</t>
  </si>
  <si>
    <t>pOJ$q9NFj6</t>
  </si>
  <si>
    <t>00479817</t>
  </si>
  <si>
    <t>PO_9106037648</t>
  </si>
  <si>
    <t>T$ylCB1mFL</t>
  </si>
  <si>
    <t>00479820</t>
  </si>
  <si>
    <t>PO_9106037655</t>
  </si>
  <si>
    <t>vTCx@X2bJa</t>
  </si>
  <si>
    <t>00014890</t>
  </si>
  <si>
    <t>PO_9106037201</t>
  </si>
  <si>
    <t>h3@O6Xl2S5</t>
  </si>
  <si>
    <t>00014889</t>
  </si>
  <si>
    <t>PO_9106037198</t>
  </si>
  <si>
    <t>21@0dnCf$D</t>
  </si>
  <si>
    <t>00009529</t>
  </si>
  <si>
    <t>PO_9106035745</t>
  </si>
  <si>
    <t>s$B$sJ6gR!</t>
  </si>
  <si>
    <t>00035281</t>
  </si>
  <si>
    <t>465656</t>
  </si>
  <si>
    <t>37252</t>
  </si>
  <si>
    <t>502908</t>
  </si>
  <si>
    <t>PO_9106037239</t>
  </si>
  <si>
    <t>Usew@4NXk#</t>
  </si>
  <si>
    <t>00080388</t>
  </si>
  <si>
    <t>167770</t>
  </si>
  <si>
    <t>13422</t>
  </si>
  <si>
    <t>181192</t>
  </si>
  <si>
    <t>PO_9106034497</t>
  </si>
  <si>
    <t>M9sy6@tcYH</t>
  </si>
  <si>
    <t>00025792</t>
  </si>
  <si>
    <t>PO_9106035048</t>
  </si>
  <si>
    <t>@LBmx1zQ2S</t>
  </si>
  <si>
    <t>00047319</t>
  </si>
  <si>
    <t>PO_9106036981</t>
  </si>
  <si>
    <t>$SC71d7J!y</t>
  </si>
  <si>
    <t>00159334</t>
  </si>
  <si>
    <t>523487</t>
  </si>
  <si>
    <t>41879</t>
  </si>
  <si>
    <t>565366</t>
  </si>
  <si>
    <t>PO_9106036787</t>
  </si>
  <si>
    <t>tP$yPa5mw!</t>
  </si>
  <si>
    <t>00047315</t>
  </si>
  <si>
    <t>PO_9106036900</t>
  </si>
  <si>
    <t>vOSSUvf#8T</t>
  </si>
  <si>
    <t>00009523</t>
  </si>
  <si>
    <t>204070</t>
  </si>
  <si>
    <t>16326</t>
  </si>
  <si>
    <t>220396</t>
  </si>
  <si>
    <t>PO_9106035020</t>
  </si>
  <si>
    <t>H01NJE#Lvv</t>
  </si>
  <si>
    <t>00159421</t>
  </si>
  <si>
    <t>584386</t>
  </si>
  <si>
    <t>46751</t>
  </si>
  <si>
    <t>631137</t>
  </si>
  <si>
    <t>PO_9106037538</t>
  </si>
  <si>
    <t>4HV!ysIw@Q</t>
  </si>
  <si>
    <t>00080383</t>
  </si>
  <si>
    <t>203606</t>
  </si>
  <si>
    <t>16288</t>
  </si>
  <si>
    <t>219894</t>
  </si>
  <si>
    <t>PO_9106034479</t>
  </si>
  <si>
    <t>#Se4zAmuyf</t>
  </si>
  <si>
    <t>00479815</t>
  </si>
  <si>
    <t>PO_9106037643</t>
  </si>
  <si>
    <t>BTyUv$A9rd</t>
  </si>
  <si>
    <t>00004777</t>
  </si>
  <si>
    <t>PO_9106038143</t>
  </si>
  <si>
    <t>$aW#lYb##7</t>
  </si>
  <si>
    <t>00080476</t>
  </si>
  <si>
    <t>PO_9106035663</t>
  </si>
  <si>
    <t>wM@s8C5vyB</t>
  </si>
  <si>
    <t>00015752</t>
  </si>
  <si>
    <t>PO_9106036160</t>
  </si>
  <si>
    <t>D6!TX!VEs9</t>
  </si>
  <si>
    <t>00479809</t>
  </si>
  <si>
    <t>624548</t>
  </si>
  <si>
    <t>49964</t>
  </si>
  <si>
    <t>674512</t>
  </si>
  <si>
    <t>PO_9106037625</t>
  </si>
  <si>
    <t>HX#p3j#CH!</t>
  </si>
  <si>
    <t>00014879</t>
  </si>
  <si>
    <t>PO_9106036730</t>
  </si>
  <si>
    <t>$Yq1aGO0#6</t>
  </si>
  <si>
    <t>00004362</t>
  </si>
  <si>
    <t>0104918404-038</t>
  </si>
  <si>
    <t>Chi nhánh Tuyên Quang -  Công ty Cổ phần Dịch vụ Thương mại Tổng hợp Wincommerce</t>
  </si>
  <si>
    <t>Tầng 2, TTTM Vincom Tuyên Quang, Số 260 đường Quang Trung, Phường Minh Xuân, Tỉnh Tuyên Quang, Việt Nam</t>
  </si>
  <si>
    <t>PO_9106038274</t>
  </si>
  <si>
    <t>u2VA@d1aAe</t>
  </si>
  <si>
    <t>00000534</t>
  </si>
  <si>
    <t>243540</t>
  </si>
  <si>
    <t>19483</t>
  </si>
  <si>
    <t>263023</t>
  </si>
  <si>
    <t>0104918404-093</t>
  </si>
  <si>
    <t>Chi nhánh Bắc Kạn - Công ty Cổ phần Dịch vụ Thương mại Tổng hợp Wincommerce</t>
  </si>
  <si>
    <t>Tầng 2 và 3, TTTM Vincom Bắc Kạn, đường Trường Chinh, Phường Đức Xuân, Tỉnh Thái Nguyên, Việt Nam</t>
  </si>
  <si>
    <t>PO_9106023536</t>
  </si>
  <si>
    <t>Qhb@xC06E4</t>
  </si>
  <si>
    <t>00033403</t>
  </si>
  <si>
    <t>PO_9106036428</t>
  </si>
  <si>
    <t>Exf6!mHtvo</t>
  </si>
  <si>
    <t>00479195</t>
  </si>
  <si>
    <t>PO_9106035616</t>
  </si>
  <si>
    <t>!8@xJP#qV7</t>
  </si>
  <si>
    <t>00015748</t>
  </si>
  <si>
    <t>PO_9106035979</t>
  </si>
  <si>
    <t>i0M4#j$cYe</t>
  </si>
  <si>
    <t>00003500</t>
  </si>
  <si>
    <t>PO_9106038491</t>
  </si>
  <si>
    <t>eH7Hd@Ni19</t>
  </si>
  <si>
    <t>00478782</t>
  </si>
  <si>
    <t>PO_9106033992</t>
  </si>
  <si>
    <t>jc4Q0a!OJG</t>
  </si>
  <si>
    <t>00025779</t>
  </si>
  <si>
    <t>PO_9106034518</t>
  </si>
  <si>
    <t>#2#34Gly7U</t>
  </si>
  <si>
    <t>00047310</t>
  </si>
  <si>
    <t>213770</t>
  </si>
  <si>
    <t>17102</t>
  </si>
  <si>
    <t>230872</t>
  </si>
  <si>
    <t>PO_9106036699</t>
  </si>
  <si>
    <t>2t8AQE$z6m</t>
  </si>
  <si>
    <t>00010860</t>
  </si>
  <si>
    <t>PO_9106036917</t>
  </si>
  <si>
    <t>V6!9Lu@SIy</t>
  </si>
  <si>
    <t>00008288</t>
  </si>
  <si>
    <t>PO_9106037895</t>
  </si>
  <si>
    <t>k@rMB3Z!uX</t>
  </si>
  <si>
    <t>00010856</t>
  </si>
  <si>
    <t>PO_9106036228</t>
  </si>
  <si>
    <t>1uphBp8$HD</t>
  </si>
  <si>
    <t>00015741</t>
  </si>
  <si>
    <t>PO_9106035457</t>
  </si>
  <si>
    <t>3s$9dfsWVK</t>
  </si>
  <si>
    <t>00010157</t>
  </si>
  <si>
    <t>PO_9106037300</t>
  </si>
  <si>
    <t>4PNiu#bWL4</t>
  </si>
  <si>
    <t>00478861</t>
  </si>
  <si>
    <t>673137</t>
  </si>
  <si>
    <t>53851</t>
  </si>
  <si>
    <t>726988</t>
  </si>
  <si>
    <t>PO_9106034352</t>
  </si>
  <si>
    <t>PQhSeMk9$b</t>
  </si>
  <si>
    <t>00015742</t>
  </si>
  <si>
    <t>PO_9106035651</t>
  </si>
  <si>
    <t>Z!X5k$2iJC</t>
  </si>
  <si>
    <t>00025871</t>
  </si>
  <si>
    <t>PO_9106038162</t>
  </si>
  <si>
    <t>#cx5Osh74d</t>
  </si>
  <si>
    <t>00159324</t>
  </si>
  <si>
    <t>PO_9106036717</t>
  </si>
  <si>
    <t>Isf4k4@UP9</t>
  </si>
  <si>
    <t>00047391</t>
  </si>
  <si>
    <t>PO_9106038492</t>
  </si>
  <si>
    <t>vjE2F!dX#T</t>
  </si>
  <si>
    <t>00479190</t>
  </si>
  <si>
    <t>162006</t>
  </si>
  <si>
    <t>12960</t>
  </si>
  <si>
    <t>174966</t>
  </si>
  <si>
    <t>PO_9106035611</t>
  </si>
  <si>
    <t>x$zIP4SqU1</t>
  </si>
  <si>
    <t>00159234</t>
  </si>
  <si>
    <t>410529</t>
  </si>
  <si>
    <t>32842</t>
  </si>
  <si>
    <t>443371</t>
  </si>
  <si>
    <t>PO_9106035758</t>
  </si>
  <si>
    <t>C4eRnN4bx$</t>
  </si>
  <si>
    <t>00033389</t>
  </si>
  <si>
    <t>134316</t>
  </si>
  <si>
    <t>10745</t>
  </si>
  <si>
    <t>145061</t>
  </si>
  <si>
    <t>PO_9106035597</t>
  </si>
  <si>
    <t>!qkDfFxRP9</t>
  </si>
  <si>
    <t>00014876</t>
  </si>
  <si>
    <t>PO_9106036449</t>
  </si>
  <si>
    <t>e!3BJpYveQ</t>
  </si>
  <si>
    <t>00010155</t>
  </si>
  <si>
    <t>582092</t>
  </si>
  <si>
    <t>46567</t>
  </si>
  <si>
    <t>628659</t>
  </si>
  <si>
    <t>PO_9106037253</t>
  </si>
  <si>
    <t>pGZ@Sq9gEU</t>
  </si>
  <si>
    <t>00008282</t>
  </si>
  <si>
    <t>293724</t>
  </si>
  <si>
    <t>23498</t>
  </si>
  <si>
    <t>317222</t>
  </si>
  <si>
    <t>PO_9106037447</t>
  </si>
  <si>
    <t>dp7dM6RM#1</t>
  </si>
  <si>
    <t>00159498</t>
  </si>
  <si>
    <t>555040</t>
  </si>
  <si>
    <t>44403</t>
  </si>
  <si>
    <t>599443</t>
  </si>
  <si>
    <t>PO_9106038268</t>
  </si>
  <si>
    <t>n5eR#4VZl!</t>
  </si>
  <si>
    <t>00025867</t>
  </si>
  <si>
    <t>PO_9106038117</t>
  </si>
  <si>
    <t>X$gHDkVZ4l</t>
  </si>
  <si>
    <t>00003497</t>
  </si>
  <si>
    <t>PO_9106036619</t>
  </si>
  <si>
    <t>N$SavKp6ZL</t>
  </si>
  <si>
    <t>00479802</t>
  </si>
  <si>
    <t>PO_9106037596</t>
  </si>
  <si>
    <t>F1!o@73Whj</t>
  </si>
  <si>
    <t>00018671</t>
  </si>
  <si>
    <t>PO_9106036309</t>
  </si>
  <si>
    <t>j!FKyXdrL5</t>
  </si>
  <si>
    <t>00003492</t>
  </si>
  <si>
    <t>PO_9106033926</t>
  </si>
  <si>
    <t>AHy2#G5qN5</t>
  </si>
  <si>
    <t>00047390</t>
  </si>
  <si>
    <t>PO_9106038489</t>
  </si>
  <si>
    <t>!7HaswR986</t>
  </si>
  <si>
    <t>00035261</t>
  </si>
  <si>
    <t>PO_9106036420</t>
  </si>
  <si>
    <t>$6W!e@RI0R</t>
  </si>
  <si>
    <t>00480100</t>
  </si>
  <si>
    <t>PO_9106038668</t>
  </si>
  <si>
    <t>Ujt3@m#rX3</t>
  </si>
  <si>
    <t>00028702</t>
  </si>
  <si>
    <t>PO_9106034190</t>
  </si>
  <si>
    <t>uml#s9DFI2</t>
  </si>
  <si>
    <t>00033433</t>
  </si>
  <si>
    <t>PO_9106037294</t>
  </si>
  <si>
    <t>vtqOhQ9f!u</t>
  </si>
  <si>
    <t>00033434</t>
  </si>
  <si>
    <t>PO_9106037382</t>
  </si>
  <si>
    <t>wC2UJ0S0e@</t>
  </si>
  <si>
    <t>00009507</t>
  </si>
  <si>
    <t>PO_9106033741</t>
  </si>
  <si>
    <t>GIYu08@2sZ</t>
  </si>
  <si>
    <t>00159315</t>
  </si>
  <si>
    <t>394059</t>
  </si>
  <si>
    <t>31525</t>
  </si>
  <si>
    <t>425584</t>
  </si>
  <si>
    <t>PO_9106036657</t>
  </si>
  <si>
    <t>qLUOGk#Va0</t>
  </si>
  <si>
    <t>00025860</t>
  </si>
  <si>
    <t>PO_9106037788</t>
  </si>
  <si>
    <t>1$uBxaQbKL</t>
  </si>
  <si>
    <t>00080457</t>
  </si>
  <si>
    <t>PO_9106035428</t>
  </si>
  <si>
    <t>12xZDJbCI!</t>
  </si>
  <si>
    <t>00008135</t>
  </si>
  <si>
    <t>PO_9106038641</t>
  </si>
  <si>
    <t>atvXd@00D7</t>
  </si>
  <si>
    <t>00004350</t>
  </si>
  <si>
    <t>PO_9106033665</t>
  </si>
  <si>
    <t>C8dInP!JJL</t>
  </si>
  <si>
    <t>00080373</t>
  </si>
  <si>
    <t>PO_9106034397</t>
  </si>
  <si>
    <t>nf06UEh@K1</t>
  </si>
  <si>
    <t>00008136</t>
  </si>
  <si>
    <t>PO_9106038642</t>
  </si>
  <si>
    <t>@Jtc2aFb5C</t>
  </si>
  <si>
    <t>00014870</t>
  </si>
  <si>
    <t>PO_9106035925</t>
  </si>
  <si>
    <t>Swl7Wd@D2n</t>
  </si>
  <si>
    <t>00018665</t>
  </si>
  <si>
    <t>PO_9106036023</t>
  </si>
  <si>
    <t>fGWOL9!2qB</t>
  </si>
  <si>
    <t>00033394</t>
  </si>
  <si>
    <t>PO_9106035775</t>
  </si>
  <si>
    <t>87s1fLP!0C</t>
  </si>
  <si>
    <t>00010017</t>
  </si>
  <si>
    <t>PO_9106037543</t>
  </si>
  <si>
    <t>$E0Wgr7@U4</t>
  </si>
  <si>
    <t>00014920</t>
  </si>
  <si>
    <t>PO_9106036664</t>
  </si>
  <si>
    <t>b3!DXypkP1</t>
  </si>
  <si>
    <t>00035254</t>
  </si>
  <si>
    <t>345566</t>
  </si>
  <si>
    <t>27645</t>
  </si>
  <si>
    <t>373211</t>
  </si>
  <si>
    <t>PO_9106036105</t>
  </si>
  <si>
    <t>d78Vrj#J6w</t>
  </si>
  <si>
    <t>00010145</t>
  </si>
  <si>
    <t>647290</t>
  </si>
  <si>
    <t>51783</t>
  </si>
  <si>
    <t>699073</t>
  </si>
  <si>
    <t>PO_9106036794</t>
  </si>
  <si>
    <t>#wBmyUo9iP</t>
  </si>
  <si>
    <t>00479267</t>
  </si>
  <si>
    <t>PO_9106035946</t>
  </si>
  <si>
    <t>TLKiS$G@a4</t>
  </si>
  <si>
    <t>00479265</t>
  </si>
  <si>
    <t>PO_9106035938</t>
  </si>
  <si>
    <t>#XcOfshZ#8</t>
  </si>
  <si>
    <t>00479439</t>
  </si>
  <si>
    <t>PO_9106036477</t>
  </si>
  <si>
    <t>bFydkK4nt@</t>
  </si>
  <si>
    <t>00478761</t>
  </si>
  <si>
    <t>86738</t>
  </si>
  <si>
    <t>6939</t>
  </si>
  <si>
    <t>93677</t>
  </si>
  <si>
    <t>PO_9106033873</t>
  </si>
  <si>
    <t>wq5!nZ5ThJ</t>
  </si>
  <si>
    <t>00479262</t>
  </si>
  <si>
    <t>PO_9106035923</t>
  </si>
  <si>
    <t>KfAmj@67tQ</t>
  </si>
  <si>
    <t>00033451</t>
  </si>
  <si>
    <t>PO_9106038054</t>
  </si>
  <si>
    <t>6jgXx@#MhI</t>
  </si>
  <si>
    <t>00014916</t>
  </si>
  <si>
    <t>PO_9106036355</t>
  </si>
  <si>
    <t>#h3KfJf$30</t>
  </si>
  <si>
    <t>00033427</t>
  </si>
  <si>
    <t>PO_9106037186</t>
  </si>
  <si>
    <t>$4Cu04!sVr</t>
  </si>
  <si>
    <t>00479970</t>
  </si>
  <si>
    <t>PO_9106038118</t>
  </si>
  <si>
    <t>B9hH@I9UX#</t>
  </si>
  <si>
    <t>00018070</t>
  </si>
  <si>
    <t>PO_9106034553</t>
  </si>
  <si>
    <t>iM#tY@2yrP</t>
  </si>
  <si>
    <t>00479525</t>
  </si>
  <si>
    <t>PO_9106036708</t>
  </si>
  <si>
    <t>e@@Ld5Z$U$</t>
  </si>
  <si>
    <t>00479787</t>
  </si>
  <si>
    <t>PO_9106037519</t>
  </si>
  <si>
    <t>!7Nh8wPeJC</t>
  </si>
  <si>
    <t>00047288</t>
  </si>
  <si>
    <t>PO_9106036061</t>
  </si>
  <si>
    <t>aQr4Zp!@A0</t>
  </si>
  <si>
    <t>00159219</t>
  </si>
  <si>
    <t>304416</t>
  </si>
  <si>
    <t>24353</t>
  </si>
  <si>
    <t>328769</t>
  </si>
  <si>
    <t>PO_9106035623</t>
  </si>
  <si>
    <t>DdnbU9D$jR</t>
  </si>
  <si>
    <t>00159488</t>
  </si>
  <si>
    <t>978726</t>
  </si>
  <si>
    <t>78298</t>
  </si>
  <si>
    <t>1057024</t>
  </si>
  <si>
    <t>PO_9106038190</t>
  </si>
  <si>
    <t>T54!gD$pEi</t>
  </si>
  <si>
    <t>00037234</t>
  </si>
  <si>
    <t>PO_9106035220</t>
  </si>
  <si>
    <t>k3SH@p6vlI</t>
  </si>
  <si>
    <t>00037233</t>
  </si>
  <si>
    <t>PO_9106035217</t>
  </si>
  <si>
    <t>0AWX60@7ym</t>
  </si>
  <si>
    <t>00010722</t>
  </si>
  <si>
    <t>PO_9106035813</t>
  </si>
  <si>
    <t>S#O!oFleQ7</t>
  </si>
  <si>
    <t>00033364</t>
  </si>
  <si>
    <t>PO_9106034370</t>
  </si>
  <si>
    <t>Mdhij3$Am#</t>
  </si>
  <si>
    <t>00017219</t>
  </si>
  <si>
    <t>455740</t>
  </si>
  <si>
    <t>36459</t>
  </si>
  <si>
    <t>492199</t>
  </si>
  <si>
    <t>PO_9106037023</t>
  </si>
  <si>
    <t>34P1xzQd@h</t>
  </si>
  <si>
    <t>00037232</t>
  </si>
  <si>
    <t>PO_9106035176</t>
  </si>
  <si>
    <t>#FE2eBgJ0T</t>
  </si>
  <si>
    <t>00010011</t>
  </si>
  <si>
    <t>PO_9106036456</t>
  </si>
  <si>
    <t>HxyB#9zUiM</t>
  </si>
  <si>
    <t>00158956</t>
  </si>
  <si>
    <t>PO_9106033624</t>
  </si>
  <si>
    <t>3Nl!fa#8H#</t>
  </si>
  <si>
    <t>00035246</t>
  </si>
  <si>
    <t>PO_9106035829</t>
  </si>
  <si>
    <t>B6yu$#50$m</t>
  </si>
  <si>
    <t>00017217</t>
  </si>
  <si>
    <t>122931</t>
  </si>
  <si>
    <t>9834</t>
  </si>
  <si>
    <t>132765</t>
  </si>
  <si>
    <t>PO_9106036870</t>
  </si>
  <si>
    <t>9ZLpj8b$5l</t>
  </si>
  <si>
    <t>00479520</t>
  </si>
  <si>
    <t>PO_9106036701</t>
  </si>
  <si>
    <t>5ejjz4lr#D</t>
  </si>
  <si>
    <t>00035242</t>
  </si>
  <si>
    <t>PO_9106035553</t>
  </si>
  <si>
    <t>0#kYskKELv</t>
  </si>
  <si>
    <t>00479431</t>
  </si>
  <si>
    <t>PO_9106036454</t>
  </si>
  <si>
    <t>$vOPRPUDJ2</t>
  </si>
  <si>
    <t>00010006</t>
  </si>
  <si>
    <t>PO_9106035892</t>
  </si>
  <si>
    <t>$7gWV$iGb$</t>
  </si>
  <si>
    <t>00002158</t>
  </si>
  <si>
    <t>0104918404-034</t>
  </si>
  <si>
    <t>Chi nhánh Hòa Bình -  Công ty Cổ phần Dịch vụ Thương mại Tổng hợp Wincommerce</t>
  </si>
  <si>
    <t>Tầng 2, TTTM Vincom Plaza Hòa Bình, Phường Hòa Bình, Tỉnh Phú Thọ, Việt Nam</t>
  </si>
  <si>
    <t>PO_9106036005</t>
  </si>
  <si>
    <t>6n#!rZ6aqG</t>
  </si>
  <si>
    <t>00478751</t>
  </si>
  <si>
    <t>PO_9106033830</t>
  </si>
  <si>
    <t>GPg7$mUC$S</t>
  </si>
  <si>
    <t>00018136</t>
  </si>
  <si>
    <t>PO_9106038663</t>
  </si>
  <si>
    <t>J@RyJ2!a5y</t>
  </si>
  <si>
    <t>00047282</t>
  </si>
  <si>
    <t>687628</t>
  </si>
  <si>
    <t>55010</t>
  </si>
  <si>
    <t>742638</t>
  </si>
  <si>
    <t>PO_9106035921</t>
  </si>
  <si>
    <t>M2S9$trQWQ</t>
  </si>
  <si>
    <t>00047283</t>
  </si>
  <si>
    <t>PO_9106035944</t>
  </si>
  <si>
    <t>4!0lScaB9Q</t>
  </si>
  <si>
    <t>00014903</t>
  </si>
  <si>
    <t>PO_9106035716</t>
  </si>
  <si>
    <t>mH$9SDa!zv</t>
  </si>
  <si>
    <t>00014904</t>
  </si>
  <si>
    <t>PO_9106035756</t>
  </si>
  <si>
    <t>Ce3$2Iz!2n</t>
  </si>
  <si>
    <t>00014902</t>
  </si>
  <si>
    <t>PO_9106035710</t>
  </si>
  <si>
    <t>ZmQP01cju#</t>
  </si>
  <si>
    <t>00018105</t>
  </si>
  <si>
    <t>PO_9106036750</t>
  </si>
  <si>
    <t>B93Zf7hjq@</t>
  </si>
  <si>
    <t>00479780</t>
  </si>
  <si>
    <t>408051</t>
  </si>
  <si>
    <t>32644</t>
  </si>
  <si>
    <t>440695</t>
  </si>
  <si>
    <t>PO_9106037484</t>
  </si>
  <si>
    <t>GC!Oai4#s0</t>
  </si>
  <si>
    <t>00014900</t>
  </si>
  <si>
    <t>380655</t>
  </si>
  <si>
    <t>30452</t>
  </si>
  <si>
    <t>411107</t>
  </si>
  <si>
    <t>PO_9106035595</t>
  </si>
  <si>
    <t>k@EZ9LnXF9</t>
  </si>
  <si>
    <t>00158949</t>
  </si>
  <si>
    <t>1485214</t>
  </si>
  <si>
    <t>118817</t>
  </si>
  <si>
    <t>1604031</t>
  </si>
  <si>
    <t>PO_9106002293</t>
  </si>
  <si>
    <t>1YtS6p4dQ@</t>
  </si>
  <si>
    <t>00035238</t>
  </si>
  <si>
    <t>442409</t>
  </si>
  <si>
    <t>35393</t>
  </si>
  <si>
    <t>477802</t>
  </si>
  <si>
    <t>PO_9106035378</t>
  </si>
  <si>
    <t>Pb6Qi!3lZz</t>
  </si>
  <si>
    <t>00014260</t>
  </si>
  <si>
    <t>PO_9106038520</t>
  </si>
  <si>
    <t>wCSm!0sjWP</t>
  </si>
  <si>
    <t>00033426</t>
  </si>
  <si>
    <t>PO_9106037181</t>
  </si>
  <si>
    <t>d5ON@m8uVm</t>
  </si>
  <si>
    <t>00033425</t>
  </si>
  <si>
    <t>PO_9106037135</t>
  </si>
  <si>
    <t>b$Lh59aBts</t>
  </si>
  <si>
    <t>00033448</t>
  </si>
  <si>
    <t>360116</t>
  </si>
  <si>
    <t>28809</t>
  </si>
  <si>
    <t>388925</t>
  </si>
  <si>
    <t>PO_9106037870</t>
  </si>
  <si>
    <t>jibt7A4#z2</t>
  </si>
  <si>
    <t>00010002</t>
  </si>
  <si>
    <t>PO_9106035299</t>
  </si>
  <si>
    <t>04BKrzS$!a</t>
  </si>
  <si>
    <t>00047365</t>
  </si>
  <si>
    <t>432725</t>
  </si>
  <si>
    <t>34618</t>
  </si>
  <si>
    <t>467343</t>
  </si>
  <si>
    <t>PO_9106038229</t>
  </si>
  <si>
    <t>8Rac$qGVuF</t>
  </si>
  <si>
    <t>00033445</t>
  </si>
  <si>
    <t>299700</t>
  </si>
  <si>
    <t>23976</t>
  </si>
  <si>
    <t>323676</t>
  </si>
  <si>
    <t>PO_9106037825</t>
  </si>
  <si>
    <t>aMUWb@71P1</t>
  </si>
  <si>
    <t>00037219</t>
  </si>
  <si>
    <t>PO_9106034673</t>
  </si>
  <si>
    <t>Y4!KTqksN4</t>
  </si>
  <si>
    <t>00080436</t>
  </si>
  <si>
    <t>PO_9106035172</t>
  </si>
  <si>
    <t>MO$42oaLUu</t>
  </si>
  <si>
    <t>00015712</t>
  </si>
  <si>
    <t>PO_9106033861</t>
  </si>
  <si>
    <t>gb6BjRZ4#L</t>
  </si>
  <si>
    <t>00080437</t>
  </si>
  <si>
    <t>PO_9106035175</t>
  </si>
  <si>
    <t>wx#1XeHuyN</t>
  </si>
  <si>
    <t>00008256</t>
  </si>
  <si>
    <t>PO_9106034617</t>
  </si>
  <si>
    <t>@icuHa32Jq</t>
  </si>
  <si>
    <t>00025841</t>
  </si>
  <si>
    <t>PO_9106037209</t>
  </si>
  <si>
    <t>ye2Yhw#KCI</t>
  </si>
  <si>
    <t>00047361</t>
  </si>
  <si>
    <t>PO_9106037993</t>
  </si>
  <si>
    <t>qa4Ji@@ojP</t>
  </si>
  <si>
    <t>00047273</t>
  </si>
  <si>
    <t>PO_9106035696</t>
  </si>
  <si>
    <t>So0Lo@2l!W</t>
  </si>
  <si>
    <t>00018646</t>
  </si>
  <si>
    <t>PO_9106034803</t>
  </si>
  <si>
    <t>9Pv#DgcUO1</t>
  </si>
  <si>
    <t>00018644</t>
  </si>
  <si>
    <t>157058</t>
  </si>
  <si>
    <t>12565</t>
  </si>
  <si>
    <t>169623</t>
  </si>
  <si>
    <t>PO_9106034639</t>
  </si>
  <si>
    <t>0BKeao!xRi</t>
  </si>
  <si>
    <t>00014896</t>
  </si>
  <si>
    <t>PO_9106035134</t>
  </si>
  <si>
    <t>2JEljQI#In</t>
  </si>
  <si>
    <t>00017201</t>
  </si>
  <si>
    <t>PO_9106035879</t>
  </si>
  <si>
    <t>1cDszb1#B!</t>
  </si>
  <si>
    <t>00014895</t>
  </si>
  <si>
    <t>PO_9106035072</t>
  </si>
  <si>
    <t>Bq3xNo6@fq</t>
  </si>
  <si>
    <t>00033355</t>
  </si>
  <si>
    <t>90650</t>
  </si>
  <si>
    <t>7252</t>
  </si>
  <si>
    <t>97902</t>
  </si>
  <si>
    <t>PO_9106033894</t>
  </si>
  <si>
    <t>ZAHi61F#zZ</t>
  </si>
  <si>
    <t>00010125</t>
  </si>
  <si>
    <t>PO_9106034356</t>
  </si>
  <si>
    <t>cI!mbd7R!4</t>
  </si>
  <si>
    <t>00017197</t>
  </si>
  <si>
    <t>225639</t>
  </si>
  <si>
    <t>18051</t>
  </si>
  <si>
    <t>243690</t>
  </si>
  <si>
    <t>PO_9106035515</t>
  </si>
  <si>
    <t>Cq@8i68zAC</t>
  </si>
  <si>
    <t>00017196</t>
  </si>
  <si>
    <t>261443</t>
  </si>
  <si>
    <t>20915</t>
  </si>
  <si>
    <t>282358</t>
  </si>
  <si>
    <t>PO_9106035406</t>
  </si>
  <si>
    <t>eZ#S3JcMV5</t>
  </si>
  <si>
    <t>00033353</t>
  </si>
  <si>
    <t>PO_9106033874</t>
  </si>
  <si>
    <t>1y@0ShdqG1</t>
  </si>
  <si>
    <t>00003998</t>
  </si>
  <si>
    <t>PO_9106035816</t>
  </si>
  <si>
    <t>$E4Rfd7dC5</t>
  </si>
  <si>
    <t>00047357</t>
  </si>
  <si>
    <t>PO_9106037918</t>
  </si>
  <si>
    <t>oUqfZJq9!P</t>
  </si>
  <si>
    <t>00010119</t>
  </si>
  <si>
    <t>192800</t>
  </si>
  <si>
    <t>15424</t>
  </si>
  <si>
    <t>208224</t>
  </si>
  <si>
    <t>PO_9106029225</t>
  </si>
  <si>
    <t>HYl4$ur58t</t>
  </si>
  <si>
    <t>00014249</t>
  </si>
  <si>
    <t>PO_9106037196</t>
  </si>
  <si>
    <t>P114mJb3!p</t>
  </si>
  <si>
    <t>00018085</t>
  </si>
  <si>
    <t>PO_9106035700</t>
  </si>
  <si>
    <t>3R4Pr2Jvk@</t>
  </si>
  <si>
    <t>00018639</t>
  </si>
  <si>
    <t>PO_9106034411</t>
  </si>
  <si>
    <t>kvAJf4##WY</t>
  </si>
  <si>
    <t>00033382</t>
  </si>
  <si>
    <t>PO_9106035327</t>
  </si>
  <si>
    <t>aVzI94WIM#</t>
  </si>
  <si>
    <t>00159022</t>
  </si>
  <si>
    <t>786307</t>
  </si>
  <si>
    <t>62905</t>
  </si>
  <si>
    <t>849212</t>
  </si>
  <si>
    <t>PO_9106034237</t>
  </si>
  <si>
    <t>7T#xp$G6Qp</t>
  </si>
  <si>
    <t>00017192</t>
  </si>
  <si>
    <t>162950</t>
  </si>
  <si>
    <t>13036</t>
  </si>
  <si>
    <t>175986</t>
  </si>
  <si>
    <t>PO_9106034896</t>
  </si>
  <si>
    <t>p6A!gPBtoL</t>
  </si>
  <si>
    <t>00159109</t>
  </si>
  <si>
    <t>181335</t>
  </si>
  <si>
    <t>14507</t>
  </si>
  <si>
    <t>195842</t>
  </si>
  <si>
    <t>PO_9106034788</t>
  </si>
  <si>
    <t>7kyY$PU4sO</t>
  </si>
  <si>
    <t>00017190</t>
  </si>
  <si>
    <t>269706</t>
  </si>
  <si>
    <t>21576</t>
  </si>
  <si>
    <t>291282</t>
  </si>
  <si>
    <t>PO_9106034764</t>
  </si>
  <si>
    <t>9$FEqNibS9</t>
  </si>
  <si>
    <t>00480026</t>
  </si>
  <si>
    <t>PO_9106038309</t>
  </si>
  <si>
    <t>fW8#RR3Pn3</t>
  </si>
  <si>
    <t>00017187</t>
  </si>
  <si>
    <t>243384</t>
  </si>
  <si>
    <t>19471</t>
  </si>
  <si>
    <t>262855</t>
  </si>
  <si>
    <t>PO_9106034677</t>
  </si>
  <si>
    <t>n5i8$J$s$W</t>
  </si>
  <si>
    <t>00014245</t>
  </si>
  <si>
    <t>423351</t>
  </si>
  <si>
    <t>33868</t>
  </si>
  <si>
    <t>457219</t>
  </si>
  <si>
    <t>PO_9106036635</t>
  </si>
  <si>
    <t>!o9#!cIgLJ</t>
  </si>
  <si>
    <t>00003994</t>
  </si>
  <si>
    <t>PO_9106034438</t>
  </si>
  <si>
    <t>Fl4ACDZ@O$</t>
  </si>
  <si>
    <t>00005271</t>
  </si>
  <si>
    <t>PO_9106036538</t>
  </si>
  <si>
    <t>2S0qqLtU#9</t>
  </si>
  <si>
    <t>00159456</t>
  </si>
  <si>
    <t>663271</t>
  </si>
  <si>
    <t>53062</t>
  </si>
  <si>
    <t>716333</t>
  </si>
  <si>
    <t>PO_9106037884</t>
  </si>
  <si>
    <t>w2K5sELJ$P</t>
  </si>
  <si>
    <t>00014243</t>
  </si>
  <si>
    <t>PO_9106036500</t>
  </si>
  <si>
    <t>BrlnC#NeY6</t>
  </si>
  <si>
    <t>00003992</t>
  </si>
  <si>
    <t>PO_9106034156</t>
  </si>
  <si>
    <t>$c7J#@2pB5</t>
  </si>
  <si>
    <t>00014240</t>
  </si>
  <si>
    <t>PO_9106036402</t>
  </si>
  <si>
    <t>k!8CxwK#NS</t>
  </si>
  <si>
    <t>00002522</t>
  </si>
  <si>
    <t>PO_9106037093</t>
  </si>
  <si>
    <t>P2$q8Y#Pht</t>
  </si>
  <si>
    <t>00014836</t>
  </si>
  <si>
    <t>PO_9106035226</t>
  </si>
  <si>
    <t>jxG#resl0k</t>
  </si>
  <si>
    <t>00047343</t>
  </si>
  <si>
    <t>559123</t>
  </si>
  <si>
    <t>44730</t>
  </si>
  <si>
    <t>603853</t>
  </si>
  <si>
    <t>PO_9106037739</t>
  </si>
  <si>
    <t>d3uluJ$KLI</t>
  </si>
  <si>
    <t>00003988</t>
  </si>
  <si>
    <t>PO_9106033686</t>
  </si>
  <si>
    <t>oK5E0!p7nh</t>
  </si>
  <si>
    <t>00006524</t>
  </si>
  <si>
    <t>PO_9106034948</t>
  </si>
  <si>
    <t>zMBqSGf$8V</t>
  </si>
  <si>
    <t>00009690</t>
  </si>
  <si>
    <t>PO_9106038667</t>
  </si>
  <si>
    <t>@orfV3FrJZ</t>
  </si>
  <si>
    <t>00479583</t>
  </si>
  <si>
    <t>PO_9106036862</t>
  </si>
  <si>
    <t>t!0V69zALz</t>
  </si>
  <si>
    <t>00159273</t>
  </si>
  <si>
    <t>PO_9106036158</t>
  </si>
  <si>
    <t>tE!4UeIYRV</t>
  </si>
  <si>
    <t>00033347</t>
  </si>
  <si>
    <t>PO_9106033703</t>
  </si>
  <si>
    <t>2rZ8Gr4@gb</t>
  </si>
  <si>
    <t>00080508</t>
  </si>
  <si>
    <t>PO_9106036040</t>
  </si>
  <si>
    <t>!AVk85Ee#x</t>
  </si>
  <si>
    <t>00005718</t>
  </si>
  <si>
    <t>PO_9106038273</t>
  </si>
  <si>
    <t>3LOEa1SR#o</t>
  </si>
  <si>
    <t>00480023</t>
  </si>
  <si>
    <t>315805</t>
  </si>
  <si>
    <t>25264</t>
  </si>
  <si>
    <t>341069</t>
  </si>
  <si>
    <t>PO_9106038303</t>
  </si>
  <si>
    <t>lwYHsM4#5f</t>
  </si>
  <si>
    <t>00478981</t>
  </si>
  <si>
    <t>PO_9106034778</t>
  </si>
  <si>
    <t>3VQWdG#$#r</t>
  </si>
  <si>
    <t>00080595</t>
  </si>
  <si>
    <t>215038</t>
  </si>
  <si>
    <t>17203</t>
  </si>
  <si>
    <t>232241</t>
  </si>
  <si>
    <t>PO_9106037405</t>
  </si>
  <si>
    <t>bYNGnYR0#n</t>
  </si>
  <si>
    <t>00035299</t>
  </si>
  <si>
    <t>PO_9106037879</t>
  </si>
  <si>
    <t>HUtcw6cj#r</t>
  </si>
  <si>
    <t>00159099</t>
  </si>
  <si>
    <t>446316</t>
  </si>
  <si>
    <t>35705</t>
  </si>
  <si>
    <t>482021</t>
  </si>
  <si>
    <t>PO_9106034737</t>
  </si>
  <si>
    <t>OmTa@05zGF</t>
  </si>
  <si>
    <t>00005714</t>
  </si>
  <si>
    <t>PO_9106037781</t>
  </si>
  <si>
    <t>p9p@DPhf56</t>
  </si>
  <si>
    <t>00001006</t>
  </si>
  <si>
    <t>PO_9106036358</t>
  </si>
  <si>
    <t>OI#KR3vXqg</t>
  </si>
  <si>
    <t>00001005</t>
  </si>
  <si>
    <t>PO_9106034618</t>
  </si>
  <si>
    <t>9gSiM42mN@</t>
  </si>
  <si>
    <t>00033438</t>
  </si>
  <si>
    <t>291800</t>
  </si>
  <si>
    <t>23344</t>
  </si>
  <si>
    <t>315144</t>
  </si>
  <si>
    <t>PO_9106037489</t>
  </si>
  <si>
    <t>9i9ys$Murt</t>
  </si>
  <si>
    <t>00025811</t>
  </si>
  <si>
    <t>PO_9106035649</t>
  </si>
  <si>
    <t>$4hcHf9Ivd</t>
  </si>
  <si>
    <t>00047251</t>
  </si>
  <si>
    <t>888464</t>
  </si>
  <si>
    <t>71077</t>
  </si>
  <si>
    <t>959541</t>
  </si>
  <si>
    <t>PO_9106035223</t>
  </si>
  <si>
    <t>0##nU18XuE</t>
  </si>
  <si>
    <t>00063507</t>
  </si>
  <si>
    <t>PO_9106036874</t>
  </si>
  <si>
    <t>oozV@nSBY1</t>
  </si>
  <si>
    <t>00003817</t>
  </si>
  <si>
    <t>PO_9106036833</t>
  </si>
  <si>
    <t>7cnVHwxU#S</t>
  </si>
  <si>
    <t>00005712</t>
  </si>
  <si>
    <t>526532</t>
  </si>
  <si>
    <t>42123</t>
  </si>
  <si>
    <t>568655</t>
  </si>
  <si>
    <t>PO_9106037713</t>
  </si>
  <si>
    <t>#lLub$c4CG</t>
  </si>
  <si>
    <t>00028734</t>
  </si>
  <si>
    <t>PO_9106035927</t>
  </si>
  <si>
    <t>P4mqV!C2d2</t>
  </si>
  <si>
    <t>00014227</t>
  </si>
  <si>
    <t>PO_9106035460</t>
  </si>
  <si>
    <t>2PQb9@!feK</t>
  </si>
  <si>
    <t>00014228</t>
  </si>
  <si>
    <t>PO_9106035464</t>
  </si>
  <si>
    <t>PK#nuGt!S9</t>
  </si>
  <si>
    <t>00014229</t>
  </si>
  <si>
    <t>421800</t>
  </si>
  <si>
    <t>33744</t>
  </si>
  <si>
    <t>455544</t>
  </si>
  <si>
    <t>PO_9106035508</t>
  </si>
  <si>
    <t>fTS$D#jt41</t>
  </si>
  <si>
    <t>00018076</t>
  </si>
  <si>
    <t>PO_9106034991</t>
  </si>
  <si>
    <t>!D6upQ8ekP</t>
  </si>
  <si>
    <t>00479303</t>
  </si>
  <si>
    <t>PO_9106036091</t>
  </si>
  <si>
    <t>eDI@3j2I$8</t>
  </si>
  <si>
    <t>00037281</t>
  </si>
  <si>
    <t>642000</t>
  </si>
  <si>
    <t>51360</t>
  </si>
  <si>
    <t>693360</t>
  </si>
  <si>
    <t>PO_9106036872</t>
  </si>
  <si>
    <t>C@j3aoDzUG</t>
  </si>
  <si>
    <t>00080585</t>
  </si>
  <si>
    <t>PO_9106037247</t>
  </si>
  <si>
    <t>Q905wJbjZ@</t>
  </si>
  <si>
    <t>00025807</t>
  </si>
  <si>
    <t>PO_9106035525</t>
  </si>
  <si>
    <t>#94$ne9UBL</t>
  </si>
  <si>
    <t>00479744</t>
  </si>
  <si>
    <t>PO_9106037361</t>
  </si>
  <si>
    <t>Dp0G@0u!x$</t>
  </si>
  <si>
    <t>00479658</t>
  </si>
  <si>
    <t>PO_9106037083</t>
  </si>
  <si>
    <t>Z4F$XsyIRj</t>
  </si>
  <si>
    <t>00033418</t>
  </si>
  <si>
    <t>302400</t>
  </si>
  <si>
    <t>24192</t>
  </si>
  <si>
    <t>326592</t>
  </si>
  <si>
    <t>PO_9106036752</t>
  </si>
  <si>
    <t>u$GL5@R0ob</t>
  </si>
  <si>
    <t>00479743</t>
  </si>
  <si>
    <t>PO_9106037357</t>
  </si>
  <si>
    <t>354nEYG!Bf</t>
  </si>
  <si>
    <t>00479566</t>
  </si>
  <si>
    <t>PO_9106036824</t>
  </si>
  <si>
    <t>rG8v3O#Ube</t>
  </si>
  <si>
    <t>00014218</t>
  </si>
  <si>
    <t>481000</t>
  </si>
  <si>
    <t>38480</t>
  </si>
  <si>
    <t>519480</t>
  </si>
  <si>
    <t>PO_9106034877</t>
  </si>
  <si>
    <t>vzQ#K1Il$s</t>
  </si>
  <si>
    <t>00035282</t>
  </si>
  <si>
    <t>PO_9106037404</t>
  </si>
  <si>
    <t>7JwYxsIv$S</t>
  </si>
  <si>
    <t>00014217</t>
  </si>
  <si>
    <t>PO_9106034728</t>
  </si>
  <si>
    <t>iJp!X#n0xh</t>
  </si>
  <si>
    <t>00005698</t>
  </si>
  <si>
    <t>269212</t>
  </si>
  <si>
    <t>21537</t>
  </si>
  <si>
    <t>290749</t>
  </si>
  <si>
    <t>PO_9106035347</t>
  </si>
  <si>
    <t>STT</t>
  </si>
  <si>
    <t>PO/DO/STO</t>
  </si>
  <si>
    <t>Ngày đặt hàng</t>
  </si>
  <si>
    <t>Ngày yêu cầu giao hàng</t>
  </si>
  <si>
    <t>Ngày dự kiến giao hàng</t>
  </si>
  <si>
    <t>Khung giờ dự kiến giao</t>
  </si>
  <si>
    <t>Ngày thực tế giao hàng</t>
  </si>
  <si>
    <t>Mã điểm lấy</t>
  </si>
  <si>
    <t>Tên điểm lấy</t>
  </si>
  <si>
    <t>Địa chỉ điểm lấy</t>
  </si>
  <si>
    <t>Mã điểm giao</t>
  </si>
  <si>
    <t>Tên điểm giao</t>
  </si>
  <si>
    <t>Địa chỉ điểm giao</t>
  </si>
  <si>
    <t>STT sản phẩm</t>
  </si>
  <si>
    <t>Mã hàng</t>
  </si>
  <si>
    <t>Tên hàng</t>
  </si>
  <si>
    <t>Mã Barcode hàng hóa</t>
  </si>
  <si>
    <t>ĐVT</t>
  </si>
  <si>
    <t>Đơn giá</t>
  </si>
  <si>
    <t>Số lượng</t>
  </si>
  <si>
    <t>Số lượng xác nhận</t>
  </si>
  <si>
    <t>Người đặt hàng</t>
  </si>
  <si>
    <t>SĐT người đặt hàng</t>
  </si>
  <si>
    <t>Ngày cập nhật</t>
  </si>
  <si>
    <t>Ngày cập nhật chứng từ</t>
  </si>
  <si>
    <t>Tình trạng chứng từ</t>
  </si>
  <si>
    <t>Chờ site nguồn xác nhận</t>
  </si>
  <si>
    <t>0002003606</t>
  </si>
  <si>
    <t>CTY TNHH MTV TMDV NGỌC THƠM</t>
  </si>
  <si>
    <t>12/14/18 Đường 49, khu phố 7, Phườn</t>
  </si>
  <si>
    <t>10005986</t>
  </si>
  <si>
    <t>NGỌC THƠM Gà muối gói 500g</t>
  </si>
  <si>
    <t>8938529045924</t>
  </si>
  <si>
    <t>G1</t>
  </si>
  <si>
    <t>0</t>
  </si>
  <si>
    <t>5581</t>
  </si>
  <si>
    <t>WM+ HNI Đức Hòa, Sóc Sơn</t>
  </si>
  <si>
    <t>Xóm Mới, thôn Đức Hậu, xã Đức Hòa, huyện Sóc Sơn, Hà Nội Việt Nam</t>
  </si>
  <si>
    <t>10638307</t>
  </si>
  <si>
    <t>NGỌC THƠM Giò tai lưỡi xào gói 250g</t>
  </si>
  <si>
    <t>8938529045030</t>
  </si>
  <si>
    <t>02471066866</t>
  </si>
  <si>
    <t>10182351</t>
  </si>
  <si>
    <t>Ngọc Thơm_Chả cốm 300g</t>
  </si>
  <si>
    <t>8938529045139</t>
  </si>
  <si>
    <t>10005987</t>
  </si>
  <si>
    <t>NGỌC THƠM Tai heo muối gói 200g</t>
  </si>
  <si>
    <t>8938529045627</t>
  </si>
  <si>
    <t>02471081368</t>
  </si>
  <si>
    <t>10638308</t>
  </si>
  <si>
    <t>NGỌC THƠM Mộc nấm hương gói 250g</t>
  </si>
  <si>
    <t>8938529045047</t>
  </si>
  <si>
    <t>5235</t>
  </si>
  <si>
    <t>WM+ DNG 413 Trường Sơn</t>
  </si>
  <si>
    <t>413 Trường Sơn, Phường Hòa Thọ Tây, Quận Cẩm Lệ, TP. Đà Nẵng Việt Nam</t>
  </si>
  <si>
    <t>5910</t>
  </si>
  <si>
    <t>WM+ HNM 180 Nguyễn Văn Trỗi</t>
  </si>
  <si>
    <t>Số 180 đường Nguyễn Văn Trỗi, Phường Hai Bà Trưng, Thành phố Phủ Lý, T. Hà Nam Việt Nam</t>
  </si>
  <si>
    <t>10005984</t>
  </si>
  <si>
    <t>NGỌC THƠM Chân giò heo muối gói 300g</t>
  </si>
  <si>
    <t>8938529045856</t>
  </si>
  <si>
    <t>2AQ9</t>
  </si>
  <si>
    <t>WM+ QNM 1140 Hùng Vương</t>
  </si>
  <si>
    <t>1140 Hùng Vương, Xã Duy Sơn, Huyện Duy Xuyên T. Quảng Nam Việt Nam</t>
  </si>
  <si>
    <t>10182349</t>
  </si>
  <si>
    <t>Ngọc Thơm_Giò sụn gà 250g</t>
  </si>
  <si>
    <t>8938529045191</t>
  </si>
  <si>
    <t>10182348</t>
  </si>
  <si>
    <t>Ngọc Thơm_Giò lụa 250g</t>
  </si>
  <si>
    <t>8938529045177</t>
  </si>
  <si>
    <t>Đóng đơn hàng</t>
  </si>
  <si>
    <t>3739</t>
  </si>
  <si>
    <t>WIN DNG 76B-76C Bà Huyện Thanh Quan</t>
  </si>
  <si>
    <t>76B-76C Đường Bà Huyện Thanh Quan, Phường Mỹ An, Quận Ngũ Hành Sơn, TP. Đà Nẵng Việt Nam</t>
  </si>
  <si>
    <t>WM+ DNG 76B-76C Bà Huyện Thanh</t>
  </si>
  <si>
    <t>10182350</t>
  </si>
  <si>
    <t>Ngọc Thơm_Chả nướng 300g</t>
  </si>
  <si>
    <t>8938529045207</t>
  </si>
  <si>
    <t>10184167</t>
  </si>
  <si>
    <t>NGỌC THƠM gà xì dầu 500g</t>
  </si>
  <si>
    <t>8938529045917</t>
  </si>
  <si>
    <t>6351</t>
  </si>
  <si>
    <t>WM+ GLI 230 Phan Đình Phùng</t>
  </si>
  <si>
    <t>230 Phan Đình Phùng, Phường Yên Đỗ, Thành Phố Pleiku, T. Gia Lai Việt Nam</t>
  </si>
  <si>
    <t>1539</t>
  </si>
  <si>
    <t>WM VCC HNI Bà Triệu</t>
  </si>
  <si>
    <t>Tầng 1, TTTM Vincom Center, 191 Bà, Triệu, P. Lê Đại Hành, Quận Hai Bà Trưng, TP. Hà Nội Việt Nam</t>
  </si>
  <si>
    <t>Lê Thị Hiền</t>
  </si>
  <si>
    <t>2410</t>
  </si>
  <si>
    <t>WM+ HNI 123 Trịnh Công Sơn</t>
  </si>
  <si>
    <t>Số 123 phố Trịnh Công Sơn, Phường N, hật Tân, Quận Tây Hồ, TP. Hà Nội Việt Nam</t>
  </si>
  <si>
    <t>0247106686624101</t>
  </si>
  <si>
    <t>4877</t>
  </si>
  <si>
    <t>WM+ BGG 97 Đào Sư Tích</t>
  </si>
  <si>
    <t>97 Đào Sư Tích, Phường Hoàng Văn Thụ, Thành phố Bắc Giang, T. Bắc Giang Việt Nam</t>
  </si>
  <si>
    <t>0965337793</t>
  </si>
  <si>
    <t>4475</t>
  </si>
  <si>
    <t>WM+ DNG 220 Thanh Thủy</t>
  </si>
  <si>
    <t>220 Thanh Thủy, Phường Thanh Bình, Quận Hải Châu, TP. Đà Nẵng Việt Nam</t>
  </si>
  <si>
    <t>0905041755</t>
  </si>
  <si>
    <t>2816</t>
  </si>
  <si>
    <t>WM+ HNI 198 Hoàng Mai</t>
  </si>
  <si>
    <t>Số 198 Hoàng Mai, P. Tương Mai, Quận Hoàng Mai, TP. Hà Nội Việt Nam</t>
  </si>
  <si>
    <t>2AHV</t>
  </si>
  <si>
    <t>WM+ CTO 8C/1 Đường 1B</t>
  </si>
  <si>
    <t>8C/1 đường số 1B, Khu vực 3, P. Hưng Thạnh, Q. Cái Răng, TP. Cần Thơ Việt Nam</t>
  </si>
  <si>
    <t>2A05</t>
  </si>
  <si>
    <t>WM+ HCM 14-16 Bành Văn Trân</t>
  </si>
  <si>
    <t>14 - 16 Bành Văn Trân, P. 6, Q. Tân Bình TP. Hồ Chí Minh Việt Nam</t>
  </si>
  <si>
    <t>024</t>
  </si>
  <si>
    <t>2AZW</t>
  </si>
  <si>
    <t>WM+ HDG Thị Tứ, Quang Phục</t>
  </si>
  <si>
    <t>Thôn Thị Tứ, Xã Quang Phục, Huyện Tứ Kỳ T. Hải Dương Việt Nam</t>
  </si>
  <si>
    <t>2AX1</t>
  </si>
  <si>
    <t>WM+ QNM Thửa 1060-1739, ĐT609</t>
  </si>
  <si>
    <t>Thửa 1060 - 1739, TBĐ 14, ĐT609, X. Đại Nghĩa, H. Đại Lộc, T. Quảng Nam Việt Nam</t>
  </si>
  <si>
    <t>WM+ QNM Thửa 1060-1739, ĐT609,</t>
  </si>
  <si>
    <t>2AWP</t>
  </si>
  <si>
    <t>WM+ TBH Hoà Bình, Hà Giang</t>
  </si>
  <si>
    <t>Thôn Hoà Bình, Xã Hà Giang, Huyện Đông Hưng T. Thái Bình Việt Nam</t>
  </si>
  <si>
    <t>6702</t>
  </si>
  <si>
    <t>WM+ HCM 34 Hoàng Hoa Thám</t>
  </si>
  <si>
    <t>34 Hoàng Hoa Thám, P. 7, Q. Bình Thạnh, TP. Hồ Chí Minh Việt Nam</t>
  </si>
  <si>
    <t>3904</t>
  </si>
  <si>
    <t>WIN HCM CC Orchard Garden</t>
  </si>
  <si>
    <t>128 Hồng Hà, Phường 9, Quận Phú Nhuận, (Chung Cư Orchard Garden), Quận Phú Nhuận, TP. Hồ Chí Minh Việt Nam</t>
  </si>
  <si>
    <t>WM+ HCM CC Orchard Garden</t>
  </si>
  <si>
    <t>0903995529</t>
  </si>
  <si>
    <t>2AXQ</t>
  </si>
  <si>
    <t>WM+ BDH 557 Võ Văn Kiệt</t>
  </si>
  <si>
    <t>557 Võ Văn Kiệt, P. Tam Quan Nam, TX. Hoài Nhơn, T. Bình Định Việt Nam</t>
  </si>
  <si>
    <t>4903</t>
  </si>
  <si>
    <t>WM+ YBI 142 Đinh Tiên Hoàng</t>
  </si>
  <si>
    <t>Số 142 Đinh Tiên Hoàng, Phường Đồng Tâm, Thành phố Yên Bái, T. Yên Bái Việt Nam</t>
  </si>
  <si>
    <t>0916512411</t>
  </si>
  <si>
    <t>3420</t>
  </si>
  <si>
    <t>WM+ HCM 45 Đường TL 27</t>
  </si>
  <si>
    <t>45 Đường TL 27, KP3B, Phường Thạnh Lộc, Quận 12, TP. Hồ Chí Minh Việt Nam</t>
  </si>
  <si>
    <t>0968045056</t>
  </si>
  <si>
    <t>6565</t>
  </si>
  <si>
    <t>WM+ HCM 12/1 đường TL27</t>
  </si>
  <si>
    <t>12/1 đường TL27, Khu phố 3, Phường Thạnh Lộc, Quận 12, TP. Hồ Chí Minh Việt Nam</t>
  </si>
  <si>
    <t>3735</t>
  </si>
  <si>
    <t>WM+ CTO 21-22 Võ Nguyên Giáp, Diệu</t>
  </si>
  <si>
    <t>21-22 Võ Nguyên Giáp, Khu Dân Cư Diệu Hiền, Khu Vực Thạnh Lợi, Phường Phú Thứ, Quận Cái Răng, TP. Cần Thơ Việt Nam</t>
  </si>
  <si>
    <t>WM+ CTO 21-22 Võ Nguyên Giáp,</t>
  </si>
  <si>
    <t>0967368235</t>
  </si>
  <si>
    <t>2AIS</t>
  </si>
  <si>
    <t>WM+ VPC TDP Then, TT Tam Sơn</t>
  </si>
  <si>
    <t>KV Cây Xanh, TDP Then, Thị trấn Tam Sơn, Huyện Sông Lô T. Vĩnh Phúc Việt Nam</t>
  </si>
  <si>
    <t>2AWQ</t>
  </si>
  <si>
    <t>WM+ NAN Trung Tâm, Nghi Ân</t>
  </si>
  <si>
    <t>Xóm Trung Tâm, Xã Nghi Ân, Thành phố Vinh T. Nghệ An Việt Nam</t>
  </si>
  <si>
    <t>5603</t>
  </si>
  <si>
    <t>WM+ THA 593 Trần Phú</t>
  </si>
  <si>
    <t>593 Trần Phú, Phường Lam Sơn, Thị xã Bỉm Sơn, Thanh Hóa Việt Nam</t>
  </si>
  <si>
    <t>4533</t>
  </si>
  <si>
    <t>WM+ HPG 172 - 174 Trần Tất Văn</t>
  </si>
  <si>
    <t>172 - 174 đường Trần Tất Văn, TDP Gò Công 1, Phường Phù Liễn, Quận Kiến An, TP. Hải Phòng Việt Nam</t>
  </si>
  <si>
    <t>0374927693</t>
  </si>
  <si>
    <t>2AYV</t>
  </si>
  <si>
    <t>WM+ HNI Thượng Hồng, Văn Bình</t>
  </si>
  <si>
    <t>Số 30, Thôn Thượng Hồng, Xã Văn Bình, Huyện Thường Tín TP. Hà Nội Việt Nam</t>
  </si>
  <si>
    <t>4091</t>
  </si>
  <si>
    <t>WM+ HCM 217A Long Phước</t>
  </si>
  <si>
    <t>217A Long Phước, Ấp Long Thuận, Phường Long Phước, Quận 9, TP. Hồ Chí Minh Việt Nam</t>
  </si>
  <si>
    <t>0963255190</t>
  </si>
  <si>
    <t>3146</t>
  </si>
  <si>
    <t>WM+ DNI 042 Tổ 2</t>
  </si>
  <si>
    <t>042 tổ 2,khu phố 3, Phường Long Bình Tân, Thành phố Biên Hòa, T. Đồng Nai Việt Nam</t>
  </si>
  <si>
    <t>4916</t>
  </si>
  <si>
    <t>WM+ YBI 12 Lê Hồng Phong</t>
  </si>
  <si>
    <t>Số 12 Đường Lê Hồng Phong, Phường Nguyễn Thái Học, Thành phố Yên Bái, T. Yên Bái Việt Nam</t>
  </si>
  <si>
    <t>4662</t>
  </si>
  <si>
    <t>WM+ HCM Tầng 1+2B Gateway Thảo Điền</t>
  </si>
  <si>
    <t>B1.03, Tầng 1+2, Block B, Khu liên hợp cao ốc TTTM-, văn phòng và căn hộ, 177 Xa lộ Hà Nội, phường Thảo Điền, Quận 2, TP. Hồ Chí Minh Việt Nam</t>
  </si>
  <si>
    <t>WM+ HCM Tầng 1+2B Gateway Thảo</t>
  </si>
  <si>
    <t>024710666866</t>
  </si>
  <si>
    <t>5909</t>
  </si>
  <si>
    <t>WM+ HPG Tân Hòa, Vĩnh Bảo</t>
  </si>
  <si>
    <t>Khu phố Tân Hòa, thị trấn Vĩnh Bảo, huyện Vĩnh Bảo, TP. Hải Phòng Việt Nam</t>
  </si>
  <si>
    <t>0559969659</t>
  </si>
  <si>
    <t>1533</t>
  </si>
  <si>
    <t>WM HNI Trung Hòa</t>
  </si>
  <si>
    <t>TTTM Ocean Mall Trung Hòa - Đường, Hoàng Đạo Thúy, Quận Cầu Giấy, TP. Hà Nội Việt Nam</t>
  </si>
  <si>
    <t>Lê Thị Quế</t>
  </si>
  <si>
    <t>3878</t>
  </si>
  <si>
    <t>WM+ QNH Tổ 2 khu 8 Hồng Hải</t>
  </si>
  <si>
    <t>Tổ 2 khu 8 Phường Hồng Hải, Thành phố Hạ Long, T. Quảng Ninh Việt Nam</t>
  </si>
  <si>
    <t>2275</t>
  </si>
  <si>
    <t>WM+ HNI 16 K Tái ĐC 7.3-8.1</t>
  </si>
  <si>
    <t>16X5 tái định cư 7.3 và 8.1 Mỹ Đình, 2, Q. Nam Từ Liêm, TP. Hà Nội Việt Nam</t>
  </si>
  <si>
    <t>2A20</t>
  </si>
  <si>
    <t>WM+ HNI Tiên Hội, Đông Anh</t>
  </si>
  <si>
    <t>Thôn Tiên Hội, Xã Đông Hội, Huyện Đông Anh TP. Hà Nội Việt Nam</t>
  </si>
  <si>
    <t>2AXL</t>
  </si>
  <si>
    <t>WM+ HNI Thôn Thượng, Phùng Xá</t>
  </si>
  <si>
    <t>Thôn Thượng, Xã Phùng Xá, Huyện Mỹ Đức TP. Hà Nội Việt Nam</t>
  </si>
  <si>
    <t>4559</t>
  </si>
  <si>
    <t>WM+ DNG 133 Đỗ Bá</t>
  </si>
  <si>
    <t>133 Đỗ Bá, Phường Mỹ An, Quận Ngũ Hành Sơn, TP. Đà Nẵng Việt Nam</t>
  </si>
  <si>
    <t>0905061686</t>
  </si>
  <si>
    <t>4905</t>
  </si>
  <si>
    <t>WM+ LSN 509 Bà Triệu</t>
  </si>
  <si>
    <t>Số 509, Đường Bà Triệu, Khối 9, Phường Đông Kinh, Thành phố Lạng Sơn, T. Lạng Sơn Việt Nam</t>
  </si>
  <si>
    <t>2AV1</t>
  </si>
  <si>
    <t>WM+ HNI Vân Côn, Hoài Đức</t>
  </si>
  <si>
    <t>Thôn Vân Côn, Xã Vân Côn, Huyện Hoài Đức TP. Hà Nội Việt Nam</t>
  </si>
  <si>
    <t>2AHH</t>
  </si>
  <si>
    <t>WM+ QNM 29 Cửa Đại</t>
  </si>
  <si>
    <t>29 Cửa Đại, P. Cửa Đại, TP. Hội An, T. Quảng Nam Việt Nam</t>
  </si>
  <si>
    <t>5644</t>
  </si>
  <si>
    <t>WM+ HNI Số 1 B5 Giảng Võ (8 Núi Trú</t>
  </si>
  <si>
    <t>Số 8 Núi Trúc, Phường Giảng Võ, Quận Ba Đình, TP. Hà Nội Việt Nam</t>
  </si>
  <si>
    <t>WM+ HNI Số 1 B5 Giảng Võ (8 Nú</t>
  </si>
  <si>
    <t>2ANF</t>
  </si>
  <si>
    <t>WM+ TNN 228 Thắng Lợi</t>
  </si>
  <si>
    <t>Số 228 Đường Thắng Lợi, Phường Mỏ Chè, Thành phố Sông Công, T. Thái Nguyên Việt Nam</t>
  </si>
  <si>
    <t>WM+ TNN 288 Thắng Lợi</t>
  </si>
  <si>
    <t>4519</t>
  </si>
  <si>
    <t>WM+ QNH Tổ 69B Khu 6 Cao Xanh</t>
  </si>
  <si>
    <t>Tổ 69B khu 6 Phường Cao Xanh, Thành phố Hạ Long, T. Quảng Ninh Việt Nam</t>
  </si>
  <si>
    <t>45191</t>
  </si>
  <si>
    <t>2A96</t>
  </si>
  <si>
    <t>WM+ GLI 435 Nguyễn Huệ</t>
  </si>
  <si>
    <t>435 Nguyễn Huệ, Thị Trấn Đak Đoa, Huyện Đak Đoa T. Gia Lai Việt Nam</t>
  </si>
  <si>
    <t>4932</t>
  </si>
  <si>
    <t>WM+ KGG 37 đường 3/2</t>
  </si>
  <si>
    <t>37 đường 3/2, Phường Vĩnh Thanh Vân, Thành phố Rạch Giá, T. Kiên Giang Việt Nam</t>
  </si>
  <si>
    <t>0941291655</t>
  </si>
  <si>
    <t>5508</t>
  </si>
  <si>
    <t>WM+ THA Lô 01-05 MBQH 1087 Ngọc Trạ</t>
  </si>
  <si>
    <t>Lô 01-05 MBQH số 1087 Phường Ngọc Trạo, Thành phố Thanh Hóa, T. Thanh Hóa Việt Nam</t>
  </si>
  <si>
    <t>WM+ THA Lô 01-05 MBQH 1087 Ngọ</t>
  </si>
  <si>
    <t>0982257515</t>
  </si>
  <si>
    <t>5638</t>
  </si>
  <si>
    <t>WM+ HYN CT2 KĐT Lạc Hồng Phúc</t>
  </si>
  <si>
    <t>Căn hộ số 102-103, Toà nhà đơn nguyên CT2, KĐT Lạc Hồng Phúc, Đ. Nguyễn Bình, P. Nhân Hoà, Thị xã Mỹ Hào, Tỉnh Hưng Yên Việt Nam</t>
  </si>
  <si>
    <t>2AWI</t>
  </si>
  <si>
    <t>WM+ QNI Đại An Tây 1, Hành Thuận</t>
  </si>
  <si>
    <t>Thửa đất số 83, Tờ bản đồ số 12, TL 624B, Thôn Đại An Tây 1, X. Hành Thuận, H. Nghĩa Hành, T. Quảng Ngãi Việt Nam</t>
  </si>
  <si>
    <t>WM+ QNI Đại An Tây 1, Hành Thu</t>
  </si>
  <si>
    <t>2807</t>
  </si>
  <si>
    <t>WM+ HNI 9/293 Tam Trinh</t>
  </si>
  <si>
    <t>Số 9 ngõ 293 Tam Trinh, Phường, TP. Hà Nội Việt Nam</t>
  </si>
  <si>
    <t>0365753545</t>
  </si>
  <si>
    <t>4473</t>
  </si>
  <si>
    <t>WM+ DNG 51 Nguyễn Nhàn</t>
  </si>
  <si>
    <t>51 Nguyễn Nhàn, Phường Hòa Thọ Đông, Quận Cẩm Lệ, TP. Đà Nẵng Việt Nam</t>
  </si>
  <si>
    <t>2846</t>
  </si>
  <si>
    <t>WM+ HNI 90 ngõ 24 Kim Đồng</t>
  </si>
  <si>
    <t>Số 90 ngõ 24 Kim Đồng, Phường, TP. Hà Nội Việt Nam</t>
  </si>
  <si>
    <t>09471066860</t>
  </si>
  <si>
    <t>2031</t>
  </si>
  <si>
    <t>WM+ HNI 150 Bạch Mai</t>
  </si>
  <si>
    <t>150 Bạch Mai, Phường Cầu Dền, quận, Quận Hai Bà Trưng, TP. Hà Nội Việt Nam</t>
  </si>
  <si>
    <t>0396655166</t>
  </si>
  <si>
    <t>3716</t>
  </si>
  <si>
    <t>WM+ HNI CT2-105 KĐT Văn Khê</t>
  </si>
  <si>
    <t>Tầng 1 tòa nhà CT2-105, khu đô thị mới Văn Khê, Phường La Khê, Quận Hà Đông, TP. Hà Nội Việt Nam</t>
  </si>
  <si>
    <t>4581</t>
  </si>
  <si>
    <t>WM+ NAN 117 Đặng Thái Thân</t>
  </si>
  <si>
    <t>117 Đặng Thái Thân, Phường Cửa Nam, Thành phố Vinh, T. Nghệ An Việt Nam</t>
  </si>
  <si>
    <t>2AVN</t>
  </si>
  <si>
    <t>WM+ BDH Thôn Quy Thuận, Hoài Nhơn</t>
  </si>
  <si>
    <t>Thửa đất số 79, TBĐ số 15, Thôn Quy Thuận, TX. Hoài Nhơn T. Bình Định Việt Nam</t>
  </si>
  <si>
    <t>WM+ BDH Thôn Quy Thuận, Hoài N</t>
  </si>
  <si>
    <t>5984</t>
  </si>
  <si>
    <t>WM+ LAN 78 Nguyễn Cửu Vân</t>
  </si>
  <si>
    <t>78 Nguyễn Cửu Vân, Phường 4, Thành phố Tân An, T. Long An Việt Nam</t>
  </si>
  <si>
    <t>6264</t>
  </si>
  <si>
    <t>WM+ PTO Khu Ngọc Chúc 3, Đoan Hùng</t>
  </si>
  <si>
    <t>Khu Ngọc Chúc 3, Xã Chí Đám, Huyện Đoan Hùng, T. Phú Thọ Việt Nam</t>
  </si>
  <si>
    <t>WM+ PTO Khu Ngọc Chúc 3, Đoan</t>
  </si>
  <si>
    <t>0989193841</t>
  </si>
  <si>
    <t>5738</t>
  </si>
  <si>
    <t>WM+ THA 17 Hai Bà Trưng</t>
  </si>
  <si>
    <t>17 đường Hai Bà Trưng, phường Ngọc Trạo, thị xã Bỉm Sơn, tỉnh Thanh Hóa Việt Nam</t>
  </si>
  <si>
    <t>2BC6</t>
  </si>
  <si>
    <t>WM+ CTO 114B-114C Cách Mạng Tháng 8</t>
  </si>
  <si>
    <t>114B-114C đường Cách Mạng Tháng 8, P. Cái Khế, TP. Cần Thơ Việt Nam</t>
  </si>
  <si>
    <t>WM+ CTO 114B-114C Cách Mạng Th</t>
  </si>
  <si>
    <t>2AET</t>
  </si>
  <si>
    <t>WM+ GLI 176 Hùng Vương</t>
  </si>
  <si>
    <t>176 Hùng Vương, TT. Nhơn Hoà T. Gia Lai Việt Nam</t>
  </si>
  <si>
    <t>2AXE</t>
  </si>
  <si>
    <t>WM+ HTH Trung Ngọc, Xã Gia Hanh</t>
  </si>
  <si>
    <t>Thôn Trung Ngọc, Xã Gia Hanh, Huyện Can Lộc T. Hà Tĩnh Việt Nam</t>
  </si>
  <si>
    <t>WM+ HTH Trung Ngọc, Xã Gia Han</t>
  </si>
  <si>
    <t>2A97</t>
  </si>
  <si>
    <t>WM+ HPG 942 Đại Lộ Tôn Đức Thắng</t>
  </si>
  <si>
    <t>Số 942, Đại Lộ Tôn Đức Thắng, P. Sở Dầu, Q. Hồng Bàng TP. Hải Phòng Việt Nam</t>
  </si>
  <si>
    <t>WM+ HPG 942 Đại Lộ Tôn Đức Thắ</t>
  </si>
  <si>
    <t>5783</t>
  </si>
  <si>
    <t>WM+ DNG 02 Phan Xích Long</t>
  </si>
  <si>
    <t>Số 02 Phan Xích Long, p. An Khê, q. Thanh Khê, TP. Đà Nẵng Việt Nam</t>
  </si>
  <si>
    <t>4987</t>
  </si>
  <si>
    <t>WM+ QNH Tổ 8 Khu 3B Cẩm Trung</t>
  </si>
  <si>
    <t>Tổ 8, Khu 3B, Phường Cẩm Trung, Thành phố Cẩm Phả, T. Quảng Ninh Việt Nam</t>
  </si>
  <si>
    <t>0338920392</t>
  </si>
  <si>
    <t>2ATO</t>
  </si>
  <si>
    <t>WM+ HTH Đông Thịnh, Hồng Lộc</t>
  </si>
  <si>
    <t>Thôn Đông Thịnh, Xã Hồng Lộc, Huyện Thạch Hà, Tỉnh Hà Tĩnh T. Hà Tĩnh Việt Nam</t>
  </si>
  <si>
    <t>WM+ HTH Xóm 5 Tây, Hồng Lộc</t>
  </si>
  <si>
    <t>5381</t>
  </si>
  <si>
    <t>WM+ LCI 114 Hàm Nghi</t>
  </si>
  <si>
    <t>114 Hàm Nghi, Phường Kim Tân, Thành phố Lào Cai, T. Lào Cai Việt Nam</t>
  </si>
  <si>
    <t>5719</t>
  </si>
  <si>
    <t>WM+ KHA 19 Đường A1, KDT Vĩnh Điềm</t>
  </si>
  <si>
    <t>Lô 19 Đường A1, Khu đô thị Vĩnh Điềm Trung, X. Vĩnh Hiệp, TP. Nha Trang, Tỉnh Khánh Hòa Việt Nam</t>
  </si>
  <si>
    <t>WM+ KHA 19 Đường A1, KDT Vĩnh</t>
  </si>
  <si>
    <t>0972332917</t>
  </si>
  <si>
    <t>6312</t>
  </si>
  <si>
    <t>WM+ HNI Thiết Bình, Đông Anh</t>
  </si>
  <si>
    <t>Thôn Thiết Bình, Xã Vân Hà, H. Đông Anh TP. Hà Nội Việt Nam</t>
  </si>
  <si>
    <t>4023</t>
  </si>
  <si>
    <t>WM+ HNI 42 Vĩnh Tuy</t>
  </si>
  <si>
    <t>42 Vĩnh Tuy, Phường Vĩnh Tuy, Quận Hai Bà Trưng, TP. Hà Nội Việt Nam</t>
  </si>
  <si>
    <t>4860</t>
  </si>
  <si>
    <t>WM+ LAN 10-11-12 Trương Định</t>
  </si>
  <si>
    <t>10-11-12 Trương Định, P 1, Tp Tân An, T. Long An Việt Nam</t>
  </si>
  <si>
    <t>0365746543</t>
  </si>
  <si>
    <t>5143</t>
  </si>
  <si>
    <t>WM+ BNH 679 Xuân Ổ A</t>
  </si>
  <si>
    <t>Số 679 Xuân Ổ A, Phường Võ Cường, Thành Phố Bắc Ninh, T. Bắc Ninh Việt Nam</t>
  </si>
  <si>
    <t>0963100826</t>
  </si>
  <si>
    <t>5412</t>
  </si>
  <si>
    <t>WM+ DNG 91 Châu Thị Vĩnh Tế</t>
  </si>
  <si>
    <t>91 Châu Thị Vĩnh Tế, Phường Mỹ An, Quận Ngũ Hành Sơn, TP. Đà Nẵng Việt Nam</t>
  </si>
  <si>
    <t>2AVG</t>
  </si>
  <si>
    <t>WM+ THA 623 Triệu Quốc Đạt</t>
  </si>
  <si>
    <t>Số 623 Triệu Quốc Đạt, Tổ dân phố 1, Thị trấn Triệu Sơn, Huy T. Thanh Hóa Việt Nam</t>
  </si>
  <si>
    <t>5851</t>
  </si>
  <si>
    <t>WM+ HYN 14 Tuệ Tĩnh, An Tảo</t>
  </si>
  <si>
    <t>Phường An Tảo, Thành phố Hưng Yên, T. Hưng Yên Việt Nam</t>
  </si>
  <si>
    <t>2AGD</t>
  </si>
  <si>
    <t>WM+ HNM 212 Trường Chinh</t>
  </si>
  <si>
    <t>Số 212 Đường Trường Chinh, Phường Hai Bà Trưng TP. Phủ Lý T. Hà Nam Việt Nam</t>
  </si>
  <si>
    <t>4127</t>
  </si>
  <si>
    <t>WM+ BNH 60 Trần Quốc Toản</t>
  </si>
  <si>
    <t>Số 60 Trần Quốc Toản, Phường Ninh Xá, Thành Phố Bắc Ninh, T. Bắc Ninh Việt Nam</t>
  </si>
  <si>
    <t>Số 73 QL47C, Thôn Thái Lai, Xã Thái Hòa, Huyện Triệu Sơn T. Thanh Hóa Việt Nam</t>
  </si>
  <si>
    <t>4787</t>
  </si>
  <si>
    <t>WM+ VLG 01 Mậu Thân</t>
  </si>
  <si>
    <t>01 Mậu Thân, Phường 3, Thành phố Vĩnh Long, T. Vĩnh Long Việt Nam</t>
  </si>
  <si>
    <t>2AID</t>
  </si>
  <si>
    <t>WM+ BNH Khu phố Công Hà, Hà Mãn</t>
  </si>
  <si>
    <t>Khu phố Công Hà, Phường Hà Mãn, Thị xã Thuận Thành T. Bắc Ninh Việt Nam</t>
  </si>
  <si>
    <t>WM+ BNH Khu phố Công Hà, Hà Mã</t>
  </si>
  <si>
    <t>2A81</t>
  </si>
  <si>
    <t>WM+ CTO 75A2-77A2 Bùi Quang Trinh</t>
  </si>
  <si>
    <t>75A2-77A2 Bùi Quang Trinh, Khu TĐC Phú An, P. Phú Thứ, P. Phú Thứ, Q. Cái Răng TP. Cần Thơ Việt Nam</t>
  </si>
  <si>
    <t>WM+ CTO 75A2-77A2 Bùi Quang Tr</t>
  </si>
  <si>
    <t>4661</t>
  </si>
  <si>
    <t>WM+ CTO 140B/1 Nguyễn Văn Cừ</t>
  </si>
  <si>
    <t>140B/1 Nguyễn Văn Cừ, P. An Hòa, Quận Ninh Kiều, TP. Cần Thơ Việt Nam</t>
  </si>
  <si>
    <t>3717</t>
  </si>
  <si>
    <t>WM+ BNH 144 Hai Bà Trưng</t>
  </si>
  <si>
    <t>Số 144 Hai Bà Trưng, Phường Tiền An, Thành Phố Bắc Ninh, T. Bắc Ninh Việt Nam</t>
  </si>
  <si>
    <t>0222234678</t>
  </si>
  <si>
    <t>3475</t>
  </si>
  <si>
    <t>WM+ HDG 1030A Lê Thanh Nghị</t>
  </si>
  <si>
    <t>Số 1030A Lê Thanh Nghị, Phường Hải Tân, Thành phố Hải Dương, T. Hải Dương Việt Nam</t>
  </si>
  <si>
    <t>2ARM</t>
  </si>
  <si>
    <t>WM+ TBH Trung Thịnh, Thái Thịnh</t>
  </si>
  <si>
    <t>Thôn Trung Thịnh, Xã Thái Thịnh, Huyện Thái Thụy T. Thái Bình Việt Nam</t>
  </si>
  <si>
    <t>WM+ TBH Trung Thịnh, Thái Thịn</t>
  </si>
  <si>
    <t>6827</t>
  </si>
  <si>
    <t>WM+ TGG 147A Trần Công Tường</t>
  </si>
  <si>
    <t>147A Trần Công Tường, P. 5, TX. Gò Công T. Tiền Giang Việt Nam</t>
  </si>
  <si>
    <t>6741</t>
  </si>
  <si>
    <t>WM+ BNH Phú Mẫn, Yên Phong</t>
  </si>
  <si>
    <t>Thôn Phú Mẫn, Thị trấn Chờ, Huyện Yên Phong T. Bắc Ninh Việt Nam</t>
  </si>
  <si>
    <t>3169</t>
  </si>
  <si>
    <t>WIN HNI 96 Định Công</t>
  </si>
  <si>
    <t>96 phố Định Công, P. Phương Liệt, Quận Thanh Xuân, TP. Hà Nội Việt Nam</t>
  </si>
  <si>
    <t>4112</t>
  </si>
  <si>
    <t>WM+ DNI 38 Đặng Văn Trơn</t>
  </si>
  <si>
    <t>38 Đặng Văn Trơn, Nhị Hoà, Xã Hiệp Hoà, Thành phố Biên Hòa, T. Đồng Nai Việt Nam</t>
  </si>
  <si>
    <t>02871081368</t>
  </si>
  <si>
    <t>4073</t>
  </si>
  <si>
    <t>WIN HCM BS6-BS7 khu nhà ở Him Lam</t>
  </si>
  <si>
    <t>Lô thương mại BS6-BS7 Tầng trệt-Lửng tại Dự án KHu nhà ở, Thuộc Lô A1- Dự án khu nhà ở Him Lam, phường Tân Hưng, Quận 7, TP. Hồ Chí Minh Việt Nam</t>
  </si>
  <si>
    <t>WM+ HCM BS6-BS7 khu nhà ở Him</t>
  </si>
  <si>
    <t>0946669914</t>
  </si>
  <si>
    <t>1677</t>
  </si>
  <si>
    <t>WM VCP QNH Cẩm Phả</t>
  </si>
  <si>
    <t>TTTM Vincom Cẩm Phả, Phường Cẩm Bình, Thành phố Cẩm Phả, T. Quảng Ninh Việt Nam</t>
  </si>
  <si>
    <t>Trần Thị Xuân</t>
  </si>
  <si>
    <t>0982176390</t>
  </si>
  <si>
    <t>5161</t>
  </si>
  <si>
    <t>WM+ HNI 248 Chợ Chiều Chuông</t>
  </si>
  <si>
    <t>248 Chợ Chiều Chuông, Xã Phương Trung, Huyện Thanh Oai, TP. Hà Nội Việt Nam</t>
  </si>
  <si>
    <t>0966700623</t>
  </si>
  <si>
    <t>5694</t>
  </si>
  <si>
    <t>WM+ HDG 40 Trần Hưng Đạo, Nam Sách</t>
  </si>
  <si>
    <t>Số 40, đường Trần Hưng Đạo, Thị trấn Nam Sách, Huyện Nam Sách, T. Hải Dương Việt Nam</t>
  </si>
  <si>
    <t>WM+ HDG 40 Trần Hưng Đạo, Nam</t>
  </si>
  <si>
    <t>3180</t>
  </si>
  <si>
    <t>WM+ HNI Sky Light 125D Minh Khai</t>
  </si>
  <si>
    <t>Tầng 1 tòa nhà CT1 - Khu nhà ở cao cấp Skylight, 125D phố Minh Khai, Phường Minh Khai, Quận Hai Bà Trưng, TP. Hà Nội Việt Nam</t>
  </si>
  <si>
    <t>WM+ HNI Sky Light 125D Minh Kh</t>
  </si>
  <si>
    <t>0985403607</t>
  </si>
  <si>
    <t>5894</t>
  </si>
  <si>
    <t>WM+ HDG 263 Minh Tân</t>
  </si>
  <si>
    <t>263 Đường Minh Tân, Phường Minh Tân, Thị xã Kinh Môn, T. Hải Dương Việt Nam</t>
  </si>
  <si>
    <t>0979702389</t>
  </si>
  <si>
    <t>6653</t>
  </si>
  <si>
    <t>WM+ DNI 18I, P. Tân Phong</t>
  </si>
  <si>
    <t>18I, KP. 4, P. Tân Phong, TP. Biên Hòa, T. Đồng Nai Việt Nam</t>
  </si>
  <si>
    <t>6708</t>
  </si>
  <si>
    <t>WM+ QNH 103 Hoàng Hoa Thám</t>
  </si>
  <si>
    <t>103 Hoàng Hoa Thám, Phường Mạo Khê, Thị xã Đông Triều, T. Quảng Ninh Việt Nam</t>
  </si>
  <si>
    <t>1642</t>
  </si>
  <si>
    <t>WM VCP KHA Trần Phú</t>
  </si>
  <si>
    <t>78-80 Trần Phú, Phường Lộc Thọ, TP. Nha Trang, T. Khánh Hòa Việt Nam</t>
  </si>
  <si>
    <t>Đinh Thị Thiện Nghĩa</t>
  </si>
  <si>
    <t>02583818727 109</t>
  </si>
  <si>
    <t>4304</t>
  </si>
  <si>
    <t>WM+ QNH 27 Trần Nhật Duật</t>
  </si>
  <si>
    <t>Số 27 Trần Nhật Duật, Phường Trần Hưng Đạo, Thành phố Hạ Long, T. Quảng Ninh Việt Nam</t>
  </si>
  <si>
    <t>02471066868</t>
  </si>
  <si>
    <t>4311</t>
  </si>
  <si>
    <t>WM+ HCM 65-65A-B-C Nguyễn Đỗ Cung</t>
  </si>
  <si>
    <t>65-65A-65B-65C Nguyễn Đỗ Cung, P. Tây Thạnh, Quận Tân Phú, TP. Hồ Chí Minh Việt Nam</t>
  </si>
  <si>
    <t>WM+ HCM 65-65A-B-C Nguyễn Đỗ C</t>
  </si>
  <si>
    <t>0339216004</t>
  </si>
  <si>
    <t>6477</t>
  </si>
  <si>
    <t>WM+ HNI Đinh Xuyên, Ứng Hòa</t>
  </si>
  <si>
    <t>Xóm 4, Thôn Đinh Xuyên, Xã Hòa Nam, Huyện Ứng Hòa, TP. Hà Nội Việt Nam</t>
  </si>
  <si>
    <t>6414</t>
  </si>
  <si>
    <t>WM+ QBH 204 Quang Trung</t>
  </si>
  <si>
    <t>Số 204 Quang Trung, Phường Quảng Thọ, Thị xã Ba Đồn, T. Quảng Bình Việt Nam</t>
  </si>
  <si>
    <t>THU HẰNG Bắp bò muối gói 200g</t>
  </si>
  <si>
    <t>2AOU</t>
  </si>
  <si>
    <t>WM+ QNM TĐ 1530,TBĐ 16,Thôn Mộc Bài</t>
  </si>
  <si>
    <t>Thửa đất số 1530, Tờ bản đồ số 16, H. Quế Sơn T. Quảng Nam Việt Nam</t>
  </si>
  <si>
    <t>WM+ QNM TĐ 1530,TBĐ 16,Thôn Mộ</t>
  </si>
  <si>
    <t>6735</t>
  </si>
  <si>
    <t>WM+ HCM 9A Thoại Ngọc Hầu</t>
  </si>
  <si>
    <t>9A Thoại Ngọc Hầu, P. Hòa Thạnh, Q. Tân Phú, TP. Hồ Chí Minh Việt Nam</t>
  </si>
  <si>
    <t>1532</t>
  </si>
  <si>
    <t>WM VMM HNI Royal City</t>
  </si>
  <si>
    <t>Số 72A đường Nguyễn Trãi - P., Thượng Đình, Quận Thanh Xuân, TP. Hà Nội Việt Nam</t>
  </si>
  <si>
    <t>Đặng Thị Nhâm</t>
  </si>
  <si>
    <t>0943724523</t>
  </si>
  <si>
    <t>5903</t>
  </si>
  <si>
    <t>WM+ HDG 394 TT Phủ, Bình Giang</t>
  </si>
  <si>
    <t>Đường 394, thị trấn Phủ, xã Thái Học, huyện Bình Giang, T. Hải Dương Việt Nam</t>
  </si>
  <si>
    <t>6963</t>
  </si>
  <si>
    <t>WM+ KTM 112 Hoàng Thị Loan</t>
  </si>
  <si>
    <t>112 Hoàng Thị Loan, P. Quang Trung, TP. Kon Tum T. Kon Tum Việt Nam</t>
  </si>
  <si>
    <t>4506</t>
  </si>
  <si>
    <t>WM+ DNI 155 Trương Định</t>
  </si>
  <si>
    <t>155 Trương Định, khu phố 2, Phường Tân Mai, Thành phố Biên Hòa, T. Đồng Nai Việt Nam</t>
  </si>
  <si>
    <t>0938538427</t>
  </si>
  <si>
    <t>6651</t>
  </si>
  <si>
    <t>WM+ TGG 378 Lê Thị Hồng Gấm</t>
  </si>
  <si>
    <t>378 Lê Thị Hồng Gấm, P. 6, TP. Mỹ Tho, T. Tiền Giang Việt Nam</t>
  </si>
  <si>
    <t>2AMS</t>
  </si>
  <si>
    <t>WM+ BDH 286 Quang Trung</t>
  </si>
  <si>
    <t>286 Quang Trung, TT. Phú Phong, H. Tây Sơn, T. Bình Định Việt Nam</t>
  </si>
  <si>
    <t>3593</t>
  </si>
  <si>
    <t>WM+ DNI 27 Lý Văn Sâm</t>
  </si>
  <si>
    <t>27 Lý Văn Sâm, Khu Phố 6, Phường Tam Hiệp, P. Tam Hiệp, Thành phố Biên Hòa, T. Đồng Nai Việt Nam</t>
  </si>
  <si>
    <t>0915377193</t>
  </si>
  <si>
    <t>2AAH</t>
  </si>
  <si>
    <t>WM+ THA Trung Sơn, Thanh Sơn</t>
  </si>
  <si>
    <t>Thôn Trung Sơn, Xã Thanh Sơn, Thị xã Nghi Sơn T. Thanh Hóa Việt Nam</t>
  </si>
  <si>
    <t>4558</t>
  </si>
  <si>
    <t>WM+AGG 4Bis Lê Minh Ngươn</t>
  </si>
  <si>
    <t>4Bis Lê Minh Ngươn, Phường Mỹ Long, Thành phố Long Xuyên, T. An Giang Việt Nam</t>
  </si>
  <si>
    <t>5551</t>
  </si>
  <si>
    <t>WM+ VLG 86 Nguyễn Huệ</t>
  </si>
  <si>
    <t>86 Nguyễn Huệ, Phường 2, Thành phố Vĩnh Long, T. Vĩnh Long Việt Nam</t>
  </si>
  <si>
    <t>0796 879 029</t>
  </si>
  <si>
    <t>2AFY</t>
  </si>
  <si>
    <t>WM+ BGG 322 Lê Lợi</t>
  </si>
  <si>
    <t>Số 322 Đường Lê Lợi, Phường Hoàng Văn Thụ Thành phố Bắc Giang T. Bắc Giang Việt Nam</t>
  </si>
  <si>
    <t>5905</t>
  </si>
  <si>
    <t>WM+ PTO 26 Âu Cơ</t>
  </si>
  <si>
    <t>26 Âu Cơ, Khu Tân Sơn, Thị trấn Lâm Thao, Huyện Lâm Thao, T. Phú Thọ Việt Nam</t>
  </si>
  <si>
    <t>4071</t>
  </si>
  <si>
    <t>WM+ DNG 164 Kỳ Đồng</t>
  </si>
  <si>
    <t>164 Kỳ Đồng, tổ 27, Phường Thanh Khê Đông, Quận Thanh Khê, TP. Đà Nẵng Việt Nam</t>
  </si>
  <si>
    <t>0776321926</t>
  </si>
  <si>
    <t>0905909591</t>
  </si>
  <si>
    <t>4550</t>
  </si>
  <si>
    <t>WM+ AGG 54A Lý Thường Kiệt</t>
  </si>
  <si>
    <t>54A Lý Thường Kiệt, Phường Mỹ Bình, Thành phố Long Xuyên, T. An Giang Việt Nam</t>
  </si>
  <si>
    <t>2AJJ</t>
  </si>
  <si>
    <t>WM+ PTO 439 Tiên Dung</t>
  </si>
  <si>
    <t>Số Nhà 439, Phố Tiên Dung, Khu Tiên Phú, Phường Tiên Cát, T. Phú Thọ Việt Nam</t>
  </si>
  <si>
    <t>4638</t>
  </si>
  <si>
    <t>WM+ NAN 16 Lê Lợi</t>
  </si>
  <si>
    <t>16 Lê Lợi, Phường Hưng Bình, Thành phố Vinh, T. Nghệ An Việt Nam</t>
  </si>
  <si>
    <t>0972930209</t>
  </si>
  <si>
    <t>5100</t>
  </si>
  <si>
    <t>WM+ YBI 102 Đại Lộ Nguyễn Thái Học</t>
  </si>
  <si>
    <t>Số 102 Đại lộ Nguyễn Thái Học, Phường Nguyễn Thái Học, Thành phố Yên Bái, T. Yên Bái Việt Nam</t>
  </si>
  <si>
    <t>WM+ YBI 102 Đại Lộ Nguyễn Thái</t>
  </si>
  <si>
    <t>1699</t>
  </si>
  <si>
    <t>WM VMM HNI Ocean Park</t>
  </si>
  <si>
    <t>Tầng 2 và Tầng 3, TTTM Vincom Mega Mall Ocean Park, Lô đất số CCTP-10 thuộc DA KĐT Gia Lâm, TT Trâu Quỳ và các xã Dương Xá, Kiêu Kỵ, Hà Nội Việt Nam</t>
  </si>
  <si>
    <t>Lê Thị Minh Phương</t>
  </si>
  <si>
    <t>0365555408</t>
  </si>
  <si>
    <t>2APK</t>
  </si>
  <si>
    <t>WM+ QNH 58 Vận Tải Bạch Đằng</t>
  </si>
  <si>
    <t>Số 58 Đường Vận Tải Bạch Đằng, Phường Hà An, Thị xã Quảng Yê TX. Quảng Yên T. Quảng Ninh Việt Nam</t>
  </si>
  <si>
    <t>5724</t>
  </si>
  <si>
    <t>WM+ NDH 5 Phan Đình Phùng</t>
  </si>
  <si>
    <t>Số 5 đường Phan Đình Phùng, phường Trần Hưng Đạo, TP Nam Định, Tỉnh Nam Định Việt Nam</t>
  </si>
  <si>
    <t>6785</t>
  </si>
  <si>
    <t>WM+ KGG 232 ĐT 971</t>
  </si>
  <si>
    <t>232 ĐT 971, tổ 13, KP. Kiên Tân, TT. Kiên Lương, H. Kiên Lương T. Kiên Giang Việt Nam</t>
  </si>
  <si>
    <t>2914</t>
  </si>
  <si>
    <t>WM+ HPG 73 Cát Dài</t>
  </si>
  <si>
    <t>73B Phố Hai Bà Trưng (Cát Dài, cũ), P. Cát Dài, Quận Lê Chân, TP. Hải Phòng Việt Nam</t>
  </si>
  <si>
    <t>3819</t>
  </si>
  <si>
    <t>WM+ DNG 183 Hàn Thuyên</t>
  </si>
  <si>
    <t>Lô 6B1-34 KDC Số 4 Nguyễn Tri Phương, Phường Hòa Cường Bắc, Quận Hải Châu, TP. Đà Nẵng Việt Nam</t>
  </si>
  <si>
    <t>0905777945</t>
  </si>
  <si>
    <t>2B31</t>
  </si>
  <si>
    <t>WM+ THA Long Vân, Đồng Lợi</t>
  </si>
  <si>
    <t>Số 174, Thôn Long Vân, Xã Đồng Lợi, Huyện Triệu Sơn T. Thanh Hóa Việt Nam</t>
  </si>
  <si>
    <t>3089</t>
  </si>
  <si>
    <t>WM+ HNI 44 Lâm Tiên</t>
  </si>
  <si>
    <t>44 tổ 12 phố Lâm Tiên, thị trấn, Đông Anh, Huyện Đông Anh, TP. Hà Nội Việt Nam</t>
  </si>
  <si>
    <t>2ABZ</t>
  </si>
  <si>
    <t>WM+ BGG Số 5 Hoàng Hoa Thám</t>
  </si>
  <si>
    <t>Số 5, Tổ Dân Phố Hoàng Hoa Thám, Thị trấn Cao Thượng Huyện Tân Yên, Tỉnh Bắc Giang Việt Nam</t>
  </si>
  <si>
    <t>4562</t>
  </si>
  <si>
    <t>WM+ AGG 244-245 Hàm Nghi</t>
  </si>
  <si>
    <t>244-245 đường Hàm Nghi, Phường Bình Khánh, Thành phố Long Xuyên, T. An Giang Việt Nam</t>
  </si>
  <si>
    <t>4233</t>
  </si>
  <si>
    <t>WM+ THA Liền kề L3-L5 FLC</t>
  </si>
  <si>
    <t>Liền kề L3 - L5 Khu công trình hỗn hợp và nhà ở, Phường Đông Vệ, Thành phố Thanh Hóa, T. Thanh Hóa Việt Nam</t>
  </si>
  <si>
    <t>0975703698</t>
  </si>
  <si>
    <t>2ASE</t>
  </si>
  <si>
    <t>WM+ HTH Phú Thượng, Cẩm Duệ</t>
  </si>
  <si>
    <t>Thôn Phú Thượng, Xã Cẩm Duệ, Huyện Cẩm Xuyên T. Hà Tĩnh Việt Nam</t>
  </si>
  <si>
    <t>2ALO</t>
  </si>
  <si>
    <t>WM+ PTO Khu 2, Chân Mộng</t>
  </si>
  <si>
    <t>Khu 2, Xã Chân Mộng, Huyện Đoan Hùng T. Phú Thọ Việt Nam</t>
  </si>
  <si>
    <t>2AL2</t>
  </si>
  <si>
    <t>WM+ QNH 352 Trần Phú</t>
  </si>
  <si>
    <t>Số 352 Đường Trần Phú, Khu 1A, Phường Cẩm Trung, TP. Cẩm Phả T. Quảng Ninh Việt Nam</t>
  </si>
  <si>
    <t>6322</t>
  </si>
  <si>
    <t>WM+ HNI 98 Đồng Hương</t>
  </si>
  <si>
    <t>98 Đồng Hương, Thị trấn Quốc Oai, Huyện Quốc Oai, TP. Hà Nội Việt Nam</t>
  </si>
  <si>
    <t>4907</t>
  </si>
  <si>
    <t>WM+ GLI 339 Trường Chinh</t>
  </si>
  <si>
    <t>339 Trường Chinh, P. Trà Bá, TP Pleiku, T. Gia Lai Việt Nam</t>
  </si>
  <si>
    <t>2AUC</t>
  </si>
  <si>
    <t>WM+ HNI Cẩm Lĩnh, Đông Phượng</t>
  </si>
  <si>
    <t>Đường Cẩm Lĩnh, Thôn Đông Phượng, Xã Cẩm Lĩnh, Huyện Ba Vì TP. Hà Nội Việt Nam</t>
  </si>
  <si>
    <t>4527</t>
  </si>
  <si>
    <t>WM+ DNG 89 Đồng Kè</t>
  </si>
  <si>
    <t>89 Đồng Kè, Phường Hòa Khánh Bắc, Quận Liên Chiểu, TP. Đà Nẵng Việt Nam</t>
  </si>
  <si>
    <t>0973533094</t>
  </si>
  <si>
    <t>2174</t>
  </si>
  <si>
    <t>WM+ HNI C2 Xuân Đỉnh</t>
  </si>
  <si>
    <t>Chung cư cao tầng C2 Xuân Đỉnh, Lô, C2, Phường Xuân Đỉnh, Quận Bắc Từ Liêm, TP. Hà Nội Việt Nam</t>
  </si>
  <si>
    <t>5420</t>
  </si>
  <si>
    <t>WM+ HCM 120E Xóm Đất</t>
  </si>
  <si>
    <t>120E Xóm Đất, Phường 8, Quận 11, TP. Hồ Chí Minh Việt Nam</t>
  </si>
  <si>
    <t>0932002304</t>
  </si>
  <si>
    <t>2AB5</t>
  </si>
  <si>
    <t>WM+ QNH 189 Tổ 18, Khu 3 Trưng Vươn</t>
  </si>
  <si>
    <t>Số 189 Tổ 18, Khu 3, P. Trưng Vương, TP. Uông Bí T. Quảng Ninh Việt Nam</t>
  </si>
  <si>
    <t>WM+ QNH 189 Tổ 18, Khu 3 Trưng</t>
  </si>
  <si>
    <t>2048</t>
  </si>
  <si>
    <t>WM+ DNG 134 Ba Tháng Hai</t>
  </si>
  <si>
    <t>134, Ba Tháng Hai, P. Thuận Phước, Quận Hải Châu, TP. Đà Nẵng Việt Nam</t>
  </si>
  <si>
    <t>0773235508</t>
  </si>
  <si>
    <t>5309</t>
  </si>
  <si>
    <t>WM+ QNH 125 Lý Thường Kiệt</t>
  </si>
  <si>
    <t>125 Lý Thường Kiệt, Phường Cửa Ông, Thành phố Cẩm Phả, T. Quảng Ninh Việt Nam</t>
  </si>
  <si>
    <t>6162</t>
  </si>
  <si>
    <t>WM+ NAN 82 Lý Tự Trọng</t>
  </si>
  <si>
    <t>Số 82 Lý Tự Trọng, Phường Hà Huy Tập, Thành Phố Vinh, T. Nghệ An Việt Nam</t>
  </si>
  <si>
    <t>3915</t>
  </si>
  <si>
    <t>WM+ DNG 563 Ngô Quyền</t>
  </si>
  <si>
    <t>563 Ngô Quyền, Phường An Hải Bắc, Quận Sơn Trà, TP. Đà Nẵng Việt Nam</t>
  </si>
  <si>
    <t>0935100752</t>
  </si>
  <si>
    <t>0559959079</t>
  </si>
  <si>
    <t>2AVQ</t>
  </si>
  <si>
    <t>WM+ QNI Thôn 6, Đức Chánh</t>
  </si>
  <si>
    <t>Thửa đất số 312, Tờ bản đồ số 11, Thôn 6, X. Đức Chánh T. Quảng Ngãi Việt Nam</t>
  </si>
  <si>
    <t>5958</t>
  </si>
  <si>
    <t>WM+ QNH Khu 7, Nam Hòa</t>
  </si>
  <si>
    <t>Khu phố 7, phường Nam Hòa, thị Xã Quảng Yên, T. Quảng Ninh Việt Nam</t>
  </si>
  <si>
    <t>2AK4</t>
  </si>
  <si>
    <t>WM+ HNI Liên Hiệp, Phúc Thọ</t>
  </si>
  <si>
    <t>Thôn 8, Xã Liên Hiệp, Huyện Phúc Thọ TP. Hà Nội Việt Nam</t>
  </si>
  <si>
    <t>1564</t>
  </si>
  <si>
    <t>WM VCP PTO Việt Trì</t>
  </si>
  <si>
    <t>Tầng 2 TTTM Vincom Plaza, Số 2 Đại, lộ Hùng Vương, P. Tiên Cát, TP. Việt Trì, T. Phú Thọ Việt Nam</t>
  </si>
  <si>
    <t>Ngô Tuấn Anh</t>
  </si>
  <si>
    <t>0962170466</t>
  </si>
  <si>
    <t>3938</t>
  </si>
  <si>
    <t>WM+ DNG 200 Núi Thành</t>
  </si>
  <si>
    <t>200 Núi Thành, Phường Hòa Cường Bắc, Quận Hải Châu, TP. Đà Nẵng Việt Nam</t>
  </si>
  <si>
    <t>0962834537</t>
  </si>
  <si>
    <t>5271</t>
  </si>
  <si>
    <t>WM+ CTO 399 Nguyễn Đệ</t>
  </si>
  <si>
    <t>399 Nguyễn Đệ, P. An Hòa, Quận Ninh Kiều, TP. Cần Thơ Việt Nam</t>
  </si>
  <si>
    <t>5806</t>
  </si>
  <si>
    <t>WM+ QNH 218 Trần Nhân Tông</t>
  </si>
  <si>
    <t>số 218 Trần Nhân Tông, Khu Yên Lâm 4, P. Đức Chính, Thị xã Đông Triều, T. Quảng Ninh Việt Nam</t>
  </si>
  <si>
    <t>6045</t>
  </si>
  <si>
    <t>WM+ PTO 476 Phong Châu</t>
  </si>
  <si>
    <t>476 Phong Châu, Khu 22, phường Gia Cẩm, thành phố Việt Trì, T. Phú Thọ Việt Nam</t>
  </si>
  <si>
    <t>VM+ PTO 476 Phong Châu</t>
  </si>
  <si>
    <t>5543</t>
  </si>
  <si>
    <t>WM+ QNH 154 Đặng Châu Tuệ</t>
  </si>
  <si>
    <t>Số 154 Đặng Châu Tuệ, Phường Quang Hanh, Thành phố Cẩm Phả, T. Quảng Ninh Việt Nam</t>
  </si>
  <si>
    <t>0375958222</t>
  </si>
  <si>
    <t>3357</t>
  </si>
  <si>
    <t>WM+ BDG 103/1 Khu Phố 1A</t>
  </si>
  <si>
    <t>103/1 Khu phố 1A, Phường An Phú, Thành phố Thuận An, T. Bình Dương Việt Nam</t>
  </si>
  <si>
    <t>0868509121</t>
  </si>
  <si>
    <t>4325</t>
  </si>
  <si>
    <t>WM+ DNG 63 Núi Thành</t>
  </si>
  <si>
    <t>63 Núi Thành, P. Hòa Thuận Đông, Quận Hải Châu, TP. Đà Nẵng Việt Nam</t>
  </si>
  <si>
    <t>5669</t>
  </si>
  <si>
    <t>WM+ HNI 15 Xóm Chợ Yêm, Sóc Sơn</t>
  </si>
  <si>
    <t>Số nhà 15 Xóm chợ Yêm, Xã Đông Xuân, Huyện Sóc Sơn, TP. Hà Nội Việt Nam</t>
  </si>
  <si>
    <t>WM+ HNI 15 Xóm Chợ Yêm, Sóc Sơ</t>
  </si>
  <si>
    <t>0965574816</t>
  </si>
  <si>
    <t>2AXG</t>
  </si>
  <si>
    <t>WM+ THA TDP Thượng Hải, Hải Thanh</t>
  </si>
  <si>
    <t>Tổ dân phố Thượng Hải, Phường Hải Thanh, Thị xã Nghi Sơn T. Thanh Hóa Việt Nam</t>
  </si>
  <si>
    <t>WM+ THA TDP Thượng Hải, Hải Th</t>
  </si>
  <si>
    <t>6367</t>
  </si>
  <si>
    <t>WM+ THA 123-125 Phố Kiểu</t>
  </si>
  <si>
    <t>Số 123-125 Phố Kiểu, X. Yên Trường, H. Yên Định, T. Thanh Hóa Việt Nam</t>
  </si>
  <si>
    <t>0399349640</t>
  </si>
  <si>
    <t>2A14</t>
  </si>
  <si>
    <t>WM+ HTH TDP Nam Mỹ, Can Lộc</t>
  </si>
  <si>
    <t>Tổ dân phố Nam Mỹ, Thị trấn Đồng Lộc, Huyện Can Lộc T. Hà Tĩnh Việt Nam</t>
  </si>
  <si>
    <t>2AFF</t>
  </si>
  <si>
    <t>WM+ PTO Khu 5, Xuân Lộc</t>
  </si>
  <si>
    <t>Khu 5, Xã Xuân Lộc, Huyện Thanh Thủy T. Phú Thọ Việt Nam</t>
  </si>
  <si>
    <t>2AJL</t>
  </si>
  <si>
    <t>WM+ DNG 111 Phan Văn Đáng</t>
  </si>
  <si>
    <t>111 Phan Văn Đáng,Thôn Bàu Cầu, X. Hòa Châu, H. Hòa Vang, TP. Đà Nẵng Việt Nam</t>
  </si>
  <si>
    <t>02471066886</t>
  </si>
  <si>
    <t>2861</t>
  </si>
  <si>
    <t>WM+ HPG 12 Lê Duẩn</t>
  </si>
  <si>
    <t>Số 12 Lê Duẩn, tổ 52 khu 6, Phường Quán Trữ, Quận Kiến An, TP. Hải Phòng Việt Nam</t>
  </si>
  <si>
    <t>0983907279</t>
  </si>
  <si>
    <t>4140</t>
  </si>
  <si>
    <t>WM+ HNI 262 Lĩnh Nam</t>
  </si>
  <si>
    <t>Số 262 Lĩnh Nam, Phường Lĩnh Nam, Quận Hoàng Mai, TP. Hà Nội Việt Nam</t>
  </si>
  <si>
    <t>0365686310</t>
  </si>
  <si>
    <t>2AOT</t>
  </si>
  <si>
    <t>WM+ THA Trịnh Lộc, Yên Phú</t>
  </si>
  <si>
    <t>Số nhà 02A, Tỉnh lộ 516B, Thôn Trịnh Lộc, Xã Yên Phú T. Thanh Hóa Việt Nam</t>
  </si>
  <si>
    <t>3569</t>
  </si>
  <si>
    <t>WM+ HNI 359 Lĩnh Nam</t>
  </si>
  <si>
    <t>Số 359 đường Lĩnh Nam,Phường Vĩnh Hưng, Quận Hoàng Mai, TP. Hà Nội Việt Nam</t>
  </si>
  <si>
    <t>0326309797</t>
  </si>
  <si>
    <t>3480</t>
  </si>
  <si>
    <t>WM+ HDG 97-99 Nguyễn Văn Linh</t>
  </si>
  <si>
    <t>Số 97-99 Nguyễn Văn Linh, Phường Tân Bình, Thành phố Hải Dương, T. Hải Dương Việt Nam</t>
  </si>
  <si>
    <t>5437</t>
  </si>
  <si>
    <t>WM+ VTU 679 – 681 Võ Văn Kiệt</t>
  </si>
  <si>
    <t>679 - 681 Võ Văn Kiệt, P. Long Tâm, Thành phố Bà Rịa, T. Bà Rịa - Vũng Tàu Việt Nam</t>
  </si>
  <si>
    <t>0567751139</t>
  </si>
  <si>
    <t>2AKP</t>
  </si>
  <si>
    <t>WM+ THA 184 Định Đức</t>
  </si>
  <si>
    <t>Số 184 Đường Định Đức, Thôn Thượng Đình 3, Xã Quảng Định, T. Thanh Hóa Việt Nam</t>
  </si>
  <si>
    <t>2AMJ</t>
  </si>
  <si>
    <t>WM+ THA Thái Lai, Thái Hòa</t>
  </si>
  <si>
    <t>4867</t>
  </si>
  <si>
    <t>WM+ KGG 21 Nguyễn Văn Cừ</t>
  </si>
  <si>
    <t>21 Nguyễn Văn Cừ, KP 1, P An Hòa, Thành phố Rạch Giá, T. Kiên Giang Việt Nam</t>
  </si>
  <si>
    <t>2AHD</t>
  </si>
  <si>
    <t>WM+ BGG Đoàn Kết, Thường Thắng</t>
  </si>
  <si>
    <t>Thôn Đoàn Kết, Xã Thường Thắng, Huyện Hiệp Hoà T. Bắc Giang Việt Nam</t>
  </si>
  <si>
    <t>5342</t>
  </si>
  <si>
    <t>WM+ HNI 8 Trương Công Giai</t>
  </si>
  <si>
    <t>Số 8 Trương Công Giai, tổ 21, Phường Dịch Vọng, Quận Cầu Giấy, TP. Hà Nội Việt Nam</t>
  </si>
  <si>
    <t>5926</t>
  </si>
  <si>
    <t>WM+ QNH 162 Nguyễn Văn Trỗi</t>
  </si>
  <si>
    <t>Số 162 Nguyễn Văn Trỗi, phường Hồng Hà, Tp Hạ Long, T. Quảng Ninh Việt Nam</t>
  </si>
  <si>
    <t>2B20</t>
  </si>
  <si>
    <t>WM+ NAN 184-186 Hồ Văn Sinh</t>
  </si>
  <si>
    <t>184-186 Đường Hồ Văn Sinh, Phường Quỳnh Phương, TX. Hoàng Mai T. Nghệ An Việt Nam</t>
  </si>
  <si>
    <t>3925</t>
  </si>
  <si>
    <t>WM+ HNI 347 Vũ Tông Phan</t>
  </si>
  <si>
    <t>Số 347 Vũ Tông Phan - Phường Khương Đình, Quận Thanh Xuân, TP. Hà Nội Việt Nam</t>
  </si>
  <si>
    <t>0981056951</t>
  </si>
  <si>
    <t>6186</t>
  </si>
  <si>
    <t>WM+ HCM C00.02 CC Carina</t>
  </si>
  <si>
    <t>Căn hộ C00.02, Chung cư Carina, 1648 đường Võ Văn Kiệt, P.16, Q. 8, TP. Hồ Chí Minh Việt Nam</t>
  </si>
  <si>
    <t>4570</t>
  </si>
  <si>
    <t>WM+ NAN 30 Phan Đình Phùng</t>
  </si>
  <si>
    <t>30 Phan Đình Phùng, Phường Cửa Nam, Thành phố Vinh, T. Nghệ An Việt Nam</t>
  </si>
  <si>
    <t>2AW5</t>
  </si>
  <si>
    <t>WM+ BDH 79 Phan Trọng Tuệ</t>
  </si>
  <si>
    <t>79 Phan Trọng Tuệ, P. Hoài Hương, TX. Hoài Nhơn, T. Bình Định Việt Nam</t>
  </si>
  <si>
    <t>2AQQ</t>
  </si>
  <si>
    <t>WM+ BGG Bảo Tân, Sơn Thịnh</t>
  </si>
  <si>
    <t>Thôn Bảo Tân, Xã Sơn Thịnh, Huyện Hiệp Hòa, T. Bắc Giang Việt Nam</t>
  </si>
  <si>
    <t>WM+ BGG Bảo Tân, Đại Thành</t>
  </si>
  <si>
    <t>5181</t>
  </si>
  <si>
    <t>WM+ DNG 96 Trịnh Đình Thảo</t>
  </si>
  <si>
    <t>96 Trịnh Đình Thảo, P. Khuê Trung, Quận Cẩm Lệ, TP. Đà Nẵng Việt Nam</t>
  </si>
  <si>
    <t>5637</t>
  </si>
  <si>
    <t>WIN HCM TM 03 Tầng 1, Khối D, CC</t>
  </si>
  <si>
    <t>TM 03, Tầng 1, Khối D (Khối thương mại dịch vụ) thuộc Khu chung cư Gia Hòa tọa lạc tại 523A Đỗ Xuân Hợp, KP6, Phước Long B TP. Hồ Chí Minh Việt Nam</t>
  </si>
  <si>
    <t>WM+ HCM TM 03 Tầng 1, Khối D,</t>
  </si>
  <si>
    <t>5310</t>
  </si>
  <si>
    <t>WM+ QNH Tổ 1 khu 5 P Mông Dương</t>
  </si>
  <si>
    <t>Tổ 1 Khu 5, Phường Mông Dương, Thành phố Cẩm Phả, T. Quảng Ninh Việt Nam</t>
  </si>
  <si>
    <t>WM+ QNH Tổ 1 khu 5 P Mông Dươn</t>
  </si>
  <si>
    <t>5634</t>
  </si>
  <si>
    <t>WM+ HNI 167 Phú Diễn</t>
  </si>
  <si>
    <t>Số 167 Phú Diễn, tổ 13, phường Phú Diễn, quận Bắc Từ Liêm, Thành phố Hà Nội Việt Nam</t>
  </si>
  <si>
    <t>2503</t>
  </si>
  <si>
    <t>WIN HCM Khu Phố Cảnh Viên</t>
  </si>
  <si>
    <t>Khu Phố Cảnh Viên, P. Tân Phú, Quận 7, TP. Hồ Chí Minh Việt Nam</t>
  </si>
  <si>
    <t>WM+ HCM Khu Phố Cảnh Viên</t>
  </si>
  <si>
    <t>0903462483</t>
  </si>
  <si>
    <t>6198</t>
  </si>
  <si>
    <t>WM+ DNG Túy Loan Đông 1, Hòa Vang</t>
  </si>
  <si>
    <t>Thôn Túy Loan Đông 1, Xã Hòa Phong, Huyện Hòa Vang, TP. Đà Nẵng Việt Nam</t>
  </si>
  <si>
    <t>WM+ DNG Túy Loan Đông 1, Hòa V</t>
  </si>
  <si>
    <t>5119</t>
  </si>
  <si>
    <t>WM+ HYN 62B-64 Điện Biên</t>
  </si>
  <si>
    <t>62B-64 Điện Biên, Phường Lê Lợi, Thành phố Hưng Yên, T. Hưng Yên Việt Nam</t>
  </si>
  <si>
    <t>0989892695</t>
  </si>
  <si>
    <t>4714</t>
  </si>
  <si>
    <t>WM+ TNN 488 Phan Đình Phùng</t>
  </si>
  <si>
    <t>488 Phan Đình Phùng, Phường Đồng Quang, Thành phố Thái Nguyên, T. Thái Nguyên Việt Nam</t>
  </si>
  <si>
    <t>47141</t>
  </si>
  <si>
    <t>5902</t>
  </si>
  <si>
    <t>WM+ KHA 155 đường A2 Phước Hải</t>
  </si>
  <si>
    <t>155 đường A2 Khu đô thị VCN Phước Hải, phường Phước Hải, thành phố Nha Trang, T. Khánh Hòa Việt Nam</t>
  </si>
  <si>
    <t>6721</t>
  </si>
  <si>
    <t>WM+ TBH Ái Quốc, Tiền Hải</t>
  </si>
  <si>
    <t>Thôn Ái Quốc, Xã Nam Thanh, Huyện Tiền Hải T. Thái Bình Việt Nam</t>
  </si>
  <si>
    <t>5976</t>
  </si>
  <si>
    <t>WM+ HNI Thanh Trí, Sóc Sơn</t>
  </si>
  <si>
    <t>Thôn Thanh Trí, xã Minh Phú, huyện Sóc Sơn, Việt Nam</t>
  </si>
  <si>
    <t>6381</t>
  </si>
  <si>
    <t>WM+ HTH 259 Trần Phú</t>
  </si>
  <si>
    <t>259 Trần Phú, Thị trấn Hương Khê, Huyện Hương Khê, T. Hà Tĩnh Việt Nam</t>
  </si>
  <si>
    <t>2AN3</t>
  </si>
  <si>
    <t>WM+ THA Thổ Nam, Nông Cống</t>
  </si>
  <si>
    <t>Thôn Thổ Nam, Xã Tế Thắng, Huyện Nông Cống T. Thanh Hóa Việt Nam</t>
  </si>
  <si>
    <t>4758</t>
  </si>
  <si>
    <t>WM+ NDH 147 Nguyễn Công Trứ</t>
  </si>
  <si>
    <t>147 Nguyễn Công Trứ, Khu Đô Thị mới Hòa Vượng, Xã Lộc Hòa, Thành phố Nam Định, T. Nam Định Việt Nam</t>
  </si>
  <si>
    <t>6958</t>
  </si>
  <si>
    <t>WM+ HDG 15 Đức Minh, Thanh Bình</t>
  </si>
  <si>
    <t>Số 15 Đường Đức Minh, P. Thanh Bình, TP. Hải Dương, Tỉnh Hải Dương T. Hải Dương Việt Nam</t>
  </si>
  <si>
    <t>WM+ HDG 15 Đức Minh, Thanh Bìn</t>
  </si>
  <si>
    <t>2ATI</t>
  </si>
  <si>
    <t>WM+ QNM 204 ĐT609, Thôn Nhị Dinh 3</t>
  </si>
  <si>
    <t>204 đường ĐT609, Thôn Nhị Dinh 3, TX. Điện Bàn T. Quảng Nam Việt Nam</t>
  </si>
  <si>
    <t>WM+ QNM 204 ĐT609, Thôn Nhị Di</t>
  </si>
  <si>
    <t>2ABM</t>
  </si>
  <si>
    <t>WM+ BNH 103 Lý Thường Kiệt</t>
  </si>
  <si>
    <t>103 Lý Thường Kiệt, Thôn Duệ Đông, Thị trấn Lim, Huyện Tiên Du, Tỉnh Bắc Ninh Việt Nam</t>
  </si>
  <si>
    <t>4968</t>
  </si>
  <si>
    <t>WM+ HNI QL3 Phố Lộc Hà</t>
  </si>
  <si>
    <t>QL3 Phố Lộc Hà, Xã Mai Lâm, Huyện Đông Anh, TP. Hà Nội Việt Nam</t>
  </si>
  <si>
    <t>6300</t>
  </si>
  <si>
    <t>WM+ QNM 56 Nguyễn Tất Thành, Hội An</t>
  </si>
  <si>
    <t>56 Nguyễn Tất Thành, X. Cẩm Hà, TP Hội An, T. Quảng Nam Việt Nam</t>
  </si>
  <si>
    <t>WM+ QNM 56 Nguyễn Tất Thành, H</t>
  </si>
  <si>
    <t>2AFM</t>
  </si>
  <si>
    <t>WM+ BNH Xóm Ngoài, Đại Bái</t>
  </si>
  <si>
    <t>Xóm Ngoài, Thôn Đại Bái, Xã Đại Bái T. Bắc Ninh Việt Nam</t>
  </si>
  <si>
    <t>4670</t>
  </si>
  <si>
    <t>WM+ QNH 507 - 509 Lý Thường Kiệt</t>
  </si>
  <si>
    <t>Số 507 - 509 Lý Thường Kiệt, Phường Cửa Ông, Thành phố Cẩm Phả, T. Quảng Ninh Việt Nam</t>
  </si>
  <si>
    <t>WM+ QNH 507 - 509 Lý Thường Ki</t>
  </si>
  <si>
    <t>3406</t>
  </si>
  <si>
    <t>WM+ HDG 28 Nguyễn Thị Duệ</t>
  </si>
  <si>
    <t>Số 28 Nguyễn Thị Duệ, Phường Phạm Ngũ Lão, Thành phố Hải Dương, T. Hải Dương Việt Nam</t>
  </si>
  <si>
    <t>032609822</t>
  </si>
  <si>
    <t>2AYX</t>
  </si>
  <si>
    <t>WM+ TBH Kiều Trai, Xã Minh Tân</t>
  </si>
  <si>
    <t>Thôn Kiều Trai, Xã Minh Tân, Huyện Hưng Hà T. Thái Bình Việt Nam</t>
  </si>
  <si>
    <t>5918</t>
  </si>
  <si>
    <t>WM+ PTO Khu 12 Phú Hộ</t>
  </si>
  <si>
    <t>Khu 12 Xã Phú Hộ, Thị Xã Phú Thọ, T. Phú Thọ Việt Nam</t>
  </si>
  <si>
    <t>0366113223</t>
  </si>
  <si>
    <t>2AAP</t>
  </si>
  <si>
    <t>WM+ HTH 630 Quang Trung, Thạch Hạ</t>
  </si>
  <si>
    <t>630 Quang Trung, Thôn Hạ, Xã Thạch Hạ, Thành Phố Hà Tĩnh T. Hà Tĩnh Việt Nam</t>
  </si>
  <si>
    <t>WM+ HTH 630 Quang Trung, Thạch</t>
  </si>
  <si>
    <t>4900</t>
  </si>
  <si>
    <t>WM+ GLI 105-107 Thống Nhất</t>
  </si>
  <si>
    <t>105 - 107 Thống Nhất, P. Ia Kring, TP Pleiku, T. Gia Lai Việt Nam</t>
  </si>
  <si>
    <t>6400</t>
  </si>
  <si>
    <t>WM+ HNI Cổ Loa, Đông Anh</t>
  </si>
  <si>
    <t>Xóm Chợ, Xã Cổ Loa, Huyện Đông Anh, TP. Hà Nội Việt Nam</t>
  </si>
  <si>
    <t>3490</t>
  </si>
  <si>
    <t>WM+ CTO 1B Đinh Tiên Hoàng</t>
  </si>
  <si>
    <t>1B Đinh Tiên Hoàng, Phường Thới Bình, Quận Ninh Kiều, TP. Cần Thơ Việt Nam</t>
  </si>
  <si>
    <t>2AWF</t>
  </si>
  <si>
    <t>WM+ HNI Đại Đồng Độ Lân, Tuyết Nghĩ</t>
  </si>
  <si>
    <t>Thôn Đại Đồng Độ Lân, Xã Tuyết Nghĩa, Huyện Quốc Oai TP. Hà Nội Việt Nam</t>
  </si>
  <si>
    <t>WM+ HNI Đại Đồng, Tuyết Nghĩa</t>
  </si>
  <si>
    <t>1644</t>
  </si>
  <si>
    <t>WM HNI Yên Sở</t>
  </si>
  <si>
    <t>Tầng 1, Tòa CT2, Khu đô thị Gamuda Gardens, Phường Trần Phú, Quận Hoàng Mai, TP. Hà Nội Việt Nam</t>
  </si>
  <si>
    <t>Phạm Thị Sinh</t>
  </si>
  <si>
    <t>5977</t>
  </si>
  <si>
    <t>WM+ HYN Thanh Xá, Yên Mỹ</t>
  </si>
  <si>
    <t>Thôn Thanh Xá, Xã Nghĩa Hiệp, Huyện Yên Mỹ, T. Hưng Yên Việt Nam</t>
  </si>
  <si>
    <t>5996</t>
  </si>
  <si>
    <t>WM+ HDG 27 Mạc Đĩnh Chi</t>
  </si>
  <si>
    <t>Số 27 Mạc Đĩnh Chi, Thị trấn Nam Sách, huyện Nam Sách, T. Hải Dương Việt Nam</t>
  </si>
  <si>
    <t>6034</t>
  </si>
  <si>
    <t>WM+ BDG A-S-04 và A-S-05 EcoXuân</t>
  </si>
  <si>
    <t>A-S-04 và A-S-05 tầng 1, Block A, đường NB-N9, Khu EcoXuân Lái Thiêu, P. Lái Thiêu, TP. Thuận An, T. Bình Dương Việt Nam</t>
  </si>
  <si>
    <t>WM+ BDG A-S-04 và A-S-05 EcoXu</t>
  </si>
  <si>
    <t>2A35</t>
  </si>
  <si>
    <t>WM+ KHA 15 Hà Huy Tập</t>
  </si>
  <si>
    <t>15 Hà Huy Tập, Huyện Diên Khánh, Huyện Diêm Khánh T. Khánh Hòa Việt Nam</t>
  </si>
  <si>
    <t>2B03</t>
  </si>
  <si>
    <t>WM+ THA Tiền Thôn, Hoằng Tiến</t>
  </si>
  <si>
    <t>ĐT510B, Thôn Tiền Thôn, Xã Hoằng Tiến, Huyện Hoằng Hóa T. Thanh Hóa Việt Nam</t>
  </si>
  <si>
    <t>6824</t>
  </si>
  <si>
    <t>WM+ HCM 8/17 Đông Thạnh 3</t>
  </si>
  <si>
    <t>8/17 Đông Thạnh 3, X. Đông Thạnh, H. Hóc Môn TP. Hồ Chí Minh Việt Nam</t>
  </si>
  <si>
    <t>2B50</t>
  </si>
  <si>
    <t>WM+ HNM35 Trần Hưng Đạo</t>
  </si>
  <si>
    <t>Số35 Đường Trần Hưng Đạo, Tổ dân phố Nam Cao, Thị Trấn Vĩnh Vĩnh Trụ, Huyện Lý Nhân T. Hà Nam Việt Nam</t>
  </si>
  <si>
    <t>WM+ HNM 33 Trần Hưng Đạo</t>
  </si>
  <si>
    <t>6319</t>
  </si>
  <si>
    <t>WM+ HCM 60/14 Lâm Văn Bền</t>
  </si>
  <si>
    <t>60/14 Lâm Văn Bền, KP4, P. Tân Kiểng, Q. 7, TP. Hồ Chí Minh Việt Nam</t>
  </si>
  <si>
    <t>2AM6</t>
  </si>
  <si>
    <t>WM+ HCM 1.01, CC Park View Residenc</t>
  </si>
  <si>
    <t>1.01, Tầng 1, DA Khối căn hộ thuộc cụm công trình Cao ốc văn phòng kết hợp thương mại, dịch vụ và nhà ở, Số 152 Điện Biên Phủ, P. 25, TP. Hồ Chí Minh Việt Nam</t>
  </si>
  <si>
    <t>WM+ HCM 1.01, CC Park View Res</t>
  </si>
  <si>
    <t>1519</t>
  </si>
  <si>
    <t>WM CTO Ninh Kiều</t>
  </si>
  <si>
    <t>42 đường 30/4, P. An Phú, Q. Ninh Kiều, TP. Cần Thơ Việt Nam</t>
  </si>
  <si>
    <t>3697</t>
  </si>
  <si>
    <t>WM+ VTU A7-10/7 Trung Tâm Chí Linh</t>
  </si>
  <si>
    <t>A7-10/7 Trung Tâm Chí Linh, Phường Nguyễn An Ninh, Thành phố Vũng Tàu, T. Bà Rịa - Vũng Tàu Việt Nam</t>
  </si>
  <si>
    <t>WM+ VTU A7-10/7 Trung Tâm Chí</t>
  </si>
  <si>
    <t>03692631047</t>
  </si>
  <si>
    <t>1585</t>
  </si>
  <si>
    <t>WM HNI Tây Hồ</t>
  </si>
  <si>
    <t>Tầng 1+2, Chung cư nhà F, Ngõ 28, Đường Xuân La, P.Xuân La, Quận Tây Hồ, TP. Hà Nội Việt Nam</t>
  </si>
  <si>
    <t>Đinh Thị Hải</t>
  </si>
  <si>
    <t>0976694062</t>
  </si>
  <si>
    <t>2AQS</t>
  </si>
  <si>
    <t>WM+ GLI 31 Phù Đổng</t>
  </si>
  <si>
    <t>31 Phù Đổng, P. Phù Đổng, TP. Pleiku, TP. Pleiku T. Gia Lai Việt Nam</t>
  </si>
  <si>
    <t>WM+ GLI 29-31 Phù Đồng</t>
  </si>
  <si>
    <t>4484</t>
  </si>
  <si>
    <t>WM+ HNI Chợ Kim, Tổ 49 TT Đông Anh</t>
  </si>
  <si>
    <t>Khu Chợ Kim, Xã Xuân Nộn, Huyện Đông Anh, TP. Hà Nội Việt Nam</t>
  </si>
  <si>
    <t>WM+ HNI Chợ Kim, Tổ 49 TT Đông</t>
  </si>
  <si>
    <t>WM+ HNI 86 Quan Nhân</t>
  </si>
  <si>
    <t>86 Quan Nhân, Phường Nhân Chính, Quận Thanh Xuân, TP. Hà Nội Việt Nam</t>
  </si>
  <si>
    <t>0356702291</t>
  </si>
  <si>
    <t>2B44</t>
  </si>
  <si>
    <t>WM+ PTO Khu 3, TT Phong Châu</t>
  </si>
  <si>
    <t>Thửa đất số 71-3, Tờ bản đồ số 33, TT Phong Châu T. Phú Thọ Việt Nam</t>
  </si>
  <si>
    <t>2AKI</t>
  </si>
  <si>
    <t>WM+ BDG CC HT Pearl Apartment</t>
  </si>
  <si>
    <t>CC HT Pearl Apartment, 28 Nguyễn Bỉnh Khiêm, TP. Dĩ An T. Bình Dương Việt Nam</t>
  </si>
  <si>
    <t>5947</t>
  </si>
  <si>
    <t>WM+ PTO Khu 8 Thanh Ba</t>
  </si>
  <si>
    <t>Khu 8, Thị Trấn Thanh Ba, Huyện Thanh Ba, T. Phú Thọ Việt Nam</t>
  </si>
  <si>
    <t>6502</t>
  </si>
  <si>
    <t>WM+ HNI IEC Residences Tứ Hiệp</t>
  </si>
  <si>
    <t>Shophouse CT3DV-TM24,25 IEC Residences, Xã Tứ Hiệp, Huyện Thanh Trì, TP. Hà Nội Việt Nam</t>
  </si>
  <si>
    <t>6895</t>
  </si>
  <si>
    <t>WM+ HNI SH2A-HH02 Eco Lakeview</t>
  </si>
  <si>
    <t>SH2A, Tầng 1, Tòa nhà HH02 thuộc công trình Nhà ở cao tầng kết hợp DV TM Eco Lakeview, Số 32 Phố Đại Từ, P. Đại Kim, Q. Hoàng Mai TP. Hà Nội Việt Nam</t>
  </si>
  <si>
    <t>4199</t>
  </si>
  <si>
    <t>WM+ HNI Lưu Phái</t>
  </si>
  <si>
    <t>Thôn Lưu Phái, xã Ngũ Hiệp, Huyện Thanh Trì, TP. Hà Nội Việt Nam</t>
  </si>
  <si>
    <t>2AC1</t>
  </si>
  <si>
    <t>WM+ QTI 352 Trần Hưng Đạo</t>
  </si>
  <si>
    <t>Số 352 Đường Trần Hưng Đạo, P. 2, TX. Quảng Trị T. Quảng Trị Việt Nam</t>
  </si>
  <si>
    <t>2ANQ</t>
  </si>
  <si>
    <t>WM+ THA 178 Bà Triệu</t>
  </si>
  <si>
    <t>Số 178 Bà Triệu, Thị trấn Nưa, Huyện Triệu Sơn T. Thanh Hóa Việt Nam</t>
  </si>
  <si>
    <t>5035</t>
  </si>
  <si>
    <t>WM+ QTI 150 Nguyễn Du</t>
  </si>
  <si>
    <t>150 Nguyễn Du, Phường 1, Thành phố Đông Hà, T. Quảng Trị Việt Nam</t>
  </si>
  <si>
    <t>2ARP</t>
  </si>
  <si>
    <t>WM+ HNI 176 -178 Vân Hòa</t>
  </si>
  <si>
    <t>Số 176 -178, Thôn Vân Hòa, Xã Vân Tảo, Huyện Thường Tín TP. Hà Nội Việt Nam</t>
  </si>
  <si>
    <t>2AI6</t>
  </si>
  <si>
    <t>WM+ NAN 400 Phạm Nguyễn Du</t>
  </si>
  <si>
    <t>Số 400 Đường Phạm Nguyễn Du, Khối Triều Tân, Phường Nghi Hải Thị Xã Cửa Lò T. Nghệ An Việt Nam</t>
  </si>
  <si>
    <t>6991</t>
  </si>
  <si>
    <t>WM+ HNI Xuân Sơn, Sóc Sơn</t>
  </si>
  <si>
    <t>Đường QL3, Thôn Xuân Sơn, Xã Trung Giã, Huyện Sóc Sơn TP. Hà Nội Việt Nam</t>
  </si>
  <si>
    <t>5578</t>
  </si>
  <si>
    <t>WM+ HNI Lô 1-3/E-F, MD Complex Towe</t>
  </si>
  <si>
    <t>Lô 1-3/E-F, Tòa nhà MD Complex Tower, 68 Nguyễn Cơ Thạch, P. Cầu Diễn, Q. Nam Từ Liêm, Hà Nội Việt Nam</t>
  </si>
  <si>
    <t>WM+ HNI Lô 1-3/E-F, MD Complex</t>
  </si>
  <si>
    <t>2763</t>
  </si>
  <si>
    <t>WM+ HNI 179 Thịnh Liệt</t>
  </si>
  <si>
    <t>Số 179 Thịnh Liệt, Phường Thịnh Liệt, TP. Hà Nội Việt Nam</t>
  </si>
  <si>
    <t>6385</t>
  </si>
  <si>
    <t>WM+ THA 496 Bà Triệu, Hậu Lộc</t>
  </si>
  <si>
    <t>Số 496 Đường Bà Triệu, Thị trấn Hậu Lộc, Huyện Hậu Lộc, T. Thanh Hóa Việt Nam</t>
  </si>
  <si>
    <t>0334144416</t>
  </si>
  <si>
    <t>5210</t>
  </si>
  <si>
    <t>WM+ QNH Tổ 52 khu 5 P Cửa Ông</t>
  </si>
  <si>
    <t>Tổ 52 khu 5, Phường Cửa Ông, Thành phố Cẩm Phả, T. Quảng Ninh Việt Nam</t>
  </si>
  <si>
    <t>2AHO</t>
  </si>
  <si>
    <t>WM+ TBH Trà Đoài, Quang Trung</t>
  </si>
  <si>
    <t>Thôn Trà Đoài, Xã Quang Trung, Huyện Kiến Xương T. Thái Bình Việt Nam</t>
  </si>
  <si>
    <t>4930</t>
  </si>
  <si>
    <t>WM+ QNH 1060-1062 Trần Phú</t>
  </si>
  <si>
    <t>Số 1060-1062 Đường Trần Phú, Phường Cẩm Thạch, Thành phố Cẩm Phả, T. Quảng Ninh Việt Nam</t>
  </si>
  <si>
    <t>6333</t>
  </si>
  <si>
    <t>WM+ VPC Vọng Sơn, Lập Thạch</t>
  </si>
  <si>
    <t>Thôn Vọng Sơn, Xã Triệu Đề, Huyện Lập Thạch, T. Vĩnh Phúc Việt Nam</t>
  </si>
  <si>
    <t>3977</t>
  </si>
  <si>
    <t>WM+ HCM 413/39 Lê Văn Quới</t>
  </si>
  <si>
    <t>413/39 Lê Văn Quới, Khu phố 5, Phường Bình Trị Đông A, Quận Bình Tân, TP. Hồ Chí Minh Việt Nam</t>
  </si>
  <si>
    <t>0948909622</t>
  </si>
  <si>
    <t>5821</t>
  </si>
  <si>
    <t>WM+ QNH 438 Đặng Châu Tuệ</t>
  </si>
  <si>
    <t>Số 438 Đặng Châu Tuệ, phường Quang Hanh, Tp Cẩm Phả, T. Quảng Ninh Việt Nam</t>
  </si>
  <si>
    <t>4583</t>
  </si>
  <si>
    <t>WM+ HNI 38 Ngô Quyền</t>
  </si>
  <si>
    <t>38 đường Ngô Quyền, Phường Ngô Quyền, Thị xã Sơn Tây, TP. Hà Nội Việt Nam</t>
  </si>
  <si>
    <t>0966068796</t>
  </si>
  <si>
    <t>2AQV</t>
  </si>
  <si>
    <t>WIN HNI TM01-29 Vinhomes West Point</t>
  </si>
  <si>
    <t>TM01-29, Tầng 1, Tòa nhà số W1 và W2 tại Lô đất HH, Đường Phạm Hùng, Q. Nam Từ Liêm TP. Hà Nội Việt Nam</t>
  </si>
  <si>
    <t>WIN HNI TM01-29 Vinhomes West</t>
  </si>
  <si>
    <t>4249</t>
  </si>
  <si>
    <t>WM+ HNI G9 Thanh Xuân Nam</t>
  </si>
  <si>
    <t>P110 nhà G9, 1 ngõ 495 Nguyễn Trãi, Phường Thanh Xuân Nam, Quận Thanh Xuân, TP. Hà Nội Việt Nam</t>
  </si>
  <si>
    <t>0342068886</t>
  </si>
  <si>
    <t>4121</t>
  </si>
  <si>
    <t>WM+ HNI 61 Do Nha</t>
  </si>
  <si>
    <t>Số 61 đường Do Nha, Phường Tây Mỗ, Quận Nam Từ Liêm, TP. Hà Nội Việt Nam</t>
  </si>
  <si>
    <t>5118</t>
  </si>
  <si>
    <t>WM+ BTE 261K Đường Số 1</t>
  </si>
  <si>
    <t>261K Đường số 1, Khu phố III, Phường Phú Tân, Thành phố Bến Tre, T. Bến Tre Việt Nam</t>
  </si>
  <si>
    <t>0969659589</t>
  </si>
  <si>
    <t>2AWB</t>
  </si>
  <si>
    <t>WM+ TNN 219 Trường Chinh</t>
  </si>
  <si>
    <t>Số 219 Trường Chinh, TDP Trường Thịnh, Phường Nam Tiến, Thành phố Phổ Yên, Tỉnh Thái Nguyên T. Thái Nguyên Việt Nam</t>
  </si>
  <si>
    <t>3435</t>
  </si>
  <si>
    <t>WM+ PTO 130 Lê Quý Đôn</t>
  </si>
  <si>
    <t>Số 130 Lê Quý Đôn, Phường Gia Cẩm, Thành phố Việt Trì, T. Phú Thọ Việt Nam</t>
  </si>
  <si>
    <t>0963255945</t>
  </si>
  <si>
    <t>2AIO</t>
  </si>
  <si>
    <t>WM+ QNH TM.09, A1B The Sky LuxCity</t>
  </si>
  <si>
    <t>TM.09, Tầng 01, Tòa A1B The Sky LuxCity, Khu Hòa Lạc, TP. Cẩm Phả T. Quảng Ninh Việt Nam</t>
  </si>
  <si>
    <t>WM+ QNH TM.09, A1B The Sky Lux</t>
  </si>
  <si>
    <t>3468</t>
  </si>
  <si>
    <t>WM+ QNH 45 tổ 19C Quang Trung</t>
  </si>
  <si>
    <t>Tổ 19C, khu 6, Phường Quang Trung, Thành phố Uông Bí, T. Quảng Ninh Việt Nam</t>
  </si>
  <si>
    <t>2A68</t>
  </si>
  <si>
    <t>WM+ KHA 14 Nguyễn Trãi</t>
  </si>
  <si>
    <t>14 Nguyễn Trãi, Thị trấn Diên Khánh, Huyện Diên Khánh T. Khánh Hòa Việt Nam</t>
  </si>
  <si>
    <t>2AU6</t>
  </si>
  <si>
    <t>WM+ HPG 91 Chợ Con</t>
  </si>
  <si>
    <t>Số 91 Chợ Con, Phường Trại Cau, Quận Lê Chân, TP. Hải Phòng Việt Nam</t>
  </si>
  <si>
    <t>2ACV</t>
  </si>
  <si>
    <t>WM+ QNM 57 Hùng Vương</t>
  </si>
  <si>
    <t>57 Hùng Vương, TT. Nam Phước, H. Duy Xuyên, T. Quảng Nam Việt Nam</t>
  </si>
  <si>
    <t>3135</t>
  </si>
  <si>
    <t>WM+ HCM M-One Nam Sài Gòn</t>
  </si>
  <si>
    <t>35/12 Bế Văn Cấm, P. Tân Kiểng, Quận 7, TP. Hồ Chí Minh Việt Nam</t>
  </si>
  <si>
    <t>0961473845</t>
  </si>
  <si>
    <t>4528</t>
  </si>
  <si>
    <t>WM+ DNG 140 Lý Thái Tổ</t>
  </si>
  <si>
    <t>140 Lý Thái Tổ, Phường Thạc Gián, Quận Thanh Khê, TP. Đà Nẵng Việt Nam</t>
  </si>
  <si>
    <t>0344371667</t>
  </si>
  <si>
    <t>0967133454</t>
  </si>
  <si>
    <t>6558</t>
  </si>
  <si>
    <t>WM+ HCM A0101, Khu căn hộ Hoàng Anh</t>
  </si>
  <si>
    <t>Căn hộ CC số A0101, Khu căn hộ cao cấp Hoàng Anh, 357 Lê Văn Lương, P. Tân Quy, Q. 7 TP. Hồ Chí Minh Việt Nam</t>
  </si>
  <si>
    <t>WM+ HCM A0101, Khu căn hộ Hoàn</t>
  </si>
  <si>
    <t>4680</t>
  </si>
  <si>
    <t>WM+ HNI Xóm 5 Văn Phú</t>
  </si>
  <si>
    <t>Xóm 5, xã Văn Phú, Huyện Thường Tín, TP. Hà Nội Việt Nam</t>
  </si>
  <si>
    <t>2146</t>
  </si>
  <si>
    <t>WM+ HNI 91 Hoàng Văn Thái</t>
  </si>
  <si>
    <t>Số 91, đường Hoàng Văn Thái, Phường, Khương Trung, Quận Thanh Xuân, TP. Hà Nội Việt Nam</t>
  </si>
  <si>
    <t>0963198601</t>
  </si>
  <si>
    <t>4145</t>
  </si>
  <si>
    <t>WIN HCM 271 Bàu Cát</t>
  </si>
  <si>
    <t>271 Đường Bàu Cát, P.12, Quận Tân Bình, TP. Hồ Chí Minh Việt Nam</t>
  </si>
  <si>
    <t>2ANU</t>
  </si>
  <si>
    <t>WM+ CTO 57-59 Nguyễn Tri Phương</t>
  </si>
  <si>
    <t>57-59 Nguyễn Tri Phương, P. An Khánh, Q. Ninh Kiều, TP. Cần Thơ Việt Nam</t>
  </si>
  <si>
    <t>WM+ CTO 57-59 Nguyễn Tri Phươn</t>
  </si>
  <si>
    <t>2ABT</t>
  </si>
  <si>
    <t>WM+ KHA 47B Đường 22 Tháng 8</t>
  </si>
  <si>
    <t>51 đường 22 tháng 8, P. Cam Thuận, TP. Cam Ranh, T. Khánh Hòa Việt Nam</t>
  </si>
  <si>
    <t>WM+ KHA 51 Đường 22 Tháng 8</t>
  </si>
  <si>
    <t>3418</t>
  </si>
  <si>
    <t>WM+ DNG 56 Doản Uẩn</t>
  </si>
  <si>
    <t>56 Doản Uẩn, tổ 8, P. Khuê Mỹ, Quận Ngũ Hành Sơn, TP. Đà Nẵng Việt Nam</t>
  </si>
  <si>
    <t>2859</t>
  </si>
  <si>
    <t>WM+ HPG 231B Trần Nguyên Hãn</t>
  </si>
  <si>
    <t>Số 231B Trần Nguyên Hãn, Phường Niệm Nghĩa, Quận Lê Chân, TP. Hải Phòng Việt Nam</t>
  </si>
  <si>
    <t>0378920269</t>
  </si>
  <si>
    <t>4187</t>
  </si>
  <si>
    <t>WM+ DNI 19/5 Cách Mạng Tháng 8</t>
  </si>
  <si>
    <t>19/5 đường Cách Mạng Tháng 8, Phường Quang Vinh, Thành phố Biên Hòa, T. Đồng Nai Việt Nam</t>
  </si>
  <si>
    <t>0941629838</t>
  </si>
  <si>
    <t>3807</t>
  </si>
  <si>
    <t>WM+ DNI 249 Hà Huy Giáp</t>
  </si>
  <si>
    <t>249 Hà Huy Giáp, Phường Quyết Thắng, Thành phố Biên Hòa, T. Đồng Nai Việt Nam</t>
  </si>
  <si>
    <t>2934</t>
  </si>
  <si>
    <t>WM+ DNI 86 Võ Thị Sáu</t>
  </si>
  <si>
    <t>86 Võ Thị Sáu, Phường Quyết Thắng, Thành phố Biên Hòa, T. Đồng Nai Việt Nam</t>
  </si>
  <si>
    <t>5140</t>
  </si>
  <si>
    <t>WM+ DNI 175-177 đường N16</t>
  </si>
  <si>
    <t>175-177 đường N16, KDC đường Võ Thị Sáu, KP7, Phường Thống Nhất, Thành phố Biên Hòa, T. Đồng Nai Việt Nam</t>
  </si>
  <si>
    <t>2AA8</t>
  </si>
  <si>
    <t>WM+ CTO 132 Đường 3/2</t>
  </si>
  <si>
    <t>132 Đường 3/2, P. Hưng Lợi, Q. Ninh Kiều TP. Cần Thơ Việt Nam</t>
  </si>
  <si>
    <t>4186</t>
  </si>
  <si>
    <t>WM+ DNI 89 Tổ 9, Tân Hiệp</t>
  </si>
  <si>
    <t>89 Tổ 9, KP1, P.Tân Hiệp, Thành phố Biên Hòa, T. Đồng Nai Việt Nam</t>
  </si>
  <si>
    <t>0971027010</t>
  </si>
  <si>
    <t>2AN7</t>
  </si>
  <si>
    <t>WM+ BTN 109 Cách Mạng Tháng 8</t>
  </si>
  <si>
    <t>109 Đường Cách Mạng Tháng 8, Thị trấn Tân Nghĩa, Huyện Hàm Tân, T. Bình Thuận Việt Nam</t>
  </si>
  <si>
    <t>WM+ BTN Khu phố 1, TT Tân Nghĩ</t>
  </si>
  <si>
    <t>3322</t>
  </si>
  <si>
    <t>WIN HNI Hapulico</t>
  </si>
  <si>
    <t>Tầng 1, tòa 17T4, (Hapulico Complex), Số 01 phố Nguyễn Huy, Tưởng, Phường Thanh Xuân Trung, Quận Thanh Xuân, TP. Hà Nội Việt Nam</t>
  </si>
  <si>
    <t>0357 966 932</t>
  </si>
  <si>
    <t>2AIX</t>
  </si>
  <si>
    <t>WM+ THA Thôn 6, Nga Liên</t>
  </si>
  <si>
    <t>Thôn 6, Xã Nga Liên, Huyện Nga Sơn T. Thanh Hóa Việt Nam</t>
  </si>
  <si>
    <t>5003</t>
  </si>
  <si>
    <t>WM+ YBI Số 2 Quang Trung-Đồng Tâm</t>
  </si>
  <si>
    <t>Số 2 Quang Trung, Phường Đồng Tâm, Thành phố Yên Bái, T. Yên Bái Việt Nam</t>
  </si>
  <si>
    <t>WM+ YBI Số 2 Quang Trung-Đồng</t>
  </si>
  <si>
    <t>0342642222</t>
  </si>
  <si>
    <t>3592</t>
  </si>
  <si>
    <t>WM+ DNI 2/11 Khu Phố 4</t>
  </si>
  <si>
    <t>2/11 Khu Phố 4, Phường Trảng Dài, Thành phố Biên Hòa, T. Đồng Nai Việt Nam</t>
  </si>
  <si>
    <t>0985397693</t>
  </si>
  <si>
    <t>4169</t>
  </si>
  <si>
    <t>WM+ HNI Thống Nhất Complex</t>
  </si>
  <si>
    <t>Khu DVTM Tầng 1 khối công trình TTTM và nhà ở cao tầng -, - Thống Nhất Complex, số 82 Nguyễn Tuân P. Thanh Xuân Trung, Q. Thanh Xuân, TP. Hà Nội Việt Nam</t>
  </si>
  <si>
    <t>0383856236</t>
  </si>
  <si>
    <t>6383</t>
  </si>
  <si>
    <t>WM+ DNI 9/8 Nguyễn Khuyến</t>
  </si>
  <si>
    <t>9/8 Nguyễn Khuyến, Tổ 44, P. Trảng Dài, TP. Biên Hòa, T. Đồng Nai Việt Nam</t>
  </si>
  <si>
    <t>4991</t>
  </si>
  <si>
    <t>WM+ QNH Khu 1 TT Cái Rồng</t>
  </si>
  <si>
    <t>Khu 1, Thị trấn Cái Rồng, Huyện Vân Đồn, T. Quảng Ninh Việt Nam</t>
  </si>
  <si>
    <t>5031</t>
  </si>
  <si>
    <t>WM+ HTH 87 Phan Đình Giót</t>
  </si>
  <si>
    <t>87 Phan Đình Giót, Phường Nam Hà, Thành phố Hà Tĩnh, T. Hà Tĩnh Việt Nam</t>
  </si>
  <si>
    <t>0972712493</t>
  </si>
  <si>
    <t>3161</t>
  </si>
  <si>
    <t>WM+ HYN WB-D03 Westbay</t>
  </si>
  <si>
    <t>Căn WB-D03, tầng 1 tháp D, Khu chung cư cao tầng Lake View, ECOPARK, Xã Xuân Quan, Huyện Văn Giang, T. Hưng Yên Việt Nam</t>
  </si>
  <si>
    <t>0968488591</t>
  </si>
  <si>
    <t>2A36</t>
  </si>
  <si>
    <t>WM+ QBH TDP Xuân Tiến, Bố Trạch</t>
  </si>
  <si>
    <t>Tổ dân phố Xuân Tiến, Thị trấn Phong Nha, Huyện Bố Trạch T. Quảng Bình Việt Nam</t>
  </si>
  <si>
    <t>WM+ QBH TDP Xuân Tiến, Bố Trạc</t>
  </si>
  <si>
    <t>0903281594</t>
  </si>
  <si>
    <t>6926</t>
  </si>
  <si>
    <t>WM+ BNH Khu phố Yên Lã, Từ Sơn</t>
  </si>
  <si>
    <t>Khu phố Yên Lã, Phường Tân Hồng, TP. Từ Sơn T. Bắc Ninh Việt Nam</t>
  </si>
  <si>
    <t>3729</t>
  </si>
  <si>
    <t>WM+ HNI Ngã tư Sơn Đồng</t>
  </si>
  <si>
    <t>Ngã tư Sơn Đồng, xã Sơn Đồng, Huyện Hoài Đức, TP. Hà Nội Việt Nam</t>
  </si>
  <si>
    <t>6230</t>
  </si>
  <si>
    <t>WM+ HCM 122 Trung Mỹ Tây 13</t>
  </si>
  <si>
    <t>122 Trung Mỹ Tây 13, KP. 7, P. Trung Mỹ Tây, Q. 12, TP. Hồ Chí Minh Việt Nam</t>
  </si>
  <si>
    <t>2792</t>
  </si>
  <si>
    <t>WM+ HNI 38 Đê Tô Hoàng</t>
  </si>
  <si>
    <t>Số 38 Đê Tô Hoàng, P Cầu Dền, Quận Hai Bà Trưng, TP. Hà Nội Việt Nam</t>
  </si>
  <si>
    <t>0359179787</t>
  </si>
  <si>
    <t>2AW1</t>
  </si>
  <si>
    <t>WM+ GLI Lô 01 Nguyễn Huệ, Kông Chro</t>
  </si>
  <si>
    <t>Lô số 01-02, đường Nguyễn Huệ - Kpã Klơn, thị trấn Kông Chro, huyện Kông Chro T. Gia Lai Việt Nam</t>
  </si>
  <si>
    <t>WM+ GLI Lô 01 Nguyễn Huệ, Kông</t>
  </si>
  <si>
    <t>3720</t>
  </si>
  <si>
    <t>WM+ HPG 20 Chợ Lũng</t>
  </si>
  <si>
    <t>Số 20 Chợ Lũng, Phường Đằng Hải, Quận Hải An, TP. Hải Phòng Việt Nam</t>
  </si>
  <si>
    <t>0772359090</t>
  </si>
  <si>
    <t>3073</t>
  </si>
  <si>
    <t>WM+ HNI 38 Ô Cách</t>
  </si>
  <si>
    <t>Số 38 Ô Cách, Phường Đức Giang, Số 38 Ô Cách, Phường Đức Giang, TP. Hà Nội Việt Nam</t>
  </si>
  <si>
    <t>2054</t>
  </si>
  <si>
    <t>WM+ HNI 81 Thanh Nhàn</t>
  </si>
  <si>
    <t>Số 81 đường Thanh Nhàn, P. Quỳnh Lôi, Quận Hai Bà Trưng, TP. Hà Nội Việt Nam</t>
  </si>
  <si>
    <t>0559316886</t>
  </si>
  <si>
    <t>6905</t>
  </si>
  <si>
    <t>WM+ QTI 101 Hai Bà Trưng, Quảng Trị</t>
  </si>
  <si>
    <t>101 Hai Bà Trưng, Khối phố 6, P. 3, Tx. Quảng Trị T. Quảng Trị Việt Nam</t>
  </si>
  <si>
    <t>WM+ QTI 101 Hai Bà Trưng, Quản</t>
  </si>
  <si>
    <t>2AZO</t>
  </si>
  <si>
    <t>WM+ HPG TMDV06 Hoàng Huy Grand</t>
  </si>
  <si>
    <t>Căn TMDV06, Toà nhà Hoàng Huy Grand, Số 2A Đường Hồng Bàng, Q. Hồng Bàng TP. Hải Phòng Việt Nam</t>
  </si>
  <si>
    <t>4953</t>
  </si>
  <si>
    <t>WM+ QNH Tổ 10 Khu 2 Phường Hà Tu</t>
  </si>
  <si>
    <t>Tổ 10, Khu 2, Phường Hà Tu, Thành phố Hạ Long, T. Quảng Ninh Việt Nam</t>
  </si>
  <si>
    <t>WM+ QNH Tổ 10 Khu 2 Phường Hà</t>
  </si>
  <si>
    <t>0352944290</t>
  </si>
  <si>
    <t>6933</t>
  </si>
  <si>
    <t>WM+ LCI TDP 4, TT Tằng Lỏong</t>
  </si>
  <si>
    <t>Tổ Dân Phố 4, Thị trấn Tằng Lỏong, Huyện Bảo Thắng, Tỉnh Lào Cai Việt Nam</t>
  </si>
  <si>
    <t>5009</t>
  </si>
  <si>
    <t>WM+ QNH 557 Trần Quốc Tảng</t>
  </si>
  <si>
    <t>557 Trần Quốc Tảng, Phường Cẩm Phú, Thành phố Cẩm Phả, T. Quảng Ninh Việt Nam</t>
  </si>
  <si>
    <t>3518</t>
  </si>
  <si>
    <t>WM+ PTO 73 Quang Trung</t>
  </si>
  <si>
    <t>73 Quang Trung, Phường Nông Trang, Thành phố Việt Trì, T. Phú Thọ Việt Nam</t>
  </si>
  <si>
    <t>0915036543</t>
  </si>
  <si>
    <t>3495</t>
  </si>
  <si>
    <t>WM+ BNH 8-10 Ngõ 2 Minh Khai</t>
  </si>
  <si>
    <t>Số 8-10 ngõ 2 Minh Khai, Phường Đông Ngàn, Thị xã Từ Sơn, T. Bắc Ninh Việt Nam</t>
  </si>
  <si>
    <t>0987534459</t>
  </si>
  <si>
    <t>3902</t>
  </si>
  <si>
    <t>WM+ CTO Thửa 12 Yên Hoà</t>
  </si>
  <si>
    <t>Thửa 12 Yên Hoà, Phường Lê Bình, Quận Cái Răng, TP. Cần Thơ Việt Nam</t>
  </si>
  <si>
    <t>2B48</t>
  </si>
  <si>
    <t>WM+ TGG 202 Nam Kỳ Khởi Nghĩa</t>
  </si>
  <si>
    <t>202 Đường Nam Kỳ Khởi Nghĩa,P. 1, TP. Mỹ Tho, T. Tiền Giang T. Tiền Giang Việt Nam</t>
  </si>
  <si>
    <t>4927</t>
  </si>
  <si>
    <t>WM+ HNI Khu 10 Thôn Thường Lệ</t>
  </si>
  <si>
    <t>Khu 10 Thôn Thường Lệ, Xã Đại Thịnh, Huyện Mê Linh, TP. Hà Nội Việt Nam</t>
  </si>
  <si>
    <t>4415</t>
  </si>
  <si>
    <t>WM+ CTO 155 Lý Tự Trọng</t>
  </si>
  <si>
    <t>155 Lý Tự Trọng, Phường An Phú, Quận Ninh Kiều, TP. Cần Thơ Việt Nam</t>
  </si>
  <si>
    <t>5222</t>
  </si>
  <si>
    <t>WM+ TBH 106 Bùi Sỹ Tiêm</t>
  </si>
  <si>
    <t>Số 106 Bùi Sỹ Tiêm, Tổ 15 Phường Tiền Phong, Thành phố Thái Bình, T. Thái Bình Việt Nam</t>
  </si>
  <si>
    <t>3838</t>
  </si>
  <si>
    <t>WM+ QNH 372B Cao Thắng, Hạ Long</t>
  </si>
  <si>
    <t>Số 372B đường Cao Thắng, tổ 41, khu 4, Phường Cao Thắng, Thành phố Hạ Long, T. Quảng Ninh Việt Nam</t>
  </si>
  <si>
    <t>WM+ QNH 372B Cao Thắng, Hạ Lon</t>
  </si>
  <si>
    <t>2AWJ</t>
  </si>
  <si>
    <t>WM+ QNM Thôn La Huân, Điện Thọ</t>
  </si>
  <si>
    <t>Thửa đất số 1434, Tờ bản đồ số 05, Đường ĐH1, Thôn La Huân, X. Điện Thọ, TX. Điện Bàn, T. Quảng Nam Việt Nam</t>
  </si>
  <si>
    <t>4131</t>
  </si>
  <si>
    <t>WM+ HCM Lô B, CC 312 Lạc Long Quân</t>
  </si>
  <si>
    <t>Tầng trệt lô B, cc 312 Lạc Long Quân, P. 5, Q. 11, TP. Hồ Chí Minh Việt Nam</t>
  </si>
  <si>
    <t>WM+ HCM Lô B, CC 312 Lạc Long</t>
  </si>
  <si>
    <t>5115</t>
  </si>
  <si>
    <t>WM+ HCM 1.17-1.04 CC Hiệp Thành-Par</t>
  </si>
  <si>
    <t>1.17 và 1.04 Tầng 1+2, CC Hiệp Thành (Parkland), số 38 đường N5, KDC Hiệp Thành, Phường Hiệp Thành, Quận 12, TP. Hồ Chí Minh Việt Nam</t>
  </si>
  <si>
    <t>WM+ HCM 1.17-1.04 CC Hiệp Thàn</t>
  </si>
  <si>
    <t>0968819189</t>
  </si>
  <si>
    <t>6640</t>
  </si>
  <si>
    <t>WM+ GLI 02 Nơ Trang Long</t>
  </si>
  <si>
    <t>02 Nơ Trang Long, P. Trà Bá, TP. Pleiku, T. Gia Lai Việt Nam</t>
  </si>
  <si>
    <t>6287</t>
  </si>
  <si>
    <t>WM+ DBN 310 Trường Chinh</t>
  </si>
  <si>
    <t>Số nhà 310 Trường Chinh, TDP. 06, P. Mường Thanh, TP. Điện Biên Phủ, T. Điện Biên T. Điện Biên Việt Nam</t>
  </si>
  <si>
    <t>5760</t>
  </si>
  <si>
    <t>WM+ TNN 350 Cách Mạng Tháng Tám</t>
  </si>
  <si>
    <t>Số 350 đường Cách Mạng Tháng 8, tổ Hợp Thành, p. Thắng Lợi, TP. Sông Công T. Thái Nguyên Việt Nam</t>
  </si>
  <si>
    <t>WM+ TNN 350 Cách Mạng Tháng Tá</t>
  </si>
  <si>
    <t>2AYW</t>
  </si>
  <si>
    <t>WM+ THA 205 Khu phố 1, TT Bến Sung</t>
  </si>
  <si>
    <t>Số 205, Khu phố 1, Thị trấn Bến Sung, Huyện Như Thanh T. Thanh Hóa Việt Nam</t>
  </si>
  <si>
    <t>WM+ THA 205 Khu phố 1, TT Bến</t>
  </si>
  <si>
    <t>2AH2</t>
  </si>
  <si>
    <t>WM+ HPG 101 Ngô Quyền</t>
  </si>
  <si>
    <t>Số 101 Ngô Quyền, Thị trấn An Lão, Huyện An Lão TP. Hải Phòng Việt Nam</t>
  </si>
  <si>
    <t>1596</t>
  </si>
  <si>
    <t>WM VCP HCM Sài Gòn Res</t>
  </si>
  <si>
    <t>TTTM Vincom Plaza Sài Gòn Res Số, 188,Đường Nguyễn Xí,Phường 26, Quận Bình Thạnh, TP. Hồ Chí Minh Việt Nam</t>
  </si>
  <si>
    <t>2AWY</t>
  </si>
  <si>
    <t>WM+ HNI 45 Hiệu Chân</t>
  </si>
  <si>
    <t>45 Hiệu Chân, Xã Tân Hưng, Huyện Sóc Sơn TP. Hà Nội Việt Nam</t>
  </si>
  <si>
    <t>WM+ HNI 47 Hiệu Chân</t>
  </si>
  <si>
    <t>2AS6</t>
  </si>
  <si>
    <t>WM+ TTH 26 Hoàng Quốc Việt</t>
  </si>
  <si>
    <t>Số 26 Đường Hoàng Quốc Việt, Phường An Đông, Thành phố Huế T. Thừa Thiên - Huế Việt Nam</t>
  </si>
  <si>
    <t>2215</t>
  </si>
  <si>
    <t>WM+ HNI 93 ngõ Núi Trúc</t>
  </si>
  <si>
    <t>93 Ngõ Núi Trúc, P. Kim Mã., Q. Ba Đình, TP. Hà Nội Việt Nam</t>
  </si>
  <si>
    <t>5227</t>
  </si>
  <si>
    <t>WM+ HPG Thôn 4 Xã Kiến Quốc</t>
  </si>
  <si>
    <t>Thôn 4, Xã Kiến Quốc, Huyện Kiến Thụy, TP. Hải Phòng Việt Nam</t>
  </si>
  <si>
    <t>4972</t>
  </si>
  <si>
    <t>WM+ HNI Ngã Ba Yên Tàng</t>
  </si>
  <si>
    <t>Ngã Ba Yên Tàng, Thôn Yên Tàng, Xã Bắc Phú, Huyện Sóc Sơn, TP. Hà Nội Việt Nam</t>
  </si>
  <si>
    <t>0978808985</t>
  </si>
  <si>
    <t>1588</t>
  </si>
  <si>
    <t>WM HNI Hoài Đức</t>
  </si>
  <si>
    <t>TP Hà Nội, Khu đô thị Tân Tây Đô, Xã Tân Lập, TP. Hà Nội Việt Nam</t>
  </si>
  <si>
    <t>6016</t>
  </si>
  <si>
    <t>WM+ HNI Đan Tảo, Sóc Sơn</t>
  </si>
  <si>
    <t>Thôn Đan Tảo, xã Tân Minh, huyện Sóc Sơn, TP. Hà Nội Việt Nam</t>
  </si>
  <si>
    <t>2AZN</t>
  </si>
  <si>
    <t>WM+ BDH KP Ca Công, Hoài Nhơn</t>
  </si>
  <si>
    <t>Thửa đất số 355-356-357, TBĐ số 25, Đường Bà Triệu, T. Bình Định Việt Nam</t>
  </si>
  <si>
    <t>2AK8</t>
  </si>
  <si>
    <t>WM+ NTN K1 KĐT mới Đông Bắc</t>
  </si>
  <si>
    <t>Khu đô thị mới Đông Bắc (Khu K1), Phường Thanh Sơn, Thành phố Phan Rang – Tháp Chàm T. Ninh Thuận Việt Nam</t>
  </si>
  <si>
    <t>6506</t>
  </si>
  <si>
    <t>WM+ HCM 973 Nguyễn Duy Trinh</t>
  </si>
  <si>
    <t>973 đường Nguyễn Duy Trinh, Ấp Tân Lập, P. Bình Trưng Đông, TP. Thủ Đức TP. Hồ Chí Minh Việt Nam</t>
  </si>
  <si>
    <t>6007</t>
  </si>
  <si>
    <t>WM+ HDG Phố Hóp, Nam Sách</t>
  </si>
  <si>
    <t>Xóm 5, Phố Hóp, xã Nam Hồng, huyện Nam Sách, T. Hải Dương Việt Nam</t>
  </si>
  <si>
    <t>4122</t>
  </si>
  <si>
    <t>WM+ HNI Lỗ Khê</t>
  </si>
  <si>
    <t>Thôn Lỗ Khê, xã Liên Hà, Huyện Đông Anh, TP. Hà Nội Việt Nam</t>
  </si>
  <si>
    <t>4226</t>
  </si>
  <si>
    <t>WM+ HCM 96 Lâm Văn Bền</t>
  </si>
  <si>
    <t>96 Lâm Văn Bền, P.Tân Kiểng, Q7, TP. Hồ Chí Minh Việt Nam</t>
  </si>
  <si>
    <t>6491</t>
  </si>
  <si>
    <t>WM+ LCU 306 Trần Hưng Đạo</t>
  </si>
  <si>
    <t>306 Trần Hưng Đạo, Phường Đoàn Kết, Thành phố Lai Châu, T. Lai Châu Việt Nam</t>
  </si>
  <si>
    <t>6160</t>
  </si>
  <si>
    <t>WM+ DNI 198 Nguyễn Tri Phương</t>
  </si>
  <si>
    <t>198 Nguyễn Tri Phương, Khu phố 3, P. Bửu Hòa, TP. Biên Hòa, T. Đồng Nai Việt Nam</t>
  </si>
  <si>
    <t>6185</t>
  </si>
  <si>
    <t>WM+ DNI A4/183 Bùi Hữu Nghĩa</t>
  </si>
  <si>
    <t>A4/183 Bùi Hữu Nghĩa, P. Tân Vạn TP. Biên Hòa, T. Đồng Nai Việt Nam</t>
  </si>
  <si>
    <t>0975720540</t>
  </si>
  <si>
    <t>2AZH</t>
  </si>
  <si>
    <t>WM+ THA 148-150 Bạch Đằng</t>
  </si>
  <si>
    <t>Số 148-150 Đường Bạch Đằng, Phường Quảng Hưng, TP. Thanh Hóa T. Thanh Hóa Việt Nam</t>
  </si>
  <si>
    <t>4855</t>
  </si>
  <si>
    <t>WM+ HYN 265 Điện Biên 2</t>
  </si>
  <si>
    <t>Số 265 Đường Điện Biên 2, Phường Quang Trung, Thành phố Hưng Yên, T. Hưng Yên Việt Nam</t>
  </si>
  <si>
    <t>3413</t>
  </si>
  <si>
    <t>WM+ HCM 18 đường số 2</t>
  </si>
  <si>
    <t>18 Đường số 2, Khu nhà Hiệp Bình Chánh, KP 5, Hiệp Bình Chánh, Quận Thủ Đức, TP. Hồ Chí Minh Việt Nam</t>
  </si>
  <si>
    <t>0979022321</t>
  </si>
  <si>
    <t>4607</t>
  </si>
  <si>
    <t>WM+ DNI 27 Tổ 1, Khu phố 4</t>
  </si>
  <si>
    <t>27 Tổ 1, Khu phố 4, Phường Quang Vinh, Thành phố Biên Hòa, T. Đồng Nai Việt Nam</t>
  </si>
  <si>
    <t>0976842384</t>
  </si>
  <si>
    <t>2638</t>
  </si>
  <si>
    <t>WM+ HCM 162 Linh Đông</t>
  </si>
  <si>
    <t>162, Linh Đông, Khu Phố 4, P. Linh Đông, Quận Thủ Đức, TP. Hồ Chí Minh Việt Nam</t>
  </si>
  <si>
    <t>5241</t>
  </si>
  <si>
    <t>WM+ DNI 8F2-9F2 đường N4</t>
  </si>
  <si>
    <t>8F2-9F2 đường N4, Phường Bửu Long, Thành phố Biên Hòa, T. Đồng Nai Việt Nam</t>
  </si>
  <si>
    <t>3782</t>
  </si>
  <si>
    <t>WM+ DNG 237 Lê Tấn Trung</t>
  </si>
  <si>
    <t>237 Lê Tấn Trung, KDC Phía Nam Bá Phiến, Phường Thọ Quang, Quận Sơn Trà, TP. Đà Nẵng Việt Nam</t>
  </si>
  <si>
    <t>0908398745</t>
  </si>
  <si>
    <t>6737</t>
  </si>
  <si>
    <t>WM+ THA Yên Doãn, Đông Sơn</t>
  </si>
  <si>
    <t>Thôn Yên Doãn, Xã Đông Yên, Huyện Đông Sơn T. Thanh Hóa Việt Nam</t>
  </si>
  <si>
    <t>2ADD</t>
  </si>
  <si>
    <t>WM+ KTM 245 Trần Hưng Đạo</t>
  </si>
  <si>
    <t>245 Trần Hưng Đạo, T. Kon Tum Việt Nam</t>
  </si>
  <si>
    <t>5522</t>
  </si>
  <si>
    <t>WM+ HPG Số 4 Đình Đoài</t>
  </si>
  <si>
    <t>Số 4 Đình Đoài, TDP Đình Công, Phường Hải Sơn, Quận Đồ Sơn, TP. Hải Phòng Việt Nam</t>
  </si>
  <si>
    <t>2AAL</t>
  </si>
  <si>
    <t>WM+ NAN Xóm 13, Quỳnh Thạch</t>
  </si>
  <si>
    <t>Xóm 13, Xã Quỳnh Thạch, Huyện Quỳnh Lưu T. Nghệ An Việt Nam</t>
  </si>
  <si>
    <t>6812</t>
  </si>
  <si>
    <t>WM+ QNH 73 Kênh Liêm</t>
  </si>
  <si>
    <t>Số 73 Đường Kênh Liêm, Phường Bạch Đằng, Thành Phố Hạ Long T. Quảng Ninh Việt Nam</t>
  </si>
  <si>
    <t>2APN</t>
  </si>
  <si>
    <t>WM+ THA 127 Đường 515 KP Đồng Thanh</t>
  </si>
  <si>
    <t>Số 127 Đường 515 Khu Phố Đồng Thanh, Thị Trấn Hậu Hiền, H. Thiệu Hóa T. Thanh Hóa Việt Nam</t>
  </si>
  <si>
    <t>WM+ THA 127 Đường 515 KP Đồng</t>
  </si>
  <si>
    <t>2AD7</t>
  </si>
  <si>
    <t>WM+ NDH Phúc Thắng, Nghĩa Hưng</t>
  </si>
  <si>
    <t>Xóm 1, Xã Phúc Thắng, Huyện Nghĩa Hưng T. Nam Định Việt Nam</t>
  </si>
  <si>
    <t>4356</t>
  </si>
  <si>
    <t>WM+ HNI 103-105 Đa Phúc</t>
  </si>
  <si>
    <t>Số 103- 105 đường Đa Phúc, thôn Dược Thượng, xã Tiên Dược, Huyện Sóc Sơn, TP. Hà Nội Việt Nam</t>
  </si>
  <si>
    <t>0988091294</t>
  </si>
  <si>
    <t>2ALP</t>
  </si>
  <si>
    <t>WM+ TBH Man Đích, Vũ Lễ</t>
  </si>
  <si>
    <t>Thôn Man Đích, Xã Vũ Lễ, Huyện Kiến Xương T. Thái Bình Việt Nam</t>
  </si>
  <si>
    <t>0973837079</t>
  </si>
  <si>
    <t>2AX3</t>
  </si>
  <si>
    <t>WM+ BGG Mai Thượng, Việt Yên</t>
  </si>
  <si>
    <t>Thôn Mai Thượng, Xã Hương Mai, Thị Xã Việt Yên T. Bắc Giang Việt Nam</t>
  </si>
  <si>
    <t>6377</t>
  </si>
  <si>
    <t>WM+ TNN 610 Thống Nhất</t>
  </si>
  <si>
    <t>Số 610 Đường Thống Nhất, Phường Tân Thịnh, Thành phố Thái Ng T. Thái Nguyên Việt Nam</t>
  </si>
  <si>
    <t>6779</t>
  </si>
  <si>
    <t>WM+ THA 09 Quyết Thắng</t>
  </si>
  <si>
    <t>09 Quyết Thắng, Thị trấn Lang Chánh, Huyện Lang Chánh T. Thanh Hóa Việt Nam</t>
  </si>
  <si>
    <t>4022</t>
  </si>
  <si>
    <t>WM+ BNH 23 Nguyễn Văn Trỗi</t>
  </si>
  <si>
    <t>Số 23 Nguyễn Văn Trỗi, Phường Đình Bảng, Thị xã Từ Sơn, T. Bắc Ninh Việt Nam</t>
  </si>
  <si>
    <t>0977421994</t>
  </si>
  <si>
    <t>6183</t>
  </si>
  <si>
    <t>WM+ QNI 658 Nguyễn Văn Linh</t>
  </si>
  <si>
    <t>658 Nguyễn Văn Linh, Phường Trương Quang Trọng, TP. Quảng Ngãi, T. Quảng Ngãi Việt Nam</t>
  </si>
  <si>
    <t>4832</t>
  </si>
  <si>
    <t>WM+ HNI Khu 10 Chợ Phố Hạ</t>
  </si>
  <si>
    <t>Khu 10 Chợ Phố Hạ, Xã Mê Linh, Huyện Mê Linh, TP. Hà Nội Việt Nam</t>
  </si>
  <si>
    <t>0961587757</t>
  </si>
  <si>
    <t>6387</t>
  </si>
  <si>
    <t>WM+ HNI 36C Lý Nam Đế</t>
  </si>
  <si>
    <t>Số 36C Lý Nam Đế, Phường Cửa Đông, Quận Hoàn Kiếm, TP. Hà Nội Việt Nam</t>
  </si>
  <si>
    <t>2BB9</t>
  </si>
  <si>
    <t>WM+ GLI Thôn Phú Gia, Xuân An</t>
  </si>
  <si>
    <t>Thửa đất 815, TBĐ số 5 &amp; thửa đất 169, TBĐ số 36 T. Gia Lai Việt Nam</t>
  </si>
  <si>
    <t>WM+ BDH Phú Gia, Cát Tường</t>
  </si>
  <si>
    <t>2ART</t>
  </si>
  <si>
    <t>WM+ BGG 430 Chợ Mía</t>
  </si>
  <si>
    <t>Số 430 Chợ Mía, Tổ dân phố Đồng, Phường Tân Mỹ, Thành phố Bắc Giang T. Bắc Giang Việt Nam</t>
  </si>
  <si>
    <t>2AAZ</t>
  </si>
  <si>
    <t>WM+ TBH Xuân Bàng, Thụy Xuân</t>
  </si>
  <si>
    <t>X. Thụy Xuân, H. Thái Thụy T. Thái Bình Việt Nam</t>
  </si>
  <si>
    <t>3276</t>
  </si>
  <si>
    <t>WM+ HNI 250 Lạc Long Quân</t>
  </si>
  <si>
    <t>Số 250 đường Lạc Long Quân, Phường Bưởi, Quận Tây Hồ, TP. Hà Nội Việt Nam</t>
  </si>
  <si>
    <t>5989</t>
  </si>
  <si>
    <t>WM+ HPG Hà Đới, Tiên Lãng</t>
  </si>
  <si>
    <t>Thôn Hà Đới, xã Tiên Thanh, Huyện Tiên Lãng, TP. Hải Phòng Việt Nam</t>
  </si>
  <si>
    <t>2589</t>
  </si>
  <si>
    <t>WM+ DNG 71 Lê Hồng Phong</t>
  </si>
  <si>
    <t>71 Lê Hồng Phong, P. Phước Ninh, Quận Hải Châu, TP. Đà Nẵng Việt Nam</t>
  </si>
  <si>
    <t>0247106686625891</t>
  </si>
  <si>
    <t>2ABG</t>
  </si>
  <si>
    <t>WIN HCM 1.11, 16/9 Bùi Văn Ba</t>
  </si>
  <si>
    <t>1.11, Tầng 1, Khu phức hợp TMDV và Nhà ở, số 16/9 Bùi Văn Ba, P. Tân Thuận Đông Q. 7, TP. Hồ Chí Minh Việt Nam</t>
  </si>
  <si>
    <t>WIN HCM 1.11, tầng 1, 16/9 Bùi</t>
  </si>
  <si>
    <t>6892</t>
  </si>
  <si>
    <t>WM+ HNI Hạ Sở, Mỹ Đức</t>
  </si>
  <si>
    <t>Thôn Hạ Sở, Xã Hồng Sơn, Huyện Mỹ Đức TP. Hà Nội Việt Nam</t>
  </si>
  <si>
    <t>6662</t>
  </si>
  <si>
    <t>WM+ HCM 12 – 12A Chiến Lược</t>
  </si>
  <si>
    <t>12 – 12A Chiến Lược, P. Bình Trị Đông, Q. Bình Tân, TP. Hồ Chí Minh Việt Nam</t>
  </si>
  <si>
    <t>5722</t>
  </si>
  <si>
    <t>WM+ HNI Thôn 6 Tam Hiệp, Phúc Thọ</t>
  </si>
  <si>
    <t>Thôn 6 xã Tam Hiệp, huyện Phúc Thọ Thành phố Hà Nội Việt Nam</t>
  </si>
  <si>
    <t>WM+ HNI Thôn 6 Tam Hiệp, Phúc</t>
  </si>
  <si>
    <t>0399531981</t>
  </si>
  <si>
    <t>5617</t>
  </si>
  <si>
    <t>WM+ HNI S2.01 Ocean Park</t>
  </si>
  <si>
    <t>1S16, Tầng 1 Tòa nhà số S2.01, Dự án Vinhomes Ocean Park, Xã Đa Tốn, Huyện Gia Lâm, TP. Hà Nội Việt Nam</t>
  </si>
  <si>
    <t>2AW4</t>
  </si>
  <si>
    <t>WM+ HNI Phú Châu, Ba Vì</t>
  </si>
  <si>
    <t>Thôn Phú Xuyên 1, Xã Phú Châu, Huyện Ba Vì, TP. Hà Nội Việt Nam</t>
  </si>
  <si>
    <t>WM+ HNI Phú Xuyên 1, Ba Vì</t>
  </si>
  <si>
    <t>4571</t>
  </si>
  <si>
    <t>WM+ NAN 15A An Dương Vương</t>
  </si>
  <si>
    <t>15A An Dương Vương, Phường Trường Thi, Thành phố Vinh, T. Nghệ An Việt Nam</t>
  </si>
  <si>
    <t>2AIB</t>
  </si>
  <si>
    <t>WM+ DNG 266 Âu Cơ</t>
  </si>
  <si>
    <t>266 Âu Cơ, P. Hòa Khánh Bắc, Q. Liên Chiểu, TP. Đà Nẵng TP. Đà Nẵng Việt Nam</t>
  </si>
  <si>
    <t>6909</t>
  </si>
  <si>
    <t>WM+ BGG 242 Giáp Hải</t>
  </si>
  <si>
    <t>Số 242 Đường Giáp Hải, Phường Dĩnh Kế, Thành phố Bắc Giang T. Bắc Giang Việt Nam</t>
  </si>
  <si>
    <t>4456</t>
  </si>
  <si>
    <t>WM+ QNH Dự án KDC lấn biển cọc 6</t>
  </si>
  <si>
    <t>Dự án khu dân cư lấn biển cọc 6, Phường Cẩm Sơn, Thành phố Cẩm Phả, T. Quảng Ninh Việt Nam</t>
  </si>
  <si>
    <t>WM+ QNH Dự án KDC lấn biển cọc</t>
  </si>
  <si>
    <t>0372310555</t>
  </si>
  <si>
    <t>3715</t>
  </si>
  <si>
    <t>WM+ QNH 48 Tô Hiệu</t>
  </si>
  <si>
    <t>Số 48, đường Tô Hiệu, Phường Cẩm Trung, Thành phố Cẩm Phả, T. Quảng Ninh Việt Nam</t>
  </si>
  <si>
    <t>2ASG</t>
  </si>
  <si>
    <t>WIN HCM Block B The Privia</t>
  </si>
  <si>
    <t>1-14, Tầng 1, Khu nhà ở cao tầng Công ty Khang Phúc, 321 Đ. An Dương Vương, P. An Lạc, Q. Bình Tân, TP. HCM TP. Hồ Chí Minh Việt Nam</t>
  </si>
  <si>
    <t>WIN HCM TMDV 14 Block B, CC Th</t>
  </si>
  <si>
    <t>6103</t>
  </si>
  <si>
    <t>WM+ HCM 1/84 Cư Xá Lữ Gia</t>
  </si>
  <si>
    <t>1/84 Cư xá Lữ Gia, P. 15, Q. 11 (địa chỉ đầu vào 2 Bis Đường 52, Cư Xá Lữ Gia) TP. Hồ Chí Minh Việt Nam</t>
  </si>
  <si>
    <t>3407</t>
  </si>
  <si>
    <t>WM+ PTO 1250 Hùng Vương</t>
  </si>
  <si>
    <t>1250 Hùng Vương, Phường Tiên Cát, Thành phố Việt Trì, T. Phú Thọ Việt Nam</t>
  </si>
  <si>
    <t>0933483285</t>
  </si>
  <si>
    <t>3757</t>
  </si>
  <si>
    <t>WM+ HCM 39A-41 Đường Đội Cung</t>
  </si>
  <si>
    <t>39A-41 Đường Đội Cung, Phường 11, Quận 11, TP. Hồ Chí Minh Việt Nam</t>
  </si>
  <si>
    <t>0922201911</t>
  </si>
  <si>
    <t>2AZ0</t>
  </si>
  <si>
    <t>WM+ HPG 235B Văn Cao, Đằng Lâm</t>
  </si>
  <si>
    <t>Số 235B Văn Cao, Phường Đằng Lâm, Quận Hải An TP. Hải Phòng Việt Nam</t>
  </si>
  <si>
    <t>2BC5</t>
  </si>
  <si>
    <t>WM+ PTO Quế Trạo, Tam Sơn</t>
  </si>
  <si>
    <t>Thôn Quế Trạo B, Xã Tam Sơn, Tỉnh Phú Thọ Việt Nam</t>
  </si>
  <si>
    <t>WM+ VPC Quế Trạo, Đồng Quế</t>
  </si>
  <si>
    <t>4741</t>
  </si>
  <si>
    <t>WM+ NDH 308 Tổ 13 Đường Hoàng Văn T</t>
  </si>
  <si>
    <t>308 Tổ 13 Đường Hoàng Văn Thụ, Phường Quang Trung, Thành phố Nam Định, T. Nam Định Việt Nam</t>
  </si>
  <si>
    <t>WM+ NDH 308 Tổ 13 Đường Hoàng</t>
  </si>
  <si>
    <t>0854482186</t>
  </si>
  <si>
    <t>3765</t>
  </si>
  <si>
    <t>WM+ QNH PG 12A – 12B Vinhomes Drago</t>
  </si>
  <si>
    <t>PG – 12A, 12B Lô Phú Gia 4, Khu đô thị Vinhomes Hạ Long, Phường Hồng Gai, Thành phố Hạ Long, T. Quảng Ninh Việt Nam</t>
  </si>
  <si>
    <t>WM+ QNH PG 12A – 12B Vinhomes</t>
  </si>
  <si>
    <t>2ASS</t>
  </si>
  <si>
    <t>WM+ HNI Thôn 7, Ngọc Tảo</t>
  </si>
  <si>
    <t>Số 128, Thôn 7, Xã Ngọc Tảo, Huyện Phúc Thọ TP. Hà Nội Việt Nam</t>
  </si>
  <si>
    <t>4420</t>
  </si>
  <si>
    <t>WM+ HCM 42/1 TL 16</t>
  </si>
  <si>
    <t>42/1 tl16, khu phố 3B, Phường Thạnh Lộc, Quận 12, TP. Hồ Chí Minh Việt Nam</t>
  </si>
  <si>
    <t>3605</t>
  </si>
  <si>
    <t>WM+ HCM 68 Hồ Văn Long</t>
  </si>
  <si>
    <t>68 Hồ Văn Long, KP1, Phường Bình Hưng Hòa B, Quận Bình Tân, TP. Hồ Chí Minh Việt Nam</t>
  </si>
  <si>
    <t>0903583516</t>
  </si>
  <si>
    <t>6220</t>
  </si>
  <si>
    <t>WIN HCM 36 -38 Công Chúa Ngọc Hân</t>
  </si>
  <si>
    <t>36 -38 Công Chúa Ngọc Hân, P. 13 Q. 11, TP. Hồ Chí Minh Việt Nam</t>
  </si>
  <si>
    <t>WM+ HCM 36 -38 Công Chúa Ngọc</t>
  </si>
  <si>
    <t>4947</t>
  </si>
  <si>
    <t>WM+ GLI 27-29 Nguyễn Văn Trỗi</t>
  </si>
  <si>
    <t>27-29 Nguyễn Văn Trỗi, Phường Hội Thương, TP Pleiku, T. Gia Lai Việt Nam</t>
  </si>
  <si>
    <t>0935695456</t>
  </si>
  <si>
    <t>2AXI</t>
  </si>
  <si>
    <t>WM+ QNI An Hòa Bắc, Nghĩa Thắng</t>
  </si>
  <si>
    <t>Thửa đất số 205, Tờ bản đồ số 19, Xóm 2, Thôn An Hòa Bắc, X. Nghĩa Thắng, T. Quảng Ngãi Việt Nam</t>
  </si>
  <si>
    <t>WM+ QNI Nghĩa Thắng, Tư Nghĩa</t>
  </si>
  <si>
    <t>2AN2</t>
  </si>
  <si>
    <t>WM+ THA Thị Tứ, Triệu Sơn</t>
  </si>
  <si>
    <t>Thôn Thị Tứ, Xã Dân Lực, Huyện Triệu Sơn T. Thanh Hóa Việt Nam</t>
  </si>
  <si>
    <t>2014</t>
  </si>
  <si>
    <t>WM+ HNI 46/230 Lạc Trung</t>
  </si>
  <si>
    <t>Chung cư 46/230 Lạc Trung, Quận Hai Bà Trưng, TP. Hà Nội Việt Nam</t>
  </si>
  <si>
    <t>0332157617</t>
  </si>
  <si>
    <t>2016</t>
  </si>
  <si>
    <t>WM+ HNI R3A RC</t>
  </si>
  <si>
    <t>Royal City R3-L1-08B, tổ hợp trung, tâm thương mại, giáo dục và căn hộ, Royal City, số 72 Nguyễn Trãi, P., TP. Hà Nội Việt Nam</t>
  </si>
  <si>
    <t>5368</t>
  </si>
  <si>
    <t>WM+ HNI Chợ Cầu Xây, Sóc Sơn</t>
  </si>
  <si>
    <t>Chợ Cầu Xây, thôn Thanh Vân, xã Tân Dân, Huyện Sóc Sơn, TP. Hà Nội Việt Nam</t>
  </si>
  <si>
    <t>0972628959</t>
  </si>
  <si>
    <t>4579</t>
  </si>
  <si>
    <t>WM+ NAN 19 Kim Đồng</t>
  </si>
  <si>
    <t>19 Kim Đồng, Phường Hưng Bình, Thành phố Vinh, T. Nghệ An Việt Nam</t>
  </si>
  <si>
    <t>2A30</t>
  </si>
  <si>
    <t>WM+ THA 158 Đông Phú</t>
  </si>
  <si>
    <t>Số 158 Thôn Đông Phú, Xã Hoa Lộc, Huyện Hậu Lộc, T. Thanh Hóa Việt Nam</t>
  </si>
  <si>
    <t>WM+ THA 13 Nguyễn Văn Trỗi</t>
  </si>
  <si>
    <t>5762</t>
  </si>
  <si>
    <t>WM+ HYN Liên Nghĩa, Văn Giang</t>
  </si>
  <si>
    <t>Thôn Đan Kim, Xã Liên Nghĩa, Huyện Văn Giang, Tỉnh Hưng Yên T. Hưng Yên Việt Nam</t>
  </si>
  <si>
    <t>0985761518</t>
  </si>
  <si>
    <t>4786</t>
  </si>
  <si>
    <t>WM+VLG 33/15D Phạm Thái Bường</t>
  </si>
  <si>
    <t>33/15D Phạm Thái Bường,Phường 4, Thành phố Vĩnh Long, T. Vĩnh Long Việt Nam</t>
  </si>
  <si>
    <t>5598</t>
  </si>
  <si>
    <t>WM+ TQG Xóm 8 xã Trung Môn</t>
  </si>
  <si>
    <t>Xóm 8, Xã Trung Môn, Huyện Yên Sơn, Tuyên Quang Việt Nam</t>
  </si>
  <si>
    <t>0913133589</t>
  </si>
  <si>
    <t>4605</t>
  </si>
  <si>
    <t>WM+ NAN 70 Nguyễn Trãi</t>
  </si>
  <si>
    <t>70 Nguyễn Trãi, Phường Hà Huy Tập, Thành phố Vinh, T. Nghệ An Việt Nam</t>
  </si>
  <si>
    <t>0973917221</t>
  </si>
  <si>
    <t>2AB3</t>
  </si>
  <si>
    <t>WM+ QNI 482 Nguyễn Nghiêm</t>
  </si>
  <si>
    <t>Số 482 Nguyễn Nghiêm, P. Nguyễn Nghiêm, TX. Đức Phổ T. Quảng Ngãi Việt Nam</t>
  </si>
  <si>
    <t>6445</t>
  </si>
  <si>
    <t>WM+ DNG 119 Hoàng Văn Thái</t>
  </si>
  <si>
    <t>119 Hoàng Văn Thái, P. Hòa Khánh Nam, Q. Liên Chiểu, TP. Đà Nẵng Việt Nam</t>
  </si>
  <si>
    <t>6074</t>
  </si>
  <si>
    <t>WM+ HNI 41 Long Biên 1</t>
  </si>
  <si>
    <t>41 Long Biên 1, Phường Ngọc Lâm, Quận Long Biên, TP. Hà Nội Việt Nam</t>
  </si>
  <si>
    <t>1587</t>
  </si>
  <si>
    <t>WM VCP CTO Xuân Khánh</t>
  </si>
  <si>
    <t>209, đường 30/4, Phường Xuân Khánh , Q. Ninh Kiều , TP. Cần Thơ, Việt Nam</t>
  </si>
  <si>
    <t>Ngô Toàn Hảo</t>
  </si>
  <si>
    <t>0907739425</t>
  </si>
  <si>
    <t>2AZ9</t>
  </si>
  <si>
    <t>WM+ TBH An Cơ Bắc, Thanh Tân</t>
  </si>
  <si>
    <t>Thôn An Cơ Bắc, Xã Thanh Tân, Huyện Kiến Xương, Tỉnh Thái Bình Việt Nam</t>
  </si>
  <si>
    <t>6604</t>
  </si>
  <si>
    <t>WM+ BNH Nguyễn Cao, Võ Cường</t>
  </si>
  <si>
    <t>Đường Nguyễn Cao, Phường Võ Cường, Thành phố Bắc Ninh, T. Bắc Ninh Việt Nam</t>
  </si>
  <si>
    <t>2BE5</t>
  </si>
  <si>
    <t>WM+ THA Quốc lộ 47C, Thọ Phú</t>
  </si>
  <si>
    <t>Số 79, Quốc lộ 47C, Xã Thọ Phú, Tỉnh Thanh Hóa Việt Nam</t>
  </si>
  <si>
    <t>6298</t>
  </si>
  <si>
    <t>WM+ DBN 27 Trường Chinh</t>
  </si>
  <si>
    <t>Số 27 Trường Chinh, P. Tân Thanh, TP. Điện Biên Phủ, Tỉnh Điện Biên Việt Nam</t>
  </si>
  <si>
    <t>4998</t>
  </si>
  <si>
    <t>WM+ HPG Thôn Phương Mỹ-Mỹ Đồng</t>
  </si>
  <si>
    <t>Thôn Phương Mỹ, Xã Mỹ Đồng, Huyện Thủy Nguyên, TP. Hải Phòng Việt Nam</t>
  </si>
  <si>
    <t>5364</t>
  </si>
  <si>
    <t>WM+ BTN 22-24 Nguyễn Hội</t>
  </si>
  <si>
    <t>22-24 Nguyễn Hội, Phường Phú Trinh, Thành phố Phan Thiết, T. Bình Thuận Việt Nam</t>
  </si>
  <si>
    <t>6836</t>
  </si>
  <si>
    <t>WM+ NAN Khối 6, TT Tân Kỳ</t>
  </si>
  <si>
    <t>Khối 6, Thị Trấn Tân Kỳ, Huyện Tân Kỳ T. Nghệ An Việt Nam</t>
  </si>
  <si>
    <t>6635</t>
  </si>
  <si>
    <t>WM+ TBH Đông Hồ, Thái Thụy</t>
  </si>
  <si>
    <t>Thôn Đông Hồ, Xã Thụy Phong, Huyện Thái Thụy, T. Thái Bình Việt Nam</t>
  </si>
  <si>
    <t>1700</t>
  </si>
  <si>
    <t>WM NAN Vinh - Lê Lợi</t>
  </si>
  <si>
    <t>Tầng 1, tòa nhà Trung Đức, số 2 Lê Lợi T. Nghệ An Việt Nam</t>
  </si>
  <si>
    <t>Lê Văn Tiến</t>
  </si>
  <si>
    <t>3479</t>
  </si>
  <si>
    <t>WM+ QNH Khu 2 Thanh Sơn</t>
  </si>
  <si>
    <t>Khu 2, Phường Thanh Sơn, Tp Uông Bí, T. Quảng Ninh Việt Nam</t>
  </si>
  <si>
    <t>2ABE</t>
  </si>
  <si>
    <t>WM+ BDH TĐ 80, TBĐ 35 Thôn An Lương</t>
  </si>
  <si>
    <t>Thửa đất số 80, Tờ bản đồ số 35, Thôn An Lương, X. Mỹ Chánh, H. Phù Mỹ, T. Bình Định Việt Nam</t>
  </si>
  <si>
    <t>WM+ BDH TĐ 80, TBĐ 35 Thôn An</t>
  </si>
  <si>
    <t>4048</t>
  </si>
  <si>
    <t>WM+ TBH Lô 7.03-7.04 KĐT Trần Lãm</t>
  </si>
  <si>
    <t>Lô 7.03-7.04 KĐT chất lượng cao Trần Lãm, Phường Trần Lãm, Thành phố Thái Bình, T. Thái Bình Việt Nam</t>
  </si>
  <si>
    <t>WM+ TBH Lô 7.03-7.04 KĐT Trần</t>
  </si>
  <si>
    <t>5382</t>
  </si>
  <si>
    <t>WM+ LCI 030 Quy Hóa</t>
  </si>
  <si>
    <t>030 Quy Hóa, Phường Kim Tân, Thành phố Lào Cai, T. Lào Cai Việt Nam</t>
  </si>
  <si>
    <t>0369900618</t>
  </si>
  <si>
    <t>6553</t>
  </si>
  <si>
    <t>WM+ QNM 233 Tiểu La, Thăng Bình</t>
  </si>
  <si>
    <t>233 Tiểu La, Tt. Hà Lam, H. Thăng Bình, T. Quảng Nam Việt Nam</t>
  </si>
  <si>
    <t>WM+ QNM 233 Tiểu La, Thăng Bìn</t>
  </si>
  <si>
    <t>6642</t>
  </si>
  <si>
    <t>WM+ QBH Dy Lộc, Quảng Trạch</t>
  </si>
  <si>
    <t>Thôn Dy Lộc, Xã Quảng Tùng, Huyện Quảng Trạch, T. Quảng Bình Việt Nam</t>
  </si>
  <si>
    <t>2AW0</t>
  </si>
  <si>
    <t>WM+ QNM Thửa 17/1, TBĐ 12, ĐT610</t>
  </si>
  <si>
    <t>Thửa đất 17/1, TBĐ số 12, ĐT610, Thôn Phú Lạc, X. Duy Hoà, H. Duy Xuyên T. Quảng Nam Việt Nam</t>
  </si>
  <si>
    <t>WM+ QNM ĐT610, X. Duy Hoà</t>
  </si>
  <si>
    <t>6845</t>
  </si>
  <si>
    <t>WM+ DNI LK230-LK231 Đường Nguyễn Vă</t>
  </si>
  <si>
    <t>LK230-LK231 Đường Nguyễn Văn Hoa, KP. 2, P. Thống Nhất, TP. Biên Hòa T. Đồng Nai Việt Nam</t>
  </si>
  <si>
    <t>WM+ DNI LK230-LK231 Đường Nguy</t>
  </si>
  <si>
    <t>6993</t>
  </si>
  <si>
    <t>WM+ HCM 77 Tân Thới Hiệp 14</t>
  </si>
  <si>
    <t>77 Tân Thới Hiệp 14, P. Tân Thới Hiệp, Q. 12 TP. Hồ Chí Minh Việt Nam</t>
  </si>
  <si>
    <t>2ABA</t>
  </si>
  <si>
    <t>WM+ HNI Đội 2, Tiên Phương</t>
  </si>
  <si>
    <t>Đội 2, Thôn Đồng Nanh, Xã Tiên Phương, Huyện Chương Mỹ TP. Hà Nội Việt Nam</t>
  </si>
  <si>
    <t>4644</t>
  </si>
  <si>
    <t>WM+ HPG 25 Điện Biên Phủ</t>
  </si>
  <si>
    <t>25 Điện Biên Phủ, Phường Máy Tơ, Quận Ngô Quyền, TP. Hải Phòng Việt Nam</t>
  </si>
  <si>
    <t>2AUB</t>
  </si>
  <si>
    <t>WM+ TNN Xóm Trại, Nhã Lộng</t>
  </si>
  <si>
    <t>Xóm Trại, Xã Nhã Lộng, Huyện Phú Bình T. Thái Nguyên Việt Nam</t>
  </si>
  <si>
    <t>5593</t>
  </si>
  <si>
    <t>WM+ QNH 70 Giếng Đồn</t>
  </si>
  <si>
    <t>70 Giếng Đồn, phường Trần Hưng Đạo, TP Hạ Long, Quảng Ninh Việt Nam</t>
  </si>
  <si>
    <t>5000</t>
  </si>
  <si>
    <t>WM+ QNH Thôn Đông Sơn-Đông Xá</t>
  </si>
  <si>
    <t>Thôn Đông Sơn, Xã Đông Xá, Huyện Vân Đồn, T. Quảng Ninh Việt Nam</t>
  </si>
  <si>
    <t>0936682826</t>
  </si>
  <si>
    <t>4702</t>
  </si>
  <si>
    <t>WM+ NBH 93 Đồng Giao</t>
  </si>
  <si>
    <t>Số 93 Đồng Giao, Phường Bắc Sơn, Thành phố Tam Điệp, T. Ninh Bình Việt Nam</t>
  </si>
  <si>
    <t>3246</t>
  </si>
  <si>
    <t>WM+ HNI 140-142 Nguyễn Sơn</t>
  </si>
  <si>
    <t>Số 140-142 Nguyễn Sơn, Phường Bồ Đề, Long Biên, TP. Hà Nội Việt Nam</t>
  </si>
  <si>
    <t>4948</t>
  </si>
  <si>
    <t>WM+ DNI 6 Nguyễn Bảo Đức</t>
  </si>
  <si>
    <t>6, Nguyễn Bảo Đức, KP6, P.Tam Hiệp, Thành phố Biên Hòa, T. Đồng Nai Việt Nam</t>
  </si>
  <si>
    <t>0377518939</t>
  </si>
  <si>
    <t>1676</t>
  </si>
  <si>
    <t>WM VCP BKN Bắc Kạn</t>
  </si>
  <si>
    <t>TTTTM Vincom Bắc Kạn, Phường Đức Xuân, TP. Bắc Kạn, T. Bắc Kạn Việt Nam</t>
  </si>
  <si>
    <t>Vũ Thế Quang</t>
  </si>
  <si>
    <t>2AT7</t>
  </si>
  <si>
    <t>WM+ THA 272 Bà Triệu</t>
  </si>
  <si>
    <t>Số 272 Đường Bà Triệu, Khu phố 1, Phường Bắc Sơn, Thị Xã Bỉm T. Thanh Hóa Việt Nam</t>
  </si>
  <si>
    <t>2AQW</t>
  </si>
  <si>
    <t>WM+ QNM 41 Hùng Vương</t>
  </si>
  <si>
    <t>41 Hùng Vương, TT. Đông Phú, H. Quế Sơn, TT. Đông Phú, H. Quế Sơn, T. Quảng Nam T. Quảng Nam Việt Nam</t>
  </si>
  <si>
    <t>6538</t>
  </si>
  <si>
    <t>WM+ CBG Tổ 1 Hoằng Bó, TT Nước Hai</t>
  </si>
  <si>
    <t>DT203, Tổ 1 Hoằng Bó, Thị trấn Nước Hai, Huyện Hòa An, T. Cao Bằng Việt Nam</t>
  </si>
  <si>
    <t>WM+ CBG Tổ 1 Hoằng Bó, TT Nước</t>
  </si>
  <si>
    <t>5059</t>
  </si>
  <si>
    <t>WM+ BTE 80 Nguyễn Huệ</t>
  </si>
  <si>
    <t>80 Nguyễn Huệ, Phường An Hội, Thành phố Bến Tre, T. Bến Tre Việt Nam</t>
  </si>
  <si>
    <t>0775115909</t>
  </si>
  <si>
    <t>5726</t>
  </si>
  <si>
    <t>WM+ YBI 525 Đại Lộ Nguyễn Thái Học</t>
  </si>
  <si>
    <t>Số 525 Đại Lộ Nguyễn Thái Học, phường Hồng Hà, T. Yên Bái Việt Nam</t>
  </si>
  <si>
    <t>WM+ YBI 525 Đại Lộ Nguyễn Thái</t>
  </si>
  <si>
    <t>5283</t>
  </si>
  <si>
    <t>WM+ NAN 88 Lê Viết Thuật</t>
  </si>
  <si>
    <t>88 Lê Viết Thuật, Xã Hưng Lộc, Thành phố Vinh, T. Nghệ An Việt Nam</t>
  </si>
  <si>
    <t>6137</t>
  </si>
  <si>
    <t>WM+ THA Nam Sơn, Đông Sơn</t>
  </si>
  <si>
    <t>Khu phố Nam Sơn, Thị trấn Rừng Thông, Huyện Đông Sơn, T. Thanh Hóa Việt Nam</t>
  </si>
  <si>
    <t>2AH7</t>
  </si>
  <si>
    <t>WM+ QNM 136 ĐT609, Điện Thọ</t>
  </si>
  <si>
    <t>Số 136 Đường ĐT609, Xã Điện Thọ, Thị xã Điện Bàn T. Quảng Nam Việt Nam</t>
  </si>
  <si>
    <t>5681</t>
  </si>
  <si>
    <t>WM+ HNI 73 Vũ Ngọc Phan</t>
  </si>
  <si>
    <t>73 Vũ Ngọc Phan, phường Láng Hạ, quận Đống Đa, TP. Hà Nội Việt Nam</t>
  </si>
  <si>
    <t>0355255077</t>
  </si>
  <si>
    <t>5931</t>
  </si>
  <si>
    <t>WM+ HNM Lô 79 Nguyễn Viết Xuân</t>
  </si>
  <si>
    <t>Lô 79 tờ bàn đồ số PL7, đường Nguyễn Viết Xuân, Phường Liêm Chính, Thành phố Phủ Lý, T. Hà Nam Việt Nam</t>
  </si>
  <si>
    <t>0969878626</t>
  </si>
  <si>
    <t>5008</t>
  </si>
  <si>
    <t>WM+ HNI Thôn Quất Động</t>
  </si>
  <si>
    <t>Thôn Quất Động, Xã Quất Động, Huyện Thường Tín, TP. Hà Nội Việt Nam</t>
  </si>
  <si>
    <t>6032</t>
  </si>
  <si>
    <t>WM+ HCM 0.03 Moonlight Boulevard 51</t>
  </si>
  <si>
    <t>0.03 Chung cư cao tầng và TMDV - VP tại 510 Kinh Dương Vương, P. An Lạc A, Q. Bình Tân, TP. Hồ Chí Minh Việt Nam</t>
  </si>
  <si>
    <t>WM+ HCM 0.03 Moonlight Bouleva</t>
  </si>
  <si>
    <t>0778926076</t>
  </si>
  <si>
    <t>2AZU</t>
  </si>
  <si>
    <t>WM+ HNI 22 Chợ Đông Bài</t>
  </si>
  <si>
    <t>Số 22 Phố Chợ Đông Bài, Thôn Đông Bài, Xã Mai Đình, Huyện Sóc Sơn TP. Hà Nội Việt Nam</t>
  </si>
  <si>
    <t>3740</t>
  </si>
  <si>
    <t>WIN HCM 355A Đỗ Xuân Hợp</t>
  </si>
  <si>
    <t>355A Đường Đỗ Xuân Hợp, KP5, Phường Phước Long B, Quận 9, TP. Hồ Chí Minh Việt Nam</t>
  </si>
  <si>
    <t>WM+ HCM 355A Đỗ Xuân Hợp</t>
  </si>
  <si>
    <t>0708468678</t>
  </si>
  <si>
    <t>6867</t>
  </si>
  <si>
    <t>WM+ QBH 11 Nguyễn Tất Thành</t>
  </si>
  <si>
    <t>Số 11 Nguyễn Tất Thành, Thị trấn Kiến Giang, Huyện Lệ Thủy T. Quảng Bình Việt Nam</t>
  </si>
  <si>
    <t>2A93</t>
  </si>
  <si>
    <t>WM+ QTI 40A Lê Duẩn</t>
  </si>
  <si>
    <t>Số 40A Đường Lê Duẩn, Thị Trấn Hồ Xá, Huyện Vĩnh Linh T. Quảng Trị Việt Nam</t>
  </si>
  <si>
    <t>1551</t>
  </si>
  <si>
    <t>WM VCP HCM Phan Văn Trị</t>
  </si>
  <si>
    <t>Số A12 Phan Văn Trị, P. 7, Q. Gò Vấp, TP. Hồ Chí Minh Việt Nam</t>
  </si>
  <si>
    <t>Nguyễn Thị Kim Ngân</t>
  </si>
  <si>
    <t>0928431897</t>
  </si>
  <si>
    <t>5260</t>
  </si>
  <si>
    <t>WM+ QTI 51 Lê Lợi</t>
  </si>
  <si>
    <t>51 Lê Lợi, Phường 5, Thành phố Đông Hà, T. Quảng Trị Việt Nam</t>
  </si>
  <si>
    <t>0973245104</t>
  </si>
  <si>
    <t>2AN6</t>
  </si>
  <si>
    <t>WM+ BDH 488 Quang Trung</t>
  </si>
  <si>
    <t>Số 488 Quang Trung, Phường Tam Quan, Thị xã Hoài Nhơn, T. Bình Định Việt Nam</t>
  </si>
  <si>
    <t>Ngọc Thơm_Chân gà sốt cay 400g</t>
  </si>
  <si>
    <t>4418</t>
  </si>
  <si>
    <t>WM+ HNI Lô 5-N01 New Horizon</t>
  </si>
  <si>
    <t>Lô 05, tầng 1, tòa N01, New Horizon city, 87 Lĩnh Nam, P.Mai Động, Q.Hoàng Mai, TP. Hà Nội Việt Nam</t>
  </si>
  <si>
    <t>2ARH</t>
  </si>
  <si>
    <t>WM+ HNI 20 Cầu Bây</t>
  </si>
  <si>
    <t>Số 20 Phố Cầu Bây, Phường Phúc Lợi, Quận Long Biên TP. Hà Nội Việt Nam</t>
  </si>
  <si>
    <t>3111</t>
  </si>
  <si>
    <t>WM+ KHA 48 Đặng Tất</t>
  </si>
  <si>
    <t>48 Đặng Tất, Vĩnh Hải, Thành phố Nha Trang, T. Khánh Hòa Việt Nam</t>
  </si>
  <si>
    <t>0902245208</t>
  </si>
  <si>
    <t>5451</t>
  </si>
  <si>
    <t>WM+ HCM 152 Hoàng Hoa Thám</t>
  </si>
  <si>
    <t>152 Hoàng Hoa Thám, Phường 12, Quận Tân Bình, TP. Hồ Chí Minh Việt Nam</t>
  </si>
  <si>
    <t>0387516751</t>
  </si>
  <si>
    <t>4318</t>
  </si>
  <si>
    <t>WM+ BDG thửa 1647 khu Mỹ Phước</t>
  </si>
  <si>
    <t>Thửa 1647 khu TM-DV-TĐC Mỹ Phước, P.Thới Hòa, Thị xã Bến Cát, T. Bình Dương Việt Nam</t>
  </si>
  <si>
    <t>0367089735</t>
  </si>
  <si>
    <t>3367</t>
  </si>
  <si>
    <t>WM+ QNH 577 Cái Dăm</t>
  </si>
  <si>
    <t>Số 577 đường Cái Dăm, Phường Bãi Cháy, Thành phố Hạ Long, T. Quảng Ninh Việt Nam</t>
  </si>
  <si>
    <t>0982026230</t>
  </si>
  <si>
    <t>6426</t>
  </si>
  <si>
    <t>WM+ VTU TR4, Tầng trệt, CC 18 Tầng</t>
  </si>
  <si>
    <t>TR4, Tầng Trệt, Chung cư 18 Tầng Lô A, 199 Nam Kỳ Khởi Nghĩa P. 3, TP. Vũng Tàu, T. Bà Rịa - Vũng Tàu Việt Nam</t>
  </si>
  <si>
    <t>WM+ VTU TR4, Tầng trệt, CC 18</t>
  </si>
  <si>
    <t>0938668182</t>
  </si>
  <si>
    <t>1606</t>
  </si>
  <si>
    <t>WM HNI Hoàng Cầu</t>
  </si>
  <si>
    <t>Tầng 1, Chung cư CT1, Khu nhà ở di dân Ao Hoàng Cầu, Ao Hoàng Cầu, Phường Ô Chợ Dừa, Quận Đống Đa, TP. Hà Nội Việt Nam</t>
  </si>
  <si>
    <t>Nguyễn Hải Dương</t>
  </si>
  <si>
    <t>0375890803</t>
  </si>
  <si>
    <t>6766</t>
  </si>
  <si>
    <t>WM+ THA Diễn Ngoại, Triệu Sơn</t>
  </si>
  <si>
    <t>Thôn Diễn Ngoại, Xã Hợp Thành, Huyện Triệu Sơn T. Thanh Hóa Việt Nam</t>
  </si>
  <si>
    <t>4965</t>
  </si>
  <si>
    <t>WM+ LCI 02-04 Võ Nguyên Giáp</t>
  </si>
  <si>
    <t>Số 02-04 Đường Võ Nguyên Giáp, Phường Bắc Cường, Thành phố Lào Cai, T. Lào Cai Việt Nam</t>
  </si>
  <si>
    <t>0976659966</t>
  </si>
  <si>
    <t>1602</t>
  </si>
  <si>
    <t>WM VCP HUG Vị Thanh</t>
  </si>
  <si>
    <t>TTTM Vincom Plaza Hậu Giang, Khu vực 3,Phường 5, TP. Vị Thanh, T. Hậu Giang Việt Nam</t>
  </si>
  <si>
    <t>PHẠM MINH ĐỆ</t>
  </si>
  <si>
    <t>0795954690</t>
  </si>
  <si>
    <t>5327</t>
  </si>
  <si>
    <t>WM+ HNI Kiot TM02 Số 50 ngõ 28 Xuân</t>
  </si>
  <si>
    <t>Kiot TM02 - Tầng 1 của Dự án Khu nhà ở gia đình cán bộ quân, đội Dự án 4-678, số 50 ngõ 28 đường Xuâ La, Phường Xuân La, Quận Tây Hồ, TP. Hà Nội Việt Nam</t>
  </si>
  <si>
    <t>WM+ HNI Kiot TM02 Số 50 ngõ 28</t>
  </si>
  <si>
    <t>0987680023</t>
  </si>
  <si>
    <t>2ATX</t>
  </si>
  <si>
    <t>WM+ HNI Xóm 5, Thôn Hoành</t>
  </si>
  <si>
    <t>Xóm 5, Thôn Hoành, Xã Đồng Tâm, Huyện Mỹ Đức TP. Hà Nội Việt Nam</t>
  </si>
  <si>
    <t>4129</t>
  </si>
  <si>
    <t>WM+ HNI 22 Hoàng Diệu</t>
  </si>
  <si>
    <t>Số 22 Phố Hoàng Diệu, Phường Quang Trung, thị xã Sơn Tây, TP. Hà Nội Việt Nam</t>
  </si>
  <si>
    <t>4510</t>
  </si>
  <si>
    <t>WM+DNI 77/2 Đồng Khởi</t>
  </si>
  <si>
    <t>77/2 Đồng Khởi, khu phố 3, Phường Tam Hòa, Thành phố Biên Hòa, T. Đồng Nai Việt Nam</t>
  </si>
  <si>
    <t>2801</t>
  </si>
  <si>
    <t>WM+ HNI 261 Tân Mai</t>
  </si>
  <si>
    <t>Số 261 Tân Mai, Phường Tân Mai, Quận Hoàng Mai, TP. Hà Nội Việt Nam</t>
  </si>
  <si>
    <t>0352796738</t>
  </si>
  <si>
    <t>4290</t>
  </si>
  <si>
    <t>WM+ HCM 13/134 Trần Văn Hoàng</t>
  </si>
  <si>
    <t>13/134 Trần Văn Hoàng, P. 9, Quận Tân Bình, TP. Hồ Chí Minh Việt Nam</t>
  </si>
  <si>
    <t>0902846400</t>
  </si>
  <si>
    <t>2AD3</t>
  </si>
  <si>
    <t>WM+ PTO Núi Trang, Phù Ninh</t>
  </si>
  <si>
    <t>Khu Núi Trang, Thị trấn Phong Châu, Huyện Phù Ninh T. Phú Thọ Việt Nam</t>
  </si>
  <si>
    <t>4826</t>
  </si>
  <si>
    <t>WM+ HNI 98 Miếu Thờ</t>
  </si>
  <si>
    <t>98 Miếu Thờ, Xã Tiên Dược, Huyện Sóc Sơn, TP. Hà Nội Việt Nam</t>
  </si>
  <si>
    <t>2BH1</t>
  </si>
  <si>
    <t>WM+ NAN 129 Mai Lão Bạng</t>
  </si>
  <si>
    <t>Số 129 Đường Mai Lão Bạng, Phường Vinh Phú, Tỉnh Nghệ An Việt Nam</t>
  </si>
  <si>
    <t>2BE9</t>
  </si>
  <si>
    <t>WM+ QNH 214EF Trần Phú</t>
  </si>
  <si>
    <t>Số 214EF Trần Phú, Phường Cẩm Phả, Tỉnh Quảng Ninh Việt Nam</t>
  </si>
  <si>
    <t>1563</t>
  </si>
  <si>
    <t>WM VCP AGG Long Xuyên</t>
  </si>
  <si>
    <t>Phường Mỹ Bình, Thành phố Long Xuyên, T. An Giang Việt Nam</t>
  </si>
  <si>
    <t>Nguyễn Hoàng Kim Ngân</t>
  </si>
  <si>
    <t>0948961662</t>
  </si>
  <si>
    <t>2AWN</t>
  </si>
  <si>
    <t>WM+ NDH 116-118 Hải Đông</t>
  </si>
  <si>
    <t>Số nhà 116-118, Phố Hải Đông, Xã Nghĩa Trung, Huyện Nghĩa Hưng T. Nam Định Việt Nam</t>
  </si>
  <si>
    <t>2A51</t>
  </si>
  <si>
    <t>WM+ HTH 187 Mai Thúc Loan</t>
  </si>
  <si>
    <t>Số 187 Mai Thúc Loan, Thôn Hòa, Xã Thạch Hưng, Thành phố Hà Tĩnh T. Hà Tĩnh Việt Nam</t>
  </si>
  <si>
    <t>2254</t>
  </si>
  <si>
    <t>WM+ HNI 164 Trương Định</t>
  </si>
  <si>
    <t>164 Trương Định- quận Hoàng Mai, TP. Hà Nội Việt Nam</t>
  </si>
  <si>
    <t>0387922719</t>
  </si>
  <si>
    <t>4209</t>
  </si>
  <si>
    <t>WIN BDG 116-118 đường số 9</t>
  </si>
  <si>
    <t>116-118 đường số 9, Khu Phố Nhị Đồng 2, TTHC p.Dĩ An, Thành phố Dĩ An, T. Bình Dương Việt Nam</t>
  </si>
  <si>
    <t>0962461564</t>
  </si>
  <si>
    <t>5805</t>
  </si>
  <si>
    <t>WM+ HNI 55 Bùi Huy Bích</t>
  </si>
  <si>
    <t>Số 55 Bùi Huy Bích, Phường Hoàng Liệt, Quận Hoàng Mai, TP. Hà Nội Việt Nam</t>
  </si>
  <si>
    <t>2AOV</t>
  </si>
  <si>
    <t>WM+ QNM 343 - 345 Trần Cao Vân</t>
  </si>
  <si>
    <t>Thửa đất số 104 &amp; 324, Tờ bản đồ số 15, TP. Tam Kỳ T. Quảng Nam Việt Nam</t>
  </si>
  <si>
    <t>2ADC</t>
  </si>
  <si>
    <t>WM+ HCM D-01,4S Riverside Linh Đông</t>
  </si>
  <si>
    <t>D-01, Tầng 1, Khối D, TP. Hồ Chí Minh Việt Nam</t>
  </si>
  <si>
    <t>WM+ HCM D-01, CC 4S Riverside</t>
  </si>
  <si>
    <t>2B75</t>
  </si>
  <si>
    <t>WM+ NAN Xóm 4, Hùng Châu</t>
  </si>
  <si>
    <t>Xóm 4, Xã Hùng Châu, Tỉnh Nghệ An Việt Nam</t>
  </si>
  <si>
    <t>WM+ NAN Xóm 4, Diễn Yên</t>
  </si>
  <si>
    <t>5571</t>
  </si>
  <si>
    <t>WM+ DNI 6/3 Nguyễn Thị Tồn</t>
  </si>
  <si>
    <t>6/3 tổ 10B Nguyễn Thị Tồn, KP Đồng Nai, Phường Hóa An, Biên Hòa, Đồng Nai Việt Nam</t>
  </si>
  <si>
    <t>2AQ7</t>
  </si>
  <si>
    <t>WM+ THA 117 Thị Tứ, Triệu Sơn</t>
  </si>
  <si>
    <t>Số 117 Thôn Thị Tứ, Xã Đồng Tiến, Huyện Triệu Sơn T. Thanh Hóa Việt Nam</t>
  </si>
  <si>
    <t>5854</t>
  </si>
  <si>
    <t>WM+ HCM A1/27A,  Ấp 1, Xã Vĩnh Lộc</t>
  </si>
  <si>
    <t>A1/27A, Ấp 1, Xã Vĩnh Lộc A, Huyện Bình Chánh, TP. Hồ Chí Minh Việt Nam</t>
  </si>
  <si>
    <t>WM+ HCM A1/27A,  Ấp 1, Xã Vĩnh</t>
  </si>
  <si>
    <t>0774064243</t>
  </si>
  <si>
    <t>4114</t>
  </si>
  <si>
    <t>WM+ HNI 284 Tựu Liệt</t>
  </si>
  <si>
    <t>284 Tựu Liệt, xã Tam Hiệp, Thanh Trì, TP. Hà Nội Việt Nam</t>
  </si>
  <si>
    <t>6457</t>
  </si>
  <si>
    <t>WM+ QNI 351 Phạm Văn Đồng</t>
  </si>
  <si>
    <t>351 Phạm Văn Đồng, TT. Chợ Chùa, H. Nghĩa Hành, T. Quảng Ngãi Việt Nam</t>
  </si>
  <si>
    <t>2AVY</t>
  </si>
  <si>
    <t>WM+ BDH Thôn Xuân An, Cát Minh</t>
  </si>
  <si>
    <t>Thửa đất 168, TBĐ 40, Thôn Xuân Anh, X. Cát Minh, H. Phù Cát T. Bình Định Việt Nam</t>
  </si>
  <si>
    <t>WM+ BDH Chợ Phổ An</t>
  </si>
  <si>
    <t>4090</t>
  </si>
  <si>
    <t>WM+ DNI 340 Bùi Trọng Nghĩa</t>
  </si>
  <si>
    <t>340 Bùi Trọng Nghĩa, KP3, Phường Trảng Dài, Thành phố Biên Hòa, T. Đồng Nai Việt Nam</t>
  </si>
  <si>
    <t>0971606902</t>
  </si>
  <si>
    <t>3173</t>
  </si>
  <si>
    <t>WIN HCM 192/72/74/76 Nguyễn Oanh</t>
  </si>
  <si>
    <t>192/72-192/74-192/76 Nguyễn Oanh, Phường 17, Quận Gò Vấp, TP. Hồ Chí Minh Việt Nam</t>
  </si>
  <si>
    <t>WM+ HCM 192/72/74/76 Nguyễn Oa</t>
  </si>
  <si>
    <t>2B43</t>
  </si>
  <si>
    <t>WM+ HNI Sơn Đoài, Tân Minh</t>
  </si>
  <si>
    <t>Thôn Sơn Đoài, Xã Tân Minh, Huyện Sóc Sơn, TP. Hà Nội Việt Nam</t>
  </si>
  <si>
    <t>NGỌC THƠM Giò tai nấm hương 500g</t>
  </si>
  <si>
    <t>3267</t>
  </si>
  <si>
    <t>WM+ HPG 21 Lê Hồng Phong</t>
  </si>
  <si>
    <t>số 21 Khu B1 Lô 7B, đường Lê Hồng Phong, P. Đông Khê, Quận Ngô Quyền, TP. Hải Phòng Việt Nam</t>
  </si>
  <si>
    <t>0923123047</t>
  </si>
  <si>
    <t>WM+ BNH 112B-112C Phố Hạ, Từ Sơn</t>
  </si>
  <si>
    <t>112B - 112C phố Hạ, Đình Bảng, Thị xã Từ Sơn, Bắc Ninh Việt Nam</t>
  </si>
  <si>
    <t>WM+ BNH 112B-112C Phố Hạ, Từ S</t>
  </si>
  <si>
    <t>036 3848 577</t>
  </si>
  <si>
    <t>4642</t>
  </si>
  <si>
    <t>WM+ BNH 28 TT Chờ</t>
  </si>
  <si>
    <t>Số 28 Thị trấn Chờ, Huyện Yên Phong, T. Bắc Ninh Việt Nam</t>
  </si>
  <si>
    <t>0975505680</t>
  </si>
  <si>
    <t>6915</t>
  </si>
  <si>
    <t>WM+ BGG Quế Sơn, Hiệp Hòa</t>
  </si>
  <si>
    <t>Thôn Quế Sơn, Xã Thái Sơn, Huyện Hiệp Hòa T. Bắc Giang Việt Nam</t>
  </si>
  <si>
    <t>5670</t>
  </si>
  <si>
    <t>WM+ BGG 08 Lý Thường Kiệt</t>
  </si>
  <si>
    <t>Số 8, đường Lý Thường Kiệt, thị trấn Thắng, huyện Hiệp Hòa, Bắc Giang Việt Nam</t>
  </si>
  <si>
    <t>4941</t>
  </si>
  <si>
    <t>WM+ LSN Số 11 Ngô Quyền-Vĩnh Trại</t>
  </si>
  <si>
    <t>Số 11, Đường Ngô Quyền, Khối 11, Phường Vĩnh Trại, Thành phố Lạng Sơn, T. Lạng Sơn Việt Nam</t>
  </si>
  <si>
    <t>WM+ LSN Số 11 Ngô Quyền-Vĩnh T</t>
  </si>
  <si>
    <t>0963868923</t>
  </si>
  <si>
    <t>6483</t>
  </si>
  <si>
    <t>WM + AGG Thửa 4082 – 4122 đường Ung</t>
  </si>
  <si>
    <t>Thửa 4082 – 4122 đ, Ung Văn Khiêm, TP. Long Xuyên, T. An Giang Việt Nam</t>
  </si>
  <si>
    <t>WM + AGG Thửa 4082 – 4122 đườn</t>
  </si>
  <si>
    <t>4956</t>
  </si>
  <si>
    <t>WM+ NDH 111 Hàng Thao</t>
  </si>
  <si>
    <t>111 Hàng Thao, Phường Ngô Quyền, Thành phố Nam Định, T. Nam Định Việt Nam</t>
  </si>
  <si>
    <t>0943120201</t>
  </si>
  <si>
    <t>5261</t>
  </si>
  <si>
    <t>WM+ DNG 02 Tôn Thất Đạm</t>
  </si>
  <si>
    <t>02 Tôn Thất Đạm, Phường Xuân Hà, Quận Thanh Khê, TP. Đà Nẵng Việt Nam</t>
  </si>
  <si>
    <t>0387624783</t>
  </si>
  <si>
    <t>3279</t>
  </si>
  <si>
    <t>WM+ HNI 207 Lương Thế Vinh</t>
  </si>
  <si>
    <t>Số 207 đường Lương Thế Vinh, Phường Trung Văn, Quận Nam Từ Liêm, TP. Hà Nội Việt Nam</t>
  </si>
  <si>
    <t>6371</t>
  </si>
  <si>
    <t>WM+ NBH 105 Trần Phú</t>
  </si>
  <si>
    <t>Số 105 Trần Phú, Tổ 7, P. Bắc Sơn, TP. Tam Điệp, T. Ninh Bình Việt Nam</t>
  </si>
  <si>
    <t>6239</t>
  </si>
  <si>
    <t>WM+ HCM 04 Đường số 2</t>
  </si>
  <si>
    <t>04 Đường số 2, P. 8, Q. 11, TP. Hồ Chí Minh Việt Nam</t>
  </si>
  <si>
    <t>5771</t>
  </si>
  <si>
    <t>WM+ CBG 17 Tổ 7 Phường Sông Hiến</t>
  </si>
  <si>
    <t>Số 17 Tổ 7 Phường Sông Hiến, Thành T. Cao Bằng Việt Nam</t>
  </si>
  <si>
    <t>WM+ CBG 17 Tổ 7 Phường Sông Hi</t>
  </si>
  <si>
    <t>10/7/2025 12:04:14 PM</t>
  </si>
  <si>
    <t>1561</t>
  </si>
  <si>
    <t>WM VCC HCM Thảo Điền</t>
  </si>
  <si>
    <t>Tầng B1 tòa nhà Vincom, 161 Xa lộ Hà Nội, Phường Thảo Điền, Quận 2 , TP. Hồ Chí Minh, Việt Nam</t>
  </si>
  <si>
    <t>Nguyễn Thị Minh Hoàng</t>
  </si>
  <si>
    <t>Gà muối Ngọc Thơm 500g</t>
  </si>
  <si>
    <t>6336</t>
  </si>
  <si>
    <t>WM+ QNH 262B Hùng Vương</t>
  </si>
  <si>
    <t>Số 262B Đường Hùng Vương, P. Ka Long, TP. Móng Cái, T. Quảng Ninh Việt Nam</t>
  </si>
  <si>
    <t>4047</t>
  </si>
  <si>
    <t>WM+ HCM 04 Hoàng Thiều Hoa</t>
  </si>
  <si>
    <t>04 Hoàng Thiều Hoa, P Hiệp Tân, Quận Tân Phú, TP. Hồ Chí Minh Việt Nam</t>
  </si>
  <si>
    <t>4069</t>
  </si>
  <si>
    <t>WM+ QNH 01 Lô A3 Vựng Đâng</t>
  </si>
  <si>
    <t>Ô số 01 Lô A3 QH khu dân cư lấn biển Vựng Đâng, Phường Yết Kiêu, Thành phố Hạ Long, T. Quảng Ninh Việt Nam</t>
  </si>
  <si>
    <t>0384203209</t>
  </si>
  <si>
    <t>4798</t>
  </si>
  <si>
    <t>WM+ TQG 10 Lê Duẩn P.Phan Thiết</t>
  </si>
  <si>
    <t>Số 10 đường Lê Duẩn, Phường Phan, Thiết, Thành phố Tuyên Quang, T. Tuyên Quang Việt Nam</t>
  </si>
  <si>
    <t>WM+ TQG 10 Lê Duẩn P.Phan Thiế</t>
  </si>
  <si>
    <t>0396819993</t>
  </si>
  <si>
    <t>10/6/2025 11:02:30 PM</t>
  </si>
  <si>
    <t>10/4/2025 10:48:34 PM</t>
  </si>
  <si>
    <t>3035</t>
  </si>
  <si>
    <t>WM+ CTO 1B Trần Quang Khải</t>
  </si>
  <si>
    <t>1B Trần Quang Khải, Phường Cái Khế, Quận Ninh Kiều, TP. Cần Thơ Việt Nam</t>
  </si>
  <si>
    <t>0764731588</t>
  </si>
  <si>
    <t>2AYY</t>
  </si>
  <si>
    <t>WM+ TBH Minh Thành, Tân Học</t>
  </si>
  <si>
    <t>Thôn Minh Thành, Xã Tân Học, Huyện Thái Thụy T. Thái Bình Việt Nam</t>
  </si>
  <si>
    <t>3952</t>
  </si>
  <si>
    <t>WM+ THA 254 Đội Cung</t>
  </si>
  <si>
    <t>Số 254 Đội Cung, Phường Trường Thi, Thành phố Thanh Hóa, T. Thanh Hóa Việt Nam</t>
  </si>
  <si>
    <t>Ngọc Thơm Gà muối hun khói 300g</t>
  </si>
  <si>
    <t>6060</t>
  </si>
  <si>
    <t>WM+ HCM 54 Lô L, Đường số 7</t>
  </si>
  <si>
    <t>54 Lô L, Đường số 7, KDC Phú Mỹ, P. Phú Mỹ, Q. 7, (Thửa 930, TBĐ 2) TP. Hồ Chí Minh Việt Nam</t>
  </si>
  <si>
    <t>3198</t>
  </si>
  <si>
    <t>WM+ QNH 192-194 Trần Phú</t>
  </si>
  <si>
    <t>Số 192-194 đường Trần Phú, Phường Cao Xanh, Thành phố Hạ Long, T. Quảng Ninh Việt Nam</t>
  </si>
  <si>
    <t>0383556551</t>
  </si>
  <si>
    <t>5663</t>
  </si>
  <si>
    <t>WM+ THA 66B Phố Thiều</t>
  </si>
  <si>
    <t>Số 66B Phố Thiều, xã Dân Lý, huyện Triệu Sơn, tỉnh Thanh Hóa Việt Nam</t>
  </si>
  <si>
    <t>56631</t>
  </si>
  <si>
    <t>10/5/2025 9:28:42 AM</t>
  </si>
  <si>
    <t>10/3/2025 11:32:57 AM</t>
  </si>
  <si>
    <t>10/3/2025 11:53:21 AM</t>
  </si>
  <si>
    <t>4737</t>
  </si>
  <si>
    <t>WM+ HYN 71 Chợ Đường Cái</t>
  </si>
  <si>
    <t>71 Chợ Đường Cái, Thị Trung, Đình Dù, Văn Lâm, T. Hưng Yên Việt Nam</t>
  </si>
  <si>
    <t>0353247367</t>
  </si>
  <si>
    <t>10/3/2025 1:22:42 PM</t>
  </si>
  <si>
    <t>1632</t>
  </si>
  <si>
    <t>WM VC+ DTP Sa Đéc</t>
  </si>
  <si>
    <t>Đường Nguyễn Tất Thành, Phường 1, TP.Sa Đéc, T. Đồng Tháp Việt Nam</t>
  </si>
  <si>
    <t>Lê Hữu Nhân</t>
  </si>
  <si>
    <t>0706749965</t>
  </si>
  <si>
    <t>4639</t>
  </si>
  <si>
    <t>WM+ HNI 50 Phố Tía</t>
  </si>
  <si>
    <t>Số 50 Phố Tía, Xã Tô Hiệu, Huyện Thường Tín, TP. Hà Nội Việt Nam</t>
  </si>
  <si>
    <t>10/3/2025 2:32:33 PM</t>
  </si>
  <si>
    <t>Chân giò heo muối Ngọc Thơm 300g</t>
  </si>
  <si>
    <t>10/4/2025 7:06:47 AM</t>
  </si>
  <si>
    <t>10/4/2025 7:12:00 AM</t>
  </si>
  <si>
    <t>10/4/2025 7:23:28 AM</t>
  </si>
  <si>
    <t>10/4/2025 7:53:13 AM</t>
  </si>
  <si>
    <t>10/4/2025 8:08:31 AM</t>
  </si>
  <si>
    <t>10/4/2025 8:20:47 AM</t>
  </si>
  <si>
    <t>2220</t>
  </si>
  <si>
    <t>WM+ HNI 166 Kim Hoa</t>
  </si>
  <si>
    <t>166 Kim Hoa, P. Phương Liên, Đống Đa, TP. Hà Nội Việt Nam</t>
  </si>
  <si>
    <t>10/4/2025 8:21:39 AM</t>
  </si>
  <si>
    <t>10/4/2025 8:27:29 AM</t>
  </si>
  <si>
    <t>10/4/2025 8:30:17 AM</t>
  </si>
  <si>
    <t>04/10/2025 08:37:05</t>
  </si>
  <si>
    <t>10/4/2025 8:41:41 AM</t>
  </si>
  <si>
    <t>10/4/2025 8:47:16 AM</t>
  </si>
  <si>
    <t>10/4/2025 9:03:19 AM</t>
  </si>
  <si>
    <t>10/4/2025 9:10:16 AM</t>
  </si>
  <si>
    <t>04/10/2025 09:23:41</t>
  </si>
  <si>
    <t>10/4/2025 9:27:44 AM</t>
  </si>
  <si>
    <t>10/4/2025 9:31:22 AM</t>
  </si>
  <si>
    <t>2117</t>
  </si>
  <si>
    <t>WM+ HNI 16 Võ Văn Dũng</t>
  </si>
  <si>
    <t>Số 16 Võ Văn Dũng, Phường Ô Chợ, Dừa, Quận Đống Đa, TP. Hà Nội Việt Nam</t>
  </si>
  <si>
    <t>0462922827</t>
  </si>
  <si>
    <t>10/4/2025 9:37:19 AM</t>
  </si>
  <si>
    <t>10/4/2025 9:39:19 AM</t>
  </si>
  <si>
    <t>5358</t>
  </si>
  <si>
    <t>WM+ NTN 9B Nguyễn Văn Cừ</t>
  </si>
  <si>
    <t>9B Nguyễn Văn Cừ, Phường Đài Sơn, TP. Phan Rang - Tháp Chàm, T. Ninh Thuận Việt Nam</t>
  </si>
  <si>
    <t>10/4/2025 9:39:39 AM</t>
  </si>
  <si>
    <t>10/4/2025 9:59:11 AM</t>
  </si>
  <si>
    <t>04/10/2025 11:33:54</t>
  </si>
  <si>
    <t>10/4/2025 10:01:55 AM</t>
  </si>
  <si>
    <t>10/4/2025 10:06:35 AM</t>
  </si>
  <si>
    <t>04/10/2025 15:08:29</t>
  </si>
  <si>
    <t>10/4/2025 10:07:00 AM</t>
  </si>
  <si>
    <t>10/4/2025 10:09:12 AM</t>
  </si>
  <si>
    <t>04/10/2025 15:44:15</t>
  </si>
  <si>
    <t>10/4/2025 10:18:44 AM</t>
  </si>
  <si>
    <t>10/4/2025 10:20:00 AM</t>
  </si>
  <si>
    <t>10/4/2025 10:34:40 AM</t>
  </si>
  <si>
    <t>10/4/2025 10:41:07 AM</t>
  </si>
  <si>
    <t>10/4/2025 10:50:27 AM</t>
  </si>
  <si>
    <t>10/4/2025 11:02:04 AM</t>
  </si>
  <si>
    <t>04/10/2025 11:10:20</t>
  </si>
  <si>
    <t>10/4/2025 11:11:53 AM</t>
  </si>
  <si>
    <t>04/10/2025 11:36:28</t>
  </si>
  <si>
    <t>10/4/2025 11:14:18 AM</t>
  </si>
  <si>
    <t>10/4/2025 11:16:22 AM</t>
  </si>
  <si>
    <t>10/4/2025 11:33:54 AM</t>
  </si>
  <si>
    <t>10/4/2025 11:34:31 AM</t>
  </si>
  <si>
    <t>04/10/2025 11:53:00</t>
  </si>
  <si>
    <t>10/4/2025 11:36:39 AM</t>
  </si>
  <si>
    <t>10/4/2025 11:38:18 AM</t>
  </si>
  <si>
    <t>10/4/2025 11:43:19 AM</t>
  </si>
  <si>
    <t>10/4/2025 11:50:57 AM</t>
  </si>
  <si>
    <t>10/4/2025 11:54:16 AM</t>
  </si>
  <si>
    <t>3138</t>
  </si>
  <si>
    <t>WM+ HNI 98 Xuân Diệu</t>
  </si>
  <si>
    <t>98 Xuân Diệu, tổ 30, cụm 4, Phường Tứ Liên, Quận Tây Hồ, TP. Hà Nội Việt Nam</t>
  </si>
  <si>
    <t>0932871995</t>
  </si>
  <si>
    <t>10/4/2025 11:55:28 AM</t>
  </si>
  <si>
    <t>10/4/2025 11:56:17 AM</t>
  </si>
  <si>
    <t>10/4/2025 11:59:47 AM</t>
  </si>
  <si>
    <t>10/4/2025 12:00:42 PM</t>
  </si>
  <si>
    <t>10/4/2025 12:01:17 PM</t>
  </si>
  <si>
    <t>04/10/2025 12:05:58</t>
  </si>
  <si>
    <t>10/4/2025 12:04:40 PM</t>
  </si>
  <si>
    <t>10/4/2025 12:14:12 PM</t>
  </si>
  <si>
    <t>2A46</t>
  </si>
  <si>
    <t>WM+ HCM TM.03, CC CTL Tower</t>
  </si>
  <si>
    <t>TM.03, CC CLT Tower, Khu CC Tái Định Cư Tham Lương, P. Tân Thới Nhất, Q. 12 TP. Hồ Chí Minh Việt Nam</t>
  </si>
  <si>
    <t>10/4/2025 12:14:13 PM</t>
  </si>
  <si>
    <t>10/4/2025 12:19:33 PM</t>
  </si>
  <si>
    <t>10/4/2025 12:22:47 PM</t>
  </si>
  <si>
    <t>10/4/2025 12:30:14 PM</t>
  </si>
  <si>
    <t>10/4/2025 12:52:38 PM</t>
  </si>
  <si>
    <t>10/4/2025 1:01:19 PM</t>
  </si>
  <si>
    <t>04/10/2025 17:11:00</t>
  </si>
  <si>
    <t>10/4/2025 1:02:23 PM</t>
  </si>
  <si>
    <t>10/4/2025 1:07:26 PM</t>
  </si>
  <si>
    <t>10/4/2025 1:12:24 PM</t>
  </si>
  <si>
    <t>10/4/2025 1:24:41 PM</t>
  </si>
  <si>
    <t>10/4/2025 1:24:59 PM</t>
  </si>
  <si>
    <t>10/4/2025 1:25:11 PM</t>
  </si>
  <si>
    <t>04/10/2025 13:43:24</t>
  </si>
  <si>
    <t>10/4/2025 1:26:14 PM</t>
  </si>
  <si>
    <t>10/4/2025 1:38:18 PM</t>
  </si>
  <si>
    <t>07/10/2025 14:12:50</t>
  </si>
  <si>
    <t>10/4/2025 1:45:03 PM</t>
  </si>
  <si>
    <t>10/4/2025 1:48:32 PM</t>
  </si>
  <si>
    <t>10/4/2025 1:53:07 PM</t>
  </si>
  <si>
    <t>04/10/2025 13:56:24</t>
  </si>
  <si>
    <t>10/4/2025 1:59:06 PM</t>
  </si>
  <si>
    <t>04/10/2025 14:04:17</t>
  </si>
  <si>
    <t>10/4/2025 2:01:16 PM</t>
  </si>
  <si>
    <t>10/4/2025 2:01:28 PM</t>
  </si>
  <si>
    <t>1702</t>
  </si>
  <si>
    <t>WM HCM Novia Thủ Đức</t>
  </si>
  <si>
    <t>Chung cư Flora Novia, 1061 Phạm Văn Đồng, P.Linh Tây, Thủ Đức, TP.Hồ Chí Minh Việt Nam</t>
  </si>
  <si>
    <t>Võ Thị Oanh Kiều</t>
  </si>
  <si>
    <t>0877909518</t>
  </si>
  <si>
    <t>10/4/2025 2:03:01 PM</t>
  </si>
  <si>
    <t>10/4/2025 2:05:20 PM</t>
  </si>
  <si>
    <t>10/4/2025 2:16:40 PM</t>
  </si>
  <si>
    <t>10/4/2025 2:23:09 PM</t>
  </si>
  <si>
    <t>4858</t>
  </si>
  <si>
    <t>WM+ HCM 351/29 Lê Đại Hành</t>
  </si>
  <si>
    <t>351/29 Lê Đại Hành, Phường 11, Quận 11, TP. Hồ Chí Minh Việt Nam</t>
  </si>
  <si>
    <t>0908560197</t>
  </si>
  <si>
    <t>10/4/2025 2:25:41 PM</t>
  </si>
  <si>
    <t>2B41</t>
  </si>
  <si>
    <t>WM+ HYN An Thái, Lê Lợi</t>
  </si>
  <si>
    <t>Thôn An Thái, Xã Lê Lợi, Tỉnh Hưng Yên Việt Nam</t>
  </si>
  <si>
    <t>WM+ TBH An Thái, Lê Lợi</t>
  </si>
  <si>
    <t>10/4/2025 2:28:28 PM</t>
  </si>
  <si>
    <t>10/4/2025 2:30:21 PM</t>
  </si>
  <si>
    <t>10/4/2025 2:30:48 PM</t>
  </si>
  <si>
    <t>10/4/2025 2:31:54 PM</t>
  </si>
  <si>
    <t>6036</t>
  </si>
  <si>
    <t>WIN HCM 232 Lê Văn Thịnh</t>
  </si>
  <si>
    <t>232 Lê Văn Thịnh, KP. 1, P. Cát Lái, TP. Thủ Đức, TP. Hồ Chí Minh Việt Nam</t>
  </si>
  <si>
    <t>WM+ HCM 232 Lê Văn Thịnh</t>
  </si>
  <si>
    <t>10/4/2025 2:33:54 PM</t>
  </si>
  <si>
    <t>04/10/2025 14:37:02</t>
  </si>
  <si>
    <t>10/4/2025 2:36:06 PM</t>
  </si>
  <si>
    <t>5942</t>
  </si>
  <si>
    <t>WM+ HPG Câu Trung, An Lão</t>
  </si>
  <si>
    <t>Thôn Câu Trung, xã Quang Hưng, huyện An Lão, TP. Hải Phòng Việt Nam</t>
  </si>
  <si>
    <t>10/4/2025 2:40:27 PM</t>
  </si>
  <si>
    <t>10/4/2025 2:40:40 PM</t>
  </si>
  <si>
    <t>10/4/2025 2:47:26 PM</t>
  </si>
  <si>
    <t>10/4/2025 2:48:48 PM</t>
  </si>
  <si>
    <t>10/4/2025 2:51:59 PM</t>
  </si>
  <si>
    <t>6803</t>
  </si>
  <si>
    <t>WM+ HCM 22 Đường số 25</t>
  </si>
  <si>
    <t>22 Đường số 25, P. Linh Đông, TP. Thủ Đức (Q. Thủ Đức cũ) TP. Hồ Chí Minh Việt Nam</t>
  </si>
  <si>
    <t>10/4/2025 2:57:47 PM</t>
  </si>
  <si>
    <t>10/4/2025 2:58:40 PM</t>
  </si>
  <si>
    <t>10/4/2025 2:59:13 PM</t>
  </si>
  <si>
    <t>07/10/2025 15:20:51</t>
  </si>
  <si>
    <t>10/4/2025 2:59:15 PM</t>
  </si>
  <si>
    <t>2AVD</t>
  </si>
  <si>
    <t>WM+ QNI Thôn Giá Vực, Ba Vì</t>
  </si>
  <si>
    <t>Thửa đất số 168 &amp; 228, Tờ bản đồ số 21, Quốc lộ 24, T. Quảng Ngãi Việt Nam</t>
  </si>
  <si>
    <t>10/4/2025 3:01:03 PM</t>
  </si>
  <si>
    <t>10/4/2025 3:03:02 PM</t>
  </si>
  <si>
    <t>10/4/2025 3:47:19 PM</t>
  </si>
  <si>
    <t>07/10/2025 15:50:43</t>
  </si>
  <si>
    <t>10/4/2025 3:05:33 PM</t>
  </si>
  <si>
    <t>10/4/2025 3:06:51 PM</t>
  </si>
  <si>
    <t>04/10/2025 15:10:11</t>
  </si>
  <si>
    <t>10/4/2025 3:11:00 PM</t>
  </si>
  <si>
    <t>10/4/2025 3:12:34 PM</t>
  </si>
  <si>
    <t>2BB7</t>
  </si>
  <si>
    <t>WIN HNI HH4C Linh Đàm</t>
  </si>
  <si>
    <t>Tầng 1, Tòa HH4C, Khu đô thị Linh Đàm, Phường Hoàng Liệt, Thành phố Hà Nội Việt Nam</t>
  </si>
  <si>
    <t>10/4/2025 3:12:43 PM</t>
  </si>
  <si>
    <t>10/6/2025 11:30:32 AM</t>
  </si>
  <si>
    <t>10/4/2025 3:14:36 PM</t>
  </si>
  <si>
    <t>10/4/2025 3:15:49 PM</t>
  </si>
  <si>
    <t>10/4/2025 3:19:24 PM</t>
  </si>
  <si>
    <t>10/4/2025 3:23:05 PM</t>
  </si>
  <si>
    <t>05/10/2025 15:49:49</t>
  </si>
  <si>
    <t>10/4/2025 3:23:31 PM</t>
  </si>
  <si>
    <t>10/4/2025 3:27:36 PM</t>
  </si>
  <si>
    <t>10/4/2025 3:30:31 PM</t>
  </si>
  <si>
    <t>10/4/2025 3:31:26 PM</t>
  </si>
  <si>
    <t>10/4/2025 3:36:18 PM</t>
  </si>
  <si>
    <t>10/4/2025 3:41:13 PM</t>
  </si>
  <si>
    <t>10/4/2025 3:44:13 PM</t>
  </si>
  <si>
    <t>06/10/2025 07:14:36</t>
  </si>
  <si>
    <t>10/4/2025 3:45:50 PM</t>
  </si>
  <si>
    <t>10/4/2025 3:50:31 PM</t>
  </si>
  <si>
    <t>10/4/2025 3:55:19 PM</t>
  </si>
  <si>
    <t>10/4/2025 3:59:55 PM</t>
  </si>
  <si>
    <t>04/10/2025 19:54:33</t>
  </si>
  <si>
    <t>10/4/2025 4:05:46 PM</t>
  </si>
  <si>
    <t>10/4/2025 4:17:15 PM</t>
  </si>
  <si>
    <t>10/4/2025 4:17:27 PM</t>
  </si>
  <si>
    <t>10/4/2025 4:19:21 PM</t>
  </si>
  <si>
    <t>10/4/2025 4:24:46 PM</t>
  </si>
  <si>
    <t>10/4/2025 4:41:10 PM</t>
  </si>
  <si>
    <t>10/4/2025 4:47:11 PM</t>
  </si>
  <si>
    <t>10/4/2025 4:52:03 PM</t>
  </si>
  <si>
    <t>04/10/2025 17:30:05</t>
  </si>
  <si>
    <t>10/4/2025 4:55:48 PM</t>
  </si>
  <si>
    <t>04/10/2025 17:16:32</t>
  </si>
  <si>
    <t>10/4/2025 5:00:14 PM</t>
  </si>
  <si>
    <t>6727</t>
  </si>
  <si>
    <t>WM+ HPG Tuy Lạc, Thủy Nguyên</t>
  </si>
  <si>
    <t>Xóm 3, Thôn Tuy Lạc, Xã Thủy Triều, Huyện Thủy Nguyên TP. Hải Phòng Việt Nam</t>
  </si>
  <si>
    <t>10/4/2025 5:00:51 PM</t>
  </si>
  <si>
    <t>10/4/2025 5:03:39 PM</t>
  </si>
  <si>
    <t>Nguyễn Thị Linh Phương</t>
  </si>
  <si>
    <t>10/4/2025 5:06:31 PM</t>
  </si>
  <si>
    <t>10/4/2025 5:09:00 PM</t>
  </si>
  <si>
    <t>10/4/2025 5:30:43 PM</t>
  </si>
  <si>
    <t>10/4/2025 5:35:09 PM</t>
  </si>
  <si>
    <t>3857</t>
  </si>
  <si>
    <t>WM+ HNI TDP 18 Trung Văn (70 Đại Li</t>
  </si>
  <si>
    <t>TDP 18, Phường Trung Văn, quận Nam Từ Liêm, Thành phố (70 Đại Linh), TP. Hà Nội Việt Nam</t>
  </si>
  <si>
    <t>WM+ HNI TDP 18 Trung Văn (70 Đ</t>
  </si>
  <si>
    <t>0975306989</t>
  </si>
  <si>
    <t>06/10/2025 15:47:47</t>
  </si>
  <si>
    <t>10/4/2025 5:39:50 PM</t>
  </si>
  <si>
    <t>10/4/2025 5:58:19 PM</t>
  </si>
  <si>
    <t>10/4/2025 6:11:06 PM</t>
  </si>
  <si>
    <t>05/10/2025 12:52:41</t>
  </si>
  <si>
    <t>10/4/2025 6:12:05 PM</t>
  </si>
  <si>
    <t>10/4/2025 6:15:20 PM</t>
  </si>
  <si>
    <t>10/4/2025 6:20:58 PM</t>
  </si>
  <si>
    <t>10/4/2025 6:24:07 PM</t>
  </si>
  <si>
    <t>10/4/2025 6:24:47 PM</t>
  </si>
  <si>
    <t>04/10/2025 18:54:08</t>
  </si>
  <si>
    <t>10/4/2025 6:25:34 PM</t>
  </si>
  <si>
    <t>10/4/2025 6:37:57 PM</t>
  </si>
  <si>
    <t>04/10/2025 20:14:52</t>
  </si>
  <si>
    <t>10/4/2025 6:41:44 PM</t>
  </si>
  <si>
    <t>04/10/2025 20:14:42</t>
  </si>
  <si>
    <t>10/4/2025 6:50:19 PM</t>
  </si>
  <si>
    <t>10/4/2025 6:53:31 PM</t>
  </si>
  <si>
    <t>4694</t>
  </si>
  <si>
    <t>WM+ AGG 493/26 Quản Cơ Thành</t>
  </si>
  <si>
    <t>493/26 Quản Cơ Thành, Phường Bình Khánh, Thành phố Long Xuyên, T. An Giang Việt Nam</t>
  </si>
  <si>
    <t>10/4/2025 6:54:10 PM</t>
  </si>
  <si>
    <t>2AZK</t>
  </si>
  <si>
    <t>WM+ TBH Cao Bạt Nang, Thống Nhất</t>
  </si>
  <si>
    <t>Thôn Cao Bạt Nang, Xã Thống Nhất, Huyện Kiến Xương T. Thái Bình Việt Nam</t>
  </si>
  <si>
    <t>WM+ TBH Cao Bạt Nang, Thống Nh</t>
  </si>
  <si>
    <t>10/4/2025 6:58:17 PM</t>
  </si>
  <si>
    <t>6435</t>
  </si>
  <si>
    <t>WM+ HNI 343 Thanh Cao</t>
  </si>
  <si>
    <t>343 Đường Xã Thanh Cao, Thôn Thanh Thần, Xã Thanh Cao, H. Thanh Oai TP. Hà Nội Việt Nam</t>
  </si>
  <si>
    <t>10/4/2025 7:00:07 PM</t>
  </si>
  <si>
    <t>10/4/2025 7:01:07 PM</t>
  </si>
  <si>
    <t>10/4/2025 7:09:07 PM</t>
  </si>
  <si>
    <t>10/4/2025 7:14:18 PM</t>
  </si>
  <si>
    <t>10/4/2025 7:15:42 PM</t>
  </si>
  <si>
    <t>10/4/2025 7:20:58 PM</t>
  </si>
  <si>
    <t>2BF8</t>
  </si>
  <si>
    <t>WM+ HTH 157 Nguyễn Tuấn Thiện</t>
  </si>
  <si>
    <t>Số nhà 157, Đường Nguyễn Tuấn Thiện, TDP 2, Xã Hương Sơn, Tỉnh Hà Tĩnh Việt Nam</t>
  </si>
  <si>
    <t>10/4/2025 8:03:17 PM</t>
  </si>
  <si>
    <t>3934</t>
  </si>
  <si>
    <t>WIN HCM 39A - 41 Đường Số 3</t>
  </si>
  <si>
    <t>39A - 41 Đường Số 3, KP 6, Phường Trường Thọ, Quận Thủ Đức, TP. Hồ Chí Minh Việt Nam</t>
  </si>
  <si>
    <t>WM+ HCM 39A - 41 Đường Số 3</t>
  </si>
  <si>
    <t>10/4/2025 8:15:10 PM</t>
  </si>
  <si>
    <t>10/4/2025 8:25:59 PM</t>
  </si>
  <si>
    <t>10/4/2025 8:28:31 PM</t>
  </si>
  <si>
    <t>04/10/2025 20:30:33</t>
  </si>
  <si>
    <t>10/4/2025 8:28:48 PM</t>
  </si>
  <si>
    <t>10/4/2025 8:35:17 PM</t>
  </si>
  <si>
    <t>10/4/2025 8:44:53 PM</t>
  </si>
  <si>
    <t>10/4/2025 8:45:52 PM</t>
  </si>
  <si>
    <t>2BM3</t>
  </si>
  <si>
    <t>WM+ NAN 07 Mai Hắc Đế</t>
  </si>
  <si>
    <t>Số 07 Mai Hắc Đế, Khối 1, Phường Vinh Hưng, T. Nghệ An Việt Nam</t>
  </si>
  <si>
    <t>10/4/2025 8:54:19 PM</t>
  </si>
  <si>
    <t>06/10/2025 18:00:43</t>
  </si>
  <si>
    <t>10/4/2025 9:10:41 PM</t>
  </si>
  <si>
    <t>10/4/2025 9:19:53 PM</t>
  </si>
  <si>
    <t>5740</t>
  </si>
  <si>
    <t>WM+ HNI TM17-H1 Hope Residences, Ph</t>
  </si>
  <si>
    <t>M17, Tầng 1+2 Tòa H1, Khu nhà ở xã hội tại Ô đất B8. NXH khu công viên công nghệ phần mềm Hà Nội, p. Phúc Đồng, q. Long Biên, TP. Hà Nội Việt Nam</t>
  </si>
  <si>
    <t>WM+ HNI TM17-H1 Hope Residence</t>
  </si>
  <si>
    <t>10/4/2025 9:20:28 PM</t>
  </si>
  <si>
    <t>10/4/2025 9:38:10 PM</t>
  </si>
  <si>
    <t>10/4/2025 9:59:40 PM</t>
  </si>
  <si>
    <t>10/4/2025 10:00:33 PM</t>
  </si>
  <si>
    <t>10/5/2025 6:30:49 AM</t>
  </si>
  <si>
    <t>10/5/2025 6:47:35 AM</t>
  </si>
  <si>
    <t>10/5/2025 7:21:23 AM</t>
  </si>
  <si>
    <t>10/5/2025 7:33:21 AM</t>
  </si>
  <si>
    <t>10/5/2025 7:45:03 AM</t>
  </si>
  <si>
    <t>10/5/2025 7:45:27 AM</t>
  </si>
  <si>
    <t>10/5/2025 8:32:30 AM</t>
  </si>
  <si>
    <t>10/5/2025 8:44:40 AM</t>
  </si>
  <si>
    <t>10/5/2025 8:53:19 AM</t>
  </si>
  <si>
    <t>05/10/2025 09:47:31</t>
  </si>
  <si>
    <t>10/5/2025 9:39:33 AM</t>
  </si>
  <si>
    <t>10/5/2025 10:01:17 AM</t>
  </si>
  <si>
    <t>10/5/2025 10:30:29 AM</t>
  </si>
  <si>
    <t>10/5/2025 10:43:44 AM</t>
  </si>
  <si>
    <t>10/5/2025 10:58:24 AM</t>
  </si>
  <si>
    <t>10/5/2025 11:01:30 AM</t>
  </si>
  <si>
    <t>10/5/2025 11:05:43 AM</t>
  </si>
  <si>
    <t>10/5/2025 11:12:14 AM</t>
  </si>
  <si>
    <t>10/5/2025 11:23:44 AM</t>
  </si>
  <si>
    <t>10/5/2025 11:29:06 AM</t>
  </si>
  <si>
    <t>10/5/2025 11:39:05 AM</t>
  </si>
  <si>
    <t>10/5/2025 11:59:36 AM</t>
  </si>
  <si>
    <t>10/5/2025 12:06:41 PM</t>
  </si>
  <si>
    <t>10/5/2025 12:09:58 PM</t>
  </si>
  <si>
    <t>10/5/2025 12:11:48 PM</t>
  </si>
  <si>
    <t>10/5/2025 12:19:30 PM</t>
  </si>
  <si>
    <t>05/10/2025 12:28:37</t>
  </si>
  <si>
    <t>10/5/2025 12:33:28 PM</t>
  </si>
  <si>
    <t>10/5/2025 12:35:13 PM</t>
  </si>
  <si>
    <t>10/5/2025 12:43:19 PM</t>
  </si>
  <si>
    <t>10/5/2025 12:47:44 PM</t>
  </si>
  <si>
    <t>10/5/2025 1:06:05 PM</t>
  </si>
  <si>
    <t>10/5/2025 1:09:24 PM</t>
  </si>
  <si>
    <t>05/10/2025 14:03:37</t>
  </si>
  <si>
    <t>10/5/2025 1:16:46 PM</t>
  </si>
  <si>
    <t>10/5/2025 1:29:11 PM</t>
  </si>
  <si>
    <t>5807</t>
  </si>
  <si>
    <t>WM+ HNI Minh Trí, Sóc Sơn</t>
  </si>
  <si>
    <t>Thôn Thắng Trí, xã Minh Trí, huyện Sóc Sơn, TP. Hà Nội Việt Nam</t>
  </si>
  <si>
    <t>05/10/2025 19:29:33</t>
  </si>
  <si>
    <t>10/5/2025 1:34:28 PM</t>
  </si>
  <si>
    <t>10/5/2025 1:41:44 PM</t>
  </si>
  <si>
    <t>05/10/2025 14:00:41</t>
  </si>
  <si>
    <t>10/5/2025 1:44:54 PM</t>
  </si>
  <si>
    <t>10/5/2025 1:46:46 PM</t>
  </si>
  <si>
    <t>10/5/2025 1:48:17 PM</t>
  </si>
  <si>
    <t>10/5/2025 1:54:55 PM</t>
  </si>
  <si>
    <t>10/5/2025 2:04:09 PM</t>
  </si>
  <si>
    <t>10/5/2025 2:06:53 PM</t>
  </si>
  <si>
    <t>10/5/2025 2:19:14 PM</t>
  </si>
  <si>
    <t>6874</t>
  </si>
  <si>
    <t>WM+ AGG 662 Trần Hưng Đạo</t>
  </si>
  <si>
    <t>662 Trần Hưng Đạo, tổ 62 Bình Đức 1, P. Bình Đức, TP. Long Xuyên T. An Giang Việt Nam</t>
  </si>
  <si>
    <t>10/5/2025 2:20:28 PM</t>
  </si>
  <si>
    <t>10/5/2025 2:24:37 PM</t>
  </si>
  <si>
    <t>10/5/2025 2:25:18 PM</t>
  </si>
  <si>
    <t>6744</t>
  </si>
  <si>
    <t>WM+ HCM 15 Đường số 1</t>
  </si>
  <si>
    <t>15 Đường số 1, P. Bình Hưng Hòa A, Q. Bình Tân, TP. Hồ Chí Minh Việt Nam</t>
  </si>
  <si>
    <t>0906786393</t>
  </si>
  <si>
    <t>10/5/2025 2:26:38 PM</t>
  </si>
  <si>
    <t>10/5/2025 2:36:24 PM</t>
  </si>
  <si>
    <t>10/5/2025 2:43:25 PM</t>
  </si>
  <si>
    <t>10/5/2025 2:48:19 PM</t>
  </si>
  <si>
    <t>10/5/2025 3:04:16 PM</t>
  </si>
  <si>
    <t>10/5/2025 3:07:32 PM</t>
  </si>
  <si>
    <t>10/5/2025 3:10:36 PM</t>
  </si>
  <si>
    <t>05/10/2025 15:15:15</t>
  </si>
  <si>
    <t>10/5/2025 3:11:56 PM</t>
  </si>
  <si>
    <t>05/10/2025 15:16:20</t>
  </si>
  <si>
    <t>10/5/2025 3:21:16 PM</t>
  </si>
  <si>
    <t>05/10/2025 15:27:25</t>
  </si>
  <si>
    <t>10/5/2025 3:25:53 PM</t>
  </si>
  <si>
    <t>10/5/2025 3:51:23 PM</t>
  </si>
  <si>
    <t>10/5/2025 3:57:08 PM</t>
  </si>
  <si>
    <t>10/5/2025 4:01:24 PM</t>
  </si>
  <si>
    <t>05/10/2025 16:14:20</t>
  </si>
  <si>
    <t>10/5/2025 4:09:13 PM</t>
  </si>
  <si>
    <t>2AR9</t>
  </si>
  <si>
    <t>WM+ HCM A1-0.06 Golden River</t>
  </si>
  <si>
    <t>A1-0.06 Tầng trệt + tầng 1, Tòa nhà A1, Vinhomes Golden Riv Golden River, số 02 Tôn Đức Thắng, P. Bến Nghé, Q. 1 TP. Hồ Chí Minh Việt Nam</t>
  </si>
  <si>
    <t>10/5/2025 4:18:08 PM</t>
  </si>
  <si>
    <t>10/5/2025 4:18:48 PM</t>
  </si>
  <si>
    <t>05/10/2025 16:23:05</t>
  </si>
  <si>
    <t>10/5/2025 4:22:49 PM</t>
  </si>
  <si>
    <t>10/5/2025 4:26:08 PM</t>
  </si>
  <si>
    <t>05/10/2025 16:33:52</t>
  </si>
  <si>
    <t>10/5/2025 4:40:25 PM</t>
  </si>
  <si>
    <t>10/5/2025 4:45:16 PM</t>
  </si>
  <si>
    <t>10/5/2025 4:45:17 PM</t>
  </si>
  <si>
    <t>10/5/2025 4:48:21 PM</t>
  </si>
  <si>
    <t>10/5/2025 4:49:47 PM</t>
  </si>
  <si>
    <t>10/5/2025 4:50:17 PM</t>
  </si>
  <si>
    <t>10/5/2025 5:06:32 PM</t>
  </si>
  <si>
    <t>10/5/2025 5:15:23 PM</t>
  </si>
  <si>
    <t>06/10/2025 16:02:16</t>
  </si>
  <si>
    <t>10/5/2025 5:27:35 PM</t>
  </si>
  <si>
    <t>10/5/2025 5:52:56 PM</t>
  </si>
  <si>
    <t>10/5/2025 5:53:01 PM</t>
  </si>
  <si>
    <t>10/5/2025 6:02:47 PM</t>
  </si>
  <si>
    <t>10/5/2025 6:07:49 PM</t>
  </si>
  <si>
    <t>10/5/2025 6:13:47 PM</t>
  </si>
  <si>
    <t>10/5/2025 6:32:55 PM</t>
  </si>
  <si>
    <t>10/5/2025 6:45:07 PM</t>
  </si>
  <si>
    <t>10/5/2025 6:58:58 PM</t>
  </si>
  <si>
    <t>10/5/2025 7:07:52 PM</t>
  </si>
  <si>
    <t>6487</t>
  </si>
  <si>
    <t>WM+ LAN 128E-F Khu I</t>
  </si>
  <si>
    <t>128E - F, Khu I, Ấp Chợ, X. Phước Lợi, H. Bến Lức, T. Long An Việt Nam</t>
  </si>
  <si>
    <t>10/5/2025 7:15:48 PM</t>
  </si>
  <si>
    <t>2AAC</t>
  </si>
  <si>
    <t>WM+ TBH La Vân 1, Quỳnh Hồng</t>
  </si>
  <si>
    <t>Thôn La Vân 1, Xã Quỳnh Hồng, Huyện Quỳnh Phụ T. Thái Bình Việt Nam</t>
  </si>
  <si>
    <t>10/5/2025 7:18:17 PM</t>
  </si>
  <si>
    <t>10/5/2025 7:22:39 PM</t>
  </si>
  <si>
    <t>4770</t>
  </si>
  <si>
    <t>WM+ NBH 278 Hải Thượng Lãn Ông</t>
  </si>
  <si>
    <t>278 Hải Thượng Lãn Ông, Phường Phúc Thành, Thành phố Ninh Bình, T. Ninh Bình Việt Nam</t>
  </si>
  <si>
    <t>47701</t>
  </si>
  <si>
    <t>10/5/2025 7:23:58 PM</t>
  </si>
  <si>
    <t>3651</t>
  </si>
  <si>
    <t>WM+ HNI Số 1, Tổ 7 Phúc Lợi</t>
  </si>
  <si>
    <t>Số 1 tổ 7 Phúc Lợi, quận Long Biên, TP. Hà Nội Việt Nam</t>
  </si>
  <si>
    <t>0973934735</t>
  </si>
  <si>
    <t>10/5/2025 7:29:41 PM</t>
  </si>
  <si>
    <t>10/5/2025 8:09:20 PM</t>
  </si>
  <si>
    <t>10/5/2025 8:15:19 PM</t>
  </si>
  <si>
    <t>10/5/2025 8:20:21 PM</t>
  </si>
  <si>
    <t>10/5/2025 8:20:32 PM</t>
  </si>
  <si>
    <t>10/5/2025 8:34:11 PM</t>
  </si>
  <si>
    <t>10/5/2025 8:36:12 PM</t>
  </si>
  <si>
    <t>10/5/2025 8:42:45 PM</t>
  </si>
  <si>
    <t>10/5/2025 8:52:59 PM</t>
  </si>
  <si>
    <t>10/5/2025 8:57:55 PM</t>
  </si>
  <si>
    <t>10/5/2025 9:10:46 PM</t>
  </si>
  <si>
    <t>10/5/2025 9:18:17 PM</t>
  </si>
  <si>
    <t>10/5/2025 9:29:52 PM</t>
  </si>
  <si>
    <t>10/5/2025 9:43:51 PM</t>
  </si>
  <si>
    <t>10/5/2025 9:54:37 PM</t>
  </si>
  <si>
    <t>10/5/2025 10:05:34 PM</t>
  </si>
  <si>
    <t>10/5/2025 10:09:48 PM</t>
  </si>
  <si>
    <t>10/6/2025 7:04:54 AM</t>
  </si>
  <si>
    <t>10/6/2025 8:05:59 AM</t>
  </si>
  <si>
    <t>10/6/2025 8:17:53 AM</t>
  </si>
  <si>
    <t>06/10/2025 08:26:01</t>
  </si>
  <si>
    <t>10/6/2025 8:20:38 AM</t>
  </si>
  <si>
    <t>10/6/2025 8:22:22 AM</t>
  </si>
  <si>
    <t>10/6/2025 8:25:55 AM</t>
  </si>
  <si>
    <t>10/6/2025 8:33:05 AM</t>
  </si>
  <si>
    <t>10/6/2025 9:10:21 AM</t>
  </si>
  <si>
    <t>10/6/2025 9:10:33 AM</t>
  </si>
  <si>
    <t>10/6/2025 9:16:07 AM</t>
  </si>
  <si>
    <t>10/6/2025 9:38:38 AM</t>
  </si>
  <si>
    <t>06/10/2025 09:53:19</t>
  </si>
  <si>
    <t>10/6/2025 9:46:35 AM</t>
  </si>
  <si>
    <t>10/6/2025 9:47:20 AM</t>
  </si>
  <si>
    <t>10/6/2025 9:50:05 AM</t>
  </si>
  <si>
    <t>10/6/2025 9:55:25 AM</t>
  </si>
  <si>
    <t>10/6/2025 9:56:21 AM</t>
  </si>
  <si>
    <t>10/6/2025 10:01:20 AM</t>
  </si>
  <si>
    <t>10/6/2025 10:14:15 AM</t>
  </si>
  <si>
    <t>10/6/2025 10:17:45 AM</t>
  </si>
  <si>
    <t>10/6/2025 10:18:57 AM</t>
  </si>
  <si>
    <t>10/6/2025 10:20:30 AM</t>
  </si>
  <si>
    <t>10/6/2025 10:24:00 AM</t>
  </si>
  <si>
    <t>10/6/2025 10:24:21 AM</t>
  </si>
  <si>
    <t>6022</t>
  </si>
  <si>
    <t>WM+ HPG Tiến Lập, An Lão</t>
  </si>
  <si>
    <t>Thôn Tiến Lập, xã Mỹ Đức, huyện An Lão, TP. Hải Phòng Việt Nam</t>
  </si>
  <si>
    <t>07/10/2025 12:48:55</t>
  </si>
  <si>
    <t>10/6/2025 10:25:41 AM</t>
  </si>
  <si>
    <t>10/6/2025 10:26:53 AM</t>
  </si>
  <si>
    <t>10/6/2025 10:34:49 AM</t>
  </si>
  <si>
    <t>10/6/2025 10:48:01 AM</t>
  </si>
  <si>
    <t>10/6/2025 10:48:23 AM</t>
  </si>
  <si>
    <t>10/6/2025 10:54:45 AM</t>
  </si>
  <si>
    <t>10/6/2025 10:57:37 AM</t>
  </si>
  <si>
    <t>10/6/2025 10:59:43 AM</t>
  </si>
  <si>
    <t>10/6/2025 11:03:28 AM</t>
  </si>
  <si>
    <t>10/6/2025 11:06:23 AM</t>
  </si>
  <si>
    <t>5538</t>
  </si>
  <si>
    <t>WM+ HDG Số 111 Chi Lăng</t>
  </si>
  <si>
    <t>Số 111 Chi Lăng, Phường Nguyễn Trãi, Thành phố Hải Dương, T. Hải Dương Việt Nam</t>
  </si>
  <si>
    <t>07/10/2025 20:13:14</t>
  </si>
  <si>
    <t>10/6/2025 11:13:45 AM</t>
  </si>
  <si>
    <t>10/6/2025 11:15:21 AM</t>
  </si>
  <si>
    <t>06/10/2025 14:05:13</t>
  </si>
  <si>
    <t>10/6/2025 11:17:34 AM</t>
  </si>
  <si>
    <t>4776</t>
  </si>
  <si>
    <t>WM+ HNI 28 Hòe Thị</t>
  </si>
  <si>
    <t>28 Hòe Thị, Phường Phương Canh, Quận Nam Từ Liêm, TP. Hà Nội Việt Nam</t>
  </si>
  <si>
    <t>0368084883</t>
  </si>
  <si>
    <t>10/6/2025 11:21:31 AM</t>
  </si>
  <si>
    <t>10/6/2025 11:29:56 AM</t>
  </si>
  <si>
    <t>10/6/2025 11:30:50 AM</t>
  </si>
  <si>
    <t>10/6/2025 11:30:54 AM</t>
  </si>
  <si>
    <t>10/6/2025 11:34:03 AM</t>
  </si>
  <si>
    <t>6292</t>
  </si>
  <si>
    <t>WM+ DBN Tổ 6 Noong Bua</t>
  </si>
  <si>
    <t>Tổ 6, Phường Noong Bua, Thành Phố Điện Biên Phủ, T. Điện Biên Việt Nam</t>
  </si>
  <si>
    <t>06/10/2025 11:38:45</t>
  </si>
  <si>
    <t>10/6/2025 11:35:52 AM</t>
  </si>
  <si>
    <t>3788</t>
  </si>
  <si>
    <t>WM+ VTU 209 Nguyễn Hữu Cảnh</t>
  </si>
  <si>
    <t>209 Nguyễn Hữu Cảnh, Phường Thắng Nhất, Thành phố Vũng Tàu, T. Bà Rịa - Vũng Tàu Việt Nam</t>
  </si>
  <si>
    <t>06/10/2025 11:57:58</t>
  </si>
  <si>
    <t>10/6/2025 11:39:14 AM</t>
  </si>
  <si>
    <t>10/6/2025 11:41:17 AM</t>
  </si>
  <si>
    <t>10/6/2025 11:45:26 AM</t>
  </si>
  <si>
    <t>10/6/2025 11:45:53 AM</t>
  </si>
  <si>
    <t>10/6/2025 11:50:07 AM</t>
  </si>
  <si>
    <t>10/6/2025 11:51:47 AM</t>
  </si>
  <si>
    <t>10/6/2025 11:53:01 AM</t>
  </si>
  <si>
    <t>10/6/2025 11:55:03 AM</t>
  </si>
  <si>
    <t>10/6/2025 11:55:43 AM</t>
  </si>
  <si>
    <t>10/6/2025 11:56:10 AM</t>
  </si>
  <si>
    <t>10/6/2025 11:58:43 AM</t>
  </si>
  <si>
    <t>10/6/2025 11:58:59 AM</t>
  </si>
  <si>
    <t>10/6/2025 12:05:08 PM</t>
  </si>
  <si>
    <t>06/10/2025 12:31:33</t>
  </si>
  <si>
    <t>10/6/2025 12:09:09 PM</t>
  </si>
  <si>
    <t>06/10/2025 12:39:43</t>
  </si>
  <si>
    <t>10/6/2025 12:09:53 PM</t>
  </si>
  <si>
    <t>10/6/2025 12:11:59 PM</t>
  </si>
  <si>
    <t>10/6/2025 12:15:03 PM</t>
  </si>
  <si>
    <t>10/6/2025 12:16:22 PM</t>
  </si>
  <si>
    <t>10/6/2025 12:16:47 PM</t>
  </si>
  <si>
    <t>3497</t>
  </si>
  <si>
    <t>WM+ HNI Lilama, 52 Lĩnh Nam</t>
  </si>
  <si>
    <t>Tòa nhà Lilama Hà Nội, 52 Lĩnh Nam, Quận Hoàng Mai, TP. Hà Nội Việt Nam</t>
  </si>
  <si>
    <t>0977800761</t>
  </si>
  <si>
    <t>10/6/2025 12:17:11 PM</t>
  </si>
  <si>
    <t>10/6/2025 12:21:54 PM</t>
  </si>
  <si>
    <t>10/6/2025 12:23:23 PM</t>
  </si>
  <si>
    <t>10/6/2025 12:24:13 PM</t>
  </si>
  <si>
    <t>10/6/2025 12:24:26 PM</t>
  </si>
  <si>
    <t>06/10/2025 13:01:52</t>
  </si>
  <si>
    <t>10/6/2025 12:26:17 PM</t>
  </si>
  <si>
    <t>10/6/2025 12:39:59 PM</t>
  </si>
  <si>
    <t>2AF4</t>
  </si>
  <si>
    <t>WIN HCM 136 Lâm Văn Bền</t>
  </si>
  <si>
    <t>136 Lâm Văn Bền, P. Tân Quy, Q. 7 TP. Hồ Chí Minh Việt Nam</t>
  </si>
  <si>
    <t>10/6/2025 12:40:51 PM</t>
  </si>
  <si>
    <t>10/6/2025 12:45:40 PM</t>
  </si>
  <si>
    <t>10/6/2025 12:45:52 PM</t>
  </si>
  <si>
    <t>10/6/2025 12:46:10 PM</t>
  </si>
  <si>
    <t>10/6/2025 12:50:54 PM</t>
  </si>
  <si>
    <t>10/6/2025 1:11:35 PM</t>
  </si>
  <si>
    <t>10/6/2025 1:20:18 PM</t>
  </si>
  <si>
    <t>10/6/2025 1:21:22 PM</t>
  </si>
  <si>
    <t>10/6/2025 1:24:07 PM</t>
  </si>
  <si>
    <t>10/6/2025 1:27:03 PM</t>
  </si>
  <si>
    <t>06/10/2025 18:19:19</t>
  </si>
  <si>
    <t>10/6/2025 1:32:58 PM</t>
  </si>
  <si>
    <t>2AKU</t>
  </si>
  <si>
    <t>WM+ PTO Khu 4, Đoan Hạ</t>
  </si>
  <si>
    <t>Khu 4, Xã Đoan Hạ, Huyện Thanh Thủy T. Phú Thọ Việt Nam</t>
  </si>
  <si>
    <t>10/6/2025 1:38:18 PM</t>
  </si>
  <si>
    <t>06/10/2025 18:19:35</t>
  </si>
  <si>
    <t>10/6/2025 1:42:15 PM</t>
  </si>
  <si>
    <t>10/6/2025 1:44:33 PM</t>
  </si>
  <si>
    <t>3534</t>
  </si>
  <si>
    <t>WIN HCM 860/80/22 Xô Viết Nghệ Tĩnh</t>
  </si>
  <si>
    <t>HCM 860/80/22 Xô Viết Nghệ Tĩnh, Phường 25, Quận Bình Thạnh, TP. Hồ Chí Minh Việt Nam</t>
  </si>
  <si>
    <t>WM+ HCM 860/80/22 Xô Viết Nghệ</t>
  </si>
  <si>
    <t>0907417647</t>
  </si>
  <si>
    <t>10/6/2025 1:45:45 PM</t>
  </si>
  <si>
    <t>10/6/2025 1:47:28 PM</t>
  </si>
  <si>
    <t>10/6/2025 1:48:12 PM</t>
  </si>
  <si>
    <t>2BJ0</t>
  </si>
  <si>
    <t>WM+ HNI Gia Lương, Đông Anh</t>
  </si>
  <si>
    <t>Thôn Gia Lương, Xã Đông Anh, TP. Hà Nội Việt Nam</t>
  </si>
  <si>
    <t>10/6/2025 1:50:20 PM</t>
  </si>
  <si>
    <t>10/6/2025 1:50:49 PM</t>
  </si>
  <si>
    <t>10/6/2025 2:05:43 PM</t>
  </si>
  <si>
    <t>10/6/2025 2:09:45 PM</t>
  </si>
  <si>
    <t>10/6/2025 2:13:07 PM</t>
  </si>
  <si>
    <t>10/6/2025 2:16:07 PM</t>
  </si>
  <si>
    <t>06/10/2025 14:23:11</t>
  </si>
  <si>
    <t>10/6/2025 2:18:09 PM</t>
  </si>
  <si>
    <t>2082</t>
  </si>
  <si>
    <t>WM+ HNI 41 Tương Mai</t>
  </si>
  <si>
    <t>Tổ 1, Nguyễn An Ninh, Phường Giap, Bát, Quận Hoàng Mai, TP. Hà Nội Việt Nam</t>
  </si>
  <si>
    <t>0966180791</t>
  </si>
  <si>
    <t>10/6/2025 2:18:18 PM</t>
  </si>
  <si>
    <t>10/6/2025 2:20:48 PM</t>
  </si>
  <si>
    <t>Nguyễn Đức Thắng</t>
  </si>
  <si>
    <t>0336771887</t>
  </si>
  <si>
    <t>10/6/2025 2:21:10 PM</t>
  </si>
  <si>
    <t>10/6/2025 2:23:41 PM</t>
  </si>
  <si>
    <t>06/10/2025 14:47:21</t>
  </si>
  <si>
    <t>10/6/2025 2:33:49 PM</t>
  </si>
  <si>
    <t>10/6/2025 2:34:51 PM</t>
  </si>
  <si>
    <t>10/6/2025 2:38:34 PM</t>
  </si>
  <si>
    <t>10/6/2025 2:41:16 PM</t>
  </si>
  <si>
    <t>10/6/2025 2:50:30 PM</t>
  </si>
  <si>
    <t>10/6/2025 2:51:44 PM</t>
  </si>
  <si>
    <t>10/6/2025 3:01:45 PM</t>
  </si>
  <si>
    <t>10/6/2025 3:04:25 PM</t>
  </si>
  <si>
    <t>3157</t>
  </si>
  <si>
    <t>WM+ HCM 537 Nguyễn Duy Trinh</t>
  </si>
  <si>
    <t>537 Nguyễn Duy Trinh, Phường Bình Trưng Đông, Quận 2, TP. Hồ Chí Minh Việt Nam</t>
  </si>
  <si>
    <t>10/6/2025 3:10:38 PM</t>
  </si>
  <si>
    <t>2AVF</t>
  </si>
  <si>
    <t>WM+ BGG TDP Đề Nắm, Phồn Xương</t>
  </si>
  <si>
    <t>Tổ dân phố Đề Nắm, Thị trấn Phồn Xương, Huyện Yên Thế T. Bắc Giang Việt Nam</t>
  </si>
  <si>
    <t>10/6/2025 3:12:39 PM</t>
  </si>
  <si>
    <t>10/6/2025 3:13:09 PM</t>
  </si>
  <si>
    <t>10/6/2025 3:18:47 PM</t>
  </si>
  <si>
    <t>5845</t>
  </si>
  <si>
    <t>WM+ TBH 14 Tiểu Hoàng</t>
  </si>
  <si>
    <t>Số 14 phố Tiểu Hoàng, Thị trấn Tiền Hải, Huyện Tiền Hải, T. Thái Bình Việt Nam</t>
  </si>
  <si>
    <t>10/6/2025 3:33:34 PM</t>
  </si>
  <si>
    <t>10/6/2025 3:45:39 PM</t>
  </si>
  <si>
    <t>06/10/2025 17:29:27</t>
  </si>
  <si>
    <t>10/6/2025 4:01:35 PM</t>
  </si>
  <si>
    <t>10/6/2025 5:07:23 PM</t>
  </si>
  <si>
    <t>10/6/2025 5:10:44 PM</t>
  </si>
  <si>
    <t>10/6/2025 5:16:51 PM</t>
  </si>
  <si>
    <t>Lê Xuân Thấm</t>
  </si>
  <si>
    <t>10/6/2025 5:19:39 PM</t>
  </si>
  <si>
    <t>06/10/2025 17:33:49</t>
  </si>
  <si>
    <t>10/6/2025 5:19:50 PM</t>
  </si>
  <si>
    <t>10/6/2025 5:24:50 PM</t>
  </si>
  <si>
    <t>10/6/2025 5:25:16 PM</t>
  </si>
  <si>
    <t>10/6/2025 5:26:00 PM</t>
  </si>
  <si>
    <t>2A72</t>
  </si>
  <si>
    <t>WM+ HNI Thôn Bến, Thạch Thất</t>
  </si>
  <si>
    <t>Thôn Bến, Xã Dị Nậu, Huyện Thạch Thất TP. Hà Nội Việt Nam</t>
  </si>
  <si>
    <t>10/6/2025 5:26:03 PM</t>
  </si>
  <si>
    <t>10/6/2025 5:26:57 PM</t>
  </si>
  <si>
    <t>10/6/2025 5:32:34 PM</t>
  </si>
  <si>
    <t>10/6/2025 5:35:24 PM</t>
  </si>
  <si>
    <t>10/6/2025 5:36:15 PM</t>
  </si>
  <si>
    <t>10/6/2025 5:37:44 PM</t>
  </si>
  <si>
    <t>10/6/2025 5:42:28 PM</t>
  </si>
  <si>
    <t>10/6/2025 5:46:46 PM</t>
  </si>
  <si>
    <t>10/6/2025 5:47:19 PM</t>
  </si>
  <si>
    <t>10/6/2025 5:51:26 PM</t>
  </si>
  <si>
    <t>10/6/2025 5:53:03 PM</t>
  </si>
  <si>
    <t>10/6/2025 5:54:24 PM</t>
  </si>
  <si>
    <t>10/6/2025 6:04:51 PM</t>
  </si>
  <si>
    <t>2BD9</t>
  </si>
  <si>
    <t>WM+ THA 1206 Quang Trung</t>
  </si>
  <si>
    <t>Số 1206 Đường Quang Trung, Phường Quảng Phú, Tỉnh Thanh Hóa Việt Nam</t>
  </si>
  <si>
    <t>10/6/2025 6:05:31 PM</t>
  </si>
  <si>
    <t>10/6/2025 6:11:20 PM</t>
  </si>
  <si>
    <t>10/6/2025 6:12:23 PM</t>
  </si>
  <si>
    <t>10/6/2025 6:14:52 PM</t>
  </si>
  <si>
    <t>10/6/2025 6:17:07 PM</t>
  </si>
  <si>
    <t>10/6/2025 6:20:55 PM</t>
  </si>
  <si>
    <t>10/6/2025 6:21:07 PM</t>
  </si>
  <si>
    <t>07/10/2025 15:57:23</t>
  </si>
  <si>
    <t>10/6/2025 6:21:46 PM</t>
  </si>
  <si>
    <t>06/10/2025 21:19:41</t>
  </si>
  <si>
    <t>10/6/2025 6:21:50 PM</t>
  </si>
  <si>
    <t>10/6/2025 6:22:11 PM</t>
  </si>
  <si>
    <t>06/10/2025 19:29:40</t>
  </si>
  <si>
    <t>10/6/2025 6:22:21 PM</t>
  </si>
  <si>
    <t>10/6/2025 6:24:49 PM</t>
  </si>
  <si>
    <t>06/10/2025 18:31:05</t>
  </si>
  <si>
    <t>10/6/2025 6:33:56 PM</t>
  </si>
  <si>
    <t>10/6/2025 6:39:11 PM</t>
  </si>
  <si>
    <t>10/6/2025 6:39:23 PM</t>
  </si>
  <si>
    <t>10/6/2025 6:41:12 PM</t>
  </si>
  <si>
    <t>10/6/2025 6:47:47 PM</t>
  </si>
  <si>
    <t>10/6/2025 6:55:48 PM</t>
  </si>
  <si>
    <t>10/6/2025 6:57:14 PM</t>
  </si>
  <si>
    <t>10/6/2025 7:07:23 PM</t>
  </si>
  <si>
    <t>10/6/2025 7:11:43 PM</t>
  </si>
  <si>
    <t>07/10/2025 07:03:31</t>
  </si>
  <si>
    <t>10/6/2025 7:21:15 PM</t>
  </si>
  <si>
    <t>06/10/2025 21:32:58</t>
  </si>
  <si>
    <t>10/6/2025 7:22:03 PM</t>
  </si>
  <si>
    <t>10/6/2025 7:22:15 PM</t>
  </si>
  <si>
    <t>10/6/2025 7:34:10 PM</t>
  </si>
  <si>
    <t>06/10/2025 20:06:49</t>
  </si>
  <si>
    <t>10/6/2025 7:35:34 PM</t>
  </si>
  <si>
    <t>5121</t>
  </si>
  <si>
    <t>WM+ THA 495 Nguyễn Trãi</t>
  </si>
  <si>
    <t>495 Nguyễn Trãi, Phường Phú Sơn, Thành phố Thanh Hóa, T. Thanh Hóa Việt Nam</t>
  </si>
  <si>
    <t>10/6/2025 7:43:38 PM</t>
  </si>
  <si>
    <t>10/6/2025 8:12:02 PM</t>
  </si>
  <si>
    <t>07/10/2025 10:08:48</t>
  </si>
  <si>
    <t>10/6/2025 8:13:47 PM</t>
  </si>
  <si>
    <t>10/6/2025 8:24:44 PM</t>
  </si>
  <si>
    <t>10/6/2025 8:49:22 PM</t>
  </si>
  <si>
    <t>10/6/2025 8:49:23 PM</t>
  </si>
  <si>
    <t>06/10/2025 21:14:36</t>
  </si>
  <si>
    <t>10/6/2025 8:51:11 PM</t>
  </si>
  <si>
    <t>07/10/2025 14:22:00</t>
  </si>
  <si>
    <t>10/6/2025 8:58:34 PM</t>
  </si>
  <si>
    <t>10/6/2025 9:37:55 PM</t>
  </si>
  <si>
    <t>10/6/2025 9:44:57 PM</t>
  </si>
  <si>
    <t>10/6/2025 9:58:42 PM</t>
  </si>
  <si>
    <t>10/6/2025 10:02:45 PM</t>
  </si>
  <si>
    <t>10/7/2025 7:03:09 AM</t>
  </si>
  <si>
    <t>10/7/2025 7:11:33 AM</t>
  </si>
  <si>
    <t>10/7/2025 7:12:54 AM</t>
  </si>
  <si>
    <t>10/7/2025 7:27:21 AM</t>
  </si>
  <si>
    <t>10/7/2025 7:50:27 AM</t>
  </si>
  <si>
    <t>10/7/2025 8:20:59 AM</t>
  </si>
  <si>
    <t>10/7/2025 8:24:47 AM</t>
  </si>
  <si>
    <t>10/7/2025 8:35:23 AM</t>
  </si>
  <si>
    <t>10/7/2025 8:40:29 AM</t>
  </si>
  <si>
    <t>10/7/2025 8:42:22 AM</t>
  </si>
  <si>
    <t>07/10/2025 14:39:45</t>
  </si>
  <si>
    <t>10/7/2025 8:46:18 AM</t>
  </si>
  <si>
    <t>10/7/2025 8:58:34 AM</t>
  </si>
  <si>
    <t>10/7/2025 9:06:32 AM</t>
  </si>
  <si>
    <t>10/7/2025 9:43:47 AM</t>
  </si>
  <si>
    <t>07/10/2025 10:05:48</t>
  </si>
  <si>
    <t>10/7/2025 9:45:59 AM</t>
  </si>
  <si>
    <t>10/7/2025 9:52:51 AM</t>
  </si>
  <si>
    <t>2AMB</t>
  </si>
  <si>
    <t>WM+ HCM 7A Đường Xuân Thủy</t>
  </si>
  <si>
    <t>7A Đường Xuân Thủy, P. Thảo Điền, TP. Thủ Đức, TP. Hồ Chí Minh Việt Nam</t>
  </si>
  <si>
    <t>10/7/2025 10:17:43 AM</t>
  </si>
  <si>
    <t>10/7/2025 10:18:47 AM</t>
  </si>
  <si>
    <t>07/10/2025 15:55:21</t>
  </si>
  <si>
    <t>10/7/2025 10:19:59 AM</t>
  </si>
  <si>
    <t>10/7/2025 10:20:51 AM</t>
  </si>
  <si>
    <t>10/7/2025 10:24:00 AM</t>
  </si>
  <si>
    <t>07/10/2025 12:05:21</t>
  </si>
  <si>
    <t>10/7/2025 10:24:23 AM</t>
  </si>
  <si>
    <t>10/7/2025 10:25:33 AM</t>
  </si>
  <si>
    <t>07/10/2025 10:30:42</t>
  </si>
  <si>
    <t>10/7/2025 10:30:08 AM</t>
  </si>
  <si>
    <t>07/10/2025 17:40:24</t>
  </si>
  <si>
    <t>10/7/2025 10:32:46 AM</t>
  </si>
  <si>
    <t>10/7/2025 10:36:08 AM</t>
  </si>
  <si>
    <t>10/7/2025 10:46:43 AM</t>
  </si>
  <si>
    <t>07/10/2025 14:50:03</t>
  </si>
  <si>
    <t>10/7/2025 10:48:03 AM</t>
  </si>
  <si>
    <t>10/7/2025 10:48:20 AM</t>
  </si>
  <si>
    <t>10/7/2025 10:50:37 AM</t>
  </si>
  <si>
    <t>10/7/2025 10:57:55 AM</t>
  </si>
  <si>
    <t>10/7/2025 11:03:45 AM</t>
  </si>
  <si>
    <t>10/7/2025 11:05:28 AM</t>
  </si>
  <si>
    <t>10/7/2025 11:06:50 AM</t>
  </si>
  <si>
    <t>10/7/2025 11:10:15 AM</t>
  </si>
  <si>
    <t>10/7/2025 11:10:51 AM</t>
  </si>
  <si>
    <t>07/10/2025 11:20:56</t>
  </si>
  <si>
    <t>10/7/2025 11:14:21 AM</t>
  </si>
  <si>
    <t>10/7/2025 11:24:19 AM</t>
  </si>
  <si>
    <t>10/7/2025 11:28:04 AM</t>
  </si>
  <si>
    <t>10/7/2025 11:36:12 AM</t>
  </si>
  <si>
    <t>10/7/2025 11:38:56 AM</t>
  </si>
  <si>
    <t>10/7/2025 11:47:13 AM</t>
  </si>
  <si>
    <t>10/7/2025 11:47:36 AM</t>
  </si>
  <si>
    <t>10/7/2025 11:53:28 AM</t>
  </si>
  <si>
    <t>10/7/2025 11:59:23 AM</t>
  </si>
  <si>
    <t>10/7/2025 12:10:30 PM</t>
  </si>
  <si>
    <t>10/7/2025 12:13:33 PM</t>
  </si>
  <si>
    <t>07/10/2025 12:19:08</t>
  </si>
  <si>
    <t>10/7/2025 12:14:26 PM</t>
  </si>
  <si>
    <t>07/10/2025 12:55:32</t>
  </si>
  <si>
    <t>10/7/2025 12:15:32 PM</t>
  </si>
  <si>
    <t>07/10/2025 12:55:43</t>
  </si>
  <si>
    <t>10/7/2025 12:19:58 PM</t>
  </si>
  <si>
    <t>10/7/2025 12:23:34 PM</t>
  </si>
  <si>
    <t>10/7/2025 12:29:10 PM</t>
  </si>
  <si>
    <t>10/7/2025 12:30:35 PM</t>
  </si>
  <si>
    <t>10/7/2025 12:36:22 PM</t>
  </si>
  <si>
    <t>07/10/2025 14:21:20</t>
  </si>
  <si>
    <t>10/7/2025 12:37:46 PM</t>
  </si>
  <si>
    <t>10/7/2025 12:39:00 PM</t>
  </si>
  <si>
    <t>10/7/2025 12:44:31 PM</t>
  </si>
  <si>
    <t>10/7/2025 12:44:58 PM</t>
  </si>
  <si>
    <t>10/7/2025 12:53:28 PM</t>
  </si>
  <si>
    <t>10/7/2025 12:59:05 PM</t>
  </si>
  <si>
    <t>10/7/2025 1:02:44 PM</t>
  </si>
  <si>
    <t>10/7/2025 1:03:29 PM</t>
  </si>
  <si>
    <t>10/7/2025 1:05:25 PM</t>
  </si>
  <si>
    <t>10/7/2025 1:08:45 PM</t>
  </si>
  <si>
    <t>10/7/2025 1:17:03 PM</t>
  </si>
  <si>
    <t>10/7/2025 1:21:40 PM</t>
  </si>
  <si>
    <t>07/10/2025 14:10:36</t>
  </si>
  <si>
    <t>10/7/2025 1:24:21 PM</t>
  </si>
  <si>
    <t>10/7/2025 1:25:14 PM</t>
  </si>
  <si>
    <t>10/7/2025 1:25:15 PM</t>
  </si>
  <si>
    <t>10/7/2025 1:28:04 PM</t>
  </si>
  <si>
    <t>10/7/2025 1:29:28 PM</t>
  </si>
  <si>
    <t>10/7/2025 1:33:34 PM</t>
  </si>
  <si>
    <t>10/7/2025 1:33:49 PM</t>
  </si>
  <si>
    <t>10/7/2025 1:36:39 PM</t>
  </si>
  <si>
    <t>10/7/2025 1:38:02 PM</t>
  </si>
  <si>
    <t>07/10/2025 14:33:57</t>
  </si>
  <si>
    <t>10/7/2025 1:38:03 PM</t>
  </si>
  <si>
    <t>10/7/2025 1:40:18 PM</t>
  </si>
  <si>
    <t>6089</t>
  </si>
  <si>
    <t>WM+ HCM 151 Lý Thánh Tông</t>
  </si>
  <si>
    <t>151 Lý Thánh Tông, Phường Tân Thới Hòa, Quận Tân Phú, TP. Hồ Chí Minh Việt Nam</t>
  </si>
  <si>
    <t>10/7/2025 1:45:06 PM</t>
  </si>
  <si>
    <t>10/7/2025 1:46:34 PM</t>
  </si>
  <si>
    <t>4952</t>
  </si>
  <si>
    <t>WM+ HCM 97 Nguyên Hồng</t>
  </si>
  <si>
    <t>97 Nguyên Hồng, Phường 1, Quận Gò Vấp, TP. Hồ Chí Minh Việt Nam</t>
  </si>
  <si>
    <t>10/7/2025 1:50:02 PM</t>
  </si>
  <si>
    <t>07/10/2025 14:11:29</t>
  </si>
  <si>
    <t>10/7/2025 1:51:53 PM</t>
  </si>
  <si>
    <t>07/10/2025 14:11:11</t>
  </si>
  <si>
    <t>10/7/2025 1:52:59 PM</t>
  </si>
  <si>
    <t>10/7/2025 1:54:46 PM</t>
  </si>
  <si>
    <t>07/10/2025 14:00:53</t>
  </si>
  <si>
    <t>10/7/2025 1:56:53 PM</t>
  </si>
  <si>
    <t>10/7/2025 1:57:17 PM</t>
  </si>
  <si>
    <t>10/7/2025 1:58:04 PM</t>
  </si>
  <si>
    <t>10/7/2025 2:00:03 PM</t>
  </si>
  <si>
    <t>07/10/2025 14:02:07</t>
  </si>
  <si>
    <t>10/7/2025 2:01:58 PM</t>
  </si>
  <si>
    <t>07/10/2025 14:26:24</t>
  </si>
  <si>
    <t>10/7/2025 2:04:40 PM</t>
  </si>
  <si>
    <t>07/10/2025 14:25:00</t>
  </si>
  <si>
    <t>10/7/2025 2:07:16 PM</t>
  </si>
  <si>
    <t>10/7/2025 2:09:51 PM</t>
  </si>
  <si>
    <t>10/7/2025 2:11:15 PM</t>
  </si>
  <si>
    <t>10/7/2025 2:13:38 PM</t>
  </si>
  <si>
    <t>10/7/2025 2:14:32 PM</t>
  </si>
  <si>
    <t>10/7/2025 2:15:05 PM</t>
  </si>
  <si>
    <t>10/7/2025 2:19:21 PM</t>
  </si>
  <si>
    <t>10/7/2025 2:19:22 PM</t>
  </si>
  <si>
    <t>10/7/2025 2:21:19 PM</t>
  </si>
  <si>
    <t>10/7/2025 2:21:32 PM</t>
  </si>
  <si>
    <t>10/7/2025 2:24:25 PM</t>
  </si>
  <si>
    <t>WM+ HBH Tiểu khu Thạch Lý, Đà Bắc</t>
  </si>
  <si>
    <t>Tổ 5, Tiểu khu Thạch Lý, Thị trấn Đà Bắc, Huyện Đà Bắc, T. Hòa Bình Việt Nam</t>
  </si>
  <si>
    <t>WM+ HBH Tiểu khu Thạch Lý, Đà</t>
  </si>
  <si>
    <t>10/7/2025 2:28:44 PM</t>
  </si>
  <si>
    <t>10/7/2025 2:28:46 PM</t>
  </si>
  <si>
    <t>10/7/2025 2:29:40 PM</t>
  </si>
  <si>
    <t>10/7/2025 2:31:29 PM</t>
  </si>
  <si>
    <t>3883</t>
  </si>
  <si>
    <t>WM+ HNI Số 24, ngõ 476 Ngọc Thụy</t>
  </si>
  <si>
    <t>Số 24, ngõ 476 đường Ngọc Thụy, Phường Ngọc Thụy, Quận Long Biên, TP. Hà Nội Việt Nam</t>
  </si>
  <si>
    <t>WM+ HNI Số 24, ngõ 476 Ngọc Th</t>
  </si>
  <si>
    <t>10/7/2025 2:38:11 PM</t>
  </si>
  <si>
    <t>07/10/2025 14:42:22</t>
  </si>
  <si>
    <t>10/7/2025 2:39:12 PM</t>
  </si>
  <si>
    <t>10/7/2025 2:39:32 PM</t>
  </si>
  <si>
    <t>10/7/2025 2:46:16 PM</t>
  </si>
  <si>
    <t>07/10/2025 16:27:12</t>
  </si>
  <si>
    <t>10/7/2025 2:56:44 PM</t>
  </si>
  <si>
    <t>10/7/2025 3:02:29 PM</t>
  </si>
  <si>
    <t>10/7/2025 3:06:16 PM</t>
  </si>
  <si>
    <t>10/7/2025 3:08:45 PM</t>
  </si>
  <si>
    <t>10/7/2025 3:09:26 PM</t>
  </si>
  <si>
    <t>10/7/2025 3:10:02 PM</t>
  </si>
  <si>
    <t>10/7/2025 3:13:28 PM</t>
  </si>
  <si>
    <t>6345</t>
  </si>
  <si>
    <t>WM+ HTH 16 Nguyễn Trung Thiên</t>
  </si>
  <si>
    <t>16 Nguyễn Trung Thiên, Phường Tân Giang, Thành phố Hà Tĩnh, T. Hà Tĩnh Việt Nam</t>
  </si>
  <si>
    <t>0374929860</t>
  </si>
  <si>
    <t>10/7/2025 3:14:35 PM</t>
  </si>
  <si>
    <t>10/7/2025 3:14:40 PM</t>
  </si>
  <si>
    <t>10/7/2025 3:15:06 PM</t>
  </si>
  <si>
    <t>10/7/2025 3:15:54 PM</t>
  </si>
  <si>
    <t>10/7/2025 3:19:59 PM</t>
  </si>
  <si>
    <t>10/7/2025 3:29:07 PM</t>
  </si>
  <si>
    <t>0369079070</t>
  </si>
  <si>
    <t>10/7/2025 3:29:25 PM</t>
  </si>
  <si>
    <t>10/7/2025 3:29:59 PM</t>
  </si>
  <si>
    <t>10/7/2025 3:32:55 PM</t>
  </si>
  <si>
    <t>10/7/2025 3:34:12 PM</t>
  </si>
  <si>
    <t>10/7/2025 3:37:25 PM</t>
  </si>
  <si>
    <t>10/7/2025 3:37:31 PM</t>
  </si>
  <si>
    <t>10/7/2025 3:37:52 PM</t>
  </si>
  <si>
    <t>10/7/2025 3:38:08 PM</t>
  </si>
  <si>
    <t>10/7/2025 3:40:28 PM</t>
  </si>
  <si>
    <t>10/7/2025 3:40:47 PM</t>
  </si>
  <si>
    <t>2BG8</t>
  </si>
  <si>
    <t>WM+ HTH Thọ Tường, Đức Minh</t>
  </si>
  <si>
    <t>Thôn Thọ Tường, Xã Đức Minh, Tỉnh Hà Tĩnh Việt Nam</t>
  </si>
  <si>
    <t>10/7/2025 3:40:52 PM</t>
  </si>
  <si>
    <t>10/7/2025 3:42:10 PM</t>
  </si>
  <si>
    <t>3785</t>
  </si>
  <si>
    <t>WM+ HCM 54 đường 339</t>
  </si>
  <si>
    <t>54 đường 339, Phường Phước Long B, Quận 9, TP. Hồ Chí Minh Việt Nam</t>
  </si>
  <si>
    <t>0338321943</t>
  </si>
  <si>
    <t>10/7/2025 3:45:09 PM</t>
  </si>
  <si>
    <t>10/7/2025 3:46:00 PM</t>
  </si>
  <si>
    <t>10/7/2025 3:50:59 PM</t>
  </si>
  <si>
    <t>10/7/2025 3:51:35 PM</t>
  </si>
  <si>
    <t>2AWX</t>
  </si>
  <si>
    <t>WM+ HNI Thọ Lão, Tiến Thịnh</t>
  </si>
  <si>
    <t>Thôn Thọ Lão, Xã Tiến Thịnh, Huyện Mê Linh TP. Hà Nội Việt Nam</t>
  </si>
  <si>
    <t>10/7/2025 3:57:36 PM</t>
  </si>
  <si>
    <t>10/7/2025 3:57:40 PM</t>
  </si>
  <si>
    <t>07/10/2025 16:00:39</t>
  </si>
  <si>
    <t>10/7/2025 3:57:47 PM</t>
  </si>
  <si>
    <t>10/7/2025 3:58:01 PM</t>
  </si>
  <si>
    <t>10/7/2025 3:58:04 PM</t>
  </si>
  <si>
    <t>07/10/2025 16:01:52</t>
  </si>
  <si>
    <t>10/7/2025 3:58:10 PM</t>
  </si>
  <si>
    <t>10/7/2025 4:02:41 PM</t>
  </si>
  <si>
    <t>10/7/2025 4:09:36 PM</t>
  </si>
  <si>
    <t>10/7/2025 4:15:10 PM</t>
  </si>
  <si>
    <t>10/7/2025 4:16:04 PM</t>
  </si>
  <si>
    <t>10/7/2025 4:23:01 PM</t>
  </si>
  <si>
    <t>10/7/2025 4:25:26 PM</t>
  </si>
  <si>
    <t>10/7/2025 4:27:10 PM</t>
  </si>
  <si>
    <t>10/7/2025 4:28:13 PM</t>
  </si>
  <si>
    <t>07/10/2025 16:42:42</t>
  </si>
  <si>
    <t>10/7/2025 4:28:55 PM</t>
  </si>
  <si>
    <t>10/7/2025 4:29:32 PM</t>
  </si>
  <si>
    <t>10/7/2025 4:31:08 PM</t>
  </si>
  <si>
    <t>10/7/2025 4:31:32 PM</t>
  </si>
  <si>
    <t>6129</t>
  </si>
  <si>
    <t>WM+ HPG Chợ Tổng, Thủy Nguyên</t>
  </si>
  <si>
    <t>Chợ Tổng, Xã Lưu Kiếm, Huyện Thuỷ Nguyên, TP. Hải Phòng Việt Nam</t>
  </si>
  <si>
    <t>10/7/2025 4:31:44 PM</t>
  </si>
  <si>
    <t>10/7/2025 4:36:15 PM</t>
  </si>
  <si>
    <t>10/7/2025 4:39:50 PM</t>
  </si>
  <si>
    <t>10/7/2025 4:43:34 PM</t>
  </si>
  <si>
    <t>10/7/2025 4:45:47 PM</t>
  </si>
  <si>
    <t>10/7/2025 4:47:32 PM</t>
  </si>
  <si>
    <t>10/7/2025 4:56:24 PM</t>
  </si>
  <si>
    <t>10/7/2025 5:00:15 PM</t>
  </si>
  <si>
    <t>07/10/2025 17:27:55</t>
  </si>
  <si>
    <t>10/7/2025 5:06:40 PM</t>
  </si>
  <si>
    <t>10/7/2025 5:07:08 PM</t>
  </si>
  <si>
    <t>10/7/2025 5:11:52 PM</t>
  </si>
  <si>
    <t>10/7/2025 5:14:19 PM</t>
  </si>
  <si>
    <t>10/7/2025 5:18:37 PM</t>
  </si>
  <si>
    <t>10/7/2025 5:19:59 PM</t>
  </si>
  <si>
    <t>10/7/2025 5:26:47 PM</t>
  </si>
  <si>
    <t>10/7/2025 5:35:31 PM</t>
  </si>
  <si>
    <t>10/7/2025 5:37:21 PM</t>
  </si>
  <si>
    <t>10/7/2025 5:40:12 PM</t>
  </si>
  <si>
    <t>10/7/2025 5:44:36 PM</t>
  </si>
  <si>
    <t>10/7/2025 5:45:22 PM</t>
  </si>
  <si>
    <t>10/7/2025 5:52:13 PM</t>
  </si>
  <si>
    <t>10/7/2025 5:55:10 PM</t>
  </si>
  <si>
    <t>6411</t>
  </si>
  <si>
    <t>WM+ TGG 48 Đường 30/4</t>
  </si>
  <si>
    <t>48 đường 30 tháng 4, TT. Cai Lậy, TX. Cai Lậy, T. Tiền Giang Việt Nam</t>
  </si>
  <si>
    <t>10/7/2025 5:58:17 PM</t>
  </si>
  <si>
    <t>10/7/2025 6:00:37 PM</t>
  </si>
  <si>
    <t>10/7/2025 6:17:45 PM</t>
  </si>
  <si>
    <t>10/7/2025 6:20:40 PM</t>
  </si>
  <si>
    <t>10/7/2025 6:21:23 PM</t>
  </si>
  <si>
    <t>07/10/2025 19:19:27</t>
  </si>
  <si>
    <t>10/7/2025 6:26:21 PM</t>
  </si>
  <si>
    <t>5793</t>
  </si>
  <si>
    <t>WIN HCM 0.08, Tầng 1, CC Saigon MIA</t>
  </si>
  <si>
    <t>0.08, tầng trệt + lửng, CC cụm III và IV (Saigon Mia), Khu d Khu dc Trung Sơn 6,57ha, Khu 6A-Khu chức năng số 6 - ĐTM Nam TP, x. Bình Hưng TP. Hồ Chí Minh Việt Nam</t>
  </si>
  <si>
    <t>WM+ HCM 473, 0.08, Tầng 1, CC</t>
  </si>
  <si>
    <t>10/7/2025 6:29:45 PM</t>
  </si>
  <si>
    <t>10/7/2025 6:31:48 PM</t>
  </si>
  <si>
    <t>10/7/2025 6:35:33 PM</t>
  </si>
  <si>
    <t>10/7/2025 6:45:34 PM</t>
  </si>
  <si>
    <t>10/7/2025 7:03:21 PM</t>
  </si>
  <si>
    <t>07/10/2025 19:11:16</t>
  </si>
  <si>
    <t>10/7/2025 7:17:03 PM</t>
  </si>
  <si>
    <t>07/10/2025 19:57:42</t>
  </si>
  <si>
    <t>10/7/2025 7:21:37 PM</t>
  </si>
  <si>
    <t>10/7/2025 7:36:39 PM</t>
  </si>
  <si>
    <t>10/7/2025 7:40:54 PM</t>
  </si>
  <si>
    <t>10/7/2025 7:44:05 PM</t>
  </si>
  <si>
    <t>10/7/2025 8:02:03 PM</t>
  </si>
  <si>
    <t>10/7/2025 8:02:51 PM</t>
  </si>
  <si>
    <t>10/7/2025 8:11:19 PM</t>
  </si>
  <si>
    <t>5252</t>
  </si>
  <si>
    <t>WM+ TGG 42/4 Nguyễn Huỳnh Đức</t>
  </si>
  <si>
    <t>42/4 Nguyễn Huỳnh Đức, Phường 8, Thành Phố Mỹ Tho, T. Tiền Giang Việt Nam</t>
  </si>
  <si>
    <t>52521</t>
  </si>
  <si>
    <t>07/10/2025 21:13:04</t>
  </si>
  <si>
    <t>10/7/2025 8:13:16 PM</t>
  </si>
  <si>
    <t>10/7/2025 8:16:52 PM</t>
  </si>
  <si>
    <t>10/7/2025 8:22:21 PM</t>
  </si>
  <si>
    <t>10/7/2025 9:09:41 PM</t>
  </si>
  <si>
    <t>10/7/2025 9:11:17 PM</t>
  </si>
  <si>
    <t>10/7/2025 9:12:10 PM</t>
  </si>
  <si>
    <t>10/7/2025 9:21:13 PM</t>
  </si>
  <si>
    <t>10/7/2025 10:13:40 PM</t>
  </si>
  <si>
    <t>6965</t>
  </si>
  <si>
    <t>WM+ NDH TDP Văn Côi, Vụ Bản</t>
  </si>
  <si>
    <t>Tổ dân phố Văn Côi, Thị trấn Gôi, Huyện Vụ Bản T. Nam Định Việt Nam</t>
  </si>
  <si>
    <t>10/7/2025 10:16:02 PM</t>
  </si>
  <si>
    <t>10/7/2025 10:17:05 PM</t>
  </si>
  <si>
    <t>10/7/2025 10:26:19 PM</t>
  </si>
  <si>
    <t>10/7/2025 10:26:24 PM</t>
  </si>
  <si>
    <t xml:space="preserve">mã tỉnh </t>
  </si>
  <si>
    <t>MST</t>
  </si>
  <si>
    <t>Mã khách hàng</t>
  </si>
  <si>
    <t>Tên khách hàng</t>
  </si>
  <si>
    <t>WIN</t>
  </si>
  <si>
    <t>CÔNG TY CỔ PHẦN DỊCH VỤ THƯƠNG MẠI TỔNG HỢP WINCOMMERCE</t>
  </si>
  <si>
    <t>N</t>
  </si>
  <si>
    <t>NBH</t>
  </si>
  <si>
    <t>WIN-001</t>
  </si>
  <si>
    <t>CHI NHÁNH NINH BÌNH - CÔNG TY CỔ PHẦN DỊCH VỤ THƯƠNG MẠI TỔNG HỢP WINCOMMERCE</t>
  </si>
  <si>
    <t>B</t>
  </si>
  <si>
    <t>Ninh Bình</t>
  </si>
  <si>
    <t>HNI</t>
  </si>
  <si>
    <t>WIN-002</t>
  </si>
  <si>
    <t>CHI NHÁNH HÀ NỘI - CÔNG TY CỔ PHẦN DỊCH VỤ THƯƠNG MẠI TỔNG HỢP WINCOMMERCE</t>
  </si>
  <si>
    <t>Hà Nội</t>
  </si>
  <si>
    <t>PTO</t>
  </si>
  <si>
    <t>WIN-003</t>
  </si>
  <si>
    <t>CHI NHÁNH PHÚ THỌ - CÔNG TY CỔ PHẦN DỊCH VỤ THƯƠNG MẠI TỔNG HỢP WINCOMMERCE</t>
  </si>
  <si>
    <t>Phú Thọ</t>
  </si>
  <si>
    <t>HTH</t>
  </si>
  <si>
    <t>WIN-004</t>
  </si>
  <si>
    <t>CHI NHÁNH HÀ TĨNH - CÔNG TY CỔ PHẦN DỊCH VỤ THƯƠNG MẠI TỔNG HỢP WINCOMMERCE</t>
  </si>
  <si>
    <t>Hà Tĩnh</t>
  </si>
  <si>
    <t>HDG</t>
  </si>
  <si>
    <t>WIN-006</t>
  </si>
  <si>
    <t>CHI NHÁNH HẢI DƯƠNG - CÔNG TY CỔ PHẦN DỊCH VỤ THƯƠNG MẠI TỔNG HỢP WINCOMMERCE</t>
  </si>
  <si>
    <t>Hải Dương</t>
  </si>
  <si>
    <t>QNH</t>
  </si>
  <si>
    <t>WIN-007</t>
  </si>
  <si>
    <t>CHI NHÁNH QUẢNG NINH - CÔNG TY CỔ PHẦN DỊCH VỤ THƯƠNG MẠI TỔNG HỢP WINCOMMERCE</t>
  </si>
  <si>
    <t>Quảng Ninh</t>
  </si>
  <si>
    <t>LDG</t>
  </si>
  <si>
    <t>0104918404-008</t>
  </si>
  <si>
    <t>WIN-008</t>
  </si>
  <si>
    <t>CHI NHÁNH LÂM ĐỒNG - CÔNG TY CỔ PHẦN DỊCH VỤ THƯƠNG MẠI TỔNG HỢP WINCOMMERCE</t>
  </si>
  <si>
    <t>Lâm Đồng</t>
  </si>
  <si>
    <t>DNG</t>
  </si>
  <si>
    <t>WIN-009</t>
  </si>
  <si>
    <t>CHI NHÁNH ĐÀ NẴNG - CÔNG TY CỔ PHẦN DỊCH VỤ THƯƠNG MẠI TỔNG HỢP WINCOMMERCE</t>
  </si>
  <si>
    <t>Đà Nẵng</t>
  </si>
  <si>
    <t>AGG</t>
  </si>
  <si>
    <t>WIN-010</t>
  </si>
  <si>
    <t>CHI NHÁNH AN GIANG - CÔNG TY CỔ PHẦN DỊCH VỤ THƯƠNG MẠI TỔNG HỢP WINCOMMERCE</t>
  </si>
  <si>
    <t>An Giang</t>
  </si>
  <si>
    <t>DTP</t>
  </si>
  <si>
    <t>WIN-013</t>
  </si>
  <si>
    <t>CHI NHÁNH ĐỒNG THÁP - CÔNG TY CỔ PHẦN DỊCH VỤ THƯƠNG MẠI TỔNG HỢP WINCOMMERCE</t>
  </si>
  <si>
    <t>Đồng Tháp</t>
  </si>
  <si>
    <t>KTM</t>
  </si>
  <si>
    <t>WIN-014</t>
  </si>
  <si>
    <t>CHI NHÁNH KON TUM - CÔNG TY CỔ PHẦN DỊCH VỤ THƯƠNG MẠI TỔNG HỢP WINCOMMERCE</t>
  </si>
  <si>
    <t>Kon Tum</t>
  </si>
  <si>
    <t>CTO</t>
  </si>
  <si>
    <t>WIN-016</t>
  </si>
  <si>
    <t>CHI NHÁNH CẦN THƠ - CÔNG TY CỔ PHẦN DỊCH VỤ THƯƠNG MẠI TỔNG HỢP WINCOMMERCE</t>
  </si>
  <si>
    <t>Cần Thơ</t>
  </si>
  <si>
    <t>DLK</t>
  </si>
  <si>
    <t>0104918404-017</t>
  </si>
  <si>
    <t>WIN-017</t>
  </si>
  <si>
    <t>CHI NHÁNH ĐẮK LẮK - CÔNG TY CỔ PHẦN DỊCH VỤ THƯƠNG MẠI TỔNG HỢP WINCOMMERCE</t>
  </si>
  <si>
    <t>Đắk Lắk</t>
  </si>
  <si>
    <t>BLU</t>
  </si>
  <si>
    <t>0104918404-018</t>
  </si>
  <si>
    <t>WIN-018</t>
  </si>
  <si>
    <t>CHI NHÁNH BẠC LIÊU - CÔNG TY CỔ PHẦN DỊCH VỤ THƯƠNG MẠI TỔNG HỢP WINCOMMERCE</t>
  </si>
  <si>
    <t>Bạc Liêu</t>
  </si>
  <si>
    <t>VLG</t>
  </si>
  <si>
    <t>WIN-019</t>
  </si>
  <si>
    <t>CHI NHÁNH VĨNH LONG - CÔNG TY CỔ PHẦN DỊCH VỤ THƯƠNG MẠI TỔNG HỢP WINCOMMERCE</t>
  </si>
  <si>
    <t>Vĩnh Long</t>
  </si>
  <si>
    <t>THA</t>
  </si>
  <si>
    <t>WIN-020</t>
  </si>
  <si>
    <t>CHI NHÁNH THANH HÓA - CÔNG TY CỔ PHẦN DỊCH VỤ THƯƠNG MẠI TỔNG HỢP WINCOMMERCE</t>
  </si>
  <si>
    <t>Thanh Hóa</t>
  </si>
  <si>
    <t>TTH</t>
  </si>
  <si>
    <t>WIN-021</t>
  </si>
  <si>
    <t>CHI NHÁNH THỪA THIÊN HUẾ - CÔNG TY CỔ PHẦN DỊCH VỤ THƯƠNG MẠI TỔNG HỢP WINCOMMERCE</t>
  </si>
  <si>
    <t>Thừa Thiên Huế</t>
  </si>
  <si>
    <t>GLI</t>
  </si>
  <si>
    <t>WIN-022</t>
  </si>
  <si>
    <t>CHI NHÁNH GIA LAI - CÔNG TY CỔ PHẦN DỊCH VỤ THƯƠNG MẠI TỔNG HỢP WINCOMMERCE</t>
  </si>
  <si>
    <t>Gia Lai</t>
  </si>
  <si>
    <t>DNI</t>
  </si>
  <si>
    <t>WIN-023</t>
  </si>
  <si>
    <t>CHI NHÁNH ĐỒNG NAI - CÔNG TY CỔ PHẦN DỊCH VỤ THƯƠNG MẠI TỔNG HỢP WINCOMMERCE</t>
  </si>
  <si>
    <t>Đồng Nai</t>
  </si>
  <si>
    <t>BDG</t>
  </si>
  <si>
    <t>WIN-024</t>
  </si>
  <si>
    <t>CHI NHÁNH BÌNH DƯƠNG - CÔNG TY CỔ PHẦN DỊCH VỤ THƯƠNG MẠI TỔNG HỢP WINCOMMERCE</t>
  </si>
  <si>
    <t>Bình Dương</t>
  </si>
  <si>
    <t>HPG</t>
  </si>
  <si>
    <t>WIN-025</t>
  </si>
  <si>
    <t>CHI NHÁNH HẢI PHÒNG - CÔNG TY CỔ PHẦN DỊCH VỤ THƯƠNG MẠI TỔNG HỢP WINCOMMERCE</t>
  </si>
  <si>
    <t>Hải Phòng</t>
  </si>
  <si>
    <t>NTN</t>
  </si>
  <si>
    <t>WIN-027</t>
  </si>
  <si>
    <t>CHI NHÁNH NINH THUẬN - CÔNG TY CỔ PHẦN DỊCH VỤ THƯƠNG MẠI TỔNG HỢP WINCOMMERCE</t>
  </si>
  <si>
    <t>Ninh Thuận</t>
  </si>
  <si>
    <t>KHA</t>
  </si>
  <si>
    <t>WIN-028</t>
  </si>
  <si>
    <t>CHI NHÁNH KHÁNH HÒA - CÔNG TY CỔ PHẦN DỊCH VỤ THƯƠNG MẠI TỔNG HỢP WINCOMMERCE</t>
  </si>
  <si>
    <t>Khánh Hòa</t>
  </si>
  <si>
    <t>VPC</t>
  </si>
  <si>
    <t>WIN-029</t>
  </si>
  <si>
    <t>CHI NHÁNH VĨNH PHÚC - CÔNG TY CỔ PHẦN DỊCH VỤ THƯƠNG MẠI TỔNG HỢP WINCOMMERCE</t>
  </si>
  <si>
    <t>Vĩnh Phúc</t>
  </si>
  <si>
    <t>HNM</t>
  </si>
  <si>
    <t>WIN-030</t>
  </si>
  <si>
    <t>CHI NHÁNH HÀ NAM - CÔNG TY CỔ PHẦN DỊCH VỤ THƯƠNG MẠI TỔNG HỢP WINCOMMERCE</t>
  </si>
  <si>
    <t>Hà Nam</t>
  </si>
  <si>
    <t>BNH</t>
  </si>
  <si>
    <t>WIN-031</t>
  </si>
  <si>
    <t>CHI NHÁNH BẮC NINH - CÔNG TY CỔ PHẦN DỊCH VỤ THƯƠNG MẠI TỔNG HỢP WINCOMMERCE</t>
  </si>
  <si>
    <t>Bắc Ninh</t>
  </si>
  <si>
    <t>HUG</t>
  </si>
  <si>
    <t>WIN-033</t>
  </si>
  <si>
    <t>CHI NHÁNH HẬU GIANG - CÔNG TY CỔ PHẦN DỊCH VỤ THƯƠNG MẠI TỔNG HỢP WINCOMMERCE</t>
  </si>
  <si>
    <t>Hậu Giang</t>
  </si>
  <si>
    <t>HBH</t>
  </si>
  <si>
    <t>WIN-034</t>
  </si>
  <si>
    <t>CHI NHÁNH HÒA BÌNH - CÔNG TY CỔ PHẦN DỊCH VỤ THƯƠNG MẠI TỔNG HỢP WINCOMMERCE</t>
  </si>
  <si>
    <t>Hòa Bình</t>
  </si>
  <si>
    <t>YBI</t>
  </si>
  <si>
    <t>WIN-035</t>
  </si>
  <si>
    <t>CHI NHÁNH YÊN BÁI - CÔNG TY CỔ PHẦN DỊCH VỤ THƯƠNG MẠI TỔNG HỢP WINCOMMERCE</t>
  </si>
  <si>
    <t>Yên Bái</t>
  </si>
  <si>
    <t>TQG</t>
  </si>
  <si>
    <t>WIN-038</t>
  </si>
  <si>
    <t>CHI NHÁNH TUYÊN QUANG - CÔNG TY CỔ PHẦN DỊCH VỤ THƯƠNG MẠI TỔNG HỢP WINCOMMERCE</t>
  </si>
  <si>
    <t>Tuyên Quang</t>
  </si>
  <si>
    <t>PYN</t>
  </si>
  <si>
    <t>0104918404-039</t>
  </si>
  <si>
    <t>WIN-039</t>
  </si>
  <si>
    <t>CHI NHÁNH PHÚ YÊN - CÔNG TY CỔ PHẦN DỊCH VỤ THƯƠNG MẠI TỔNG HỢP WINCOMMERCE</t>
  </si>
  <si>
    <t>Phú Yên</t>
  </si>
  <si>
    <t>LAN</t>
  </si>
  <si>
    <t>WIN-041</t>
  </si>
  <si>
    <t>CHI NHÁNH LONG AN - CÔNG TY CỔ PHẦN DỊCH VỤ THƯƠNG MẠI TỔNG HỢP WINCOMMERCE</t>
  </si>
  <si>
    <t>Long An</t>
  </si>
  <si>
    <t>QNI</t>
  </si>
  <si>
    <t>WIN-042</t>
  </si>
  <si>
    <t>CHI NHÁNH QUẢNG NGÃI - CÔNG TY CỔ PHẦN DỊCH VỤ THƯƠNG MẠI TỔNG HỢP WINCOMMERCE</t>
  </si>
  <si>
    <t>Quảng Ngãi</t>
  </si>
  <si>
    <t>TBH</t>
  </si>
  <si>
    <t>WIN-044</t>
  </si>
  <si>
    <t>CHI NHÁNH THÁI BÌNH - CÔNG TY CỔ PHẦN DỊCH VỤ THƯƠNG MẠI TỔNG HỢP WINCOMMERCE</t>
  </si>
  <si>
    <t>Thái Bình</t>
  </si>
  <si>
    <t>QBH</t>
  </si>
  <si>
    <t>WIN-045</t>
  </si>
  <si>
    <t>CHI NHÁNH QUẢNG BÌNH - CÔNG TY CỔ PHẦN DỊCH VỤ THƯƠNG MẠI TỔNG HỢP WINCOMMERCE</t>
  </si>
  <si>
    <t>Quảng Bình</t>
  </si>
  <si>
    <t>TNH</t>
  </si>
  <si>
    <t>0104918404-046</t>
  </si>
  <si>
    <t>WIN-046</t>
  </si>
  <si>
    <t>CHI NHÁNH TÂY NINH - CÔNG TY CỔ PHẦN DỊCH VỤ THƯƠNG MẠI TỔNG HỢP WINCOMMERCE</t>
  </si>
  <si>
    <t>Tây Ninh</t>
  </si>
  <si>
    <t>VTU</t>
  </si>
  <si>
    <t>WIN-047</t>
  </si>
  <si>
    <t>CHI NHÁNH BÀ RỊA - VŨNG TÀU - CÔNG TY CỔ PHẦN DỊCH VỤ THƯƠNG MẠI TỔNG HỢP WINCOMMERCE</t>
  </si>
  <si>
    <t>Bà Rịa - Vũng Tàu</t>
  </si>
  <si>
    <t>HCM</t>
  </si>
  <si>
    <t>CHI NHÁNH HỒ CHÍ MINH - CÔNG TY CỔ PHẦN DỊCH VỤ THƯƠNG MẠI TỔNG HỢP WINCOMMERCE</t>
  </si>
  <si>
    <t>Hồ Chí Minh</t>
  </si>
  <si>
    <t>SLA</t>
  </si>
  <si>
    <t>0104918404-049</t>
  </si>
  <si>
    <t>WIN-049</t>
  </si>
  <si>
    <t>CHI NHÁNH SƠN LA - CÔNG TY CỔ PHẦN DỊCH VỤ THƯƠNG MẠI TỔNG HỢP WINCOMMERCE</t>
  </si>
  <si>
    <t>Sơn La</t>
  </si>
  <si>
    <t>LSN</t>
  </si>
  <si>
    <t>WIN-052</t>
  </si>
  <si>
    <t>CHI NHÁNH LẠNG SƠN - CÔNG TY CỔ PHẦN DỊCH VỤ THƯƠNG MẠI TỔNG HỢP WINCOMMERCE</t>
  </si>
  <si>
    <t>Lạng Sơn</t>
  </si>
  <si>
    <t>TVH</t>
  </si>
  <si>
    <t>0104918404-053</t>
  </si>
  <si>
    <t>WIN-053</t>
  </si>
  <si>
    <t>CHI NHÁNH TRÀ VINH - CÔNG TY CỔ PHẦN DỊCH VỤ THƯƠNG MẠI TỔNG HỢP WINCOMMERCE</t>
  </si>
  <si>
    <t>Trà Vinh</t>
  </si>
  <si>
    <t>HYN</t>
  </si>
  <si>
    <t>WIN-056</t>
  </si>
  <si>
    <t>CHI NHÁNH HƯNG YÊN - CÔNG TY CỔ PHẦN DỊCH VỤ THƯƠNG MẠI TỔNG HỢP WINCOMMERCE</t>
  </si>
  <si>
    <t>Hưng Yên</t>
  </si>
  <si>
    <t>KGG</t>
  </si>
  <si>
    <t>WIN-057</t>
  </si>
  <si>
    <t>CHI NHÁNH KIÊN GIANG - CÔNG TY CỔ PHẦN DỊCH VỤ THƯƠNG MẠI TỔNG HỢP WINCOMMERCE</t>
  </si>
  <si>
    <t>Kiên Giang</t>
  </si>
  <si>
    <t>NAN</t>
  </si>
  <si>
    <t>WIN-058</t>
  </si>
  <si>
    <t>CHI NHÁNH NGHỆ AN - CÔNG TY CỔ PHẦN DỊCH VỤ THƯƠNG MẠI TỔNG HỢP WINCOMMERCE</t>
  </si>
  <si>
    <t>Nghệ An</t>
  </si>
  <si>
    <t>TNN</t>
  </si>
  <si>
    <t>WIN-059</t>
  </si>
  <si>
    <t>CHI NHÁNH THÁI NGUYÊN - CÔNG TY CỔ PHẦN DỊCH VỤ THƯƠNG MẠI TỔNG HỢP WINCOMMERCE</t>
  </si>
  <si>
    <t>Thái Nguyên</t>
  </si>
  <si>
    <t>CMU</t>
  </si>
  <si>
    <t>0104918404-060</t>
  </si>
  <si>
    <t>WIN-060</t>
  </si>
  <si>
    <t>CHI NHÁNH CÀ MAU - CÔNG TY CỔ PHẦN DỊCH VỤ THƯƠNG MẠI TỔNG HỢP WINCOMMERCE</t>
  </si>
  <si>
    <t>Cà Mau</t>
  </si>
  <si>
    <t>QNM</t>
  </si>
  <si>
    <t>WIN-061</t>
  </si>
  <si>
    <t>CHI NHÁNH QUẢNG NAM - CÔNG TY CỔ PHẦN DỊCH VỤ THƯƠNG MẠI TỔNG HỢP WINCOMMERCE</t>
  </si>
  <si>
    <t>Quảng Nam</t>
  </si>
  <si>
    <t>BTN</t>
  </si>
  <si>
    <t>WIN-062</t>
  </si>
  <si>
    <t>CHI NHÁNH BÌNH THUẬN - CÔNG TY CỔ PHẦN DỊCH VỤ THƯƠNG MẠI TỔNG HỢP WINCOMMERCE</t>
  </si>
  <si>
    <t>Bình Thuận</t>
  </si>
  <si>
    <t>TGG</t>
  </si>
  <si>
    <t>WIN-063</t>
  </si>
  <si>
    <t>CHI NHÁNH TIỀN GIANG - CÔNG TY CỔ PHẦN DỊCH VỤ THƯƠNG MẠI TỔNG HỢP WINCOMMERCE</t>
  </si>
  <si>
    <t>Tiền Giang</t>
  </si>
  <si>
    <t>NDH</t>
  </si>
  <si>
    <t>WIN-064</t>
  </si>
  <si>
    <t>CHI NHÁNH NAM ĐỊNH - CÔNG TY CỔ PHẦN DỊCH VỤ THƯƠNG MẠI TỔNG HỢP WINCOMMERCE</t>
  </si>
  <si>
    <t>Nam Định</t>
  </si>
  <si>
    <t>BGG</t>
  </si>
  <si>
    <t>WIN-065</t>
  </si>
  <si>
    <t>CHI NHÁNH BẮC GIANG - CÔNG TY CỔ PHẦN DỊCH VỤ THƯƠNG MẠI TỔNG HỢP WINCOMMERCE</t>
  </si>
  <si>
    <t>Bắc Giang</t>
  </si>
  <si>
    <t>STG</t>
  </si>
  <si>
    <t>0104918404-066</t>
  </si>
  <si>
    <t>WIN-066</t>
  </si>
  <si>
    <t>CHI NHÁNH SÓC TRĂNG - CÔNG TY CỔ PHẦN DỊCH VỤ THƯƠNG MẠI TỔNG HỢP WINCOMMERCE</t>
  </si>
  <si>
    <t>Sóc Trăng</t>
  </si>
  <si>
    <t>BTE</t>
  </si>
  <si>
    <t>WIN-067</t>
  </si>
  <si>
    <t>CHI NHÁNH BẾN TRE- CÔNG TY CỔ PHẦN DỊCH VỤ THƯƠNG MẠI TỔNG HỢP WINCOMMERCE</t>
  </si>
  <si>
    <t>Bến Tre</t>
  </si>
  <si>
    <t>QTI</t>
  </si>
  <si>
    <t>WIN-070</t>
  </si>
  <si>
    <t>CHI NHÁNH QUẢNG TRỊ - CÔNG TY CỔ PHẦN DỊCH VỤ THƯƠNG MẠI TỔNG HỢP WINCOMMERCE</t>
  </si>
  <si>
    <t>Quảng Trị</t>
  </si>
  <si>
    <t>BDH</t>
  </si>
  <si>
    <t>WIN-071</t>
  </si>
  <si>
    <t>CHI NHÁNH BÌNH ĐỊNH - CÔNG TY CỔ PHẦN DỊCH VỤ THƯƠNG MẠI TỔNG HỢP WINCOMMERCE</t>
  </si>
  <si>
    <t>Bình Định</t>
  </si>
  <si>
    <t>LCI</t>
  </si>
  <si>
    <t>WIN-072</t>
  </si>
  <si>
    <t>CHI NHÁNH LÀO CAI - CÔNG TY CỔ PHẦN DỊCH VỤ THƯƠNG MẠI TỔNG HỢP WINCOMMERCE</t>
  </si>
  <si>
    <t>Lào Cai</t>
  </si>
  <si>
    <t>HGG</t>
  </si>
  <si>
    <t>0104918404-091</t>
  </si>
  <si>
    <t>WIN-091</t>
  </si>
  <si>
    <t>CHI NHÁNH HÀ GIANG - CÔNG TY CỔ PHẦN DỊCH VỤ THƯƠNG MẠI TỔNG HỢP WINCOMMERCE</t>
  </si>
  <si>
    <t>Hà Giang</t>
  </si>
  <si>
    <t>BPC</t>
  </si>
  <si>
    <t>0104918404-092</t>
  </si>
  <si>
    <t>WIN-092</t>
  </si>
  <si>
    <t>CHI NHÁNH BÌNH PHƯỚC - CÔNG TY CỔ PHẦN DỊCH VỤ THƯƠNG MẠI TỔNG HỢP WINCOMMERCE</t>
  </si>
  <si>
    <t>Bình Phước</t>
  </si>
  <si>
    <t>BKN</t>
  </si>
  <si>
    <t>WIN-093</t>
  </si>
  <si>
    <t>CHI NHÁNH BẮC KẠN - CÔNG TY CỔ PHẦN DỊCH VỤ THƯƠNG MẠI TỔNG HỢP WINCOMMERCE</t>
  </si>
  <si>
    <t>Bắc Kạn</t>
  </si>
  <si>
    <t>LCU</t>
  </si>
  <si>
    <t>WIN-094</t>
  </si>
  <si>
    <t>CHI NHÁNH LAI CHÂU - CÔNG TY CỔ PHẦN DỊCH VỤ THƯƠNG MẠI TỔNG HỢP WINCOMMERCE</t>
  </si>
  <si>
    <t>Lai Châu</t>
  </si>
  <si>
    <t>CBG</t>
  </si>
  <si>
    <t>WIN-095</t>
  </si>
  <si>
    <t>CHI NHÁNH CAO BẰNG - CÔNG TY CỔ PHẦN DỊCH VỤ THƯƠNG MẠI TỔNG HỢP WINCOMMERCE</t>
  </si>
  <si>
    <t>Cao Bằng</t>
  </si>
  <si>
    <t>DBN</t>
  </si>
  <si>
    <t>WIN-096</t>
  </si>
  <si>
    <t>Điện Biên</t>
  </si>
  <si>
    <t>BBM200</t>
  </si>
  <si>
    <t>Bắp bò muối 200g</t>
  </si>
  <si>
    <t>NGỌC THƠM Bắp bò muối gói 300g</t>
  </si>
  <si>
    <t>BBM300</t>
  </si>
  <si>
    <t>Bắp bò muối 300g</t>
  </si>
  <si>
    <t>THU HẰNG Bắp bò muối gói 500g</t>
  </si>
  <si>
    <t>BBM500</t>
  </si>
  <si>
    <t>Bắp bò muối 500g</t>
  </si>
  <si>
    <t>BGHM450</t>
  </si>
  <si>
    <t>Bắp giò heo muối vị Tayaki Coop Select 450g</t>
  </si>
  <si>
    <t>Br250-cf</t>
  </si>
  <si>
    <t>Sữa tươi tiệt trùng Breaka Coffee 250ml</t>
  </si>
  <si>
    <t>Br250-dau</t>
  </si>
  <si>
    <t>Sữa tươi tiệt trùng Breaka Dâu 250ml</t>
  </si>
  <si>
    <t>Br250-socola</t>
  </si>
  <si>
    <t>Sữa tươi tiệt trùng Breaka Socola 250ml</t>
  </si>
  <si>
    <t>Br250-vani</t>
  </si>
  <si>
    <t>Sữa tươi tiệt trùng Breaka Vani 250ml</t>
  </si>
  <si>
    <t>CC300</t>
  </si>
  <si>
    <t>Chả cốm 300g</t>
  </si>
  <si>
    <t>CGM300</t>
  </si>
  <si>
    <t>Chân giò heo muối 300g</t>
  </si>
  <si>
    <t>NGỌC THƠM Chân giò heo muối gói 500g</t>
  </si>
  <si>
    <t>CGM500</t>
  </si>
  <si>
    <t>Chân giò heo muối 500g</t>
  </si>
  <si>
    <t>CGSC400</t>
  </si>
  <si>
    <t>Chân gà sốt cay 400g</t>
  </si>
  <si>
    <t>NGỌC THƠM chân gà thảo mộc 150g</t>
  </si>
  <si>
    <t>CGTM150</t>
  </si>
  <si>
    <t>Chân gà thảo mộc 150g</t>
  </si>
  <si>
    <t>NGỌC THƠM chân gà xì dầu 150g</t>
  </si>
  <si>
    <t>CGXD150</t>
  </si>
  <si>
    <t>Chân gà xì dầu 150g</t>
  </si>
  <si>
    <t>CN300</t>
  </si>
  <si>
    <t>Chả nướng 300g</t>
  </si>
  <si>
    <t>combo1</t>
  </si>
  <si>
    <t>Combo Tết bình an</t>
  </si>
  <si>
    <t>COMBO1-TBA</t>
  </si>
  <si>
    <t>Combo1-Tết Bình An Nhớ Nguồn</t>
  </si>
  <si>
    <t>COMBO2-TBA</t>
  </si>
  <si>
    <t>Combo2 - Tết Bình An ông Công ông Táo</t>
  </si>
  <si>
    <t>COMBO3-TSV</t>
  </si>
  <si>
    <t>Combo3 - Tết Sum Vầy, Mâm Cơm Tết</t>
  </si>
  <si>
    <t>combo4</t>
  </si>
  <si>
    <t>Combo Tết sum vầy</t>
  </si>
  <si>
    <t>COMBO4-TSV</t>
  </si>
  <si>
    <t>Combo 4 - Tết Sum Vầy Thiết Đãi Bạn Hiền</t>
  </si>
  <si>
    <t>CVC</t>
  </si>
  <si>
    <t>Cước dịch vụ chuyển phát</t>
  </si>
  <si>
    <t>Ngọc Thơm_Đùi gà sốt cay 500g</t>
  </si>
  <si>
    <t>DGSC500</t>
  </si>
  <si>
    <t>Đùi gà sốt cay 500g</t>
  </si>
  <si>
    <t>GHC1000</t>
  </si>
  <si>
    <t>Gà hun cỏ xạ hương 1kg</t>
  </si>
  <si>
    <t>GHC500</t>
  </si>
  <si>
    <t>Gà hun cỏ xạ hương Coop Select 500g</t>
  </si>
  <si>
    <t>GHEFARCI150</t>
  </si>
  <si>
    <t>Ghẹ farci 150g</t>
  </si>
  <si>
    <t>GXD500</t>
  </si>
  <si>
    <t>Gà xì dầu 500g</t>
  </si>
  <si>
    <t>GHK300</t>
  </si>
  <si>
    <t>Gà muối hun khói 300g</t>
  </si>
  <si>
    <t>GL250</t>
  </si>
  <si>
    <t>Giò lụa cây 250g</t>
  </si>
  <si>
    <t>GL250KT</t>
  </si>
  <si>
    <t>Giò lụa 250g</t>
  </si>
  <si>
    <t>NGỌC THƠM Giò lụa 500g</t>
  </si>
  <si>
    <t>GL500KT</t>
  </si>
  <si>
    <t>Giò lụa 500g</t>
  </si>
  <si>
    <t>GM500</t>
  </si>
  <si>
    <t>Gà muối 500g</t>
  </si>
  <si>
    <t>GSG250</t>
  </si>
  <si>
    <t>Giò sụn gà 250g</t>
  </si>
  <si>
    <t>GTLX250G</t>
  </si>
  <si>
    <t>Giò Tai Lưỡi Xào 250g</t>
  </si>
  <si>
    <t>THU HẰNG Giò tai nấm hương 250g</t>
  </si>
  <si>
    <t>GTNH250</t>
  </si>
  <si>
    <t>Giò tai nấm hương 250g</t>
  </si>
  <si>
    <t>GTNH500</t>
  </si>
  <si>
    <t>Giò tai nấm hương 500g</t>
  </si>
  <si>
    <t>HH00001</t>
  </si>
  <si>
    <t>Bắp bò Tây Ban Nha</t>
  </si>
  <si>
    <t>HH00002</t>
  </si>
  <si>
    <t>Bắp bò Đan Mạch</t>
  </si>
  <si>
    <t>HH00003</t>
  </si>
  <si>
    <t>Da heo</t>
  </si>
  <si>
    <t>HH00004</t>
  </si>
  <si>
    <t>Khoanh giò nhỏ</t>
  </si>
  <si>
    <t>HH00005</t>
  </si>
  <si>
    <t>Khoanh giò lớn</t>
  </si>
  <si>
    <t>HH00006</t>
  </si>
  <si>
    <t>Lưỡi bỉ</t>
  </si>
  <si>
    <t>HH00007</t>
  </si>
  <si>
    <t>Lưỡi Đức</t>
  </si>
  <si>
    <t>HH00008</t>
  </si>
  <si>
    <t>Mỡ heo</t>
  </si>
  <si>
    <t>HH00009</t>
  </si>
  <si>
    <t>Mũi heo</t>
  </si>
  <si>
    <t>HH00010</t>
  </si>
  <si>
    <t>Tai heo</t>
  </si>
  <si>
    <t>HH00011</t>
  </si>
  <si>
    <t>Gà nguyên con</t>
  </si>
  <si>
    <t>HH00012</t>
  </si>
  <si>
    <t>Khoanh giò Tones</t>
  </si>
  <si>
    <t>HH00013</t>
  </si>
  <si>
    <t>Chân gà</t>
  </si>
  <si>
    <t>HH00014</t>
  </si>
  <si>
    <t>Thịt đùi heo</t>
  </si>
  <si>
    <t>HH00015</t>
  </si>
  <si>
    <t>Bắp giò heo</t>
  </si>
  <si>
    <t>MAY00001</t>
  </si>
  <si>
    <t>Máy Vê Biên</t>
  </si>
  <si>
    <t>MAYTUMBLER</t>
  </si>
  <si>
    <t xml:space="preserve">Máy Tumbler (Xuất xứ: Italy) </t>
  </si>
  <si>
    <t>NGỌC THƠM Mực lá câu làm sạch 450g</t>
  </si>
  <si>
    <t>ML450</t>
  </si>
  <si>
    <t>Mực lá câu làm sạch 450g</t>
  </si>
  <si>
    <t>MNH250</t>
  </si>
  <si>
    <t>Mọc Nấm Hương 250g</t>
  </si>
  <si>
    <t>MO450</t>
  </si>
  <si>
    <t>Mực ống tươi 450g</t>
  </si>
  <si>
    <t>Pauls1L</t>
  </si>
  <si>
    <t>Sữa tươi tiệt trùng Pauls Nguyên Chất 1L</t>
  </si>
  <si>
    <t>Pauls1L-gold</t>
  </si>
  <si>
    <t>Sữa tươi tiệt trùng Pauls Gold 1L</t>
  </si>
  <si>
    <t>Pauls200-dau</t>
  </si>
  <si>
    <t>Sữa tươi tiệt trùng Pauls Dâu 200ml</t>
  </si>
  <si>
    <t>Pauls200-kem</t>
  </si>
  <si>
    <t>Sữa tươi tiệt trùng Pauls Nguyên Kem 200ml</t>
  </si>
  <si>
    <t>Pauls200-socola</t>
  </si>
  <si>
    <t>Sữa tươi tiệt trùng Pauls Socola 200ml</t>
  </si>
  <si>
    <t>Pauls250</t>
  </si>
  <si>
    <t>Sữa tươi tiệt trùng Pauls Nguyên Chất 250ml</t>
  </si>
  <si>
    <t>PFHOUSE</t>
  </si>
  <si>
    <t>Sữa tươi  nguyên kem PAULS FARMHOUSE 1lit</t>
  </si>
  <si>
    <t>PMNK1LIT</t>
  </si>
  <si>
    <t>Sữa tươi nguyên kem Pauls 1lit</t>
  </si>
  <si>
    <t>SGDL</t>
  </si>
  <si>
    <t>Sụn ức gà đông lạnh</t>
  </si>
  <si>
    <t>NGỌC THƠM sườn hun khói 200g</t>
  </si>
  <si>
    <t>SHK200</t>
  </si>
  <si>
    <t>Sườn hun khói 200g</t>
  </si>
  <si>
    <t>TBĐ450</t>
  </si>
  <si>
    <t>Tôm mũ ni bỏ đầu 450g</t>
  </si>
  <si>
    <t>TH200</t>
  </si>
  <si>
    <t>Tai heo muối 200g</t>
  </si>
  <si>
    <t>THU HẰNG Tai heo muối gói 400g</t>
  </si>
  <si>
    <t>TH400</t>
  </si>
  <si>
    <t>Tai heo muối 400g</t>
  </si>
  <si>
    <t>NGỌC THƠM Tôm mũ ni nguyên con 450g</t>
  </si>
  <si>
    <t>TNC450</t>
  </si>
  <si>
    <t>Tôm mũ ni nguyên con 450g</t>
  </si>
  <si>
    <t>TSCD0001</t>
  </si>
  <si>
    <t>Máy dò kim loại</t>
  </si>
  <si>
    <t>Ngọc Thơm_Giò lụa iò lụa 250g</t>
  </si>
  <si>
    <t>WIN-NBH-00-001</t>
  </si>
  <si>
    <t>WIN-HNI-00-002</t>
  </si>
  <si>
    <t>WIN-PTO-00-003</t>
  </si>
  <si>
    <t>WIN-HTH-00-004</t>
  </si>
  <si>
    <t>WIN-005</t>
  </si>
  <si>
    <t>WIN-HDG-00-006</t>
  </si>
  <si>
    <t>WIN-QNH-00-007</t>
  </si>
  <si>
    <t>WIN-LDG-01-008</t>
  </si>
  <si>
    <t>WIN-DNG-01-009</t>
  </si>
  <si>
    <t>WIN-AGG-01-010</t>
  </si>
  <si>
    <t>WIN-011</t>
  </si>
  <si>
    <t>WIN-012</t>
  </si>
  <si>
    <t>WIN-DTP-01-013</t>
  </si>
  <si>
    <t>WIN-KTM-01-014</t>
  </si>
  <si>
    <t>WIN-CTO-01-016</t>
  </si>
  <si>
    <t>001</t>
  </si>
  <si>
    <t>002</t>
  </si>
  <si>
    <t>003</t>
  </si>
  <si>
    <t>004</t>
  </si>
  <si>
    <t>005</t>
  </si>
  <si>
    <t>006</t>
  </si>
  <si>
    <t>007</t>
  </si>
  <si>
    <t>008</t>
  </si>
  <si>
    <t>009</t>
  </si>
  <si>
    <t>010</t>
  </si>
  <si>
    <t>011</t>
  </si>
  <si>
    <t>012</t>
  </si>
  <si>
    <t>013</t>
  </si>
  <si>
    <t>014</t>
  </si>
  <si>
    <t>016</t>
  </si>
  <si>
    <t>017</t>
  </si>
  <si>
    <t>018</t>
  </si>
  <si>
    <t>019</t>
  </si>
  <si>
    <t>020</t>
  </si>
  <si>
    <t>021</t>
  </si>
  <si>
    <t>022</t>
  </si>
  <si>
    <t>023</t>
  </si>
  <si>
    <t>025</t>
  </si>
  <si>
    <t>027</t>
  </si>
  <si>
    <t>028</t>
  </si>
  <si>
    <t>029</t>
  </si>
  <si>
    <t>030</t>
  </si>
  <si>
    <t>031</t>
  </si>
  <si>
    <t>033</t>
  </si>
  <si>
    <t>034</t>
  </si>
  <si>
    <t>035</t>
  </si>
  <si>
    <t>038</t>
  </si>
  <si>
    <t>039</t>
  </si>
  <si>
    <t>041</t>
  </si>
  <si>
    <t>042</t>
  </si>
  <si>
    <t>044</t>
  </si>
  <si>
    <t>045</t>
  </si>
  <si>
    <t>046</t>
  </si>
  <si>
    <t>047</t>
  </si>
  <si>
    <t>049</t>
  </si>
  <si>
    <t>052</t>
  </si>
  <si>
    <t>053</t>
  </si>
  <si>
    <t>056</t>
  </si>
  <si>
    <t>057</t>
  </si>
  <si>
    <t>058</t>
  </si>
  <si>
    <t>059</t>
  </si>
  <si>
    <t>060</t>
  </si>
  <si>
    <t>061</t>
  </si>
  <si>
    <t>062</t>
  </si>
  <si>
    <t>063</t>
  </si>
  <si>
    <t>064</t>
  </si>
  <si>
    <t>065</t>
  </si>
  <si>
    <t>066</t>
  </si>
  <si>
    <t>067</t>
  </si>
  <si>
    <t>070</t>
  </si>
  <si>
    <t>071</t>
  </si>
  <si>
    <t>072</t>
  </si>
  <si>
    <t>091</t>
  </si>
  <si>
    <t>092</t>
  </si>
  <si>
    <t>093</t>
  </si>
  <si>
    <t>094</t>
  </si>
  <si>
    <t>095</t>
  </si>
  <si>
    <t>096</t>
  </si>
  <si>
    <t>PO</t>
  </si>
  <si>
    <t>9106008389DC</t>
  </si>
  <si>
    <t>9106002293-00158949</t>
  </si>
  <si>
    <t>9106008389-00028549</t>
  </si>
  <si>
    <t>9106008534-00474926</t>
  </si>
  <si>
    <t>9106013465-00010841</t>
  </si>
  <si>
    <t>9106018450-00046720</t>
  </si>
  <si>
    <t>9106018604-00028589</t>
  </si>
  <si>
    <t>9106019055-00002233</t>
  </si>
  <si>
    <t>9106019600-00474949</t>
  </si>
  <si>
    <t>9106021950-00010721</t>
  </si>
  <si>
    <t>9106022010-00046729</t>
  </si>
  <si>
    <t>9106022015-00036881</t>
  </si>
  <si>
    <t>9106021982-00033058</t>
  </si>
  <si>
    <t>9106022070-00034929</t>
  </si>
  <si>
    <t>9106022098-00475010</t>
  </si>
  <si>
    <t>9106022107-00008053</t>
  </si>
  <si>
    <t>9106022119-00018490</t>
  </si>
  <si>
    <t>9106022100-00475011</t>
  </si>
  <si>
    <t>9106022126-00011143</t>
  </si>
  <si>
    <t>9106022177-00475031</t>
  </si>
  <si>
    <t>9106022182-00034933</t>
  </si>
  <si>
    <t>9106022227-00475054</t>
  </si>
  <si>
    <t>9106022261-00046743</t>
  </si>
  <si>
    <t>9106022317-00475084</t>
  </si>
  <si>
    <t>9106022324-00475087</t>
  </si>
  <si>
    <t>9106022336-00004408</t>
  </si>
  <si>
    <t>9106022342-00033069</t>
  </si>
  <si>
    <t>9106022460-00017033</t>
  </si>
  <si>
    <t>9106022478-00079678</t>
  </si>
  <si>
    <t>9106022474-00025510</t>
  </si>
  <si>
    <t>9106022436-00157679</t>
  </si>
  <si>
    <t>9106022509-00025513</t>
  </si>
  <si>
    <t>9106022541-00079683</t>
  </si>
  <si>
    <t>9106022556-00475148</t>
  </si>
  <si>
    <t>9106022614-00014741</t>
  </si>
  <si>
    <t>9106022649-00475180</t>
  </si>
  <si>
    <t>9106022674-00157709</t>
  </si>
  <si>
    <t>9106022744-00475207</t>
  </si>
  <si>
    <t>9106022809-00017042</t>
  </si>
  <si>
    <t>9106022828-00028492</t>
  </si>
  <si>
    <t>9106022806-00033079</t>
  </si>
  <si>
    <t>9106022921-00062719</t>
  </si>
  <si>
    <t>9106022902-00034947</t>
  </si>
  <si>
    <t>9106022904-00475256</t>
  </si>
  <si>
    <t>9106022957-00475267</t>
  </si>
  <si>
    <t>9106022944-00015557</t>
  </si>
  <si>
    <t>9106023004-00157758</t>
  </si>
  <si>
    <t>9106023022-00475281</t>
  </si>
  <si>
    <t>9106023039-00157764</t>
  </si>
  <si>
    <t>9106023067-00475296</t>
  </si>
  <si>
    <t>9106023015-00157761</t>
  </si>
  <si>
    <t>9106023073-00014090</t>
  </si>
  <si>
    <t>9106023091-00157768</t>
  </si>
  <si>
    <t>9106023056-00017866</t>
  </si>
  <si>
    <t>9106023161-00157776</t>
  </si>
  <si>
    <t>9106023086-00033083</t>
  </si>
  <si>
    <t>9106023178-00046764</t>
  </si>
  <si>
    <t>9106023181-00008063</t>
  </si>
  <si>
    <t>9106023174-00033084</t>
  </si>
  <si>
    <t>9106023334-00001694</t>
  </si>
  <si>
    <t>9106023400-00475383</t>
  </si>
  <si>
    <t>9106023418-00062763</t>
  </si>
  <si>
    <t>9106023394-00036923</t>
  </si>
  <si>
    <t>9106023424-00006322</t>
  </si>
  <si>
    <t>9106023512-00475413</t>
  </si>
  <si>
    <t>9106023492-00475404</t>
  </si>
  <si>
    <t>9106023519-00014724</t>
  </si>
  <si>
    <t>9106023514-00475414</t>
  </si>
  <si>
    <t>9106023536-00000534</t>
  </si>
  <si>
    <t>9106023608-00046775</t>
  </si>
  <si>
    <t>9106023616-00079750</t>
  </si>
  <si>
    <t>9106023615-00046776</t>
  </si>
  <si>
    <t>9106023633-00014708</t>
  </si>
  <si>
    <t>9106023695-00017877</t>
  </si>
  <si>
    <t>9106023711-00003473</t>
  </si>
  <si>
    <t>9106023719-00157878</t>
  </si>
  <si>
    <t>9106023757-00046784</t>
  </si>
  <si>
    <t>9106023769-00157883</t>
  </si>
  <si>
    <t>9106023793-00079766</t>
  </si>
  <si>
    <t>9106023880-00157894</t>
  </si>
  <si>
    <t>9106023897-00014100</t>
  </si>
  <si>
    <t>9106023902-00157897</t>
  </si>
  <si>
    <t>9106023905-00036934</t>
  </si>
  <si>
    <t>9106023929-00046789</t>
  </si>
  <si>
    <t>9106023924-00157901</t>
  </si>
  <si>
    <t>9106023926-00025544</t>
  </si>
  <si>
    <t>9106023962-00034964</t>
  </si>
  <si>
    <t>9106024028-00009588</t>
  </si>
  <si>
    <t>9106024011-00034966</t>
  </si>
  <si>
    <t>9106024036-00009589</t>
  </si>
  <si>
    <t>9106024063-00008066</t>
  </si>
  <si>
    <t>9106024094-00157923</t>
  </si>
  <si>
    <t>9106024168-00475611</t>
  </si>
  <si>
    <t>9106024187-00008189</t>
  </si>
  <si>
    <t>9106024155-00157927</t>
  </si>
  <si>
    <t>9106024180-00009893</t>
  </si>
  <si>
    <t>9106024171-00475612</t>
  </si>
  <si>
    <t>9106024221-00046799</t>
  </si>
  <si>
    <t>9106024186-00475618</t>
  </si>
  <si>
    <t>9106024258-00009592</t>
  </si>
  <si>
    <t>9106024267-00033098</t>
  </si>
  <si>
    <t>9106024250-00033097</t>
  </si>
  <si>
    <t>9106024301-00475655</t>
  </si>
  <si>
    <t>9106024280-00008190</t>
  </si>
  <si>
    <t>9106024255-00037085</t>
  </si>
  <si>
    <t>9106024317-00037086</t>
  </si>
  <si>
    <t>9106024313-00046801</t>
  </si>
  <si>
    <t>9106024359-00475670</t>
  </si>
  <si>
    <t>9106024388-00008191</t>
  </si>
  <si>
    <t>9106024390-00475682</t>
  </si>
  <si>
    <t>9106024428-00475693</t>
  </si>
  <si>
    <t>9106024445-00157957</t>
  </si>
  <si>
    <t>9106024436-00006331</t>
  </si>
  <si>
    <t>9106024507-00475721</t>
  </si>
  <si>
    <t>9106024528-00475729</t>
  </si>
  <si>
    <t>9106024485-00476233</t>
  </si>
  <si>
    <t>9106024578-00009596</t>
  </si>
  <si>
    <t>9106024576-00157966</t>
  </si>
  <si>
    <t>9106024624-00475763</t>
  </si>
  <si>
    <t>9106024641-00010031</t>
  </si>
  <si>
    <t>9106024662-00008193</t>
  </si>
  <si>
    <t>9106024729-00009599</t>
  </si>
  <si>
    <t>9106024797-00157977</t>
  </si>
  <si>
    <t>9106024800-00003784</t>
  </si>
  <si>
    <t>9106024790-00018525</t>
  </si>
  <si>
    <t>9106024849-00008075</t>
  </si>
  <si>
    <t>9106024958-00014724</t>
  </si>
  <si>
    <t>9106024946-00014110</t>
  </si>
  <si>
    <t>9106024976-00008197</t>
  </si>
  <si>
    <t>9106025069-00003147</t>
  </si>
  <si>
    <t>9106025099-00034991</t>
  </si>
  <si>
    <t>9106025091-00475904</t>
  </si>
  <si>
    <t>9106025112-00025653</t>
  </si>
  <si>
    <t>9106025130-00079871</t>
  </si>
  <si>
    <t>9106025149-00014111</t>
  </si>
  <si>
    <t>9106025150-00475919</t>
  </si>
  <si>
    <t>9106025231-00079875</t>
  </si>
  <si>
    <t>9106025241-00475941</t>
  </si>
  <si>
    <t>9106025265-00028536</t>
  </si>
  <si>
    <t>9106025294-00010047</t>
  </si>
  <si>
    <t>9106025375-00475986</t>
  </si>
  <si>
    <t>9106025376-00018530</t>
  </si>
  <si>
    <t>9106025402-00004719</t>
  </si>
  <si>
    <t>9106025420-00079888</t>
  </si>
  <si>
    <t>9106025447-00008205</t>
  </si>
  <si>
    <t>9106025458-00046856</t>
  </si>
  <si>
    <t>9106025459-00008206</t>
  </si>
  <si>
    <t>9106025500-00010647</t>
  </si>
  <si>
    <t>9106025503-00010648</t>
  </si>
  <si>
    <t>9106025539-00046858</t>
  </si>
  <si>
    <t>9106025541-00010824</t>
  </si>
  <si>
    <t>9106025544-00014115</t>
  </si>
  <si>
    <t>9106025555-00476040</t>
  </si>
  <si>
    <t>9106025556-00476041</t>
  </si>
  <si>
    <t>9106025582-00005691</t>
  </si>
  <si>
    <t>9106025598-00010826</t>
  </si>
  <si>
    <t>9106025608-00476055</t>
  </si>
  <si>
    <t>9106025574-00476049</t>
  </si>
  <si>
    <t>9106025622-00014734</t>
  </si>
  <si>
    <t>9106025713-00158056</t>
  </si>
  <si>
    <t>9106025760-00158061</t>
  </si>
  <si>
    <t>9106025778-00017892</t>
  </si>
  <si>
    <t>9106025780-00079909</t>
  </si>
  <si>
    <t>9106025764-00062916</t>
  </si>
  <si>
    <t>9106025800-00033127</t>
  </si>
  <si>
    <t>9106025837-00476131</t>
  </si>
  <si>
    <t>9106025821-00036990</t>
  </si>
  <si>
    <t>9106025756-00025584</t>
  </si>
  <si>
    <t>9106025836-00014736</t>
  </si>
  <si>
    <t>9106025938-00476160</t>
  </si>
  <si>
    <t>9106025947-00010835</t>
  </si>
  <si>
    <t>9106025968-00010836</t>
  </si>
  <si>
    <t>9106025984-00033133</t>
  </si>
  <si>
    <t>9106026001-00476185</t>
  </si>
  <si>
    <t>9106026029-00046885</t>
  </si>
  <si>
    <t>9106026031-00036997</t>
  </si>
  <si>
    <t>9106026072-00010755</t>
  </si>
  <si>
    <t>9106026073-00010756</t>
  </si>
  <si>
    <t>9106026036-00033137</t>
  </si>
  <si>
    <t>9106026075-00014123</t>
  </si>
  <si>
    <t>9106026126-00476267</t>
  </si>
  <si>
    <t>9106026163-00003790</t>
  </si>
  <si>
    <t>9106026222-00006346</t>
  </si>
  <si>
    <t>9106026288-00158123</t>
  </si>
  <si>
    <t>9106026324-00079942</t>
  </si>
  <si>
    <t>9106026418-00033147</t>
  </si>
  <si>
    <t>9106026427-00476354</t>
  </si>
  <si>
    <t>9106026471-00010844</t>
  </si>
  <si>
    <t>9106026462-00046900</t>
  </si>
  <si>
    <t>9106026473-00046901</t>
  </si>
  <si>
    <t>9106026466-00009460</t>
  </si>
  <si>
    <t>9106026499-00009461</t>
  </si>
  <si>
    <t>9106026537-00476391</t>
  </si>
  <si>
    <t>9106026524-00476385</t>
  </si>
  <si>
    <t>9106026545-00476396</t>
  </si>
  <si>
    <t>9106026586-00001753</t>
  </si>
  <si>
    <t>9106026640-00018541</t>
  </si>
  <si>
    <t>9106026641-00018542</t>
  </si>
  <si>
    <t>9106026659-00476436</t>
  </si>
  <si>
    <t>9106026636-00010659</t>
  </si>
  <si>
    <t>9106026704-00476448</t>
  </si>
  <si>
    <t>9106026718-00025615</t>
  </si>
  <si>
    <t>9106026723-00158164</t>
  </si>
  <si>
    <t>9106026731-00017919</t>
  </si>
  <si>
    <t>9106026764-00033152</t>
  </si>
  <si>
    <t>9106026807-00008725</t>
  </si>
  <si>
    <t>9106026828-00033155</t>
  </si>
  <si>
    <t>9106026796-00476472</t>
  </si>
  <si>
    <t>9106026898-00017921</t>
  </si>
  <si>
    <t>9106026906-00017923</t>
  </si>
  <si>
    <t>9106026950-00014753</t>
  </si>
  <si>
    <t>9106026916-00046916</t>
  </si>
  <si>
    <t>9106026920-00033157</t>
  </si>
  <si>
    <t>9106026990-00046920</t>
  </si>
  <si>
    <t>9106027027-00011165</t>
  </si>
  <si>
    <t>9106026975-00158194</t>
  </si>
  <si>
    <t>9106027084-00010850</t>
  </si>
  <si>
    <t>9106027107-00003150</t>
  </si>
  <si>
    <t>9106027056-00476539</t>
  </si>
  <si>
    <t>9106027122-00158205</t>
  </si>
  <si>
    <t>9106027124-00158206</t>
  </si>
  <si>
    <t>9106027173-00476570</t>
  </si>
  <si>
    <t>9106027214-00015610</t>
  </si>
  <si>
    <t>9106027250-00033173</t>
  </si>
  <si>
    <t>9106027324-00005222</t>
  </si>
  <si>
    <t>9106027377-00476642</t>
  </si>
  <si>
    <t>9106027356-00017926</t>
  </si>
  <si>
    <t>9106027334-00476632</t>
  </si>
  <si>
    <t>9106027438-00476656</t>
  </si>
  <si>
    <t>9106027434-00158243</t>
  </si>
  <si>
    <t>9106027580-00009468</t>
  </si>
  <si>
    <t>9106027610-00037043</t>
  </si>
  <si>
    <t>9106027555-00033181</t>
  </si>
  <si>
    <t>9106027644-00158274</t>
  </si>
  <si>
    <t>9106027660-00158276</t>
  </si>
  <si>
    <t>9106027702-00005669</t>
  </si>
  <si>
    <t>9106027683-00010070</t>
  </si>
  <si>
    <t>9106027729-00005670</t>
  </si>
  <si>
    <t>9106027753-00002693</t>
  </si>
  <si>
    <t>9106027755-00476749</t>
  </si>
  <si>
    <t>9106027782-00158296</t>
  </si>
  <si>
    <t>9106027766-00033186</t>
  </si>
  <si>
    <t>9106027790-00158299</t>
  </si>
  <si>
    <t>9106027784-00035025</t>
  </si>
  <si>
    <t>9106027882-00010861</t>
  </si>
  <si>
    <t>9106027927-00002512</t>
  </si>
  <si>
    <t>9106027906-00004429</t>
  </si>
  <si>
    <t>9106027966-00014143</t>
  </si>
  <si>
    <t>9106027999-00033193</t>
  </si>
  <si>
    <t>9106028033-00046954</t>
  </si>
  <si>
    <t>9106027975-00017946</t>
  </si>
  <si>
    <t>9106028061-00476832</t>
  </si>
  <si>
    <t>9106028117-00035037</t>
  </si>
  <si>
    <t>9106028139-00035038</t>
  </si>
  <si>
    <t>9106028182-00476884</t>
  </si>
  <si>
    <t>9106028227-00004735</t>
  </si>
  <si>
    <t>9106028165-00014147</t>
  </si>
  <si>
    <t>9106028219-00046960</t>
  </si>
  <si>
    <t>9106028204-00005702</t>
  </si>
  <si>
    <t>9106028215-00476891</t>
  </si>
  <si>
    <t>9106028205-00009627</t>
  </si>
  <si>
    <t>9106028308-00476919</t>
  </si>
  <si>
    <t>9106028302-00033200</t>
  </si>
  <si>
    <t>9106028349-00037073</t>
  </si>
  <si>
    <t>9106028305-00033201</t>
  </si>
  <si>
    <t>9106028372-00476937</t>
  </si>
  <si>
    <t>9106028373-00080049</t>
  </si>
  <si>
    <t>9106028400-00028587</t>
  </si>
  <si>
    <t>9106028405-00037074</t>
  </si>
  <si>
    <t>9106028439-00158370</t>
  </si>
  <si>
    <t>9106028442-00033204</t>
  </si>
  <si>
    <t>9106028444-00158371</t>
  </si>
  <si>
    <t>9106028484-00005706</t>
  </si>
  <si>
    <t>9106028529-00158384</t>
  </si>
  <si>
    <t>9106028549-00033211</t>
  </si>
  <si>
    <t>9106028533-00010786</t>
  </si>
  <si>
    <t>9106028560-00476992</t>
  </si>
  <si>
    <t>9106028565-00009476</t>
  </si>
  <si>
    <t>9106028672-00477103</t>
  </si>
  <si>
    <t>9106028718-00477115</t>
  </si>
  <si>
    <t>9106028757-00158439</t>
  </si>
  <si>
    <t>9106028760-00028593</t>
  </si>
  <si>
    <t>9106028725-00046998</t>
  </si>
  <si>
    <t>9106028746-00017115</t>
  </si>
  <si>
    <t>9106028926-00158455</t>
  </si>
  <si>
    <t>9106028931-00017117</t>
  </si>
  <si>
    <t>9106028944-00014794</t>
  </si>
  <si>
    <t>9106029088-00017119</t>
  </si>
  <si>
    <t>9106029112-00015628</t>
  </si>
  <si>
    <t>9106029128-00080081</t>
  </si>
  <si>
    <t>9106029137-00035062</t>
  </si>
  <si>
    <t>9106029178-00477258</t>
  </si>
  <si>
    <t>9106029161-00017120</t>
  </si>
  <si>
    <t>9106029180-00158497</t>
  </si>
  <si>
    <t>9106029225-00010119</t>
  </si>
  <si>
    <t>9106029297-00035066</t>
  </si>
  <si>
    <t>9106029289-00014803</t>
  </si>
  <si>
    <t>9106029328-00009949</t>
  </si>
  <si>
    <t>9106029296-00047018</t>
  </si>
  <si>
    <t>9106029310-00035067</t>
  </si>
  <si>
    <t>9106029350-00017123</t>
  </si>
  <si>
    <t>9106029323-00080090</t>
  </si>
  <si>
    <t>9106029407-00477331</t>
  </si>
  <si>
    <t>9106029474-00017124</t>
  </si>
  <si>
    <t>9106029497-00477354</t>
  </si>
  <si>
    <t>9106029541-00003800</t>
  </si>
  <si>
    <t>9106029553-00158558</t>
  </si>
  <si>
    <t>9106029536-00158552</t>
  </si>
  <si>
    <t>9106029581-00003983</t>
  </si>
  <si>
    <t>9106029563-00009484</t>
  </si>
  <si>
    <t>9106029623-00014805</t>
  </si>
  <si>
    <t>9106029671-00047031</t>
  </si>
  <si>
    <t>9106029656-00477408</t>
  </si>
  <si>
    <t>9106029710-00477426</t>
  </si>
  <si>
    <t>9106029739-00028612</t>
  </si>
  <si>
    <t>9106029797-00158584</t>
  </si>
  <si>
    <t>9106029791-00017133</t>
  </si>
  <si>
    <t>9106029817-00047037</t>
  </si>
  <si>
    <t>9106029814-00001001</t>
  </si>
  <si>
    <t>9106029867-00014758</t>
  </si>
  <si>
    <t>9106029855-00047040</t>
  </si>
  <si>
    <t>9106029884-00018578</t>
  </si>
  <si>
    <t>9106029909-00158591</t>
  </si>
  <si>
    <t>9106029933-00009485</t>
  </si>
  <si>
    <t>9106029942-00477499</t>
  </si>
  <si>
    <t>9106029980-00047045</t>
  </si>
  <si>
    <t>9106029955-00015640</t>
  </si>
  <si>
    <t>9106029971-00477505</t>
  </si>
  <si>
    <t>9106029972-00477506</t>
  </si>
  <si>
    <t>9106029989-00015641</t>
  </si>
  <si>
    <t>9106030019-00477522</t>
  </si>
  <si>
    <t>9106029992-00158604</t>
  </si>
  <si>
    <t>9106030015-00037115</t>
  </si>
  <si>
    <t>9106030050-00002695</t>
  </si>
  <si>
    <t>9106030059-00477541</t>
  </si>
  <si>
    <t>9106030073-00477549</t>
  </si>
  <si>
    <t>9106030110-00037116</t>
  </si>
  <si>
    <t>9106030118-00018581</t>
  </si>
  <si>
    <t>9106030042-00477534</t>
  </si>
  <si>
    <t>9106030127-00010879</t>
  </si>
  <si>
    <t>9106030095-00014771</t>
  </si>
  <si>
    <t>9106030125-00017135</t>
  </si>
  <si>
    <t>9106030096-00018579</t>
  </si>
  <si>
    <t>9106030170-00025695</t>
  </si>
  <si>
    <t>9106030146-00009637</t>
  </si>
  <si>
    <t>9106030270-00158632</t>
  </si>
  <si>
    <t>9106030278-00014776</t>
  </si>
  <si>
    <t>9106030254-00018582</t>
  </si>
  <si>
    <t>9106030226-00017137</t>
  </si>
  <si>
    <t>9106030294-00477617</t>
  </si>
  <si>
    <t>9106030349-00477634</t>
  </si>
  <si>
    <t>9106030404-00017139</t>
  </si>
  <si>
    <t>9106030462-00017986</t>
  </si>
  <si>
    <t>9106030433-00047056</t>
  </si>
  <si>
    <t>9106030436-00047057</t>
  </si>
  <si>
    <t>9106030519-00158666</t>
  </si>
  <si>
    <t>9106030522-00017988</t>
  </si>
  <si>
    <t>9106030578-00158670</t>
  </si>
  <si>
    <t>9106030564-00014818</t>
  </si>
  <si>
    <t>9106030642-00158680</t>
  </si>
  <si>
    <t>9106030591-00009641</t>
  </si>
  <si>
    <t>9106030678-00158686</t>
  </si>
  <si>
    <t>9106030684-00477727</t>
  </si>
  <si>
    <t>9106030690-00477728</t>
  </si>
  <si>
    <t>9106030691-00158688</t>
  </si>
  <si>
    <t>9106030809-00009642</t>
  </si>
  <si>
    <t>9106030827-00158700</t>
  </si>
  <si>
    <t>9106030868-00158707</t>
  </si>
  <si>
    <t>9106030887-00477796</t>
  </si>
  <si>
    <t>9106030875-00477792</t>
  </si>
  <si>
    <t>9106030876-00158709</t>
  </si>
  <si>
    <t>9106030902-00477799</t>
  </si>
  <si>
    <t>9106030865-00000202</t>
  </si>
  <si>
    <t>9106030919-00047072</t>
  </si>
  <si>
    <t>9106030958-00477818</t>
  </si>
  <si>
    <t>9106030985-00017148</t>
  </si>
  <si>
    <t>9106031051-00477849</t>
  </si>
  <si>
    <t>9106031046-00017996</t>
  </si>
  <si>
    <t>9106031112-00477866</t>
  </si>
  <si>
    <t>9106031135-00037138</t>
  </si>
  <si>
    <t>9106031217-00018590</t>
  </si>
  <si>
    <t>9106031301-00047081</t>
  </si>
  <si>
    <t>9106031302-00158741</t>
  </si>
  <si>
    <t>9106031344-00009646</t>
  </si>
  <si>
    <t>9106031410-00047092</t>
  </si>
  <si>
    <t>9106031412-00033287</t>
  </si>
  <si>
    <t>9106031509-00014179</t>
  </si>
  <si>
    <t>9106031587-00014812</t>
  </si>
  <si>
    <t>9106031590-00063240</t>
  </si>
  <si>
    <t>9106031611-00017154</t>
  </si>
  <si>
    <t>9106031795-00014183</t>
  </si>
  <si>
    <t>9106031837-00478118</t>
  </si>
  <si>
    <t>9106031826-00158776</t>
  </si>
  <si>
    <t>9106031857-00010824</t>
  </si>
  <si>
    <t>9106031850-00158778</t>
  </si>
  <si>
    <t>9106031879-00033297</t>
  </si>
  <si>
    <t>9106031880-00005241</t>
  </si>
  <si>
    <t>9106031905-00478143</t>
  </si>
  <si>
    <t>9106031909-00008106</t>
  </si>
  <si>
    <t>9106031920-00478150</t>
  </si>
  <si>
    <t>9106031985-00478175</t>
  </si>
  <si>
    <t>9106032034-00010826</t>
  </si>
  <si>
    <t>9106032039-00010827</t>
  </si>
  <si>
    <t>9106032045-00014840</t>
  </si>
  <si>
    <t>9106032151-00478239</t>
  </si>
  <si>
    <t>9106032176-00009967</t>
  </si>
  <si>
    <t>9106032247-00018024</t>
  </si>
  <si>
    <t>9106032277-00047123</t>
  </si>
  <si>
    <t>9106032264-00006498</t>
  </si>
  <si>
    <t>9106032292-00080238</t>
  </si>
  <si>
    <t>9106032421-00033308</t>
  </si>
  <si>
    <t>9106032443-00478323</t>
  </si>
  <si>
    <t>9106032550-00008110</t>
  </si>
  <si>
    <t>9106032581-00080250</t>
  </si>
  <si>
    <t>9106032576-00033310</t>
  </si>
  <si>
    <t>9106032683-00035168</t>
  </si>
  <si>
    <t>9106032750-00080260</t>
  </si>
  <si>
    <t>9106032705-00002702</t>
  </si>
  <si>
    <t>9106032736-00478404</t>
  </si>
  <si>
    <t>9106032715-00033313</t>
  </si>
  <si>
    <t>9106032770-00008241</t>
  </si>
  <si>
    <t>9106032790-00080266</t>
  </si>
  <si>
    <t>9106032821-00010694</t>
  </si>
  <si>
    <t>9106032881-00080275</t>
  </si>
  <si>
    <t>9106032893-00478444</t>
  </si>
  <si>
    <t>9106032874-00080274</t>
  </si>
  <si>
    <t>9106032906-00037173</t>
  </si>
  <si>
    <t>9106032961-00080278</t>
  </si>
  <si>
    <t>9106032986-00035172</t>
  </si>
  <si>
    <t>9106032975-00047161</t>
  </si>
  <si>
    <t>9106033003-00478486</t>
  </si>
  <si>
    <t>9106033067-00014827</t>
  </si>
  <si>
    <t>9106033088-00478512</t>
  </si>
  <si>
    <t>9106033063-00033325</t>
  </si>
  <si>
    <t>9106033074-00158893</t>
  </si>
  <si>
    <t>9106033100-00015698</t>
  </si>
  <si>
    <t>9106033127-00033329</t>
  </si>
  <si>
    <t>9106033170-00001709</t>
  </si>
  <si>
    <t>9106033267-00080292</t>
  </si>
  <si>
    <t>9106033258-00010703</t>
  </si>
  <si>
    <t>9106033272-00037177</t>
  </si>
  <si>
    <t>9106033292-00080294</t>
  </si>
  <si>
    <t>9106033327-00005251</t>
  </si>
  <si>
    <t>9106033368-00008244</t>
  </si>
  <si>
    <t>9106033420-00018039</t>
  </si>
  <si>
    <t>9106033577-00001710</t>
  </si>
  <si>
    <t>9106033580-00033338</t>
  </si>
  <si>
    <t>9106033446-00009661</t>
  </si>
  <si>
    <t>9106033617-00478661</t>
  </si>
  <si>
    <t>9106033665-00004350</t>
  </si>
  <si>
    <t>9106033686-00003988</t>
  </si>
  <si>
    <t>9106033624-00158956</t>
  </si>
  <si>
    <t>9106033703-00033347</t>
  </si>
  <si>
    <t>9106033741-00009507</t>
  </si>
  <si>
    <t>9106033830-00478751</t>
  </si>
  <si>
    <t>9106033822-00035191</t>
  </si>
  <si>
    <t>9106033861-00015712</t>
  </si>
  <si>
    <t>9106033894-00033355</t>
  </si>
  <si>
    <t>9106033873-00478761</t>
  </si>
  <si>
    <t>9106033874-00033353</t>
  </si>
  <si>
    <t>9106033926-00003492</t>
  </si>
  <si>
    <t>9106033992-00478782</t>
  </si>
  <si>
    <t>9106034156-00003992</t>
  </si>
  <si>
    <t>9106034190-00028702</t>
  </si>
  <si>
    <t>9106034237-00159022</t>
  </si>
  <si>
    <t>9106034352-00478861</t>
  </si>
  <si>
    <t>9106034370-00033364</t>
  </si>
  <si>
    <t>9106034397-00080373</t>
  </si>
  <si>
    <t>9106034388-00014214</t>
  </si>
  <si>
    <t>9106034356-00010125</t>
  </si>
  <si>
    <t>9106034411-00018639</t>
  </si>
  <si>
    <t>9106034438-00003994</t>
  </si>
  <si>
    <t>9106034479-00080383</t>
  </si>
  <si>
    <t>9106034497-00080388</t>
  </si>
  <si>
    <t>9106034518-00025779</t>
  </si>
  <si>
    <t>9106034553-00018070</t>
  </si>
  <si>
    <t>9106034617-00008256</t>
  </si>
  <si>
    <t>9106034618-00001005</t>
  </si>
  <si>
    <t>9106034639-00018644</t>
  </si>
  <si>
    <t>9106034677-00017187</t>
  </si>
  <si>
    <t>9106034673-00037219</t>
  </si>
  <si>
    <t>9106034728-00014217</t>
  </si>
  <si>
    <t>9106034737-00159099</t>
  </si>
  <si>
    <t>9106034778-00478981</t>
  </si>
  <si>
    <t>9106034764-00017190</t>
  </si>
  <si>
    <t>9106034788-00159109</t>
  </si>
  <si>
    <t>9106034803-00018646</t>
  </si>
  <si>
    <t>9106034877-00014218</t>
  </si>
  <si>
    <t>9106034948-00006524</t>
  </si>
  <si>
    <t>9106034896-00017192</t>
  </si>
  <si>
    <t>9106034991-00018076</t>
  </si>
  <si>
    <t>9106035020-00009523</t>
  </si>
  <si>
    <t>9106035048-00025792</t>
  </si>
  <si>
    <t>9106035072-00014895</t>
  </si>
  <si>
    <t>9106035134-00014896</t>
  </si>
  <si>
    <t>9106035169-00025796</t>
  </si>
  <si>
    <t>9106035172-00080436</t>
  </si>
  <si>
    <t>9106035175-00080437</t>
  </si>
  <si>
    <t>9106035176-00037232</t>
  </si>
  <si>
    <t>9106035217-00037233</t>
  </si>
  <si>
    <t>9106035220-00037234</t>
  </si>
  <si>
    <t>9106035223-00047251</t>
  </si>
  <si>
    <t>9106035226-00014836</t>
  </si>
  <si>
    <t>9106035299-00010002</t>
  </si>
  <si>
    <t>9106035327-00033382</t>
  </si>
  <si>
    <t>9106035303-00005696</t>
  </si>
  <si>
    <t>9106035336-00018079</t>
  </si>
  <si>
    <t>9106035347-00005698</t>
  </si>
  <si>
    <t>9106035378-00035238</t>
  </si>
  <si>
    <t>9106035428-00080457</t>
  </si>
  <si>
    <t>9106035406-00017196</t>
  </si>
  <si>
    <t>9106035457-00015741</t>
  </si>
  <si>
    <t>9106035460-00014227</t>
  </si>
  <si>
    <t>9106035464-00014228</t>
  </si>
  <si>
    <t>9106035508-00014229</t>
  </si>
  <si>
    <t>9106035525-00025807</t>
  </si>
  <si>
    <t>9106035568-00003401</t>
  </si>
  <si>
    <t>9106035515-00017197</t>
  </si>
  <si>
    <t>9106035553-00035242</t>
  </si>
  <si>
    <t>9106035555-00003400</t>
  </si>
  <si>
    <t>9106035597-00033389</t>
  </si>
  <si>
    <t>9106035611-00479190</t>
  </si>
  <si>
    <t>9106035595-00014900</t>
  </si>
  <si>
    <t>9106035616-00479195</t>
  </si>
  <si>
    <t>9106035649-00025811</t>
  </si>
  <si>
    <t>9106035651-00015742</t>
  </si>
  <si>
    <t>9106035623-00159219</t>
  </si>
  <si>
    <t>9106035700-00018085</t>
  </si>
  <si>
    <t>9106035663-00080476</t>
  </si>
  <si>
    <t>9106035710-00014902</t>
  </si>
  <si>
    <t>9106035716-00014903</t>
  </si>
  <si>
    <t>9106035758-00159234</t>
  </si>
  <si>
    <t>9106035696-00047273</t>
  </si>
  <si>
    <t>9106035745-00009529</t>
  </si>
  <si>
    <t>9106035756-00014904</t>
  </si>
  <si>
    <t>9106035780-00028730</t>
  </si>
  <si>
    <t>9106035775-00033394</t>
  </si>
  <si>
    <t>9106035803-00080488</t>
  </si>
  <si>
    <t>9106035829-00035246</t>
  </si>
  <si>
    <t>9106035813-00010722</t>
  </si>
  <si>
    <t>9106035816-00003998</t>
  </si>
  <si>
    <t>9106035879-00017201</t>
  </si>
  <si>
    <t>9106035892-00010006</t>
  </si>
  <si>
    <t>9106035927-00028734</t>
  </si>
  <si>
    <t>9106035921-00047282</t>
  </si>
  <si>
    <t>9106035923-00479262</t>
  </si>
  <si>
    <t>9106035938-00479265</t>
  </si>
  <si>
    <t>9106035925-00014870</t>
  </si>
  <si>
    <t>9106035944-00047283</t>
  </si>
  <si>
    <t>9106035979-00015748</t>
  </si>
  <si>
    <t>9106035946-00479267</t>
  </si>
  <si>
    <t>9106036005-00002158</t>
  </si>
  <si>
    <t>9106036040-00080508</t>
  </si>
  <si>
    <t>9106036061-00047288</t>
  </si>
  <si>
    <t>9106036023-00018665</t>
  </si>
  <si>
    <t>9106036091-00479303</t>
  </si>
  <si>
    <t>9106036105-00035254</t>
  </si>
  <si>
    <t>9106036158-00159273</t>
  </si>
  <si>
    <t>9106036160-00015752</t>
  </si>
  <si>
    <t>9106036228-00010856</t>
  </si>
  <si>
    <t>9106036309-00018671</t>
  </si>
  <si>
    <t>9106036358-00001006</t>
  </si>
  <si>
    <t>9106036355-00014916</t>
  </si>
  <si>
    <t>9106036402-00014240</t>
  </si>
  <si>
    <t>9106036428-00033403</t>
  </si>
  <si>
    <t>9106036420-00035261</t>
  </si>
  <si>
    <t>9106036449-00014876</t>
  </si>
  <si>
    <t>9106036477-00479439</t>
  </si>
  <si>
    <t>9106036454-00479431</t>
  </si>
  <si>
    <t>9106036456-00010011</t>
  </si>
  <si>
    <t>9106036500-00014243</t>
  </si>
  <si>
    <t>9106036538-00005271</t>
  </si>
  <si>
    <t>9106036657-00159315</t>
  </si>
  <si>
    <t>9106036619-00003497</t>
  </si>
  <si>
    <t>9106036659-00015759</t>
  </si>
  <si>
    <t>9106036635-00014245</t>
  </si>
  <si>
    <t>9106036664-00014920</t>
  </si>
  <si>
    <t>9106036717-00159324</t>
  </si>
  <si>
    <t>9106036699-00047310</t>
  </si>
  <si>
    <t>9106036708-00479525</t>
  </si>
  <si>
    <t>9106036701-00479520</t>
  </si>
  <si>
    <t>9106036750-00018105</t>
  </si>
  <si>
    <t>9106036730-00014879</t>
  </si>
  <si>
    <t>9106036752-00033418</t>
  </si>
  <si>
    <t>9106036787-00159334</t>
  </si>
  <si>
    <t>9106036802-00159337</t>
  </si>
  <si>
    <t>9106036794-00010145</t>
  </si>
  <si>
    <t>9106036821-00159338</t>
  </si>
  <si>
    <t>9106036824-00479566</t>
  </si>
  <si>
    <t>9106036870-00017217</t>
  </si>
  <si>
    <t>9106036833-00003817</t>
  </si>
  <si>
    <t>9106036872-00037281</t>
  </si>
  <si>
    <t>9106036862-00479583</t>
  </si>
  <si>
    <t>9106036917-00010860</t>
  </si>
  <si>
    <t>9106036874-00063507</t>
  </si>
  <si>
    <t>9106036900-00047315</t>
  </si>
  <si>
    <t>9106036981-00047319</t>
  </si>
  <si>
    <t>9106037023-00017219</t>
  </si>
  <si>
    <t>9106037083-00479658</t>
  </si>
  <si>
    <t>9106037093-00002522</t>
  </si>
  <si>
    <t>9106037135-00033425</t>
  </si>
  <si>
    <t>9106037181-00033426</t>
  </si>
  <si>
    <t>9106037196-00014249</t>
  </si>
  <si>
    <t>9106037209-00025841</t>
  </si>
  <si>
    <t>9106037186-00033427</t>
  </si>
  <si>
    <t>9106037198-00014889</t>
  </si>
  <si>
    <t>9106037201-00014890</t>
  </si>
  <si>
    <t>9106037239-00035281</t>
  </si>
  <si>
    <t>9106037247-00080585</t>
  </si>
  <si>
    <t>9106037253-00010155</t>
  </si>
  <si>
    <t>9106037300-00010157</t>
  </si>
  <si>
    <t>9106037294-00033433</t>
  </si>
  <si>
    <t>9106037357-00479743</t>
  </si>
  <si>
    <t>9106037361-00479744</t>
  </si>
  <si>
    <t>9106037382-00033434</t>
  </si>
  <si>
    <t>9106037447-00008282</t>
  </si>
  <si>
    <t>9106037404-00035282</t>
  </si>
  <si>
    <t>9106037405-00080595</t>
  </si>
  <si>
    <t>9106037489-00033438</t>
  </si>
  <si>
    <t>9106037484-00479780</t>
  </si>
  <si>
    <t>9106037519-00479787</t>
  </si>
  <si>
    <t>9106037538-00159421</t>
  </si>
  <si>
    <t>9106037543-00010017</t>
  </si>
  <si>
    <t>9106037596-00479802</t>
  </si>
  <si>
    <t>9106037648-00479817</t>
  </si>
  <si>
    <t>9106037625-00479809</t>
  </si>
  <si>
    <t>9106037643-00479815</t>
  </si>
  <si>
    <t>9106037655-00479820</t>
  </si>
  <si>
    <t>9106037739-00047343</t>
  </si>
  <si>
    <t>9106037713-00005712</t>
  </si>
  <si>
    <t>9106037788-00025860</t>
  </si>
  <si>
    <t>9106037781-00005714</t>
  </si>
  <si>
    <t>9106037825-00033445</t>
  </si>
  <si>
    <t>9106037870-00033448</t>
  </si>
  <si>
    <t>9106037879-00035299</t>
  </si>
  <si>
    <t>9106037884-00159456</t>
  </si>
  <si>
    <t>9106037918-00047357</t>
  </si>
  <si>
    <t>9106037895-00008288</t>
  </si>
  <si>
    <t>9106037934-00479912</t>
  </si>
  <si>
    <t>9106037993-00047361</t>
  </si>
  <si>
    <t>9106038054-00033451</t>
  </si>
  <si>
    <t>9106038117-00025867</t>
  </si>
  <si>
    <t>9106038118-00479970</t>
  </si>
  <si>
    <t>9106038143-00004777</t>
  </si>
  <si>
    <t>9106038190-00159488</t>
  </si>
  <si>
    <t>9106038162-00025871</t>
  </si>
  <si>
    <t>9106038229-00047365</t>
  </si>
  <si>
    <t>9106038268-00159498</t>
  </si>
  <si>
    <t>9106038273-00005718</t>
  </si>
  <si>
    <t>9106038274-00004362</t>
  </si>
  <si>
    <t>9106038309-00480026</t>
  </si>
  <si>
    <t>9106038303-00480023</t>
  </si>
  <si>
    <t>9106038489-00047390</t>
  </si>
  <si>
    <t>9106038491-00003500</t>
  </si>
  <si>
    <t>9106038492-00047391</t>
  </si>
  <si>
    <t>9106038520-00014260</t>
  </si>
  <si>
    <t>9106038641-00008135</t>
  </si>
  <si>
    <t>9106038642-00008136</t>
  </si>
  <si>
    <t>9106038667-00009690</t>
  </si>
  <si>
    <t>9106038663-00018136</t>
  </si>
  <si>
    <t>9106038668-00480100</t>
  </si>
  <si>
    <t>SỐ HĐ</t>
  </si>
  <si>
    <t>NGÀY HĐ</t>
  </si>
  <si>
    <t>MÃ WIN</t>
  </si>
  <si>
    <t>MIỀN</t>
  </si>
  <si>
    <t>MÃ SP</t>
  </si>
  <si>
    <t>Hiển thị trên sổ</t>
  </si>
  <si>
    <t>Hình thức bán hàng</t>
  </si>
  <si>
    <t>Phương thức thanh toán</t>
  </si>
  <si>
    <t>Kiêm phiếu nhập kho</t>
  </si>
  <si>
    <t>Ngày hạch toán (*)</t>
  </si>
  <si>
    <t>Ngày chứng từ (*)</t>
  </si>
  <si>
    <t>Số chứng từ (*)</t>
  </si>
  <si>
    <t>Ngày phiếu nhập</t>
  </si>
  <si>
    <t>Số phiếu nhập</t>
  </si>
  <si>
    <t>Mẫu số HĐ</t>
  </si>
  <si>
    <t>Ký hiệu HĐ</t>
  </si>
  <si>
    <t>Số hóa đơn</t>
  </si>
  <si>
    <t>Ngày hóa đơn</t>
  </si>
  <si>
    <t>Mã số thuế</t>
  </si>
  <si>
    <t>Diễn giải/Lý do chi</t>
  </si>
  <si>
    <t>NV bán hàng</t>
  </si>
  <si>
    <t>Người giao hàng</t>
  </si>
  <si>
    <t>Diễn giải phiếu nhập</t>
  </si>
  <si>
    <t>Kèm theo chứng từ gốc (Phiếu nhập)</t>
  </si>
  <si>
    <t>Cách lấy đơn giá nhập</t>
  </si>
  <si>
    <t>Mã hàng (*)</t>
  </si>
  <si>
    <t>Hàng khuyến mại</t>
  </si>
  <si>
    <t>TK trả lại/TK nợ (*)</t>
  </si>
  <si>
    <t>TK công nợ/TK tiền/TK có (*)</t>
  </si>
  <si>
    <t>Đơn giá sau thuế</t>
  </si>
  <si>
    <t>Thành tiền</t>
  </si>
  <si>
    <t>Tỷ lệ CK (%)</t>
  </si>
  <si>
    <t>Tiền chiết khấu</t>
  </si>
  <si>
    <t>TK chiết khấu</t>
  </si>
  <si>
    <t>% thuế GTGT</t>
  </si>
  <si>
    <t>Tỷ lệ tính thuế (Thuế suất KHAC)</t>
  </si>
  <si>
    <t>Tiền thuế GTGT</t>
  </si>
  <si>
    <t>TK thuế GTGT</t>
  </si>
  <si>
    <t>HH không TH trên tờ khai thuế GTGT</t>
  </si>
  <si>
    <t>Kho</t>
  </si>
  <si>
    <t>TK kho</t>
  </si>
  <si>
    <t>TK giá vốn</t>
  </si>
  <si>
    <t>Đơn giá vốn</t>
  </si>
  <si>
    <t>Tiền vốn</t>
  </si>
  <si>
    <t>Hàng hoá giữ hộ/bán hộ</t>
  </si>
  <si>
    <t>K-hangtra</t>
  </si>
  <si>
    <t>KÝ HIỆU HÓA ĐƠN</t>
  </si>
  <si>
    <t>tên</t>
  </si>
  <si>
    <t>NKHT2510/56100158949</t>
  </si>
  <si>
    <t>WIN1561</t>
  </si>
  <si>
    <t>1561 WM VCC HCM Thảo Điền</t>
  </si>
  <si>
    <t>NKHT2510/05600028549</t>
  </si>
  <si>
    <t>5851 WM+ HYN 14 Tuệ Tĩnh, An Tảo</t>
  </si>
  <si>
    <t>NKHT2510/00200474926</t>
  </si>
  <si>
    <t>1699 WM VMM HNI Ocean Park</t>
  </si>
  <si>
    <t>NKHT2510/01000010841</t>
  </si>
  <si>
    <t>1563 WM VCP AGG Long Xuyên</t>
  </si>
  <si>
    <t>NKHT2510/00700046720</t>
  </si>
  <si>
    <t>1677 WM VCP QNH Cẩm Phả</t>
  </si>
  <si>
    <t>NKHT2510/05600028589</t>
  </si>
  <si>
    <t>4737 WM+ HYN 71 Chợ Đường Cái</t>
  </si>
  <si>
    <t>NKHT2510/01300002233</t>
  </si>
  <si>
    <t>1632 WM VC+ DTP Sa Đéc</t>
  </si>
  <si>
    <t>NKHT2510/00200474949</t>
  </si>
  <si>
    <t>4714 WM+ TNN 488 Phan Đình Phùng</t>
  </si>
  <si>
    <t>NKHT2510/00700046729</t>
  </si>
  <si>
    <t>5593 WM+ QNH 70 Giếng Đồn</t>
  </si>
  <si>
    <t>NKHT2510/05800036881</t>
  </si>
  <si>
    <t>6162 WM+ NAN 82 Lý Tự Trọng</t>
  </si>
  <si>
    <t>NKHT2510/02000033058</t>
  </si>
  <si>
    <t>5663 WM+ THA 66B Phố Thiều</t>
  </si>
  <si>
    <t>NKHT2510/02500034929</t>
  </si>
  <si>
    <t>2AZ0 WM+ HPG 235B Văn Cao, Đằng Lâm</t>
  </si>
  <si>
    <t>NKHT2510/00200475010</t>
  </si>
  <si>
    <t>2220 WM+ HNI 166 Kim Hoa</t>
  </si>
  <si>
    <t>NKHT2510/06400008053</t>
  </si>
  <si>
    <t>5724 WM+ NDH 5 Phan Đình Phùng</t>
  </si>
  <si>
    <t>NKHT2510/03100018490</t>
  </si>
  <si>
    <t>4642 WM+ BNH 28 TT Chờ</t>
  </si>
  <si>
    <t>NKHT2510/00200475011</t>
  </si>
  <si>
    <t>4122 WM+ HNI Lỗ Khê</t>
  </si>
  <si>
    <t>NKHT2510/02900011143</t>
  </si>
  <si>
    <t>2AIS WM+ VPC TDP Then, TT Tam Sơn</t>
  </si>
  <si>
    <t>NKHT2510/00200475031</t>
  </si>
  <si>
    <t>5681 WM+ HNI 73 Vũ Ngọc Phan</t>
  </si>
  <si>
    <t>NKHT2510/02500034933</t>
  </si>
  <si>
    <t>2859 WM+ HPG 231B Trần Nguyên Hãn</t>
  </si>
  <si>
    <t>NKHT2510/00200475054</t>
  </si>
  <si>
    <t>2AV1 WM+ HNI Vân Côn, Hoài Đức</t>
  </si>
  <si>
    <t>NKHT2510/00700046743</t>
  </si>
  <si>
    <t>3479 WM+ QNH Khu 2 Thanh Sơn</t>
  </si>
  <si>
    <t>NKHT2510/00200475084</t>
  </si>
  <si>
    <t>2117 WM+ HNI 16 Võ Văn Dũng</t>
  </si>
  <si>
    <t>NKHT2510/00200475087</t>
  </si>
  <si>
    <t>4249 WM+ HNI G9 Thanh Xuân Nam</t>
  </si>
  <si>
    <t>NKHT2510/02700004408</t>
  </si>
  <si>
    <t>5358 WM+ NTN 9B Nguyễn Văn Cừ</t>
  </si>
  <si>
    <t>NKHT2510/02000033069</t>
  </si>
  <si>
    <t>2AXG WM+ THA TDP Thượng Hải, Hải Thanh</t>
  </si>
  <si>
    <t>NKHT2510/02300017033</t>
  </si>
  <si>
    <t>3146 WM+ DNI 042 Tổ 2</t>
  </si>
  <si>
    <t>NKHT2510/00900079678</t>
  </si>
  <si>
    <t>2AIB WM+ DNG 266 Âu Cơ</t>
  </si>
  <si>
    <t>NKHT2510/01600025510</t>
  </si>
  <si>
    <t>1587 WM VCP CTO Xuân Khánh</t>
  </si>
  <si>
    <t>NKHT2510/ASG00157679</t>
  </si>
  <si>
    <t>WIN2ASG</t>
  </si>
  <si>
    <t>2ASG WIN HCM Block B The Privia</t>
  </si>
  <si>
    <t>NKHT2510/01600025513</t>
  </si>
  <si>
    <t>NKHT2510/00900079683</t>
  </si>
  <si>
    <t>5235 WM+ DNG 413 Trường Sơn</t>
  </si>
  <si>
    <t>NKHT2510/00200475148</t>
  </si>
  <si>
    <t>3279 WM+ HNI 207 Lương Thế Vinh</t>
  </si>
  <si>
    <t>NKHT2510/00600014741</t>
  </si>
  <si>
    <t>6958 WM+ HDG 15 Đức Minh, Thanh Bình</t>
  </si>
  <si>
    <t>NKHT2510/00200475180</t>
  </si>
  <si>
    <t>3322 WIN HNI Hapulico</t>
  </si>
  <si>
    <t>NKHT2510/23000157709</t>
  </si>
  <si>
    <t>WIN6230</t>
  </si>
  <si>
    <t>6230 WM+ HCM 122 Trung Mỹ Tây 13</t>
  </si>
  <si>
    <t>NKHT2510/00200475207</t>
  </si>
  <si>
    <t>4169 WM+ HNI Thống Nhất Complex</t>
  </si>
  <si>
    <t>NKHT2510/02300017042</t>
  </si>
  <si>
    <t>NKHT2510/05600028492</t>
  </si>
  <si>
    <t>4855 WM+ HYN 265 Điện Biên 2</t>
  </si>
  <si>
    <t>NKHT2510/02000033079</t>
  </si>
  <si>
    <t>2B03 WM+ THA Tiền Thôn, Hoằng Tiến</t>
  </si>
  <si>
    <t>NKHT2510/02400062719</t>
  </si>
  <si>
    <t>4209 WIN BDG 116-118 đường số 9</t>
  </si>
  <si>
    <t>NKHT2510/02500034947</t>
  </si>
  <si>
    <t>2AH2 WM+ HPG 101 Ngô Quyền</t>
  </si>
  <si>
    <t>NKHT2510/00200475256</t>
  </si>
  <si>
    <t>3246 WM+ HNI 140-142 Nguyễn Sơn</t>
  </si>
  <si>
    <t>NKHT2510/00200475267</t>
  </si>
  <si>
    <t>4114 WM+ HNI 284 Tựu Liệt</t>
  </si>
  <si>
    <t>NKHT2510/06100015557</t>
  </si>
  <si>
    <t>2ATI WM+ QNM 204 ĐT609, Thôn Nhị Dinh 3</t>
  </si>
  <si>
    <t>NKHT2510/23900157758</t>
  </si>
  <si>
    <t>WIN6239</t>
  </si>
  <si>
    <t>6239 WM+ HCM 04 Đường số 2</t>
  </si>
  <si>
    <t>NKHT2510/00200475281</t>
  </si>
  <si>
    <t>3138 WM+ HNI 98 Xuân Diệu</t>
  </si>
  <si>
    <t>NKHT2510/29000157764</t>
  </si>
  <si>
    <t>WIN4290</t>
  </si>
  <si>
    <t>4290 WM+ HCM 13/134 Trần Văn Hoàng</t>
  </si>
  <si>
    <t>NKHT2510/00200475296</t>
  </si>
  <si>
    <t>NKHT2510/60500157761</t>
  </si>
  <si>
    <t>WIN3605</t>
  </si>
  <si>
    <t>3605 WM+ HCM 68 Hồ Văn Long</t>
  </si>
  <si>
    <t>NKHT2510/04400014090</t>
  </si>
  <si>
    <t>6635 WM+ TBH Đông Hồ, Thái Thụy</t>
  </si>
  <si>
    <t>NKHT2510/42000157768</t>
  </si>
  <si>
    <t>WIN5420</t>
  </si>
  <si>
    <t>5420 WM+ HCM 120E Xóm Đất</t>
  </si>
  <si>
    <t>NKHT2510/00300017866</t>
  </si>
  <si>
    <t>3407 WM+ PTO 1250 Hùng Vương</t>
  </si>
  <si>
    <t>NKHT2510/A4600157776</t>
  </si>
  <si>
    <t>WIN2A46</t>
  </si>
  <si>
    <t>2A46 WM+ HCM TM.03, CC CTL Tower</t>
  </si>
  <si>
    <t>NKHT2510/02000033083</t>
  </si>
  <si>
    <t>2AOT WM+ THA Trịnh Lộc, Yên Phú</t>
  </si>
  <si>
    <t>NKHT2510/00700046764</t>
  </si>
  <si>
    <t>5821 WM+ QNH 438 Đặng Châu Tuệ</t>
  </si>
  <si>
    <t>NKHT2510/06400008063</t>
  </si>
  <si>
    <t>4741 WM+ NDH 308 Tổ 13 Đường Hoàng Văn T</t>
  </si>
  <si>
    <t>NKHT2510/02000033084</t>
  </si>
  <si>
    <t>6385 WM+ THA 496 Bà Triệu, Hậu Lộc</t>
  </si>
  <si>
    <t>NKHT2510/09500001694</t>
  </si>
  <si>
    <t>6538 WM+ CBG Tổ 1 Hoằng Bó, TT Nước Hai</t>
  </si>
  <si>
    <t>NKHT2510/00200475383</t>
  </si>
  <si>
    <t>4199 WM+ HNI Lưu Phái</t>
  </si>
  <si>
    <t>NKHT2510/02400062763</t>
  </si>
  <si>
    <t>6034 WM+ BDG A-S-04 và A-S-05 EcoXuân</t>
  </si>
  <si>
    <t>NKHT2510/05800036923</t>
  </si>
  <si>
    <t>2BH1 WM+ NAN 129 Mai Lão Bạng</t>
  </si>
  <si>
    <t>NKHT2510/05700006322</t>
  </si>
  <si>
    <t>4932 WM+ KGG 37 đường 3/2</t>
  </si>
  <si>
    <t>NKHT2510/00200475413</t>
  </si>
  <si>
    <t>2ASS WM+ HNI Thôn 7, Ngọc Tảo</t>
  </si>
  <si>
    <t>NKHT2510/00200475404</t>
  </si>
  <si>
    <t>5342 WM+ HNI 8 Trương Công Giai</t>
  </si>
  <si>
    <t>NKHT2510/04700014724</t>
  </si>
  <si>
    <t>6426 WM+ VTU TR4, Tầng trệt, CC 18 Tầng</t>
  </si>
  <si>
    <t>NKHT2510/00200475414</t>
  </si>
  <si>
    <t>NKHT2510/09300000534</t>
  </si>
  <si>
    <t>1676 WM VCP BKN Bắc Kạn</t>
  </si>
  <si>
    <t>NKHT2510/00700046775</t>
  </si>
  <si>
    <t>5309 WM+ QNH 125 Lý Thường Kiệt</t>
  </si>
  <si>
    <t>NKHT2510/00900079750</t>
  </si>
  <si>
    <t>3915 WM+ DNG 563 Ngô Quyền</t>
  </si>
  <si>
    <t>NKHT2510/00700046776</t>
  </si>
  <si>
    <t>NKHT2510/00400014708</t>
  </si>
  <si>
    <t>6381 WM+ HTH 259 Trần Phú</t>
  </si>
  <si>
    <t>NKHT2510/00300017877</t>
  </si>
  <si>
    <t>3435 WM+ PTO 130 Lê Quý Đôn</t>
  </si>
  <si>
    <t>NKHT2510/03000003473</t>
  </si>
  <si>
    <t>5910 WM+ HNM 180 Nguyễn Văn Trỗi</t>
  </si>
  <si>
    <t>NKHT2510/70200157878</t>
  </si>
  <si>
    <t>WIN1702</t>
  </si>
  <si>
    <t>1702 WM HCM Novia Thủ Đức</t>
  </si>
  <si>
    <t>NKHT2510/00700046784</t>
  </si>
  <si>
    <t>4304 WM+ QNH 27 Trần Nhật Duật</t>
  </si>
  <si>
    <t>NKHT2510/75700157883</t>
  </si>
  <si>
    <t>WIN3757</t>
  </si>
  <si>
    <t>3757 WM+ HCM 39A-41 Đường Đội Cung</t>
  </si>
  <si>
    <t>NKHT2510/00900079766</t>
  </si>
  <si>
    <t>3819 WM+ DNG 183 Hàn Thuyên</t>
  </si>
  <si>
    <t>NKHT2510/85800157894</t>
  </si>
  <si>
    <t>WIN4858</t>
  </si>
  <si>
    <t>4858 WM+ HCM 351/29 Lê Đại Hành</t>
  </si>
  <si>
    <t>NKHT2510/04400014100</t>
  </si>
  <si>
    <t>2B41 WM+ HYN An Thái, Lê Lợi</t>
  </si>
  <si>
    <t>NKHT2510/66200157897</t>
  </si>
  <si>
    <t>WIN6662</t>
  </si>
  <si>
    <t>6662 WM+ HCM 12 – 12A Chiến Lược</t>
  </si>
  <si>
    <t>NKHT2510/05800036934</t>
  </si>
  <si>
    <t>6836 WM+ NAN Khối 6, TT Tân Kỳ</t>
  </si>
  <si>
    <t>NKHT2510/00700046789</t>
  </si>
  <si>
    <t>4930 WM+ QNH 1060-1062 Trần Phú</t>
  </si>
  <si>
    <t>NKHT2510/03600157901</t>
  </si>
  <si>
    <t>WIN6036</t>
  </si>
  <si>
    <t>6036 WIN HCM 232 Lê Văn Thịnh</t>
  </si>
  <si>
    <t>NKHT2510/01600025544</t>
  </si>
  <si>
    <t>3735 WM+ CTO 21-22 Võ Nguyên Giáp, Diệu</t>
  </si>
  <si>
    <t>NKHT2510/02500034964</t>
  </si>
  <si>
    <t>5942 WM+ HPG Câu Trung, An Lão</t>
  </si>
  <si>
    <t>NKHT2510/06500009588</t>
  </si>
  <si>
    <t>2AFY WM+ BGG 322 Lê Lợi</t>
  </si>
  <si>
    <t>NKHT2510/02500034966</t>
  </si>
  <si>
    <t>NKHT2510/06500009589</t>
  </si>
  <si>
    <t>NKHT2510/06400008066</t>
  </si>
  <si>
    <t>4758 WM+ NDH 147 Nguyễn Công Trứ</t>
  </si>
  <si>
    <t>NKHT2510/80300157923</t>
  </si>
  <si>
    <t>WIN6803</t>
  </si>
  <si>
    <t>6803 WM+ HCM 22 Đường số 25</t>
  </si>
  <si>
    <t>NKHT2510/00200475611</t>
  </si>
  <si>
    <t>6387 WM+ HNI 36C Lý Nam Đế</t>
  </si>
  <si>
    <t>NKHT2510/02200008189</t>
  </si>
  <si>
    <t>6351 WM+ GLI 230 Phan Đình Phùng</t>
  </si>
  <si>
    <t>NKHT2510/10300157927</t>
  </si>
  <si>
    <t>WIN6103</t>
  </si>
  <si>
    <t>6103 WM+ HCM 1/84 Cư Xá Lữ Gia</t>
  </si>
  <si>
    <t>NKHT2510/04200009893</t>
  </si>
  <si>
    <t>2AVD WM+ QNI Thôn Giá Vực, Ba Vì</t>
  </si>
  <si>
    <t>NKHT2510/00200475612</t>
  </si>
  <si>
    <t>5008 WM+ HNI Thôn Quất Động</t>
  </si>
  <si>
    <t>NKHT2510/00700046799</t>
  </si>
  <si>
    <t>3765 WM+ QNH PG 12A – 12B Vinhomes Drago</t>
  </si>
  <si>
    <t>NKHT2510/00200475618</t>
  </si>
  <si>
    <t>1539 WM VCC HNI Bà Triệu</t>
  </si>
  <si>
    <t>NKHT2510/06500009592</t>
  </si>
  <si>
    <t>2AQQ WM+ BGG Bảo Tân, Sơn Thịnh</t>
  </si>
  <si>
    <t>NKHT2510/02000033098</t>
  </si>
  <si>
    <t>5603 WM+ THA 593 Trần Phú</t>
  </si>
  <si>
    <t>NKHT2510/02000033097</t>
  </si>
  <si>
    <t>NKHT2510/00200475655</t>
  </si>
  <si>
    <t>2BB7 WIN HNI HH4C Linh Đàm</t>
  </si>
  <si>
    <t>NKHT2510/02200008190</t>
  </si>
  <si>
    <t>NKHT2510/05800037085</t>
  </si>
  <si>
    <t>1700 WM NAN Vinh - Lê Lợi</t>
  </si>
  <si>
    <t>NKHT2510/05800037086</t>
  </si>
  <si>
    <t>NKHT2510/00700046801</t>
  </si>
  <si>
    <t>NKHT2510/00200475670</t>
  </si>
  <si>
    <t>4832 WM+ HNI Khu 10 Chợ Phố Hạ</t>
  </si>
  <si>
    <t>NKHT2510/02200008191</t>
  </si>
  <si>
    <t>2BB9 WM+ GLI Thôn Phú Gia, Xuân An</t>
  </si>
  <si>
    <t>NKHT2510/00200475682</t>
  </si>
  <si>
    <t>2054 WM+ HNI 81 Thanh Nhàn</t>
  </si>
  <si>
    <t>NKHT2510/00200475693</t>
  </si>
  <si>
    <t>4680 WM+ HNI Xóm 5 Văn Phú</t>
  </si>
  <si>
    <t>NKHT2510/ADC00157957</t>
  </si>
  <si>
    <t>WIN2ADC</t>
  </si>
  <si>
    <t>2ADC WM+ HCM D-01,4S Riverside Linh Đông</t>
  </si>
  <si>
    <t>NKHT2510/05700006331</t>
  </si>
  <si>
    <t>6785 WM+ KGG 232 ĐT 971</t>
  </si>
  <si>
    <t>NKHT2510/00200475721</t>
  </si>
  <si>
    <t>6322 WM+ HNI 98 Đồng Hương</t>
  </si>
  <si>
    <t>NKHT2510/00200475729</t>
  </si>
  <si>
    <t>4032 WM+ HNI 86 Quan Nhân</t>
  </si>
  <si>
    <t>NKHT2510/00200476233</t>
  </si>
  <si>
    <t>1644 WM HNI Yên Sở</t>
  </si>
  <si>
    <t>NKHT2510/06500009596</t>
  </si>
  <si>
    <t>2AHD WM+ BGG Đoàn Kết, Thường Thắng</t>
  </si>
  <si>
    <t>NKHT2510/55100157966</t>
  </si>
  <si>
    <t>WIN1551</t>
  </si>
  <si>
    <t>1551 WM VCP HCM Phan Văn Trị</t>
  </si>
  <si>
    <t>NKHT2510/00200475763</t>
  </si>
  <si>
    <t>2792 WM+ HNI 38 Đê Tô Hoàng</t>
  </si>
  <si>
    <t>NKHT2510/02800010031</t>
  </si>
  <si>
    <t>5719 WM+ KHA 19 Đường A1, KDT Vĩnh Điềm</t>
  </si>
  <si>
    <t>NKHT2510/02200008193</t>
  </si>
  <si>
    <t>2AW1 WM+ GLI Lô 01 Nguyễn Huệ, Kông Chro</t>
  </si>
  <si>
    <t>NKHT2510/06500009599</t>
  </si>
  <si>
    <t>2ART WM+ BGG 430 Chợ Mía</t>
  </si>
  <si>
    <t>NKHT2510/85400157977</t>
  </si>
  <si>
    <t>WIN5854</t>
  </si>
  <si>
    <t>5854 WM+ HCM A1/27A,  Ấp 1, Xã Vĩnh Lộc</t>
  </si>
  <si>
    <t>NKHT2510/07200003784</t>
  </si>
  <si>
    <t>6933 WM+ LCI TDP 4, TT Tằng Lỏong</t>
  </si>
  <si>
    <t>NKHT2510/03100018525</t>
  </si>
  <si>
    <t>2ABM WM+ BNH 103 Lý Thường Kiệt</t>
  </si>
  <si>
    <t>NKHT2510/06400008075</t>
  </si>
  <si>
    <t>2AWN WM+ NDH 116-118 Hải Đông</t>
  </si>
  <si>
    <t>NKHT2510/00400014724</t>
  </si>
  <si>
    <t>5031 WM+ HTH 87 Phan Đình Giót</t>
  </si>
  <si>
    <t>NKHT2510/04400014110</t>
  </si>
  <si>
    <t>6721 WM+ TBH Ái Quốc, Tiền Hải</t>
  </si>
  <si>
    <t>NKHT2510/02200008197</t>
  </si>
  <si>
    <t>4947 WM+ GLI 27-29 Nguyễn Văn Trỗi</t>
  </si>
  <si>
    <t>NKHT2510/05200003147</t>
  </si>
  <si>
    <t>4905 WM+ LSN 509 Bà Triệu</t>
  </si>
  <si>
    <t>NKHT2510/02500034991</t>
  </si>
  <si>
    <t>6727 WM+ HPG Tuy Lạc, Thủy Nguyên</t>
  </si>
  <si>
    <t>NKHT2510/00200475904</t>
  </si>
  <si>
    <t>6991 WM+ HNI Xuân Sơn, Sóc Sơn</t>
  </si>
  <si>
    <t>NKHT2510/01600025653</t>
  </si>
  <si>
    <t>1519 WM CTO Ninh Kiều</t>
  </si>
  <si>
    <t>NKHT2510/00900079871</t>
  </si>
  <si>
    <t>2589 WM+ DNG 71 Lê Hồng Phong</t>
  </si>
  <si>
    <t>NKHT2510/04400014111</t>
  </si>
  <si>
    <t>5222 WM+ TBH 106 Bùi Sỹ Tiêm</t>
  </si>
  <si>
    <t>NKHT2510/00200475919</t>
  </si>
  <si>
    <t>NKHT2510/00900079875</t>
  </si>
  <si>
    <t>4475 WM+ DNG 220 Thanh Thủy</t>
  </si>
  <si>
    <t>NKHT2510/00200475941</t>
  </si>
  <si>
    <t>3857 WM+ HNI TDP 18 Trung Văn (70 Đại Li</t>
  </si>
  <si>
    <t>NKHT2510/05600028536</t>
  </si>
  <si>
    <t>5762 WM+ HYN Liên Nghĩa, Văn Giang</t>
  </si>
  <si>
    <t>NKHT2510/02800010047</t>
  </si>
  <si>
    <t>5902 WM+ KHA 155 đường A2 Phước Hải</t>
  </si>
  <si>
    <t>NKHT2510/00200475986</t>
  </si>
  <si>
    <t>5669 WM+ HNI 15 Xóm Chợ Yêm, Sóc Sơn</t>
  </si>
  <si>
    <t>NKHT2510/03100018530</t>
  </si>
  <si>
    <t>3495 WM+ BNH 8-10 Ngõ 2 Minh Khai</t>
  </si>
  <si>
    <t>NKHT2510/04100004719</t>
  </si>
  <si>
    <t>4860 WM+ LAN 10-11-12 Trương Định</t>
  </si>
  <si>
    <t>NKHT2510/00900079888</t>
  </si>
  <si>
    <t>3739 WIN DNG 76B-76C Bà Huyện Thanh Quan</t>
  </si>
  <si>
    <t>NKHT2510/02200008205</t>
  </si>
  <si>
    <t>4907 WM+ GLI 339 Trường Chinh</t>
  </si>
  <si>
    <t>NKHT2510/00700046856</t>
  </si>
  <si>
    <t>6708 WM+ QNH 103 Hoàng Hoa Thám</t>
  </si>
  <si>
    <t>NKHT2510/02200008206</t>
  </si>
  <si>
    <t>2AQS WM+ GLI 31 Phù Đổng</t>
  </si>
  <si>
    <t>NKHT2510/07000010647</t>
  </si>
  <si>
    <t>2AC1 WM+ QTI 352 Trần Hưng Đạo</t>
  </si>
  <si>
    <t>NKHT2510/07000010648</t>
  </si>
  <si>
    <t>NKHT2510/00700046858</t>
  </si>
  <si>
    <t>4069 WM+ QNH 01 Lô A3 Vựng Đâng</t>
  </si>
  <si>
    <t>NKHT2510/01000010824</t>
  </si>
  <si>
    <t>4694 WM+ AGG 493/26 Quản Cơ Thành</t>
  </si>
  <si>
    <t>NKHT2510/04400014115</t>
  </si>
  <si>
    <t>2AZK WM+ TBH Cao Bạt Nang, Thống Nhất</t>
  </si>
  <si>
    <t>NKHT2510/00200476040</t>
  </si>
  <si>
    <t>6435 WM+ HNI 343 Thanh Cao</t>
  </si>
  <si>
    <t>NKHT2510/00200476041</t>
  </si>
  <si>
    <t>NKHT2510/00100005691</t>
  </si>
  <si>
    <t>6371 WM+ NBH 105 Trần Phú</t>
  </si>
  <si>
    <t>NKHT2510/01000010826</t>
  </si>
  <si>
    <t>6483 WM + AGG Thửa 4082 – 4122 đường Ung</t>
  </si>
  <si>
    <t>NKHT2510/00200476055</t>
  </si>
  <si>
    <t>6312 WM+ HNI Thiết Bình, Đông Anh</t>
  </si>
  <si>
    <t>NKHT2510/00200476049</t>
  </si>
  <si>
    <t>2254 WM+ HNI 164 Trương Định</t>
  </si>
  <si>
    <t>NKHT2510/00400014734</t>
  </si>
  <si>
    <t>2BF8 WM+ HTH 157 Nguyễn Tuấn Thiện</t>
  </si>
  <si>
    <t>NKHT2510/93400158056</t>
  </si>
  <si>
    <t>WIN3934</t>
  </si>
  <si>
    <t>3934 WIN HCM 39A - 41 Đường Số 3</t>
  </si>
  <si>
    <t>NKHT2510/93400158061</t>
  </si>
  <si>
    <t>NKHT2510/00300017892</t>
  </si>
  <si>
    <t>3518 WM+ PTO 73 Quang Trung</t>
  </si>
  <si>
    <t>NKHT2510/00900079909</t>
  </si>
  <si>
    <t>5181 WM+ DNG 96 Trịnh Đình Thảo</t>
  </si>
  <si>
    <t>NKHT2510/02400062916</t>
  </si>
  <si>
    <t>2AKI WM+ BDG CC HT Pearl Apartment</t>
  </si>
  <si>
    <t>NKHT2510/02000033127</t>
  </si>
  <si>
    <t>2AKP WM+ THA 184 Định Đức</t>
  </si>
  <si>
    <t>NKHT2510/00200476131</t>
  </si>
  <si>
    <t>3569 WM+ HNI 359 Lĩnh Nam</t>
  </si>
  <si>
    <t>NKHT2510/05800036990</t>
  </si>
  <si>
    <t>2BM3 WM+ NAN 07 Mai Hắc Đế</t>
  </si>
  <si>
    <t>NKHT2510/01600025584</t>
  </si>
  <si>
    <t>4415 WM+ CTO 155 Lý Tự Trọng</t>
  </si>
  <si>
    <t>NKHT2510/00400014736</t>
  </si>
  <si>
    <t>2ASE WM+ HTH Phú Thượng, Cẩm Duệ</t>
  </si>
  <si>
    <t>NKHT2510/00200476160</t>
  </si>
  <si>
    <t>5740 WM+ HNI TM17-H1 Hope Residences, Ph</t>
  </si>
  <si>
    <t>NKHT2510/01000010835</t>
  </si>
  <si>
    <t>4562 WM+ AGG 244-245 Hàm Nghi</t>
  </si>
  <si>
    <t>NKHT2510/01000010836</t>
  </si>
  <si>
    <t>NKHT2510/02000033133</t>
  </si>
  <si>
    <t>2AVG WM+ THA 623 Triệu Quốc Đạt</t>
  </si>
  <si>
    <t>NKHT2510/00200476185</t>
  </si>
  <si>
    <t>5805 WM+ HNI 55 Bùi Huy Bích</t>
  </si>
  <si>
    <t>NKHT2510/00700046885</t>
  </si>
  <si>
    <t>6812 WM+ QNH 73 Kênh Liêm</t>
  </si>
  <si>
    <t>NKHT2510/05800036997</t>
  </si>
  <si>
    <t>4581 WM+ NAN 117 Đặng Thái Thân</t>
  </si>
  <si>
    <t>NKHT2510/05900010755</t>
  </si>
  <si>
    <t>2AUB WM+ TNN Xóm Trại, Nhã Lộng</t>
  </si>
  <si>
    <t>NKHT2510/05900010756</t>
  </si>
  <si>
    <t>NKHT2510/02000033137</t>
  </si>
  <si>
    <t>NKHT2510/04400014123</t>
  </si>
  <si>
    <t>NKHT2510/00200476267</t>
  </si>
  <si>
    <t>2AZU WM+ HNI 22 Chợ Đông Bài</t>
  </si>
  <si>
    <t>NKHT2510/07200003790</t>
  </si>
  <si>
    <t>5382 WM+ LCI 030 Quy Hóa</t>
  </si>
  <si>
    <t>NKHT2510/05700006346</t>
  </si>
  <si>
    <t>4867 WM+ KGG 21 Nguyễn Văn Cừ</t>
  </si>
  <si>
    <t>NKHT2510/03200158123</t>
  </si>
  <si>
    <t>WIN6032</t>
  </si>
  <si>
    <t>6032 WM+ HCM 0.03 Moonlight Boulevard 51</t>
  </si>
  <si>
    <t>NKHT2510/00900079942</t>
  </si>
  <si>
    <t>4071 WM+ DNG 164 Kỳ Đồng</t>
  </si>
  <si>
    <t>NKHT2510/02000033147</t>
  </si>
  <si>
    <t>5738 WM+ THA 17 Hai Bà Trưng</t>
  </si>
  <si>
    <t>NKHT2510/00200476354</t>
  </si>
  <si>
    <t>2AYV WM+ HNI Thượng Hồng, Văn Bình</t>
  </si>
  <si>
    <t>NKHT2510/01000010844</t>
  </si>
  <si>
    <t>NKHT2510/00700046900</t>
  </si>
  <si>
    <t>5926 WM+ QNH 162 Nguyễn Văn Trỗi</t>
  </si>
  <si>
    <t>NKHT2510/00700046901</t>
  </si>
  <si>
    <t>3838 WM+ QNH 372B Cao Thắng, Hạ Long</t>
  </si>
  <si>
    <t>NKHT2510/07100009460</t>
  </si>
  <si>
    <t>2AN6 WM+ BDH 488 Quang Trung</t>
  </si>
  <si>
    <t>NKHT2510/07100009461</t>
  </si>
  <si>
    <t>NKHT2510/00200476391</t>
  </si>
  <si>
    <t>5368 WM+ HNI Chợ Cầu Xây, Sóc Sơn</t>
  </si>
  <si>
    <t>NKHT2510/00200476385</t>
  </si>
  <si>
    <t>2ATX WM+ HNI Xóm 5, Thôn Hoành</t>
  </si>
  <si>
    <t>NKHT2510/00200476396</t>
  </si>
  <si>
    <t>2ARP WM+ HNI 176 -178 Vân Hòa</t>
  </si>
  <si>
    <t>NKHT2510/09400001753</t>
  </si>
  <si>
    <t>6491 WM+ LCU 306 Trần Hưng Đạo</t>
  </si>
  <si>
    <t>NKHT2510/03100018541</t>
  </si>
  <si>
    <t>5676 WM+ BNH 112B-112C Phố Hạ, Từ Sơn</t>
  </si>
  <si>
    <t>NKHT2510/03100018542</t>
  </si>
  <si>
    <t>NKHT2510/00200476436</t>
  </si>
  <si>
    <t>2AWY WM+ HNI 45 Hiệu Chân</t>
  </si>
  <si>
    <t>NKHT2510/07000010659</t>
  </si>
  <si>
    <t>5260 WM+ QTI 51 Lê Lợi</t>
  </si>
  <si>
    <t>NKHT2510/00200476448</t>
  </si>
  <si>
    <t>2014 WM+ HNI 46/230 Lạc Trung</t>
  </si>
  <si>
    <t>NKHT2510/01600025615</t>
  </si>
  <si>
    <t>2AA8 WM+ CTO 132 Đường 3/2</t>
  </si>
  <si>
    <t>NKHT2510/14500158164</t>
  </si>
  <si>
    <t>WIN4145</t>
  </si>
  <si>
    <t>4145 WIN HCM 271 Bàu Cát</t>
  </si>
  <si>
    <t>NKHT2510/00300017919</t>
  </si>
  <si>
    <t>2AJJ WM+ PTO 439 Tiên Dung</t>
  </si>
  <si>
    <t>NKHT2510/02000033152</t>
  </si>
  <si>
    <t>2AYW WM+ THA 205 Khu phố 1, TT Bến Sung</t>
  </si>
  <si>
    <t>NKHT2510/02100008725</t>
  </si>
  <si>
    <t>2AS6 WM+ TTH 26 Hoàng Quốc Việt</t>
  </si>
  <si>
    <t>NKHT2510/02000033155</t>
  </si>
  <si>
    <t>NKHT2510/00200476472</t>
  </si>
  <si>
    <t>5807 WM+ HNI Minh Trí, Sóc Sơn</t>
  </si>
  <si>
    <t>NKHT2510/00300017921</t>
  </si>
  <si>
    <t>5918 WM+ PTO Khu 12 Phú Hộ</t>
  </si>
  <si>
    <t>NKHT2510/00300017923</t>
  </si>
  <si>
    <t>NKHT2510/00400014753</t>
  </si>
  <si>
    <t>2A51 WM+ HTH 187 Mai Thúc Loan</t>
  </si>
  <si>
    <t>NKHT2510/00700046916</t>
  </si>
  <si>
    <t>2AIO WM+ QNH TM.09, A1B The Sky LuxCity</t>
  </si>
  <si>
    <t>NKHT2510/02000033157</t>
  </si>
  <si>
    <t>NKHT2510/00700046920</t>
  </si>
  <si>
    <t>6336 WM+ QNH 262B Hùng Vương</t>
  </si>
  <si>
    <t>NKHT2510/02900011165</t>
  </si>
  <si>
    <t>6333 WM+ VPC Vọng Sơn, Lập Thạch</t>
  </si>
  <si>
    <t>NKHT2510/50600158194</t>
  </si>
  <si>
    <t>WIN6506</t>
  </si>
  <si>
    <t>6506 WM+ HCM 973 Nguyễn Duy Trinh</t>
  </si>
  <si>
    <t>NKHT2510/01000010850</t>
  </si>
  <si>
    <t>6874 WM+ AGG 662 Trần Hưng Đạo</t>
  </si>
  <si>
    <t>NKHT2510/05200003150</t>
  </si>
  <si>
    <t>4941 WM+ LSN Số 11 Ngô Quyền-Vĩnh Trại</t>
  </si>
  <si>
    <t>NKHT2510/00200476539</t>
  </si>
  <si>
    <t>4583 WM+ HNI 38 Ngô Quyền</t>
  </si>
  <si>
    <t>NKHT2510/74400158205</t>
  </si>
  <si>
    <t>WIN6744</t>
  </si>
  <si>
    <t>6744 WM+ HCM 15 Đường số 1</t>
  </si>
  <si>
    <t>NKHT2510/74400158206</t>
  </si>
  <si>
    <t>NKHT2510/00200476570</t>
  </si>
  <si>
    <t>2410 WM+ HNI 123 Trịnh Công Sơn</t>
  </si>
  <si>
    <t>NKHT2510/06100015610</t>
  </si>
  <si>
    <t>2AH7 WM+ QNM 136 ĐT609, Điện Thọ</t>
  </si>
  <si>
    <t>NKHT2510/02000033173</t>
  </si>
  <si>
    <t>NKHT2510/04500005222</t>
  </si>
  <si>
    <t>6642 WM+ QBH Dy Lộc, Quảng Trạch</t>
  </si>
  <si>
    <t>NKHT2510/00200476642</t>
  </si>
  <si>
    <t>5617 WM+ HNI S2.01 Ocean Park</t>
  </si>
  <si>
    <t>NKHT2510/00300017926</t>
  </si>
  <si>
    <t>5905 WM+ PTO 26 Âu Cơ</t>
  </si>
  <si>
    <t>NKHT2510/00200476632</t>
  </si>
  <si>
    <t>4484 WM+ HNI Chợ Kim, Tổ 49 TT Đông Anh</t>
  </si>
  <si>
    <t>NKHT2510/00200476656</t>
  </si>
  <si>
    <t>4968 WM+ HNI QL3 Phố Lộc Hà</t>
  </si>
  <si>
    <t>NKHT2510/09100158243</t>
  </si>
  <si>
    <t>WIN4091</t>
  </si>
  <si>
    <t>4091 WM+ HCM 217A Long Phước</t>
  </si>
  <si>
    <t>NKHT2510/07100009468</t>
  </si>
  <si>
    <t>2ABE WM+ BDH TĐ 80, TBĐ 35 Thôn An Lương</t>
  </si>
  <si>
    <t>NKHT2510/05800037043</t>
  </si>
  <si>
    <t>2AWQ WM+ NAN Trung Tâm, Nghi Ân</t>
  </si>
  <si>
    <t>NKHT2510/02000033181</t>
  </si>
  <si>
    <t>6137 WM+ THA Nam Sơn, Đông Sơn</t>
  </si>
  <si>
    <t>NKHT2510/AR900158274</t>
  </si>
  <si>
    <t>WIN2AR9</t>
  </si>
  <si>
    <t>2AR9 WM+ HCM A1-0.06 Golden River</t>
  </si>
  <si>
    <t>NKHT2510/63700158276</t>
  </si>
  <si>
    <t>WIN5637</t>
  </si>
  <si>
    <t>5637 WIN HCM TM 03 Tầng 1, Khối D, CC</t>
  </si>
  <si>
    <t>NKHT2510/06300005669</t>
  </si>
  <si>
    <t>2B48 WM+ TGG 202 Nam Kỳ Khởi Nghĩa</t>
  </si>
  <si>
    <t>NKHT2510/02800010070</t>
  </si>
  <si>
    <t>2ABT WM+ KHA 47B Đường 22 Tháng 8</t>
  </si>
  <si>
    <t>NKHT2510/06300005670</t>
  </si>
  <si>
    <t>NKHT2510/01900002693</t>
  </si>
  <si>
    <t>4786 WM+VLG 33/15D Phạm Thái Bường</t>
  </si>
  <si>
    <t>NKHT2510/00200476749</t>
  </si>
  <si>
    <t>3276 WM+ HNI 250 Lạc Long Quân</t>
  </si>
  <si>
    <t>NKHT2510/55800158296</t>
  </si>
  <si>
    <t>WIN6558</t>
  </si>
  <si>
    <t>6558 WM+ HCM A0101, Khu căn hộ Hoàng Anh</t>
  </si>
  <si>
    <t>NKHT2510/02000033186</t>
  </si>
  <si>
    <t>2BE5 WM+ THA Quốc lộ 47C, Thọ Phú</t>
  </si>
  <si>
    <t>NKHT2510/74000158299</t>
  </si>
  <si>
    <t>WIN3740</t>
  </si>
  <si>
    <t>3740 WIN HCM 355A Đỗ Xuân Hợp</t>
  </si>
  <si>
    <t>NKHT2510/02500035025</t>
  </si>
  <si>
    <t>4644 WM+ HPG 25 Điện Biên Phủ</t>
  </si>
  <si>
    <t>NKHT2510/01000010861</t>
  </si>
  <si>
    <t>4558 WM+AGG 4Bis Lê Minh Ngươn</t>
  </si>
  <si>
    <t>NKHT2510/06700002512</t>
  </si>
  <si>
    <t>5118 WM+ BTE 261K Đường Số 1</t>
  </si>
  <si>
    <t>NKHT2510/02700004429</t>
  </si>
  <si>
    <t>2AK8 WM+ NTN K1 KĐT mới Đông Bắc</t>
  </si>
  <si>
    <t>NKHT2510/04400014143</t>
  </si>
  <si>
    <t>4048 WM+ TBH Lô 7.03-7.04 KĐT Trần Lãm</t>
  </si>
  <si>
    <t>NKHT2510/02000033193</t>
  </si>
  <si>
    <t>4233 WM+ THA Liền kề L3-L5 FLC</t>
  </si>
  <si>
    <t>NKHT2510/00700046954</t>
  </si>
  <si>
    <t>5000 WM+ QNH Thôn Đông Sơn-Đông Xá</t>
  </si>
  <si>
    <t>NKHT2510/00300017946</t>
  </si>
  <si>
    <t>1564 WM VCP PTO Việt Trì</t>
  </si>
  <si>
    <t>NKHT2510/00200476832</t>
  </si>
  <si>
    <t>6502 WM+ HNI IEC Residences Tứ Hiệp</t>
  </si>
  <si>
    <t>NKHT2510/02500035037</t>
  </si>
  <si>
    <t>3267 WM+ HPG 21 Lê Hồng Phong</t>
  </si>
  <si>
    <t>NKHT2510/02500035038</t>
  </si>
  <si>
    <t>2AZO WM+ HPG TMDV06 Hoàng Huy Grand</t>
  </si>
  <si>
    <t>NKHT2510/00200476884</t>
  </si>
  <si>
    <t>5578 WM+ HNI Lô 1-3/E-F, MD Complex Towe</t>
  </si>
  <si>
    <t>NKHT2510/04100004735</t>
  </si>
  <si>
    <t>6487 WM+ LAN 128E-F Khu I</t>
  </si>
  <si>
    <t>NKHT2510/04400014147</t>
  </si>
  <si>
    <t>2AAC WM+ TBH La Vân 1, Quỳnh Hồng</t>
  </si>
  <si>
    <t>NKHT2510/00700046960</t>
  </si>
  <si>
    <t>5310 WM+ QNH Tổ 1 khu 5 P Mông Dương</t>
  </si>
  <si>
    <t>NKHT2510/00100005702</t>
  </si>
  <si>
    <t>4770 WM+ NBH 278 Hải Thượng Lãn Ông</t>
  </si>
  <si>
    <t>NKHT2510/00200476891</t>
  </si>
  <si>
    <t>3651 WM+ HNI Số 1, Tổ 7 Phúc Lợi</t>
  </si>
  <si>
    <t>NKHT2510/06500009627</t>
  </si>
  <si>
    <t>6915 WM+ BGG Quế Sơn, Hiệp Hòa</t>
  </si>
  <si>
    <t>NKHT2510/00200476919</t>
  </si>
  <si>
    <t>5722 WM+ HNI Thôn 6 Tam Hiệp, Phúc Thọ</t>
  </si>
  <si>
    <t>NKHT2510/02000033200</t>
  </si>
  <si>
    <t>6367 WM+ THA 123-125 Phố Kiểu</t>
  </si>
  <si>
    <t>NKHT2510/05800037073</t>
  </si>
  <si>
    <t>2AI6 WM+ NAN 400 Phạm Nguyễn Du</t>
  </si>
  <si>
    <t>NKHT2510/02000033201</t>
  </si>
  <si>
    <t>NKHT2510/00200476937</t>
  </si>
  <si>
    <t>3716 WM+ HNI CT2-105 KĐT Văn Khê</t>
  </si>
  <si>
    <t>NKHT2510/00900080049</t>
  </si>
  <si>
    <t>2AHH WM+ QNM 29 Cửa Đại</t>
  </si>
  <si>
    <t>NKHT2510/05600028587</t>
  </si>
  <si>
    <t>5119 WM+ HYN 62B-64 Điện Biên</t>
  </si>
  <si>
    <t>NKHT2510/05800037074</t>
  </si>
  <si>
    <t>4605 WM+ NAN 70 Nguyễn Trãi</t>
  </si>
  <si>
    <t>NKHT2510/97700158370</t>
  </si>
  <si>
    <t>WIN3977</t>
  </si>
  <si>
    <t>3977 WM+ HCM 413/39 Lê Văn Quới</t>
  </si>
  <si>
    <t>NKHT2510/02000033204</t>
  </si>
  <si>
    <t>2ANQ WM+ THA 178 Bà Triệu</t>
  </si>
  <si>
    <t>NKHT2510/90400158371</t>
  </si>
  <si>
    <t>WIN3904</t>
  </si>
  <si>
    <t>3904 WIN HCM CC Orchard Garden</t>
  </si>
  <si>
    <t>NKHT2510/00100005706</t>
  </si>
  <si>
    <t>4702 WM+ NBH 93 Đồng Giao</t>
  </si>
  <si>
    <t>NKHT2510/06000158384</t>
  </si>
  <si>
    <t>WIN6060</t>
  </si>
  <si>
    <t>6060 WM+ HCM 54 Lô L, Đường số 7</t>
  </si>
  <si>
    <t>NKHT2510/02000033211</t>
  </si>
  <si>
    <t>6779 WM+ THA 09 Quyết Thắng</t>
  </si>
  <si>
    <t>NKHT2510/05900010786</t>
  </si>
  <si>
    <t>NKHT2510/00200476992</t>
  </si>
  <si>
    <t>6477 WM+ HNI Đinh Xuyên, Ứng Hòa</t>
  </si>
  <si>
    <t>NKHT2510/07100009476</t>
  </si>
  <si>
    <t>2AVY WM+ BDH Thôn Xuân An, Cát Minh</t>
  </si>
  <si>
    <t>NKHT2510/00200477103</t>
  </si>
  <si>
    <t>2174 WM+ HNI C2 Xuân Đỉnh</t>
  </si>
  <si>
    <t>NKHT2510/00200477115</t>
  </si>
  <si>
    <t>3089 WM+ HNI 44 Lâm Tiên</t>
  </si>
  <si>
    <t>NKHT2510/31100158439</t>
  </si>
  <si>
    <t>WIN4311</t>
  </si>
  <si>
    <t>4311 WM+ HCM 65-65A-B-C Nguyễn Đỗ Cung</t>
  </si>
  <si>
    <t>NKHT2510/05600028593</t>
  </si>
  <si>
    <t>5638 WM+ HYN CT2 KĐT Lạc Hồng Phúc</t>
  </si>
  <si>
    <t>NKHT2510/00700046998</t>
  </si>
  <si>
    <t>4456 WM+ QNH Dự án KDC lấn biển cọc 6</t>
  </si>
  <si>
    <t>NKHT2510/02300017115</t>
  </si>
  <si>
    <t>5571 WM+ DNI 6/3 Nguyễn Thị Tồn</t>
  </si>
  <si>
    <t>NKHT2510/22600158455</t>
  </si>
  <si>
    <t>WIN4226</t>
  </si>
  <si>
    <t>4226 WM+ HCM 96 Lâm Văn Bền</t>
  </si>
  <si>
    <t>NKHT2510/02300017117</t>
  </si>
  <si>
    <t>4187 WM+ DNI 19/5 Cách Mạng Tháng 8</t>
  </si>
  <si>
    <t>NKHT2510/00600014794</t>
  </si>
  <si>
    <t>5894 WM+ HDG 263 Minh Tân</t>
  </si>
  <si>
    <t>NKHT2510/02300017119</t>
  </si>
  <si>
    <t>3807 WM+ DNI 249 Hà Huy Giáp</t>
  </si>
  <si>
    <t>NKHT2510/06100015628</t>
  </si>
  <si>
    <t>2AOV WM+ QNM 343 - 345 Trần Cao Vân</t>
  </si>
  <si>
    <t>NKHT2510/00900080081</t>
  </si>
  <si>
    <t>2AJL WM+ DNG 111 Phan Văn Đáng</t>
  </si>
  <si>
    <t>NKHT2510/02500035062</t>
  </si>
  <si>
    <t>5909 WM+ HPG Tân Hòa, Vĩnh Bảo</t>
  </si>
  <si>
    <t>NKHT2510/00200477258</t>
  </si>
  <si>
    <t>2275 WM+ HNI 16 K Tái ĐC 7.3-8.1</t>
  </si>
  <si>
    <t>NKHT2510/02300017120</t>
  </si>
  <si>
    <t>2934 WM+ DNI 86 Võ Thị Sáu</t>
  </si>
  <si>
    <t>NKHT2510/45100158497</t>
  </si>
  <si>
    <t>WIN5451</t>
  </si>
  <si>
    <t>5451 WM+ HCM 152 Hoàng Hoa Thám</t>
  </si>
  <si>
    <t>NKHT2510/02800010119</t>
  </si>
  <si>
    <t>1642 WM VCP KHA Trần Phú</t>
  </si>
  <si>
    <t>NKHT2510/02500035066</t>
  </si>
  <si>
    <t>4533 WM+ HPG 172 - 174 Trần Tất Văn</t>
  </si>
  <si>
    <t>NKHT2510/00600014803</t>
  </si>
  <si>
    <t>5996 WM+ HDG 27 Mạc Đĩnh Chi</t>
  </si>
  <si>
    <t>NKHT2510/04200009949</t>
  </si>
  <si>
    <t>2AVQ WM+ QNI Thôn 6, Đức Chánh</t>
  </si>
  <si>
    <t>NKHT2510/00700047018</t>
  </si>
  <si>
    <t>4519 WM+ QNH Tổ 69B Khu 6 Cao Xanh</t>
  </si>
  <si>
    <t>NKHT2510/02500035067</t>
  </si>
  <si>
    <t>6022 WM+ HPG Tiến Lập, An Lão</t>
  </si>
  <si>
    <t>NKHT2510/02300017123</t>
  </si>
  <si>
    <t>5140 WM+ DNI 175-177 đường N16</t>
  </si>
  <si>
    <t>NKHT2510/00900080090</t>
  </si>
  <si>
    <t>4527 WM+ DNG 89 Đồng Kè</t>
  </si>
  <si>
    <t>NKHT2510/00200477331</t>
  </si>
  <si>
    <t>2AWF WM+ HNI Đại Đồng Độ Lân, Tuyết Nghĩ</t>
  </si>
  <si>
    <t>NKHT2510/02300017124</t>
  </si>
  <si>
    <t>6845 WM+ DNI LK230-LK231 Đường Nguyễn Vă</t>
  </si>
  <si>
    <t>NKHT2510/00200477354</t>
  </si>
  <si>
    <t>2763 WM+ HNI 179 Thịnh Liệt</t>
  </si>
  <si>
    <t>NKHT2510/07200003800</t>
  </si>
  <si>
    <t>4965 WM+ LCI 02-04 Võ Nguyên Giáp</t>
  </si>
  <si>
    <t>NKHT2510/99300158558</t>
  </si>
  <si>
    <t>WIN6993</t>
  </si>
  <si>
    <t>6993 WM+ HCM 77 Tân Thới Hiệp 14</t>
  </si>
  <si>
    <t>NKHT2510/13100158552</t>
  </si>
  <si>
    <t>WIN4131</t>
  </si>
  <si>
    <t>4131 WM+ HCM Lô B, CC 312 Lạc Long Quân</t>
  </si>
  <si>
    <t>NKHT2510/03500003983</t>
  </si>
  <si>
    <t>4916 WM+ YBI 12 Lê Hồng Phong</t>
  </si>
  <si>
    <t>NKHT2510/07100009484</t>
  </si>
  <si>
    <t>2AMS WM+ BDH 286 Quang Trung</t>
  </si>
  <si>
    <t>NKHT2510/00600014805</t>
  </si>
  <si>
    <t>5538 WM+ HDG Số 111 Chi Lăng</t>
  </si>
  <si>
    <t>NKHT2510/00700047031</t>
  </si>
  <si>
    <t>NKHT2510/00200477408</t>
  </si>
  <si>
    <t>1606 WM HNI Hoàng Cầu</t>
  </si>
  <si>
    <t>NKHT2510/00200477426</t>
  </si>
  <si>
    <t>4776 WM+ HNI 28 Hòe Thị</t>
  </si>
  <si>
    <t>NKHT2510/05600028612</t>
  </si>
  <si>
    <t>5977 WM+ HYN Thanh Xá, Yên Mỹ</t>
  </si>
  <si>
    <t>NKHT2510/13500158584</t>
  </si>
  <si>
    <t>WIN3135</t>
  </si>
  <si>
    <t>3135 WM+ HCM M-One Nam Sài Gòn</t>
  </si>
  <si>
    <t>NKHT2510/02300017133</t>
  </si>
  <si>
    <t>4506 WM+ DNI 155 Trương Định</t>
  </si>
  <si>
    <t>NKHT2510/00700047037</t>
  </si>
  <si>
    <t>2AB5 WM+ QNH 189 Tổ 18, Khu 3 Trưng Vươn</t>
  </si>
  <si>
    <t>NKHT2510/09600001001</t>
  </si>
  <si>
    <t>6292 WM+ DBN Tổ 6 Noong Bua</t>
  </si>
  <si>
    <t>NKHT2510/04700014758</t>
  </si>
  <si>
    <t>3788 WM+ VTU 209 Nguyễn Hữu Cảnh</t>
  </si>
  <si>
    <t>NKHT2510/00700047040</t>
  </si>
  <si>
    <t>3878 WM+ QNH Tổ 2 khu 8 Hồng Hải</t>
  </si>
  <si>
    <t>NKHT2510/03100018578</t>
  </si>
  <si>
    <t>4127 WM+ BNH 60 Trần Quốc Toản</t>
  </si>
  <si>
    <t>NKHT2510/AM600158591</t>
  </si>
  <si>
    <t>WIN2AM6</t>
  </si>
  <si>
    <t>2AM6 WM+ HCM 1.01, CC Park View Residenc</t>
  </si>
  <si>
    <t>NKHT2510/07100009485</t>
  </si>
  <si>
    <t>2AW5 WM+ BDH 79 Phan Trọng Tuệ</t>
  </si>
  <si>
    <t>NKHT2510/00200477499</t>
  </si>
  <si>
    <t>4826 WM+ HNI 98 Miếu Thờ</t>
  </si>
  <si>
    <t>NKHT2510/00700047045</t>
  </si>
  <si>
    <t>2BE9 WM+ QNH 214EF Trần Phú</t>
  </si>
  <si>
    <t>NKHT2510/06100015640</t>
  </si>
  <si>
    <t>2AQW WM+ QNM 41 Hùng Vương</t>
  </si>
  <si>
    <t>NKHT2510/00200477505</t>
  </si>
  <si>
    <t>3729 WM+ HNI Ngã tư Sơn Đồng</t>
  </si>
  <si>
    <t>NKHT2510/00200477506</t>
  </si>
  <si>
    <t>4121 WM+ HNI 61 Do Nha</t>
  </si>
  <si>
    <t>NKHT2510/06100015641</t>
  </si>
  <si>
    <t>NKHT2510/00200477522</t>
  </si>
  <si>
    <t>2807 WM+ HNI 9/293 Tam Trinh</t>
  </si>
  <si>
    <t>NKHT2510/31900158604</t>
  </si>
  <si>
    <t>WIN6319</t>
  </si>
  <si>
    <t>6319 WM+ HCM 60/14 Lâm Văn Bền</t>
  </si>
  <si>
    <t>NKHT2510/05800037115</t>
  </si>
  <si>
    <t>4570 WM+ NAN 30 Phan Đình Phùng</t>
  </si>
  <si>
    <t>NKHT2510/01900002695</t>
  </si>
  <si>
    <t>5551 WM+ VLG 86 Nguyễn Huệ</t>
  </si>
  <si>
    <t>NKHT2510/00200477541</t>
  </si>
  <si>
    <t>4418 WM+ HNI Lô 5-N01 New Horizon</t>
  </si>
  <si>
    <t>NKHT2510/00200477549</t>
  </si>
  <si>
    <t>2AQV WIN HNI TM01-29 Vinhomes West Point</t>
  </si>
  <si>
    <t>NKHT2510/05800037116</t>
  </si>
  <si>
    <t>4638 WM+ NAN 16 Lê Lợi</t>
  </si>
  <si>
    <t>NKHT2510/03100018581</t>
  </si>
  <si>
    <t>5143 WM+ BNH 679 Xuân Ổ A</t>
  </si>
  <si>
    <t>NKHT2510/00200477534</t>
  </si>
  <si>
    <t>3497 WM+ HNI Lilama, 52 Lĩnh Nam</t>
  </si>
  <si>
    <t>NKHT2510/01000010879</t>
  </si>
  <si>
    <t>4550 WM+ AGG 54A Lý Thường Kiệt</t>
  </si>
  <si>
    <t>NKHT2510/04700014771</t>
  </si>
  <si>
    <t>5437 WM+ VTU 679 – 681 Võ Văn Kiệt</t>
  </si>
  <si>
    <t>NKHT2510/02300017135</t>
  </si>
  <si>
    <t>3593 WM+ DNI 27 Lý Văn Sâm</t>
  </si>
  <si>
    <t>NKHT2510/03100018579</t>
  </si>
  <si>
    <t>6741 WM+ BNH Phú Mẫn, Yên Phong</t>
  </si>
  <si>
    <t>NKHT2510/01600025695</t>
  </si>
  <si>
    <t>4661 WM+ CTO 140B/1 Nguyễn Văn Cừ</t>
  </si>
  <si>
    <t>NKHT2510/06500009637</t>
  </si>
  <si>
    <t>2ABZ WM+ BGG Số 5 Hoàng Hoa Thám</t>
  </si>
  <si>
    <t>NKHT2510/AF400158632</t>
  </si>
  <si>
    <t>WIN2AF4</t>
  </si>
  <si>
    <t>2AF4 WIN HCM 136 Lâm Văn Bền</t>
  </si>
  <si>
    <t>NKHT2510/04700014776</t>
  </si>
  <si>
    <t>NKHT2510/03100018582</t>
  </si>
  <si>
    <t>3717 WM+ BNH 144 Hai Bà Trưng</t>
  </si>
  <si>
    <t>NKHT2510/02300017137</t>
  </si>
  <si>
    <t>4948 WM+ DNI 6 Nguyễn Bảo Đức</t>
  </si>
  <si>
    <t>NKHT2510/00200477617</t>
  </si>
  <si>
    <t>4023 WM+ HNI 42 Vĩnh Tuy</t>
  </si>
  <si>
    <t>NKHT2510/00200477634</t>
  </si>
  <si>
    <t>2AXL WM+ HNI Thôn Thượng, Phùng Xá</t>
  </si>
  <si>
    <t>NKHT2510/02300017139</t>
  </si>
  <si>
    <t>4510 WM+DNI 77/2 Đồng Khởi</t>
  </si>
  <si>
    <t>NKHT2510/00300017986</t>
  </si>
  <si>
    <t>2BC5 WM+ PTO Quế Trạo, Tam Sơn</t>
  </si>
  <si>
    <t>NKHT2510/00700047056</t>
  </si>
  <si>
    <t>4987 WM+ QNH Tổ 8 Khu 3B Cẩm Trung</t>
  </si>
  <si>
    <t>NKHT2510/00700047057</t>
  </si>
  <si>
    <t>NKHT2510/42000158666</t>
  </si>
  <si>
    <t>WIN3420</t>
  </si>
  <si>
    <t>3420 WM+ HCM 45 Đường TL 27</t>
  </si>
  <si>
    <t>NKHT2510/00300017988</t>
  </si>
  <si>
    <t>2AKU WM+ PTO Khu 4, Đoan Hạ</t>
  </si>
  <si>
    <t>NKHT2510/42000158670</t>
  </si>
  <si>
    <t>NKHT2510/00600014818</t>
  </si>
  <si>
    <t>5903 WM+ HDG 394 TT Phủ, Bình Giang</t>
  </si>
  <si>
    <t>NKHT2510/53400158680</t>
  </si>
  <si>
    <t>WIN3534</t>
  </si>
  <si>
    <t>3534 WIN HCM 860/80/22 Xô Viết Nghệ Tĩnh</t>
  </si>
  <si>
    <t>NKHT2510/06500009641</t>
  </si>
  <si>
    <t>4877 WM+ BGG 97 Đào Sư Tích</t>
  </si>
  <si>
    <t>NKHT2510/50300158686</t>
  </si>
  <si>
    <t>WIN2503</t>
  </si>
  <si>
    <t>2503 WIN HCM Khu Phố Cảnh Viên</t>
  </si>
  <si>
    <t>NKHT2510/00200477727</t>
  </si>
  <si>
    <t>2BJ0 WM+ HNI Gia Lương, Đông Anh</t>
  </si>
  <si>
    <t>NKHT2510/00200477728</t>
  </si>
  <si>
    <t>6074 WM+ HNI 41 Long Biên 1</t>
  </si>
  <si>
    <t>NKHT2510/42000158688</t>
  </si>
  <si>
    <t>WIN4420</t>
  </si>
  <si>
    <t>4420 WM+ HCM 42/1 TL 16</t>
  </si>
  <si>
    <t>NKHT2510/06500009642</t>
  </si>
  <si>
    <t>5670 WM+ BGG 08 Lý Thường Kiệt</t>
  </si>
  <si>
    <t>NKHT2510/A0500158700</t>
  </si>
  <si>
    <t>WIN2A05</t>
  </si>
  <si>
    <t>2A05 WM+ HCM 14-16 Bành Văn Trân</t>
  </si>
  <si>
    <t>NKHT2510/56500158707</t>
  </si>
  <si>
    <t>WIN6565</t>
  </si>
  <si>
    <t>6565 WM+ HCM 12/1 đường TL27</t>
  </si>
  <si>
    <t>NKHT2510/00200477796</t>
  </si>
  <si>
    <t>5976 WM+ HNI Thanh Trí, Sóc Sơn</t>
  </si>
  <si>
    <t>NKHT2510/00200477792</t>
  </si>
  <si>
    <t>2082 WM+ HNI 41 Tương Mai</t>
  </si>
  <si>
    <t>NKHT2510/82400158709</t>
  </si>
  <si>
    <t>WIN6824</t>
  </si>
  <si>
    <t>6824 WM+ HCM 8/17 Đông Thạnh 3</t>
  </si>
  <si>
    <t>NKHT2510/00200477799</t>
  </si>
  <si>
    <t>1588 WM HNI Hoài Đức</t>
  </si>
  <si>
    <t>NKHT2510/03300000202</t>
  </si>
  <si>
    <t>1602 WM VCP HUG Vị Thanh</t>
  </si>
  <si>
    <t>NKHT2510/00700047072</t>
  </si>
  <si>
    <t>2APK WM+ QNH 58 Vận Tải Bạch Đằng</t>
  </si>
  <si>
    <t>NKHT2510/00200477818</t>
  </si>
  <si>
    <t>6892 WM+ HNI Hạ Sở, Mỹ Đức</t>
  </si>
  <si>
    <t>NKHT2510/02300017148</t>
  </si>
  <si>
    <t>4186 WM+ DNI 89 Tổ 9, Tân Hiệp</t>
  </si>
  <si>
    <t>NKHT2510/00200477849</t>
  </si>
  <si>
    <t>2801 WM+ HNI 261 Tân Mai</t>
  </si>
  <si>
    <t>NKHT2510/00300017996</t>
  </si>
  <si>
    <t>NKHT2510/00200477866</t>
  </si>
  <si>
    <t>5644 WM+ HNI Số 1 B5 Giảng Võ (8 Núi Trú</t>
  </si>
  <si>
    <t>NKHT2510/05800037138</t>
  </si>
  <si>
    <t>5283 WM+ NAN 88 Lê Viết Thuật</t>
  </si>
  <si>
    <t>NKHT2510/03100018590</t>
  </si>
  <si>
    <t>NKHT2510/00700047081</t>
  </si>
  <si>
    <t>NKHT2510/15700158741</t>
  </si>
  <si>
    <t>WIN3157</t>
  </si>
  <si>
    <t>3157 WM+ HCM 537 Nguyễn Duy Trinh</t>
  </si>
  <si>
    <t>NKHT2510/06500009646</t>
  </si>
  <si>
    <t>2AVF WM+ BGG TDP Đề Nắm, Phồn Xương</t>
  </si>
  <si>
    <t>NKHT2510/00700047092</t>
  </si>
  <si>
    <t>NKHT2510/02000033287</t>
  </si>
  <si>
    <t>2AQ7 WM+ THA 117 Thị Tứ, Triệu Sơn</t>
  </si>
  <si>
    <t>NKHT2510/04400014179</t>
  </si>
  <si>
    <t>5845 WM+ TBH 14 Tiểu Hoàng</t>
  </si>
  <si>
    <t>NKHT2510/00400014812</t>
  </si>
  <si>
    <t>2ATO WM+ HTH Đông Thịnh, Hồng Lộc</t>
  </si>
  <si>
    <t>NKHT2510/02400063240</t>
  </si>
  <si>
    <t>3357 WM+ BDG 103/1 Khu Phố 1A</t>
  </si>
  <si>
    <t>NKHT2510/02300017154</t>
  </si>
  <si>
    <t>6653 WM+ DNI 18I, P. Tân Phong</t>
  </si>
  <si>
    <t>NKHT2510/04400014183</t>
  </si>
  <si>
    <t>2AHO WM+ TBH Trà Đoài, Quang Trung</t>
  </si>
  <si>
    <t>NKHT2510/00200478118</t>
  </si>
  <si>
    <t>2146 WM+ HNI 91 Hoàng Văn Thái</t>
  </si>
  <si>
    <t>NKHT2510/59600158776</t>
  </si>
  <si>
    <t>WIN1596</t>
  </si>
  <si>
    <t>1596 WM VCP HCM Sài Gòn Res</t>
  </si>
  <si>
    <t>NKHT2510/05900010824</t>
  </si>
  <si>
    <t>2AWB WM+ TNN 219 Trường Chinh</t>
  </si>
  <si>
    <t>NKHT2510/11500158778</t>
  </si>
  <si>
    <t>WIN5115</t>
  </si>
  <si>
    <t>5115 WM+ HCM 1.17-1.04 CC Hiệp Thành-Par</t>
  </si>
  <si>
    <t>NKHT2510/02000033297</t>
  </si>
  <si>
    <t>5508 WM+ THA Lô 01-05 MBQH 1087 Ngọc Trạ</t>
  </si>
  <si>
    <t>NKHT2510/04500005241</t>
  </si>
  <si>
    <t>6867 WM+ QBH 11 Nguyễn Tất Thành</t>
  </si>
  <si>
    <t>NKHT2510/00200478143</t>
  </si>
  <si>
    <t>2A72 WM+ HNI Thôn Bến, Thạch Thất</t>
  </si>
  <si>
    <t>NKHT2510/06400008106</t>
  </si>
  <si>
    <t>2AD7 WM+ NDH Phúc Thắng, Nghĩa Hưng</t>
  </si>
  <si>
    <t>NKHT2510/00200478150</t>
  </si>
  <si>
    <t>2AW4 WM+ HNI Phú Châu, Ba Vì</t>
  </si>
  <si>
    <t>NKHT2510/00200478175</t>
  </si>
  <si>
    <t>NKHT2510/05900010826</t>
  </si>
  <si>
    <t>6377 WM+ TNN 610 Thống Nhất</t>
  </si>
  <si>
    <t>NKHT2510/05900010827</t>
  </si>
  <si>
    <t>NKHT2510/00600014840</t>
  </si>
  <si>
    <t>3475 WM+ HDG 1030A Lê Thanh Nghị</t>
  </si>
  <si>
    <t>NKHT2510/00200478239</t>
  </si>
  <si>
    <t>2ABA WM+ HNI Đội 2, Tiên Phương</t>
  </si>
  <si>
    <t>NKHT2510/04200009967</t>
  </si>
  <si>
    <t>6183 WM+ QNI 658 Nguyễn Văn Linh</t>
  </si>
  <si>
    <t>NKHT2510/00300018024</t>
  </si>
  <si>
    <t>5947 WM+ PTO Khu 8 Thanh Ba</t>
  </si>
  <si>
    <t>NKHT2510/00700047123</t>
  </si>
  <si>
    <t>3468 WM+ QNH 45 tổ 19C Quang Trung</t>
  </si>
  <si>
    <t>NKHT2510/06200006498</t>
  </si>
  <si>
    <t>5364 WM+ BTN 22-24 Nguyễn Hội</t>
  </si>
  <si>
    <t>NKHT2510/00900080238</t>
  </si>
  <si>
    <t>6300 WM+ QNM 56 Nguyễn Tất Thành, Hội An</t>
  </si>
  <si>
    <t>NKHT2510/02000033308</t>
  </si>
  <si>
    <t>2BD9 WM+ THA 1206 Quang Trung</t>
  </si>
  <si>
    <t>NKHT2510/00200478323</t>
  </si>
  <si>
    <t>2016 WM+ HNI R3A RC</t>
  </si>
  <si>
    <t>NKHT2510/06400008110</t>
  </si>
  <si>
    <t>4956 WM+ NDH 111 Hàng Thao</t>
  </si>
  <si>
    <t>NKHT2510/00900080250</t>
  </si>
  <si>
    <t>4325 WM+ DNG 63 Núi Thành</t>
  </si>
  <si>
    <t>NKHT2510/02000033310</t>
  </si>
  <si>
    <t>6737 WM+ THA Yên Doãn, Đông Sơn</t>
  </si>
  <si>
    <t>NKHT2510/02500035168</t>
  </si>
  <si>
    <t>2914 WM+ HPG 73 Cát Dài</t>
  </si>
  <si>
    <t>NKHT2510/00900080260</t>
  </si>
  <si>
    <t>5261 WM+ DNG 02 Tôn Thất Đạm</t>
  </si>
  <si>
    <t>NKHT2510/01900002702</t>
  </si>
  <si>
    <t>4787 WM+ VLG 01 Mậu Thân</t>
  </si>
  <si>
    <t>NKHT2510/00200478404</t>
  </si>
  <si>
    <t>2AUC WM+ HNI Cẩm Lĩnh, Đông Phượng</t>
  </si>
  <si>
    <t>NKHT2510/02000033313</t>
  </si>
  <si>
    <t>NKHT2510/02200008241</t>
  </si>
  <si>
    <t>2AET WM+ GLI 176 Hùng Vương</t>
  </si>
  <si>
    <t>NKHT2510/00900080266</t>
  </si>
  <si>
    <t>2048 WM+ DNG 134 Ba Tháng Hai</t>
  </si>
  <si>
    <t>NKHT2510/07000010694</t>
  </si>
  <si>
    <t>5035 WM+ QTI 150 Nguyễn Du</t>
  </si>
  <si>
    <t>NKHT2510/00900080275</t>
  </si>
  <si>
    <t>NKHT2510/00200478444</t>
  </si>
  <si>
    <t>2846 WM+ HNI 90 ngõ 24 Kim Đồng</t>
  </si>
  <si>
    <t>NKHT2510/00900080274</t>
  </si>
  <si>
    <t>4559 WM+ DNG 133 Đỗ Bá</t>
  </si>
  <si>
    <t>NKHT2510/05800037173</t>
  </si>
  <si>
    <t>4579 WM+ NAN 19 Kim Đồng</t>
  </si>
  <si>
    <t>NKHT2510/00900080278</t>
  </si>
  <si>
    <t>3418 WM+ DNG 56 Doản Uẩn</t>
  </si>
  <si>
    <t>NKHT2510/02500035172</t>
  </si>
  <si>
    <t>2A97 WM+ HPG 942 Đại Lộ Tôn Đức Thắng</t>
  </si>
  <si>
    <t>NKHT2510/00700047161</t>
  </si>
  <si>
    <t>3198 WM+ QNH 192-194 Trần Phú</t>
  </si>
  <si>
    <t>NKHT2510/00200478486</t>
  </si>
  <si>
    <t>4639 WM+ HNI 50 Phố Tía</t>
  </si>
  <si>
    <t>NKHT2510/00400014827</t>
  </si>
  <si>
    <t>2AXE WM+ HTH Trung Ngọc, Xã Gia Hanh</t>
  </si>
  <si>
    <t>NKHT2510/00200478512</t>
  </si>
  <si>
    <t>4356 WM+ HNI 103-105 Đa Phúc</t>
  </si>
  <si>
    <t>NKHT2510/02000033325</t>
  </si>
  <si>
    <t>2B31 WM+ THA Long Vân, Đồng Lợi</t>
  </si>
  <si>
    <t>NKHT2510/17300158893</t>
  </si>
  <si>
    <t>WIN3173</t>
  </si>
  <si>
    <t>3173 WIN HCM 192/72/74/76 Nguyễn Oanh</t>
  </si>
  <si>
    <t>NKHT2510/06100015698</t>
  </si>
  <si>
    <t>6553 WM+ QNM 233 Tiểu La, Thăng Bình</t>
  </si>
  <si>
    <t>NKHT2510/02000033329</t>
  </si>
  <si>
    <t>5121 WM+ THA 495 Nguyễn Trãi</t>
  </si>
  <si>
    <t>NKHT2510/09500001709</t>
  </si>
  <si>
    <t>NKHT2510/00900080292</t>
  </si>
  <si>
    <t>6445 WM+ DNG 119 Hoàng Văn Thái</t>
  </si>
  <si>
    <t>NKHT2510/07000010703</t>
  </si>
  <si>
    <t>2A93 WM+ QTI 40A Lê Duẩn</t>
  </si>
  <si>
    <t>NKHT2510/05800037177</t>
  </si>
  <si>
    <t>4571 WM+ NAN 15A An Dương Vương</t>
  </si>
  <si>
    <t>NKHT2510/00900080294</t>
  </si>
  <si>
    <t>NKHT2510/04500005251</t>
  </si>
  <si>
    <t>2A36 WM+ QBH TDP Xuân Tiến, Bố Trạch</t>
  </si>
  <si>
    <t>NKHT2510/02200008244</t>
  </si>
  <si>
    <t>6640 WM+ GLI 02 Nơ Trang Long</t>
  </si>
  <si>
    <t>NKHT2510/00300018039</t>
  </si>
  <si>
    <t>2AD3 WM+ PTO Núi Trang, Phù Ninh</t>
  </si>
  <si>
    <t>NKHT2510/09500001710</t>
  </si>
  <si>
    <t>5771 WM+ CBG 17 Tổ 7 Phường Sông Hiến</t>
  </si>
  <si>
    <t>NKHT2510/02000033338</t>
  </si>
  <si>
    <t>NKHT2510/06500009661</t>
  </si>
  <si>
    <t>2AX3 WM+ BGG Mai Thượng, Việt Yên</t>
  </si>
  <si>
    <t>NKHT2510/00200478661</t>
  </si>
  <si>
    <t>2B43 WM+ HNI Sơn Đoài, Tân Minh</t>
  </si>
  <si>
    <t>NKHT2510/03800004350</t>
  </si>
  <si>
    <t>5598 WM+ TQG Xóm 8 xã Trung Môn</t>
  </si>
  <si>
    <t>NKHT2510/03500003988</t>
  </si>
  <si>
    <t>5100 WM+ YBI 102 Đại Lộ Nguyễn Thái Học</t>
  </si>
  <si>
    <t>NKHT2510/41300158956</t>
  </si>
  <si>
    <t>WIN3413</t>
  </si>
  <si>
    <t>3413 WM+ HCM 18 đường số 2</t>
  </si>
  <si>
    <t>NKHT2510/02000033347</t>
  </si>
  <si>
    <t>NKHT2510/07100009507</t>
  </si>
  <si>
    <t>2AVN WM+ BDH Thôn Quy Thuận, Hoài Nhơn</t>
  </si>
  <si>
    <t>NKHT2510/00200478751</t>
  </si>
  <si>
    <t>2A20 WM+ HNI Tiên Hội, Đông Anh</t>
  </si>
  <si>
    <t>NKHT2510/02500035191</t>
  </si>
  <si>
    <t>3720 WM+ HPG 20 Chợ Lũng</t>
  </si>
  <si>
    <t>NKHT2510/06100015712</t>
  </si>
  <si>
    <t>2AWJ WM+ QNM Thôn La Huân, Điện Thọ</t>
  </si>
  <si>
    <t>NKHT2510/02000033355</t>
  </si>
  <si>
    <t>2AN3 WM+ THA Thổ Nam, Nông Cống</t>
  </si>
  <si>
    <t>NKHT2510/00200478761</t>
  </si>
  <si>
    <t>6400 WM+ HNI Cổ Loa, Đông Anh</t>
  </si>
  <si>
    <t>NKHT2510/02000033353</t>
  </si>
  <si>
    <t>6766 WM+ THA Diễn Ngoại, Triệu Sơn</t>
  </si>
  <si>
    <t>NKHT2510/03000003492</t>
  </si>
  <si>
    <t>2AGD WM+ HNM 212 Trường Chinh</t>
  </si>
  <si>
    <t>NKHT2510/00200478782</t>
  </si>
  <si>
    <t>5161 WM+ HNI 248 Chợ Chiều Chuông</t>
  </si>
  <si>
    <t>NKHT2510/03500003992</t>
  </si>
  <si>
    <t>5003 WM+ YBI Số 2 Quang Trung-Đồng Tâm</t>
  </si>
  <si>
    <t>NKHT2510/05600028702</t>
  </si>
  <si>
    <t>NKHT2510/AMB00159022</t>
  </si>
  <si>
    <t>WIN2AMB</t>
  </si>
  <si>
    <t>2AMB WM+ HCM 7A Đường Xuân Thủy</t>
  </si>
  <si>
    <t>NKHT2510/00200478861</t>
  </si>
  <si>
    <t>1585 WM HNI Tây Hồ</t>
  </si>
  <si>
    <t>NKHT2510/02000033364</t>
  </si>
  <si>
    <t>2AAH WM+ THA Trung Sơn, Thanh Sơn</t>
  </si>
  <si>
    <t>NKHT2510/00900080373</t>
  </si>
  <si>
    <t>NKHT2510/04400014214</t>
  </si>
  <si>
    <t>2AYX WM+ TBH Kiều Trai, Xã Minh Tân</t>
  </si>
  <si>
    <t>NKHT2510/02800010125</t>
  </si>
  <si>
    <t>2A68 WM+ KHA 14 Nguyễn Trãi</t>
  </si>
  <si>
    <t>NKHT2510/03100018639</t>
  </si>
  <si>
    <t>4022 WM+ BNH 23 Nguyễn Văn Trỗi</t>
  </si>
  <si>
    <t>NKHT2510/03500003994</t>
  </si>
  <si>
    <t>4903 WM+ YBI 142 Đinh Tiên Hoàng</t>
  </si>
  <si>
    <t>NKHT2510/00900080383</t>
  </si>
  <si>
    <t>3782 WM+ DNG 237 Lê Tấn Trung</t>
  </si>
  <si>
    <t>NKHT2510/00900080388</t>
  </si>
  <si>
    <t>5783 WM+ DNG 02 Phan Xích Long</t>
  </si>
  <si>
    <t>NKHT2510/01600025779</t>
  </si>
  <si>
    <t>2A81 WM+ CTO 75A2-77A2 Bùi Quang Trinh</t>
  </si>
  <si>
    <t>NKHT2510/00300018070</t>
  </si>
  <si>
    <t>6045 WM+ PTO 476 Phong Châu</t>
  </si>
  <si>
    <t>NKHT2510/02200008256</t>
  </si>
  <si>
    <t>NKHT2510/09600001005</t>
  </si>
  <si>
    <t>6298 WM+ DBN 27 Trường Chinh</t>
  </si>
  <si>
    <t>NKHT2510/03100018644</t>
  </si>
  <si>
    <t>6926 WM+ BNH Khu phố Yên Lã, Từ Sơn</t>
  </si>
  <si>
    <t>NKHT2510/02300017187</t>
  </si>
  <si>
    <t>6160 WM+ DNI 198 Nguyễn Tri Phương</t>
  </si>
  <si>
    <t>NKHT2510/05800037219</t>
  </si>
  <si>
    <t>2AAL WM+ NAN Xóm 13, Quỳnh Thạch</t>
  </si>
  <si>
    <t>NKHT2510/04400014217</t>
  </si>
  <si>
    <t>2ARM WM+ TBH Trung Thịnh, Thái Thịnh</t>
  </si>
  <si>
    <t>NKHT2510/22000159099</t>
  </si>
  <si>
    <t>WIN6220</t>
  </si>
  <si>
    <t>6220 WIN HCM 36 -38 Công Chúa Ngọc Hân</t>
  </si>
  <si>
    <t>NKHT2510/00200478981</t>
  </si>
  <si>
    <t>6895 WM+ HNI SH2A-HH02 Eco Lakeview</t>
  </si>
  <si>
    <t>NKHT2510/02300017190</t>
  </si>
  <si>
    <t>6185 WM+ DNI A4/183 Bùi Hữu Nghĩa</t>
  </si>
  <si>
    <t>NKHT2510/22000159109</t>
  </si>
  <si>
    <t>NKHT2510/03100018646</t>
  </si>
  <si>
    <t>6604 WM+ BNH Nguyễn Cao, Võ Cường</t>
  </si>
  <si>
    <t>NKHT2510/04400014218</t>
  </si>
  <si>
    <t>2ALP WM+ TBH Man Đích, Vũ Lễ</t>
  </si>
  <si>
    <t>NKHT2510/06200006524</t>
  </si>
  <si>
    <t>2AN7 WM+ BTN 109 Cách Mạng Tháng 8</t>
  </si>
  <si>
    <t>NKHT2510/02300017192</t>
  </si>
  <si>
    <t>4112 WM+ DNI 38 Đặng Văn Trơn</t>
  </si>
  <si>
    <t>NKHT2510/00300018076</t>
  </si>
  <si>
    <t>2AFF WM+ PTO Khu 5, Xuân Lộc</t>
  </si>
  <si>
    <t>NKHT2510/07100009523</t>
  </si>
  <si>
    <t>2AZN WM+ BDH KP Ca Công, Hoài Nhơn</t>
  </si>
  <si>
    <t>NKHT2510/01600025792</t>
  </si>
  <si>
    <t>2AHV WM+ CTO 8C/1 Đường 1B</t>
  </si>
  <si>
    <t>NKHT2510/00600014895</t>
  </si>
  <si>
    <t>3406 WM+ HDG 28 Nguyễn Thị Duệ</t>
  </si>
  <si>
    <t>NKHT2510/00600014896</t>
  </si>
  <si>
    <t>NKHT2510/01600025796</t>
  </si>
  <si>
    <t>3902 WM+ CTO Thửa 12 Yên Hoà</t>
  </si>
  <si>
    <t>NKHT2510/00900080436</t>
  </si>
  <si>
    <t>3938 WM+ DNG 200 Núi Thành</t>
  </si>
  <si>
    <t>NKHT2510/00900080437</t>
  </si>
  <si>
    <t>NKHT2510/05800037232</t>
  </si>
  <si>
    <t>2B20 WM+ NAN 184-186 Hồ Văn Sinh</t>
  </si>
  <si>
    <t>NKHT2510/05800037233</t>
  </si>
  <si>
    <t>NKHT2510/05800037234</t>
  </si>
  <si>
    <t>NKHT2510/00700047251</t>
  </si>
  <si>
    <t>3367 WM+ QNH 577 Cái Dăm</t>
  </si>
  <si>
    <t>NKHT2510/04700014836</t>
  </si>
  <si>
    <t>3697 WM+ VTU A7-10/7 Trung Tâm Chí Linh</t>
  </si>
  <si>
    <t>NKHT2510/04200010002</t>
  </si>
  <si>
    <t>2AXI WM+ QNI An Hòa Bắc, Nghĩa Thắng</t>
  </si>
  <si>
    <t>NKHT2510/02000033382</t>
  </si>
  <si>
    <t>NKHT2510/06300005696</t>
  </si>
  <si>
    <t>6827 WM+ TGG 147A Trần Công Tường</t>
  </si>
  <si>
    <t>NKHT2510/00300018079</t>
  </si>
  <si>
    <t>2ALO WM+ PTO Khu 2, Chân Mộng</t>
  </si>
  <si>
    <t>NKHT2510/06300005698</t>
  </si>
  <si>
    <t>6651 WM+ TGG 378 Lê Thị Hồng Gấm</t>
  </si>
  <si>
    <t>NKHT2510/02500035238</t>
  </si>
  <si>
    <t>2861 WM+ HPG 12 Lê Duẩn</t>
  </si>
  <si>
    <t>NKHT2510/00900080457</t>
  </si>
  <si>
    <t>4473 WM+ DNG 51 Nguyễn Nhàn</t>
  </si>
  <si>
    <t>NKHT2510/02300017196</t>
  </si>
  <si>
    <t>3592 WM+ DNI 2/11 Khu Phố 4</t>
  </si>
  <si>
    <t>NKHT2510/06100015741</t>
  </si>
  <si>
    <t>2AOU WM+ QNM TĐ 1530,TBĐ 16,Thôn Mộc Bài</t>
  </si>
  <si>
    <t>NKHT2510/04400014227</t>
  </si>
  <si>
    <t>NKHT2510/04400014228</t>
  </si>
  <si>
    <t>NKHT2510/04400014229</t>
  </si>
  <si>
    <t>NKHT2510/01600025807</t>
  </si>
  <si>
    <t>2BC6 WM+ CTO 114B-114C Cách Mạng Tháng 8</t>
  </si>
  <si>
    <t>NKHT2510/01400003401</t>
  </si>
  <si>
    <t>6963 WM+ KTM 112 Hoàng Thị Loan</t>
  </si>
  <si>
    <t>NKHT2510/02300017197</t>
  </si>
  <si>
    <t>6383 WM+ DNI 9/8 Nguyễn Khuyến</t>
  </si>
  <si>
    <t>NKHT2510/02500035242</t>
  </si>
  <si>
    <t>4998 WM+ HPG Thôn Phương Mỹ-Mỹ Đồng</t>
  </si>
  <si>
    <t>NKHT2510/01400003400</t>
  </si>
  <si>
    <t>2ADD WM+ KTM 245 Trần Hưng Đạo</t>
  </si>
  <si>
    <t>NKHT2510/02000033389</t>
  </si>
  <si>
    <t>2AZH WM+ THA 148-150 Bạch Đằng</t>
  </si>
  <si>
    <t>NKHT2510/00200479190</t>
  </si>
  <si>
    <t>1532 WM VMM HNI Royal City</t>
  </si>
  <si>
    <t>NKHT2510/00600014900</t>
  </si>
  <si>
    <t>5694 WM+ HDG 40 Trần Hưng Đạo, Nam Sách</t>
  </si>
  <si>
    <t>NKHT2510/00200479195</t>
  </si>
  <si>
    <t>2ARH WM+ HNI 20 Cầu Bây</t>
  </si>
  <si>
    <t>NKHT2510/01600025811</t>
  </si>
  <si>
    <t>3490 WM+ CTO 1B Đinh Tiên Hoàng</t>
  </si>
  <si>
    <t>NKHT2510/06100015742</t>
  </si>
  <si>
    <t>2AW0 WM+ QNM Thửa 17/1, TBĐ 12, ĐT610</t>
  </si>
  <si>
    <t>NKHT2510/08900159219</t>
  </si>
  <si>
    <t>WIN6089</t>
  </si>
  <si>
    <t>6089 WM+ HCM 151 Lý Thánh Tông</t>
  </si>
  <si>
    <t>NKHT2510/00300018085</t>
  </si>
  <si>
    <t>NKHT2510/00900080476</t>
  </si>
  <si>
    <t>NKHT2510/00600014902</t>
  </si>
  <si>
    <t>3480 WM+ HDG 97-99 Nguyễn Văn Linh</t>
  </si>
  <si>
    <t>NKHT2510/00600014903</t>
  </si>
  <si>
    <t>NKHT2510/ABG00159234</t>
  </si>
  <si>
    <t>WIN2ABG</t>
  </si>
  <si>
    <t>2ABG WIN HCM 1.11, 16/9 Bùi Văn Ba</t>
  </si>
  <si>
    <t>NKHT2510/00700047273</t>
  </si>
  <si>
    <t>4953 WM+ QNH Tổ 10 Khu 2 Phường Hà Tu</t>
  </si>
  <si>
    <t>NKHT2510/07100009529</t>
  </si>
  <si>
    <t>2AXQ WM+ BDH 557 Võ Văn Kiệt</t>
  </si>
  <si>
    <t>NKHT2510/00600014904</t>
  </si>
  <si>
    <t>6007 WM+ HDG Phố Hóp, Nam Sách</t>
  </si>
  <si>
    <t>NKHT2510/05600028730</t>
  </si>
  <si>
    <t>3161 WM+ HYN WB-D03 Westbay</t>
  </si>
  <si>
    <t>NKHT2510/02000033394</t>
  </si>
  <si>
    <t>NKHT2510/00900080488</t>
  </si>
  <si>
    <t>4528 WM+ DNG 140 Lý Thái Tổ</t>
  </si>
  <si>
    <t>NKHT2510/02500035246</t>
  </si>
  <si>
    <t>5227 WM+ HPG Thôn 4 Xã Kiến Quốc</t>
  </si>
  <si>
    <t>NKHT2510/07000010722</t>
  </si>
  <si>
    <t>6905 WM+ QTI 101 Hai Bà Trưng, Quảng Trị</t>
  </si>
  <si>
    <t>NKHT2510/03500003998</t>
  </si>
  <si>
    <t>5726 WM+ YBI 525 Đại Lộ Nguyễn Thái Học</t>
  </si>
  <si>
    <t>NKHT2510/02300017201</t>
  </si>
  <si>
    <t>4090 WM+ DNI 340 Bùi Trọng Nghĩa</t>
  </si>
  <si>
    <t>NKHT2510/04200010006</t>
  </si>
  <si>
    <t>2AWI WM+ QNI Đại An Tây 1, Hành Thuận</t>
  </si>
  <si>
    <t>NKHT2510/05600028734</t>
  </si>
  <si>
    <t>NKHT2510/00700047282</t>
  </si>
  <si>
    <t>2AL2 WM+ QNH 352 Trần Phú</t>
  </si>
  <si>
    <t>NKHT2510/00200479262</t>
  </si>
  <si>
    <t>5581 WM+ HNI Đức Hòa, Sóc Sơn</t>
  </si>
  <si>
    <t>NKHT2510/00200479265</t>
  </si>
  <si>
    <t>1533 WM HNI Trung Hòa</t>
  </si>
  <si>
    <t>NKHT2510/00400014870</t>
  </si>
  <si>
    <t>2AAP WM+ HTH 630 Quang Trung, Thạch Hạ</t>
  </si>
  <si>
    <t>NKHT2510/00700047283</t>
  </si>
  <si>
    <t>5210 WM+ QNH Tổ 52 khu 5 P Cửa Ông</t>
  </si>
  <si>
    <t>NKHT2510/06100015748</t>
  </si>
  <si>
    <t>2AX1 WM+ QNM Thửa 1060-1739, ĐT609</t>
  </si>
  <si>
    <t>NKHT2510/00200479267</t>
  </si>
  <si>
    <t>5634 WM+ HNI 167 Phú Diễn</t>
  </si>
  <si>
    <t>NKHT2510/03400002158</t>
  </si>
  <si>
    <t>6584 WM+ HBH Tiểu khu Thạch Lý, Đà Bắc</t>
  </si>
  <si>
    <t>NKHT2510/00900080508</t>
  </si>
  <si>
    <t>6198 WM+ DNG Túy Loan Đông 1, Hòa Vang</t>
  </si>
  <si>
    <t>NKHT2510/00700047288</t>
  </si>
  <si>
    <t>4670 WM+ QNH 507 - 509 Lý Thường Kiệt</t>
  </si>
  <si>
    <t>NKHT2510/03100018665</t>
  </si>
  <si>
    <t>2AFM WM+ BNH Xóm Ngoài, Đại Bái</t>
  </si>
  <si>
    <t>NKHT2510/00200479303</t>
  </si>
  <si>
    <t>3883 WM+ HNI Số 24, ngõ 476 Ngọc Thụy</t>
  </si>
  <si>
    <t>NKHT2510/02500035254</t>
  </si>
  <si>
    <t>5989 WM+ HPG Hà Đới, Tiên Lãng</t>
  </si>
  <si>
    <t>NKHT2510/04700159273</t>
  </si>
  <si>
    <t>WIN4047</t>
  </si>
  <si>
    <t>4047 WM+ HCM 04 Hoàng Thiều Hoa</t>
  </si>
  <si>
    <t>NKHT2510/06100015752</t>
  </si>
  <si>
    <t>2ACV WM+ QNM 57 Hùng Vương</t>
  </si>
  <si>
    <t>NKHT2510/05900010856</t>
  </si>
  <si>
    <t>5760 WM+ TNN 350 Cách Mạng Tháng Tám</t>
  </si>
  <si>
    <t>NKHT2510/03100018671</t>
  </si>
  <si>
    <t>2AID WM+ BNH Khu phố Công Hà, Hà Mãn</t>
  </si>
  <si>
    <t>NKHT2510/09600001006</t>
  </si>
  <si>
    <t>6287 WM+ DBN 310 Trường Chinh</t>
  </si>
  <si>
    <t>NKHT2510/00600014916</t>
  </si>
  <si>
    <t>2AZW WM+ HDG Thị Tứ, Quang Phục</t>
  </si>
  <si>
    <t>NKHT2510/04400014240</t>
  </si>
  <si>
    <t>2AZ9 WM+ TBH An Cơ Bắc, Thanh Tân</t>
  </si>
  <si>
    <t>NKHT2510/02000033403</t>
  </si>
  <si>
    <t>NKHT2510/02500035261</t>
  </si>
  <si>
    <t>5522 WM+ HPG Số 4 Đình Đoài</t>
  </si>
  <si>
    <t>NKHT2510/00400014876</t>
  </si>
  <si>
    <t>6345 WM+ HTH 16 Nguyễn Trung Thiên</t>
  </si>
  <si>
    <t>NKHT2510/00200479439</t>
  </si>
  <si>
    <t>3073 WM+ HNI 38 Ô Cách</t>
  </si>
  <si>
    <t>NKHT2510/00200479431</t>
  </si>
  <si>
    <t>4927 WM+ HNI Khu 10 Thôn Thường Lệ</t>
  </si>
  <si>
    <t>NKHT2510/04200010011</t>
  </si>
  <si>
    <t>6457 WM+ QNI 351 Phạm Văn Đồng</t>
  </si>
  <si>
    <t>NKHT2510/04400014243</t>
  </si>
  <si>
    <t>2AWP WM+ TBH Hoà Bình, Hà Giang</t>
  </si>
  <si>
    <t>NKHT2510/04500005271</t>
  </si>
  <si>
    <t>6414 WM+ QBH 204 Quang Trung</t>
  </si>
  <si>
    <t>NKHT2510/95200159315</t>
  </si>
  <si>
    <t>WIN4952</t>
  </si>
  <si>
    <t>4952 WM+ HCM 97 Nguyên Hồng</t>
  </si>
  <si>
    <t>NKHT2510/03000003497</t>
  </si>
  <si>
    <t>5931 WM+ HNM Lô 79 Nguyễn Viết Xuân</t>
  </si>
  <si>
    <t>NKHT2510/06100015759</t>
  </si>
  <si>
    <t>2AQ9 WM+ QNM 1140 Hùng Vương</t>
  </si>
  <si>
    <t>NKHT2510/04400014245</t>
  </si>
  <si>
    <t>NKHT2510/00600014920</t>
  </si>
  <si>
    <t>NKHT2510/70200159324</t>
  </si>
  <si>
    <t>WIN6702</t>
  </si>
  <si>
    <t>6702 WM+ HCM 34 Hoàng Hoa Thám</t>
  </si>
  <si>
    <t>NKHT2510/00700047310</t>
  </si>
  <si>
    <t>5958 WM+ QNH Khu 7, Nam Hòa</t>
  </si>
  <si>
    <t>NKHT2510/00200479525</t>
  </si>
  <si>
    <t>3169 WIN HNI 96 Định Công</t>
  </si>
  <si>
    <t>NKHT2510/00200479520</t>
  </si>
  <si>
    <t>2031 WM+ HNI 150 Bạch Mai</t>
  </si>
  <si>
    <t>NKHT2510/00300018105</t>
  </si>
  <si>
    <t>6264 WM+ PTO Khu Ngọc Chúc 3, Đoan Hùng</t>
  </si>
  <si>
    <t>NKHT2510/00400014879</t>
  </si>
  <si>
    <t>2BG8 WM+ HTH Thọ Tường, Đức Minh</t>
  </si>
  <si>
    <t>NKHT2510/02000033418</t>
  </si>
  <si>
    <t>2AIX WM+ THA Thôn 6, Nga Liên</t>
  </si>
  <si>
    <t>NKHT2510/78500159334</t>
  </si>
  <si>
    <t>WIN3785</t>
  </si>
  <si>
    <t>3785 WM+ HCM 54 đường 339</t>
  </si>
  <si>
    <t>NKHT2510/66200159337</t>
  </si>
  <si>
    <t>WIN4662</t>
  </si>
  <si>
    <t>4662 WM+ HCM Tầng 1+2B Gateway Thảo Điền</t>
  </si>
  <si>
    <t>NKHT2510/02800010145</t>
  </si>
  <si>
    <t>NKHT2510/73500159338</t>
  </si>
  <si>
    <t>WIN6735</t>
  </si>
  <si>
    <t>6735 WM+ HCM 9A Thoại Ngọc Hầu</t>
  </si>
  <si>
    <t>NKHT2510/00200479566</t>
  </si>
  <si>
    <t>2AWX WM+ HNI Thọ Lão, Tiến Thịnh</t>
  </si>
  <si>
    <t>NKHT2510/02300017217</t>
  </si>
  <si>
    <t>4607 WM+ DNI 27 Tổ 1, Khu phố 4</t>
  </si>
  <si>
    <t>NKHT2510/07200003817</t>
  </si>
  <si>
    <t>5381 WM+ LCI 114 Hàm Nghi</t>
  </si>
  <si>
    <t>NKHT2510/05800037281</t>
  </si>
  <si>
    <t>2B75 WM+ NAN Xóm 4, Hùng Châu</t>
  </si>
  <si>
    <t>NKHT2510/00200479583</t>
  </si>
  <si>
    <t>4140 WM+ HNI 262 Lĩnh Nam</t>
  </si>
  <si>
    <t>NKHT2510/05900010860</t>
  </si>
  <si>
    <t>2ANF WM+ TNN 228 Thắng Lợi</t>
  </si>
  <si>
    <t>NKHT2510/02400063507</t>
  </si>
  <si>
    <t>4318 WM+ BDG thửa 1647 khu Mỹ Phước</t>
  </si>
  <si>
    <t>NKHT2510/00700047315</t>
  </si>
  <si>
    <t>5543 WM+ QNH 154 Đặng Châu Tuệ</t>
  </si>
  <si>
    <t>NKHT2510/00700047319</t>
  </si>
  <si>
    <t>5009 WM+ QNH 557 Trần Quốc Tảng</t>
  </si>
  <si>
    <t>NKHT2510/02300017219</t>
  </si>
  <si>
    <t>5241 WM+ DNI 8F2-9F2 đường N4</t>
  </si>
  <si>
    <t>NKHT2510/00200479658</t>
  </si>
  <si>
    <t>NKHT2510/06700002522</t>
  </si>
  <si>
    <t>5059 WM+ BTE 80 Nguyễn Huệ</t>
  </si>
  <si>
    <t>NKHT2510/02000033425</t>
  </si>
  <si>
    <t>2A30 WM+ THA 158 Đông Phú</t>
  </si>
  <si>
    <t>NKHT2510/02000033426</t>
  </si>
  <si>
    <t>NKHT2510/04400014249</t>
  </si>
  <si>
    <t>2AAZ WM+ TBH Xuân Bàng, Thụy Xuân</t>
  </si>
  <si>
    <t>NKHT2510/01600025841</t>
  </si>
  <si>
    <t>NKHT2510/02000033427</t>
  </si>
  <si>
    <t>NKHT2510/00400014889</t>
  </si>
  <si>
    <t>2A14 WM+ HTH TDP Nam Mỹ, Can Lộc</t>
  </si>
  <si>
    <t>NKHT2510/00400014890</t>
  </si>
  <si>
    <t>NKHT2510/02500035281</t>
  </si>
  <si>
    <t>6129 WM+ HPG Chợ Tổng, Thủy Nguyên</t>
  </si>
  <si>
    <t>NKHT2510/00900080585</t>
  </si>
  <si>
    <t>NKHT2510/02800010155</t>
  </si>
  <si>
    <t>3111 WM+ KHA 48 Đặng Tất</t>
  </si>
  <si>
    <t>NKHT2510/02800010157</t>
  </si>
  <si>
    <t>2A35 WM+ KHA 15 Hà Huy Tập</t>
  </si>
  <si>
    <t>NKHT2510/02000033433</t>
  </si>
  <si>
    <t>2AMJ WM+ THA Thái Lai, Thái Hòa</t>
  </si>
  <si>
    <t>NKHT2510/00200479743</t>
  </si>
  <si>
    <t>NKHT2510/00200479744</t>
  </si>
  <si>
    <t>NKHT2510/02000033434</t>
  </si>
  <si>
    <t>3952 WM+ THA 254 Đội Cung</t>
  </si>
  <si>
    <t>NKHT2510/02200008282</t>
  </si>
  <si>
    <t>4900 WM+ GLI 105-107 Thống Nhất</t>
  </si>
  <si>
    <t>NKHT2510/02500035282</t>
  </si>
  <si>
    <t>NKHT2510/00900080595</t>
  </si>
  <si>
    <t>5412 WM+ DNG 91 Châu Thị Vĩnh Tế</t>
  </si>
  <si>
    <t>NKHT2510/02000033438</t>
  </si>
  <si>
    <t>NKHT2510/00200479780</t>
  </si>
  <si>
    <t>3180 WM+ HNI Sky Light 125D Minh Khai</t>
  </si>
  <si>
    <t>NKHT2510/00200479787</t>
  </si>
  <si>
    <t>NKHT2510/18600159421</t>
  </si>
  <si>
    <t>WIN6186</t>
  </si>
  <si>
    <t>6186 WM+ HCM C00.02 CC Carina</t>
  </si>
  <si>
    <t>NKHT2510/04200010017</t>
  </si>
  <si>
    <t>2AB3 WM+ QNI 482 Nguyễn Nghiêm</t>
  </si>
  <si>
    <t>NKHT2510/00200479802</t>
  </si>
  <si>
    <t>3925 WM+ HNI 347 Vũ Tông Phan</t>
  </si>
  <si>
    <t>NKHT2510/00200479817</t>
  </si>
  <si>
    <t>NKHT2510/00200479809</t>
  </si>
  <si>
    <t>2AK4 WM+ HNI Liên Hiệp, Phúc Thọ</t>
  </si>
  <si>
    <t>NKHT2510/00200479815</t>
  </si>
  <si>
    <t>2215 WM+ HNI 93 ngõ Núi Trúc</t>
  </si>
  <si>
    <t>NKHT2510/00200479820</t>
  </si>
  <si>
    <t>2816 WM+ HNI 198 Hoàng Mai</t>
  </si>
  <si>
    <t>NKHT2510/00700047343</t>
  </si>
  <si>
    <t>3715 WM+ QNH 48 Tô Hiệu</t>
  </si>
  <si>
    <t>NKHT2510/06300005712</t>
  </si>
  <si>
    <t>6411 WM+ TGG 48 Đường 30/4</t>
  </si>
  <si>
    <t>NKHT2510/01600025860</t>
  </si>
  <si>
    <t>2ANU WM+ CTO 57-59 Nguyễn Tri Phương</t>
  </si>
  <si>
    <t>NKHT2510/06300005714</t>
  </si>
  <si>
    <t>NKHT2510/02000033445</t>
  </si>
  <si>
    <t>2APN WM+ THA 127 Đường 515 KP Đồng Thanh</t>
  </si>
  <si>
    <t>NKHT2510/02000033448</t>
  </si>
  <si>
    <t>2AN2 WM+ THA Thị Tứ, Triệu Sơn</t>
  </si>
  <si>
    <t>NKHT2510/02500035299</t>
  </si>
  <si>
    <t>2AU6 WM+ HPG 91 Chợ Con</t>
  </si>
  <si>
    <t>NKHT2510/79300159456</t>
  </si>
  <si>
    <t>WIN5793</t>
  </si>
  <si>
    <t>5793 WIN HCM 0.08, Tầng 1, CC Saigon MIA</t>
  </si>
  <si>
    <t>NKHT2510/00700047357</t>
  </si>
  <si>
    <t>NKHT2510/02200008288</t>
  </si>
  <si>
    <t>2A96 WM+ GLI 435 Nguyễn Huệ</t>
  </si>
  <si>
    <t>NKHT2510/00200479912</t>
  </si>
  <si>
    <t>4972 WM+ HNI Ngã Ba Yên Tàng</t>
  </si>
  <si>
    <t>NKHT2510/00700047361</t>
  </si>
  <si>
    <t>NKHT2510/02000033451</t>
  </si>
  <si>
    <t>2AT7 WM+ THA 272 Bà Triệu</t>
  </si>
  <si>
    <t>NKHT2510/01600025867</t>
  </si>
  <si>
    <t>5271 WM+ CTO 399 Nguyễn Đệ</t>
  </si>
  <si>
    <t>NKHT2510/00200479970</t>
  </si>
  <si>
    <t>NKHT2510/04100004777</t>
  </si>
  <si>
    <t>5984 WM+ LAN 78 Nguyễn Cửu Vân</t>
  </si>
  <si>
    <t>NKHT2510/63800159488</t>
  </si>
  <si>
    <t>WIN2638</t>
  </si>
  <si>
    <t>2638 WM+ HCM 162 Linh Đông</t>
  </si>
  <si>
    <t>NKHT2510/01600025871</t>
  </si>
  <si>
    <t>3035 WM+ CTO 1B Trần Quang Khải</t>
  </si>
  <si>
    <t>NKHT2510/00700047365</t>
  </si>
  <si>
    <t>5806 WM+ QNH 218 Trần Nhân Tông</t>
  </si>
  <si>
    <t>NKHT2510/07300159498</t>
  </si>
  <si>
    <t>WIN4073</t>
  </si>
  <si>
    <t>4073 WIN HCM BS6-BS7 khu nhà ở Him Lam</t>
  </si>
  <si>
    <t>NKHT2510/06300005718</t>
  </si>
  <si>
    <t>5252 WM+ TGG 42/4 Nguyễn Huỳnh Đức</t>
  </si>
  <si>
    <t>NKHT2510/03800004362</t>
  </si>
  <si>
    <t>4798 WM+ TQG 10 Lê Duẩn P.Phan Thiết</t>
  </si>
  <si>
    <t>NKHT2510/00200480026</t>
  </si>
  <si>
    <t>6016 WM+ HNI Đan Tảo, Sóc Sơn</t>
  </si>
  <si>
    <t>NKHT2510/00200480023</t>
  </si>
  <si>
    <t>5327 WM+ HNI Kiot TM02 Số 50 ngõ 28 Xuân</t>
  </si>
  <si>
    <t>NKHT2510/00700047390</t>
  </si>
  <si>
    <t>4991 WM+ QNH Khu 1 TT Cái Rồng</t>
  </si>
  <si>
    <t>NKHT2510/03000003500</t>
  </si>
  <si>
    <t>2B50 WM+ HNM35 Trần Hưng Đạo</t>
  </si>
  <si>
    <t>NKHT2510/00700047391</t>
  </si>
  <si>
    <t>NKHT2510/04400014260</t>
  </si>
  <si>
    <t>2AYY WM+ TBH Minh Thành, Tân Học</t>
  </si>
  <si>
    <t>NKHT2510/06400008135</t>
  </si>
  <si>
    <t>6965 WM+ NDH TDP Văn Côi, Vụ Bản</t>
  </si>
  <si>
    <t>NKHT2510/06400008136</t>
  </si>
  <si>
    <t>NKHT2510/06500009690</t>
  </si>
  <si>
    <t>6909 WM+ BGG 242 Giáp Hải</t>
  </si>
  <si>
    <t>NKHT2510/00300018136</t>
  </si>
  <si>
    <t>2B44 WM+ PTO Khu 3, TT Phong Châu</t>
  </si>
  <si>
    <t>NKHT2510/00200480100</t>
  </si>
  <si>
    <t>4129 WM+ HNI 22 Hoàng Diệu</t>
  </si>
  <si>
    <t>NKHT2510/5900010721</t>
  </si>
  <si>
    <t>MIENNAM</t>
  </si>
  <si>
    <t>MIENBAC</t>
  </si>
  <si>
    <t>0104918404-005</t>
  </si>
  <si>
    <t>0104918404-011</t>
  </si>
  <si>
    <t>0104918404-012</t>
  </si>
  <si>
    <t>Ngọc Thơm_GNgọc Thơm_Giò lụa iò lụa 250g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</si>
</sst>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dd/mm/yyyy\ hh:mm"/>
    <numFmt numFmtId="165" formatCode="#,##0.0000\ ;[Red]\-#,##0.0000\ "/>
    <numFmt numFmtId="166" formatCode="#,##0.00\ ;[Red]\-#,##0.00\ "/>
  </numFmts>
  <fonts count="13" x14ac:knownFonts="1">
    <font>
      <sz val="12"/>
      <name val="Calibri"/>
    </font>
    <font>
      <sz val="11"/>
      <color theme="1"/>
      <name val="Calibri"/>
      <family val="2"/>
      <scheme val="minor"/>
    </font>
    <font>
      <sz val="12"/>
      <name val="Calibri"/>
      <family val="2"/>
    </font>
    <font>
      <b/>
      <sz val="11"/>
      <color rgb="FFFFFFFF"/>
      <name val="Calibri"/>
      <family val="2"/>
    </font>
    <font>
      <sz val="8"/>
      <color rgb="FF000000"/>
      <name val="Microsoft Sans Serif"/>
      <family val="2"/>
    </font>
    <font>
      <sz val="10"/>
      <name val="Calibri"/>
      <family val="2"/>
      <scheme val="minor"/>
    </font>
    <font>
      <sz val="11"/>
      <name val="Calibri"/>
      <family val="2"/>
    </font>
    <font>
      <sz val="11"/>
      <color indexed="8"/>
      <name val="Calibri"/>
      <family val="2"/>
    </font>
    <font>
      <b/>
      <sz val="12"/>
      <name val="Times New Roman"/>
      <family val="1"/>
    </font>
    <font>
      <b/>
      <sz val="12"/>
      <color rgb="FFFF0000"/>
      <name val="Times New Roman"/>
      <family val="1"/>
    </font>
    <font>
      <b/>
      <sz val="12"/>
      <color indexed="8"/>
      <name val="Times New Roman"/>
      <family val="1"/>
    </font>
    <font>
      <sz val="12"/>
      <color indexed="8"/>
      <name val="Times New Roman"/>
      <family val="1"/>
    </font>
    <font>
      <sz val="12"/>
      <color rgb="FFFF0000"/>
      <name val="Times New Roman"/>
      <family val="1"/>
    </font>
  </fonts>
  <fills count="6">
    <fill>
      <patternFill patternType="none"/>
    </fill>
    <fill>
      <patternFill patternType="gray125"/>
    </fill>
    <fill>
      <patternFill patternType="solid">
        <fgColor rgb="FF5E9BD3"/>
      </patternFill>
    </fill>
    <fill>
      <patternFill patternType="solid">
        <fgColor rgb="FFC2CFF8"/>
        <bgColor indexed="64"/>
      </patternFill>
    </fill>
    <fill>
      <patternFill patternType="solid">
        <fgColor rgb="FFFFFF00"/>
        <bgColor indexed="64"/>
      </patternFill>
    </fill>
    <fill>
      <patternFill patternType="solid">
        <fgColor theme="9" tint="0.59999389629810485"/>
        <bgColor indexed="64"/>
      </patternFill>
    </fill>
  </fills>
  <borders count="8">
    <border>
      <left/>
      <right/>
      <top/>
      <bottom/>
      <diagonal/>
    </border>
    <border>
      <left/>
      <right/>
      <top/>
      <bottom/>
      <diagonal/>
    </border>
    <border>
      <left style="thin">
        <color rgb="FF8DA1DE"/>
      </left>
      <right style="thin">
        <color rgb="FF8DA1DE"/>
      </right>
      <top style="thin">
        <color rgb="FF8DA1DE"/>
      </top>
      <bottom/>
      <diagonal/>
    </border>
    <border>
      <left style="thin">
        <color rgb="FFE3E3E3"/>
      </left>
      <right style="thin">
        <color rgb="FFE3E3E3"/>
      </right>
      <top style="thin">
        <color rgb="FFE3E3E3"/>
      </top>
      <bottom style="thin">
        <color rgb="FFE3E3E3"/>
      </bottom>
      <diagonal/>
    </border>
    <border>
      <left style="thin">
        <color rgb="FFE3E3E3"/>
      </left>
      <right style="thin">
        <color rgb="FFE3E3E3"/>
      </right>
      <top/>
      <bottom/>
      <diagonal/>
    </border>
    <border>
      <left style="thin">
        <color indexed="64"/>
      </left>
      <right style="thin">
        <color indexed="64"/>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31"/>
      </left>
      <right style="thin">
        <color indexed="31"/>
      </right>
      <top style="thin">
        <color indexed="31"/>
      </top>
      <bottom style="thin">
        <color indexed="31"/>
      </bottom>
      <diagonal/>
    </border>
  </borders>
  <cellStyleXfs count="6">
    <xf numFmtId="0" fontId="0" fillId="0" borderId="0"/>
    <xf numFmtId="0" fontId="1" fillId="0" borderId="1"/>
    <xf numFmtId="0" fontId="6" fillId="0" borderId="1"/>
    <xf numFmtId="0" fontId="6" fillId="0" borderId="1"/>
    <xf numFmtId="0" fontId="2" fillId="0" borderId="1"/>
    <xf numFmtId="0" fontId="7" fillId="0" borderId="1"/>
  </cellStyleXfs>
  <cellXfs count="53">
    <xf numFmtId="0" fontId="0" fillId="0" borderId="0" xfId="0"/>
    <xf numFmtId="0" fontId="3" fillId="2" borderId="0" xfId="0" applyFont="1" applyFill="1" applyAlignment="1">
      <alignment horizontal="center" vertical="center"/>
    </xf>
    <xf numFmtId="0" fontId="0" fillId="0" borderId="0" xfId="0" applyAlignment="1">
      <alignment horizontal="center"/>
    </xf>
    <xf numFmtId="164" fontId="0" fillId="0" borderId="0" xfId="0" applyNumberFormat="1"/>
    <xf numFmtId="14" fontId="0" fillId="0" borderId="0" xfId="0" applyNumberFormat="1"/>
    <xf numFmtId="0" fontId="4" fillId="3" borderId="2" xfId="1" applyFont="1" applyFill="1" applyBorder="1" applyAlignment="1">
      <alignment horizontal="center" vertical="center" wrapText="1"/>
    </xf>
    <xf numFmtId="0" fontId="4" fillId="3" borderId="1" xfId="1" applyFont="1" applyFill="1" applyAlignment="1">
      <alignment horizontal="center" vertical="center" wrapText="1"/>
    </xf>
    <xf numFmtId="0" fontId="1" fillId="0" borderId="1" xfId="1"/>
    <xf numFmtId="0" fontId="4" fillId="0" borderId="3" xfId="1" applyFont="1" applyBorder="1" applyAlignment="1">
      <alignment horizontal="left" vertical="center"/>
    </xf>
    <xf numFmtId="0" fontId="4" fillId="0" borderId="1" xfId="1" quotePrefix="1" applyFont="1" applyAlignment="1">
      <alignment horizontal="left" vertical="center"/>
    </xf>
    <xf numFmtId="0" fontId="4" fillId="0" borderId="4" xfId="1" applyFont="1" applyBorder="1" applyAlignment="1">
      <alignment horizontal="left" vertical="center"/>
    </xf>
    <xf numFmtId="0" fontId="4" fillId="0" borderId="1" xfId="1" applyFont="1" applyAlignment="1">
      <alignment horizontal="left" vertical="center"/>
    </xf>
    <xf numFmtId="0" fontId="4" fillId="0" borderId="3" xfId="1" quotePrefix="1" applyFont="1" applyBorder="1" applyAlignment="1">
      <alignment horizontal="left" vertical="center"/>
    </xf>
    <xf numFmtId="0" fontId="5" fillId="0" borderId="5" xfId="0" applyFont="1" applyBorder="1" applyAlignment="1">
      <alignment horizontal="left" vertical="center"/>
    </xf>
    <xf numFmtId="0" fontId="0" fillId="0" borderId="0" xfId="0" applyAlignment="1">
      <alignment vertical="top"/>
    </xf>
    <xf numFmtId="0" fontId="6" fillId="0" borderId="1" xfId="2"/>
    <xf numFmtId="0" fontId="6" fillId="0" borderId="1" xfId="3"/>
    <xf numFmtId="0" fontId="2" fillId="0" borderId="1" xfId="4"/>
    <xf numFmtId="0" fontId="4" fillId="0" borderId="1" xfId="4" applyFont="1" applyAlignment="1">
      <alignment horizontal="left" vertical="center"/>
    </xf>
    <xf numFmtId="0" fontId="0" fillId="4" borderId="0" xfId="0" applyFill="1"/>
    <xf numFmtId="0" fontId="2" fillId="0" borderId="0" xfId="0" applyFont="1"/>
    <xf numFmtId="0" fontId="0" fillId="4" borderId="0" xfId="0" applyFill="1" applyAlignment="1">
      <alignment horizontal="center"/>
    </xf>
    <xf numFmtId="0" fontId="2" fillId="4" borderId="0" xfId="0" applyFont="1" applyFill="1"/>
    <xf numFmtId="0" fontId="2" fillId="4" borderId="0" xfId="0" applyFont="1" applyFill="1" applyAlignment="1">
      <alignment horizontal="center"/>
    </xf>
    <xf numFmtId="49" fontId="8" fillId="0" borderId="6" xfId="5" applyNumberFormat="1" applyFont="1" applyBorder="1" applyAlignment="1" applyProtection="1">
      <alignment horizontal="center" vertical="center"/>
      <protection hidden="1"/>
    </xf>
    <xf numFmtId="14" fontId="8" fillId="5" borderId="6" xfId="5" applyNumberFormat="1" applyFont="1" applyFill="1" applyBorder="1" applyAlignment="1" applyProtection="1">
      <alignment horizontal="center" vertical="center"/>
      <protection hidden="1"/>
    </xf>
    <xf numFmtId="49" fontId="8" fillId="5" borderId="6" xfId="5" applyNumberFormat="1" applyFont="1" applyFill="1" applyBorder="1" applyAlignment="1" applyProtection="1">
      <alignment horizontal="center" vertical="center"/>
      <protection hidden="1"/>
    </xf>
    <xf numFmtId="49" fontId="9" fillId="0" borderId="6" xfId="5" applyNumberFormat="1" applyFont="1" applyBorder="1" applyAlignment="1" applyProtection="1">
      <alignment horizontal="center" vertical="center"/>
      <protection hidden="1"/>
    </xf>
    <xf numFmtId="49" fontId="8" fillId="5" borderId="6" xfId="5" applyNumberFormat="1" applyFont="1" applyFill="1" applyBorder="1" applyAlignment="1" applyProtection="1">
      <alignment horizontal="left" vertical="center"/>
      <protection hidden="1"/>
    </xf>
    <xf numFmtId="0" fontId="8" fillId="5" borderId="6" xfId="5" applyFont="1" applyFill="1" applyBorder="1" applyAlignment="1" applyProtection="1">
      <alignment horizontal="center" vertical="center"/>
      <protection hidden="1"/>
    </xf>
    <xf numFmtId="0" fontId="8" fillId="0" borderId="6" xfId="5" applyFont="1" applyBorder="1" applyAlignment="1" applyProtection="1">
      <alignment horizontal="center" vertical="center"/>
      <protection hidden="1"/>
    </xf>
    <xf numFmtId="165" fontId="8" fillId="0" borderId="6" xfId="5" applyNumberFormat="1" applyFont="1" applyBorder="1" applyAlignment="1" applyProtection="1">
      <alignment horizontal="center" vertical="center"/>
      <protection hidden="1"/>
    </xf>
    <xf numFmtId="166" fontId="8" fillId="0" borderId="6" xfId="5" applyNumberFormat="1" applyFont="1" applyBorder="1" applyAlignment="1" applyProtection="1">
      <alignment horizontal="center" vertical="center"/>
      <protection hidden="1"/>
    </xf>
    <xf numFmtId="0" fontId="10" fillId="0" borderId="1" xfId="5" applyFont="1" applyAlignment="1" applyProtection="1">
      <alignment horizontal="center"/>
      <protection hidden="1"/>
    </xf>
    <xf numFmtId="0" fontId="11" fillId="0" borderId="1" xfId="5" applyFont="1" applyAlignment="1">
      <alignment horizontal="center"/>
    </xf>
    <xf numFmtId="0" fontId="10" fillId="0" borderId="6" xfId="5" applyFont="1" applyBorder="1" applyAlignment="1" applyProtection="1">
      <alignment horizontal="center"/>
      <protection hidden="1"/>
    </xf>
    <xf numFmtId="49" fontId="11" fillId="0" borderId="1" xfId="5" applyNumberFormat="1" applyFont="1" applyAlignment="1">
      <alignment horizontal="center" vertical="center"/>
    </xf>
    <xf numFmtId="49" fontId="11" fillId="0" borderId="7" xfId="5" applyNumberFormat="1" applyFont="1" applyBorder="1" applyAlignment="1">
      <alignment horizontal="center" vertical="center"/>
    </xf>
    <xf numFmtId="49" fontId="11" fillId="4" borderId="1" xfId="5" applyNumberFormat="1" applyFont="1" applyFill="1" applyAlignment="1">
      <alignment horizontal="center" vertical="center"/>
    </xf>
    <xf numFmtId="0" fontId="6" fillId="4" borderId="1" xfId="3" applyFill="1"/>
    <xf numFmtId="0" fontId="11" fillId="0" borderId="7" xfId="5" applyFont="1" applyBorder="1" applyAlignment="1">
      <alignment horizontal="left" vertical="center"/>
    </xf>
    <xf numFmtId="0" fontId="12" fillId="0" borderId="7" xfId="5" applyFont="1" applyBorder="1" applyAlignment="1">
      <alignment horizontal="left" vertical="center"/>
    </xf>
    <xf numFmtId="0" fontId="6" fillId="0" borderId="1" xfId="4" applyFont="1"/>
    <xf numFmtId="14" fontId="11" fillId="0" borderId="7" xfId="5" applyNumberFormat="1" applyFont="1" applyBorder="1" applyAlignment="1">
      <alignment horizontal="center" vertical="center"/>
    </xf>
    <xf numFmtId="49" fontId="11" fillId="0" borderId="7" xfId="5" applyNumberFormat="1" applyFont="1" applyBorder="1" applyAlignment="1">
      <alignment horizontal="left" vertical="center"/>
    </xf>
    <xf numFmtId="0" fontId="11" fillId="0" borderId="7" xfId="5" applyFont="1" applyBorder="1" applyAlignment="1">
      <alignment horizontal="right" vertical="center"/>
    </xf>
    <xf numFmtId="166" fontId="11" fillId="0" borderId="7" xfId="5" applyNumberFormat="1" applyFont="1" applyBorder="1" applyAlignment="1">
      <alignment horizontal="right" vertical="center"/>
    </xf>
    <xf numFmtId="49" fontId="11" fillId="0" borderId="7" xfId="5" applyNumberFormat="1" applyFont="1" applyBorder="1" applyAlignment="1">
      <alignment horizontal="right" vertical="center"/>
    </xf>
    <xf numFmtId="0" fontId="11" fillId="4" borderId="1" xfId="5" applyFont="1" applyFill="1" applyAlignment="1">
      <alignment horizontal="right" vertical="center"/>
    </xf>
    <xf numFmtId="49" fontId="11" fillId="0" borderId="7" xfId="5" applyNumberFormat="1" applyFont="1" applyBorder="1" applyAlignment="1">
      <alignment horizontal="right"/>
    </xf>
    <xf numFmtId="0" fontId="11" fillId="0" borderId="7" xfId="5" applyFont="1" applyBorder="1" applyAlignment="1">
      <alignment horizontal="right"/>
    </xf>
    <xf numFmtId="0" fontId="11" fillId="4" borderId="1" xfId="5" applyFont="1" applyFill="1" applyAlignment="1">
      <alignment horizontal="center" vertical="center"/>
    </xf>
    <xf numFmtId="0" fontId="11" fillId="4" borderId="7" xfId="5" applyFont="1" applyFill="1" applyBorder="1" applyAlignment="1">
      <alignment horizontal="right"/>
    </xf>
  </cellXfs>
  <cellStyles count="6">
    <cellStyle name="Normal" xfId="0" builtinId="0"/>
    <cellStyle name="Normal 2" xfId="4" xr:uid="{00000000-0005-0000-0000-000001000000}"/>
    <cellStyle name="Normal 2 2" xfId="2" xr:uid="{00000000-0005-0000-0000-000002000000}"/>
    <cellStyle name="Normal 2 2 2" xfId="5" xr:uid="{00000000-0005-0000-0000-000003000000}"/>
    <cellStyle name="Normal 3" xfId="1" xr:uid="{00000000-0005-0000-0000-000004000000}"/>
    <cellStyle name="Normal 4" xfId="3" xr:uid="{00000000-0005-0000-0000-000005000000}"/>
  </cellStyles>
  <dxfs count="1">
    <dxf>
      <font>
        <color rgb="FF9C0006"/>
      </font>
      <fill>
        <patternFill>
          <bgColor rgb="FFFFC7CE"/>
        </patternFill>
      </fill>
    </dxf>
  </dxfs>
  <tableStyles count="0" defaultTableStyle="TableStyleMedium9" defaultPivotStyle="PivotStyleMedium4"/>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HX1160"/>
  <sheetViews>
    <sheetView workbookViewId="0">
      <selection activeCell="F1" sqref="F1:F1048576"/>
    </sheetView>
  </sheetViews>
  <sheetFormatPr defaultRowHeight="15.75" x14ac:dyDescent="0.25"/>
  <cols>
    <col min="1" max="1" width="13.875" bestFit="1" customWidth="1"/>
    <col min="2" max="2" width="17.375" bestFit="1" customWidth="1"/>
    <col min="3" max="3" width="3.625" bestFit="1" customWidth="1"/>
    <col min="4" max="4" width="21.25" bestFit="1" customWidth="1"/>
    <col min="5" max="5" width="18.75" bestFit="1" customWidth="1"/>
    <col min="6" max="6" width="16.75" bestFit="1" customWidth="1"/>
    <col min="7" max="7" width="16.25" bestFit="1" customWidth="1"/>
    <col min="8" max="8" width="13.875" bestFit="1" customWidth="1"/>
    <col min="9" max="9" width="15" bestFit="1" customWidth="1"/>
    <col min="10" max="10" width="22.25" bestFit="1" customWidth="1"/>
    <col min="11" max="11" width="10.75" bestFit="1" customWidth="1"/>
    <col min="12" max="12" width="10.875" bestFit="1" customWidth="1"/>
    <col min="13" max="13" width="10.125" bestFit="1" customWidth="1"/>
    <col min="14" max="14" width="12.5" bestFit="1" customWidth="1"/>
    <col min="15" max="15" width="14" bestFit="1" customWidth="1"/>
    <col min="16" max="16" width="14.25" bestFit="1" customWidth="1"/>
    <col min="17" max="17" width="6.75" bestFit="1" customWidth="1"/>
    <col min="18" max="18" width="10.375" bestFit="1" customWidth="1"/>
    <col min="19" max="19" width="28.25" bestFit="1" customWidth="1"/>
    <col min="20" max="20" width="11.75" bestFit="1" customWidth="1"/>
    <col min="21" max="21" width="14.875" bestFit="1" customWidth="1"/>
    <col min="22" max="22" width="28.25" bestFit="1" customWidth="1"/>
    <col min="23" max="23" width="31.875" bestFit="1" customWidth="1"/>
    <col min="24" max="24" width="19.5" bestFit="1" customWidth="1"/>
    <col min="25" max="25" width="11.125" bestFit="1" customWidth="1"/>
    <col min="26" max="26" width="8.625" bestFit="1" customWidth="1"/>
    <col min="27" max="27" width="15.625" bestFit="1" customWidth="1"/>
    <col min="28" max="28" width="17.875" bestFit="1" customWidth="1"/>
    <col min="29" max="29" width="26.375" bestFit="1" customWidth="1"/>
    <col min="30" max="30" width="5" bestFit="1" customWidth="1"/>
    <col min="31" max="31" width="8.375" bestFit="1" customWidth="1"/>
    <col min="32" max="32" width="15.125" bestFit="1" customWidth="1"/>
    <col min="33" max="33" width="7.5" bestFit="1" customWidth="1"/>
    <col min="34" max="34" width="10.375" bestFit="1" customWidth="1"/>
    <col min="35" max="35" width="12.25" bestFit="1" customWidth="1"/>
    <col min="36" max="36" width="13.875" bestFit="1" customWidth="1"/>
    <col min="37" max="37" width="12.75" bestFit="1" customWidth="1"/>
    <col min="38" max="38" width="13.125" bestFit="1" customWidth="1"/>
    <col min="39" max="39" width="29.75" bestFit="1" customWidth="1"/>
    <col min="40" max="40" width="14.875" bestFit="1" customWidth="1"/>
    <col min="41" max="41" width="13.875" bestFit="1" customWidth="1"/>
    <col min="42" max="42" width="33.875" bestFit="1" customWidth="1"/>
    <col min="43" max="43" width="8.625" bestFit="1" customWidth="1"/>
    <col min="44" max="44" width="7.25" bestFit="1" customWidth="1"/>
    <col min="45" max="45" width="10.125" bestFit="1" customWidth="1"/>
    <col min="46" max="46" width="11" bestFit="1" customWidth="1"/>
    <col min="47" max="47" width="8.125" bestFit="1" customWidth="1"/>
    <col min="48" max="48" width="20.875" bestFit="1" customWidth="1"/>
  </cols>
  <sheetData>
    <row r="1" spans="1:232" s="35" customFormat="1" x14ac:dyDescent="0.25">
      <c r="A1" s="24" t="s">
        <v>7010</v>
      </c>
      <c r="B1" s="24" t="s">
        <v>7011</v>
      </c>
      <c r="C1" s="24"/>
      <c r="D1" s="24" t="s">
        <v>7012</v>
      </c>
      <c r="E1" s="24" t="s">
        <v>7013</v>
      </c>
      <c r="F1" s="25" t="s">
        <v>7014</v>
      </c>
      <c r="G1" s="25" t="s">
        <v>7015</v>
      </c>
      <c r="H1" s="26" t="s">
        <v>7016</v>
      </c>
      <c r="I1" s="26" t="s">
        <v>7017</v>
      </c>
      <c r="J1" s="26" t="s">
        <v>7018</v>
      </c>
      <c r="K1" s="27" t="s">
        <v>7019</v>
      </c>
      <c r="L1" s="26" t="s">
        <v>7020</v>
      </c>
      <c r="M1" s="26" t="s">
        <v>7021</v>
      </c>
      <c r="N1" s="25" t="s">
        <v>7022</v>
      </c>
      <c r="O1" s="28" t="s">
        <v>5847</v>
      </c>
      <c r="P1" s="24" t="s">
        <v>5848</v>
      </c>
      <c r="Q1" s="24" t="s">
        <v>13</v>
      </c>
      <c r="R1" s="24" t="s">
        <v>7023</v>
      </c>
      <c r="S1" s="26" t="s">
        <v>7024</v>
      </c>
      <c r="T1" s="24" t="s">
        <v>7025</v>
      </c>
      <c r="U1" s="24" t="s">
        <v>7026</v>
      </c>
      <c r="V1" s="26" t="s">
        <v>7027</v>
      </c>
      <c r="W1" s="24" t="s">
        <v>7028</v>
      </c>
      <c r="X1" s="24" t="s">
        <v>7029</v>
      </c>
      <c r="Y1" s="26" t="s">
        <v>7030</v>
      </c>
      <c r="Z1" s="24" t="s">
        <v>3020</v>
      </c>
      <c r="AA1" s="24" t="s">
        <v>7031</v>
      </c>
      <c r="AB1" s="24" t="s">
        <v>7032</v>
      </c>
      <c r="AC1" s="24" t="s">
        <v>7033</v>
      </c>
      <c r="AD1" s="24" t="s">
        <v>3022</v>
      </c>
      <c r="AE1" s="29" t="s">
        <v>3024</v>
      </c>
      <c r="AF1" s="30" t="s">
        <v>7034</v>
      </c>
      <c r="AG1" s="31" t="s">
        <v>3023</v>
      </c>
      <c r="AH1" s="32" t="s">
        <v>7035</v>
      </c>
      <c r="AI1" s="30" t="s">
        <v>7036</v>
      </c>
      <c r="AJ1" s="30" t="s">
        <v>7037</v>
      </c>
      <c r="AK1" s="24" t="s">
        <v>7038</v>
      </c>
      <c r="AL1" s="24" t="s">
        <v>7039</v>
      </c>
      <c r="AM1" s="30" t="s">
        <v>7040</v>
      </c>
      <c r="AN1" s="30" t="s">
        <v>7041</v>
      </c>
      <c r="AO1" s="24" t="s">
        <v>7042</v>
      </c>
      <c r="AP1" s="24" t="s">
        <v>7043</v>
      </c>
      <c r="AQ1" s="24" t="s">
        <v>7044</v>
      </c>
      <c r="AR1" s="24" t="s">
        <v>7045</v>
      </c>
      <c r="AS1" s="24" t="s">
        <v>7046</v>
      </c>
      <c r="AT1" s="24" t="s">
        <v>7047</v>
      </c>
      <c r="AU1" s="24" t="s">
        <v>7048</v>
      </c>
      <c r="AV1" s="24" t="s">
        <v>7049</v>
      </c>
      <c r="AW1" s="33"/>
      <c r="AX1" s="33"/>
      <c r="AY1" s="33"/>
      <c r="AZ1" s="33"/>
      <c r="BA1" s="33"/>
      <c r="BB1" s="33"/>
      <c r="BC1" s="33"/>
      <c r="BD1" s="33"/>
      <c r="BE1" s="33"/>
      <c r="BF1" s="33"/>
      <c r="BG1" s="34"/>
      <c r="BH1" s="34"/>
      <c r="BI1" s="34"/>
      <c r="BJ1" s="34"/>
      <c r="BK1" s="34"/>
      <c r="BL1" s="34"/>
      <c r="BM1" s="34"/>
      <c r="BN1" s="34"/>
      <c r="BO1" s="34"/>
      <c r="BP1" s="34"/>
      <c r="BQ1" s="34"/>
      <c r="BR1" s="34"/>
      <c r="BS1" s="34"/>
      <c r="BT1" s="34"/>
      <c r="BU1" s="34"/>
      <c r="BV1" s="34"/>
      <c r="BW1" s="34"/>
      <c r="BX1" s="34"/>
      <c r="BY1" s="34"/>
      <c r="BZ1" s="34"/>
      <c r="CA1" s="34"/>
      <c r="CB1" s="34"/>
      <c r="CC1" s="34"/>
      <c r="CD1" s="34"/>
      <c r="CE1" s="34"/>
      <c r="CF1" s="34"/>
      <c r="CG1" s="34"/>
      <c r="CH1" s="34"/>
      <c r="CI1" s="34"/>
      <c r="CJ1" s="34"/>
      <c r="CK1" s="34"/>
      <c r="CL1" s="34"/>
      <c r="CM1" s="34"/>
      <c r="CN1" s="34"/>
      <c r="CO1" s="34"/>
      <c r="CP1" s="34"/>
      <c r="CQ1" s="34"/>
      <c r="CR1" s="34"/>
      <c r="CS1" s="34"/>
    </row>
    <row r="2" spans="1:232" s="43" customFormat="1" x14ac:dyDescent="0.25">
      <c r="A2" s="36"/>
      <c r="B2" s="37"/>
      <c r="C2" s="39" t="str">
        <f>IF(H2="","",Sheet1!AI2)</f>
        <v>N</v>
      </c>
      <c r="D2" s="38" t="s">
        <v>3039</v>
      </c>
      <c r="E2" s="38" t="s">
        <v>25</v>
      </c>
      <c r="F2" s="39" t="str">
        <f>IF(H2="","",Sheet1!AF2)</f>
        <v>07/10/2025</v>
      </c>
      <c r="G2" t="str">
        <f>IF(H2="","",Sheet1!AF2)</f>
        <v>07/10/2025</v>
      </c>
      <c r="H2" s="21">
        <v>9106002293</v>
      </c>
      <c r="I2" t="str">
        <f>IF(H2="","",Sheet1!AF2)</f>
        <v>07/10/2025</v>
      </c>
      <c r="J2" s="40" t="str">
        <f>"NKHT25"&amp;TEXT(MONTH(I2),"00")&amp;"/"&amp;RIGHT(O2,3)&amp;M2</f>
        <v>NKHT2510/56100158949</v>
      </c>
      <c r="K2" s="41"/>
      <c r="L2" s="42" t="str">
        <f>IF(H2="","",Sheet1!AK2)</f>
        <v>K25TTM</v>
      </c>
      <c r="M2" s="42" t="str">
        <f>IF(H2="","",Sheet1!AE2)</f>
        <v>00158949</v>
      </c>
      <c r="N2" s="43" t="str">
        <f>IF(H2="","",Sheet1!AF2)</f>
        <v>07/10/2025</v>
      </c>
      <c r="O2" s="15" t="str">
        <f>IF(H2="","",Sheet1!AH2)</f>
        <v>WIN1561</v>
      </c>
      <c r="P2" s="44"/>
      <c r="Q2" s="44"/>
      <c r="R2" s="44"/>
      <c r="S2" s="40" t="str">
        <f>IF(H2="","",Sheet1!AL2)</f>
        <v>1561 WM VCC HCM Thảo Điền</v>
      </c>
      <c r="T2" s="44"/>
      <c r="U2" s="44"/>
      <c r="V2" s="40" t="str">
        <f>IF(H2="","",Sheet1!AL2)</f>
        <v>1561 WM VCC HCM Thảo Điền</v>
      </c>
      <c r="W2" s="44"/>
      <c r="X2" s="44"/>
      <c r="Y2" s="15" t="str">
        <f>IF(H2="","",Sheet1!AJ2)</f>
        <v>CN300</v>
      </c>
      <c r="Z2" s="44"/>
      <c r="AA2" s="37"/>
      <c r="AB2" s="51">
        <f>IF(H2="","",5111)</f>
        <v>5111</v>
      </c>
      <c r="AC2" s="51">
        <f>IF(H2="","",131)</f>
        <v>131</v>
      </c>
      <c r="AD2" s="37"/>
      <c r="AE2" s="45">
        <f>IF(H2="","",Sheet1!U2)</f>
        <v>2</v>
      </c>
      <c r="AF2" s="45"/>
      <c r="AG2" s="15">
        <f>IF(H2="","",Sheet1!T2)</f>
        <v>70950</v>
      </c>
      <c r="AH2" s="46">
        <f>AE2*AG2</f>
        <v>141900</v>
      </c>
      <c r="AI2" s="45"/>
      <c r="AJ2" s="45"/>
      <c r="AK2" s="47"/>
      <c r="AL2" s="48">
        <f>IF(H2="","",8)</f>
        <v>8</v>
      </c>
      <c r="AM2" s="45"/>
      <c r="AN2" s="45">
        <f>AH2*8%</f>
        <v>11352</v>
      </c>
      <c r="AO2" s="48">
        <f>IF(H2="","",33311)</f>
        <v>33311</v>
      </c>
      <c r="AP2" s="47"/>
      <c r="AQ2" s="52" t="str">
        <f>IF(H2="","","K-hangtra")</f>
        <v>K-hangtra</v>
      </c>
      <c r="AR2" s="52">
        <f>IF(H2="","",156)</f>
        <v>156</v>
      </c>
      <c r="AS2" s="52">
        <f>IF(H2="","",632)</f>
        <v>632</v>
      </c>
      <c r="AT2" s="49"/>
      <c r="AU2" s="49"/>
      <c r="AV2" s="47"/>
      <c r="AW2" s="50"/>
      <c r="AX2" s="50"/>
      <c r="AY2" s="50"/>
      <c r="AZ2" s="50"/>
      <c r="BA2" s="50"/>
      <c r="BB2" s="50"/>
      <c r="BC2" s="50"/>
      <c r="BD2" s="50"/>
      <c r="BE2" s="50"/>
      <c r="BF2" s="50"/>
      <c r="BG2" s="50"/>
      <c r="BH2" s="50"/>
      <c r="BI2" s="50"/>
      <c r="BJ2" s="50"/>
      <c r="BK2" s="50"/>
      <c r="BL2" s="50"/>
      <c r="BM2" s="50"/>
      <c r="BN2" s="50"/>
      <c r="BO2" s="50"/>
      <c r="BP2" s="50"/>
      <c r="BQ2" s="50"/>
      <c r="BR2" s="50"/>
      <c r="BS2" s="50"/>
      <c r="BT2" s="50"/>
      <c r="BU2" s="50"/>
      <c r="BV2" s="50"/>
      <c r="BW2" s="50"/>
      <c r="BX2" s="50"/>
      <c r="BY2" s="50"/>
      <c r="BZ2" s="50"/>
      <c r="CA2" s="50"/>
      <c r="CB2" s="50"/>
      <c r="CC2" s="50"/>
      <c r="CD2" s="50"/>
      <c r="CE2" s="50"/>
      <c r="CF2" s="50"/>
      <c r="CG2" s="50"/>
      <c r="CH2" s="50"/>
      <c r="CI2" s="50"/>
      <c r="CJ2" s="50"/>
      <c r="CK2" s="50"/>
      <c r="CL2" s="50"/>
      <c r="CM2" s="50"/>
      <c r="CN2" s="50"/>
      <c r="CO2" s="50"/>
      <c r="CP2" s="50"/>
      <c r="CQ2" s="50"/>
      <c r="CR2" s="50"/>
      <c r="CS2" s="50"/>
      <c r="CT2" s="50"/>
      <c r="CU2" s="50"/>
      <c r="CV2" s="50"/>
      <c r="CW2" s="50"/>
      <c r="CX2" s="50"/>
      <c r="CY2" s="50"/>
      <c r="CZ2" s="50"/>
      <c r="DA2" s="50"/>
      <c r="DB2" s="50"/>
      <c r="DC2" s="50"/>
      <c r="DD2" s="50"/>
      <c r="DE2" s="50"/>
      <c r="DF2" s="50"/>
      <c r="DG2" s="50"/>
      <c r="DH2" s="50"/>
      <c r="DI2" s="50"/>
      <c r="DJ2" s="50"/>
      <c r="DK2" s="50"/>
      <c r="DL2" s="50"/>
      <c r="DM2" s="50"/>
      <c r="DN2" s="50"/>
      <c r="DO2" s="50"/>
      <c r="DP2" s="50"/>
      <c r="DQ2" s="50"/>
      <c r="DR2" s="50"/>
      <c r="DS2" s="50"/>
      <c r="DT2" s="50"/>
      <c r="DU2" s="50"/>
      <c r="DV2" s="50"/>
      <c r="DW2" s="50"/>
      <c r="DX2" s="50"/>
      <c r="DY2" s="50"/>
      <c r="DZ2" s="50"/>
      <c r="EA2" s="50"/>
      <c r="EB2" s="50"/>
      <c r="EC2" s="50"/>
      <c r="ED2" s="50"/>
      <c r="EE2" s="50"/>
      <c r="EF2" s="50"/>
      <c r="EG2" s="50"/>
      <c r="EH2" s="50"/>
      <c r="EI2" s="50"/>
      <c r="EJ2" s="50"/>
      <c r="EK2" s="50"/>
      <c r="EL2" s="50"/>
      <c r="EM2" s="50"/>
      <c r="EN2" s="50"/>
      <c r="EO2" s="50"/>
      <c r="EP2" s="50"/>
      <c r="EQ2" s="50"/>
      <c r="ER2" s="50"/>
      <c r="ES2" s="50"/>
      <c r="ET2" s="50"/>
      <c r="EU2" s="50"/>
      <c r="EV2" s="50"/>
      <c r="EW2" s="50"/>
      <c r="EX2" s="50"/>
      <c r="EY2" s="50"/>
      <c r="EZ2" s="50"/>
      <c r="FA2" s="50"/>
      <c r="FB2" s="50"/>
      <c r="FC2" s="50"/>
      <c r="FD2" s="50"/>
      <c r="FE2" s="50"/>
      <c r="FF2" s="50"/>
      <c r="FG2" s="50"/>
      <c r="FH2" s="50"/>
      <c r="FI2" s="50"/>
      <c r="FJ2" s="50"/>
      <c r="FK2" s="50"/>
      <c r="FL2" s="50"/>
      <c r="FM2" s="50"/>
      <c r="FN2" s="50"/>
      <c r="FO2" s="50"/>
      <c r="FP2" s="50"/>
      <c r="FQ2" s="50"/>
      <c r="FR2" s="50"/>
      <c r="FS2" s="50"/>
      <c r="FT2" s="50"/>
      <c r="FU2" s="50"/>
      <c r="FV2" s="50"/>
      <c r="FW2" s="50"/>
      <c r="FX2" s="50"/>
      <c r="FY2" s="50"/>
      <c r="FZ2" s="50"/>
      <c r="GA2" s="50"/>
      <c r="GB2" s="50"/>
      <c r="GC2" s="50"/>
      <c r="GD2" s="50"/>
      <c r="GE2" s="50"/>
      <c r="GF2" s="50"/>
      <c r="GG2" s="50"/>
      <c r="GH2" s="50"/>
      <c r="GI2" s="50"/>
      <c r="GJ2" s="50"/>
      <c r="GK2" s="50"/>
      <c r="GL2" s="50"/>
      <c r="GM2" s="50"/>
      <c r="GN2" s="50"/>
      <c r="GO2" s="50"/>
      <c r="GP2" s="50"/>
      <c r="GQ2" s="50"/>
      <c r="GR2" s="50"/>
      <c r="GS2" s="50"/>
      <c r="GT2" s="50"/>
      <c r="GU2" s="50"/>
      <c r="GV2" s="50"/>
      <c r="GW2" s="50"/>
      <c r="GX2" s="50"/>
      <c r="GY2" s="50"/>
      <c r="GZ2" s="50"/>
      <c r="HA2" s="50"/>
      <c r="HB2" s="50"/>
      <c r="HC2" s="50"/>
      <c r="HD2" s="50"/>
      <c r="HE2" s="50"/>
      <c r="HF2" s="50"/>
      <c r="HG2" s="50"/>
      <c r="HH2" s="50"/>
      <c r="HI2" s="50"/>
      <c r="HJ2" s="50"/>
      <c r="HK2" s="50"/>
      <c r="HL2" s="50"/>
      <c r="HM2" s="50"/>
      <c r="HN2" s="50"/>
      <c r="HO2" s="50"/>
      <c r="HP2" s="50"/>
      <c r="HQ2" s="50"/>
      <c r="HR2" s="50"/>
      <c r="HS2" s="50"/>
      <c r="HT2" s="50"/>
      <c r="HU2" s="50"/>
      <c r="HV2" s="50"/>
      <c r="HW2" s="50"/>
      <c r="HX2" s="50"/>
    </row>
    <row r="3" spans="1:232" x14ac:dyDescent="0.25">
      <c r="C3" s="39" t="str">
        <f>IF(H3="","",Sheet1!AI3)</f>
        <v>N</v>
      </c>
      <c r="D3" s="38" t="s">
        <v>3039</v>
      </c>
      <c r="E3" s="38" t="s">
        <v>25</v>
      </c>
      <c r="F3" s="39" t="str">
        <f>IF(H3="","",Sheet1!AF3)</f>
        <v>07/10/2025</v>
      </c>
      <c r="G3" t="str">
        <f>IF(H3="","",Sheet1!AF3)</f>
        <v>07/10/2025</v>
      </c>
      <c r="H3" s="21">
        <v>9106002293</v>
      </c>
      <c r="I3" t="str">
        <f>IF(H3="","",Sheet1!AF3)</f>
        <v>07/10/2025</v>
      </c>
      <c r="J3" s="40" t="str">
        <f t="shared" ref="J3:J66" si="0">"NKHT25"&amp;TEXT(MONTH(I3),"00")&amp;"/"&amp;RIGHT(O3,3)&amp;M3</f>
        <v>NKHT2510/56100158949</v>
      </c>
      <c r="L3" s="42" t="str">
        <f>IF(H3="","",Sheet1!AK3)</f>
        <v>K25TTM</v>
      </c>
      <c r="M3" s="42" t="str">
        <f>IF(H3="","",Sheet1!AE3)</f>
        <v>00158949</v>
      </c>
      <c r="N3" s="43" t="str">
        <f>IF(H3="","",Sheet1!AF3)</f>
        <v>07/10/2025</v>
      </c>
      <c r="O3" s="15" t="str">
        <f>IF(H3="","",Sheet1!AH3)</f>
        <v>WIN1561</v>
      </c>
      <c r="S3" s="40" t="str">
        <f>IF(H3="","",Sheet1!AL3)</f>
        <v>1561 WM VCC HCM Thảo Điền</v>
      </c>
      <c r="V3" s="40" t="str">
        <f>IF(H3="","",Sheet1!AL3)</f>
        <v>1561 WM VCC HCM Thảo Điền</v>
      </c>
      <c r="Y3" s="15" t="str">
        <f>IF(H3="","",Sheet1!AJ3)</f>
        <v>CGM300</v>
      </c>
      <c r="AB3" s="51">
        <f t="shared" ref="AB3:AB66" si="1">IF(H3="","",5111)</f>
        <v>5111</v>
      </c>
      <c r="AC3" s="51">
        <f t="shared" ref="AC3:AC66" si="2">IF(H3="","",131)</f>
        <v>131</v>
      </c>
      <c r="AE3" s="45">
        <f>IF(H3="","",Sheet1!U3)</f>
        <v>1</v>
      </c>
      <c r="AG3" s="15">
        <f>IF(H3="","",Sheet1!T3)</f>
        <v>73431</v>
      </c>
      <c r="AH3" s="46">
        <f t="shared" ref="AH3:AH66" si="3">AE3*AG3</f>
        <v>73431</v>
      </c>
      <c r="AL3" s="48">
        <f t="shared" ref="AL3:AL66" si="4">IF(H3="","",8)</f>
        <v>8</v>
      </c>
      <c r="AN3" s="45">
        <f t="shared" ref="AN3:AN66" si="5">AH3*8%</f>
        <v>5874.4800000000005</v>
      </c>
      <c r="AO3" s="48">
        <f t="shared" ref="AO3:AO66" si="6">IF(H3="","",33311)</f>
        <v>33311</v>
      </c>
      <c r="AQ3" s="52" t="str">
        <f t="shared" ref="AQ3:AQ66" si="7">IF(H3="","","K-hangtra")</f>
        <v>K-hangtra</v>
      </c>
      <c r="AR3" s="52">
        <f t="shared" ref="AR3:AR66" si="8">IF(H3="","",156)</f>
        <v>156</v>
      </c>
      <c r="AS3" s="52">
        <f t="shared" ref="AS3:AS66" si="9">IF(H3="","",632)</f>
        <v>632</v>
      </c>
    </row>
    <row r="4" spans="1:232" x14ac:dyDescent="0.25">
      <c r="C4" s="39" t="str">
        <f>IF(H4="","",Sheet1!AI4)</f>
        <v>N</v>
      </c>
      <c r="D4" s="38" t="s">
        <v>3039</v>
      </c>
      <c r="E4" s="38" t="s">
        <v>25</v>
      </c>
      <c r="F4" s="39" t="str">
        <f>IF(H4="","",Sheet1!AF4)</f>
        <v>07/10/2025</v>
      </c>
      <c r="G4" t="str">
        <f>IF(H4="","",Sheet1!AF4)</f>
        <v>07/10/2025</v>
      </c>
      <c r="H4" s="21">
        <v>9106002293</v>
      </c>
      <c r="I4" t="str">
        <f>IF(H4="","",Sheet1!AF4)</f>
        <v>07/10/2025</v>
      </c>
      <c r="J4" s="40" t="str">
        <f t="shared" si="0"/>
        <v>NKHT2510/56100158949</v>
      </c>
      <c r="L4" s="42" t="str">
        <f>IF(H4="","",Sheet1!AK4)</f>
        <v>K25TTM</v>
      </c>
      <c r="M4" s="42" t="str">
        <f>IF(H4="","",Sheet1!AE4)</f>
        <v>00158949</v>
      </c>
      <c r="N4" s="43" t="str">
        <f>IF(H4="","",Sheet1!AF4)</f>
        <v>07/10/2025</v>
      </c>
      <c r="O4" s="15" t="str">
        <f>IF(H4="","",Sheet1!AH4)</f>
        <v>WIN1561</v>
      </c>
      <c r="S4" s="40" t="str">
        <f>IF(H4="","",Sheet1!AL4)</f>
        <v>1561 WM VCC HCM Thảo Điền</v>
      </c>
      <c r="V4" s="40" t="str">
        <f>IF(H4="","",Sheet1!AL4)</f>
        <v>1561 WM VCC HCM Thảo Điền</v>
      </c>
      <c r="Y4" s="15" t="str">
        <f>IF(H4="","",Sheet1!AJ4)</f>
        <v>GXD500</v>
      </c>
      <c r="AB4" s="51">
        <f t="shared" si="1"/>
        <v>5111</v>
      </c>
      <c r="AC4" s="51">
        <f t="shared" si="2"/>
        <v>131</v>
      </c>
      <c r="AE4" s="45">
        <f>IF(H4="","",Sheet1!U4)</f>
        <v>2</v>
      </c>
      <c r="AG4" s="15">
        <f>IF(H4="","",Sheet1!T4)</f>
        <v>111606</v>
      </c>
      <c r="AH4" s="46">
        <f t="shared" si="3"/>
        <v>223212</v>
      </c>
      <c r="AL4" s="48">
        <f t="shared" si="4"/>
        <v>8</v>
      </c>
      <c r="AN4" s="45">
        <f t="shared" si="5"/>
        <v>17856.96</v>
      </c>
      <c r="AO4" s="48">
        <f t="shared" si="6"/>
        <v>33311</v>
      </c>
      <c r="AQ4" s="52" t="str">
        <f t="shared" si="7"/>
        <v>K-hangtra</v>
      </c>
      <c r="AR4" s="52">
        <f t="shared" si="8"/>
        <v>156</v>
      </c>
      <c r="AS4" s="52">
        <f t="shared" si="9"/>
        <v>632</v>
      </c>
    </row>
    <row r="5" spans="1:232" x14ac:dyDescent="0.25">
      <c r="C5" s="39" t="str">
        <f>IF(H5="","",Sheet1!AI5)</f>
        <v>N</v>
      </c>
      <c r="D5" s="38" t="s">
        <v>3039</v>
      </c>
      <c r="E5" s="38" t="s">
        <v>25</v>
      </c>
      <c r="F5" s="39" t="str">
        <f>IF(H5="","",Sheet1!AF5)</f>
        <v>07/10/2025</v>
      </c>
      <c r="G5" t="str">
        <f>IF(H5="","",Sheet1!AF5)</f>
        <v>07/10/2025</v>
      </c>
      <c r="H5" s="21">
        <v>9106002293</v>
      </c>
      <c r="I5" t="str">
        <f>IF(H5="","",Sheet1!AF5)</f>
        <v>07/10/2025</v>
      </c>
      <c r="J5" s="40" t="str">
        <f t="shared" si="0"/>
        <v>NKHT2510/56100158949</v>
      </c>
      <c r="L5" s="42" t="str">
        <f>IF(H5="","",Sheet1!AK5)</f>
        <v>K25TTM</v>
      </c>
      <c r="M5" s="42" t="str">
        <f>IF(H5="","",Sheet1!AE5)</f>
        <v>00158949</v>
      </c>
      <c r="N5" s="43" t="str">
        <f>IF(H5="","",Sheet1!AF5)</f>
        <v>07/10/2025</v>
      </c>
      <c r="O5" s="15" t="str">
        <f>IF(H5="","",Sheet1!AH5)</f>
        <v>WIN1561</v>
      </c>
      <c r="S5" s="40" t="str">
        <f>IF(H5="","",Sheet1!AL5)</f>
        <v>1561 WM VCC HCM Thảo Điền</v>
      </c>
      <c r="V5" s="40" t="str">
        <f>IF(H5="","",Sheet1!AL5)</f>
        <v>1561 WM VCC HCM Thảo Điền</v>
      </c>
      <c r="Y5" s="15" t="str">
        <f>IF(H5="","",Sheet1!AJ5)</f>
        <v>GSG250</v>
      </c>
      <c r="AB5" s="51">
        <f t="shared" si="1"/>
        <v>5111</v>
      </c>
      <c r="AC5" s="51">
        <f t="shared" si="2"/>
        <v>131</v>
      </c>
      <c r="AE5" s="45">
        <f>IF(H5="","",Sheet1!U5)</f>
        <v>6</v>
      </c>
      <c r="AG5" s="15">
        <f>IF(H5="","",Sheet1!T5)</f>
        <v>50400</v>
      </c>
      <c r="AH5" s="46">
        <f t="shared" si="3"/>
        <v>302400</v>
      </c>
      <c r="AL5" s="48">
        <f t="shared" si="4"/>
        <v>8</v>
      </c>
      <c r="AN5" s="45">
        <f t="shared" si="5"/>
        <v>24192</v>
      </c>
      <c r="AO5" s="48">
        <f t="shared" si="6"/>
        <v>33311</v>
      </c>
      <c r="AQ5" s="52" t="str">
        <f t="shared" si="7"/>
        <v>K-hangtra</v>
      </c>
      <c r="AR5" s="52">
        <f t="shared" si="8"/>
        <v>156</v>
      </c>
      <c r="AS5" s="52">
        <f t="shared" si="9"/>
        <v>632</v>
      </c>
    </row>
    <row r="6" spans="1:232" x14ac:dyDescent="0.25">
      <c r="C6" s="39" t="str">
        <f>IF(H6="","",Sheet1!AI6)</f>
        <v>N</v>
      </c>
      <c r="D6" s="38" t="s">
        <v>3039</v>
      </c>
      <c r="E6" s="38" t="s">
        <v>25</v>
      </c>
      <c r="F6" s="39" t="str">
        <f>IF(H6="","",Sheet1!AF6)</f>
        <v>07/10/2025</v>
      </c>
      <c r="G6" t="str">
        <f>IF(H6="","",Sheet1!AF6)</f>
        <v>07/10/2025</v>
      </c>
      <c r="H6" s="21">
        <v>9106002293</v>
      </c>
      <c r="I6" t="str">
        <f>IF(H6="","",Sheet1!AF6)</f>
        <v>07/10/2025</v>
      </c>
      <c r="J6" s="40" t="str">
        <f t="shared" si="0"/>
        <v>NKHT2510/56100158949</v>
      </c>
      <c r="L6" s="42" t="str">
        <f>IF(H6="","",Sheet1!AK6)</f>
        <v>K25TTM</v>
      </c>
      <c r="M6" s="42" t="str">
        <f>IF(H6="","",Sheet1!AE6)</f>
        <v>00158949</v>
      </c>
      <c r="N6" s="43" t="str">
        <f>IF(H6="","",Sheet1!AF6)</f>
        <v>07/10/2025</v>
      </c>
      <c r="O6" s="15" t="str">
        <f>IF(H6="","",Sheet1!AH6)</f>
        <v>WIN1561</v>
      </c>
      <c r="S6" s="40" t="str">
        <f>IF(H6="","",Sheet1!AL6)</f>
        <v>1561 WM VCC HCM Thảo Điền</v>
      </c>
      <c r="V6" s="40" t="str">
        <f>IF(H6="","",Sheet1!AL6)</f>
        <v>1561 WM VCC HCM Thảo Điền</v>
      </c>
      <c r="Y6" s="15" t="str">
        <f>IF(H6="","",Sheet1!AJ6)</f>
        <v>MNH250</v>
      </c>
      <c r="AB6" s="51">
        <f t="shared" si="1"/>
        <v>5111</v>
      </c>
      <c r="AC6" s="51">
        <f t="shared" si="2"/>
        <v>131</v>
      </c>
      <c r="AE6" s="45">
        <f>IF(H6="","",Sheet1!U6)</f>
        <v>2</v>
      </c>
      <c r="AG6" s="15">
        <f>IF(H6="","",Sheet1!T6)</f>
        <v>46000</v>
      </c>
      <c r="AH6" s="46">
        <f t="shared" si="3"/>
        <v>92000</v>
      </c>
      <c r="AL6" s="48">
        <f t="shared" si="4"/>
        <v>8</v>
      </c>
      <c r="AN6" s="45">
        <f t="shared" si="5"/>
        <v>7360</v>
      </c>
      <c r="AO6" s="48">
        <f t="shared" si="6"/>
        <v>33311</v>
      </c>
      <c r="AQ6" s="52" t="str">
        <f t="shared" si="7"/>
        <v>K-hangtra</v>
      </c>
      <c r="AR6" s="52">
        <f t="shared" si="8"/>
        <v>156</v>
      </c>
      <c r="AS6" s="52">
        <f t="shared" si="9"/>
        <v>632</v>
      </c>
    </row>
    <row r="7" spans="1:232" x14ac:dyDescent="0.25">
      <c r="C7" s="39" t="str">
        <f>IF(H7="","",Sheet1!AI7)</f>
        <v>N</v>
      </c>
      <c r="D7" s="38" t="s">
        <v>3039</v>
      </c>
      <c r="E7" s="38" t="s">
        <v>25</v>
      </c>
      <c r="F7" s="39" t="str">
        <f>IF(H7="","",Sheet1!AF7)</f>
        <v>07/10/2025</v>
      </c>
      <c r="G7" t="str">
        <f>IF(H7="","",Sheet1!AF7)</f>
        <v>07/10/2025</v>
      </c>
      <c r="H7" s="21">
        <v>9106002293</v>
      </c>
      <c r="I7" t="str">
        <f>IF(H7="","",Sheet1!AF7)</f>
        <v>07/10/2025</v>
      </c>
      <c r="J7" s="40" t="str">
        <f t="shared" si="0"/>
        <v>NKHT2510/56100158949</v>
      </c>
      <c r="L7" s="42" t="str">
        <f>IF(H7="","",Sheet1!AK7)</f>
        <v>K25TTM</v>
      </c>
      <c r="M7" s="42" t="str">
        <f>IF(H7="","",Sheet1!AE7)</f>
        <v>00158949</v>
      </c>
      <c r="N7" s="43" t="str">
        <f>IF(H7="","",Sheet1!AF7)</f>
        <v>07/10/2025</v>
      </c>
      <c r="O7" s="15" t="str">
        <f>IF(H7="","",Sheet1!AH7)</f>
        <v>WIN1561</v>
      </c>
      <c r="S7" s="40" t="str">
        <f>IF(H7="","",Sheet1!AL7)</f>
        <v>1561 WM VCC HCM Thảo Điền</v>
      </c>
      <c r="V7" s="40" t="str">
        <f>IF(H7="","",Sheet1!AL7)</f>
        <v>1561 WM VCC HCM Thảo Điền</v>
      </c>
      <c r="Y7" s="15" t="str">
        <f>IF(H7="","",Sheet1!AJ7)</f>
        <v>GM500</v>
      </c>
      <c r="AB7" s="51">
        <f t="shared" si="1"/>
        <v>5111</v>
      </c>
      <c r="AC7" s="51">
        <f t="shared" si="2"/>
        <v>131</v>
      </c>
      <c r="AE7" s="45">
        <f>IF(H7="","",Sheet1!U7)</f>
        <v>2</v>
      </c>
      <c r="AG7" s="15">
        <f>IF(H7="","",Sheet1!T7)</f>
        <v>111058</v>
      </c>
      <c r="AH7" s="46">
        <f t="shared" si="3"/>
        <v>222116</v>
      </c>
      <c r="AL7" s="48">
        <f t="shared" si="4"/>
        <v>8</v>
      </c>
      <c r="AN7" s="45">
        <f t="shared" si="5"/>
        <v>17769.28</v>
      </c>
      <c r="AO7" s="48">
        <f t="shared" si="6"/>
        <v>33311</v>
      </c>
      <c r="AQ7" s="52" t="str">
        <f t="shared" si="7"/>
        <v>K-hangtra</v>
      </c>
      <c r="AR7" s="52">
        <f t="shared" si="8"/>
        <v>156</v>
      </c>
      <c r="AS7" s="52">
        <f t="shared" si="9"/>
        <v>632</v>
      </c>
    </row>
    <row r="8" spans="1:232" x14ac:dyDescent="0.25">
      <c r="C8" s="39" t="str">
        <f>IF(H8="","",Sheet1!AI8)</f>
        <v>N</v>
      </c>
      <c r="D8" s="38" t="s">
        <v>3039</v>
      </c>
      <c r="E8" s="38" t="s">
        <v>25</v>
      </c>
      <c r="F8" s="39" t="str">
        <f>IF(H8="","",Sheet1!AF8)</f>
        <v>07/10/2025</v>
      </c>
      <c r="G8" t="str">
        <f>IF(H8="","",Sheet1!AF8)</f>
        <v>07/10/2025</v>
      </c>
      <c r="H8" s="21">
        <v>9106002293</v>
      </c>
      <c r="I8" t="str">
        <f>IF(H8="","",Sheet1!AF8)</f>
        <v>07/10/2025</v>
      </c>
      <c r="J8" s="40" t="str">
        <f t="shared" si="0"/>
        <v>NKHT2510/56100158949</v>
      </c>
      <c r="L8" s="42" t="str">
        <f>IF(H8="","",Sheet1!AK8)</f>
        <v>K25TTM</v>
      </c>
      <c r="M8" s="42" t="str">
        <f>IF(H8="","",Sheet1!AE8)</f>
        <v>00158949</v>
      </c>
      <c r="N8" s="43" t="str">
        <f>IF(H8="","",Sheet1!AF8)</f>
        <v>07/10/2025</v>
      </c>
      <c r="O8" s="15" t="str">
        <f>IF(H8="","",Sheet1!AH8)</f>
        <v>WIN1561</v>
      </c>
      <c r="S8" s="40" t="str">
        <f>IF(H8="","",Sheet1!AL8)</f>
        <v>1561 WM VCC HCM Thảo Điền</v>
      </c>
      <c r="V8" s="40" t="str">
        <f>IF(H8="","",Sheet1!AL8)</f>
        <v>1561 WM VCC HCM Thảo Điền</v>
      </c>
      <c r="Y8" s="15" t="str">
        <f>IF(H8="","",Sheet1!AJ8)</f>
        <v>CC300</v>
      </c>
      <c r="AB8" s="51">
        <f t="shared" si="1"/>
        <v>5111</v>
      </c>
      <c r="AC8" s="51">
        <f t="shared" si="2"/>
        <v>131</v>
      </c>
      <c r="AE8" s="45">
        <f>IF(H8="","",Sheet1!U8)</f>
        <v>3</v>
      </c>
      <c r="AG8" s="15">
        <f>IF(H8="","",Sheet1!T8)</f>
        <v>60885</v>
      </c>
      <c r="AH8" s="46">
        <f t="shared" si="3"/>
        <v>182655</v>
      </c>
      <c r="AL8" s="48">
        <f t="shared" si="4"/>
        <v>8</v>
      </c>
      <c r="AN8" s="45">
        <f t="shared" si="5"/>
        <v>14612.4</v>
      </c>
      <c r="AO8" s="48">
        <f t="shared" si="6"/>
        <v>33311</v>
      </c>
      <c r="AQ8" s="52" t="str">
        <f t="shared" si="7"/>
        <v>K-hangtra</v>
      </c>
      <c r="AR8" s="52">
        <f t="shared" si="8"/>
        <v>156</v>
      </c>
      <c r="AS8" s="52">
        <f t="shared" si="9"/>
        <v>632</v>
      </c>
    </row>
    <row r="9" spans="1:232" x14ac:dyDescent="0.25">
      <c r="C9" s="39" t="str">
        <f>IF(H9="","",Sheet1!AI9)</f>
        <v>N</v>
      </c>
      <c r="D9" s="38" t="s">
        <v>3039</v>
      </c>
      <c r="E9" s="38" t="s">
        <v>25</v>
      </c>
      <c r="F9" s="39" t="str">
        <f>IF(H9="","",Sheet1!AF9)</f>
        <v>07/10/2025</v>
      </c>
      <c r="G9" t="str">
        <f>IF(H9="","",Sheet1!AF9)</f>
        <v>07/10/2025</v>
      </c>
      <c r="H9" s="21">
        <v>9106002293</v>
      </c>
      <c r="I9" t="str">
        <f>IF(H9="","",Sheet1!AF9)</f>
        <v>07/10/2025</v>
      </c>
      <c r="J9" s="40" t="str">
        <f t="shared" si="0"/>
        <v>NKHT2510/56100158949</v>
      </c>
      <c r="L9" s="42" t="str">
        <f>IF(H9="","",Sheet1!AK9)</f>
        <v>K25TTM</v>
      </c>
      <c r="M9" s="42" t="str">
        <f>IF(H9="","",Sheet1!AE9)</f>
        <v>00158949</v>
      </c>
      <c r="N9" s="43" t="str">
        <f>IF(H9="","",Sheet1!AF9)</f>
        <v>07/10/2025</v>
      </c>
      <c r="O9" s="15" t="str">
        <f>IF(H9="","",Sheet1!AH9)</f>
        <v>WIN1561</v>
      </c>
      <c r="S9" s="40" t="str">
        <f>IF(H9="","",Sheet1!AL9)</f>
        <v>1561 WM VCC HCM Thảo Điền</v>
      </c>
      <c r="V9" s="40" t="str">
        <f>IF(H9="","",Sheet1!AL9)</f>
        <v>1561 WM VCC HCM Thảo Điền</v>
      </c>
      <c r="Y9" s="15" t="str">
        <f>IF(H9="","",Sheet1!AJ9)</f>
        <v>GL250</v>
      </c>
      <c r="AB9" s="51">
        <f t="shared" si="1"/>
        <v>5111</v>
      </c>
      <c r="AC9" s="51">
        <f t="shared" si="2"/>
        <v>131</v>
      </c>
      <c r="AE9" s="45">
        <f>IF(H9="","",Sheet1!U9)</f>
        <v>5</v>
      </c>
      <c r="AG9" s="15">
        <f>IF(H9="","",Sheet1!T9)</f>
        <v>49500</v>
      </c>
      <c r="AH9" s="46">
        <f t="shared" si="3"/>
        <v>247500</v>
      </c>
      <c r="AL9" s="48">
        <f t="shared" si="4"/>
        <v>8</v>
      </c>
      <c r="AN9" s="45">
        <f t="shared" si="5"/>
        <v>19800</v>
      </c>
      <c r="AO9" s="48">
        <f t="shared" si="6"/>
        <v>33311</v>
      </c>
      <c r="AQ9" s="52" t="str">
        <f t="shared" si="7"/>
        <v>K-hangtra</v>
      </c>
      <c r="AR9" s="52">
        <f t="shared" si="8"/>
        <v>156</v>
      </c>
      <c r="AS9" s="52">
        <f t="shared" si="9"/>
        <v>632</v>
      </c>
    </row>
    <row r="10" spans="1:232" x14ac:dyDescent="0.25">
      <c r="C10" s="39" t="str">
        <f>IF(H10="","",Sheet1!AI10)</f>
        <v>B</v>
      </c>
      <c r="D10" s="38" t="s">
        <v>3039</v>
      </c>
      <c r="E10" s="38" t="s">
        <v>25</v>
      </c>
      <c r="F10" s="39" t="str">
        <f>IF(H10="","",Sheet1!AF10)</f>
        <v>05/10/2025</v>
      </c>
      <c r="G10" t="str">
        <f>IF(H10="","",Sheet1!AF10)</f>
        <v>05/10/2025</v>
      </c>
      <c r="H10" s="23" t="s">
        <v>6344</v>
      </c>
      <c r="I10" t="str">
        <f>IF(H10="","",Sheet1!AF10)</f>
        <v>05/10/2025</v>
      </c>
      <c r="J10" s="40" t="str">
        <f t="shared" si="0"/>
        <v>NKHT2510/05600028549</v>
      </c>
      <c r="L10" s="42" t="str">
        <f>IF(H10="","",Sheet1!AK10)</f>
        <v>K25TTM</v>
      </c>
      <c r="M10" s="42" t="str">
        <f>IF(H10="","",Sheet1!AE10)</f>
        <v>00028549</v>
      </c>
      <c r="N10" s="43" t="str">
        <f>IF(H10="","",Sheet1!AF10)</f>
        <v>05/10/2025</v>
      </c>
      <c r="O10" s="15" t="str">
        <f>IF(H10="","",Sheet1!AH10)</f>
        <v>WIN-056</v>
      </c>
      <c r="S10" s="40" t="str">
        <f>IF(H10="","",Sheet1!AL10)</f>
        <v>5851 WM+ HYN 14 Tuệ Tĩnh, An Tảo</v>
      </c>
      <c r="V10" s="40" t="str">
        <f>IF(H10="","",Sheet1!AL10)</f>
        <v>5851 WM+ HYN 14 Tuệ Tĩnh, An Tảo</v>
      </c>
      <c r="Y10" s="15" t="str">
        <f>IF(H10="","",Sheet1!AJ10)</f>
        <v>GM500</v>
      </c>
      <c r="AB10" s="51">
        <f t="shared" si="1"/>
        <v>5111</v>
      </c>
      <c r="AC10" s="51">
        <f t="shared" si="2"/>
        <v>131</v>
      </c>
      <c r="AE10" s="45">
        <f>IF(H10="","",Sheet1!U10)</f>
        <v>1</v>
      </c>
      <c r="AG10" s="15">
        <f>IF(H10="","",Sheet1!T10)</f>
        <v>111058</v>
      </c>
      <c r="AH10" s="46">
        <f t="shared" si="3"/>
        <v>111058</v>
      </c>
      <c r="AL10" s="48">
        <f t="shared" si="4"/>
        <v>8</v>
      </c>
      <c r="AN10" s="45">
        <f t="shared" si="5"/>
        <v>8884.64</v>
      </c>
      <c r="AO10" s="48">
        <f t="shared" si="6"/>
        <v>33311</v>
      </c>
      <c r="AQ10" s="52" t="str">
        <f t="shared" si="7"/>
        <v>K-hangtra</v>
      </c>
      <c r="AR10" s="52">
        <f t="shared" si="8"/>
        <v>156</v>
      </c>
      <c r="AS10" s="52">
        <f t="shared" si="9"/>
        <v>632</v>
      </c>
    </row>
    <row r="11" spans="1:232" x14ac:dyDescent="0.25">
      <c r="C11" s="39" t="str">
        <f>IF(H11="","",Sheet1!AI11)</f>
        <v>B</v>
      </c>
      <c r="D11" s="38" t="s">
        <v>3039</v>
      </c>
      <c r="E11" s="38" t="s">
        <v>25</v>
      </c>
      <c r="F11" s="39" t="str">
        <f>IF(H11="","",Sheet1!AF11)</f>
        <v>04/10/2025</v>
      </c>
      <c r="G11" t="str">
        <f>IF(H11="","",Sheet1!AF11)</f>
        <v>04/10/2025</v>
      </c>
      <c r="H11" s="21">
        <v>9106008534</v>
      </c>
      <c r="I11" t="str">
        <f>IF(H11="","",Sheet1!AF11)</f>
        <v>04/10/2025</v>
      </c>
      <c r="J11" s="40" t="str">
        <f t="shared" si="0"/>
        <v>NKHT2510/00200474926</v>
      </c>
      <c r="L11" s="42" t="str">
        <f>IF(H11="","",Sheet1!AK11)</f>
        <v>K25TTM</v>
      </c>
      <c r="M11" s="42" t="str">
        <f>IF(H11="","",Sheet1!AE11)</f>
        <v>00474926</v>
      </c>
      <c r="N11" s="43" t="str">
        <f>IF(H11="","",Sheet1!AF11)</f>
        <v>04/10/2025</v>
      </c>
      <c r="O11" s="15" t="str">
        <f>IF(H11="","",Sheet1!AH11)</f>
        <v>WIN-HNI-00-002</v>
      </c>
      <c r="S11" s="40" t="str">
        <f>IF(H11="","",Sheet1!AL11)</f>
        <v>1699 WM VMM HNI Ocean Park</v>
      </c>
      <c r="V11" s="40" t="str">
        <f>IF(H11="","",Sheet1!AL11)</f>
        <v>1699 WM VMM HNI Ocean Park</v>
      </c>
      <c r="Y11" s="15" t="str">
        <f>IF(H11="","",Sheet1!AJ11)</f>
        <v>GXD500</v>
      </c>
      <c r="AB11" s="51">
        <f t="shared" si="1"/>
        <v>5111</v>
      </c>
      <c r="AC11" s="51">
        <f t="shared" si="2"/>
        <v>131</v>
      </c>
      <c r="AE11" s="45">
        <f>IF(H11="","",Sheet1!U11)</f>
        <v>3</v>
      </c>
      <c r="AG11" s="15">
        <f>IF(H11="","",Sheet1!T11)</f>
        <v>111606</v>
      </c>
      <c r="AH11" s="46">
        <f t="shared" si="3"/>
        <v>334818</v>
      </c>
      <c r="AL11" s="48">
        <f t="shared" si="4"/>
        <v>8</v>
      </c>
      <c r="AN11" s="45">
        <f t="shared" si="5"/>
        <v>26785.440000000002</v>
      </c>
      <c r="AO11" s="48">
        <f t="shared" si="6"/>
        <v>33311</v>
      </c>
      <c r="AQ11" s="52" t="str">
        <f t="shared" si="7"/>
        <v>K-hangtra</v>
      </c>
      <c r="AR11" s="52">
        <f t="shared" si="8"/>
        <v>156</v>
      </c>
      <c r="AS11" s="52">
        <f t="shared" si="9"/>
        <v>632</v>
      </c>
    </row>
    <row r="12" spans="1:232" x14ac:dyDescent="0.25">
      <c r="C12" s="39" t="str">
        <f>IF(H12="","",Sheet1!AI12)</f>
        <v>N</v>
      </c>
      <c r="D12" s="38" t="s">
        <v>3039</v>
      </c>
      <c r="E12" s="38" t="s">
        <v>25</v>
      </c>
      <c r="F12" s="39" t="str">
        <f>IF(H12="","",Sheet1!AF12)</f>
        <v>05/10/2025</v>
      </c>
      <c r="G12" t="str">
        <f>IF(H12="","",Sheet1!AF12)</f>
        <v>05/10/2025</v>
      </c>
      <c r="H12" s="21">
        <v>9106013465</v>
      </c>
      <c r="I12" t="str">
        <f>IF(H12="","",Sheet1!AF12)</f>
        <v>05/10/2025</v>
      </c>
      <c r="J12" s="40" t="str">
        <f t="shared" si="0"/>
        <v>NKHT2510/01000010841</v>
      </c>
      <c r="L12" s="42" t="str">
        <f>IF(H12="","",Sheet1!AK12)</f>
        <v>K25TTM</v>
      </c>
      <c r="M12" s="42" t="str">
        <f>IF(H12="","",Sheet1!AE12)</f>
        <v>00010841</v>
      </c>
      <c r="N12" s="43" t="str">
        <f>IF(H12="","",Sheet1!AF12)</f>
        <v>05/10/2025</v>
      </c>
      <c r="O12" s="15" t="str">
        <f>IF(H12="","",Sheet1!AH12)</f>
        <v>WIN-AGG-01-010</v>
      </c>
      <c r="S12" s="40" t="str">
        <f>IF(H12="","",Sheet1!AL12)</f>
        <v>1563 WM VCP AGG Long Xuyên</v>
      </c>
      <c r="V12" s="40" t="str">
        <f>IF(H12="","",Sheet1!AL12)</f>
        <v>1563 WM VCP AGG Long Xuyên</v>
      </c>
      <c r="Y12" s="15" t="str">
        <f>IF(H12="","",Sheet1!AJ12)</f>
        <v>CC300</v>
      </c>
      <c r="AB12" s="51">
        <f t="shared" si="1"/>
        <v>5111</v>
      </c>
      <c r="AC12" s="51">
        <f t="shared" si="2"/>
        <v>131</v>
      </c>
      <c r="AE12" s="45">
        <f>IF(H12="","",Sheet1!U12)</f>
        <v>2</v>
      </c>
      <c r="AG12" s="15">
        <f>IF(H12="","",Sheet1!T12)</f>
        <v>60885</v>
      </c>
      <c r="AH12" s="46">
        <f t="shared" si="3"/>
        <v>121770</v>
      </c>
      <c r="AL12" s="48">
        <f t="shared" si="4"/>
        <v>8</v>
      </c>
      <c r="AN12" s="45">
        <f t="shared" si="5"/>
        <v>9741.6</v>
      </c>
      <c r="AO12" s="48">
        <f t="shared" si="6"/>
        <v>33311</v>
      </c>
      <c r="AQ12" s="52" t="str">
        <f t="shared" si="7"/>
        <v>K-hangtra</v>
      </c>
      <c r="AR12" s="52">
        <f t="shared" si="8"/>
        <v>156</v>
      </c>
      <c r="AS12" s="52">
        <f t="shared" si="9"/>
        <v>632</v>
      </c>
    </row>
    <row r="13" spans="1:232" x14ac:dyDescent="0.25">
      <c r="C13" s="39" t="str">
        <f>IF(H13="","",Sheet1!AI13)</f>
        <v>B</v>
      </c>
      <c r="D13" s="38" t="s">
        <v>3039</v>
      </c>
      <c r="E13" s="38" t="s">
        <v>25</v>
      </c>
      <c r="F13" s="39" t="str">
        <f>IF(H13="","",Sheet1!AF13)</f>
        <v>04/10/2025</v>
      </c>
      <c r="G13" t="str">
        <f>IF(H13="","",Sheet1!AF13)</f>
        <v>04/10/2025</v>
      </c>
      <c r="H13" s="21">
        <v>9106018450</v>
      </c>
      <c r="I13" t="str">
        <f>IF(H13="","",Sheet1!AF13)</f>
        <v>04/10/2025</v>
      </c>
      <c r="J13" s="40" t="str">
        <f t="shared" si="0"/>
        <v>NKHT2510/00700046720</v>
      </c>
      <c r="L13" s="42" t="str">
        <f>IF(H13="","",Sheet1!AK13)</f>
        <v>K25TTM</v>
      </c>
      <c r="M13" s="42" t="str">
        <f>IF(H13="","",Sheet1!AE13)</f>
        <v>00046720</v>
      </c>
      <c r="N13" s="43" t="str">
        <f>IF(H13="","",Sheet1!AF13)</f>
        <v>04/10/2025</v>
      </c>
      <c r="O13" s="15" t="str">
        <f>IF(H13="","",Sheet1!AH13)</f>
        <v>WIN-QNH-00-007</v>
      </c>
      <c r="S13" s="40" t="str">
        <f>IF(H13="","",Sheet1!AL13)</f>
        <v>1677 WM VCP QNH Cẩm Phả</v>
      </c>
      <c r="V13" s="40" t="str">
        <f>IF(H13="","",Sheet1!AL13)</f>
        <v>1677 WM VCP QNH Cẩm Phả</v>
      </c>
      <c r="Y13" s="15" t="str">
        <f>IF(H13="","",Sheet1!AJ13)</f>
        <v>GXD500</v>
      </c>
      <c r="AB13" s="51">
        <f t="shared" si="1"/>
        <v>5111</v>
      </c>
      <c r="AC13" s="51">
        <f t="shared" si="2"/>
        <v>131</v>
      </c>
      <c r="AE13" s="45">
        <f>IF(H13="","",Sheet1!U13)</f>
        <v>1</v>
      </c>
      <c r="AG13" s="15">
        <f>IF(H13="","",Sheet1!T13)</f>
        <v>111606</v>
      </c>
      <c r="AH13" s="46">
        <f t="shared" si="3"/>
        <v>111606</v>
      </c>
      <c r="AL13" s="48">
        <f t="shared" si="4"/>
        <v>8</v>
      </c>
      <c r="AN13" s="45">
        <f t="shared" si="5"/>
        <v>8928.48</v>
      </c>
      <c r="AO13" s="48">
        <f t="shared" si="6"/>
        <v>33311</v>
      </c>
      <c r="AQ13" s="52" t="str">
        <f t="shared" si="7"/>
        <v>K-hangtra</v>
      </c>
      <c r="AR13" s="52">
        <f t="shared" si="8"/>
        <v>156</v>
      </c>
      <c r="AS13" s="52">
        <f t="shared" si="9"/>
        <v>632</v>
      </c>
    </row>
    <row r="14" spans="1:232" x14ac:dyDescent="0.25">
      <c r="C14" s="39" t="str">
        <f>IF(H14="","",Sheet1!AI14)</f>
        <v>B</v>
      </c>
      <c r="D14" s="38" t="s">
        <v>3039</v>
      </c>
      <c r="E14" s="38" t="s">
        <v>25</v>
      </c>
      <c r="F14" s="39" t="str">
        <f>IF(H14="","",Sheet1!AF14)</f>
        <v>06/10/2025</v>
      </c>
      <c r="G14" t="str">
        <f>IF(H14="","",Sheet1!AF14)</f>
        <v>06/10/2025</v>
      </c>
      <c r="H14" s="21">
        <v>9106018604</v>
      </c>
      <c r="I14" t="str">
        <f>IF(H14="","",Sheet1!AF14)</f>
        <v>06/10/2025</v>
      </c>
      <c r="J14" s="40" t="str">
        <f t="shared" si="0"/>
        <v>NKHT2510/05600028589</v>
      </c>
      <c r="L14" s="42" t="str">
        <f>IF(H14="","",Sheet1!AK14)</f>
        <v>K25TTM</v>
      </c>
      <c r="M14" s="42" t="str">
        <f>IF(H14="","",Sheet1!AE14)</f>
        <v>00028589</v>
      </c>
      <c r="N14" s="43" t="str">
        <f>IF(H14="","",Sheet1!AF14)</f>
        <v>06/10/2025</v>
      </c>
      <c r="O14" s="15" t="str">
        <f>IF(H14="","",Sheet1!AH14)</f>
        <v>WIN-056</v>
      </c>
      <c r="S14" s="40" t="str">
        <f>IF(H14="","",Sheet1!AL14)</f>
        <v>4737 WM+ HYN 71 Chợ Đường Cái</v>
      </c>
      <c r="V14" s="40" t="str">
        <f>IF(H14="","",Sheet1!AL14)</f>
        <v>4737 WM+ HYN 71 Chợ Đường Cái</v>
      </c>
      <c r="Y14" s="15" t="str">
        <f>IF(H14="","",Sheet1!AJ14)</f>
        <v>GM500</v>
      </c>
      <c r="AB14" s="51">
        <f t="shared" si="1"/>
        <v>5111</v>
      </c>
      <c r="AC14" s="51">
        <f t="shared" si="2"/>
        <v>131</v>
      </c>
      <c r="AE14" s="45">
        <f>IF(H14="","",Sheet1!U14)</f>
        <v>1</v>
      </c>
      <c r="AG14" s="15">
        <f>IF(H14="","",Sheet1!T14)</f>
        <v>111058</v>
      </c>
      <c r="AH14" s="46">
        <f t="shared" si="3"/>
        <v>111058</v>
      </c>
      <c r="AL14" s="48">
        <f t="shared" si="4"/>
        <v>8</v>
      </c>
      <c r="AN14" s="45">
        <f t="shared" si="5"/>
        <v>8884.64</v>
      </c>
      <c r="AO14" s="48">
        <f t="shared" si="6"/>
        <v>33311</v>
      </c>
      <c r="AQ14" s="52" t="str">
        <f t="shared" si="7"/>
        <v>K-hangtra</v>
      </c>
      <c r="AR14" s="52">
        <f t="shared" si="8"/>
        <v>156</v>
      </c>
      <c r="AS14" s="52">
        <f t="shared" si="9"/>
        <v>632</v>
      </c>
    </row>
    <row r="15" spans="1:232" x14ac:dyDescent="0.25">
      <c r="C15" s="39" t="str">
        <f>IF(H15="","",Sheet1!AI15)</f>
        <v>N</v>
      </c>
      <c r="D15" s="38" t="s">
        <v>3039</v>
      </c>
      <c r="E15" s="38" t="s">
        <v>25</v>
      </c>
      <c r="F15" s="39" t="str">
        <f>IF(H15="","",Sheet1!AF15)</f>
        <v>04/10/2025</v>
      </c>
      <c r="G15" t="str">
        <f>IF(H15="","",Sheet1!AF15)</f>
        <v>04/10/2025</v>
      </c>
      <c r="H15" s="21">
        <v>9106019055</v>
      </c>
      <c r="I15" t="str">
        <f>IF(H15="","",Sheet1!AF15)</f>
        <v>04/10/2025</v>
      </c>
      <c r="J15" s="40" t="str">
        <f t="shared" si="0"/>
        <v>NKHT2510/01300002233</v>
      </c>
      <c r="L15" s="42" t="str">
        <f>IF(H15="","",Sheet1!AK15)</f>
        <v>K25TTM</v>
      </c>
      <c r="M15" s="42" t="str">
        <f>IF(H15="","",Sheet1!AE15)</f>
        <v>00002233</v>
      </c>
      <c r="N15" s="43" t="str">
        <f>IF(H15="","",Sheet1!AF15)</f>
        <v>04/10/2025</v>
      </c>
      <c r="O15" s="15" t="str">
        <f>IF(H15="","",Sheet1!AH15)</f>
        <v>WIN-DTP-01-013</v>
      </c>
      <c r="S15" s="40" t="str">
        <f>IF(H15="","",Sheet1!AL15)</f>
        <v>1632 WM VC+ DTP Sa Đéc</v>
      </c>
      <c r="V15" s="40" t="str">
        <f>IF(H15="","",Sheet1!AL15)</f>
        <v>1632 WM VC+ DTP Sa Đéc</v>
      </c>
      <c r="Y15" s="15" t="str">
        <f>IF(H15="","",Sheet1!AJ15)</f>
        <v>MNH250</v>
      </c>
      <c r="AB15" s="51">
        <f t="shared" si="1"/>
        <v>5111</v>
      </c>
      <c r="AC15" s="51">
        <f t="shared" si="2"/>
        <v>131</v>
      </c>
      <c r="AE15" s="45">
        <f>IF(H15="","",Sheet1!U15)</f>
        <v>1</v>
      </c>
      <c r="AG15" s="15">
        <f>IF(H15="","",Sheet1!T15)</f>
        <v>46000</v>
      </c>
      <c r="AH15" s="46">
        <f t="shared" si="3"/>
        <v>46000</v>
      </c>
      <c r="AL15" s="48">
        <f t="shared" si="4"/>
        <v>8</v>
      </c>
      <c r="AN15" s="45">
        <f t="shared" si="5"/>
        <v>3680</v>
      </c>
      <c r="AO15" s="48">
        <f t="shared" si="6"/>
        <v>33311</v>
      </c>
      <c r="AQ15" s="52" t="str">
        <f t="shared" si="7"/>
        <v>K-hangtra</v>
      </c>
      <c r="AR15" s="52">
        <f t="shared" si="8"/>
        <v>156</v>
      </c>
      <c r="AS15" s="52">
        <f t="shared" si="9"/>
        <v>632</v>
      </c>
    </row>
    <row r="16" spans="1:232" x14ac:dyDescent="0.25">
      <c r="C16" s="39" t="str">
        <f>IF(H16="","",Sheet1!AI16)</f>
        <v>N</v>
      </c>
      <c r="D16" s="38" t="s">
        <v>3039</v>
      </c>
      <c r="E16" s="38" t="s">
        <v>25</v>
      </c>
      <c r="F16" s="39" t="str">
        <f>IF(H16="","",Sheet1!AF16)</f>
        <v>04/10/2025</v>
      </c>
      <c r="G16" t="str">
        <f>IF(H16="","",Sheet1!AF16)</f>
        <v>04/10/2025</v>
      </c>
      <c r="H16" s="21">
        <v>9106019055</v>
      </c>
      <c r="I16" t="str">
        <f>IF(H16="","",Sheet1!AF16)</f>
        <v>04/10/2025</v>
      </c>
      <c r="J16" s="40" t="str">
        <f t="shared" si="0"/>
        <v>NKHT2510/01300002233</v>
      </c>
      <c r="L16" s="42" t="str">
        <f>IF(H16="","",Sheet1!AK16)</f>
        <v>K25TTM</v>
      </c>
      <c r="M16" s="42" t="str">
        <f>IF(H16="","",Sheet1!AE16)</f>
        <v>00002233</v>
      </c>
      <c r="N16" s="43" t="str">
        <f>IF(H16="","",Sheet1!AF16)</f>
        <v>04/10/2025</v>
      </c>
      <c r="O16" s="15" t="str">
        <f>IF(H16="","",Sheet1!AH16)</f>
        <v>WIN-DTP-01-013</v>
      </c>
      <c r="S16" s="40" t="str">
        <f>IF(H16="","",Sheet1!AL16)</f>
        <v>1632 WM VC+ DTP Sa Đéc</v>
      </c>
      <c r="V16" s="40" t="str">
        <f>IF(H16="","",Sheet1!AL16)</f>
        <v>1632 WM VC+ DTP Sa Đéc</v>
      </c>
      <c r="Y16" s="15" t="str">
        <f>IF(H16="","",Sheet1!AJ16)</f>
        <v>CGM300</v>
      </c>
      <c r="AB16" s="51">
        <f t="shared" si="1"/>
        <v>5111</v>
      </c>
      <c r="AC16" s="51">
        <f t="shared" si="2"/>
        <v>131</v>
      </c>
      <c r="AE16" s="45">
        <f>IF(H16="","",Sheet1!U16)</f>
        <v>2</v>
      </c>
      <c r="AG16" s="15">
        <f>IF(H16="","",Sheet1!T16)</f>
        <v>73431</v>
      </c>
      <c r="AH16" s="46">
        <f t="shared" si="3"/>
        <v>146862</v>
      </c>
      <c r="AL16" s="48">
        <f t="shared" si="4"/>
        <v>8</v>
      </c>
      <c r="AN16" s="45">
        <f t="shared" si="5"/>
        <v>11748.960000000001</v>
      </c>
      <c r="AO16" s="48">
        <f t="shared" si="6"/>
        <v>33311</v>
      </c>
      <c r="AQ16" s="52" t="str">
        <f t="shared" si="7"/>
        <v>K-hangtra</v>
      </c>
      <c r="AR16" s="52">
        <f t="shared" si="8"/>
        <v>156</v>
      </c>
      <c r="AS16" s="52">
        <f t="shared" si="9"/>
        <v>632</v>
      </c>
    </row>
    <row r="17" spans="3:45" x14ac:dyDescent="0.25">
      <c r="C17" s="39" t="str">
        <f>IF(H17="","",Sheet1!AI17)</f>
        <v>B</v>
      </c>
      <c r="D17" s="38" t="s">
        <v>3039</v>
      </c>
      <c r="E17" s="38" t="s">
        <v>25</v>
      </c>
      <c r="F17" s="39" t="str">
        <f>IF(H17="","",Sheet1!AF17)</f>
        <v>04/10/2025</v>
      </c>
      <c r="G17" t="str">
        <f>IF(H17="","",Sheet1!AF17)</f>
        <v>04/10/2025</v>
      </c>
      <c r="H17" s="21">
        <v>9106019600</v>
      </c>
      <c r="I17" t="str">
        <f>IF(H17="","",Sheet1!AF17)</f>
        <v>04/10/2025</v>
      </c>
      <c r="J17" s="40" t="str">
        <f t="shared" si="0"/>
        <v>NKHT2510/00200474949</v>
      </c>
      <c r="L17" s="42" t="str">
        <f>IF(H17="","",Sheet1!AK17)</f>
        <v>K25TTM</v>
      </c>
      <c r="M17" s="42" t="str">
        <f>IF(H17="","",Sheet1!AE17)</f>
        <v>00474949</v>
      </c>
      <c r="N17" s="43" t="str">
        <f>IF(H17="","",Sheet1!AF17)</f>
        <v>04/10/2025</v>
      </c>
      <c r="O17" s="15" t="str">
        <f>IF(H17="","",Sheet1!AH17)</f>
        <v>WIN-HNI-00-002</v>
      </c>
      <c r="S17" s="40" t="str">
        <f>IF(H17="","",Sheet1!AL17)</f>
        <v>1699 WM VMM HNI Ocean Park</v>
      </c>
      <c r="V17" s="40" t="str">
        <f>IF(H17="","",Sheet1!AL17)</f>
        <v>1699 WM VMM HNI Ocean Park</v>
      </c>
      <c r="Y17" s="15" t="str">
        <f>IF(H17="","",Sheet1!AJ17)</f>
        <v>GL250</v>
      </c>
      <c r="AB17" s="51">
        <f t="shared" si="1"/>
        <v>5111</v>
      </c>
      <c r="AC17" s="51">
        <f t="shared" si="2"/>
        <v>131</v>
      </c>
      <c r="AE17" s="45">
        <f>IF(H17="","",Sheet1!U17)</f>
        <v>2</v>
      </c>
      <c r="AG17" s="15">
        <f>IF(H17="","",Sheet1!T17)</f>
        <v>49500</v>
      </c>
      <c r="AH17" s="46">
        <f t="shared" si="3"/>
        <v>99000</v>
      </c>
      <c r="AL17" s="48">
        <f t="shared" si="4"/>
        <v>8</v>
      </c>
      <c r="AN17" s="45">
        <f t="shared" si="5"/>
        <v>7920</v>
      </c>
      <c r="AO17" s="48">
        <f t="shared" si="6"/>
        <v>33311</v>
      </c>
      <c r="AQ17" s="52" t="str">
        <f t="shared" si="7"/>
        <v>K-hangtra</v>
      </c>
      <c r="AR17" s="52">
        <f t="shared" si="8"/>
        <v>156</v>
      </c>
      <c r="AS17" s="52">
        <f t="shared" si="9"/>
        <v>632</v>
      </c>
    </row>
    <row r="18" spans="3:45" x14ac:dyDescent="0.25">
      <c r="C18" s="39" t="str">
        <f>IF(H18="","",Sheet1!AI18)</f>
        <v>B</v>
      </c>
      <c r="D18" s="38" t="s">
        <v>3039</v>
      </c>
      <c r="E18" s="38" t="s">
        <v>25</v>
      </c>
      <c r="F18" s="39" t="str">
        <f>IF(H18="","",Sheet1!AF18)</f>
        <v>04/10/2025</v>
      </c>
      <c r="G18" t="str">
        <f>IF(H18="","",Sheet1!AF18)</f>
        <v>04/10/2025</v>
      </c>
      <c r="H18" s="21">
        <v>9106021950</v>
      </c>
      <c r="I18" t="str">
        <f>IF(H18="","",Sheet1!AF18)</f>
        <v>04/10/2025</v>
      </c>
      <c r="J18" s="40" t="str">
        <f t="shared" si="0"/>
        <v>NKHT2510/05900010721</v>
      </c>
      <c r="L18" s="42" t="str">
        <f>IF(H18="","",Sheet1!AK18)</f>
        <v>K25TTM</v>
      </c>
      <c r="M18" s="42" t="str">
        <f>IF(H18="","",Sheet1!AE18)</f>
        <v>00010721</v>
      </c>
      <c r="N18" s="43" t="str">
        <f>IF(H18="","",Sheet1!AF18)</f>
        <v>04/10/2025</v>
      </c>
      <c r="O18" s="15" t="str">
        <f>IF(H18="","",Sheet1!AH18)</f>
        <v>WIN-059</v>
      </c>
      <c r="S18" s="40" t="str">
        <f>IF(H18="","",Sheet1!AL18)</f>
        <v>4714 WM+ TNN 488 Phan Đình Phùng</v>
      </c>
      <c r="V18" s="40" t="str">
        <f>IF(H18="","",Sheet1!AL18)</f>
        <v>4714 WM+ TNN 488 Phan Đình Phùng</v>
      </c>
      <c r="Y18" s="15" t="str">
        <f>IF(H18="","",Sheet1!AJ18)</f>
        <v>GM500</v>
      </c>
      <c r="AB18" s="51">
        <f t="shared" si="1"/>
        <v>5111</v>
      </c>
      <c r="AC18" s="51">
        <f t="shared" si="2"/>
        <v>131</v>
      </c>
      <c r="AE18" s="45">
        <f>IF(H18="","",Sheet1!U18)</f>
        <v>2</v>
      </c>
      <c r="AG18" s="15">
        <f>IF(H18="","",Sheet1!T18)</f>
        <v>111058</v>
      </c>
      <c r="AH18" s="46">
        <f t="shared" si="3"/>
        <v>222116</v>
      </c>
      <c r="AL18" s="48">
        <f t="shared" si="4"/>
        <v>8</v>
      </c>
      <c r="AN18" s="45">
        <f t="shared" si="5"/>
        <v>17769.28</v>
      </c>
      <c r="AO18" s="48">
        <f t="shared" si="6"/>
        <v>33311</v>
      </c>
      <c r="AQ18" s="52" t="str">
        <f t="shared" si="7"/>
        <v>K-hangtra</v>
      </c>
      <c r="AR18" s="52">
        <f t="shared" si="8"/>
        <v>156</v>
      </c>
      <c r="AS18" s="52">
        <f t="shared" si="9"/>
        <v>632</v>
      </c>
    </row>
    <row r="19" spans="3:45" x14ac:dyDescent="0.25">
      <c r="C19" s="39" t="str">
        <f>IF(H19="","",Sheet1!AI19)</f>
        <v>B</v>
      </c>
      <c r="D19" s="38" t="s">
        <v>3039</v>
      </c>
      <c r="E19" s="38" t="s">
        <v>25</v>
      </c>
      <c r="F19" s="39" t="str">
        <f>IF(H19="","",Sheet1!AF19)</f>
        <v>04/10/2025</v>
      </c>
      <c r="G19" t="str">
        <f>IF(H19="","",Sheet1!AF19)</f>
        <v>04/10/2025</v>
      </c>
      <c r="H19" s="21">
        <v>9106022010</v>
      </c>
      <c r="I19" t="str">
        <f>IF(H19="","",Sheet1!AF19)</f>
        <v>04/10/2025</v>
      </c>
      <c r="J19" s="40" t="str">
        <f t="shared" si="0"/>
        <v>NKHT2510/00700046729</v>
      </c>
      <c r="L19" s="42" t="str">
        <f>IF(H19="","",Sheet1!AK19)</f>
        <v>K25TTM</v>
      </c>
      <c r="M19" s="42" t="str">
        <f>IF(H19="","",Sheet1!AE19)</f>
        <v>00046729</v>
      </c>
      <c r="N19" s="43" t="str">
        <f>IF(H19="","",Sheet1!AF19)</f>
        <v>04/10/2025</v>
      </c>
      <c r="O19" s="15" t="str">
        <f>IF(H19="","",Sheet1!AH19)</f>
        <v>WIN-QNH-00-007</v>
      </c>
      <c r="S19" s="40" t="str">
        <f>IF(H19="","",Sheet1!AL19)</f>
        <v>5593 WM+ QNH 70 Giếng Đồn</v>
      </c>
      <c r="V19" s="40" t="str">
        <f>IF(H19="","",Sheet1!AL19)</f>
        <v>5593 WM+ QNH 70 Giếng Đồn</v>
      </c>
      <c r="Y19" s="15" t="str">
        <f>IF(H19="","",Sheet1!AJ19)</f>
        <v>CC300</v>
      </c>
      <c r="AB19" s="51">
        <f t="shared" si="1"/>
        <v>5111</v>
      </c>
      <c r="AC19" s="51">
        <f t="shared" si="2"/>
        <v>131</v>
      </c>
      <c r="AE19" s="45">
        <f>IF(H19="","",Sheet1!U19)</f>
        <v>2</v>
      </c>
      <c r="AG19" s="15">
        <f>IF(H19="","",Sheet1!T19)</f>
        <v>60885</v>
      </c>
      <c r="AH19" s="46">
        <f t="shared" si="3"/>
        <v>121770</v>
      </c>
      <c r="AL19" s="48">
        <f t="shared" si="4"/>
        <v>8</v>
      </c>
      <c r="AN19" s="45">
        <f t="shared" si="5"/>
        <v>9741.6</v>
      </c>
      <c r="AO19" s="48">
        <f t="shared" si="6"/>
        <v>33311</v>
      </c>
      <c r="AQ19" s="52" t="str">
        <f t="shared" si="7"/>
        <v>K-hangtra</v>
      </c>
      <c r="AR19" s="52">
        <f t="shared" si="8"/>
        <v>156</v>
      </c>
      <c r="AS19" s="52">
        <f t="shared" si="9"/>
        <v>632</v>
      </c>
    </row>
    <row r="20" spans="3:45" x14ac:dyDescent="0.25">
      <c r="C20" s="39" t="str">
        <f>IF(H20="","",Sheet1!AI20)</f>
        <v>B</v>
      </c>
      <c r="D20" s="38" t="s">
        <v>3039</v>
      </c>
      <c r="E20" s="38" t="s">
        <v>25</v>
      </c>
      <c r="F20" s="39" t="str">
        <f>IF(H20="","",Sheet1!AF20)</f>
        <v>04/10/2025</v>
      </c>
      <c r="G20" t="str">
        <f>IF(H20="","",Sheet1!AF20)</f>
        <v>04/10/2025</v>
      </c>
      <c r="H20" s="21">
        <v>9106022015</v>
      </c>
      <c r="I20" t="str">
        <f>IF(H20="","",Sheet1!AF20)</f>
        <v>04/10/2025</v>
      </c>
      <c r="J20" s="40" t="str">
        <f t="shared" si="0"/>
        <v>NKHT2510/05800036881</v>
      </c>
      <c r="L20" s="42" t="str">
        <f>IF(H20="","",Sheet1!AK20)</f>
        <v>K25TTM</v>
      </c>
      <c r="M20" s="42" t="str">
        <f>IF(H20="","",Sheet1!AE20)</f>
        <v>00036881</v>
      </c>
      <c r="N20" s="43" t="str">
        <f>IF(H20="","",Sheet1!AF20)</f>
        <v>04/10/2025</v>
      </c>
      <c r="O20" s="15" t="str">
        <f>IF(H20="","",Sheet1!AH20)</f>
        <v>WIN-058</v>
      </c>
      <c r="S20" s="40" t="str">
        <f>IF(H20="","",Sheet1!AL20)</f>
        <v>6162 WM+ NAN 82 Lý Tự Trọng</v>
      </c>
      <c r="V20" s="40" t="str">
        <f>IF(H20="","",Sheet1!AL20)</f>
        <v>6162 WM+ NAN 82 Lý Tự Trọng</v>
      </c>
      <c r="Y20" s="15" t="str">
        <f>IF(H20="","",Sheet1!AJ20)</f>
        <v>GM500</v>
      </c>
      <c r="AB20" s="51">
        <f t="shared" si="1"/>
        <v>5111</v>
      </c>
      <c r="AC20" s="51">
        <f t="shared" si="2"/>
        <v>131</v>
      </c>
      <c r="AE20" s="45">
        <f>IF(H20="","",Sheet1!U20)</f>
        <v>1</v>
      </c>
      <c r="AG20" s="15">
        <f>IF(H20="","",Sheet1!T20)</f>
        <v>111058</v>
      </c>
      <c r="AH20" s="46">
        <f t="shared" si="3"/>
        <v>111058</v>
      </c>
      <c r="AL20" s="48">
        <f t="shared" si="4"/>
        <v>8</v>
      </c>
      <c r="AN20" s="45">
        <f t="shared" si="5"/>
        <v>8884.64</v>
      </c>
      <c r="AO20" s="48">
        <f t="shared" si="6"/>
        <v>33311</v>
      </c>
      <c r="AQ20" s="52" t="str">
        <f t="shared" si="7"/>
        <v>K-hangtra</v>
      </c>
      <c r="AR20" s="52">
        <f t="shared" si="8"/>
        <v>156</v>
      </c>
      <c r="AS20" s="52">
        <f t="shared" si="9"/>
        <v>632</v>
      </c>
    </row>
    <row r="21" spans="3:45" x14ac:dyDescent="0.25">
      <c r="C21" s="39" t="str">
        <f>IF(H21="","",Sheet1!AI21)</f>
        <v>B</v>
      </c>
      <c r="D21" s="38" t="s">
        <v>3039</v>
      </c>
      <c r="E21" s="38" t="s">
        <v>25</v>
      </c>
      <c r="F21" s="39" t="str">
        <f>IF(H21="","",Sheet1!AF21)</f>
        <v>04/10/2025</v>
      </c>
      <c r="G21" t="str">
        <f>IF(H21="","",Sheet1!AF21)</f>
        <v>04/10/2025</v>
      </c>
      <c r="H21" s="21">
        <v>9106021982</v>
      </c>
      <c r="I21" t="str">
        <f>IF(H21="","",Sheet1!AF21)</f>
        <v>04/10/2025</v>
      </c>
      <c r="J21" s="40" t="str">
        <f t="shared" si="0"/>
        <v>NKHT2510/02000033058</v>
      </c>
      <c r="L21" s="42" t="str">
        <f>IF(H21="","",Sheet1!AK21)</f>
        <v>K25TTM</v>
      </c>
      <c r="M21" s="42" t="str">
        <f>IF(H21="","",Sheet1!AE21)</f>
        <v>00033058</v>
      </c>
      <c r="N21" s="43" t="str">
        <f>IF(H21="","",Sheet1!AF21)</f>
        <v>04/10/2025</v>
      </c>
      <c r="O21" s="15" t="str">
        <f>IF(H21="","",Sheet1!AH21)</f>
        <v>WIN-020</v>
      </c>
      <c r="S21" s="40" t="str">
        <f>IF(H21="","",Sheet1!AL21)</f>
        <v>5663 WM+ THA 66B Phố Thiều</v>
      </c>
      <c r="V21" s="40" t="str">
        <f>IF(H21="","",Sheet1!AL21)</f>
        <v>5663 WM+ THA 66B Phố Thiều</v>
      </c>
      <c r="Y21" s="15" t="str">
        <f>IF(H21="","",Sheet1!AJ21)</f>
        <v>GTLX250G</v>
      </c>
      <c r="AB21" s="51">
        <f t="shared" si="1"/>
        <v>5111</v>
      </c>
      <c r="AC21" s="51">
        <f t="shared" si="2"/>
        <v>131</v>
      </c>
      <c r="AE21" s="45">
        <f>IF(H21="","",Sheet1!U21)</f>
        <v>4</v>
      </c>
      <c r="AG21" s="15">
        <f>IF(H21="","",Sheet1!T21)</f>
        <v>41150</v>
      </c>
      <c r="AH21" s="46">
        <f t="shared" si="3"/>
        <v>164600</v>
      </c>
      <c r="AL21" s="48">
        <f t="shared" si="4"/>
        <v>8</v>
      </c>
      <c r="AN21" s="45">
        <f t="shared" si="5"/>
        <v>13168</v>
      </c>
      <c r="AO21" s="48">
        <f t="shared" si="6"/>
        <v>33311</v>
      </c>
      <c r="AQ21" s="52" t="str">
        <f t="shared" si="7"/>
        <v>K-hangtra</v>
      </c>
      <c r="AR21" s="52">
        <f t="shared" si="8"/>
        <v>156</v>
      </c>
      <c r="AS21" s="52">
        <f t="shared" si="9"/>
        <v>632</v>
      </c>
    </row>
    <row r="22" spans="3:45" x14ac:dyDescent="0.25">
      <c r="C22" s="39" t="str">
        <f>IF(H22="","",Sheet1!AI22)</f>
        <v>B</v>
      </c>
      <c r="D22" s="38" t="s">
        <v>3039</v>
      </c>
      <c r="E22" s="38" t="s">
        <v>25</v>
      </c>
      <c r="F22" s="39" t="str">
        <f>IF(H22="","",Sheet1!AF22)</f>
        <v>04/10/2025</v>
      </c>
      <c r="G22" t="str">
        <f>IF(H22="","",Sheet1!AF22)</f>
        <v>04/10/2025</v>
      </c>
      <c r="H22" s="21">
        <v>9106021982</v>
      </c>
      <c r="I22" t="str">
        <f>IF(H22="","",Sheet1!AF22)</f>
        <v>04/10/2025</v>
      </c>
      <c r="J22" s="40" t="str">
        <f t="shared" si="0"/>
        <v>NKHT2510/02000033058</v>
      </c>
      <c r="L22" s="42" t="str">
        <f>IF(H22="","",Sheet1!AK22)</f>
        <v>K25TTM</v>
      </c>
      <c r="M22" s="42" t="str">
        <f>IF(H22="","",Sheet1!AE22)</f>
        <v>00033058</v>
      </c>
      <c r="N22" s="43" t="str">
        <f>IF(H22="","",Sheet1!AF22)</f>
        <v>04/10/2025</v>
      </c>
      <c r="O22" s="15" t="str">
        <f>IF(H22="","",Sheet1!AH22)</f>
        <v>WIN-020</v>
      </c>
      <c r="S22" s="40" t="str">
        <f>IF(H22="","",Sheet1!AL22)</f>
        <v>5663 WM+ THA 66B Phố Thiều</v>
      </c>
      <c r="V22" s="40" t="str">
        <f>IF(H22="","",Sheet1!AL22)</f>
        <v>5663 WM+ THA 66B Phố Thiều</v>
      </c>
      <c r="Y22" s="15" t="str">
        <f>IF(H22="","",Sheet1!AJ22)</f>
        <v>GM500</v>
      </c>
      <c r="AB22" s="51">
        <f t="shared" si="1"/>
        <v>5111</v>
      </c>
      <c r="AC22" s="51">
        <f t="shared" si="2"/>
        <v>131</v>
      </c>
      <c r="AE22" s="45">
        <f>IF(H22="","",Sheet1!U22)</f>
        <v>1</v>
      </c>
      <c r="AG22" s="15">
        <f>IF(H22="","",Sheet1!T22)</f>
        <v>111058</v>
      </c>
      <c r="AH22" s="46">
        <f t="shared" si="3"/>
        <v>111058</v>
      </c>
      <c r="AL22" s="48">
        <f t="shared" si="4"/>
        <v>8</v>
      </c>
      <c r="AN22" s="45">
        <f t="shared" si="5"/>
        <v>8884.64</v>
      </c>
      <c r="AO22" s="48">
        <f t="shared" si="6"/>
        <v>33311</v>
      </c>
      <c r="AQ22" s="52" t="str">
        <f t="shared" si="7"/>
        <v>K-hangtra</v>
      </c>
      <c r="AR22" s="52">
        <f t="shared" si="8"/>
        <v>156</v>
      </c>
      <c r="AS22" s="52">
        <f t="shared" si="9"/>
        <v>632</v>
      </c>
    </row>
    <row r="23" spans="3:45" x14ac:dyDescent="0.25">
      <c r="C23" s="39" t="str">
        <f>IF(H23="","",Sheet1!AI23)</f>
        <v>B</v>
      </c>
      <c r="D23" s="38" t="s">
        <v>3039</v>
      </c>
      <c r="E23" s="38" t="s">
        <v>25</v>
      </c>
      <c r="F23" s="39" t="str">
        <f>IF(H23="","",Sheet1!AF23)</f>
        <v>04/10/2025</v>
      </c>
      <c r="G23" t="str">
        <f>IF(H23="","",Sheet1!AF23)</f>
        <v>04/10/2025</v>
      </c>
      <c r="H23" s="21">
        <v>9106022070</v>
      </c>
      <c r="I23" t="str">
        <f>IF(H23="","",Sheet1!AF23)</f>
        <v>04/10/2025</v>
      </c>
      <c r="J23" s="40" t="str">
        <f t="shared" si="0"/>
        <v>NKHT2510/02500034929</v>
      </c>
      <c r="L23" s="42" t="str">
        <f>IF(H23="","",Sheet1!AK23)</f>
        <v>K25TTM</v>
      </c>
      <c r="M23" s="42" t="str">
        <f>IF(H23="","",Sheet1!AE23)</f>
        <v>00034929</v>
      </c>
      <c r="N23" s="43" t="str">
        <f>IF(H23="","",Sheet1!AF23)</f>
        <v>04/10/2025</v>
      </c>
      <c r="O23" s="15" t="str">
        <f>IF(H23="","",Sheet1!AH23)</f>
        <v>WIN-025</v>
      </c>
      <c r="S23" s="40" t="str">
        <f>IF(H23="","",Sheet1!AL23)</f>
        <v>2AZ0 WM+ HPG 235B Văn Cao, Đằng Lâm</v>
      </c>
      <c r="V23" s="40" t="str">
        <f>IF(H23="","",Sheet1!AL23)</f>
        <v>2AZ0 WM+ HPG 235B Văn Cao, Đằng Lâm</v>
      </c>
      <c r="Y23" s="15" t="str">
        <f>IF(H23="","",Sheet1!AJ23)</f>
        <v>GM500</v>
      </c>
      <c r="AB23" s="51">
        <f t="shared" si="1"/>
        <v>5111</v>
      </c>
      <c r="AC23" s="51">
        <f t="shared" si="2"/>
        <v>131</v>
      </c>
      <c r="AE23" s="45">
        <f>IF(H23="","",Sheet1!U23)</f>
        <v>1</v>
      </c>
      <c r="AG23" s="15">
        <f>IF(H23="","",Sheet1!T23)</f>
        <v>111058</v>
      </c>
      <c r="AH23" s="46">
        <f t="shared" si="3"/>
        <v>111058</v>
      </c>
      <c r="AL23" s="48">
        <f t="shared" si="4"/>
        <v>8</v>
      </c>
      <c r="AN23" s="45">
        <f t="shared" si="5"/>
        <v>8884.64</v>
      </c>
      <c r="AO23" s="48">
        <f t="shared" si="6"/>
        <v>33311</v>
      </c>
      <c r="AQ23" s="52" t="str">
        <f t="shared" si="7"/>
        <v>K-hangtra</v>
      </c>
      <c r="AR23" s="52">
        <f t="shared" si="8"/>
        <v>156</v>
      </c>
      <c r="AS23" s="52">
        <f t="shared" si="9"/>
        <v>632</v>
      </c>
    </row>
    <row r="24" spans="3:45" x14ac:dyDescent="0.25">
      <c r="C24" s="39" t="str">
        <f>IF(H24="","",Sheet1!AI24)</f>
        <v>B</v>
      </c>
      <c r="D24" s="38" t="s">
        <v>3039</v>
      </c>
      <c r="E24" s="38" t="s">
        <v>25</v>
      </c>
      <c r="F24" s="39" t="str">
        <f>IF(H24="","",Sheet1!AF24)</f>
        <v>04/10/2025</v>
      </c>
      <c r="G24" t="str">
        <f>IF(H24="","",Sheet1!AF24)</f>
        <v>04/10/2025</v>
      </c>
      <c r="H24" s="21">
        <v>9106022098</v>
      </c>
      <c r="I24" t="str">
        <f>IF(H24="","",Sheet1!AF24)</f>
        <v>04/10/2025</v>
      </c>
      <c r="J24" s="40" t="str">
        <f t="shared" si="0"/>
        <v>NKHT2510/00200475010</v>
      </c>
      <c r="L24" s="42" t="str">
        <f>IF(H24="","",Sheet1!AK24)</f>
        <v>K25TTM</v>
      </c>
      <c r="M24" s="42" t="str">
        <f>IF(H24="","",Sheet1!AE24)</f>
        <v>00475010</v>
      </c>
      <c r="N24" s="43" t="str">
        <f>IF(H24="","",Sheet1!AF24)</f>
        <v>04/10/2025</v>
      </c>
      <c r="O24" s="15" t="str">
        <f>IF(H24="","",Sheet1!AH24)</f>
        <v>WIN-HNI-00-002</v>
      </c>
      <c r="S24" s="40" t="str">
        <f>IF(H24="","",Sheet1!AL24)</f>
        <v>2220 WM+ HNI 166 Kim Hoa</v>
      </c>
      <c r="V24" s="40" t="str">
        <f>IF(H24="","",Sheet1!AL24)</f>
        <v>2220 WM+ HNI 166 Kim Hoa</v>
      </c>
      <c r="Y24" s="15" t="str">
        <f>IF(H24="","",Sheet1!AJ24)</f>
        <v>GM500</v>
      </c>
      <c r="AB24" s="51">
        <f t="shared" si="1"/>
        <v>5111</v>
      </c>
      <c r="AC24" s="51">
        <f t="shared" si="2"/>
        <v>131</v>
      </c>
      <c r="AE24" s="45">
        <f>IF(H24="","",Sheet1!U24)</f>
        <v>1</v>
      </c>
      <c r="AG24" s="15">
        <f>IF(H24="","",Sheet1!T24)</f>
        <v>111058</v>
      </c>
      <c r="AH24" s="46">
        <f t="shared" si="3"/>
        <v>111058</v>
      </c>
      <c r="AL24" s="48">
        <f t="shared" si="4"/>
        <v>8</v>
      </c>
      <c r="AN24" s="45">
        <f t="shared" si="5"/>
        <v>8884.64</v>
      </c>
      <c r="AO24" s="48">
        <f t="shared" si="6"/>
        <v>33311</v>
      </c>
      <c r="AQ24" s="52" t="str">
        <f t="shared" si="7"/>
        <v>K-hangtra</v>
      </c>
      <c r="AR24" s="52">
        <f t="shared" si="8"/>
        <v>156</v>
      </c>
      <c r="AS24" s="52">
        <f t="shared" si="9"/>
        <v>632</v>
      </c>
    </row>
    <row r="25" spans="3:45" x14ac:dyDescent="0.25">
      <c r="C25" s="39" t="str">
        <f>IF(H25="","",Sheet1!AI25)</f>
        <v>B</v>
      </c>
      <c r="D25" s="38" t="s">
        <v>3039</v>
      </c>
      <c r="E25" s="38" t="s">
        <v>25</v>
      </c>
      <c r="F25" s="39" t="str">
        <f>IF(H25="","",Sheet1!AF25)</f>
        <v>04/10/2025</v>
      </c>
      <c r="G25" t="str">
        <f>IF(H25="","",Sheet1!AF25)</f>
        <v>04/10/2025</v>
      </c>
      <c r="H25" s="21">
        <v>9106022098</v>
      </c>
      <c r="I25" t="str">
        <f>IF(H25="","",Sheet1!AF25)</f>
        <v>04/10/2025</v>
      </c>
      <c r="J25" s="40" t="str">
        <f t="shared" si="0"/>
        <v>NKHT2510/00200475010</v>
      </c>
      <c r="L25" s="42" t="str">
        <f>IF(H25="","",Sheet1!AK25)</f>
        <v>K25TTM</v>
      </c>
      <c r="M25" s="42" t="str">
        <f>IF(H25="","",Sheet1!AE25)</f>
        <v>00475010</v>
      </c>
      <c r="N25" s="43" t="str">
        <f>IF(H25="","",Sheet1!AF25)</f>
        <v>04/10/2025</v>
      </c>
      <c r="O25" s="15" t="str">
        <f>IF(H25="","",Sheet1!AH25)</f>
        <v>WIN-HNI-00-002</v>
      </c>
      <c r="S25" s="40" t="str">
        <f>IF(H25="","",Sheet1!AL25)</f>
        <v>2220 WM+ HNI 166 Kim Hoa</v>
      </c>
      <c r="V25" s="40" t="str">
        <f>IF(H25="","",Sheet1!AL25)</f>
        <v>2220 WM+ HNI 166 Kim Hoa</v>
      </c>
      <c r="Y25" s="15" t="str">
        <f>IF(H25="","",Sheet1!AJ25)</f>
        <v>CN300</v>
      </c>
      <c r="AB25" s="51">
        <f t="shared" si="1"/>
        <v>5111</v>
      </c>
      <c r="AC25" s="51">
        <f t="shared" si="2"/>
        <v>131</v>
      </c>
      <c r="AE25" s="45">
        <f>IF(H25="","",Sheet1!U25)</f>
        <v>1</v>
      </c>
      <c r="AG25" s="15">
        <f>IF(H25="","",Sheet1!T25)</f>
        <v>70950</v>
      </c>
      <c r="AH25" s="46">
        <f t="shared" si="3"/>
        <v>70950</v>
      </c>
      <c r="AL25" s="48">
        <f t="shared" si="4"/>
        <v>8</v>
      </c>
      <c r="AN25" s="45">
        <f t="shared" si="5"/>
        <v>5676</v>
      </c>
      <c r="AO25" s="48">
        <f t="shared" si="6"/>
        <v>33311</v>
      </c>
      <c r="AQ25" s="52" t="str">
        <f t="shared" si="7"/>
        <v>K-hangtra</v>
      </c>
      <c r="AR25" s="52">
        <f t="shared" si="8"/>
        <v>156</v>
      </c>
      <c r="AS25" s="52">
        <f t="shared" si="9"/>
        <v>632</v>
      </c>
    </row>
    <row r="26" spans="3:45" x14ac:dyDescent="0.25">
      <c r="C26" s="39" t="str">
        <f>IF(H26="","",Sheet1!AI26)</f>
        <v>B</v>
      </c>
      <c r="D26" s="38" t="s">
        <v>3039</v>
      </c>
      <c r="E26" s="38" t="s">
        <v>25</v>
      </c>
      <c r="F26" s="39" t="str">
        <f>IF(H26="","",Sheet1!AF26)</f>
        <v>04/10/2025</v>
      </c>
      <c r="G26" t="str">
        <f>IF(H26="","",Sheet1!AF26)</f>
        <v>04/10/2025</v>
      </c>
      <c r="H26" s="21">
        <v>9106022107</v>
      </c>
      <c r="I26" t="str">
        <f>IF(H26="","",Sheet1!AF26)</f>
        <v>04/10/2025</v>
      </c>
      <c r="J26" s="40" t="str">
        <f t="shared" si="0"/>
        <v>NKHT2510/06400008053</v>
      </c>
      <c r="L26" s="42" t="str">
        <f>IF(H26="","",Sheet1!AK26)</f>
        <v>K25TTM</v>
      </c>
      <c r="M26" s="42" t="str">
        <f>IF(H26="","",Sheet1!AE26)</f>
        <v>00008053</v>
      </c>
      <c r="N26" s="43" t="str">
        <f>IF(H26="","",Sheet1!AF26)</f>
        <v>04/10/2025</v>
      </c>
      <c r="O26" s="15" t="str">
        <f>IF(H26="","",Sheet1!AH26)</f>
        <v>WIN-064</v>
      </c>
      <c r="S26" s="40" t="str">
        <f>IF(H26="","",Sheet1!AL26)</f>
        <v>5724 WM+ NDH 5 Phan Đình Phùng</v>
      </c>
      <c r="V26" s="40" t="str">
        <f>IF(H26="","",Sheet1!AL26)</f>
        <v>5724 WM+ NDH 5 Phan Đình Phùng</v>
      </c>
      <c r="Y26" s="15" t="str">
        <f>IF(H26="","",Sheet1!AJ26)</f>
        <v>GM500</v>
      </c>
      <c r="AB26" s="51">
        <f t="shared" si="1"/>
        <v>5111</v>
      </c>
      <c r="AC26" s="51">
        <f t="shared" si="2"/>
        <v>131</v>
      </c>
      <c r="AE26" s="45">
        <f>IF(H26="","",Sheet1!U26)</f>
        <v>2</v>
      </c>
      <c r="AG26" s="15">
        <f>IF(H26="","",Sheet1!T26)</f>
        <v>111058</v>
      </c>
      <c r="AH26" s="46">
        <f t="shared" si="3"/>
        <v>222116</v>
      </c>
      <c r="AL26" s="48">
        <f t="shared" si="4"/>
        <v>8</v>
      </c>
      <c r="AN26" s="45">
        <f t="shared" si="5"/>
        <v>17769.28</v>
      </c>
      <c r="AO26" s="48">
        <f t="shared" si="6"/>
        <v>33311</v>
      </c>
      <c r="AQ26" s="52" t="str">
        <f t="shared" si="7"/>
        <v>K-hangtra</v>
      </c>
      <c r="AR26" s="52">
        <f t="shared" si="8"/>
        <v>156</v>
      </c>
      <c r="AS26" s="52">
        <f t="shared" si="9"/>
        <v>632</v>
      </c>
    </row>
    <row r="27" spans="3:45" x14ac:dyDescent="0.25">
      <c r="C27" s="39" t="str">
        <f>IF(H27="","",Sheet1!AI27)</f>
        <v>B</v>
      </c>
      <c r="D27" s="38" t="s">
        <v>3039</v>
      </c>
      <c r="E27" s="38" t="s">
        <v>25</v>
      </c>
      <c r="F27" s="39" t="str">
        <f>IF(H27="","",Sheet1!AF27)</f>
        <v>04/10/2025</v>
      </c>
      <c r="G27" t="str">
        <f>IF(H27="","",Sheet1!AF27)</f>
        <v>04/10/2025</v>
      </c>
      <c r="H27" s="21">
        <v>9106022107</v>
      </c>
      <c r="I27" t="str">
        <f>IF(H27="","",Sheet1!AF27)</f>
        <v>04/10/2025</v>
      </c>
      <c r="J27" s="40" t="str">
        <f t="shared" si="0"/>
        <v>NKHT2510/06400008053</v>
      </c>
      <c r="L27" s="42" t="str">
        <f>IF(H27="","",Sheet1!AK27)</f>
        <v>K25TTM</v>
      </c>
      <c r="M27" s="42" t="str">
        <f>IF(H27="","",Sheet1!AE27)</f>
        <v>00008053</v>
      </c>
      <c r="N27" s="43" t="str">
        <f>IF(H27="","",Sheet1!AF27)</f>
        <v>04/10/2025</v>
      </c>
      <c r="O27" s="15" t="str">
        <f>IF(H27="","",Sheet1!AH27)</f>
        <v>WIN-064</v>
      </c>
      <c r="S27" s="40" t="str">
        <f>IF(H27="","",Sheet1!AL27)</f>
        <v>5724 WM+ NDH 5 Phan Đình Phùng</v>
      </c>
      <c r="V27" s="40" t="str">
        <f>IF(H27="","",Sheet1!AL27)</f>
        <v>5724 WM+ NDH 5 Phan Đình Phùng</v>
      </c>
      <c r="Y27" s="15" t="str">
        <f>IF(H27="","",Sheet1!AJ27)</f>
        <v>GTLX250G</v>
      </c>
      <c r="AB27" s="51">
        <f t="shared" si="1"/>
        <v>5111</v>
      </c>
      <c r="AC27" s="51">
        <f t="shared" si="2"/>
        <v>131</v>
      </c>
      <c r="AE27" s="45">
        <f>IF(H27="","",Sheet1!U27)</f>
        <v>1</v>
      </c>
      <c r="AG27" s="15">
        <f>IF(H27="","",Sheet1!T27)</f>
        <v>41150</v>
      </c>
      <c r="AH27" s="46">
        <f t="shared" si="3"/>
        <v>41150</v>
      </c>
      <c r="AL27" s="48">
        <f t="shared" si="4"/>
        <v>8</v>
      </c>
      <c r="AN27" s="45">
        <f t="shared" si="5"/>
        <v>3292</v>
      </c>
      <c r="AO27" s="48">
        <f t="shared" si="6"/>
        <v>33311</v>
      </c>
      <c r="AQ27" s="52" t="str">
        <f t="shared" si="7"/>
        <v>K-hangtra</v>
      </c>
      <c r="AR27" s="52">
        <f t="shared" si="8"/>
        <v>156</v>
      </c>
      <c r="AS27" s="52">
        <f t="shared" si="9"/>
        <v>632</v>
      </c>
    </row>
    <row r="28" spans="3:45" x14ac:dyDescent="0.25">
      <c r="C28" s="39" t="str">
        <f>IF(H28="","",Sheet1!AI28)</f>
        <v>B</v>
      </c>
      <c r="D28" s="38" t="s">
        <v>3039</v>
      </c>
      <c r="E28" s="38" t="s">
        <v>25</v>
      </c>
      <c r="F28" s="39" t="str">
        <f>IF(H28="","",Sheet1!AF28)</f>
        <v>04/10/2025</v>
      </c>
      <c r="G28" t="str">
        <f>IF(H28="","",Sheet1!AF28)</f>
        <v>04/10/2025</v>
      </c>
      <c r="H28" s="21">
        <v>9106022119</v>
      </c>
      <c r="I28" t="str">
        <f>IF(H28="","",Sheet1!AF28)</f>
        <v>04/10/2025</v>
      </c>
      <c r="J28" s="40" t="str">
        <f t="shared" si="0"/>
        <v>NKHT2510/03100018490</v>
      </c>
      <c r="L28" s="42" t="str">
        <f>IF(H28="","",Sheet1!AK28)</f>
        <v>K25TTM</v>
      </c>
      <c r="M28" s="42" t="str">
        <f>IF(H28="","",Sheet1!AE28)</f>
        <v>00018490</v>
      </c>
      <c r="N28" s="43" t="str">
        <f>IF(H28="","",Sheet1!AF28)</f>
        <v>04/10/2025</v>
      </c>
      <c r="O28" s="15" t="str">
        <f>IF(H28="","",Sheet1!AH28)</f>
        <v>WIN-031</v>
      </c>
      <c r="S28" s="40" t="str">
        <f>IF(H28="","",Sheet1!AL28)</f>
        <v>4642 WM+ BNH 28 TT Chờ</v>
      </c>
      <c r="V28" s="40" t="str">
        <f>IF(H28="","",Sheet1!AL28)</f>
        <v>4642 WM+ BNH 28 TT Chờ</v>
      </c>
      <c r="Y28" s="15" t="str">
        <f>IF(H28="","",Sheet1!AJ28)</f>
        <v>GM500</v>
      </c>
      <c r="AB28" s="51">
        <f t="shared" si="1"/>
        <v>5111</v>
      </c>
      <c r="AC28" s="51">
        <f t="shared" si="2"/>
        <v>131</v>
      </c>
      <c r="AE28" s="45">
        <f>IF(H28="","",Sheet1!U28)</f>
        <v>1</v>
      </c>
      <c r="AG28" s="15">
        <f>IF(H28="","",Sheet1!T28)</f>
        <v>111058</v>
      </c>
      <c r="AH28" s="46">
        <f t="shared" si="3"/>
        <v>111058</v>
      </c>
      <c r="AL28" s="48">
        <f t="shared" si="4"/>
        <v>8</v>
      </c>
      <c r="AN28" s="45">
        <f t="shared" si="5"/>
        <v>8884.64</v>
      </c>
      <c r="AO28" s="48">
        <f t="shared" si="6"/>
        <v>33311</v>
      </c>
      <c r="AQ28" s="52" t="str">
        <f t="shared" si="7"/>
        <v>K-hangtra</v>
      </c>
      <c r="AR28" s="52">
        <f t="shared" si="8"/>
        <v>156</v>
      </c>
      <c r="AS28" s="52">
        <f t="shared" si="9"/>
        <v>632</v>
      </c>
    </row>
    <row r="29" spans="3:45" x14ac:dyDescent="0.25">
      <c r="C29" s="39" t="str">
        <f>IF(H29="","",Sheet1!AI29)</f>
        <v>B</v>
      </c>
      <c r="D29" s="38" t="s">
        <v>3039</v>
      </c>
      <c r="E29" s="38" t="s">
        <v>25</v>
      </c>
      <c r="F29" s="39" t="str">
        <f>IF(H29="","",Sheet1!AF29)</f>
        <v>04/10/2025</v>
      </c>
      <c r="G29" t="str">
        <f>IF(H29="","",Sheet1!AF29)</f>
        <v>04/10/2025</v>
      </c>
      <c r="H29" s="21">
        <v>9106022100</v>
      </c>
      <c r="I29" t="str">
        <f>IF(H29="","",Sheet1!AF29)</f>
        <v>04/10/2025</v>
      </c>
      <c r="J29" s="40" t="str">
        <f t="shared" si="0"/>
        <v>NKHT2510/00200475011</v>
      </c>
      <c r="L29" s="42" t="str">
        <f>IF(H29="","",Sheet1!AK29)</f>
        <v>K25TTM</v>
      </c>
      <c r="M29" s="42" t="str">
        <f>IF(H29="","",Sheet1!AE29)</f>
        <v>00475011</v>
      </c>
      <c r="N29" s="43" t="str">
        <f>IF(H29="","",Sheet1!AF29)</f>
        <v>04/10/2025</v>
      </c>
      <c r="O29" s="15" t="str">
        <f>IF(H29="","",Sheet1!AH29)</f>
        <v>WIN-HNI-00-002</v>
      </c>
      <c r="S29" s="40" t="str">
        <f>IF(H29="","",Sheet1!AL29)</f>
        <v>4122 WM+ HNI Lỗ Khê</v>
      </c>
      <c r="V29" s="40" t="str">
        <f>IF(H29="","",Sheet1!AL29)</f>
        <v>4122 WM+ HNI Lỗ Khê</v>
      </c>
      <c r="Y29" s="15" t="str">
        <f>IF(H29="","",Sheet1!AJ29)</f>
        <v>GM500</v>
      </c>
      <c r="AB29" s="51">
        <f t="shared" si="1"/>
        <v>5111</v>
      </c>
      <c r="AC29" s="51">
        <f t="shared" si="2"/>
        <v>131</v>
      </c>
      <c r="AE29" s="45">
        <f>IF(H29="","",Sheet1!U29)</f>
        <v>2</v>
      </c>
      <c r="AG29" s="15">
        <f>IF(H29="","",Sheet1!T29)</f>
        <v>111058</v>
      </c>
      <c r="AH29" s="46">
        <f t="shared" si="3"/>
        <v>222116</v>
      </c>
      <c r="AL29" s="48">
        <f t="shared" si="4"/>
        <v>8</v>
      </c>
      <c r="AN29" s="45">
        <f t="shared" si="5"/>
        <v>17769.28</v>
      </c>
      <c r="AO29" s="48">
        <f t="shared" si="6"/>
        <v>33311</v>
      </c>
      <c r="AQ29" s="52" t="str">
        <f t="shared" si="7"/>
        <v>K-hangtra</v>
      </c>
      <c r="AR29" s="52">
        <f t="shared" si="8"/>
        <v>156</v>
      </c>
      <c r="AS29" s="52">
        <f t="shared" si="9"/>
        <v>632</v>
      </c>
    </row>
    <row r="30" spans="3:45" x14ac:dyDescent="0.25">
      <c r="C30" s="39" t="str">
        <f>IF(H30="","",Sheet1!AI30)</f>
        <v>B</v>
      </c>
      <c r="D30" s="38" t="s">
        <v>3039</v>
      </c>
      <c r="E30" s="38" t="s">
        <v>25</v>
      </c>
      <c r="F30" s="39" t="str">
        <f>IF(H30="","",Sheet1!AF30)</f>
        <v>04/10/2025</v>
      </c>
      <c r="G30" t="str">
        <f>IF(H30="","",Sheet1!AF30)</f>
        <v>04/10/2025</v>
      </c>
      <c r="H30" s="21">
        <v>9106022126</v>
      </c>
      <c r="I30" t="str">
        <f>IF(H30="","",Sheet1!AF30)</f>
        <v>04/10/2025</v>
      </c>
      <c r="J30" s="40" t="str">
        <f t="shared" si="0"/>
        <v>NKHT2510/02900011143</v>
      </c>
      <c r="L30" s="42" t="str">
        <f>IF(H30="","",Sheet1!AK30)</f>
        <v>K25TTM</v>
      </c>
      <c r="M30" s="42" t="str">
        <f>IF(H30="","",Sheet1!AE30)</f>
        <v>00011143</v>
      </c>
      <c r="N30" s="43" t="str">
        <f>IF(H30="","",Sheet1!AF30)</f>
        <v>04/10/2025</v>
      </c>
      <c r="O30" s="15" t="str">
        <f>IF(H30="","",Sheet1!AH30)</f>
        <v>WIN-029</v>
      </c>
      <c r="S30" s="40" t="str">
        <f>IF(H30="","",Sheet1!AL30)</f>
        <v>2AIS WM+ VPC TDP Then, TT Tam Sơn</v>
      </c>
      <c r="V30" s="40" t="str">
        <f>IF(H30="","",Sheet1!AL30)</f>
        <v>2AIS WM+ VPC TDP Then, TT Tam Sơn</v>
      </c>
      <c r="Y30" s="15" t="str">
        <f>IF(H30="","",Sheet1!AJ30)</f>
        <v>GM500</v>
      </c>
      <c r="AB30" s="51">
        <f t="shared" si="1"/>
        <v>5111</v>
      </c>
      <c r="AC30" s="51">
        <f t="shared" si="2"/>
        <v>131</v>
      </c>
      <c r="AE30" s="45">
        <f>IF(H30="","",Sheet1!U30)</f>
        <v>1</v>
      </c>
      <c r="AG30" s="15">
        <f>IF(H30="","",Sheet1!T30)</f>
        <v>111058</v>
      </c>
      <c r="AH30" s="46">
        <f t="shared" si="3"/>
        <v>111058</v>
      </c>
      <c r="AL30" s="48">
        <f t="shared" si="4"/>
        <v>8</v>
      </c>
      <c r="AN30" s="45">
        <f t="shared" si="5"/>
        <v>8884.64</v>
      </c>
      <c r="AO30" s="48">
        <f t="shared" si="6"/>
        <v>33311</v>
      </c>
      <c r="AQ30" s="52" t="str">
        <f t="shared" si="7"/>
        <v>K-hangtra</v>
      </c>
      <c r="AR30" s="52">
        <f t="shared" si="8"/>
        <v>156</v>
      </c>
      <c r="AS30" s="52">
        <f t="shared" si="9"/>
        <v>632</v>
      </c>
    </row>
    <row r="31" spans="3:45" x14ac:dyDescent="0.25">
      <c r="C31" s="39" t="str">
        <f>IF(H31="","",Sheet1!AI31)</f>
        <v>B</v>
      </c>
      <c r="D31" s="38" t="s">
        <v>3039</v>
      </c>
      <c r="E31" s="38" t="s">
        <v>25</v>
      </c>
      <c r="F31" s="39" t="str">
        <f>IF(H31="","",Sheet1!AF31)</f>
        <v>04/10/2025</v>
      </c>
      <c r="G31" t="str">
        <f>IF(H31="","",Sheet1!AF31)</f>
        <v>04/10/2025</v>
      </c>
      <c r="H31" s="21">
        <v>9106022177</v>
      </c>
      <c r="I31" t="str">
        <f>IF(H31="","",Sheet1!AF31)</f>
        <v>04/10/2025</v>
      </c>
      <c r="J31" s="40" t="str">
        <f t="shared" si="0"/>
        <v>NKHT2510/00200475031</v>
      </c>
      <c r="L31" s="42" t="str">
        <f>IF(H31="","",Sheet1!AK31)</f>
        <v>K25TTM</v>
      </c>
      <c r="M31" s="42" t="str">
        <f>IF(H31="","",Sheet1!AE31)</f>
        <v>00475031</v>
      </c>
      <c r="N31" s="43" t="str">
        <f>IF(H31="","",Sheet1!AF31)</f>
        <v>04/10/2025</v>
      </c>
      <c r="O31" s="15" t="str">
        <f>IF(H31="","",Sheet1!AH31)</f>
        <v>WIN-HNI-00-002</v>
      </c>
      <c r="S31" s="40" t="str">
        <f>IF(H31="","",Sheet1!AL31)</f>
        <v>5681 WM+ HNI 73 Vũ Ngọc Phan</v>
      </c>
      <c r="V31" s="40" t="str">
        <f>IF(H31="","",Sheet1!AL31)</f>
        <v>5681 WM+ HNI 73 Vũ Ngọc Phan</v>
      </c>
      <c r="Y31" s="15" t="str">
        <f>IF(H31="","",Sheet1!AJ31)</f>
        <v>CGM300</v>
      </c>
      <c r="AB31" s="51">
        <f t="shared" si="1"/>
        <v>5111</v>
      </c>
      <c r="AC31" s="51">
        <f t="shared" si="2"/>
        <v>131</v>
      </c>
      <c r="AE31" s="45">
        <f>IF(H31="","",Sheet1!U31)</f>
        <v>1</v>
      </c>
      <c r="AG31" s="15">
        <f>IF(H31="","",Sheet1!T31)</f>
        <v>73431</v>
      </c>
      <c r="AH31" s="46">
        <f t="shared" si="3"/>
        <v>73431</v>
      </c>
      <c r="AL31" s="48">
        <f t="shared" si="4"/>
        <v>8</v>
      </c>
      <c r="AN31" s="45">
        <f t="shared" si="5"/>
        <v>5874.4800000000005</v>
      </c>
      <c r="AO31" s="48">
        <f t="shared" si="6"/>
        <v>33311</v>
      </c>
      <c r="AQ31" s="52" t="str">
        <f t="shared" si="7"/>
        <v>K-hangtra</v>
      </c>
      <c r="AR31" s="52">
        <f t="shared" si="8"/>
        <v>156</v>
      </c>
      <c r="AS31" s="52">
        <f t="shared" si="9"/>
        <v>632</v>
      </c>
    </row>
    <row r="32" spans="3:45" x14ac:dyDescent="0.25">
      <c r="C32" s="39" t="str">
        <f>IF(H32="","",Sheet1!AI32)</f>
        <v>B</v>
      </c>
      <c r="D32" s="38" t="s">
        <v>3039</v>
      </c>
      <c r="E32" s="38" t="s">
        <v>25</v>
      </c>
      <c r="F32" s="39" t="str">
        <f>IF(H32="","",Sheet1!AF32)</f>
        <v>04/10/2025</v>
      </c>
      <c r="G32" t="str">
        <f>IF(H32="","",Sheet1!AF32)</f>
        <v>04/10/2025</v>
      </c>
      <c r="H32" s="21">
        <v>9106022182</v>
      </c>
      <c r="I32" t="str">
        <f>IF(H32="","",Sheet1!AF32)</f>
        <v>04/10/2025</v>
      </c>
      <c r="J32" s="40" t="str">
        <f t="shared" si="0"/>
        <v>NKHT2510/02500034933</v>
      </c>
      <c r="L32" s="42" t="str">
        <f>IF(H32="","",Sheet1!AK32)</f>
        <v>K25TTM</v>
      </c>
      <c r="M32" s="42" t="str">
        <f>IF(H32="","",Sheet1!AE32)</f>
        <v>00034933</v>
      </c>
      <c r="N32" s="43" t="str">
        <f>IF(H32="","",Sheet1!AF32)</f>
        <v>04/10/2025</v>
      </c>
      <c r="O32" s="15" t="str">
        <f>IF(H32="","",Sheet1!AH32)</f>
        <v>WIN-025</v>
      </c>
      <c r="S32" s="40" t="str">
        <f>IF(H32="","",Sheet1!AL32)</f>
        <v>2859 WM+ HPG 231B Trần Nguyên Hãn</v>
      </c>
      <c r="V32" s="40" t="str">
        <f>IF(H32="","",Sheet1!AL32)</f>
        <v>2859 WM+ HPG 231B Trần Nguyên Hãn</v>
      </c>
      <c r="Y32" s="15" t="str">
        <f>IF(H32="","",Sheet1!AJ32)</f>
        <v>CN300</v>
      </c>
      <c r="AB32" s="51">
        <f t="shared" si="1"/>
        <v>5111</v>
      </c>
      <c r="AC32" s="51">
        <f t="shared" si="2"/>
        <v>131</v>
      </c>
      <c r="AE32" s="45">
        <f>IF(H32="","",Sheet1!U32)</f>
        <v>4</v>
      </c>
      <c r="AG32" s="15">
        <f>IF(H32="","",Sheet1!T32)</f>
        <v>70950</v>
      </c>
      <c r="AH32" s="46">
        <f t="shared" si="3"/>
        <v>283800</v>
      </c>
      <c r="AL32" s="48">
        <f t="shared" si="4"/>
        <v>8</v>
      </c>
      <c r="AN32" s="45">
        <f t="shared" si="5"/>
        <v>22704</v>
      </c>
      <c r="AO32" s="48">
        <f t="shared" si="6"/>
        <v>33311</v>
      </c>
      <c r="AQ32" s="52" t="str">
        <f t="shared" si="7"/>
        <v>K-hangtra</v>
      </c>
      <c r="AR32" s="52">
        <f t="shared" si="8"/>
        <v>156</v>
      </c>
      <c r="AS32" s="52">
        <f t="shared" si="9"/>
        <v>632</v>
      </c>
    </row>
    <row r="33" spans="3:45" x14ac:dyDescent="0.25">
      <c r="C33" s="39" t="str">
        <f>IF(H33="","",Sheet1!AI33)</f>
        <v>B</v>
      </c>
      <c r="D33" s="38" t="s">
        <v>3039</v>
      </c>
      <c r="E33" s="38" t="s">
        <v>25</v>
      </c>
      <c r="F33" s="39" t="str">
        <f>IF(H33="","",Sheet1!AF33)</f>
        <v>04/10/2025</v>
      </c>
      <c r="G33" t="str">
        <f>IF(H33="","",Sheet1!AF33)</f>
        <v>04/10/2025</v>
      </c>
      <c r="H33" s="21">
        <v>9106022227</v>
      </c>
      <c r="I33" t="str">
        <f>IF(H33="","",Sheet1!AF33)</f>
        <v>04/10/2025</v>
      </c>
      <c r="J33" s="40" t="str">
        <f t="shared" si="0"/>
        <v>NKHT2510/00200475054</v>
      </c>
      <c r="L33" s="42" t="str">
        <f>IF(H33="","",Sheet1!AK33)</f>
        <v>K25TTM</v>
      </c>
      <c r="M33" s="42" t="str">
        <f>IF(H33="","",Sheet1!AE33)</f>
        <v>00475054</v>
      </c>
      <c r="N33" s="43" t="str">
        <f>IF(H33="","",Sheet1!AF33)</f>
        <v>04/10/2025</v>
      </c>
      <c r="O33" s="15" t="str">
        <f>IF(H33="","",Sheet1!AH33)</f>
        <v>WIN-HNI-00-002</v>
      </c>
      <c r="S33" s="40" t="str">
        <f>IF(H33="","",Sheet1!AL33)</f>
        <v>2AV1 WM+ HNI Vân Côn, Hoài Đức</v>
      </c>
      <c r="V33" s="40" t="str">
        <f>IF(H33="","",Sheet1!AL33)</f>
        <v>2AV1 WM+ HNI Vân Côn, Hoài Đức</v>
      </c>
      <c r="Y33" s="15" t="str">
        <f>IF(H33="","",Sheet1!AJ33)</f>
        <v>CGM300</v>
      </c>
      <c r="AB33" s="51">
        <f t="shared" si="1"/>
        <v>5111</v>
      </c>
      <c r="AC33" s="51">
        <f t="shared" si="2"/>
        <v>131</v>
      </c>
      <c r="AE33" s="45">
        <f>IF(H33="","",Sheet1!U33)</f>
        <v>1</v>
      </c>
      <c r="AG33" s="15">
        <f>IF(H33="","",Sheet1!T33)</f>
        <v>73431</v>
      </c>
      <c r="AH33" s="46">
        <f t="shared" si="3"/>
        <v>73431</v>
      </c>
      <c r="AL33" s="48">
        <f t="shared" si="4"/>
        <v>8</v>
      </c>
      <c r="AN33" s="45">
        <f t="shared" si="5"/>
        <v>5874.4800000000005</v>
      </c>
      <c r="AO33" s="48">
        <f t="shared" si="6"/>
        <v>33311</v>
      </c>
      <c r="AQ33" s="52" t="str">
        <f t="shared" si="7"/>
        <v>K-hangtra</v>
      </c>
      <c r="AR33" s="52">
        <f t="shared" si="8"/>
        <v>156</v>
      </c>
      <c r="AS33" s="52">
        <f t="shared" si="9"/>
        <v>632</v>
      </c>
    </row>
    <row r="34" spans="3:45" x14ac:dyDescent="0.25">
      <c r="C34" s="39" t="str">
        <f>IF(H34="","",Sheet1!AI34)</f>
        <v>B</v>
      </c>
      <c r="D34" s="38" t="s">
        <v>3039</v>
      </c>
      <c r="E34" s="38" t="s">
        <v>25</v>
      </c>
      <c r="F34" s="39" t="str">
        <f>IF(H34="","",Sheet1!AF34)</f>
        <v>04/10/2025</v>
      </c>
      <c r="G34" t="str">
        <f>IF(H34="","",Sheet1!AF34)</f>
        <v>04/10/2025</v>
      </c>
      <c r="H34" s="21">
        <v>9106022261</v>
      </c>
      <c r="I34" t="str">
        <f>IF(H34="","",Sheet1!AF34)</f>
        <v>04/10/2025</v>
      </c>
      <c r="J34" s="40" t="str">
        <f t="shared" si="0"/>
        <v>NKHT2510/00700046743</v>
      </c>
      <c r="L34" s="42" t="str">
        <f>IF(H34="","",Sheet1!AK34)</f>
        <v>K25TTM</v>
      </c>
      <c r="M34" s="42" t="str">
        <f>IF(H34="","",Sheet1!AE34)</f>
        <v>00046743</v>
      </c>
      <c r="N34" s="43" t="str">
        <f>IF(H34="","",Sheet1!AF34)</f>
        <v>04/10/2025</v>
      </c>
      <c r="O34" s="15" t="str">
        <f>IF(H34="","",Sheet1!AH34)</f>
        <v>WIN-QNH-00-007</v>
      </c>
      <c r="S34" s="40" t="str">
        <f>IF(H34="","",Sheet1!AL34)</f>
        <v>3479 WM+ QNH Khu 2 Thanh Sơn</v>
      </c>
      <c r="V34" s="40" t="str">
        <f>IF(H34="","",Sheet1!AL34)</f>
        <v>3479 WM+ QNH Khu 2 Thanh Sơn</v>
      </c>
      <c r="Y34" s="15" t="str">
        <f>IF(H34="","",Sheet1!AJ34)</f>
        <v>GM500</v>
      </c>
      <c r="AB34" s="51">
        <f t="shared" si="1"/>
        <v>5111</v>
      </c>
      <c r="AC34" s="51">
        <f t="shared" si="2"/>
        <v>131</v>
      </c>
      <c r="AE34" s="45">
        <f>IF(H34="","",Sheet1!U34)</f>
        <v>1</v>
      </c>
      <c r="AG34" s="15">
        <f>IF(H34="","",Sheet1!T34)</f>
        <v>111058</v>
      </c>
      <c r="AH34" s="46">
        <f t="shared" si="3"/>
        <v>111058</v>
      </c>
      <c r="AL34" s="48">
        <f t="shared" si="4"/>
        <v>8</v>
      </c>
      <c r="AN34" s="45">
        <f t="shared" si="5"/>
        <v>8884.64</v>
      </c>
      <c r="AO34" s="48">
        <f t="shared" si="6"/>
        <v>33311</v>
      </c>
      <c r="AQ34" s="52" t="str">
        <f t="shared" si="7"/>
        <v>K-hangtra</v>
      </c>
      <c r="AR34" s="52">
        <f t="shared" si="8"/>
        <v>156</v>
      </c>
      <c r="AS34" s="52">
        <f t="shared" si="9"/>
        <v>632</v>
      </c>
    </row>
    <row r="35" spans="3:45" x14ac:dyDescent="0.25">
      <c r="C35" s="39" t="str">
        <f>IF(H35="","",Sheet1!AI35)</f>
        <v>B</v>
      </c>
      <c r="D35" s="38" t="s">
        <v>3039</v>
      </c>
      <c r="E35" s="38" t="s">
        <v>25</v>
      </c>
      <c r="F35" s="39" t="str">
        <f>IF(H35="","",Sheet1!AF35)</f>
        <v>04/10/2025</v>
      </c>
      <c r="G35" t="str">
        <f>IF(H35="","",Sheet1!AF35)</f>
        <v>04/10/2025</v>
      </c>
      <c r="H35" s="21">
        <v>9106022317</v>
      </c>
      <c r="I35" t="str">
        <f>IF(H35="","",Sheet1!AF35)</f>
        <v>04/10/2025</v>
      </c>
      <c r="J35" s="40" t="str">
        <f t="shared" si="0"/>
        <v>NKHT2510/00200475084</v>
      </c>
      <c r="L35" s="42" t="str">
        <f>IF(H35="","",Sheet1!AK35)</f>
        <v>K25TTM</v>
      </c>
      <c r="M35" s="42" t="str">
        <f>IF(H35="","",Sheet1!AE35)</f>
        <v>00475084</v>
      </c>
      <c r="N35" s="43" t="str">
        <f>IF(H35="","",Sheet1!AF35)</f>
        <v>04/10/2025</v>
      </c>
      <c r="O35" s="15" t="str">
        <f>IF(H35="","",Sheet1!AH35)</f>
        <v>WIN-HNI-00-002</v>
      </c>
      <c r="S35" s="40" t="str">
        <f>IF(H35="","",Sheet1!AL35)</f>
        <v>2117 WM+ HNI 16 Võ Văn Dũng</v>
      </c>
      <c r="V35" s="40" t="str">
        <f>IF(H35="","",Sheet1!AL35)</f>
        <v>2117 WM+ HNI 16 Võ Văn Dũng</v>
      </c>
      <c r="Y35" s="15" t="str">
        <f>IF(H35="","",Sheet1!AJ35)</f>
        <v>GM500</v>
      </c>
      <c r="AB35" s="51">
        <f t="shared" si="1"/>
        <v>5111</v>
      </c>
      <c r="AC35" s="51">
        <f t="shared" si="2"/>
        <v>131</v>
      </c>
      <c r="AE35" s="45">
        <f>IF(H35="","",Sheet1!U35)</f>
        <v>4</v>
      </c>
      <c r="AG35" s="15">
        <f>IF(H35="","",Sheet1!T35)</f>
        <v>111058</v>
      </c>
      <c r="AH35" s="46">
        <f t="shared" si="3"/>
        <v>444232</v>
      </c>
      <c r="AL35" s="48">
        <f t="shared" si="4"/>
        <v>8</v>
      </c>
      <c r="AN35" s="45">
        <f t="shared" si="5"/>
        <v>35538.559999999998</v>
      </c>
      <c r="AO35" s="48">
        <f t="shared" si="6"/>
        <v>33311</v>
      </c>
      <c r="AQ35" s="52" t="str">
        <f t="shared" si="7"/>
        <v>K-hangtra</v>
      </c>
      <c r="AR35" s="52">
        <f t="shared" si="8"/>
        <v>156</v>
      </c>
      <c r="AS35" s="52">
        <f t="shared" si="9"/>
        <v>632</v>
      </c>
    </row>
    <row r="36" spans="3:45" x14ac:dyDescent="0.25">
      <c r="C36" s="39" t="str">
        <f>IF(H36="","",Sheet1!AI36)</f>
        <v>B</v>
      </c>
      <c r="D36" s="38" t="s">
        <v>3039</v>
      </c>
      <c r="E36" s="38" t="s">
        <v>25</v>
      </c>
      <c r="F36" s="39" t="str">
        <f>IF(H36="","",Sheet1!AF36)</f>
        <v>04/10/2025</v>
      </c>
      <c r="G36" t="str">
        <f>IF(H36="","",Sheet1!AF36)</f>
        <v>04/10/2025</v>
      </c>
      <c r="H36" s="21">
        <v>9106022317</v>
      </c>
      <c r="I36" t="str">
        <f>IF(H36="","",Sheet1!AF36)</f>
        <v>04/10/2025</v>
      </c>
      <c r="J36" s="40" t="str">
        <f t="shared" si="0"/>
        <v>NKHT2510/00200475084</v>
      </c>
      <c r="L36" s="42" t="str">
        <f>IF(H36="","",Sheet1!AK36)</f>
        <v>K25TTM</v>
      </c>
      <c r="M36" s="42" t="str">
        <f>IF(H36="","",Sheet1!AE36)</f>
        <v>00475084</v>
      </c>
      <c r="N36" s="43" t="str">
        <f>IF(H36="","",Sheet1!AF36)</f>
        <v>04/10/2025</v>
      </c>
      <c r="O36" s="15" t="str">
        <f>IF(H36="","",Sheet1!AH36)</f>
        <v>WIN-HNI-00-002</v>
      </c>
      <c r="S36" s="40" t="str">
        <f>IF(H36="","",Sheet1!AL36)</f>
        <v>2117 WM+ HNI 16 Võ Văn Dũng</v>
      </c>
      <c r="V36" s="40" t="str">
        <f>IF(H36="","",Sheet1!AL36)</f>
        <v>2117 WM+ HNI 16 Võ Văn Dũng</v>
      </c>
      <c r="Y36" s="15" t="str">
        <f>IF(H36="","",Sheet1!AJ36)</f>
        <v>TH200</v>
      </c>
      <c r="AB36" s="51">
        <f t="shared" si="1"/>
        <v>5111</v>
      </c>
      <c r="AC36" s="51">
        <f t="shared" si="2"/>
        <v>131</v>
      </c>
      <c r="AE36" s="45">
        <f>IF(H36="","",Sheet1!U36)</f>
        <v>1</v>
      </c>
      <c r="AG36" s="15">
        <f>IF(H36="","",Sheet1!T36)</f>
        <v>45588</v>
      </c>
      <c r="AH36" s="46">
        <f t="shared" si="3"/>
        <v>45588</v>
      </c>
      <c r="AL36" s="48">
        <f t="shared" si="4"/>
        <v>8</v>
      </c>
      <c r="AN36" s="45">
        <f t="shared" si="5"/>
        <v>3647.04</v>
      </c>
      <c r="AO36" s="48">
        <f t="shared" si="6"/>
        <v>33311</v>
      </c>
      <c r="AQ36" s="52" t="str">
        <f t="shared" si="7"/>
        <v>K-hangtra</v>
      </c>
      <c r="AR36" s="52">
        <f t="shared" si="8"/>
        <v>156</v>
      </c>
      <c r="AS36" s="52">
        <f t="shared" si="9"/>
        <v>632</v>
      </c>
    </row>
    <row r="37" spans="3:45" x14ac:dyDescent="0.25">
      <c r="C37" s="39" t="str">
        <f>IF(H37="","",Sheet1!AI37)</f>
        <v>B</v>
      </c>
      <c r="D37" s="38" t="s">
        <v>3039</v>
      </c>
      <c r="E37" s="38" t="s">
        <v>25</v>
      </c>
      <c r="F37" s="39" t="str">
        <f>IF(H37="","",Sheet1!AF37)</f>
        <v>04/10/2025</v>
      </c>
      <c r="G37" t="str">
        <f>IF(H37="","",Sheet1!AF37)</f>
        <v>04/10/2025</v>
      </c>
      <c r="H37" s="21">
        <v>9106022317</v>
      </c>
      <c r="I37" t="str">
        <f>IF(H37="","",Sheet1!AF37)</f>
        <v>04/10/2025</v>
      </c>
      <c r="J37" s="40" t="str">
        <f t="shared" si="0"/>
        <v>NKHT2510/00200475084</v>
      </c>
      <c r="L37" s="42" t="str">
        <f>IF(H37="","",Sheet1!AK37)</f>
        <v>K25TTM</v>
      </c>
      <c r="M37" s="42" t="str">
        <f>IF(H37="","",Sheet1!AE37)</f>
        <v>00475084</v>
      </c>
      <c r="N37" s="43" t="str">
        <f>IF(H37="","",Sheet1!AF37)</f>
        <v>04/10/2025</v>
      </c>
      <c r="O37" s="15" t="str">
        <f>IF(H37="","",Sheet1!AH37)</f>
        <v>WIN-HNI-00-002</v>
      </c>
      <c r="S37" s="40" t="str">
        <f>IF(H37="","",Sheet1!AL37)</f>
        <v>2117 WM+ HNI 16 Võ Văn Dũng</v>
      </c>
      <c r="V37" s="40" t="str">
        <f>IF(H37="","",Sheet1!AL37)</f>
        <v>2117 WM+ HNI 16 Võ Văn Dũng</v>
      </c>
      <c r="Y37" s="15" t="str">
        <f>IF(H37="","",Sheet1!AJ37)</f>
        <v>CC300</v>
      </c>
      <c r="AB37" s="51">
        <f t="shared" si="1"/>
        <v>5111</v>
      </c>
      <c r="AC37" s="51">
        <f t="shared" si="2"/>
        <v>131</v>
      </c>
      <c r="AE37" s="45">
        <f>IF(H37="","",Sheet1!U37)</f>
        <v>3</v>
      </c>
      <c r="AG37" s="15">
        <f>IF(H37="","",Sheet1!T37)</f>
        <v>60885</v>
      </c>
      <c r="AH37" s="46">
        <f t="shared" si="3"/>
        <v>182655</v>
      </c>
      <c r="AL37" s="48">
        <f t="shared" si="4"/>
        <v>8</v>
      </c>
      <c r="AN37" s="45">
        <f t="shared" si="5"/>
        <v>14612.4</v>
      </c>
      <c r="AO37" s="48">
        <f t="shared" si="6"/>
        <v>33311</v>
      </c>
      <c r="AQ37" s="52" t="str">
        <f t="shared" si="7"/>
        <v>K-hangtra</v>
      </c>
      <c r="AR37" s="52">
        <f t="shared" si="8"/>
        <v>156</v>
      </c>
      <c r="AS37" s="52">
        <f t="shared" si="9"/>
        <v>632</v>
      </c>
    </row>
    <row r="38" spans="3:45" x14ac:dyDescent="0.25">
      <c r="C38" s="39" t="str">
        <f>IF(H38="","",Sheet1!AI38)</f>
        <v>B</v>
      </c>
      <c r="D38" s="38" t="s">
        <v>3039</v>
      </c>
      <c r="E38" s="38" t="s">
        <v>25</v>
      </c>
      <c r="F38" s="39" t="str">
        <f>IF(H38="","",Sheet1!AF38)</f>
        <v>04/10/2025</v>
      </c>
      <c r="G38" t="str">
        <f>IF(H38="","",Sheet1!AF38)</f>
        <v>04/10/2025</v>
      </c>
      <c r="H38" s="21">
        <v>9106022324</v>
      </c>
      <c r="I38" t="str">
        <f>IF(H38="","",Sheet1!AF38)</f>
        <v>04/10/2025</v>
      </c>
      <c r="J38" s="40" t="str">
        <f t="shared" si="0"/>
        <v>NKHT2510/00200475087</v>
      </c>
      <c r="L38" s="42" t="str">
        <f>IF(H38="","",Sheet1!AK38)</f>
        <v>K25TTM</v>
      </c>
      <c r="M38" s="42" t="str">
        <f>IF(H38="","",Sheet1!AE38)</f>
        <v>00475087</v>
      </c>
      <c r="N38" s="43" t="str">
        <f>IF(H38="","",Sheet1!AF38)</f>
        <v>04/10/2025</v>
      </c>
      <c r="O38" s="15" t="str">
        <f>IF(H38="","",Sheet1!AH38)</f>
        <v>WIN-HNI-00-002</v>
      </c>
      <c r="S38" s="40" t="str">
        <f>IF(H38="","",Sheet1!AL38)</f>
        <v>4249 WM+ HNI G9 Thanh Xuân Nam</v>
      </c>
      <c r="V38" s="40" t="str">
        <f>IF(H38="","",Sheet1!AL38)</f>
        <v>4249 WM+ HNI G9 Thanh Xuân Nam</v>
      </c>
      <c r="Y38" s="15" t="str">
        <f>IF(H38="","",Sheet1!AJ38)</f>
        <v>GM500</v>
      </c>
      <c r="AB38" s="51">
        <f t="shared" si="1"/>
        <v>5111</v>
      </c>
      <c r="AC38" s="51">
        <f t="shared" si="2"/>
        <v>131</v>
      </c>
      <c r="AE38" s="45">
        <f>IF(H38="","",Sheet1!U38)</f>
        <v>2</v>
      </c>
      <c r="AG38" s="15">
        <f>IF(H38="","",Sheet1!T38)</f>
        <v>111058</v>
      </c>
      <c r="AH38" s="46">
        <f t="shared" si="3"/>
        <v>222116</v>
      </c>
      <c r="AL38" s="48">
        <f t="shared" si="4"/>
        <v>8</v>
      </c>
      <c r="AN38" s="45">
        <f t="shared" si="5"/>
        <v>17769.28</v>
      </c>
      <c r="AO38" s="48">
        <f t="shared" si="6"/>
        <v>33311</v>
      </c>
      <c r="AQ38" s="52" t="str">
        <f t="shared" si="7"/>
        <v>K-hangtra</v>
      </c>
      <c r="AR38" s="52">
        <f t="shared" si="8"/>
        <v>156</v>
      </c>
      <c r="AS38" s="52">
        <f t="shared" si="9"/>
        <v>632</v>
      </c>
    </row>
    <row r="39" spans="3:45" x14ac:dyDescent="0.25">
      <c r="C39" s="39" t="str">
        <f>IF(H39="","",Sheet1!AI39)</f>
        <v>B</v>
      </c>
      <c r="D39" s="38" t="s">
        <v>3039</v>
      </c>
      <c r="E39" s="38" t="s">
        <v>25</v>
      </c>
      <c r="F39" s="39" t="str">
        <f>IF(H39="","",Sheet1!AF39)</f>
        <v>04/10/2025</v>
      </c>
      <c r="G39" t="str">
        <f>IF(H39="","",Sheet1!AF39)</f>
        <v>04/10/2025</v>
      </c>
      <c r="H39" s="21">
        <v>9106022324</v>
      </c>
      <c r="I39" t="str">
        <f>IF(H39="","",Sheet1!AF39)</f>
        <v>04/10/2025</v>
      </c>
      <c r="J39" s="40" t="str">
        <f t="shared" si="0"/>
        <v>NKHT2510/00200475087</v>
      </c>
      <c r="L39" s="42" t="str">
        <f>IF(H39="","",Sheet1!AK39)</f>
        <v>K25TTM</v>
      </c>
      <c r="M39" s="42" t="str">
        <f>IF(H39="","",Sheet1!AE39)</f>
        <v>00475087</v>
      </c>
      <c r="N39" s="43" t="str">
        <f>IF(H39="","",Sheet1!AF39)</f>
        <v>04/10/2025</v>
      </c>
      <c r="O39" s="15" t="str">
        <f>IF(H39="","",Sheet1!AH39)</f>
        <v>WIN-HNI-00-002</v>
      </c>
      <c r="S39" s="40" t="str">
        <f>IF(H39="","",Sheet1!AL39)</f>
        <v>4249 WM+ HNI G9 Thanh Xuân Nam</v>
      </c>
      <c r="V39" s="40" t="str">
        <f>IF(H39="","",Sheet1!AL39)</f>
        <v>4249 WM+ HNI G9 Thanh Xuân Nam</v>
      </c>
      <c r="Y39" s="15" t="str">
        <f>IF(H39="","",Sheet1!AJ39)</f>
        <v>CN300</v>
      </c>
      <c r="AB39" s="51">
        <f t="shared" si="1"/>
        <v>5111</v>
      </c>
      <c r="AC39" s="51">
        <f t="shared" si="2"/>
        <v>131</v>
      </c>
      <c r="AE39" s="45">
        <f>IF(H39="","",Sheet1!U39)</f>
        <v>1</v>
      </c>
      <c r="AG39" s="15">
        <f>IF(H39="","",Sheet1!T39)</f>
        <v>70950</v>
      </c>
      <c r="AH39" s="46">
        <f t="shared" si="3"/>
        <v>70950</v>
      </c>
      <c r="AL39" s="48">
        <f t="shared" si="4"/>
        <v>8</v>
      </c>
      <c r="AN39" s="45">
        <f t="shared" si="5"/>
        <v>5676</v>
      </c>
      <c r="AO39" s="48">
        <f t="shared" si="6"/>
        <v>33311</v>
      </c>
      <c r="AQ39" s="52" t="str">
        <f t="shared" si="7"/>
        <v>K-hangtra</v>
      </c>
      <c r="AR39" s="52">
        <f t="shared" si="8"/>
        <v>156</v>
      </c>
      <c r="AS39" s="52">
        <f t="shared" si="9"/>
        <v>632</v>
      </c>
    </row>
    <row r="40" spans="3:45" x14ac:dyDescent="0.25">
      <c r="C40" s="39" t="str">
        <f>IF(H40="","",Sheet1!AI40)</f>
        <v>N</v>
      </c>
      <c r="D40" s="38" t="s">
        <v>3039</v>
      </c>
      <c r="E40" s="38" t="s">
        <v>25</v>
      </c>
      <c r="F40" s="39" t="str">
        <f>IF(H40="","",Sheet1!AF40)</f>
        <v>04/10/2025</v>
      </c>
      <c r="G40" t="str">
        <f>IF(H40="","",Sheet1!AF40)</f>
        <v>04/10/2025</v>
      </c>
      <c r="H40" s="21">
        <v>9106022336</v>
      </c>
      <c r="I40" t="str">
        <f>IF(H40="","",Sheet1!AF40)</f>
        <v>04/10/2025</v>
      </c>
      <c r="J40" s="40" t="str">
        <f t="shared" si="0"/>
        <v>NKHT2510/02700004408</v>
      </c>
      <c r="L40" s="42" t="str">
        <f>IF(H40="","",Sheet1!AK40)</f>
        <v>K25TTM</v>
      </c>
      <c r="M40" s="42" t="str">
        <f>IF(H40="","",Sheet1!AE40)</f>
        <v>00004408</v>
      </c>
      <c r="N40" s="43" t="str">
        <f>IF(H40="","",Sheet1!AF40)</f>
        <v>04/10/2025</v>
      </c>
      <c r="O40" s="15" t="str">
        <f>IF(H40="","",Sheet1!AH40)</f>
        <v>WIN-027</v>
      </c>
      <c r="S40" s="40" t="str">
        <f>IF(H40="","",Sheet1!AL40)</f>
        <v>5358 WM+ NTN 9B Nguyễn Văn Cừ</v>
      </c>
      <c r="V40" s="40" t="str">
        <f>IF(H40="","",Sheet1!AL40)</f>
        <v>5358 WM+ NTN 9B Nguyễn Văn Cừ</v>
      </c>
      <c r="Y40" s="15" t="str">
        <f>IF(H40="","",Sheet1!AJ40)</f>
        <v>GTLX250G</v>
      </c>
      <c r="AB40" s="51">
        <f t="shared" si="1"/>
        <v>5111</v>
      </c>
      <c r="AC40" s="51">
        <f t="shared" si="2"/>
        <v>131</v>
      </c>
      <c r="AE40" s="45">
        <f>IF(H40="","",Sheet1!U40)</f>
        <v>2</v>
      </c>
      <c r="AG40" s="15">
        <f>IF(H40="","",Sheet1!T40)</f>
        <v>41150</v>
      </c>
      <c r="AH40" s="46">
        <f t="shared" si="3"/>
        <v>82300</v>
      </c>
      <c r="AL40" s="48">
        <f t="shared" si="4"/>
        <v>8</v>
      </c>
      <c r="AN40" s="45">
        <f t="shared" si="5"/>
        <v>6584</v>
      </c>
      <c r="AO40" s="48">
        <f t="shared" si="6"/>
        <v>33311</v>
      </c>
      <c r="AQ40" s="52" t="str">
        <f t="shared" si="7"/>
        <v>K-hangtra</v>
      </c>
      <c r="AR40" s="52">
        <f t="shared" si="8"/>
        <v>156</v>
      </c>
      <c r="AS40" s="52">
        <f t="shared" si="9"/>
        <v>632</v>
      </c>
    </row>
    <row r="41" spans="3:45" x14ac:dyDescent="0.25">
      <c r="C41" s="39" t="str">
        <f>IF(H41="","",Sheet1!AI41)</f>
        <v>B</v>
      </c>
      <c r="D41" s="38" t="s">
        <v>3039</v>
      </c>
      <c r="E41" s="38" t="s">
        <v>25</v>
      </c>
      <c r="F41" s="39" t="str">
        <f>IF(H41="","",Sheet1!AF41)</f>
        <v>04/10/2025</v>
      </c>
      <c r="G41" t="str">
        <f>IF(H41="","",Sheet1!AF41)</f>
        <v>04/10/2025</v>
      </c>
      <c r="H41" s="21">
        <v>9106022342</v>
      </c>
      <c r="I41" t="str">
        <f>IF(H41="","",Sheet1!AF41)</f>
        <v>04/10/2025</v>
      </c>
      <c r="J41" s="40" t="str">
        <f t="shared" si="0"/>
        <v>NKHT2510/02000033069</v>
      </c>
      <c r="L41" s="42" t="str">
        <f>IF(H41="","",Sheet1!AK41)</f>
        <v>K25TTM</v>
      </c>
      <c r="M41" s="42" t="str">
        <f>IF(H41="","",Sheet1!AE41)</f>
        <v>00033069</v>
      </c>
      <c r="N41" s="43" t="str">
        <f>IF(H41="","",Sheet1!AF41)</f>
        <v>04/10/2025</v>
      </c>
      <c r="O41" s="15" t="str">
        <f>IF(H41="","",Sheet1!AH41)</f>
        <v>WIN-020</v>
      </c>
      <c r="S41" s="40" t="str">
        <f>IF(H41="","",Sheet1!AL41)</f>
        <v>2AXG WM+ THA TDP Thượng Hải, Hải Thanh</v>
      </c>
      <c r="V41" s="40" t="str">
        <f>IF(H41="","",Sheet1!AL41)</f>
        <v>2AXG WM+ THA TDP Thượng Hải, Hải Thanh</v>
      </c>
      <c r="Y41" s="15" t="str">
        <f>IF(H41="","",Sheet1!AJ41)</f>
        <v>GSG250</v>
      </c>
      <c r="AB41" s="51">
        <f t="shared" si="1"/>
        <v>5111</v>
      </c>
      <c r="AC41" s="51">
        <f t="shared" si="2"/>
        <v>131</v>
      </c>
      <c r="AE41" s="45">
        <f>IF(H41="","",Sheet1!U41)</f>
        <v>4</v>
      </c>
      <c r="AG41" s="15">
        <f>IF(H41="","",Sheet1!T41)</f>
        <v>50400</v>
      </c>
      <c r="AH41" s="46">
        <f t="shared" si="3"/>
        <v>201600</v>
      </c>
      <c r="AL41" s="48">
        <f t="shared" si="4"/>
        <v>8</v>
      </c>
      <c r="AN41" s="45">
        <f t="shared" si="5"/>
        <v>16128</v>
      </c>
      <c r="AO41" s="48">
        <f t="shared" si="6"/>
        <v>33311</v>
      </c>
      <c r="AQ41" s="52" t="str">
        <f t="shared" si="7"/>
        <v>K-hangtra</v>
      </c>
      <c r="AR41" s="52">
        <f t="shared" si="8"/>
        <v>156</v>
      </c>
      <c r="AS41" s="52">
        <f t="shared" si="9"/>
        <v>632</v>
      </c>
    </row>
    <row r="42" spans="3:45" x14ac:dyDescent="0.25">
      <c r="C42" s="39" t="str">
        <f>IF(H42="","",Sheet1!AI42)</f>
        <v>N</v>
      </c>
      <c r="D42" s="38" t="s">
        <v>3039</v>
      </c>
      <c r="E42" s="38" t="s">
        <v>25</v>
      </c>
      <c r="F42" s="39" t="str">
        <f>IF(H42="","",Sheet1!AF42)</f>
        <v>04/10/2025</v>
      </c>
      <c r="G42" t="str">
        <f>IF(H42="","",Sheet1!AF42)</f>
        <v>04/10/2025</v>
      </c>
      <c r="H42" s="21">
        <v>9106022460</v>
      </c>
      <c r="I42" t="str">
        <f>IF(H42="","",Sheet1!AF42)</f>
        <v>04/10/2025</v>
      </c>
      <c r="J42" s="40" t="str">
        <f t="shared" si="0"/>
        <v>NKHT2510/02300017033</v>
      </c>
      <c r="L42" s="42" t="str">
        <f>IF(H42="","",Sheet1!AK42)</f>
        <v>K25TTM</v>
      </c>
      <c r="M42" s="42" t="str">
        <f>IF(H42="","",Sheet1!AE42)</f>
        <v>00017033</v>
      </c>
      <c r="N42" s="43" t="str">
        <f>IF(H42="","",Sheet1!AF42)</f>
        <v>04/10/2025</v>
      </c>
      <c r="O42" s="15" t="str">
        <f>IF(H42="","",Sheet1!AH42)</f>
        <v>WIN-023</v>
      </c>
      <c r="S42" s="40" t="str">
        <f>IF(H42="","",Sheet1!AL42)</f>
        <v>3146 WM+ DNI 042 Tổ 2</v>
      </c>
      <c r="V42" s="40" t="str">
        <f>IF(H42="","",Sheet1!AL42)</f>
        <v>3146 WM+ DNI 042 Tổ 2</v>
      </c>
      <c r="Y42" s="15" t="str">
        <f>IF(H42="","",Sheet1!AJ42)</f>
        <v>GM500</v>
      </c>
      <c r="AB42" s="51">
        <f t="shared" si="1"/>
        <v>5111</v>
      </c>
      <c r="AC42" s="51">
        <f t="shared" si="2"/>
        <v>131</v>
      </c>
      <c r="AE42" s="45">
        <f>IF(H42="","",Sheet1!U42)</f>
        <v>1</v>
      </c>
      <c r="AG42" s="15">
        <f>IF(H42="","",Sheet1!T42)</f>
        <v>111058</v>
      </c>
      <c r="AH42" s="46">
        <f t="shared" si="3"/>
        <v>111058</v>
      </c>
      <c r="AL42" s="48">
        <f t="shared" si="4"/>
        <v>8</v>
      </c>
      <c r="AN42" s="45">
        <f t="shared" si="5"/>
        <v>8884.64</v>
      </c>
      <c r="AO42" s="48">
        <f t="shared" si="6"/>
        <v>33311</v>
      </c>
      <c r="AQ42" s="52" t="str">
        <f t="shared" si="7"/>
        <v>K-hangtra</v>
      </c>
      <c r="AR42" s="52">
        <f t="shared" si="8"/>
        <v>156</v>
      </c>
      <c r="AS42" s="52">
        <f t="shared" si="9"/>
        <v>632</v>
      </c>
    </row>
    <row r="43" spans="3:45" x14ac:dyDescent="0.25">
      <c r="C43" s="39" t="str">
        <f>IF(H43="","",Sheet1!AI43)</f>
        <v>N</v>
      </c>
      <c r="D43" s="38" t="s">
        <v>3039</v>
      </c>
      <c r="E43" s="38" t="s">
        <v>25</v>
      </c>
      <c r="F43" s="39" t="str">
        <f>IF(H43="","",Sheet1!AF43)</f>
        <v>04/10/2025</v>
      </c>
      <c r="G43" t="str">
        <f>IF(H43="","",Sheet1!AF43)</f>
        <v>04/10/2025</v>
      </c>
      <c r="H43" s="21">
        <v>9106022460</v>
      </c>
      <c r="I43" t="str">
        <f>IF(H43="","",Sheet1!AF43)</f>
        <v>04/10/2025</v>
      </c>
      <c r="J43" s="40" t="str">
        <f t="shared" si="0"/>
        <v>NKHT2510/02300017033</v>
      </c>
      <c r="L43" s="42" t="str">
        <f>IF(H43="","",Sheet1!AK43)</f>
        <v>K25TTM</v>
      </c>
      <c r="M43" s="42" t="str">
        <f>IF(H43="","",Sheet1!AE43)</f>
        <v>00017033</v>
      </c>
      <c r="N43" s="43" t="str">
        <f>IF(H43="","",Sheet1!AF43)</f>
        <v>04/10/2025</v>
      </c>
      <c r="O43" s="15" t="str">
        <f>IF(H43="","",Sheet1!AH43)</f>
        <v>WIN-023</v>
      </c>
      <c r="S43" s="40" t="str">
        <f>IF(H43="","",Sheet1!AL43)</f>
        <v>3146 WM+ DNI 042 Tổ 2</v>
      </c>
      <c r="V43" s="40" t="str">
        <f>IF(H43="","",Sheet1!AL43)</f>
        <v>3146 WM+ DNI 042 Tổ 2</v>
      </c>
      <c r="Y43" s="15" t="str">
        <f>IF(H43="","",Sheet1!AJ43)</f>
        <v>GXD500</v>
      </c>
      <c r="AB43" s="51">
        <f t="shared" si="1"/>
        <v>5111</v>
      </c>
      <c r="AC43" s="51">
        <f t="shared" si="2"/>
        <v>131</v>
      </c>
      <c r="AE43" s="45">
        <f>IF(H43="","",Sheet1!U43)</f>
        <v>1</v>
      </c>
      <c r="AG43" s="15">
        <f>IF(H43="","",Sheet1!T43)</f>
        <v>111606</v>
      </c>
      <c r="AH43" s="46">
        <f t="shared" si="3"/>
        <v>111606</v>
      </c>
      <c r="AL43" s="48">
        <f t="shared" si="4"/>
        <v>8</v>
      </c>
      <c r="AN43" s="45">
        <f t="shared" si="5"/>
        <v>8928.48</v>
      </c>
      <c r="AO43" s="48">
        <f t="shared" si="6"/>
        <v>33311</v>
      </c>
      <c r="AQ43" s="52" t="str">
        <f t="shared" si="7"/>
        <v>K-hangtra</v>
      </c>
      <c r="AR43" s="52">
        <f t="shared" si="8"/>
        <v>156</v>
      </c>
      <c r="AS43" s="52">
        <f t="shared" si="9"/>
        <v>632</v>
      </c>
    </row>
    <row r="44" spans="3:45" x14ac:dyDescent="0.25">
      <c r="C44" s="39" t="str">
        <f>IF(H44="","",Sheet1!AI44)</f>
        <v>N</v>
      </c>
      <c r="D44" s="38" t="s">
        <v>3039</v>
      </c>
      <c r="E44" s="38" t="s">
        <v>25</v>
      </c>
      <c r="F44" s="39" t="str">
        <f>IF(H44="","",Sheet1!AF44)</f>
        <v>04/10/2025</v>
      </c>
      <c r="G44" t="str">
        <f>IF(H44="","",Sheet1!AF44)</f>
        <v>04/10/2025</v>
      </c>
      <c r="H44" s="21">
        <v>9106022478</v>
      </c>
      <c r="I44" t="str">
        <f>IF(H44="","",Sheet1!AF44)</f>
        <v>04/10/2025</v>
      </c>
      <c r="J44" s="40" t="str">
        <f t="shared" si="0"/>
        <v>NKHT2510/00900079678</v>
      </c>
      <c r="L44" s="42" t="str">
        <f>IF(H44="","",Sheet1!AK44)</f>
        <v>K25TTM</v>
      </c>
      <c r="M44" s="42" t="str">
        <f>IF(H44="","",Sheet1!AE44)</f>
        <v>00079678</v>
      </c>
      <c r="N44" s="43" t="str">
        <f>IF(H44="","",Sheet1!AF44)</f>
        <v>04/10/2025</v>
      </c>
      <c r="O44" s="15" t="str">
        <f>IF(H44="","",Sheet1!AH44)</f>
        <v>WIN-DNG-01-009</v>
      </c>
      <c r="S44" s="40" t="str">
        <f>IF(H44="","",Sheet1!AL44)</f>
        <v>2AIB WM+ DNG 266 Âu Cơ</v>
      </c>
      <c r="V44" s="40" t="str">
        <f>IF(H44="","",Sheet1!AL44)</f>
        <v>2AIB WM+ DNG 266 Âu Cơ</v>
      </c>
      <c r="Y44" s="15" t="str">
        <f>IF(H44="","",Sheet1!AJ44)</f>
        <v>GM500</v>
      </c>
      <c r="AB44" s="51">
        <f t="shared" si="1"/>
        <v>5111</v>
      </c>
      <c r="AC44" s="51">
        <f t="shared" si="2"/>
        <v>131</v>
      </c>
      <c r="AE44" s="45">
        <f>IF(H44="","",Sheet1!U44)</f>
        <v>1</v>
      </c>
      <c r="AG44" s="15">
        <f>IF(H44="","",Sheet1!T44)</f>
        <v>111058</v>
      </c>
      <c r="AH44" s="46">
        <f t="shared" si="3"/>
        <v>111058</v>
      </c>
      <c r="AL44" s="48">
        <f t="shared" si="4"/>
        <v>8</v>
      </c>
      <c r="AN44" s="45">
        <f t="shared" si="5"/>
        <v>8884.64</v>
      </c>
      <c r="AO44" s="48">
        <f t="shared" si="6"/>
        <v>33311</v>
      </c>
      <c r="AQ44" s="52" t="str">
        <f t="shared" si="7"/>
        <v>K-hangtra</v>
      </c>
      <c r="AR44" s="52">
        <f t="shared" si="8"/>
        <v>156</v>
      </c>
      <c r="AS44" s="52">
        <f t="shared" si="9"/>
        <v>632</v>
      </c>
    </row>
    <row r="45" spans="3:45" x14ac:dyDescent="0.25">
      <c r="C45" s="39" t="str">
        <f>IF(H45="","",Sheet1!AI45)</f>
        <v>N</v>
      </c>
      <c r="D45" s="38" t="s">
        <v>3039</v>
      </c>
      <c r="E45" s="38" t="s">
        <v>25</v>
      </c>
      <c r="F45" s="39" t="str">
        <f>IF(H45="","",Sheet1!AF45)</f>
        <v>04/10/2025</v>
      </c>
      <c r="G45" t="str">
        <f>IF(H45="","",Sheet1!AF45)</f>
        <v>04/10/2025</v>
      </c>
      <c r="H45" s="21">
        <v>9106022478</v>
      </c>
      <c r="I45" t="str">
        <f>IF(H45="","",Sheet1!AF45)</f>
        <v>04/10/2025</v>
      </c>
      <c r="J45" s="40" t="str">
        <f t="shared" si="0"/>
        <v>NKHT2510/00900079678</v>
      </c>
      <c r="L45" s="42" t="str">
        <f>IF(H45="","",Sheet1!AK45)</f>
        <v>K25TTM</v>
      </c>
      <c r="M45" s="42" t="str">
        <f>IF(H45="","",Sheet1!AE45)</f>
        <v>00079678</v>
      </c>
      <c r="N45" s="43" t="str">
        <f>IF(H45="","",Sheet1!AF45)</f>
        <v>04/10/2025</v>
      </c>
      <c r="O45" s="15" t="str">
        <f>IF(H45="","",Sheet1!AH45)</f>
        <v>WIN-DNG-01-009</v>
      </c>
      <c r="S45" s="40" t="str">
        <f>IF(H45="","",Sheet1!AL45)</f>
        <v>2AIB WM+ DNG 266 Âu Cơ</v>
      </c>
      <c r="V45" s="40" t="str">
        <f>IF(H45="","",Sheet1!AL45)</f>
        <v>2AIB WM+ DNG 266 Âu Cơ</v>
      </c>
      <c r="Y45" s="15" t="str">
        <f>IF(H45="","",Sheet1!AJ45)</f>
        <v>GXD500</v>
      </c>
      <c r="AB45" s="51">
        <f t="shared" si="1"/>
        <v>5111</v>
      </c>
      <c r="AC45" s="51">
        <f t="shared" si="2"/>
        <v>131</v>
      </c>
      <c r="AE45" s="45">
        <f>IF(H45="","",Sheet1!U45)</f>
        <v>1</v>
      </c>
      <c r="AG45" s="15">
        <f>IF(H45="","",Sheet1!T45)</f>
        <v>111606</v>
      </c>
      <c r="AH45" s="46">
        <f t="shared" si="3"/>
        <v>111606</v>
      </c>
      <c r="AL45" s="48">
        <f t="shared" si="4"/>
        <v>8</v>
      </c>
      <c r="AN45" s="45">
        <f t="shared" si="5"/>
        <v>8928.48</v>
      </c>
      <c r="AO45" s="48">
        <f t="shared" si="6"/>
        <v>33311</v>
      </c>
      <c r="AQ45" s="52" t="str">
        <f t="shared" si="7"/>
        <v>K-hangtra</v>
      </c>
      <c r="AR45" s="52">
        <f t="shared" si="8"/>
        <v>156</v>
      </c>
      <c r="AS45" s="52">
        <f t="shared" si="9"/>
        <v>632</v>
      </c>
    </row>
    <row r="46" spans="3:45" x14ac:dyDescent="0.25">
      <c r="C46" s="39" t="str">
        <f>IF(H46="","",Sheet1!AI46)</f>
        <v>N</v>
      </c>
      <c r="D46" s="38" t="s">
        <v>3039</v>
      </c>
      <c r="E46" s="38" t="s">
        <v>25</v>
      </c>
      <c r="F46" s="39" t="str">
        <f>IF(H46="","",Sheet1!AF46)</f>
        <v>04/10/2025</v>
      </c>
      <c r="G46" t="str">
        <f>IF(H46="","",Sheet1!AF46)</f>
        <v>04/10/2025</v>
      </c>
      <c r="H46" s="21">
        <v>9106022478</v>
      </c>
      <c r="I46" t="str">
        <f>IF(H46="","",Sheet1!AF46)</f>
        <v>04/10/2025</v>
      </c>
      <c r="J46" s="40" t="str">
        <f t="shared" si="0"/>
        <v>NKHT2510/00900079678</v>
      </c>
      <c r="L46" s="42" t="str">
        <f>IF(H46="","",Sheet1!AK46)</f>
        <v>K25TTM</v>
      </c>
      <c r="M46" s="42" t="str">
        <f>IF(H46="","",Sheet1!AE46)</f>
        <v>00079678</v>
      </c>
      <c r="N46" s="43" t="str">
        <f>IF(H46="","",Sheet1!AF46)</f>
        <v>04/10/2025</v>
      </c>
      <c r="O46" s="15" t="str">
        <f>IF(H46="","",Sheet1!AH46)</f>
        <v>WIN-DNG-01-009</v>
      </c>
      <c r="S46" s="40" t="str">
        <f>IF(H46="","",Sheet1!AL46)</f>
        <v>2AIB WM+ DNG 266 Âu Cơ</v>
      </c>
      <c r="V46" s="40" t="str">
        <f>IF(H46="","",Sheet1!AL46)</f>
        <v>2AIB WM+ DNG 266 Âu Cơ</v>
      </c>
      <c r="Y46" s="15" t="str">
        <f>IF(H46="","",Sheet1!AJ46)</f>
        <v>GL250</v>
      </c>
      <c r="AB46" s="51">
        <f t="shared" si="1"/>
        <v>5111</v>
      </c>
      <c r="AC46" s="51">
        <f t="shared" si="2"/>
        <v>131</v>
      </c>
      <c r="AE46" s="45">
        <f>IF(H46="","",Sheet1!U46)</f>
        <v>1</v>
      </c>
      <c r="AG46" s="15">
        <f>IF(H46="","",Sheet1!T46)</f>
        <v>49500</v>
      </c>
      <c r="AH46" s="46">
        <f t="shared" si="3"/>
        <v>49500</v>
      </c>
      <c r="AL46" s="48">
        <f t="shared" si="4"/>
        <v>8</v>
      </c>
      <c r="AN46" s="45">
        <f t="shared" si="5"/>
        <v>3960</v>
      </c>
      <c r="AO46" s="48">
        <f t="shared" si="6"/>
        <v>33311</v>
      </c>
      <c r="AQ46" s="52" t="str">
        <f t="shared" si="7"/>
        <v>K-hangtra</v>
      </c>
      <c r="AR46" s="52">
        <f t="shared" si="8"/>
        <v>156</v>
      </c>
      <c r="AS46" s="52">
        <f t="shared" si="9"/>
        <v>632</v>
      </c>
    </row>
    <row r="47" spans="3:45" x14ac:dyDescent="0.25">
      <c r="C47" s="39" t="str">
        <f>IF(H47="","",Sheet1!AI47)</f>
        <v>N</v>
      </c>
      <c r="D47" s="38" t="s">
        <v>3039</v>
      </c>
      <c r="E47" s="38" t="s">
        <v>25</v>
      </c>
      <c r="F47" s="39" t="str">
        <f>IF(H47="","",Sheet1!AF47)</f>
        <v>04/10/2025</v>
      </c>
      <c r="G47" t="str">
        <f>IF(H47="","",Sheet1!AF47)</f>
        <v>04/10/2025</v>
      </c>
      <c r="H47" s="21">
        <v>9106022474</v>
      </c>
      <c r="I47" t="str">
        <f>IF(H47="","",Sheet1!AF47)</f>
        <v>04/10/2025</v>
      </c>
      <c r="J47" s="40" t="str">
        <f t="shared" si="0"/>
        <v>NKHT2510/01600025510</v>
      </c>
      <c r="L47" s="42" t="str">
        <f>IF(H47="","",Sheet1!AK47)</f>
        <v>K25TTM</v>
      </c>
      <c r="M47" s="42" t="str">
        <f>IF(H47="","",Sheet1!AE47)</f>
        <v>00025510</v>
      </c>
      <c r="N47" s="43" t="str">
        <f>IF(H47="","",Sheet1!AF47)</f>
        <v>04/10/2025</v>
      </c>
      <c r="O47" s="15" t="str">
        <f>IF(H47="","",Sheet1!AH47)</f>
        <v>WIN-CTO-01-016</v>
      </c>
      <c r="S47" s="40" t="str">
        <f>IF(H47="","",Sheet1!AL47)</f>
        <v>1587 WM VCP CTO Xuân Khánh</v>
      </c>
      <c r="V47" s="40" t="str">
        <f>IF(H47="","",Sheet1!AL47)</f>
        <v>1587 WM VCP CTO Xuân Khánh</v>
      </c>
      <c r="Y47" s="15" t="str">
        <f>IF(H47="","",Sheet1!AJ47)</f>
        <v>GM500</v>
      </c>
      <c r="AB47" s="51">
        <f t="shared" si="1"/>
        <v>5111</v>
      </c>
      <c r="AC47" s="51">
        <f t="shared" si="2"/>
        <v>131</v>
      </c>
      <c r="AE47" s="45">
        <f>IF(H47="","",Sheet1!U47)</f>
        <v>2</v>
      </c>
      <c r="AG47" s="15">
        <f>IF(H47="","",Sheet1!T47)</f>
        <v>111058</v>
      </c>
      <c r="AH47" s="46">
        <f t="shared" si="3"/>
        <v>222116</v>
      </c>
      <c r="AL47" s="48">
        <f t="shared" si="4"/>
        <v>8</v>
      </c>
      <c r="AN47" s="45">
        <f t="shared" si="5"/>
        <v>17769.28</v>
      </c>
      <c r="AO47" s="48">
        <f t="shared" si="6"/>
        <v>33311</v>
      </c>
      <c r="AQ47" s="52" t="str">
        <f t="shared" si="7"/>
        <v>K-hangtra</v>
      </c>
      <c r="AR47" s="52">
        <f t="shared" si="8"/>
        <v>156</v>
      </c>
      <c r="AS47" s="52">
        <f t="shared" si="9"/>
        <v>632</v>
      </c>
    </row>
    <row r="48" spans="3:45" x14ac:dyDescent="0.25">
      <c r="C48" s="39" t="str">
        <f>IF(H48="","",Sheet1!AI48)</f>
        <v>N</v>
      </c>
      <c r="D48" s="38" t="s">
        <v>3039</v>
      </c>
      <c r="E48" s="38" t="s">
        <v>25</v>
      </c>
      <c r="F48" s="39" t="str">
        <f>IF(H48="","",Sheet1!AF48)</f>
        <v>04/10/2025</v>
      </c>
      <c r="G48" t="str">
        <f>IF(H48="","",Sheet1!AF48)</f>
        <v>04/10/2025</v>
      </c>
      <c r="H48" s="21">
        <v>9106022474</v>
      </c>
      <c r="I48" t="str">
        <f>IF(H48="","",Sheet1!AF48)</f>
        <v>04/10/2025</v>
      </c>
      <c r="J48" s="40" t="str">
        <f t="shared" si="0"/>
        <v>NKHT2510/01600025510</v>
      </c>
      <c r="L48" s="42" t="str">
        <f>IF(H48="","",Sheet1!AK48)</f>
        <v>K25TTM</v>
      </c>
      <c r="M48" s="42" t="str">
        <f>IF(H48="","",Sheet1!AE48)</f>
        <v>00025510</v>
      </c>
      <c r="N48" s="43" t="str">
        <f>IF(H48="","",Sheet1!AF48)</f>
        <v>04/10/2025</v>
      </c>
      <c r="O48" s="15" t="str">
        <f>IF(H48="","",Sheet1!AH48)</f>
        <v>WIN-CTO-01-016</v>
      </c>
      <c r="S48" s="40" t="str">
        <f>IF(H48="","",Sheet1!AL48)</f>
        <v>1587 WM VCP CTO Xuân Khánh</v>
      </c>
      <c r="V48" s="40" t="str">
        <f>IF(H48="","",Sheet1!AL48)</f>
        <v>1587 WM VCP CTO Xuân Khánh</v>
      </c>
      <c r="Y48" s="15" t="str">
        <f>IF(H48="","",Sheet1!AJ48)</f>
        <v>CN300</v>
      </c>
      <c r="AB48" s="51">
        <f t="shared" si="1"/>
        <v>5111</v>
      </c>
      <c r="AC48" s="51">
        <f t="shared" si="2"/>
        <v>131</v>
      </c>
      <c r="AE48" s="45">
        <f>IF(H48="","",Sheet1!U48)</f>
        <v>7</v>
      </c>
      <c r="AG48" s="15">
        <f>IF(H48="","",Sheet1!T48)</f>
        <v>70950</v>
      </c>
      <c r="AH48" s="46">
        <f t="shared" si="3"/>
        <v>496650</v>
      </c>
      <c r="AL48" s="48">
        <f t="shared" si="4"/>
        <v>8</v>
      </c>
      <c r="AN48" s="45">
        <f t="shared" si="5"/>
        <v>39732</v>
      </c>
      <c r="AO48" s="48">
        <f t="shared" si="6"/>
        <v>33311</v>
      </c>
      <c r="AQ48" s="52" t="str">
        <f t="shared" si="7"/>
        <v>K-hangtra</v>
      </c>
      <c r="AR48" s="52">
        <f t="shared" si="8"/>
        <v>156</v>
      </c>
      <c r="AS48" s="52">
        <f t="shared" si="9"/>
        <v>632</v>
      </c>
    </row>
    <row r="49" spans="3:45" x14ac:dyDescent="0.25">
      <c r="C49" s="39" t="str">
        <f>IF(H49="","",Sheet1!AI49)</f>
        <v>N</v>
      </c>
      <c r="D49" s="38" t="s">
        <v>3039</v>
      </c>
      <c r="E49" s="38" t="s">
        <v>25</v>
      </c>
      <c r="F49" s="39" t="str">
        <f>IF(H49="","",Sheet1!AF49)</f>
        <v>04/10/2025</v>
      </c>
      <c r="G49" t="str">
        <f>IF(H49="","",Sheet1!AF49)</f>
        <v>04/10/2025</v>
      </c>
      <c r="H49" s="21">
        <v>9106022474</v>
      </c>
      <c r="I49" t="str">
        <f>IF(H49="","",Sheet1!AF49)</f>
        <v>04/10/2025</v>
      </c>
      <c r="J49" s="40" t="str">
        <f t="shared" si="0"/>
        <v>NKHT2510/01600025510</v>
      </c>
      <c r="L49" s="42" t="str">
        <f>IF(H49="","",Sheet1!AK49)</f>
        <v>K25TTM</v>
      </c>
      <c r="M49" s="42" t="str">
        <f>IF(H49="","",Sheet1!AE49)</f>
        <v>00025510</v>
      </c>
      <c r="N49" s="43" t="str">
        <f>IF(H49="","",Sheet1!AF49)</f>
        <v>04/10/2025</v>
      </c>
      <c r="O49" s="15" t="str">
        <f>IF(H49="","",Sheet1!AH49)</f>
        <v>WIN-CTO-01-016</v>
      </c>
      <c r="S49" s="40" t="str">
        <f>IF(H49="","",Sheet1!AL49)</f>
        <v>1587 WM VCP CTO Xuân Khánh</v>
      </c>
      <c r="V49" s="40" t="str">
        <f>IF(H49="","",Sheet1!AL49)</f>
        <v>1587 WM VCP CTO Xuân Khánh</v>
      </c>
      <c r="Y49" s="15" t="str">
        <f>IF(H49="","",Sheet1!AJ49)</f>
        <v>CC300</v>
      </c>
      <c r="AB49" s="51">
        <f t="shared" si="1"/>
        <v>5111</v>
      </c>
      <c r="AC49" s="51">
        <f t="shared" si="2"/>
        <v>131</v>
      </c>
      <c r="AE49" s="45">
        <f>IF(H49="","",Sheet1!U49)</f>
        <v>6</v>
      </c>
      <c r="AG49" s="15">
        <f>IF(H49="","",Sheet1!T49)</f>
        <v>60885</v>
      </c>
      <c r="AH49" s="46">
        <f t="shared" si="3"/>
        <v>365310</v>
      </c>
      <c r="AL49" s="48">
        <f t="shared" si="4"/>
        <v>8</v>
      </c>
      <c r="AN49" s="45">
        <f t="shared" si="5"/>
        <v>29224.799999999999</v>
      </c>
      <c r="AO49" s="48">
        <f t="shared" si="6"/>
        <v>33311</v>
      </c>
      <c r="AQ49" s="52" t="str">
        <f t="shared" si="7"/>
        <v>K-hangtra</v>
      </c>
      <c r="AR49" s="52">
        <f t="shared" si="8"/>
        <v>156</v>
      </c>
      <c r="AS49" s="52">
        <f t="shared" si="9"/>
        <v>632</v>
      </c>
    </row>
    <row r="50" spans="3:45" x14ac:dyDescent="0.25">
      <c r="C50" s="39" t="str">
        <f>IF(H50="","",Sheet1!AI50)</f>
        <v>N</v>
      </c>
      <c r="D50" s="38" t="s">
        <v>3039</v>
      </c>
      <c r="E50" s="38" t="s">
        <v>25</v>
      </c>
      <c r="F50" s="39" t="str">
        <f>IF(H50="","",Sheet1!AF50)</f>
        <v>04/10/2025</v>
      </c>
      <c r="G50" t="str">
        <f>IF(H50="","",Sheet1!AF50)</f>
        <v>04/10/2025</v>
      </c>
      <c r="H50" s="21">
        <v>9106022474</v>
      </c>
      <c r="I50" t="str">
        <f>IF(H50="","",Sheet1!AF50)</f>
        <v>04/10/2025</v>
      </c>
      <c r="J50" s="40" t="str">
        <f t="shared" si="0"/>
        <v>NKHT2510/01600025510</v>
      </c>
      <c r="L50" s="42" t="str">
        <f>IF(H50="","",Sheet1!AK50)</f>
        <v>K25TTM</v>
      </c>
      <c r="M50" s="42" t="str">
        <f>IF(H50="","",Sheet1!AE50)</f>
        <v>00025510</v>
      </c>
      <c r="N50" s="43" t="str">
        <f>IF(H50="","",Sheet1!AF50)</f>
        <v>04/10/2025</v>
      </c>
      <c r="O50" s="15" t="str">
        <f>IF(H50="","",Sheet1!AH50)</f>
        <v>WIN-CTO-01-016</v>
      </c>
      <c r="S50" s="40" t="str">
        <f>IF(H50="","",Sheet1!AL50)</f>
        <v>1587 WM VCP CTO Xuân Khánh</v>
      </c>
      <c r="V50" s="40" t="str">
        <f>IF(H50="","",Sheet1!AL50)</f>
        <v>1587 WM VCP CTO Xuân Khánh</v>
      </c>
      <c r="Y50" s="15" t="str">
        <f>IF(H50="","",Sheet1!AJ50)</f>
        <v>GXD500</v>
      </c>
      <c r="AB50" s="51">
        <f t="shared" si="1"/>
        <v>5111</v>
      </c>
      <c r="AC50" s="51">
        <f t="shared" si="2"/>
        <v>131</v>
      </c>
      <c r="AE50" s="45">
        <f>IF(H50="","",Sheet1!U50)</f>
        <v>7</v>
      </c>
      <c r="AG50" s="15">
        <f>IF(H50="","",Sheet1!T50)</f>
        <v>111606</v>
      </c>
      <c r="AH50" s="46">
        <f t="shared" si="3"/>
        <v>781242</v>
      </c>
      <c r="AL50" s="48">
        <f t="shared" si="4"/>
        <v>8</v>
      </c>
      <c r="AN50" s="45">
        <f t="shared" si="5"/>
        <v>62499.360000000001</v>
      </c>
      <c r="AO50" s="48">
        <f t="shared" si="6"/>
        <v>33311</v>
      </c>
      <c r="AQ50" s="52" t="str">
        <f t="shared" si="7"/>
        <v>K-hangtra</v>
      </c>
      <c r="AR50" s="52">
        <f t="shared" si="8"/>
        <v>156</v>
      </c>
      <c r="AS50" s="52">
        <f t="shared" si="9"/>
        <v>632</v>
      </c>
    </row>
    <row r="51" spans="3:45" x14ac:dyDescent="0.25">
      <c r="C51" s="39" t="str">
        <f>IF(H51="","",Sheet1!AI51)</f>
        <v>N</v>
      </c>
      <c r="D51" s="38" t="s">
        <v>3039</v>
      </c>
      <c r="E51" s="38" t="s">
        <v>25</v>
      </c>
      <c r="F51" s="39" t="str">
        <f>IF(H51="","",Sheet1!AF51)</f>
        <v>04/10/2025</v>
      </c>
      <c r="G51" t="str">
        <f>IF(H51="","",Sheet1!AF51)</f>
        <v>04/10/2025</v>
      </c>
      <c r="H51" s="21">
        <v>9106022474</v>
      </c>
      <c r="I51" t="str">
        <f>IF(H51="","",Sheet1!AF51)</f>
        <v>04/10/2025</v>
      </c>
      <c r="J51" s="40" t="str">
        <f t="shared" si="0"/>
        <v>NKHT2510/01600025510</v>
      </c>
      <c r="L51" s="42" t="str">
        <f>IF(H51="","",Sheet1!AK51)</f>
        <v>K25TTM</v>
      </c>
      <c r="M51" s="42" t="str">
        <f>IF(H51="","",Sheet1!AE51)</f>
        <v>00025510</v>
      </c>
      <c r="N51" s="43" t="str">
        <f>IF(H51="","",Sheet1!AF51)</f>
        <v>04/10/2025</v>
      </c>
      <c r="O51" s="15" t="str">
        <f>IF(H51="","",Sheet1!AH51)</f>
        <v>WIN-CTO-01-016</v>
      </c>
      <c r="S51" s="40" t="str">
        <f>IF(H51="","",Sheet1!AL51)</f>
        <v>1587 WM VCP CTO Xuân Khánh</v>
      </c>
      <c r="V51" s="40" t="str">
        <f>IF(H51="","",Sheet1!AL51)</f>
        <v>1587 WM VCP CTO Xuân Khánh</v>
      </c>
      <c r="Y51" s="15" t="str">
        <f>IF(H51="","",Sheet1!AJ51)</f>
        <v>MNH250</v>
      </c>
      <c r="AB51" s="51">
        <f t="shared" si="1"/>
        <v>5111</v>
      </c>
      <c r="AC51" s="51">
        <f t="shared" si="2"/>
        <v>131</v>
      </c>
      <c r="AE51" s="45">
        <f>IF(H51="","",Sheet1!U51)</f>
        <v>4</v>
      </c>
      <c r="AG51" s="15">
        <f>IF(H51="","",Sheet1!T51)</f>
        <v>46000</v>
      </c>
      <c r="AH51" s="46">
        <f t="shared" si="3"/>
        <v>184000</v>
      </c>
      <c r="AL51" s="48">
        <f t="shared" si="4"/>
        <v>8</v>
      </c>
      <c r="AN51" s="45">
        <f t="shared" si="5"/>
        <v>14720</v>
      </c>
      <c r="AO51" s="48">
        <f t="shared" si="6"/>
        <v>33311</v>
      </c>
      <c r="AQ51" s="52" t="str">
        <f t="shared" si="7"/>
        <v>K-hangtra</v>
      </c>
      <c r="AR51" s="52">
        <f t="shared" si="8"/>
        <v>156</v>
      </c>
      <c r="AS51" s="52">
        <f t="shared" si="9"/>
        <v>632</v>
      </c>
    </row>
    <row r="52" spans="3:45" x14ac:dyDescent="0.25">
      <c r="C52" s="39" t="str">
        <f>IF(H52="","",Sheet1!AI52)</f>
        <v>N</v>
      </c>
      <c r="D52" s="38" t="s">
        <v>3039</v>
      </c>
      <c r="E52" s="38" t="s">
        <v>25</v>
      </c>
      <c r="F52" s="39" t="str">
        <f>IF(H52="","",Sheet1!AF52)</f>
        <v>04/10/2025</v>
      </c>
      <c r="G52" t="str">
        <f>IF(H52="","",Sheet1!AF52)</f>
        <v>04/10/2025</v>
      </c>
      <c r="H52" s="21">
        <v>9106022436</v>
      </c>
      <c r="I52" t="str">
        <f>IF(H52="","",Sheet1!AF52)</f>
        <v>04/10/2025</v>
      </c>
      <c r="J52" s="40" t="str">
        <f t="shared" si="0"/>
        <v>NKHT2510/ASG00157679</v>
      </c>
      <c r="L52" s="42" t="str">
        <f>IF(H52="","",Sheet1!AK52)</f>
        <v>K25TTM</v>
      </c>
      <c r="M52" s="42" t="str">
        <f>IF(H52="","",Sheet1!AE52)</f>
        <v>00157679</v>
      </c>
      <c r="N52" s="43" t="str">
        <f>IF(H52="","",Sheet1!AF52)</f>
        <v>04/10/2025</v>
      </c>
      <c r="O52" s="15" t="str">
        <f>IF(H52="","",Sheet1!AH52)</f>
        <v>WIN2ASG</v>
      </c>
      <c r="S52" s="40" t="str">
        <f>IF(H52="","",Sheet1!AL52)</f>
        <v>2ASG WIN HCM Block B The Privia</v>
      </c>
      <c r="V52" s="40" t="str">
        <f>IF(H52="","",Sheet1!AL52)</f>
        <v>2ASG WIN HCM Block B The Privia</v>
      </c>
      <c r="Y52" s="15" t="str">
        <f>IF(H52="","",Sheet1!AJ52)</f>
        <v>GTLX250G</v>
      </c>
      <c r="AB52" s="51">
        <f t="shared" si="1"/>
        <v>5111</v>
      </c>
      <c r="AC52" s="51">
        <f t="shared" si="2"/>
        <v>131</v>
      </c>
      <c r="AE52" s="45">
        <f>IF(H52="","",Sheet1!U52)</f>
        <v>1</v>
      </c>
      <c r="AG52" s="15">
        <f>IF(H52="","",Sheet1!T52)</f>
        <v>41150</v>
      </c>
      <c r="AH52" s="46">
        <f t="shared" si="3"/>
        <v>41150</v>
      </c>
      <c r="AL52" s="48">
        <f t="shared" si="4"/>
        <v>8</v>
      </c>
      <c r="AN52" s="45">
        <f t="shared" si="5"/>
        <v>3292</v>
      </c>
      <c r="AO52" s="48">
        <f t="shared" si="6"/>
        <v>33311</v>
      </c>
      <c r="AQ52" s="52" t="str">
        <f t="shared" si="7"/>
        <v>K-hangtra</v>
      </c>
      <c r="AR52" s="52">
        <f t="shared" si="8"/>
        <v>156</v>
      </c>
      <c r="AS52" s="52">
        <f t="shared" si="9"/>
        <v>632</v>
      </c>
    </row>
    <row r="53" spans="3:45" x14ac:dyDescent="0.25">
      <c r="C53" s="39" t="str">
        <f>IF(H53="","",Sheet1!AI53)</f>
        <v>N</v>
      </c>
      <c r="D53" s="38" t="s">
        <v>3039</v>
      </c>
      <c r="E53" s="38" t="s">
        <v>25</v>
      </c>
      <c r="F53" s="39" t="str">
        <f>IF(H53="","",Sheet1!AF53)</f>
        <v>04/10/2025</v>
      </c>
      <c r="G53" t="str">
        <f>IF(H53="","",Sheet1!AF53)</f>
        <v>04/10/2025</v>
      </c>
      <c r="H53" s="21">
        <v>9106022436</v>
      </c>
      <c r="I53" t="str">
        <f>IF(H53="","",Sheet1!AF53)</f>
        <v>04/10/2025</v>
      </c>
      <c r="J53" s="40" t="str">
        <f t="shared" si="0"/>
        <v>NKHT2510/ASG00157679</v>
      </c>
      <c r="L53" s="42" t="str">
        <f>IF(H53="","",Sheet1!AK53)</f>
        <v>K25TTM</v>
      </c>
      <c r="M53" s="42" t="str">
        <f>IF(H53="","",Sheet1!AE53)</f>
        <v>00157679</v>
      </c>
      <c r="N53" s="43" t="str">
        <f>IF(H53="","",Sheet1!AF53)</f>
        <v>04/10/2025</v>
      </c>
      <c r="O53" s="15" t="str">
        <f>IF(H53="","",Sheet1!AH53)</f>
        <v>WIN2ASG</v>
      </c>
      <c r="S53" s="40" t="str">
        <f>IF(H53="","",Sheet1!AL53)</f>
        <v>2ASG WIN HCM Block B The Privia</v>
      </c>
      <c r="V53" s="40" t="str">
        <f>IF(H53="","",Sheet1!AL53)</f>
        <v>2ASG WIN HCM Block B The Privia</v>
      </c>
      <c r="Y53" s="15" t="str">
        <f>IF(H53="","",Sheet1!AJ53)</f>
        <v>CN300</v>
      </c>
      <c r="AB53" s="51">
        <f t="shared" si="1"/>
        <v>5111</v>
      </c>
      <c r="AC53" s="51">
        <f t="shared" si="2"/>
        <v>131</v>
      </c>
      <c r="AE53" s="45">
        <f>IF(H53="","",Sheet1!U53)</f>
        <v>2</v>
      </c>
      <c r="AG53" s="15">
        <f>IF(H53="","",Sheet1!T53)</f>
        <v>70950</v>
      </c>
      <c r="AH53" s="46">
        <f t="shared" si="3"/>
        <v>141900</v>
      </c>
      <c r="AL53" s="48">
        <f t="shared" si="4"/>
        <v>8</v>
      </c>
      <c r="AN53" s="45">
        <f t="shared" si="5"/>
        <v>11352</v>
      </c>
      <c r="AO53" s="48">
        <f t="shared" si="6"/>
        <v>33311</v>
      </c>
      <c r="AQ53" s="52" t="str">
        <f t="shared" si="7"/>
        <v>K-hangtra</v>
      </c>
      <c r="AR53" s="52">
        <f t="shared" si="8"/>
        <v>156</v>
      </c>
      <c r="AS53" s="52">
        <f t="shared" si="9"/>
        <v>632</v>
      </c>
    </row>
    <row r="54" spans="3:45" x14ac:dyDescent="0.25">
      <c r="C54" s="39" t="str">
        <f>IF(H54="","",Sheet1!AI54)</f>
        <v>N</v>
      </c>
      <c r="D54" s="38" t="s">
        <v>3039</v>
      </c>
      <c r="E54" s="38" t="s">
        <v>25</v>
      </c>
      <c r="F54" s="39" t="str">
        <f>IF(H54="","",Sheet1!AF54)</f>
        <v>04/10/2025</v>
      </c>
      <c r="G54" t="str">
        <f>IF(H54="","",Sheet1!AF54)</f>
        <v>04/10/2025</v>
      </c>
      <c r="H54" s="21">
        <v>9106022509</v>
      </c>
      <c r="I54" t="str">
        <f>IF(H54="","",Sheet1!AF54)</f>
        <v>04/10/2025</v>
      </c>
      <c r="J54" s="40" t="str">
        <f t="shared" si="0"/>
        <v>NKHT2510/01600025513</v>
      </c>
      <c r="L54" s="42" t="str">
        <f>IF(H54="","",Sheet1!AK54)</f>
        <v>K25TTM</v>
      </c>
      <c r="M54" s="42" t="str">
        <f>IF(H54="","",Sheet1!AE54)</f>
        <v>00025513</v>
      </c>
      <c r="N54" s="43" t="str">
        <f>IF(H54="","",Sheet1!AF54)</f>
        <v>04/10/2025</v>
      </c>
      <c r="O54" s="15" t="str">
        <f>IF(H54="","",Sheet1!AH54)</f>
        <v>WIN-CTO-01-016</v>
      </c>
      <c r="S54" s="40" t="str">
        <f>IF(H54="","",Sheet1!AL54)</f>
        <v>1587 WM VCP CTO Xuân Khánh</v>
      </c>
      <c r="V54" s="40" t="str">
        <f>IF(H54="","",Sheet1!AL54)</f>
        <v>1587 WM VCP CTO Xuân Khánh</v>
      </c>
      <c r="Y54" s="15" t="str">
        <f>IF(H54="","",Sheet1!AJ54)</f>
        <v>CGM300</v>
      </c>
      <c r="AB54" s="51">
        <f t="shared" si="1"/>
        <v>5111</v>
      </c>
      <c r="AC54" s="51">
        <f t="shared" si="2"/>
        <v>131</v>
      </c>
      <c r="AE54" s="45">
        <f>IF(H54="","",Sheet1!U54)</f>
        <v>1</v>
      </c>
      <c r="AG54" s="15">
        <f>IF(H54="","",Sheet1!T54)</f>
        <v>73431</v>
      </c>
      <c r="AH54" s="46">
        <f t="shared" si="3"/>
        <v>73431</v>
      </c>
      <c r="AL54" s="48">
        <f t="shared" si="4"/>
        <v>8</v>
      </c>
      <c r="AN54" s="45">
        <f t="shared" si="5"/>
        <v>5874.4800000000005</v>
      </c>
      <c r="AO54" s="48">
        <f t="shared" si="6"/>
        <v>33311</v>
      </c>
      <c r="AQ54" s="52" t="str">
        <f t="shared" si="7"/>
        <v>K-hangtra</v>
      </c>
      <c r="AR54" s="52">
        <f t="shared" si="8"/>
        <v>156</v>
      </c>
      <c r="AS54" s="52">
        <f t="shared" si="9"/>
        <v>632</v>
      </c>
    </row>
    <row r="55" spans="3:45" x14ac:dyDescent="0.25">
      <c r="C55" s="39" t="str">
        <f>IF(H55="","",Sheet1!AI55)</f>
        <v>N</v>
      </c>
      <c r="D55" s="38" t="s">
        <v>3039</v>
      </c>
      <c r="E55" s="38" t="s">
        <v>25</v>
      </c>
      <c r="F55" s="39" t="str">
        <f>IF(H55="","",Sheet1!AF55)</f>
        <v>04/10/2025</v>
      </c>
      <c r="G55" t="str">
        <f>IF(H55="","",Sheet1!AF55)</f>
        <v>04/10/2025</v>
      </c>
      <c r="H55" s="21">
        <v>9106022509</v>
      </c>
      <c r="I55" t="str">
        <f>IF(H55="","",Sheet1!AF55)</f>
        <v>04/10/2025</v>
      </c>
      <c r="J55" s="40" t="str">
        <f t="shared" si="0"/>
        <v>NKHT2510/01600025513</v>
      </c>
      <c r="L55" s="42" t="str">
        <f>IF(H55="","",Sheet1!AK55)</f>
        <v>K25TTM</v>
      </c>
      <c r="M55" s="42" t="str">
        <f>IF(H55="","",Sheet1!AE55)</f>
        <v>00025513</v>
      </c>
      <c r="N55" s="43" t="str">
        <f>IF(H55="","",Sheet1!AF55)</f>
        <v>04/10/2025</v>
      </c>
      <c r="O55" s="15" t="str">
        <f>IF(H55="","",Sheet1!AH55)</f>
        <v>WIN-CTO-01-016</v>
      </c>
      <c r="S55" s="40" t="str">
        <f>IF(H55="","",Sheet1!AL55)</f>
        <v>1587 WM VCP CTO Xuân Khánh</v>
      </c>
      <c r="V55" s="40" t="str">
        <f>IF(H55="","",Sheet1!AL55)</f>
        <v>1587 WM VCP CTO Xuân Khánh</v>
      </c>
      <c r="Y55" s="15" t="str">
        <f>IF(H55="","",Sheet1!AJ55)</f>
        <v>TH200</v>
      </c>
      <c r="AB55" s="51">
        <f t="shared" si="1"/>
        <v>5111</v>
      </c>
      <c r="AC55" s="51">
        <f t="shared" si="2"/>
        <v>131</v>
      </c>
      <c r="AE55" s="45">
        <f>IF(H55="","",Sheet1!U55)</f>
        <v>2</v>
      </c>
      <c r="AG55" s="15">
        <f>IF(H55="","",Sheet1!T55)</f>
        <v>45588</v>
      </c>
      <c r="AH55" s="46">
        <f t="shared" si="3"/>
        <v>91176</v>
      </c>
      <c r="AL55" s="48">
        <f t="shared" si="4"/>
        <v>8</v>
      </c>
      <c r="AN55" s="45">
        <f t="shared" si="5"/>
        <v>7294.08</v>
      </c>
      <c r="AO55" s="48">
        <f t="shared" si="6"/>
        <v>33311</v>
      </c>
      <c r="AQ55" s="52" t="str">
        <f t="shared" si="7"/>
        <v>K-hangtra</v>
      </c>
      <c r="AR55" s="52">
        <f t="shared" si="8"/>
        <v>156</v>
      </c>
      <c r="AS55" s="52">
        <f t="shared" si="9"/>
        <v>632</v>
      </c>
    </row>
    <row r="56" spans="3:45" x14ac:dyDescent="0.25">
      <c r="C56" s="39" t="str">
        <f>IF(H56="","",Sheet1!AI56)</f>
        <v>N</v>
      </c>
      <c r="D56" s="38" t="s">
        <v>3039</v>
      </c>
      <c r="E56" s="38" t="s">
        <v>25</v>
      </c>
      <c r="F56" s="39" t="str">
        <f>IF(H56="","",Sheet1!AF56)</f>
        <v>04/10/2025</v>
      </c>
      <c r="G56" t="str">
        <f>IF(H56="","",Sheet1!AF56)</f>
        <v>04/10/2025</v>
      </c>
      <c r="H56" s="21">
        <v>9106022509</v>
      </c>
      <c r="I56" t="str">
        <f>IF(H56="","",Sheet1!AF56)</f>
        <v>04/10/2025</v>
      </c>
      <c r="J56" s="40" t="str">
        <f t="shared" si="0"/>
        <v>NKHT2510/01600025513</v>
      </c>
      <c r="L56" s="42" t="str">
        <f>IF(H56="","",Sheet1!AK56)</f>
        <v>K25TTM</v>
      </c>
      <c r="M56" s="42" t="str">
        <f>IF(H56="","",Sheet1!AE56)</f>
        <v>00025513</v>
      </c>
      <c r="N56" s="43" t="str">
        <f>IF(H56="","",Sheet1!AF56)</f>
        <v>04/10/2025</v>
      </c>
      <c r="O56" s="15" t="str">
        <f>IF(H56="","",Sheet1!AH56)</f>
        <v>WIN-CTO-01-016</v>
      </c>
      <c r="S56" s="40" t="str">
        <f>IF(H56="","",Sheet1!AL56)</f>
        <v>1587 WM VCP CTO Xuân Khánh</v>
      </c>
      <c r="V56" s="40" t="str">
        <f>IF(H56="","",Sheet1!AL56)</f>
        <v>1587 WM VCP CTO Xuân Khánh</v>
      </c>
      <c r="Y56" s="15" t="str">
        <f>IF(H56="","",Sheet1!AJ56)</f>
        <v>GL250</v>
      </c>
      <c r="AB56" s="51">
        <f t="shared" si="1"/>
        <v>5111</v>
      </c>
      <c r="AC56" s="51">
        <f t="shared" si="2"/>
        <v>131</v>
      </c>
      <c r="AE56" s="45">
        <f>IF(H56="","",Sheet1!U56)</f>
        <v>5</v>
      </c>
      <c r="AG56" s="15">
        <f>IF(H56="","",Sheet1!T56)</f>
        <v>49500</v>
      </c>
      <c r="AH56" s="46">
        <f t="shared" si="3"/>
        <v>247500</v>
      </c>
      <c r="AL56" s="48">
        <f t="shared" si="4"/>
        <v>8</v>
      </c>
      <c r="AN56" s="45">
        <f t="shared" si="5"/>
        <v>19800</v>
      </c>
      <c r="AO56" s="48">
        <f t="shared" si="6"/>
        <v>33311</v>
      </c>
      <c r="AQ56" s="52" t="str">
        <f t="shared" si="7"/>
        <v>K-hangtra</v>
      </c>
      <c r="AR56" s="52">
        <f t="shared" si="8"/>
        <v>156</v>
      </c>
      <c r="AS56" s="52">
        <f t="shared" si="9"/>
        <v>632</v>
      </c>
    </row>
    <row r="57" spans="3:45" x14ac:dyDescent="0.25">
      <c r="C57" s="39" t="str">
        <f>IF(H57="","",Sheet1!AI57)</f>
        <v>N</v>
      </c>
      <c r="D57" s="38" t="s">
        <v>3039</v>
      </c>
      <c r="E57" s="38" t="s">
        <v>25</v>
      </c>
      <c r="F57" s="39" t="str">
        <f>IF(H57="","",Sheet1!AF57)</f>
        <v>04/10/2025</v>
      </c>
      <c r="G57" t="str">
        <f>IF(H57="","",Sheet1!AF57)</f>
        <v>04/10/2025</v>
      </c>
      <c r="H57" s="21">
        <v>9106022509</v>
      </c>
      <c r="I57" t="str">
        <f>IF(H57="","",Sheet1!AF57)</f>
        <v>04/10/2025</v>
      </c>
      <c r="J57" s="40" t="str">
        <f t="shared" si="0"/>
        <v>NKHT2510/01600025513</v>
      </c>
      <c r="L57" s="42" t="str">
        <f>IF(H57="","",Sheet1!AK57)</f>
        <v>K25TTM</v>
      </c>
      <c r="M57" s="42" t="str">
        <f>IF(H57="","",Sheet1!AE57)</f>
        <v>00025513</v>
      </c>
      <c r="N57" s="43" t="str">
        <f>IF(H57="","",Sheet1!AF57)</f>
        <v>04/10/2025</v>
      </c>
      <c r="O57" s="15" t="str">
        <f>IF(H57="","",Sheet1!AH57)</f>
        <v>WIN-CTO-01-016</v>
      </c>
      <c r="S57" s="40" t="str">
        <f>IF(H57="","",Sheet1!AL57)</f>
        <v>1587 WM VCP CTO Xuân Khánh</v>
      </c>
      <c r="V57" s="40" t="str">
        <f>IF(H57="","",Sheet1!AL57)</f>
        <v>1587 WM VCP CTO Xuân Khánh</v>
      </c>
      <c r="Y57" s="15" t="str">
        <f>IF(H57="","",Sheet1!AJ57)</f>
        <v>GSG250</v>
      </c>
      <c r="AB57" s="51">
        <f t="shared" si="1"/>
        <v>5111</v>
      </c>
      <c r="AC57" s="51">
        <f t="shared" si="2"/>
        <v>131</v>
      </c>
      <c r="AE57" s="45">
        <f>IF(H57="","",Sheet1!U57)</f>
        <v>5</v>
      </c>
      <c r="AG57" s="15">
        <f>IF(H57="","",Sheet1!T57)</f>
        <v>50400</v>
      </c>
      <c r="AH57" s="46">
        <f t="shared" si="3"/>
        <v>252000</v>
      </c>
      <c r="AL57" s="48">
        <f t="shared" si="4"/>
        <v>8</v>
      </c>
      <c r="AN57" s="45">
        <f t="shared" si="5"/>
        <v>20160</v>
      </c>
      <c r="AO57" s="48">
        <f t="shared" si="6"/>
        <v>33311</v>
      </c>
      <c r="AQ57" s="52" t="str">
        <f t="shared" si="7"/>
        <v>K-hangtra</v>
      </c>
      <c r="AR57" s="52">
        <f t="shared" si="8"/>
        <v>156</v>
      </c>
      <c r="AS57" s="52">
        <f t="shared" si="9"/>
        <v>632</v>
      </c>
    </row>
    <row r="58" spans="3:45" x14ac:dyDescent="0.25">
      <c r="C58" s="39" t="str">
        <f>IF(H58="","",Sheet1!AI58)</f>
        <v>N</v>
      </c>
      <c r="D58" s="38" t="s">
        <v>3039</v>
      </c>
      <c r="E58" s="38" t="s">
        <v>25</v>
      </c>
      <c r="F58" s="39" t="str">
        <f>IF(H58="","",Sheet1!AF58)</f>
        <v>04/10/2025</v>
      </c>
      <c r="G58" t="str">
        <f>IF(H58="","",Sheet1!AF58)</f>
        <v>04/10/2025</v>
      </c>
      <c r="H58" s="21">
        <v>9106022509</v>
      </c>
      <c r="I58" t="str">
        <f>IF(H58="","",Sheet1!AF58)</f>
        <v>04/10/2025</v>
      </c>
      <c r="J58" s="40" t="str">
        <f t="shared" si="0"/>
        <v>NKHT2510/01600025513</v>
      </c>
      <c r="L58" s="42" t="str">
        <f>IF(H58="","",Sheet1!AK58)</f>
        <v>K25TTM</v>
      </c>
      <c r="M58" s="42" t="str">
        <f>IF(H58="","",Sheet1!AE58)</f>
        <v>00025513</v>
      </c>
      <c r="N58" s="43" t="str">
        <f>IF(H58="","",Sheet1!AF58)</f>
        <v>04/10/2025</v>
      </c>
      <c r="O58" s="15" t="str">
        <f>IF(H58="","",Sheet1!AH58)</f>
        <v>WIN-CTO-01-016</v>
      </c>
      <c r="S58" s="40" t="str">
        <f>IF(H58="","",Sheet1!AL58)</f>
        <v>1587 WM VCP CTO Xuân Khánh</v>
      </c>
      <c r="V58" s="40" t="str">
        <f>IF(H58="","",Sheet1!AL58)</f>
        <v>1587 WM VCP CTO Xuân Khánh</v>
      </c>
      <c r="Y58" s="15" t="str">
        <f>IF(H58="","",Sheet1!AJ58)</f>
        <v>GTLX250G</v>
      </c>
      <c r="AB58" s="51">
        <f t="shared" si="1"/>
        <v>5111</v>
      </c>
      <c r="AC58" s="51">
        <f t="shared" si="2"/>
        <v>131</v>
      </c>
      <c r="AE58" s="45">
        <f>IF(H58="","",Sheet1!U58)</f>
        <v>5</v>
      </c>
      <c r="AG58" s="15">
        <f>IF(H58="","",Sheet1!T58)</f>
        <v>50182</v>
      </c>
      <c r="AH58" s="46">
        <f t="shared" si="3"/>
        <v>250910</v>
      </c>
      <c r="AL58" s="48">
        <f t="shared" si="4"/>
        <v>8</v>
      </c>
      <c r="AN58" s="45">
        <f t="shared" si="5"/>
        <v>20072.8</v>
      </c>
      <c r="AO58" s="48">
        <f t="shared" si="6"/>
        <v>33311</v>
      </c>
      <c r="AQ58" s="52" t="str">
        <f t="shared" si="7"/>
        <v>K-hangtra</v>
      </c>
      <c r="AR58" s="52">
        <f t="shared" si="8"/>
        <v>156</v>
      </c>
      <c r="AS58" s="52">
        <f t="shared" si="9"/>
        <v>632</v>
      </c>
    </row>
    <row r="59" spans="3:45" x14ac:dyDescent="0.25">
      <c r="C59" s="39" t="str">
        <f>IF(H59="","",Sheet1!AI59)</f>
        <v>N</v>
      </c>
      <c r="D59" s="38" t="s">
        <v>3039</v>
      </c>
      <c r="E59" s="38" t="s">
        <v>25</v>
      </c>
      <c r="F59" s="39" t="str">
        <f>IF(H59="","",Sheet1!AF59)</f>
        <v>04/10/2025</v>
      </c>
      <c r="G59" t="str">
        <f>IF(H59="","",Sheet1!AF59)</f>
        <v>04/10/2025</v>
      </c>
      <c r="H59" s="21">
        <v>9106022541</v>
      </c>
      <c r="I59" t="str">
        <f>IF(H59="","",Sheet1!AF59)</f>
        <v>04/10/2025</v>
      </c>
      <c r="J59" s="40" t="str">
        <f t="shared" si="0"/>
        <v>NKHT2510/00900079683</v>
      </c>
      <c r="L59" s="42" t="str">
        <f>IF(H59="","",Sheet1!AK59)</f>
        <v>K25TTM</v>
      </c>
      <c r="M59" s="42" t="str">
        <f>IF(H59="","",Sheet1!AE59)</f>
        <v>00079683</v>
      </c>
      <c r="N59" s="43" t="str">
        <f>IF(H59="","",Sheet1!AF59)</f>
        <v>04/10/2025</v>
      </c>
      <c r="O59" s="15" t="str">
        <f>IF(H59="","",Sheet1!AH59)</f>
        <v>WIN-DNG-01-009</v>
      </c>
      <c r="S59" s="40" t="str">
        <f>IF(H59="","",Sheet1!AL59)</f>
        <v>5235 WM+ DNG 413 Trường Sơn</v>
      </c>
      <c r="V59" s="40" t="str">
        <f>IF(H59="","",Sheet1!AL59)</f>
        <v>5235 WM+ DNG 413 Trường Sơn</v>
      </c>
      <c r="Y59" s="15" t="str">
        <f>IF(H59="","",Sheet1!AJ59)</f>
        <v>CC300</v>
      </c>
      <c r="AB59" s="51">
        <f t="shared" si="1"/>
        <v>5111</v>
      </c>
      <c r="AC59" s="51">
        <f t="shared" si="2"/>
        <v>131</v>
      </c>
      <c r="AE59" s="45">
        <f>IF(H59="","",Sheet1!U59)</f>
        <v>1</v>
      </c>
      <c r="AG59" s="15">
        <f>IF(H59="","",Sheet1!T59)</f>
        <v>60885</v>
      </c>
      <c r="AH59" s="46">
        <f t="shared" si="3"/>
        <v>60885</v>
      </c>
      <c r="AL59" s="48">
        <f t="shared" si="4"/>
        <v>8</v>
      </c>
      <c r="AN59" s="45">
        <f t="shared" si="5"/>
        <v>4870.8</v>
      </c>
      <c r="AO59" s="48">
        <f t="shared" si="6"/>
        <v>33311</v>
      </c>
      <c r="AQ59" s="52" t="str">
        <f t="shared" si="7"/>
        <v>K-hangtra</v>
      </c>
      <c r="AR59" s="52">
        <f t="shared" si="8"/>
        <v>156</v>
      </c>
      <c r="AS59" s="52">
        <f t="shared" si="9"/>
        <v>632</v>
      </c>
    </row>
    <row r="60" spans="3:45" x14ac:dyDescent="0.25">
      <c r="C60" s="39" t="str">
        <f>IF(H60="","",Sheet1!AI60)</f>
        <v>B</v>
      </c>
      <c r="D60" s="38" t="s">
        <v>3039</v>
      </c>
      <c r="E60" s="38" t="s">
        <v>25</v>
      </c>
      <c r="F60" s="39" t="str">
        <f>IF(H60="","",Sheet1!AF60)</f>
        <v>04/10/2025</v>
      </c>
      <c r="G60" t="str">
        <f>IF(H60="","",Sheet1!AF60)</f>
        <v>04/10/2025</v>
      </c>
      <c r="H60" s="21">
        <v>9106022556</v>
      </c>
      <c r="I60" t="str">
        <f>IF(H60="","",Sheet1!AF60)</f>
        <v>04/10/2025</v>
      </c>
      <c r="J60" s="40" t="str">
        <f t="shared" si="0"/>
        <v>NKHT2510/00200475148</v>
      </c>
      <c r="L60" s="42" t="str">
        <f>IF(H60="","",Sheet1!AK60)</f>
        <v>K25TTM</v>
      </c>
      <c r="M60" s="42" t="str">
        <f>IF(H60="","",Sheet1!AE60)</f>
        <v>00475148</v>
      </c>
      <c r="N60" s="43" t="str">
        <f>IF(H60="","",Sheet1!AF60)</f>
        <v>04/10/2025</v>
      </c>
      <c r="O60" s="15" t="str">
        <f>IF(H60="","",Sheet1!AH60)</f>
        <v>WIN-HNI-00-002</v>
      </c>
      <c r="S60" s="40" t="str">
        <f>IF(H60="","",Sheet1!AL60)</f>
        <v>3279 WM+ HNI 207 Lương Thế Vinh</v>
      </c>
      <c r="V60" s="40" t="str">
        <f>IF(H60="","",Sheet1!AL60)</f>
        <v>3279 WM+ HNI 207 Lương Thế Vinh</v>
      </c>
      <c r="Y60" s="15" t="str">
        <f>IF(H60="","",Sheet1!AJ60)</f>
        <v>TH200</v>
      </c>
      <c r="AB60" s="51">
        <f t="shared" si="1"/>
        <v>5111</v>
      </c>
      <c r="AC60" s="51">
        <f t="shared" si="2"/>
        <v>131</v>
      </c>
      <c r="AE60" s="45">
        <f>IF(H60="","",Sheet1!U60)</f>
        <v>2</v>
      </c>
      <c r="AG60" s="15">
        <f>IF(H60="","",Sheet1!T60)</f>
        <v>45588</v>
      </c>
      <c r="AH60" s="46">
        <f t="shared" si="3"/>
        <v>91176</v>
      </c>
      <c r="AL60" s="48">
        <f t="shared" si="4"/>
        <v>8</v>
      </c>
      <c r="AN60" s="45">
        <f t="shared" si="5"/>
        <v>7294.08</v>
      </c>
      <c r="AO60" s="48">
        <f t="shared" si="6"/>
        <v>33311</v>
      </c>
      <c r="AQ60" s="52" t="str">
        <f t="shared" si="7"/>
        <v>K-hangtra</v>
      </c>
      <c r="AR60" s="52">
        <f t="shared" si="8"/>
        <v>156</v>
      </c>
      <c r="AS60" s="52">
        <f t="shared" si="9"/>
        <v>632</v>
      </c>
    </row>
    <row r="61" spans="3:45" x14ac:dyDescent="0.25">
      <c r="C61" s="39" t="str">
        <f>IF(H61="","",Sheet1!AI61)</f>
        <v>B</v>
      </c>
      <c r="D61" s="38" t="s">
        <v>3039</v>
      </c>
      <c r="E61" s="38" t="s">
        <v>25</v>
      </c>
      <c r="F61" s="39" t="str">
        <f>IF(H61="","",Sheet1!AF61)</f>
        <v>04/10/2025</v>
      </c>
      <c r="G61" t="str">
        <f>IF(H61="","",Sheet1!AF61)</f>
        <v>04/10/2025</v>
      </c>
      <c r="H61" s="21">
        <v>9106022614</v>
      </c>
      <c r="I61" t="str">
        <f>IF(H61="","",Sheet1!AF61)</f>
        <v>04/10/2025</v>
      </c>
      <c r="J61" s="40" t="str">
        <f t="shared" si="0"/>
        <v>NKHT2510/00600014741</v>
      </c>
      <c r="L61" s="42" t="str">
        <f>IF(H61="","",Sheet1!AK61)</f>
        <v>K25TTM</v>
      </c>
      <c r="M61" s="42" t="str">
        <f>IF(H61="","",Sheet1!AE61)</f>
        <v>00014741</v>
      </c>
      <c r="N61" s="43" t="str">
        <f>IF(H61="","",Sheet1!AF61)</f>
        <v>04/10/2025</v>
      </c>
      <c r="O61" s="15" t="str">
        <f>IF(H61="","",Sheet1!AH61)</f>
        <v>WIN-HDG-00-006</v>
      </c>
      <c r="S61" s="40" t="str">
        <f>IF(H61="","",Sheet1!AL61)</f>
        <v>6958 WM+ HDG 15 Đức Minh, Thanh Bình</v>
      </c>
      <c r="V61" s="40" t="str">
        <f>IF(H61="","",Sheet1!AL61)</f>
        <v>6958 WM+ HDG 15 Đức Minh, Thanh Bình</v>
      </c>
      <c r="Y61" s="15" t="str">
        <f>IF(H61="","",Sheet1!AJ61)</f>
        <v>TH200</v>
      </c>
      <c r="AB61" s="51">
        <f t="shared" si="1"/>
        <v>5111</v>
      </c>
      <c r="AC61" s="51">
        <f t="shared" si="2"/>
        <v>131</v>
      </c>
      <c r="AE61" s="45">
        <f>IF(H61="","",Sheet1!U61)</f>
        <v>1</v>
      </c>
      <c r="AG61" s="15">
        <f>IF(H61="","",Sheet1!T61)</f>
        <v>45588</v>
      </c>
      <c r="AH61" s="46">
        <f t="shared" si="3"/>
        <v>45588</v>
      </c>
      <c r="AL61" s="48">
        <f t="shared" si="4"/>
        <v>8</v>
      </c>
      <c r="AN61" s="45">
        <f t="shared" si="5"/>
        <v>3647.04</v>
      </c>
      <c r="AO61" s="48">
        <f t="shared" si="6"/>
        <v>33311</v>
      </c>
      <c r="AQ61" s="52" t="str">
        <f t="shared" si="7"/>
        <v>K-hangtra</v>
      </c>
      <c r="AR61" s="52">
        <f t="shared" si="8"/>
        <v>156</v>
      </c>
      <c r="AS61" s="52">
        <f t="shared" si="9"/>
        <v>632</v>
      </c>
    </row>
    <row r="62" spans="3:45" x14ac:dyDescent="0.25">
      <c r="C62" s="39" t="str">
        <f>IF(H62="","",Sheet1!AI62)</f>
        <v>B</v>
      </c>
      <c r="D62" s="38" t="s">
        <v>3039</v>
      </c>
      <c r="E62" s="38" t="s">
        <v>25</v>
      </c>
      <c r="F62" s="39" t="str">
        <f>IF(H62="","",Sheet1!AF62)</f>
        <v>04/10/2025</v>
      </c>
      <c r="G62" t="str">
        <f>IF(H62="","",Sheet1!AF62)</f>
        <v>04/10/2025</v>
      </c>
      <c r="H62" s="21">
        <v>9106022614</v>
      </c>
      <c r="I62" t="str">
        <f>IF(H62="","",Sheet1!AF62)</f>
        <v>04/10/2025</v>
      </c>
      <c r="J62" s="40" t="str">
        <f t="shared" si="0"/>
        <v>NKHT2510/00600014741</v>
      </c>
      <c r="L62" s="42" t="str">
        <f>IF(H62="","",Sheet1!AK62)</f>
        <v>K25TTM</v>
      </c>
      <c r="M62" s="42" t="str">
        <f>IF(H62="","",Sheet1!AE62)</f>
        <v>00014741</v>
      </c>
      <c r="N62" s="43" t="str">
        <f>IF(H62="","",Sheet1!AF62)</f>
        <v>04/10/2025</v>
      </c>
      <c r="O62" s="15" t="str">
        <f>IF(H62="","",Sheet1!AH62)</f>
        <v>WIN-HDG-00-006</v>
      </c>
      <c r="S62" s="40" t="str">
        <f>IF(H62="","",Sheet1!AL62)</f>
        <v>6958 WM+ HDG 15 Đức Minh, Thanh Bình</v>
      </c>
      <c r="V62" s="40" t="str">
        <f>IF(H62="","",Sheet1!AL62)</f>
        <v>6958 WM+ HDG 15 Đức Minh, Thanh Bình</v>
      </c>
      <c r="Y62" s="15" t="str">
        <f>IF(H62="","",Sheet1!AJ62)</f>
        <v>GTLX250G</v>
      </c>
      <c r="AB62" s="51">
        <f t="shared" si="1"/>
        <v>5111</v>
      </c>
      <c r="AC62" s="51">
        <f t="shared" si="2"/>
        <v>131</v>
      </c>
      <c r="AE62" s="45">
        <f>IF(H62="","",Sheet1!U62)</f>
        <v>2</v>
      </c>
      <c r="AG62" s="15">
        <f>IF(H62="","",Sheet1!T62)</f>
        <v>41150</v>
      </c>
      <c r="AH62" s="46">
        <f t="shared" si="3"/>
        <v>82300</v>
      </c>
      <c r="AL62" s="48">
        <f t="shared" si="4"/>
        <v>8</v>
      </c>
      <c r="AN62" s="45">
        <f t="shared" si="5"/>
        <v>6584</v>
      </c>
      <c r="AO62" s="48">
        <f t="shared" si="6"/>
        <v>33311</v>
      </c>
      <c r="AQ62" s="52" t="str">
        <f t="shared" si="7"/>
        <v>K-hangtra</v>
      </c>
      <c r="AR62" s="52">
        <f t="shared" si="8"/>
        <v>156</v>
      </c>
      <c r="AS62" s="52">
        <f t="shared" si="9"/>
        <v>632</v>
      </c>
    </row>
    <row r="63" spans="3:45" x14ac:dyDescent="0.25">
      <c r="C63" s="39" t="str">
        <f>IF(H63="","",Sheet1!AI63)</f>
        <v>B</v>
      </c>
      <c r="D63" s="38" t="s">
        <v>3039</v>
      </c>
      <c r="E63" s="38" t="s">
        <v>25</v>
      </c>
      <c r="F63" s="39" t="str">
        <f>IF(H63="","",Sheet1!AF63)</f>
        <v>04/10/2025</v>
      </c>
      <c r="G63" t="str">
        <f>IF(H63="","",Sheet1!AF63)</f>
        <v>04/10/2025</v>
      </c>
      <c r="H63" s="21">
        <v>9106022649</v>
      </c>
      <c r="I63" t="str">
        <f>IF(H63="","",Sheet1!AF63)</f>
        <v>04/10/2025</v>
      </c>
      <c r="J63" s="40" t="str">
        <f t="shared" si="0"/>
        <v>NKHT2510/00200475180</v>
      </c>
      <c r="L63" s="42" t="str">
        <f>IF(H63="","",Sheet1!AK63)</f>
        <v>K25TTM</v>
      </c>
      <c r="M63" s="42" t="str">
        <f>IF(H63="","",Sheet1!AE63)</f>
        <v>00475180</v>
      </c>
      <c r="N63" s="43" t="str">
        <f>IF(H63="","",Sheet1!AF63)</f>
        <v>04/10/2025</v>
      </c>
      <c r="O63" s="15" t="str">
        <f>IF(H63="","",Sheet1!AH63)</f>
        <v>WIN-HNI-00-002</v>
      </c>
      <c r="S63" s="40" t="str">
        <f>IF(H63="","",Sheet1!AL63)</f>
        <v>3322 WIN HNI Hapulico</v>
      </c>
      <c r="V63" s="40" t="str">
        <f>IF(H63="","",Sheet1!AL63)</f>
        <v>3322 WIN HNI Hapulico</v>
      </c>
      <c r="Y63" s="15" t="str">
        <f>IF(H63="","",Sheet1!AJ63)</f>
        <v>CGM300</v>
      </c>
      <c r="AB63" s="51">
        <f t="shared" si="1"/>
        <v>5111</v>
      </c>
      <c r="AC63" s="51">
        <f t="shared" si="2"/>
        <v>131</v>
      </c>
      <c r="AE63" s="45">
        <f>IF(H63="","",Sheet1!U63)</f>
        <v>2</v>
      </c>
      <c r="AG63" s="15">
        <f>IF(H63="","",Sheet1!T63)</f>
        <v>73431</v>
      </c>
      <c r="AH63" s="46">
        <f t="shared" si="3"/>
        <v>146862</v>
      </c>
      <c r="AL63" s="48">
        <f t="shared" si="4"/>
        <v>8</v>
      </c>
      <c r="AN63" s="45">
        <f t="shared" si="5"/>
        <v>11748.960000000001</v>
      </c>
      <c r="AO63" s="48">
        <f t="shared" si="6"/>
        <v>33311</v>
      </c>
      <c r="AQ63" s="52" t="str">
        <f t="shared" si="7"/>
        <v>K-hangtra</v>
      </c>
      <c r="AR63" s="52">
        <f t="shared" si="8"/>
        <v>156</v>
      </c>
      <c r="AS63" s="52">
        <f t="shared" si="9"/>
        <v>632</v>
      </c>
    </row>
    <row r="64" spans="3:45" x14ac:dyDescent="0.25">
      <c r="C64" s="39" t="str">
        <f>IF(H64="","",Sheet1!AI64)</f>
        <v>B</v>
      </c>
      <c r="D64" s="38" t="s">
        <v>3039</v>
      </c>
      <c r="E64" s="38" t="s">
        <v>25</v>
      </c>
      <c r="F64" s="39" t="str">
        <f>IF(H64="","",Sheet1!AF64)</f>
        <v>04/10/2025</v>
      </c>
      <c r="G64" t="str">
        <f>IF(H64="","",Sheet1!AF64)</f>
        <v>04/10/2025</v>
      </c>
      <c r="H64" s="21">
        <v>9106022649</v>
      </c>
      <c r="I64" t="str">
        <f>IF(H64="","",Sheet1!AF64)</f>
        <v>04/10/2025</v>
      </c>
      <c r="J64" s="40" t="str">
        <f t="shared" si="0"/>
        <v>NKHT2510/00200475180</v>
      </c>
      <c r="L64" s="42" t="str">
        <f>IF(H64="","",Sheet1!AK64)</f>
        <v>K25TTM</v>
      </c>
      <c r="M64" s="42" t="str">
        <f>IF(H64="","",Sheet1!AE64)</f>
        <v>00475180</v>
      </c>
      <c r="N64" s="43" t="str">
        <f>IF(H64="","",Sheet1!AF64)</f>
        <v>04/10/2025</v>
      </c>
      <c r="O64" s="15" t="str">
        <f>IF(H64="","",Sheet1!AH64)</f>
        <v>WIN-HNI-00-002</v>
      </c>
      <c r="S64" s="40" t="str">
        <f>IF(H64="","",Sheet1!AL64)</f>
        <v>3322 WIN HNI Hapulico</v>
      </c>
      <c r="V64" s="40" t="str">
        <f>IF(H64="","",Sheet1!AL64)</f>
        <v>3322 WIN HNI Hapulico</v>
      </c>
      <c r="Y64" s="15" t="str">
        <f>IF(H64="","",Sheet1!AJ64)</f>
        <v>CN300</v>
      </c>
      <c r="AB64" s="51">
        <f t="shared" si="1"/>
        <v>5111</v>
      </c>
      <c r="AC64" s="51">
        <f t="shared" si="2"/>
        <v>131</v>
      </c>
      <c r="AE64" s="45">
        <f>IF(H64="","",Sheet1!U64)</f>
        <v>1</v>
      </c>
      <c r="AG64" s="15">
        <f>IF(H64="","",Sheet1!T64)</f>
        <v>70950</v>
      </c>
      <c r="AH64" s="46">
        <f t="shared" si="3"/>
        <v>70950</v>
      </c>
      <c r="AL64" s="48">
        <f t="shared" si="4"/>
        <v>8</v>
      </c>
      <c r="AN64" s="45">
        <f t="shared" si="5"/>
        <v>5676</v>
      </c>
      <c r="AO64" s="48">
        <f t="shared" si="6"/>
        <v>33311</v>
      </c>
      <c r="AQ64" s="52" t="str">
        <f t="shared" si="7"/>
        <v>K-hangtra</v>
      </c>
      <c r="AR64" s="52">
        <f t="shared" si="8"/>
        <v>156</v>
      </c>
      <c r="AS64" s="52">
        <f t="shared" si="9"/>
        <v>632</v>
      </c>
    </row>
    <row r="65" spans="3:45" x14ac:dyDescent="0.25">
      <c r="C65" s="39" t="str">
        <f>IF(H65="","",Sheet1!AI65)</f>
        <v>N</v>
      </c>
      <c r="D65" s="38" t="s">
        <v>3039</v>
      </c>
      <c r="E65" s="38" t="s">
        <v>25</v>
      </c>
      <c r="F65" s="39" t="str">
        <f>IF(H65="","",Sheet1!AF65)</f>
        <v>04/10/2025</v>
      </c>
      <c r="G65" t="str">
        <f>IF(H65="","",Sheet1!AF65)</f>
        <v>04/10/2025</v>
      </c>
      <c r="H65" s="21">
        <v>9106022674</v>
      </c>
      <c r="I65" t="str">
        <f>IF(H65="","",Sheet1!AF65)</f>
        <v>04/10/2025</v>
      </c>
      <c r="J65" s="40" t="str">
        <f t="shared" si="0"/>
        <v>NKHT2510/23000157709</v>
      </c>
      <c r="L65" s="42" t="str">
        <f>IF(H65="","",Sheet1!AK65)</f>
        <v>K25TTM</v>
      </c>
      <c r="M65" s="42" t="str">
        <f>IF(H65="","",Sheet1!AE65)</f>
        <v>00157709</v>
      </c>
      <c r="N65" s="43" t="str">
        <f>IF(H65="","",Sheet1!AF65)</f>
        <v>04/10/2025</v>
      </c>
      <c r="O65" s="15" t="str">
        <f>IF(H65="","",Sheet1!AH65)</f>
        <v>WIN6230</v>
      </c>
      <c r="S65" s="40" t="str">
        <f>IF(H65="","",Sheet1!AL65)</f>
        <v>6230 WM+ HCM 122 Trung Mỹ Tây 13</v>
      </c>
      <c r="V65" s="40" t="str">
        <f>IF(H65="","",Sheet1!AL65)</f>
        <v>6230 WM+ HCM 122 Trung Mỹ Tây 13</v>
      </c>
      <c r="Y65" s="15" t="str">
        <f>IF(H65="","",Sheet1!AJ65)</f>
        <v>GTLX250G</v>
      </c>
      <c r="AB65" s="51">
        <f t="shared" si="1"/>
        <v>5111</v>
      </c>
      <c r="AC65" s="51">
        <f t="shared" si="2"/>
        <v>131</v>
      </c>
      <c r="AE65" s="45">
        <f>IF(H65="","",Sheet1!U65)</f>
        <v>4</v>
      </c>
      <c r="AG65" s="15">
        <f>IF(H65="","",Sheet1!T65)</f>
        <v>41150</v>
      </c>
      <c r="AH65" s="46">
        <f t="shared" si="3"/>
        <v>164600</v>
      </c>
      <c r="AL65" s="48">
        <f t="shared" si="4"/>
        <v>8</v>
      </c>
      <c r="AN65" s="45">
        <f t="shared" si="5"/>
        <v>13168</v>
      </c>
      <c r="AO65" s="48">
        <f t="shared" si="6"/>
        <v>33311</v>
      </c>
      <c r="AQ65" s="52" t="str">
        <f t="shared" si="7"/>
        <v>K-hangtra</v>
      </c>
      <c r="AR65" s="52">
        <f t="shared" si="8"/>
        <v>156</v>
      </c>
      <c r="AS65" s="52">
        <f t="shared" si="9"/>
        <v>632</v>
      </c>
    </row>
    <row r="66" spans="3:45" x14ac:dyDescent="0.25">
      <c r="C66" s="39" t="str">
        <f>IF(H66="","",Sheet1!AI66)</f>
        <v>N</v>
      </c>
      <c r="D66" s="38" t="s">
        <v>3039</v>
      </c>
      <c r="E66" s="38" t="s">
        <v>25</v>
      </c>
      <c r="F66" s="39" t="str">
        <f>IF(H66="","",Sheet1!AF66)</f>
        <v>04/10/2025</v>
      </c>
      <c r="G66" t="str">
        <f>IF(H66="","",Sheet1!AF66)</f>
        <v>04/10/2025</v>
      </c>
      <c r="H66" s="21">
        <v>9106022674</v>
      </c>
      <c r="I66" t="str">
        <f>IF(H66="","",Sheet1!AF66)</f>
        <v>04/10/2025</v>
      </c>
      <c r="J66" s="40" t="str">
        <f t="shared" si="0"/>
        <v>NKHT2510/23000157709</v>
      </c>
      <c r="L66" s="42" t="str">
        <f>IF(H66="","",Sheet1!AK66)</f>
        <v>K25TTM</v>
      </c>
      <c r="M66" s="42" t="str">
        <f>IF(H66="","",Sheet1!AE66)</f>
        <v>00157709</v>
      </c>
      <c r="N66" s="43" t="str">
        <f>IF(H66="","",Sheet1!AF66)</f>
        <v>04/10/2025</v>
      </c>
      <c r="O66" s="15" t="str">
        <f>IF(H66="","",Sheet1!AH66)</f>
        <v>WIN6230</v>
      </c>
      <c r="S66" s="40" t="str">
        <f>IF(H66="","",Sheet1!AL66)</f>
        <v>6230 WM+ HCM 122 Trung Mỹ Tây 13</v>
      </c>
      <c r="V66" s="40" t="str">
        <f>IF(H66="","",Sheet1!AL66)</f>
        <v>6230 WM+ HCM 122 Trung Mỹ Tây 13</v>
      </c>
      <c r="Y66" s="15" t="str">
        <f>IF(H66="","",Sheet1!AJ66)</f>
        <v>CC300</v>
      </c>
      <c r="AB66" s="51">
        <f t="shared" si="1"/>
        <v>5111</v>
      </c>
      <c r="AC66" s="51">
        <f t="shared" si="2"/>
        <v>131</v>
      </c>
      <c r="AE66" s="45">
        <f>IF(H66="","",Sheet1!U66)</f>
        <v>1</v>
      </c>
      <c r="AG66" s="15">
        <f>IF(H66="","",Sheet1!T66)</f>
        <v>60885</v>
      </c>
      <c r="AH66" s="46">
        <f t="shared" si="3"/>
        <v>60885</v>
      </c>
      <c r="AL66" s="48">
        <f t="shared" si="4"/>
        <v>8</v>
      </c>
      <c r="AN66" s="45">
        <f t="shared" si="5"/>
        <v>4870.8</v>
      </c>
      <c r="AO66" s="48">
        <f t="shared" si="6"/>
        <v>33311</v>
      </c>
      <c r="AQ66" s="52" t="str">
        <f t="shared" si="7"/>
        <v>K-hangtra</v>
      </c>
      <c r="AR66" s="52">
        <f t="shared" si="8"/>
        <v>156</v>
      </c>
      <c r="AS66" s="52">
        <f t="shared" si="9"/>
        <v>632</v>
      </c>
    </row>
    <row r="67" spans="3:45" x14ac:dyDescent="0.25">
      <c r="C67" s="39" t="str">
        <f>IF(H67="","",Sheet1!AI67)</f>
        <v>B</v>
      </c>
      <c r="D67" s="38" t="s">
        <v>3039</v>
      </c>
      <c r="E67" s="38" t="s">
        <v>25</v>
      </c>
      <c r="F67" s="39" t="str">
        <f>IF(H67="","",Sheet1!AF67)</f>
        <v>04/10/2025</v>
      </c>
      <c r="G67" t="str">
        <f>IF(H67="","",Sheet1!AF67)</f>
        <v>04/10/2025</v>
      </c>
      <c r="H67" s="21">
        <v>9106022744</v>
      </c>
      <c r="I67" t="str">
        <f>IF(H67="","",Sheet1!AF67)</f>
        <v>04/10/2025</v>
      </c>
      <c r="J67" s="40" t="str">
        <f t="shared" ref="J67:J130" si="10">"NKHT25"&amp;TEXT(MONTH(I67),"00")&amp;"/"&amp;RIGHT(O67,3)&amp;M67</f>
        <v>NKHT2510/00200475207</v>
      </c>
      <c r="L67" s="42" t="str">
        <f>IF(H67="","",Sheet1!AK67)</f>
        <v>K25TTM</v>
      </c>
      <c r="M67" s="42" t="str">
        <f>IF(H67="","",Sheet1!AE67)</f>
        <v>00475207</v>
      </c>
      <c r="N67" s="43" t="str">
        <f>IF(H67="","",Sheet1!AF67)</f>
        <v>04/10/2025</v>
      </c>
      <c r="O67" s="15" t="str">
        <f>IF(H67="","",Sheet1!AH67)</f>
        <v>WIN-HNI-00-002</v>
      </c>
      <c r="S67" s="40" t="str">
        <f>IF(H67="","",Sheet1!AL67)</f>
        <v>4169 WM+ HNI Thống Nhất Complex</v>
      </c>
      <c r="V67" s="40" t="str">
        <f>IF(H67="","",Sheet1!AL67)</f>
        <v>4169 WM+ HNI Thống Nhất Complex</v>
      </c>
      <c r="Y67" s="15" t="str">
        <f>IF(H67="","",Sheet1!AJ67)</f>
        <v>TH200</v>
      </c>
      <c r="AB67" s="51">
        <f t="shared" ref="AB67:AB130" si="11">IF(H67="","",5111)</f>
        <v>5111</v>
      </c>
      <c r="AC67" s="51">
        <f t="shared" ref="AC67:AC130" si="12">IF(H67="","",131)</f>
        <v>131</v>
      </c>
      <c r="AE67" s="45">
        <f>IF(H67="","",Sheet1!U67)</f>
        <v>1</v>
      </c>
      <c r="AG67" s="15">
        <f>IF(H67="","",Sheet1!T67)</f>
        <v>45588</v>
      </c>
      <c r="AH67" s="46">
        <f t="shared" ref="AH67:AH130" si="13">AE67*AG67</f>
        <v>45588</v>
      </c>
      <c r="AL67" s="48">
        <f t="shared" ref="AL67:AL130" si="14">IF(H67="","",8)</f>
        <v>8</v>
      </c>
      <c r="AN67" s="45">
        <f t="shared" ref="AN67:AN130" si="15">AH67*8%</f>
        <v>3647.04</v>
      </c>
      <c r="AO67" s="48">
        <f t="shared" ref="AO67:AO130" si="16">IF(H67="","",33311)</f>
        <v>33311</v>
      </c>
      <c r="AQ67" s="52" t="str">
        <f t="shared" ref="AQ67:AQ130" si="17">IF(H67="","","K-hangtra")</f>
        <v>K-hangtra</v>
      </c>
      <c r="AR67" s="52">
        <f t="shared" ref="AR67:AR130" si="18">IF(H67="","",156)</f>
        <v>156</v>
      </c>
      <c r="AS67" s="52">
        <f t="shared" ref="AS67:AS130" si="19">IF(H67="","",632)</f>
        <v>632</v>
      </c>
    </row>
    <row r="68" spans="3:45" x14ac:dyDescent="0.25">
      <c r="C68" s="39" t="str">
        <f>IF(H68="","",Sheet1!AI68)</f>
        <v>B</v>
      </c>
      <c r="D68" s="38" t="s">
        <v>3039</v>
      </c>
      <c r="E68" s="38" t="s">
        <v>25</v>
      </c>
      <c r="F68" s="39" t="str">
        <f>IF(H68="","",Sheet1!AF68)</f>
        <v>04/10/2025</v>
      </c>
      <c r="G68" t="str">
        <f>IF(H68="","",Sheet1!AF68)</f>
        <v>04/10/2025</v>
      </c>
      <c r="H68" s="21">
        <v>9106022744</v>
      </c>
      <c r="I68" t="str">
        <f>IF(H68="","",Sheet1!AF68)</f>
        <v>04/10/2025</v>
      </c>
      <c r="J68" s="40" t="str">
        <f t="shared" si="10"/>
        <v>NKHT2510/00200475207</v>
      </c>
      <c r="L68" s="42" t="str">
        <f>IF(H68="","",Sheet1!AK68)</f>
        <v>K25TTM</v>
      </c>
      <c r="M68" s="42" t="str">
        <f>IF(H68="","",Sheet1!AE68)</f>
        <v>00475207</v>
      </c>
      <c r="N68" s="43" t="str">
        <f>IF(H68="","",Sheet1!AF68)</f>
        <v>04/10/2025</v>
      </c>
      <c r="O68" s="15" t="str">
        <f>IF(H68="","",Sheet1!AH68)</f>
        <v>WIN-HNI-00-002</v>
      </c>
      <c r="S68" s="40" t="str">
        <f>IF(H68="","",Sheet1!AL68)</f>
        <v>4169 WM+ HNI Thống Nhất Complex</v>
      </c>
      <c r="V68" s="40" t="str">
        <f>IF(H68="","",Sheet1!AL68)</f>
        <v>4169 WM+ HNI Thống Nhất Complex</v>
      </c>
      <c r="Y68" s="15" t="str">
        <f>IF(H68="","",Sheet1!AJ68)</f>
        <v>GM500</v>
      </c>
      <c r="AB68" s="51">
        <f t="shared" si="11"/>
        <v>5111</v>
      </c>
      <c r="AC68" s="51">
        <f t="shared" si="12"/>
        <v>131</v>
      </c>
      <c r="AE68" s="45">
        <f>IF(H68="","",Sheet1!U68)</f>
        <v>4</v>
      </c>
      <c r="AG68" s="15">
        <f>IF(H68="","",Sheet1!T68)</f>
        <v>111058</v>
      </c>
      <c r="AH68" s="46">
        <f t="shared" si="13"/>
        <v>444232</v>
      </c>
      <c r="AL68" s="48">
        <f t="shared" si="14"/>
        <v>8</v>
      </c>
      <c r="AN68" s="45">
        <f t="shared" si="15"/>
        <v>35538.559999999998</v>
      </c>
      <c r="AO68" s="48">
        <f t="shared" si="16"/>
        <v>33311</v>
      </c>
      <c r="AQ68" s="52" t="str">
        <f t="shared" si="17"/>
        <v>K-hangtra</v>
      </c>
      <c r="AR68" s="52">
        <f t="shared" si="18"/>
        <v>156</v>
      </c>
      <c r="AS68" s="52">
        <f t="shared" si="19"/>
        <v>632</v>
      </c>
    </row>
    <row r="69" spans="3:45" x14ac:dyDescent="0.25">
      <c r="C69" s="39" t="str">
        <f>IF(H69="","",Sheet1!AI69)</f>
        <v>N</v>
      </c>
      <c r="D69" s="38" t="s">
        <v>3039</v>
      </c>
      <c r="E69" s="38" t="s">
        <v>25</v>
      </c>
      <c r="F69" s="39" t="str">
        <f>IF(H69="","",Sheet1!AF69)</f>
        <v>04/10/2025</v>
      </c>
      <c r="G69" t="str">
        <f>IF(H69="","",Sheet1!AF69)</f>
        <v>04/10/2025</v>
      </c>
      <c r="H69" s="21">
        <v>9106022809</v>
      </c>
      <c r="I69" t="str">
        <f>IF(H69="","",Sheet1!AF69)</f>
        <v>04/10/2025</v>
      </c>
      <c r="J69" s="40" t="str">
        <f t="shared" si="10"/>
        <v>NKHT2510/02300017042</v>
      </c>
      <c r="L69" s="42" t="str">
        <f>IF(H69="","",Sheet1!AK69)</f>
        <v>K25TTM</v>
      </c>
      <c r="M69" s="42" t="str">
        <f>IF(H69="","",Sheet1!AE69)</f>
        <v>00017042</v>
      </c>
      <c r="N69" s="43" t="str">
        <f>IF(H69="","",Sheet1!AF69)</f>
        <v>04/10/2025</v>
      </c>
      <c r="O69" s="15" t="str">
        <f>IF(H69="","",Sheet1!AH69)</f>
        <v>WIN-023</v>
      </c>
      <c r="S69" s="40" t="str">
        <f>IF(H69="","",Sheet1!AL69)</f>
        <v>3146 WM+ DNI 042 Tổ 2</v>
      </c>
      <c r="V69" s="40" t="str">
        <f>IF(H69="","",Sheet1!AL69)</f>
        <v>3146 WM+ DNI 042 Tổ 2</v>
      </c>
      <c r="Y69" s="15" t="str">
        <f>IF(H69="","",Sheet1!AJ69)</f>
        <v>GL250</v>
      </c>
      <c r="AB69" s="51">
        <f t="shared" si="11"/>
        <v>5111</v>
      </c>
      <c r="AC69" s="51">
        <f t="shared" si="12"/>
        <v>131</v>
      </c>
      <c r="AE69" s="45">
        <f>IF(H69="","",Sheet1!U69)</f>
        <v>2</v>
      </c>
      <c r="AG69" s="15">
        <f>IF(H69="","",Sheet1!T69)</f>
        <v>49500</v>
      </c>
      <c r="AH69" s="46">
        <f t="shared" si="13"/>
        <v>99000</v>
      </c>
      <c r="AL69" s="48">
        <f t="shared" si="14"/>
        <v>8</v>
      </c>
      <c r="AN69" s="45">
        <f t="shared" si="15"/>
        <v>7920</v>
      </c>
      <c r="AO69" s="48">
        <f t="shared" si="16"/>
        <v>33311</v>
      </c>
      <c r="AQ69" s="52" t="str">
        <f t="shared" si="17"/>
        <v>K-hangtra</v>
      </c>
      <c r="AR69" s="52">
        <f t="shared" si="18"/>
        <v>156</v>
      </c>
      <c r="AS69" s="52">
        <f t="shared" si="19"/>
        <v>632</v>
      </c>
    </row>
    <row r="70" spans="3:45" x14ac:dyDescent="0.25">
      <c r="C70" s="39" t="str">
        <f>IF(H70="","",Sheet1!AI70)</f>
        <v>N</v>
      </c>
      <c r="D70" s="38" t="s">
        <v>3039</v>
      </c>
      <c r="E70" s="38" t="s">
        <v>25</v>
      </c>
      <c r="F70" s="39" t="str">
        <f>IF(H70="","",Sheet1!AF70)</f>
        <v>04/10/2025</v>
      </c>
      <c r="G70" t="str">
        <f>IF(H70="","",Sheet1!AF70)</f>
        <v>04/10/2025</v>
      </c>
      <c r="H70" s="21">
        <v>9106022809</v>
      </c>
      <c r="I70" t="str">
        <f>IF(H70="","",Sheet1!AF70)</f>
        <v>04/10/2025</v>
      </c>
      <c r="J70" s="40" t="str">
        <f t="shared" si="10"/>
        <v>NKHT2510/02300017042</v>
      </c>
      <c r="L70" s="42" t="str">
        <f>IF(H70="","",Sheet1!AK70)</f>
        <v>K25TTM</v>
      </c>
      <c r="M70" s="42" t="str">
        <f>IF(H70="","",Sheet1!AE70)</f>
        <v>00017042</v>
      </c>
      <c r="N70" s="43" t="str">
        <f>IF(H70="","",Sheet1!AF70)</f>
        <v>04/10/2025</v>
      </c>
      <c r="O70" s="15" t="str">
        <f>IF(H70="","",Sheet1!AH70)</f>
        <v>WIN-023</v>
      </c>
      <c r="S70" s="40" t="str">
        <f>IF(H70="","",Sheet1!AL70)</f>
        <v>3146 WM+ DNI 042 Tổ 2</v>
      </c>
      <c r="V70" s="40" t="str">
        <f>IF(H70="","",Sheet1!AL70)</f>
        <v>3146 WM+ DNI 042 Tổ 2</v>
      </c>
      <c r="Y70" s="15" t="str">
        <f>IF(H70="","",Sheet1!AJ70)</f>
        <v>CN300</v>
      </c>
      <c r="AB70" s="51">
        <f t="shared" si="11"/>
        <v>5111</v>
      </c>
      <c r="AC70" s="51">
        <f t="shared" si="12"/>
        <v>131</v>
      </c>
      <c r="AE70" s="45">
        <f>IF(H70="","",Sheet1!U70)</f>
        <v>1</v>
      </c>
      <c r="AG70" s="15">
        <f>IF(H70="","",Sheet1!T70)</f>
        <v>70950</v>
      </c>
      <c r="AH70" s="46">
        <f t="shared" si="13"/>
        <v>70950</v>
      </c>
      <c r="AL70" s="48">
        <f t="shared" si="14"/>
        <v>8</v>
      </c>
      <c r="AN70" s="45">
        <f t="shared" si="15"/>
        <v>5676</v>
      </c>
      <c r="AO70" s="48">
        <f t="shared" si="16"/>
        <v>33311</v>
      </c>
      <c r="AQ70" s="52" t="str">
        <f t="shared" si="17"/>
        <v>K-hangtra</v>
      </c>
      <c r="AR70" s="52">
        <f t="shared" si="18"/>
        <v>156</v>
      </c>
      <c r="AS70" s="52">
        <f t="shared" si="19"/>
        <v>632</v>
      </c>
    </row>
    <row r="71" spans="3:45" x14ac:dyDescent="0.25">
      <c r="C71" s="39" t="str">
        <f>IF(H71="","",Sheet1!AI71)</f>
        <v>B</v>
      </c>
      <c r="D71" s="38" t="s">
        <v>3039</v>
      </c>
      <c r="E71" s="38" t="s">
        <v>25</v>
      </c>
      <c r="F71" s="39" t="str">
        <f>IF(H71="","",Sheet1!AF71)</f>
        <v>04/10/2025</v>
      </c>
      <c r="G71" t="str">
        <f>IF(H71="","",Sheet1!AF71)</f>
        <v>04/10/2025</v>
      </c>
      <c r="H71" s="21">
        <v>9106022828</v>
      </c>
      <c r="I71" t="str">
        <f>IF(H71="","",Sheet1!AF71)</f>
        <v>04/10/2025</v>
      </c>
      <c r="J71" s="40" t="str">
        <f t="shared" si="10"/>
        <v>NKHT2510/05600028492</v>
      </c>
      <c r="L71" s="42" t="str">
        <f>IF(H71="","",Sheet1!AK71)</f>
        <v>K25TTM</v>
      </c>
      <c r="M71" s="42" t="str">
        <f>IF(H71="","",Sheet1!AE71)</f>
        <v>00028492</v>
      </c>
      <c r="N71" s="43" t="str">
        <f>IF(H71="","",Sheet1!AF71)</f>
        <v>04/10/2025</v>
      </c>
      <c r="O71" s="15" t="str">
        <f>IF(H71="","",Sheet1!AH71)</f>
        <v>WIN-056</v>
      </c>
      <c r="S71" s="40" t="str">
        <f>IF(H71="","",Sheet1!AL71)</f>
        <v>4855 WM+ HYN 265 Điện Biên 2</v>
      </c>
      <c r="V71" s="40" t="str">
        <f>IF(H71="","",Sheet1!AL71)</f>
        <v>4855 WM+ HYN 265 Điện Biên 2</v>
      </c>
      <c r="Y71" s="15" t="str">
        <f>IF(H71="","",Sheet1!AJ71)</f>
        <v>TH200</v>
      </c>
      <c r="AB71" s="51">
        <f t="shared" si="11"/>
        <v>5111</v>
      </c>
      <c r="AC71" s="51">
        <f t="shared" si="12"/>
        <v>131</v>
      </c>
      <c r="AE71" s="45">
        <f>IF(H71="","",Sheet1!U71)</f>
        <v>1</v>
      </c>
      <c r="AG71" s="15">
        <f>IF(H71="","",Sheet1!T71)</f>
        <v>45588</v>
      </c>
      <c r="AH71" s="46">
        <f t="shared" si="13"/>
        <v>45588</v>
      </c>
      <c r="AL71" s="48">
        <f t="shared" si="14"/>
        <v>8</v>
      </c>
      <c r="AN71" s="45">
        <f t="shared" si="15"/>
        <v>3647.04</v>
      </c>
      <c r="AO71" s="48">
        <f t="shared" si="16"/>
        <v>33311</v>
      </c>
      <c r="AQ71" s="52" t="str">
        <f t="shared" si="17"/>
        <v>K-hangtra</v>
      </c>
      <c r="AR71" s="52">
        <f t="shared" si="18"/>
        <v>156</v>
      </c>
      <c r="AS71" s="52">
        <f t="shared" si="19"/>
        <v>632</v>
      </c>
    </row>
    <row r="72" spans="3:45" x14ac:dyDescent="0.25">
      <c r="C72" s="39" t="str">
        <f>IF(H72="","",Sheet1!AI72)</f>
        <v>B</v>
      </c>
      <c r="D72" s="38" t="s">
        <v>3039</v>
      </c>
      <c r="E72" s="38" t="s">
        <v>25</v>
      </c>
      <c r="F72" s="39" t="str">
        <f>IF(H72="","",Sheet1!AF72)</f>
        <v>04/10/2025</v>
      </c>
      <c r="G72" t="str">
        <f>IF(H72="","",Sheet1!AF72)</f>
        <v>04/10/2025</v>
      </c>
      <c r="H72" s="21">
        <v>9106022806</v>
      </c>
      <c r="I72" t="str">
        <f>IF(H72="","",Sheet1!AF72)</f>
        <v>04/10/2025</v>
      </c>
      <c r="J72" s="40" t="str">
        <f t="shared" si="10"/>
        <v>NKHT2510/02000033079</v>
      </c>
      <c r="L72" s="42" t="str">
        <f>IF(H72="","",Sheet1!AK72)</f>
        <v>K25TTM</v>
      </c>
      <c r="M72" s="42" t="str">
        <f>IF(H72="","",Sheet1!AE72)</f>
        <v>00033079</v>
      </c>
      <c r="N72" s="43" t="str">
        <f>IF(H72="","",Sheet1!AF72)</f>
        <v>04/10/2025</v>
      </c>
      <c r="O72" s="15" t="str">
        <f>IF(H72="","",Sheet1!AH72)</f>
        <v>WIN-020</v>
      </c>
      <c r="S72" s="40" t="str">
        <f>IF(H72="","",Sheet1!AL72)</f>
        <v>2B03 WM+ THA Tiền Thôn, Hoằng Tiến</v>
      </c>
      <c r="V72" s="40" t="str">
        <f>IF(H72="","",Sheet1!AL72)</f>
        <v>2B03 WM+ THA Tiền Thôn, Hoằng Tiến</v>
      </c>
      <c r="Y72" s="15" t="str">
        <f>IF(H72="","",Sheet1!AJ72)</f>
        <v>TH200</v>
      </c>
      <c r="AB72" s="51">
        <f t="shared" si="11"/>
        <v>5111</v>
      </c>
      <c r="AC72" s="51">
        <f t="shared" si="12"/>
        <v>131</v>
      </c>
      <c r="AE72" s="45">
        <f>IF(H72="","",Sheet1!U72)</f>
        <v>3</v>
      </c>
      <c r="AG72" s="15">
        <f>IF(H72="","",Sheet1!T72)</f>
        <v>45588</v>
      </c>
      <c r="AH72" s="46">
        <f t="shared" si="13"/>
        <v>136764</v>
      </c>
      <c r="AL72" s="48">
        <f t="shared" si="14"/>
        <v>8</v>
      </c>
      <c r="AN72" s="45">
        <f t="shared" si="15"/>
        <v>10941.12</v>
      </c>
      <c r="AO72" s="48">
        <f t="shared" si="16"/>
        <v>33311</v>
      </c>
      <c r="AQ72" s="52" t="str">
        <f t="shared" si="17"/>
        <v>K-hangtra</v>
      </c>
      <c r="AR72" s="52">
        <f t="shared" si="18"/>
        <v>156</v>
      </c>
      <c r="AS72" s="52">
        <f t="shared" si="19"/>
        <v>632</v>
      </c>
    </row>
    <row r="73" spans="3:45" x14ac:dyDescent="0.25">
      <c r="C73" s="39" t="str">
        <f>IF(H73="","",Sheet1!AI73)</f>
        <v>N</v>
      </c>
      <c r="D73" s="38" t="s">
        <v>3039</v>
      </c>
      <c r="E73" s="38" t="s">
        <v>25</v>
      </c>
      <c r="F73" s="39" t="str">
        <f>IF(H73="","",Sheet1!AF73)</f>
        <v>04/10/2025</v>
      </c>
      <c r="G73" t="str">
        <f>IF(H73="","",Sheet1!AF73)</f>
        <v>04/10/2025</v>
      </c>
      <c r="H73" s="21">
        <v>9106022921</v>
      </c>
      <c r="I73" t="str">
        <f>IF(H73="","",Sheet1!AF73)</f>
        <v>04/10/2025</v>
      </c>
      <c r="J73" s="40" t="str">
        <f t="shared" si="10"/>
        <v>NKHT2510/02400062719</v>
      </c>
      <c r="L73" s="42" t="str">
        <f>IF(H73="","",Sheet1!AK73)</f>
        <v>K25TTM</v>
      </c>
      <c r="M73" s="42" t="str">
        <f>IF(H73="","",Sheet1!AE73)</f>
        <v>00062719</v>
      </c>
      <c r="N73" s="43" t="str">
        <f>IF(H73="","",Sheet1!AF73)</f>
        <v>04/10/2025</v>
      </c>
      <c r="O73" s="15" t="str">
        <f>IF(H73="","",Sheet1!AH73)</f>
        <v>WIN-024</v>
      </c>
      <c r="S73" s="40" t="str">
        <f>IF(H73="","",Sheet1!AL73)</f>
        <v>4209 WIN BDG 116-118 đường số 9</v>
      </c>
      <c r="V73" s="40" t="str">
        <f>IF(H73="","",Sheet1!AL73)</f>
        <v>4209 WIN BDG 116-118 đường số 9</v>
      </c>
      <c r="Y73" s="15" t="str">
        <f>IF(H73="","",Sheet1!AJ73)</f>
        <v>GM500</v>
      </c>
      <c r="AB73" s="51">
        <f t="shared" si="11"/>
        <v>5111</v>
      </c>
      <c r="AC73" s="51">
        <f t="shared" si="12"/>
        <v>131</v>
      </c>
      <c r="AE73" s="45">
        <f>IF(H73="","",Sheet1!U73)</f>
        <v>1</v>
      </c>
      <c r="AG73" s="15">
        <f>IF(H73="","",Sheet1!T73)</f>
        <v>111058</v>
      </c>
      <c r="AH73" s="46">
        <f t="shared" si="13"/>
        <v>111058</v>
      </c>
      <c r="AL73" s="48">
        <f t="shared" si="14"/>
        <v>8</v>
      </c>
      <c r="AN73" s="45">
        <f t="shared" si="15"/>
        <v>8884.64</v>
      </c>
      <c r="AO73" s="48">
        <f t="shared" si="16"/>
        <v>33311</v>
      </c>
      <c r="AQ73" s="52" t="str">
        <f t="shared" si="17"/>
        <v>K-hangtra</v>
      </c>
      <c r="AR73" s="52">
        <f t="shared" si="18"/>
        <v>156</v>
      </c>
      <c r="AS73" s="52">
        <f t="shared" si="19"/>
        <v>632</v>
      </c>
    </row>
    <row r="74" spans="3:45" x14ac:dyDescent="0.25">
      <c r="C74" s="39" t="str">
        <f>IF(H74="","",Sheet1!AI74)</f>
        <v>N</v>
      </c>
      <c r="D74" s="38" t="s">
        <v>3039</v>
      </c>
      <c r="E74" s="38" t="s">
        <v>25</v>
      </c>
      <c r="F74" s="39" t="str">
        <f>IF(H74="","",Sheet1!AF74)</f>
        <v>04/10/2025</v>
      </c>
      <c r="G74" t="str">
        <f>IF(H74="","",Sheet1!AF74)</f>
        <v>04/10/2025</v>
      </c>
      <c r="H74" s="21">
        <v>9106022921</v>
      </c>
      <c r="I74" t="str">
        <f>IF(H74="","",Sheet1!AF74)</f>
        <v>04/10/2025</v>
      </c>
      <c r="J74" s="40" t="str">
        <f t="shared" si="10"/>
        <v>NKHT2510/02400062719</v>
      </c>
      <c r="L74" s="42" t="str">
        <f>IF(H74="","",Sheet1!AK74)</f>
        <v>K25TTM</v>
      </c>
      <c r="M74" s="42" t="str">
        <f>IF(H74="","",Sheet1!AE74)</f>
        <v>00062719</v>
      </c>
      <c r="N74" s="43" t="str">
        <f>IF(H74="","",Sheet1!AF74)</f>
        <v>04/10/2025</v>
      </c>
      <c r="O74" s="15" t="str">
        <f>IF(H74="","",Sheet1!AH74)</f>
        <v>WIN-024</v>
      </c>
      <c r="S74" s="40" t="str">
        <f>IF(H74="","",Sheet1!AL74)</f>
        <v>4209 WIN BDG 116-118 đường số 9</v>
      </c>
      <c r="V74" s="40" t="str">
        <f>IF(H74="","",Sheet1!AL74)</f>
        <v>4209 WIN BDG 116-118 đường số 9</v>
      </c>
      <c r="Y74" s="15" t="str">
        <f>IF(H74="","",Sheet1!AJ74)</f>
        <v>TH200</v>
      </c>
      <c r="AB74" s="51">
        <f t="shared" si="11"/>
        <v>5111</v>
      </c>
      <c r="AC74" s="51">
        <f t="shared" si="12"/>
        <v>131</v>
      </c>
      <c r="AE74" s="45">
        <f>IF(H74="","",Sheet1!U74)</f>
        <v>1</v>
      </c>
      <c r="AG74" s="15">
        <f>IF(H74="","",Sheet1!T74)</f>
        <v>45588</v>
      </c>
      <c r="AH74" s="46">
        <f t="shared" si="13"/>
        <v>45588</v>
      </c>
      <c r="AL74" s="48">
        <f t="shared" si="14"/>
        <v>8</v>
      </c>
      <c r="AN74" s="45">
        <f t="shared" si="15"/>
        <v>3647.04</v>
      </c>
      <c r="AO74" s="48">
        <f t="shared" si="16"/>
        <v>33311</v>
      </c>
      <c r="AQ74" s="52" t="str">
        <f t="shared" si="17"/>
        <v>K-hangtra</v>
      </c>
      <c r="AR74" s="52">
        <f t="shared" si="18"/>
        <v>156</v>
      </c>
      <c r="AS74" s="52">
        <f t="shared" si="19"/>
        <v>632</v>
      </c>
    </row>
    <row r="75" spans="3:45" x14ac:dyDescent="0.25">
      <c r="C75" s="39" t="str">
        <f>IF(H75="","",Sheet1!AI75)</f>
        <v>N</v>
      </c>
      <c r="D75" s="38" t="s">
        <v>3039</v>
      </c>
      <c r="E75" s="38" t="s">
        <v>25</v>
      </c>
      <c r="F75" s="39" t="str">
        <f>IF(H75="","",Sheet1!AF75)</f>
        <v>04/10/2025</v>
      </c>
      <c r="G75" t="str">
        <f>IF(H75="","",Sheet1!AF75)</f>
        <v>04/10/2025</v>
      </c>
      <c r="H75" s="21">
        <v>9106022921</v>
      </c>
      <c r="I75" t="str">
        <f>IF(H75="","",Sheet1!AF75)</f>
        <v>04/10/2025</v>
      </c>
      <c r="J75" s="40" t="str">
        <f t="shared" si="10"/>
        <v>NKHT2510/02400062719</v>
      </c>
      <c r="L75" s="42" t="str">
        <f>IF(H75="","",Sheet1!AK75)</f>
        <v>K25TTM</v>
      </c>
      <c r="M75" s="42" t="str">
        <f>IF(H75="","",Sheet1!AE75)</f>
        <v>00062719</v>
      </c>
      <c r="N75" s="43" t="str">
        <f>IF(H75="","",Sheet1!AF75)</f>
        <v>04/10/2025</v>
      </c>
      <c r="O75" s="15" t="str">
        <f>IF(H75="","",Sheet1!AH75)</f>
        <v>WIN-024</v>
      </c>
      <c r="S75" s="40" t="str">
        <f>IF(H75="","",Sheet1!AL75)</f>
        <v>4209 WIN BDG 116-118 đường số 9</v>
      </c>
      <c r="V75" s="40" t="str">
        <f>IF(H75="","",Sheet1!AL75)</f>
        <v>4209 WIN BDG 116-118 đường số 9</v>
      </c>
      <c r="Y75" s="15" t="str">
        <f>IF(H75="","",Sheet1!AJ75)</f>
        <v>MNH250</v>
      </c>
      <c r="AB75" s="51">
        <f t="shared" si="11"/>
        <v>5111</v>
      </c>
      <c r="AC75" s="51">
        <f t="shared" si="12"/>
        <v>131</v>
      </c>
      <c r="AE75" s="45">
        <f>IF(H75="","",Sheet1!U75)</f>
        <v>1</v>
      </c>
      <c r="AG75" s="15">
        <f>IF(H75="","",Sheet1!T75)</f>
        <v>46000</v>
      </c>
      <c r="AH75" s="46">
        <f t="shared" si="13"/>
        <v>46000</v>
      </c>
      <c r="AL75" s="48">
        <f t="shared" si="14"/>
        <v>8</v>
      </c>
      <c r="AN75" s="45">
        <f t="shared" si="15"/>
        <v>3680</v>
      </c>
      <c r="AO75" s="48">
        <f t="shared" si="16"/>
        <v>33311</v>
      </c>
      <c r="AQ75" s="52" t="str">
        <f t="shared" si="17"/>
        <v>K-hangtra</v>
      </c>
      <c r="AR75" s="52">
        <f t="shared" si="18"/>
        <v>156</v>
      </c>
      <c r="AS75" s="52">
        <f t="shared" si="19"/>
        <v>632</v>
      </c>
    </row>
    <row r="76" spans="3:45" x14ac:dyDescent="0.25">
      <c r="C76" s="39" t="str">
        <f>IF(H76="","",Sheet1!AI76)</f>
        <v>N</v>
      </c>
      <c r="D76" s="38" t="s">
        <v>3039</v>
      </c>
      <c r="E76" s="38" t="s">
        <v>25</v>
      </c>
      <c r="F76" s="39" t="str">
        <f>IF(H76="","",Sheet1!AF76)</f>
        <v>04/10/2025</v>
      </c>
      <c r="G76" t="str">
        <f>IF(H76="","",Sheet1!AF76)</f>
        <v>04/10/2025</v>
      </c>
      <c r="H76" s="21">
        <v>9106022921</v>
      </c>
      <c r="I76" t="str">
        <f>IF(H76="","",Sheet1!AF76)</f>
        <v>04/10/2025</v>
      </c>
      <c r="J76" s="40" t="str">
        <f t="shared" si="10"/>
        <v>NKHT2510/02400062719</v>
      </c>
      <c r="L76" s="42" t="str">
        <f>IF(H76="","",Sheet1!AK76)</f>
        <v>K25TTM</v>
      </c>
      <c r="M76" s="42" t="str">
        <f>IF(H76="","",Sheet1!AE76)</f>
        <v>00062719</v>
      </c>
      <c r="N76" s="43" t="str">
        <f>IF(H76="","",Sheet1!AF76)</f>
        <v>04/10/2025</v>
      </c>
      <c r="O76" s="15" t="str">
        <f>IF(H76="","",Sheet1!AH76)</f>
        <v>WIN-024</v>
      </c>
      <c r="S76" s="40" t="str">
        <f>IF(H76="","",Sheet1!AL76)</f>
        <v>4209 WIN BDG 116-118 đường số 9</v>
      </c>
      <c r="V76" s="40" t="str">
        <f>IF(H76="","",Sheet1!AL76)</f>
        <v>4209 WIN BDG 116-118 đường số 9</v>
      </c>
      <c r="Y76" s="15" t="str">
        <f>IF(H76="","",Sheet1!AJ76)</f>
        <v>CN300</v>
      </c>
      <c r="AB76" s="51">
        <f t="shared" si="11"/>
        <v>5111</v>
      </c>
      <c r="AC76" s="51">
        <f t="shared" si="12"/>
        <v>131</v>
      </c>
      <c r="AE76" s="45">
        <f>IF(H76="","",Sheet1!U76)</f>
        <v>1</v>
      </c>
      <c r="AG76" s="15">
        <f>IF(H76="","",Sheet1!T76)</f>
        <v>70950</v>
      </c>
      <c r="AH76" s="46">
        <f t="shared" si="13"/>
        <v>70950</v>
      </c>
      <c r="AL76" s="48">
        <f t="shared" si="14"/>
        <v>8</v>
      </c>
      <c r="AN76" s="45">
        <f t="shared" si="15"/>
        <v>5676</v>
      </c>
      <c r="AO76" s="48">
        <f t="shared" si="16"/>
        <v>33311</v>
      </c>
      <c r="AQ76" s="52" t="str">
        <f t="shared" si="17"/>
        <v>K-hangtra</v>
      </c>
      <c r="AR76" s="52">
        <f t="shared" si="18"/>
        <v>156</v>
      </c>
      <c r="AS76" s="52">
        <f t="shared" si="19"/>
        <v>632</v>
      </c>
    </row>
    <row r="77" spans="3:45" x14ac:dyDescent="0.25">
      <c r="C77" s="39" t="str">
        <f>IF(H77="","",Sheet1!AI77)</f>
        <v>B</v>
      </c>
      <c r="D77" s="38" t="s">
        <v>3039</v>
      </c>
      <c r="E77" s="38" t="s">
        <v>25</v>
      </c>
      <c r="F77" s="39" t="str">
        <f>IF(H77="","",Sheet1!AF77)</f>
        <v>04/10/2025</v>
      </c>
      <c r="G77" t="str">
        <f>IF(H77="","",Sheet1!AF77)</f>
        <v>04/10/2025</v>
      </c>
      <c r="H77" s="21">
        <v>9106022902</v>
      </c>
      <c r="I77" t="str">
        <f>IF(H77="","",Sheet1!AF77)</f>
        <v>04/10/2025</v>
      </c>
      <c r="J77" s="40" t="str">
        <f t="shared" si="10"/>
        <v>NKHT2510/02500034947</v>
      </c>
      <c r="L77" s="42" t="str">
        <f>IF(H77="","",Sheet1!AK77)</f>
        <v>K25TTM</v>
      </c>
      <c r="M77" s="42" t="str">
        <f>IF(H77="","",Sheet1!AE77)</f>
        <v>00034947</v>
      </c>
      <c r="N77" s="43" t="str">
        <f>IF(H77="","",Sheet1!AF77)</f>
        <v>04/10/2025</v>
      </c>
      <c r="O77" s="15" t="str">
        <f>IF(H77="","",Sheet1!AH77)</f>
        <v>WIN-025</v>
      </c>
      <c r="S77" s="40" t="str">
        <f>IF(H77="","",Sheet1!AL77)</f>
        <v>2AH2 WM+ HPG 101 Ngô Quyền</v>
      </c>
      <c r="V77" s="40" t="str">
        <f>IF(H77="","",Sheet1!AL77)</f>
        <v>2AH2 WM+ HPG 101 Ngô Quyền</v>
      </c>
      <c r="Y77" s="15" t="str">
        <f>IF(H77="","",Sheet1!AJ77)</f>
        <v>GSG250</v>
      </c>
      <c r="AB77" s="51">
        <f t="shared" si="11"/>
        <v>5111</v>
      </c>
      <c r="AC77" s="51">
        <f t="shared" si="12"/>
        <v>131</v>
      </c>
      <c r="AE77" s="45">
        <f>IF(H77="","",Sheet1!U77)</f>
        <v>4</v>
      </c>
      <c r="AG77" s="15">
        <f>IF(H77="","",Sheet1!T77)</f>
        <v>50400</v>
      </c>
      <c r="AH77" s="46">
        <f t="shared" si="13"/>
        <v>201600</v>
      </c>
      <c r="AL77" s="48">
        <f t="shared" si="14"/>
        <v>8</v>
      </c>
      <c r="AN77" s="45">
        <f t="shared" si="15"/>
        <v>16128</v>
      </c>
      <c r="AO77" s="48">
        <f t="shared" si="16"/>
        <v>33311</v>
      </c>
      <c r="AQ77" s="52" t="str">
        <f t="shared" si="17"/>
        <v>K-hangtra</v>
      </c>
      <c r="AR77" s="52">
        <f t="shared" si="18"/>
        <v>156</v>
      </c>
      <c r="AS77" s="52">
        <f t="shared" si="19"/>
        <v>632</v>
      </c>
    </row>
    <row r="78" spans="3:45" x14ac:dyDescent="0.25">
      <c r="C78" s="39" t="str">
        <f>IF(H78="","",Sheet1!AI78)</f>
        <v>B</v>
      </c>
      <c r="D78" s="38" t="s">
        <v>3039</v>
      </c>
      <c r="E78" s="38" t="s">
        <v>25</v>
      </c>
      <c r="F78" s="39" t="str">
        <f>IF(H78="","",Sheet1!AF78)</f>
        <v>04/10/2025</v>
      </c>
      <c r="G78" t="str">
        <f>IF(H78="","",Sheet1!AF78)</f>
        <v>04/10/2025</v>
      </c>
      <c r="H78" s="21">
        <v>9106022902</v>
      </c>
      <c r="I78" t="str">
        <f>IF(H78="","",Sheet1!AF78)</f>
        <v>04/10/2025</v>
      </c>
      <c r="J78" s="40" t="str">
        <f t="shared" si="10"/>
        <v>NKHT2510/02500034947</v>
      </c>
      <c r="L78" s="42" t="str">
        <f>IF(H78="","",Sheet1!AK78)</f>
        <v>K25TTM</v>
      </c>
      <c r="M78" s="42" t="str">
        <f>IF(H78="","",Sheet1!AE78)</f>
        <v>00034947</v>
      </c>
      <c r="N78" s="43" t="str">
        <f>IF(H78="","",Sheet1!AF78)</f>
        <v>04/10/2025</v>
      </c>
      <c r="O78" s="15" t="str">
        <f>IF(H78="","",Sheet1!AH78)</f>
        <v>WIN-025</v>
      </c>
      <c r="S78" s="40" t="str">
        <f>IF(H78="","",Sheet1!AL78)</f>
        <v>2AH2 WM+ HPG 101 Ngô Quyền</v>
      </c>
      <c r="V78" s="40" t="str">
        <f>IF(H78="","",Sheet1!AL78)</f>
        <v>2AH2 WM+ HPG 101 Ngô Quyền</v>
      </c>
      <c r="Y78" s="15" t="str">
        <f>IF(H78="","",Sheet1!AJ78)</f>
        <v>GL250</v>
      </c>
      <c r="AB78" s="51">
        <f t="shared" si="11"/>
        <v>5111</v>
      </c>
      <c r="AC78" s="51">
        <f t="shared" si="12"/>
        <v>131</v>
      </c>
      <c r="AE78" s="45">
        <f>IF(H78="","",Sheet1!U78)</f>
        <v>4</v>
      </c>
      <c r="AG78" s="15">
        <f>IF(H78="","",Sheet1!T78)</f>
        <v>49500</v>
      </c>
      <c r="AH78" s="46">
        <f t="shared" si="13"/>
        <v>198000</v>
      </c>
      <c r="AL78" s="48">
        <f t="shared" si="14"/>
        <v>8</v>
      </c>
      <c r="AN78" s="45">
        <f t="shared" si="15"/>
        <v>15840</v>
      </c>
      <c r="AO78" s="48">
        <f t="shared" si="16"/>
        <v>33311</v>
      </c>
      <c r="AQ78" s="52" t="str">
        <f t="shared" si="17"/>
        <v>K-hangtra</v>
      </c>
      <c r="AR78" s="52">
        <f t="shared" si="18"/>
        <v>156</v>
      </c>
      <c r="AS78" s="52">
        <f t="shared" si="19"/>
        <v>632</v>
      </c>
    </row>
    <row r="79" spans="3:45" x14ac:dyDescent="0.25">
      <c r="C79" s="39" t="str">
        <f>IF(H79="","",Sheet1!AI79)</f>
        <v>B</v>
      </c>
      <c r="D79" s="38" t="s">
        <v>3039</v>
      </c>
      <c r="E79" s="38" t="s">
        <v>25</v>
      </c>
      <c r="F79" s="39" t="str">
        <f>IF(H79="","",Sheet1!AF79)</f>
        <v>04/10/2025</v>
      </c>
      <c r="G79" t="str">
        <f>IF(H79="","",Sheet1!AF79)</f>
        <v>04/10/2025</v>
      </c>
      <c r="H79" s="21">
        <v>9106022904</v>
      </c>
      <c r="I79" t="str">
        <f>IF(H79="","",Sheet1!AF79)</f>
        <v>04/10/2025</v>
      </c>
      <c r="J79" s="40" t="str">
        <f t="shared" si="10"/>
        <v>NKHT2510/00200475256</v>
      </c>
      <c r="L79" s="42" t="str">
        <f>IF(H79="","",Sheet1!AK79)</f>
        <v>K25TTM</v>
      </c>
      <c r="M79" s="42" t="str">
        <f>IF(H79="","",Sheet1!AE79)</f>
        <v>00475256</v>
      </c>
      <c r="N79" s="43" t="str">
        <f>IF(H79="","",Sheet1!AF79)</f>
        <v>04/10/2025</v>
      </c>
      <c r="O79" s="15" t="str">
        <f>IF(H79="","",Sheet1!AH79)</f>
        <v>WIN-HNI-00-002</v>
      </c>
      <c r="S79" s="40" t="str">
        <f>IF(H79="","",Sheet1!AL79)</f>
        <v>3246 WM+ HNI 140-142 Nguyễn Sơn</v>
      </c>
      <c r="V79" s="40" t="str">
        <f>IF(H79="","",Sheet1!AL79)</f>
        <v>3246 WM+ HNI 140-142 Nguyễn Sơn</v>
      </c>
      <c r="Y79" s="15" t="str">
        <f>IF(H79="","",Sheet1!AJ79)</f>
        <v>GM500</v>
      </c>
      <c r="AB79" s="51">
        <f t="shared" si="11"/>
        <v>5111</v>
      </c>
      <c r="AC79" s="51">
        <f t="shared" si="12"/>
        <v>131</v>
      </c>
      <c r="AE79" s="45">
        <f>IF(H79="","",Sheet1!U79)</f>
        <v>1</v>
      </c>
      <c r="AG79" s="15">
        <f>IF(H79="","",Sheet1!T79)</f>
        <v>111058</v>
      </c>
      <c r="AH79" s="46">
        <f t="shared" si="13"/>
        <v>111058</v>
      </c>
      <c r="AL79" s="48">
        <f t="shared" si="14"/>
        <v>8</v>
      </c>
      <c r="AN79" s="45">
        <f t="shared" si="15"/>
        <v>8884.64</v>
      </c>
      <c r="AO79" s="48">
        <f t="shared" si="16"/>
        <v>33311</v>
      </c>
      <c r="AQ79" s="52" t="str">
        <f t="shared" si="17"/>
        <v>K-hangtra</v>
      </c>
      <c r="AR79" s="52">
        <f t="shared" si="18"/>
        <v>156</v>
      </c>
      <c r="AS79" s="52">
        <f t="shared" si="19"/>
        <v>632</v>
      </c>
    </row>
    <row r="80" spans="3:45" x14ac:dyDescent="0.25">
      <c r="C80" s="39" t="str">
        <f>IF(H80="","",Sheet1!AI80)</f>
        <v>B</v>
      </c>
      <c r="D80" s="38" t="s">
        <v>3039</v>
      </c>
      <c r="E80" s="38" t="s">
        <v>25</v>
      </c>
      <c r="F80" s="39" t="str">
        <f>IF(H80="","",Sheet1!AF80)</f>
        <v>04/10/2025</v>
      </c>
      <c r="G80" t="str">
        <f>IF(H80="","",Sheet1!AF80)</f>
        <v>04/10/2025</v>
      </c>
      <c r="H80" s="21">
        <v>9106022904</v>
      </c>
      <c r="I80" t="str">
        <f>IF(H80="","",Sheet1!AF80)</f>
        <v>04/10/2025</v>
      </c>
      <c r="J80" s="40" t="str">
        <f t="shared" si="10"/>
        <v>NKHT2510/00200475256</v>
      </c>
      <c r="L80" s="42" t="str">
        <f>IF(H80="","",Sheet1!AK80)</f>
        <v>K25TTM</v>
      </c>
      <c r="M80" s="42" t="str">
        <f>IF(H80="","",Sheet1!AE80)</f>
        <v>00475256</v>
      </c>
      <c r="N80" s="43" t="str">
        <f>IF(H80="","",Sheet1!AF80)</f>
        <v>04/10/2025</v>
      </c>
      <c r="O80" s="15" t="str">
        <f>IF(H80="","",Sheet1!AH80)</f>
        <v>WIN-HNI-00-002</v>
      </c>
      <c r="S80" s="40" t="str">
        <f>IF(H80="","",Sheet1!AL80)</f>
        <v>3246 WM+ HNI 140-142 Nguyễn Sơn</v>
      </c>
      <c r="V80" s="40" t="str">
        <f>IF(H80="","",Sheet1!AL80)</f>
        <v>3246 WM+ HNI 140-142 Nguyễn Sơn</v>
      </c>
      <c r="Y80" s="15" t="str">
        <f>IF(H80="","",Sheet1!AJ80)</f>
        <v>TH200</v>
      </c>
      <c r="AB80" s="51">
        <f t="shared" si="11"/>
        <v>5111</v>
      </c>
      <c r="AC80" s="51">
        <f t="shared" si="12"/>
        <v>131</v>
      </c>
      <c r="AE80" s="45">
        <f>IF(H80="","",Sheet1!U80)</f>
        <v>1</v>
      </c>
      <c r="AG80" s="15">
        <f>IF(H80="","",Sheet1!T80)</f>
        <v>45588</v>
      </c>
      <c r="AH80" s="46">
        <f t="shared" si="13"/>
        <v>45588</v>
      </c>
      <c r="AL80" s="48">
        <f t="shared" si="14"/>
        <v>8</v>
      </c>
      <c r="AN80" s="45">
        <f t="shared" si="15"/>
        <v>3647.04</v>
      </c>
      <c r="AO80" s="48">
        <f t="shared" si="16"/>
        <v>33311</v>
      </c>
      <c r="AQ80" s="52" t="str">
        <f t="shared" si="17"/>
        <v>K-hangtra</v>
      </c>
      <c r="AR80" s="52">
        <f t="shared" si="18"/>
        <v>156</v>
      </c>
      <c r="AS80" s="52">
        <f t="shared" si="19"/>
        <v>632</v>
      </c>
    </row>
    <row r="81" spans="3:45" x14ac:dyDescent="0.25">
      <c r="C81" s="39" t="str">
        <f>IF(H81="","",Sheet1!AI81)</f>
        <v>B</v>
      </c>
      <c r="D81" s="38" t="s">
        <v>3039</v>
      </c>
      <c r="E81" s="38" t="s">
        <v>25</v>
      </c>
      <c r="F81" s="39" t="str">
        <f>IF(H81="","",Sheet1!AF81)</f>
        <v>04/10/2025</v>
      </c>
      <c r="G81" t="str">
        <f>IF(H81="","",Sheet1!AF81)</f>
        <v>04/10/2025</v>
      </c>
      <c r="H81" s="21">
        <v>9106022957</v>
      </c>
      <c r="I81" t="str">
        <f>IF(H81="","",Sheet1!AF81)</f>
        <v>04/10/2025</v>
      </c>
      <c r="J81" s="40" t="str">
        <f t="shared" si="10"/>
        <v>NKHT2510/00200475267</v>
      </c>
      <c r="L81" s="42" t="str">
        <f>IF(H81="","",Sheet1!AK81)</f>
        <v>K25TTM</v>
      </c>
      <c r="M81" s="42" t="str">
        <f>IF(H81="","",Sheet1!AE81)</f>
        <v>00475267</v>
      </c>
      <c r="N81" s="43" t="str">
        <f>IF(H81="","",Sheet1!AF81)</f>
        <v>04/10/2025</v>
      </c>
      <c r="O81" s="15" t="str">
        <f>IF(H81="","",Sheet1!AH81)</f>
        <v>WIN-HNI-00-002</v>
      </c>
      <c r="S81" s="40" t="str">
        <f>IF(H81="","",Sheet1!AL81)</f>
        <v>4114 WM+ HNI 284 Tựu Liệt</v>
      </c>
      <c r="V81" s="40" t="str">
        <f>IF(H81="","",Sheet1!AL81)</f>
        <v>4114 WM+ HNI 284 Tựu Liệt</v>
      </c>
      <c r="Y81" s="15" t="str">
        <f>IF(H81="","",Sheet1!AJ81)</f>
        <v>TH200</v>
      </c>
      <c r="AB81" s="51">
        <f t="shared" si="11"/>
        <v>5111</v>
      </c>
      <c r="AC81" s="51">
        <f t="shared" si="12"/>
        <v>131</v>
      </c>
      <c r="AE81" s="45">
        <f>IF(H81="","",Sheet1!U81)</f>
        <v>2</v>
      </c>
      <c r="AG81" s="15">
        <f>IF(H81="","",Sheet1!T81)</f>
        <v>45588</v>
      </c>
      <c r="AH81" s="46">
        <f t="shared" si="13"/>
        <v>91176</v>
      </c>
      <c r="AL81" s="48">
        <f t="shared" si="14"/>
        <v>8</v>
      </c>
      <c r="AN81" s="45">
        <f t="shared" si="15"/>
        <v>7294.08</v>
      </c>
      <c r="AO81" s="48">
        <f t="shared" si="16"/>
        <v>33311</v>
      </c>
      <c r="AQ81" s="52" t="str">
        <f t="shared" si="17"/>
        <v>K-hangtra</v>
      </c>
      <c r="AR81" s="52">
        <f t="shared" si="18"/>
        <v>156</v>
      </c>
      <c r="AS81" s="52">
        <f t="shared" si="19"/>
        <v>632</v>
      </c>
    </row>
    <row r="82" spans="3:45" x14ac:dyDescent="0.25">
      <c r="C82" s="39" t="str">
        <f>IF(H82="","",Sheet1!AI82)</f>
        <v>B</v>
      </c>
      <c r="D82" s="38" t="s">
        <v>3039</v>
      </c>
      <c r="E82" s="38" t="s">
        <v>25</v>
      </c>
      <c r="F82" s="39" t="str">
        <f>IF(H82="","",Sheet1!AF82)</f>
        <v>04/10/2025</v>
      </c>
      <c r="G82" t="str">
        <f>IF(H82="","",Sheet1!AF82)</f>
        <v>04/10/2025</v>
      </c>
      <c r="H82" s="21">
        <v>9106022957</v>
      </c>
      <c r="I82" t="str">
        <f>IF(H82="","",Sheet1!AF82)</f>
        <v>04/10/2025</v>
      </c>
      <c r="J82" s="40" t="str">
        <f t="shared" si="10"/>
        <v>NKHT2510/00200475267</v>
      </c>
      <c r="L82" s="42" t="str">
        <f>IF(H82="","",Sheet1!AK82)</f>
        <v>K25TTM</v>
      </c>
      <c r="M82" s="42" t="str">
        <f>IF(H82="","",Sheet1!AE82)</f>
        <v>00475267</v>
      </c>
      <c r="N82" s="43" t="str">
        <f>IF(H82="","",Sheet1!AF82)</f>
        <v>04/10/2025</v>
      </c>
      <c r="O82" s="15" t="str">
        <f>IF(H82="","",Sheet1!AH82)</f>
        <v>WIN-HNI-00-002</v>
      </c>
      <c r="S82" s="40" t="str">
        <f>IF(H82="","",Sheet1!AL82)</f>
        <v>4114 WM+ HNI 284 Tựu Liệt</v>
      </c>
      <c r="V82" s="40" t="str">
        <f>IF(H82="","",Sheet1!AL82)</f>
        <v>4114 WM+ HNI 284 Tựu Liệt</v>
      </c>
      <c r="Y82" s="15" t="str">
        <f>IF(H82="","",Sheet1!AJ82)</f>
        <v>GM500</v>
      </c>
      <c r="AB82" s="51">
        <f t="shared" si="11"/>
        <v>5111</v>
      </c>
      <c r="AC82" s="51">
        <f t="shared" si="12"/>
        <v>131</v>
      </c>
      <c r="AE82" s="45">
        <f>IF(H82="","",Sheet1!U82)</f>
        <v>1</v>
      </c>
      <c r="AG82" s="15">
        <f>IF(H82="","",Sheet1!T82)</f>
        <v>111058</v>
      </c>
      <c r="AH82" s="46">
        <f t="shared" si="13"/>
        <v>111058</v>
      </c>
      <c r="AL82" s="48">
        <f t="shared" si="14"/>
        <v>8</v>
      </c>
      <c r="AN82" s="45">
        <f t="shared" si="15"/>
        <v>8884.64</v>
      </c>
      <c r="AO82" s="48">
        <f t="shared" si="16"/>
        <v>33311</v>
      </c>
      <c r="AQ82" s="52" t="str">
        <f t="shared" si="17"/>
        <v>K-hangtra</v>
      </c>
      <c r="AR82" s="52">
        <f t="shared" si="18"/>
        <v>156</v>
      </c>
      <c r="AS82" s="52">
        <f t="shared" si="19"/>
        <v>632</v>
      </c>
    </row>
    <row r="83" spans="3:45" x14ac:dyDescent="0.25">
      <c r="C83" s="39" t="str">
        <f>IF(H83="","",Sheet1!AI83)</f>
        <v>B</v>
      </c>
      <c r="D83" s="38" t="s">
        <v>3039</v>
      </c>
      <c r="E83" s="38" t="s">
        <v>25</v>
      </c>
      <c r="F83" s="39" t="str">
        <f>IF(H83="","",Sheet1!AF83)</f>
        <v>04/10/2025</v>
      </c>
      <c r="G83" t="str">
        <f>IF(H83="","",Sheet1!AF83)</f>
        <v>04/10/2025</v>
      </c>
      <c r="H83" s="21">
        <v>9106022957</v>
      </c>
      <c r="I83" t="str">
        <f>IF(H83="","",Sheet1!AF83)</f>
        <v>04/10/2025</v>
      </c>
      <c r="J83" s="40" t="str">
        <f t="shared" si="10"/>
        <v>NKHT2510/00200475267</v>
      </c>
      <c r="L83" s="42" t="str">
        <f>IF(H83="","",Sheet1!AK83)</f>
        <v>K25TTM</v>
      </c>
      <c r="M83" s="42" t="str">
        <f>IF(H83="","",Sheet1!AE83)</f>
        <v>00475267</v>
      </c>
      <c r="N83" s="43" t="str">
        <f>IF(H83="","",Sheet1!AF83)</f>
        <v>04/10/2025</v>
      </c>
      <c r="O83" s="15" t="str">
        <f>IF(H83="","",Sheet1!AH83)</f>
        <v>WIN-HNI-00-002</v>
      </c>
      <c r="S83" s="40" t="str">
        <f>IF(H83="","",Sheet1!AL83)</f>
        <v>4114 WM+ HNI 284 Tựu Liệt</v>
      </c>
      <c r="V83" s="40" t="str">
        <f>IF(H83="","",Sheet1!AL83)</f>
        <v>4114 WM+ HNI 284 Tựu Liệt</v>
      </c>
      <c r="Y83" s="15" t="str">
        <f>IF(H83="","",Sheet1!AJ83)</f>
        <v>GSG250</v>
      </c>
      <c r="AB83" s="51">
        <f t="shared" si="11"/>
        <v>5111</v>
      </c>
      <c r="AC83" s="51">
        <f t="shared" si="12"/>
        <v>131</v>
      </c>
      <c r="AE83" s="45">
        <f>IF(H83="","",Sheet1!U83)</f>
        <v>1</v>
      </c>
      <c r="AG83" s="15">
        <f>IF(H83="","",Sheet1!T83)</f>
        <v>50400</v>
      </c>
      <c r="AH83" s="46">
        <f t="shared" si="13"/>
        <v>50400</v>
      </c>
      <c r="AL83" s="48">
        <f t="shared" si="14"/>
        <v>8</v>
      </c>
      <c r="AN83" s="45">
        <f t="shared" si="15"/>
        <v>4032</v>
      </c>
      <c r="AO83" s="48">
        <f t="shared" si="16"/>
        <v>33311</v>
      </c>
      <c r="AQ83" s="52" t="str">
        <f t="shared" si="17"/>
        <v>K-hangtra</v>
      </c>
      <c r="AR83" s="52">
        <f t="shared" si="18"/>
        <v>156</v>
      </c>
      <c r="AS83" s="52">
        <f t="shared" si="19"/>
        <v>632</v>
      </c>
    </row>
    <row r="84" spans="3:45" x14ac:dyDescent="0.25">
      <c r="C84" s="39" t="str">
        <f>IF(H84="","",Sheet1!AI84)</f>
        <v>B</v>
      </c>
      <c r="D84" s="38" t="s">
        <v>3039</v>
      </c>
      <c r="E84" s="38" t="s">
        <v>25</v>
      </c>
      <c r="F84" s="39" t="str">
        <f>IF(H84="","",Sheet1!AF84)</f>
        <v>04/10/2025</v>
      </c>
      <c r="G84" t="str">
        <f>IF(H84="","",Sheet1!AF84)</f>
        <v>04/10/2025</v>
      </c>
      <c r="H84" s="21">
        <v>9106022957</v>
      </c>
      <c r="I84" t="str">
        <f>IF(H84="","",Sheet1!AF84)</f>
        <v>04/10/2025</v>
      </c>
      <c r="J84" s="40" t="str">
        <f t="shared" si="10"/>
        <v>NKHT2510/00200475267</v>
      </c>
      <c r="L84" s="42" t="str">
        <f>IF(H84="","",Sheet1!AK84)</f>
        <v>K25TTM</v>
      </c>
      <c r="M84" s="42" t="str">
        <f>IF(H84="","",Sheet1!AE84)</f>
        <v>00475267</v>
      </c>
      <c r="N84" s="43" t="str">
        <f>IF(H84="","",Sheet1!AF84)</f>
        <v>04/10/2025</v>
      </c>
      <c r="O84" s="15" t="str">
        <f>IF(H84="","",Sheet1!AH84)</f>
        <v>WIN-HNI-00-002</v>
      </c>
      <c r="S84" s="40" t="str">
        <f>IF(H84="","",Sheet1!AL84)</f>
        <v>4114 WM+ HNI 284 Tựu Liệt</v>
      </c>
      <c r="V84" s="40" t="str">
        <f>IF(H84="","",Sheet1!AL84)</f>
        <v>4114 WM+ HNI 284 Tựu Liệt</v>
      </c>
      <c r="Y84" s="15" t="str">
        <f>IF(H84="","",Sheet1!AJ84)</f>
        <v>GL250</v>
      </c>
      <c r="AB84" s="51">
        <f t="shared" si="11"/>
        <v>5111</v>
      </c>
      <c r="AC84" s="51">
        <f t="shared" si="12"/>
        <v>131</v>
      </c>
      <c r="AE84" s="45">
        <f>IF(H84="","",Sheet1!U84)</f>
        <v>1</v>
      </c>
      <c r="AG84" s="15">
        <f>IF(H84="","",Sheet1!T84)</f>
        <v>49500</v>
      </c>
      <c r="AH84" s="46">
        <f t="shared" si="13"/>
        <v>49500</v>
      </c>
      <c r="AL84" s="48">
        <f t="shared" si="14"/>
        <v>8</v>
      </c>
      <c r="AN84" s="45">
        <f t="shared" si="15"/>
        <v>3960</v>
      </c>
      <c r="AO84" s="48">
        <f t="shared" si="16"/>
        <v>33311</v>
      </c>
      <c r="AQ84" s="52" t="str">
        <f t="shared" si="17"/>
        <v>K-hangtra</v>
      </c>
      <c r="AR84" s="52">
        <f t="shared" si="18"/>
        <v>156</v>
      </c>
      <c r="AS84" s="52">
        <f t="shared" si="19"/>
        <v>632</v>
      </c>
    </row>
    <row r="85" spans="3:45" x14ac:dyDescent="0.25">
      <c r="C85" s="39" t="str">
        <f>IF(H85="","",Sheet1!AI85)</f>
        <v>N</v>
      </c>
      <c r="D85" s="38" t="s">
        <v>3039</v>
      </c>
      <c r="E85" s="38" t="s">
        <v>25</v>
      </c>
      <c r="F85" s="39" t="str">
        <f>IF(H85="","",Sheet1!AF85)</f>
        <v>04/10/2025</v>
      </c>
      <c r="G85" t="str">
        <f>IF(H85="","",Sheet1!AF85)</f>
        <v>04/10/2025</v>
      </c>
      <c r="H85" s="21">
        <v>9106022944</v>
      </c>
      <c r="I85" t="str">
        <f>IF(H85="","",Sheet1!AF85)</f>
        <v>04/10/2025</v>
      </c>
      <c r="J85" s="40" t="str">
        <f t="shared" si="10"/>
        <v>NKHT2510/06100015557</v>
      </c>
      <c r="L85" s="42" t="str">
        <f>IF(H85="","",Sheet1!AK85)</f>
        <v>K25TTM</v>
      </c>
      <c r="M85" s="42" t="str">
        <f>IF(H85="","",Sheet1!AE85)</f>
        <v>00015557</v>
      </c>
      <c r="N85" s="43" t="str">
        <f>IF(H85="","",Sheet1!AF85)</f>
        <v>04/10/2025</v>
      </c>
      <c r="O85" s="15" t="str">
        <f>IF(H85="","",Sheet1!AH85)</f>
        <v>WIN-061</v>
      </c>
      <c r="S85" s="40" t="str">
        <f>IF(H85="","",Sheet1!AL85)</f>
        <v>2ATI WM+ QNM 204 ĐT609, Thôn Nhị Dinh 3</v>
      </c>
      <c r="V85" s="40" t="str">
        <f>IF(H85="","",Sheet1!AL85)</f>
        <v>2ATI WM+ QNM 204 ĐT609, Thôn Nhị Dinh 3</v>
      </c>
      <c r="Y85" s="15" t="str">
        <f>IF(H85="","",Sheet1!AJ85)</f>
        <v>GM500</v>
      </c>
      <c r="AB85" s="51">
        <f t="shared" si="11"/>
        <v>5111</v>
      </c>
      <c r="AC85" s="51">
        <f t="shared" si="12"/>
        <v>131</v>
      </c>
      <c r="AE85" s="45">
        <f>IF(H85="","",Sheet1!U85)</f>
        <v>1</v>
      </c>
      <c r="AG85" s="15">
        <f>IF(H85="","",Sheet1!T85)</f>
        <v>111058</v>
      </c>
      <c r="AH85" s="46">
        <f t="shared" si="13"/>
        <v>111058</v>
      </c>
      <c r="AL85" s="48">
        <f t="shared" si="14"/>
        <v>8</v>
      </c>
      <c r="AN85" s="45">
        <f t="shared" si="15"/>
        <v>8884.64</v>
      </c>
      <c r="AO85" s="48">
        <f t="shared" si="16"/>
        <v>33311</v>
      </c>
      <c r="AQ85" s="52" t="str">
        <f t="shared" si="17"/>
        <v>K-hangtra</v>
      </c>
      <c r="AR85" s="52">
        <f t="shared" si="18"/>
        <v>156</v>
      </c>
      <c r="AS85" s="52">
        <f t="shared" si="19"/>
        <v>632</v>
      </c>
    </row>
    <row r="86" spans="3:45" x14ac:dyDescent="0.25">
      <c r="C86" s="39" t="str">
        <f>IF(H86="","",Sheet1!AI86)</f>
        <v>N</v>
      </c>
      <c r="D86" s="38" t="s">
        <v>3039</v>
      </c>
      <c r="E86" s="38" t="s">
        <v>25</v>
      </c>
      <c r="F86" s="39" t="str">
        <f>IF(H86="","",Sheet1!AF86)</f>
        <v>04/10/2025</v>
      </c>
      <c r="G86" t="str">
        <f>IF(H86="","",Sheet1!AF86)</f>
        <v>04/10/2025</v>
      </c>
      <c r="H86" s="21">
        <v>9106023004</v>
      </c>
      <c r="I86" t="str">
        <f>IF(H86="","",Sheet1!AF86)</f>
        <v>04/10/2025</v>
      </c>
      <c r="J86" s="40" t="str">
        <f t="shared" si="10"/>
        <v>NKHT2510/23900157758</v>
      </c>
      <c r="L86" s="42" t="str">
        <f>IF(H86="","",Sheet1!AK86)</f>
        <v>K25TTM</v>
      </c>
      <c r="M86" s="42" t="str">
        <f>IF(H86="","",Sheet1!AE86)</f>
        <v>00157758</v>
      </c>
      <c r="N86" s="43" t="str">
        <f>IF(H86="","",Sheet1!AF86)</f>
        <v>04/10/2025</v>
      </c>
      <c r="O86" s="15" t="str">
        <f>IF(H86="","",Sheet1!AH86)</f>
        <v>WIN6239</v>
      </c>
      <c r="S86" s="40" t="str">
        <f>IF(H86="","",Sheet1!AL86)</f>
        <v>6239 WM+ HCM 04 Đường số 2</v>
      </c>
      <c r="V86" s="40" t="str">
        <f>IF(H86="","",Sheet1!AL86)</f>
        <v>6239 WM+ HCM 04 Đường số 2</v>
      </c>
      <c r="Y86" s="15" t="str">
        <f>IF(H86="","",Sheet1!AJ86)</f>
        <v>CGM300</v>
      </c>
      <c r="AB86" s="51">
        <f t="shared" si="11"/>
        <v>5111</v>
      </c>
      <c r="AC86" s="51">
        <f t="shared" si="12"/>
        <v>131</v>
      </c>
      <c r="AE86" s="45">
        <f>IF(H86="","",Sheet1!U86)</f>
        <v>3</v>
      </c>
      <c r="AG86" s="15">
        <f>IF(H86="","",Sheet1!T86)</f>
        <v>73431</v>
      </c>
      <c r="AH86" s="46">
        <f t="shared" si="13"/>
        <v>220293</v>
      </c>
      <c r="AL86" s="48">
        <f t="shared" si="14"/>
        <v>8</v>
      </c>
      <c r="AN86" s="45">
        <f t="shared" si="15"/>
        <v>17623.439999999999</v>
      </c>
      <c r="AO86" s="48">
        <f t="shared" si="16"/>
        <v>33311</v>
      </c>
      <c r="AQ86" s="52" t="str">
        <f t="shared" si="17"/>
        <v>K-hangtra</v>
      </c>
      <c r="AR86" s="52">
        <f t="shared" si="18"/>
        <v>156</v>
      </c>
      <c r="AS86" s="52">
        <f t="shared" si="19"/>
        <v>632</v>
      </c>
    </row>
    <row r="87" spans="3:45" x14ac:dyDescent="0.25">
      <c r="C87" s="39" t="str">
        <f>IF(H87="","",Sheet1!AI87)</f>
        <v>B</v>
      </c>
      <c r="D87" s="38" t="s">
        <v>3039</v>
      </c>
      <c r="E87" s="38" t="s">
        <v>25</v>
      </c>
      <c r="F87" s="39" t="str">
        <f>IF(H87="","",Sheet1!AF87)</f>
        <v>04/10/2025</v>
      </c>
      <c r="G87" t="str">
        <f>IF(H87="","",Sheet1!AF87)</f>
        <v>04/10/2025</v>
      </c>
      <c r="H87" s="21">
        <v>9106023022</v>
      </c>
      <c r="I87" t="str">
        <f>IF(H87="","",Sheet1!AF87)</f>
        <v>04/10/2025</v>
      </c>
      <c r="J87" s="40" t="str">
        <f t="shared" si="10"/>
        <v>NKHT2510/00200475281</v>
      </c>
      <c r="L87" s="42" t="str">
        <f>IF(H87="","",Sheet1!AK87)</f>
        <v>K25TTM</v>
      </c>
      <c r="M87" s="42" t="str">
        <f>IF(H87="","",Sheet1!AE87)</f>
        <v>00475281</v>
      </c>
      <c r="N87" s="43" t="str">
        <f>IF(H87="","",Sheet1!AF87)</f>
        <v>04/10/2025</v>
      </c>
      <c r="O87" s="15" t="str">
        <f>IF(H87="","",Sheet1!AH87)</f>
        <v>WIN-HNI-00-002</v>
      </c>
      <c r="S87" s="40" t="str">
        <f>IF(H87="","",Sheet1!AL87)</f>
        <v>3138 WM+ HNI 98 Xuân Diệu</v>
      </c>
      <c r="V87" s="40" t="str">
        <f>IF(H87="","",Sheet1!AL87)</f>
        <v>3138 WM+ HNI 98 Xuân Diệu</v>
      </c>
      <c r="Y87" s="15" t="str">
        <f>IF(H87="","",Sheet1!AJ87)</f>
        <v>GM500</v>
      </c>
      <c r="AB87" s="51">
        <f t="shared" si="11"/>
        <v>5111</v>
      </c>
      <c r="AC87" s="51">
        <f t="shared" si="12"/>
        <v>131</v>
      </c>
      <c r="AE87" s="45">
        <f>IF(H87="","",Sheet1!U87)</f>
        <v>4</v>
      </c>
      <c r="AG87" s="15">
        <f>IF(H87="","",Sheet1!T87)</f>
        <v>111058</v>
      </c>
      <c r="AH87" s="46">
        <f t="shared" si="13"/>
        <v>444232</v>
      </c>
      <c r="AL87" s="48">
        <f t="shared" si="14"/>
        <v>8</v>
      </c>
      <c r="AN87" s="45">
        <f t="shared" si="15"/>
        <v>35538.559999999998</v>
      </c>
      <c r="AO87" s="48">
        <f t="shared" si="16"/>
        <v>33311</v>
      </c>
      <c r="AQ87" s="52" t="str">
        <f t="shared" si="17"/>
        <v>K-hangtra</v>
      </c>
      <c r="AR87" s="52">
        <f t="shared" si="18"/>
        <v>156</v>
      </c>
      <c r="AS87" s="52">
        <f t="shared" si="19"/>
        <v>632</v>
      </c>
    </row>
    <row r="88" spans="3:45" x14ac:dyDescent="0.25">
      <c r="C88" s="39" t="str">
        <f>IF(H88="","",Sheet1!AI88)</f>
        <v>B</v>
      </c>
      <c r="D88" s="38" t="s">
        <v>3039</v>
      </c>
      <c r="E88" s="38" t="s">
        <v>25</v>
      </c>
      <c r="F88" s="39" t="str">
        <f>IF(H88="","",Sheet1!AF88)</f>
        <v>04/10/2025</v>
      </c>
      <c r="G88" t="str">
        <f>IF(H88="","",Sheet1!AF88)</f>
        <v>04/10/2025</v>
      </c>
      <c r="H88" s="21">
        <v>9106023022</v>
      </c>
      <c r="I88" t="str">
        <f>IF(H88="","",Sheet1!AF88)</f>
        <v>04/10/2025</v>
      </c>
      <c r="J88" s="40" t="str">
        <f t="shared" si="10"/>
        <v>NKHT2510/00200475281</v>
      </c>
      <c r="L88" s="42" t="str">
        <f>IF(H88="","",Sheet1!AK88)</f>
        <v>K25TTM</v>
      </c>
      <c r="M88" s="42" t="str">
        <f>IF(H88="","",Sheet1!AE88)</f>
        <v>00475281</v>
      </c>
      <c r="N88" s="43" t="str">
        <f>IF(H88="","",Sheet1!AF88)</f>
        <v>04/10/2025</v>
      </c>
      <c r="O88" s="15" t="str">
        <f>IF(H88="","",Sheet1!AH88)</f>
        <v>WIN-HNI-00-002</v>
      </c>
      <c r="S88" s="40" t="str">
        <f>IF(H88="","",Sheet1!AL88)</f>
        <v>3138 WM+ HNI 98 Xuân Diệu</v>
      </c>
      <c r="V88" s="40" t="str">
        <f>IF(H88="","",Sheet1!AL88)</f>
        <v>3138 WM+ HNI 98 Xuân Diệu</v>
      </c>
      <c r="Y88" s="15" t="str">
        <f>IF(H88="","",Sheet1!AJ88)</f>
        <v>CC300</v>
      </c>
      <c r="AB88" s="51">
        <f t="shared" si="11"/>
        <v>5111</v>
      </c>
      <c r="AC88" s="51">
        <f t="shared" si="12"/>
        <v>131</v>
      </c>
      <c r="AE88" s="45">
        <f>IF(H88="","",Sheet1!U88)</f>
        <v>1</v>
      </c>
      <c r="AG88" s="15">
        <f>IF(H88="","",Sheet1!T88)</f>
        <v>60885</v>
      </c>
      <c r="AH88" s="46">
        <f t="shared" si="13"/>
        <v>60885</v>
      </c>
      <c r="AL88" s="48">
        <f t="shared" si="14"/>
        <v>8</v>
      </c>
      <c r="AN88" s="45">
        <f t="shared" si="15"/>
        <v>4870.8</v>
      </c>
      <c r="AO88" s="48">
        <f t="shared" si="16"/>
        <v>33311</v>
      </c>
      <c r="AQ88" s="52" t="str">
        <f t="shared" si="17"/>
        <v>K-hangtra</v>
      </c>
      <c r="AR88" s="52">
        <f t="shared" si="18"/>
        <v>156</v>
      </c>
      <c r="AS88" s="52">
        <f t="shared" si="19"/>
        <v>632</v>
      </c>
    </row>
    <row r="89" spans="3:45" x14ac:dyDescent="0.25">
      <c r="C89" s="39" t="str">
        <f>IF(H89="","",Sheet1!AI89)</f>
        <v>N</v>
      </c>
      <c r="D89" s="38" t="s">
        <v>3039</v>
      </c>
      <c r="E89" s="38" t="s">
        <v>25</v>
      </c>
      <c r="F89" s="39" t="str">
        <f>IF(H89="","",Sheet1!AF89)</f>
        <v>04/10/2025</v>
      </c>
      <c r="G89" t="str">
        <f>IF(H89="","",Sheet1!AF89)</f>
        <v>04/10/2025</v>
      </c>
      <c r="H89" s="21">
        <v>9106023039</v>
      </c>
      <c r="I89" t="str">
        <f>IF(H89="","",Sheet1!AF89)</f>
        <v>04/10/2025</v>
      </c>
      <c r="J89" s="40" t="str">
        <f t="shared" si="10"/>
        <v>NKHT2510/29000157764</v>
      </c>
      <c r="L89" s="42" t="str">
        <f>IF(H89="","",Sheet1!AK89)</f>
        <v>K25TTM</v>
      </c>
      <c r="M89" s="42" t="str">
        <f>IF(H89="","",Sheet1!AE89)</f>
        <v>00157764</v>
      </c>
      <c r="N89" s="43" t="str">
        <f>IF(H89="","",Sheet1!AF89)</f>
        <v>04/10/2025</v>
      </c>
      <c r="O89" s="15" t="str">
        <f>IF(H89="","",Sheet1!AH89)</f>
        <v>WIN4290</v>
      </c>
      <c r="S89" s="40" t="str">
        <f>IF(H89="","",Sheet1!AL89)</f>
        <v>4290 WM+ HCM 13/134 Trần Văn Hoàng</v>
      </c>
      <c r="V89" s="40" t="str">
        <f>IF(H89="","",Sheet1!AL89)</f>
        <v>4290 WM+ HCM 13/134 Trần Văn Hoàng</v>
      </c>
      <c r="Y89" s="15" t="str">
        <f>IF(H89="","",Sheet1!AJ89)</f>
        <v>GL250</v>
      </c>
      <c r="AB89" s="51">
        <f t="shared" si="11"/>
        <v>5111</v>
      </c>
      <c r="AC89" s="51">
        <f t="shared" si="12"/>
        <v>131</v>
      </c>
      <c r="AE89" s="45">
        <f>IF(H89="","",Sheet1!U89)</f>
        <v>2</v>
      </c>
      <c r="AG89" s="15">
        <f>IF(H89="","",Sheet1!T89)</f>
        <v>49500</v>
      </c>
      <c r="AH89" s="46">
        <f t="shared" si="13"/>
        <v>99000</v>
      </c>
      <c r="AL89" s="48">
        <f t="shared" si="14"/>
        <v>8</v>
      </c>
      <c r="AN89" s="45">
        <f t="shared" si="15"/>
        <v>7920</v>
      </c>
      <c r="AO89" s="48">
        <f t="shared" si="16"/>
        <v>33311</v>
      </c>
      <c r="AQ89" s="52" t="str">
        <f t="shared" si="17"/>
        <v>K-hangtra</v>
      </c>
      <c r="AR89" s="52">
        <f t="shared" si="18"/>
        <v>156</v>
      </c>
      <c r="AS89" s="52">
        <f t="shared" si="19"/>
        <v>632</v>
      </c>
    </row>
    <row r="90" spans="3:45" x14ac:dyDescent="0.25">
      <c r="C90" s="39" t="str">
        <f>IF(H90="","",Sheet1!AI90)</f>
        <v>N</v>
      </c>
      <c r="D90" s="38" t="s">
        <v>3039</v>
      </c>
      <c r="E90" s="38" t="s">
        <v>25</v>
      </c>
      <c r="F90" s="39" t="str">
        <f>IF(H90="","",Sheet1!AF90)</f>
        <v>04/10/2025</v>
      </c>
      <c r="G90" t="str">
        <f>IF(H90="","",Sheet1!AF90)</f>
        <v>04/10/2025</v>
      </c>
      <c r="H90" s="21">
        <v>9106023039</v>
      </c>
      <c r="I90" t="str">
        <f>IF(H90="","",Sheet1!AF90)</f>
        <v>04/10/2025</v>
      </c>
      <c r="J90" s="40" t="str">
        <f t="shared" si="10"/>
        <v>NKHT2510/29000157764</v>
      </c>
      <c r="L90" s="42" t="str">
        <f>IF(H90="","",Sheet1!AK90)</f>
        <v>K25TTM</v>
      </c>
      <c r="M90" s="42" t="str">
        <f>IF(H90="","",Sheet1!AE90)</f>
        <v>00157764</v>
      </c>
      <c r="N90" s="43" t="str">
        <f>IF(H90="","",Sheet1!AF90)</f>
        <v>04/10/2025</v>
      </c>
      <c r="O90" s="15" t="str">
        <f>IF(H90="","",Sheet1!AH90)</f>
        <v>WIN4290</v>
      </c>
      <c r="S90" s="40" t="str">
        <f>IF(H90="","",Sheet1!AL90)</f>
        <v>4290 WM+ HCM 13/134 Trần Văn Hoàng</v>
      </c>
      <c r="V90" s="40" t="str">
        <f>IF(H90="","",Sheet1!AL90)</f>
        <v>4290 WM+ HCM 13/134 Trần Văn Hoàng</v>
      </c>
      <c r="Y90" s="15" t="str">
        <f>IF(H90="","",Sheet1!AJ90)</f>
        <v>CN300</v>
      </c>
      <c r="AB90" s="51">
        <f t="shared" si="11"/>
        <v>5111</v>
      </c>
      <c r="AC90" s="51">
        <f t="shared" si="12"/>
        <v>131</v>
      </c>
      <c r="AE90" s="45">
        <f>IF(H90="","",Sheet1!U90)</f>
        <v>3</v>
      </c>
      <c r="AG90" s="15">
        <f>IF(H90="","",Sheet1!T90)</f>
        <v>70950</v>
      </c>
      <c r="AH90" s="46">
        <f t="shared" si="13"/>
        <v>212850</v>
      </c>
      <c r="AL90" s="48">
        <f t="shared" si="14"/>
        <v>8</v>
      </c>
      <c r="AN90" s="45">
        <f t="shared" si="15"/>
        <v>17028</v>
      </c>
      <c r="AO90" s="48">
        <f t="shared" si="16"/>
        <v>33311</v>
      </c>
      <c r="AQ90" s="52" t="str">
        <f t="shared" si="17"/>
        <v>K-hangtra</v>
      </c>
      <c r="AR90" s="52">
        <f t="shared" si="18"/>
        <v>156</v>
      </c>
      <c r="AS90" s="52">
        <f t="shared" si="19"/>
        <v>632</v>
      </c>
    </row>
    <row r="91" spans="3:45" x14ac:dyDescent="0.25">
      <c r="C91" s="39" t="str">
        <f>IF(H91="","",Sheet1!AI91)</f>
        <v>N</v>
      </c>
      <c r="D91" s="38" t="s">
        <v>3039</v>
      </c>
      <c r="E91" s="38" t="s">
        <v>25</v>
      </c>
      <c r="F91" s="39" t="str">
        <f>IF(H91="","",Sheet1!AF91)</f>
        <v>04/10/2025</v>
      </c>
      <c r="G91" t="str">
        <f>IF(H91="","",Sheet1!AF91)</f>
        <v>04/10/2025</v>
      </c>
      <c r="H91" s="21">
        <v>9106023039</v>
      </c>
      <c r="I91" t="str">
        <f>IF(H91="","",Sheet1!AF91)</f>
        <v>04/10/2025</v>
      </c>
      <c r="J91" s="40" t="str">
        <f t="shared" si="10"/>
        <v>NKHT2510/29000157764</v>
      </c>
      <c r="L91" s="42" t="str">
        <f>IF(H91="","",Sheet1!AK91)</f>
        <v>K25TTM</v>
      </c>
      <c r="M91" s="42" t="str">
        <f>IF(H91="","",Sheet1!AE91)</f>
        <v>00157764</v>
      </c>
      <c r="N91" s="43" t="str">
        <f>IF(H91="","",Sheet1!AF91)</f>
        <v>04/10/2025</v>
      </c>
      <c r="O91" s="15" t="str">
        <f>IF(H91="","",Sheet1!AH91)</f>
        <v>WIN4290</v>
      </c>
      <c r="S91" s="40" t="str">
        <f>IF(H91="","",Sheet1!AL91)</f>
        <v>4290 WM+ HCM 13/134 Trần Văn Hoàng</v>
      </c>
      <c r="V91" s="40" t="str">
        <f>IF(H91="","",Sheet1!AL91)</f>
        <v>4290 WM+ HCM 13/134 Trần Văn Hoàng</v>
      </c>
      <c r="Y91" s="15" t="str">
        <f>IF(H91="","",Sheet1!AJ91)</f>
        <v>GXD500</v>
      </c>
      <c r="AB91" s="51">
        <f t="shared" si="11"/>
        <v>5111</v>
      </c>
      <c r="AC91" s="51">
        <f t="shared" si="12"/>
        <v>131</v>
      </c>
      <c r="AE91" s="45">
        <f>IF(H91="","",Sheet1!U91)</f>
        <v>2</v>
      </c>
      <c r="AG91" s="15">
        <f>IF(H91="","",Sheet1!T91)</f>
        <v>111606</v>
      </c>
      <c r="AH91" s="46">
        <f t="shared" si="13"/>
        <v>223212</v>
      </c>
      <c r="AL91" s="48">
        <f t="shared" si="14"/>
        <v>8</v>
      </c>
      <c r="AN91" s="45">
        <f t="shared" si="15"/>
        <v>17856.96</v>
      </c>
      <c r="AO91" s="48">
        <f t="shared" si="16"/>
        <v>33311</v>
      </c>
      <c r="AQ91" s="52" t="str">
        <f t="shared" si="17"/>
        <v>K-hangtra</v>
      </c>
      <c r="AR91" s="52">
        <f t="shared" si="18"/>
        <v>156</v>
      </c>
      <c r="AS91" s="52">
        <f t="shared" si="19"/>
        <v>632</v>
      </c>
    </row>
    <row r="92" spans="3:45" x14ac:dyDescent="0.25">
      <c r="C92" s="39" t="str">
        <f>IF(H92="","",Sheet1!AI92)</f>
        <v>N</v>
      </c>
      <c r="D92" s="38" t="s">
        <v>3039</v>
      </c>
      <c r="E92" s="38" t="s">
        <v>25</v>
      </c>
      <c r="F92" s="39" t="str">
        <f>IF(H92="","",Sheet1!AF92)</f>
        <v>04/10/2025</v>
      </c>
      <c r="G92" t="str">
        <f>IF(H92="","",Sheet1!AF92)</f>
        <v>04/10/2025</v>
      </c>
      <c r="H92" s="21">
        <v>9106023039</v>
      </c>
      <c r="I92" t="str">
        <f>IF(H92="","",Sheet1!AF92)</f>
        <v>04/10/2025</v>
      </c>
      <c r="J92" s="40" t="str">
        <f t="shared" si="10"/>
        <v>NKHT2510/29000157764</v>
      </c>
      <c r="L92" s="42" t="str">
        <f>IF(H92="","",Sheet1!AK92)</f>
        <v>K25TTM</v>
      </c>
      <c r="M92" s="42" t="str">
        <f>IF(H92="","",Sheet1!AE92)</f>
        <v>00157764</v>
      </c>
      <c r="N92" s="43" t="str">
        <f>IF(H92="","",Sheet1!AF92)</f>
        <v>04/10/2025</v>
      </c>
      <c r="O92" s="15" t="str">
        <f>IF(H92="","",Sheet1!AH92)</f>
        <v>WIN4290</v>
      </c>
      <c r="S92" s="40" t="str">
        <f>IF(H92="","",Sheet1!AL92)</f>
        <v>4290 WM+ HCM 13/134 Trần Văn Hoàng</v>
      </c>
      <c r="V92" s="40" t="str">
        <f>IF(H92="","",Sheet1!AL92)</f>
        <v>4290 WM+ HCM 13/134 Trần Văn Hoàng</v>
      </c>
      <c r="Y92" s="15" t="str">
        <f>IF(H92="","",Sheet1!AJ92)</f>
        <v>GTLX250G</v>
      </c>
      <c r="AB92" s="51">
        <f t="shared" si="11"/>
        <v>5111</v>
      </c>
      <c r="AC92" s="51">
        <f t="shared" si="12"/>
        <v>131</v>
      </c>
      <c r="AE92" s="45">
        <f>IF(H92="","",Sheet1!U92)</f>
        <v>1</v>
      </c>
      <c r="AG92" s="15">
        <f>IF(H92="","",Sheet1!T92)</f>
        <v>41150</v>
      </c>
      <c r="AH92" s="46">
        <f t="shared" si="13"/>
        <v>41150</v>
      </c>
      <c r="AL92" s="48">
        <f t="shared" si="14"/>
        <v>8</v>
      </c>
      <c r="AN92" s="45">
        <f t="shared" si="15"/>
        <v>3292</v>
      </c>
      <c r="AO92" s="48">
        <f t="shared" si="16"/>
        <v>33311</v>
      </c>
      <c r="AQ92" s="52" t="str">
        <f t="shared" si="17"/>
        <v>K-hangtra</v>
      </c>
      <c r="AR92" s="52">
        <f t="shared" si="18"/>
        <v>156</v>
      </c>
      <c r="AS92" s="52">
        <f t="shared" si="19"/>
        <v>632</v>
      </c>
    </row>
    <row r="93" spans="3:45" x14ac:dyDescent="0.25">
      <c r="C93" s="39" t="str">
        <f>IF(H93="","",Sheet1!AI93)</f>
        <v>N</v>
      </c>
      <c r="D93" s="38" t="s">
        <v>3039</v>
      </c>
      <c r="E93" s="38" t="s">
        <v>25</v>
      </c>
      <c r="F93" s="39" t="str">
        <f>IF(H93="","",Sheet1!AF93)</f>
        <v>04/10/2025</v>
      </c>
      <c r="G93" t="str">
        <f>IF(H93="","",Sheet1!AF93)</f>
        <v>04/10/2025</v>
      </c>
      <c r="H93" s="21">
        <v>9106023039</v>
      </c>
      <c r="I93" t="str">
        <f>IF(H93="","",Sheet1!AF93)</f>
        <v>04/10/2025</v>
      </c>
      <c r="J93" s="40" t="str">
        <f t="shared" si="10"/>
        <v>NKHT2510/29000157764</v>
      </c>
      <c r="L93" s="42" t="str">
        <f>IF(H93="","",Sheet1!AK93)</f>
        <v>K25TTM</v>
      </c>
      <c r="M93" s="42" t="str">
        <f>IF(H93="","",Sheet1!AE93)</f>
        <v>00157764</v>
      </c>
      <c r="N93" s="43" t="str">
        <f>IF(H93="","",Sheet1!AF93)</f>
        <v>04/10/2025</v>
      </c>
      <c r="O93" s="15" t="str">
        <f>IF(H93="","",Sheet1!AH93)</f>
        <v>WIN4290</v>
      </c>
      <c r="S93" s="40" t="str">
        <f>IF(H93="","",Sheet1!AL93)</f>
        <v>4290 WM+ HCM 13/134 Trần Văn Hoàng</v>
      </c>
      <c r="V93" s="40" t="str">
        <f>IF(H93="","",Sheet1!AL93)</f>
        <v>4290 WM+ HCM 13/134 Trần Văn Hoàng</v>
      </c>
      <c r="Y93" s="15" t="str">
        <f>IF(H93="","",Sheet1!AJ93)</f>
        <v>MNH250</v>
      </c>
      <c r="AB93" s="51">
        <f t="shared" si="11"/>
        <v>5111</v>
      </c>
      <c r="AC93" s="51">
        <f t="shared" si="12"/>
        <v>131</v>
      </c>
      <c r="AE93" s="45">
        <f>IF(H93="","",Sheet1!U93)</f>
        <v>1</v>
      </c>
      <c r="AG93" s="15">
        <f>IF(H93="","",Sheet1!T93)</f>
        <v>46000</v>
      </c>
      <c r="AH93" s="46">
        <f t="shared" si="13"/>
        <v>46000</v>
      </c>
      <c r="AL93" s="48">
        <f t="shared" si="14"/>
        <v>8</v>
      </c>
      <c r="AN93" s="45">
        <f t="shared" si="15"/>
        <v>3680</v>
      </c>
      <c r="AO93" s="48">
        <f t="shared" si="16"/>
        <v>33311</v>
      </c>
      <c r="AQ93" s="52" t="str">
        <f t="shared" si="17"/>
        <v>K-hangtra</v>
      </c>
      <c r="AR93" s="52">
        <f t="shared" si="18"/>
        <v>156</v>
      </c>
      <c r="AS93" s="52">
        <f t="shared" si="19"/>
        <v>632</v>
      </c>
    </row>
    <row r="94" spans="3:45" x14ac:dyDescent="0.25">
      <c r="C94" s="39" t="str">
        <f>IF(H94="","",Sheet1!AI94)</f>
        <v>B</v>
      </c>
      <c r="D94" s="38" t="s">
        <v>3039</v>
      </c>
      <c r="E94" s="38" t="s">
        <v>25</v>
      </c>
      <c r="F94" s="39" t="str">
        <f>IF(H94="","",Sheet1!AF94)</f>
        <v>04/10/2025</v>
      </c>
      <c r="G94" t="str">
        <f>IF(H94="","",Sheet1!AF94)</f>
        <v>04/10/2025</v>
      </c>
      <c r="H94" s="21">
        <v>9106023067</v>
      </c>
      <c r="I94" t="str">
        <f>IF(H94="","",Sheet1!AF94)</f>
        <v>04/10/2025</v>
      </c>
      <c r="J94" s="40" t="str">
        <f t="shared" si="10"/>
        <v>NKHT2510/00200475296</v>
      </c>
      <c r="L94" s="42" t="str">
        <f>IF(H94="","",Sheet1!AK94)</f>
        <v>K25TTM</v>
      </c>
      <c r="M94" s="42" t="str">
        <f>IF(H94="","",Sheet1!AE94)</f>
        <v>00475296</v>
      </c>
      <c r="N94" s="43" t="str">
        <f>IF(H94="","",Sheet1!AF94)</f>
        <v>04/10/2025</v>
      </c>
      <c r="O94" s="15" t="str">
        <f>IF(H94="","",Sheet1!AH94)</f>
        <v>WIN-HNI-00-002</v>
      </c>
      <c r="S94" s="40" t="str">
        <f>IF(H94="","",Sheet1!AL94)</f>
        <v>3138 WM+ HNI 98 Xuân Diệu</v>
      </c>
      <c r="V94" s="40" t="str">
        <f>IF(H94="","",Sheet1!AL94)</f>
        <v>3138 WM+ HNI 98 Xuân Diệu</v>
      </c>
      <c r="Y94" s="15" t="str">
        <f>IF(H94="","",Sheet1!AJ94)</f>
        <v>GM500</v>
      </c>
      <c r="AB94" s="51">
        <f t="shared" si="11"/>
        <v>5111</v>
      </c>
      <c r="AC94" s="51">
        <f t="shared" si="12"/>
        <v>131</v>
      </c>
      <c r="AE94" s="45">
        <f>IF(H94="","",Sheet1!U94)</f>
        <v>3</v>
      </c>
      <c r="AG94" s="15">
        <f>IF(H94="","",Sheet1!T94)</f>
        <v>111058</v>
      </c>
      <c r="AH94" s="46">
        <f t="shared" si="13"/>
        <v>333174</v>
      </c>
      <c r="AL94" s="48">
        <f t="shared" si="14"/>
        <v>8</v>
      </c>
      <c r="AN94" s="45">
        <f t="shared" si="15"/>
        <v>26653.920000000002</v>
      </c>
      <c r="AO94" s="48">
        <f t="shared" si="16"/>
        <v>33311</v>
      </c>
      <c r="AQ94" s="52" t="str">
        <f t="shared" si="17"/>
        <v>K-hangtra</v>
      </c>
      <c r="AR94" s="52">
        <f t="shared" si="18"/>
        <v>156</v>
      </c>
      <c r="AS94" s="52">
        <f t="shared" si="19"/>
        <v>632</v>
      </c>
    </row>
    <row r="95" spans="3:45" x14ac:dyDescent="0.25">
      <c r="C95" s="39" t="str">
        <f>IF(H95="","",Sheet1!AI95)</f>
        <v>B</v>
      </c>
      <c r="D95" s="38" t="s">
        <v>3039</v>
      </c>
      <c r="E95" s="38" t="s">
        <v>25</v>
      </c>
      <c r="F95" s="39" t="str">
        <f>IF(H95="","",Sheet1!AF95)</f>
        <v>04/10/2025</v>
      </c>
      <c r="G95" t="str">
        <f>IF(H95="","",Sheet1!AF95)</f>
        <v>04/10/2025</v>
      </c>
      <c r="H95" s="21">
        <v>9106023067</v>
      </c>
      <c r="I95" t="str">
        <f>IF(H95="","",Sheet1!AF95)</f>
        <v>04/10/2025</v>
      </c>
      <c r="J95" s="40" t="str">
        <f t="shared" si="10"/>
        <v>NKHT2510/00200475296</v>
      </c>
      <c r="L95" s="42" t="str">
        <f>IF(H95="","",Sheet1!AK95)</f>
        <v>K25TTM</v>
      </c>
      <c r="M95" s="42" t="str">
        <f>IF(H95="","",Sheet1!AE95)</f>
        <v>00475296</v>
      </c>
      <c r="N95" s="43" t="str">
        <f>IF(H95="","",Sheet1!AF95)</f>
        <v>04/10/2025</v>
      </c>
      <c r="O95" s="15" t="str">
        <f>IF(H95="","",Sheet1!AH95)</f>
        <v>WIN-HNI-00-002</v>
      </c>
      <c r="S95" s="40" t="str">
        <f>IF(H95="","",Sheet1!AL95)</f>
        <v>3138 WM+ HNI 98 Xuân Diệu</v>
      </c>
      <c r="V95" s="40" t="str">
        <f>IF(H95="","",Sheet1!AL95)</f>
        <v>3138 WM+ HNI 98 Xuân Diệu</v>
      </c>
      <c r="Y95" s="15" t="str">
        <f>IF(H95="","",Sheet1!AJ95)</f>
        <v>MNH250</v>
      </c>
      <c r="AB95" s="51">
        <f t="shared" si="11"/>
        <v>5111</v>
      </c>
      <c r="AC95" s="51">
        <f t="shared" si="12"/>
        <v>131</v>
      </c>
      <c r="AE95" s="45">
        <f>IF(H95="","",Sheet1!U95)</f>
        <v>1</v>
      </c>
      <c r="AG95" s="15">
        <f>IF(H95="","",Sheet1!T95)</f>
        <v>46000</v>
      </c>
      <c r="AH95" s="46">
        <f t="shared" si="13"/>
        <v>46000</v>
      </c>
      <c r="AL95" s="48">
        <f t="shared" si="14"/>
        <v>8</v>
      </c>
      <c r="AN95" s="45">
        <f t="shared" si="15"/>
        <v>3680</v>
      </c>
      <c r="AO95" s="48">
        <f t="shared" si="16"/>
        <v>33311</v>
      </c>
      <c r="AQ95" s="52" t="str">
        <f t="shared" si="17"/>
        <v>K-hangtra</v>
      </c>
      <c r="AR95" s="52">
        <f t="shared" si="18"/>
        <v>156</v>
      </c>
      <c r="AS95" s="52">
        <f t="shared" si="19"/>
        <v>632</v>
      </c>
    </row>
    <row r="96" spans="3:45" x14ac:dyDescent="0.25">
      <c r="C96" s="39" t="str">
        <f>IF(H96="","",Sheet1!AI96)</f>
        <v>N</v>
      </c>
      <c r="D96" s="38" t="s">
        <v>3039</v>
      </c>
      <c r="E96" s="38" t="s">
        <v>25</v>
      </c>
      <c r="F96" s="39" t="str">
        <f>IF(H96="","",Sheet1!AF96)</f>
        <v>04/10/2025</v>
      </c>
      <c r="G96" t="str">
        <f>IF(H96="","",Sheet1!AF96)</f>
        <v>04/10/2025</v>
      </c>
      <c r="H96" s="21">
        <v>9106023015</v>
      </c>
      <c r="I96" t="str">
        <f>IF(H96="","",Sheet1!AF96)</f>
        <v>04/10/2025</v>
      </c>
      <c r="J96" s="40" t="str">
        <f t="shared" si="10"/>
        <v>NKHT2510/60500157761</v>
      </c>
      <c r="L96" s="42" t="str">
        <f>IF(H96="","",Sheet1!AK96)</f>
        <v>K25TTM</v>
      </c>
      <c r="M96" s="42" t="str">
        <f>IF(H96="","",Sheet1!AE96)</f>
        <v>00157761</v>
      </c>
      <c r="N96" s="43" t="str">
        <f>IF(H96="","",Sheet1!AF96)</f>
        <v>04/10/2025</v>
      </c>
      <c r="O96" s="15" t="str">
        <f>IF(H96="","",Sheet1!AH96)</f>
        <v>WIN3605</v>
      </c>
      <c r="S96" s="40" t="str">
        <f>IF(H96="","",Sheet1!AL96)</f>
        <v>3605 WM+ HCM 68 Hồ Văn Long</v>
      </c>
      <c r="V96" s="40" t="str">
        <f>IF(H96="","",Sheet1!AL96)</f>
        <v>3605 WM+ HCM 68 Hồ Văn Long</v>
      </c>
      <c r="Y96" s="15" t="str">
        <f>IF(H96="","",Sheet1!AJ96)</f>
        <v>GL250</v>
      </c>
      <c r="AB96" s="51">
        <f t="shared" si="11"/>
        <v>5111</v>
      </c>
      <c r="AC96" s="51">
        <f t="shared" si="12"/>
        <v>131</v>
      </c>
      <c r="AE96" s="45">
        <f>IF(H96="","",Sheet1!U96)</f>
        <v>4</v>
      </c>
      <c r="AG96" s="15">
        <f>IF(H96="","",Sheet1!T96)</f>
        <v>49500</v>
      </c>
      <c r="AH96" s="46">
        <f t="shared" si="13"/>
        <v>198000</v>
      </c>
      <c r="AL96" s="48">
        <f t="shared" si="14"/>
        <v>8</v>
      </c>
      <c r="AN96" s="45">
        <f t="shared" si="15"/>
        <v>15840</v>
      </c>
      <c r="AO96" s="48">
        <f t="shared" si="16"/>
        <v>33311</v>
      </c>
      <c r="AQ96" s="52" t="str">
        <f t="shared" si="17"/>
        <v>K-hangtra</v>
      </c>
      <c r="AR96" s="52">
        <f t="shared" si="18"/>
        <v>156</v>
      </c>
      <c r="AS96" s="52">
        <f t="shared" si="19"/>
        <v>632</v>
      </c>
    </row>
    <row r="97" spans="3:45" x14ac:dyDescent="0.25">
      <c r="C97" s="39" t="str">
        <f>IF(H97="","",Sheet1!AI97)</f>
        <v>N</v>
      </c>
      <c r="D97" s="38" t="s">
        <v>3039</v>
      </c>
      <c r="E97" s="38" t="s">
        <v>25</v>
      </c>
      <c r="F97" s="39" t="str">
        <f>IF(H97="","",Sheet1!AF97)</f>
        <v>04/10/2025</v>
      </c>
      <c r="G97" t="str">
        <f>IF(H97="","",Sheet1!AF97)</f>
        <v>04/10/2025</v>
      </c>
      <c r="H97" s="21">
        <v>9106023015</v>
      </c>
      <c r="I97" t="str">
        <f>IF(H97="","",Sheet1!AF97)</f>
        <v>04/10/2025</v>
      </c>
      <c r="J97" s="40" t="str">
        <f t="shared" si="10"/>
        <v>NKHT2510/60500157761</v>
      </c>
      <c r="L97" s="42" t="str">
        <f>IF(H97="","",Sheet1!AK97)</f>
        <v>K25TTM</v>
      </c>
      <c r="M97" s="42" t="str">
        <f>IF(H97="","",Sheet1!AE97)</f>
        <v>00157761</v>
      </c>
      <c r="N97" s="43" t="str">
        <f>IF(H97="","",Sheet1!AF97)</f>
        <v>04/10/2025</v>
      </c>
      <c r="O97" s="15" t="str">
        <f>IF(H97="","",Sheet1!AH97)</f>
        <v>WIN3605</v>
      </c>
      <c r="S97" s="40" t="str">
        <f>IF(H97="","",Sheet1!AL97)</f>
        <v>3605 WM+ HCM 68 Hồ Văn Long</v>
      </c>
      <c r="V97" s="40" t="str">
        <f>IF(H97="","",Sheet1!AL97)</f>
        <v>3605 WM+ HCM 68 Hồ Văn Long</v>
      </c>
      <c r="Y97" s="15" t="str">
        <f>IF(H97="","",Sheet1!AJ97)</f>
        <v>MNH250</v>
      </c>
      <c r="AB97" s="51">
        <f t="shared" si="11"/>
        <v>5111</v>
      </c>
      <c r="AC97" s="51">
        <f t="shared" si="12"/>
        <v>131</v>
      </c>
      <c r="AE97" s="45">
        <f>IF(H97="","",Sheet1!U97)</f>
        <v>1</v>
      </c>
      <c r="AG97" s="15">
        <f>IF(H97="","",Sheet1!T97)</f>
        <v>46000</v>
      </c>
      <c r="AH97" s="46">
        <f t="shared" si="13"/>
        <v>46000</v>
      </c>
      <c r="AL97" s="48">
        <f t="shared" si="14"/>
        <v>8</v>
      </c>
      <c r="AN97" s="45">
        <f t="shared" si="15"/>
        <v>3680</v>
      </c>
      <c r="AO97" s="48">
        <f t="shared" si="16"/>
        <v>33311</v>
      </c>
      <c r="AQ97" s="52" t="str">
        <f t="shared" si="17"/>
        <v>K-hangtra</v>
      </c>
      <c r="AR97" s="52">
        <f t="shared" si="18"/>
        <v>156</v>
      </c>
      <c r="AS97" s="52">
        <f t="shared" si="19"/>
        <v>632</v>
      </c>
    </row>
    <row r="98" spans="3:45" x14ac:dyDescent="0.25">
      <c r="C98" s="39" t="str">
        <f>IF(H98="","",Sheet1!AI98)</f>
        <v>N</v>
      </c>
      <c r="D98" s="38" t="s">
        <v>3039</v>
      </c>
      <c r="E98" s="38" t="s">
        <v>25</v>
      </c>
      <c r="F98" s="39" t="str">
        <f>IF(H98="","",Sheet1!AF98)</f>
        <v>04/10/2025</v>
      </c>
      <c r="G98" t="str">
        <f>IF(H98="","",Sheet1!AF98)</f>
        <v>04/10/2025</v>
      </c>
      <c r="H98" s="21">
        <v>9106023015</v>
      </c>
      <c r="I98" t="str">
        <f>IF(H98="","",Sheet1!AF98)</f>
        <v>04/10/2025</v>
      </c>
      <c r="J98" s="40" t="str">
        <f t="shared" si="10"/>
        <v>NKHT2510/60500157761</v>
      </c>
      <c r="L98" s="42" t="str">
        <f>IF(H98="","",Sheet1!AK98)</f>
        <v>K25TTM</v>
      </c>
      <c r="M98" s="42" t="str">
        <f>IF(H98="","",Sheet1!AE98)</f>
        <v>00157761</v>
      </c>
      <c r="N98" s="43" t="str">
        <f>IF(H98="","",Sheet1!AF98)</f>
        <v>04/10/2025</v>
      </c>
      <c r="O98" s="15" t="str">
        <f>IF(H98="","",Sheet1!AH98)</f>
        <v>WIN3605</v>
      </c>
      <c r="S98" s="40" t="str">
        <f>IF(H98="","",Sheet1!AL98)</f>
        <v>3605 WM+ HCM 68 Hồ Văn Long</v>
      </c>
      <c r="V98" s="40" t="str">
        <f>IF(H98="","",Sheet1!AL98)</f>
        <v>3605 WM+ HCM 68 Hồ Văn Long</v>
      </c>
      <c r="Y98" s="15" t="str">
        <f>IF(H98="","",Sheet1!AJ98)</f>
        <v>TH200</v>
      </c>
      <c r="AB98" s="51">
        <f t="shared" si="11"/>
        <v>5111</v>
      </c>
      <c r="AC98" s="51">
        <f t="shared" si="12"/>
        <v>131</v>
      </c>
      <c r="AE98" s="45">
        <f>IF(H98="","",Sheet1!U98)</f>
        <v>2</v>
      </c>
      <c r="AG98" s="15">
        <f>IF(H98="","",Sheet1!T98)</f>
        <v>45588</v>
      </c>
      <c r="AH98" s="46">
        <f t="shared" si="13"/>
        <v>91176</v>
      </c>
      <c r="AL98" s="48">
        <f t="shared" si="14"/>
        <v>8</v>
      </c>
      <c r="AN98" s="45">
        <f t="shared" si="15"/>
        <v>7294.08</v>
      </c>
      <c r="AO98" s="48">
        <f t="shared" si="16"/>
        <v>33311</v>
      </c>
      <c r="AQ98" s="52" t="str">
        <f t="shared" si="17"/>
        <v>K-hangtra</v>
      </c>
      <c r="AR98" s="52">
        <f t="shared" si="18"/>
        <v>156</v>
      </c>
      <c r="AS98" s="52">
        <f t="shared" si="19"/>
        <v>632</v>
      </c>
    </row>
    <row r="99" spans="3:45" x14ac:dyDescent="0.25">
      <c r="C99" s="39" t="str">
        <f>IF(H99="","",Sheet1!AI99)</f>
        <v>N</v>
      </c>
      <c r="D99" s="38" t="s">
        <v>3039</v>
      </c>
      <c r="E99" s="38" t="s">
        <v>25</v>
      </c>
      <c r="F99" s="39" t="str">
        <f>IF(H99="","",Sheet1!AF99)</f>
        <v>04/10/2025</v>
      </c>
      <c r="G99" t="str">
        <f>IF(H99="","",Sheet1!AF99)</f>
        <v>04/10/2025</v>
      </c>
      <c r="H99" s="21">
        <v>9106023015</v>
      </c>
      <c r="I99" t="str">
        <f>IF(H99="","",Sheet1!AF99)</f>
        <v>04/10/2025</v>
      </c>
      <c r="J99" s="40" t="str">
        <f t="shared" si="10"/>
        <v>NKHT2510/60500157761</v>
      </c>
      <c r="L99" s="42" t="str">
        <f>IF(H99="","",Sheet1!AK99)</f>
        <v>K25TTM</v>
      </c>
      <c r="M99" s="42" t="str">
        <f>IF(H99="","",Sheet1!AE99)</f>
        <v>00157761</v>
      </c>
      <c r="N99" s="43" t="str">
        <f>IF(H99="","",Sheet1!AF99)</f>
        <v>04/10/2025</v>
      </c>
      <c r="O99" s="15" t="str">
        <f>IF(H99="","",Sheet1!AH99)</f>
        <v>WIN3605</v>
      </c>
      <c r="S99" s="40" t="str">
        <f>IF(H99="","",Sheet1!AL99)</f>
        <v>3605 WM+ HCM 68 Hồ Văn Long</v>
      </c>
      <c r="V99" s="40" t="str">
        <f>IF(H99="","",Sheet1!AL99)</f>
        <v>3605 WM+ HCM 68 Hồ Văn Long</v>
      </c>
      <c r="Y99" s="15" t="str">
        <f>IF(H99="","",Sheet1!AJ99)</f>
        <v>CN300</v>
      </c>
      <c r="AB99" s="51">
        <f t="shared" si="11"/>
        <v>5111</v>
      </c>
      <c r="AC99" s="51">
        <f t="shared" si="12"/>
        <v>131</v>
      </c>
      <c r="AE99" s="45">
        <f>IF(H99="","",Sheet1!U99)</f>
        <v>1</v>
      </c>
      <c r="AG99" s="15">
        <f>IF(H99="","",Sheet1!T99)</f>
        <v>70950</v>
      </c>
      <c r="AH99" s="46">
        <f t="shared" si="13"/>
        <v>70950</v>
      </c>
      <c r="AL99" s="48">
        <f t="shared" si="14"/>
        <v>8</v>
      </c>
      <c r="AN99" s="45">
        <f t="shared" si="15"/>
        <v>5676</v>
      </c>
      <c r="AO99" s="48">
        <f t="shared" si="16"/>
        <v>33311</v>
      </c>
      <c r="AQ99" s="52" t="str">
        <f t="shared" si="17"/>
        <v>K-hangtra</v>
      </c>
      <c r="AR99" s="52">
        <f t="shared" si="18"/>
        <v>156</v>
      </c>
      <c r="AS99" s="52">
        <f t="shared" si="19"/>
        <v>632</v>
      </c>
    </row>
    <row r="100" spans="3:45" x14ac:dyDescent="0.25">
      <c r="C100" s="39" t="str">
        <f>IF(H100="","",Sheet1!AI100)</f>
        <v>N</v>
      </c>
      <c r="D100" s="38" t="s">
        <v>3039</v>
      </c>
      <c r="E100" s="38" t="s">
        <v>25</v>
      </c>
      <c r="F100" s="39" t="str">
        <f>IF(H100="","",Sheet1!AF100)</f>
        <v>04/10/2025</v>
      </c>
      <c r="G100" t="str">
        <f>IF(H100="","",Sheet1!AF100)</f>
        <v>04/10/2025</v>
      </c>
      <c r="H100" s="21">
        <v>9106023015</v>
      </c>
      <c r="I100" t="str">
        <f>IF(H100="","",Sheet1!AF100)</f>
        <v>04/10/2025</v>
      </c>
      <c r="J100" s="40" t="str">
        <f t="shared" si="10"/>
        <v>NKHT2510/60500157761</v>
      </c>
      <c r="L100" s="42" t="str">
        <f>IF(H100="","",Sheet1!AK100)</f>
        <v>K25TTM</v>
      </c>
      <c r="M100" s="42" t="str">
        <f>IF(H100="","",Sheet1!AE100)</f>
        <v>00157761</v>
      </c>
      <c r="N100" s="43" t="str">
        <f>IF(H100="","",Sheet1!AF100)</f>
        <v>04/10/2025</v>
      </c>
      <c r="O100" s="15" t="str">
        <f>IF(H100="","",Sheet1!AH100)</f>
        <v>WIN3605</v>
      </c>
      <c r="S100" s="40" t="str">
        <f>IF(H100="","",Sheet1!AL100)</f>
        <v>3605 WM+ HCM 68 Hồ Văn Long</v>
      </c>
      <c r="V100" s="40" t="str">
        <f>IF(H100="","",Sheet1!AL100)</f>
        <v>3605 WM+ HCM 68 Hồ Văn Long</v>
      </c>
      <c r="Y100" s="15" t="str">
        <f>IF(H100="","",Sheet1!AJ100)</f>
        <v>GTLX250G</v>
      </c>
      <c r="AB100" s="51">
        <f t="shared" si="11"/>
        <v>5111</v>
      </c>
      <c r="AC100" s="51">
        <f t="shared" si="12"/>
        <v>131</v>
      </c>
      <c r="AE100" s="45">
        <f>IF(H100="","",Sheet1!U100)</f>
        <v>2</v>
      </c>
      <c r="AG100" s="15">
        <f>IF(H100="","",Sheet1!T100)</f>
        <v>41150</v>
      </c>
      <c r="AH100" s="46">
        <f t="shared" si="13"/>
        <v>82300</v>
      </c>
      <c r="AL100" s="48">
        <f t="shared" si="14"/>
        <v>8</v>
      </c>
      <c r="AN100" s="45">
        <f t="shared" si="15"/>
        <v>6584</v>
      </c>
      <c r="AO100" s="48">
        <f t="shared" si="16"/>
        <v>33311</v>
      </c>
      <c r="AQ100" s="52" t="str">
        <f t="shared" si="17"/>
        <v>K-hangtra</v>
      </c>
      <c r="AR100" s="52">
        <f t="shared" si="18"/>
        <v>156</v>
      </c>
      <c r="AS100" s="52">
        <f t="shared" si="19"/>
        <v>632</v>
      </c>
    </row>
    <row r="101" spans="3:45" x14ac:dyDescent="0.25">
      <c r="C101" s="39" t="str">
        <f>IF(H101="","",Sheet1!AI101)</f>
        <v>N</v>
      </c>
      <c r="D101" s="38" t="s">
        <v>3039</v>
      </c>
      <c r="E101" s="38" t="s">
        <v>25</v>
      </c>
      <c r="F101" s="39" t="str">
        <f>IF(H101="","",Sheet1!AF101)</f>
        <v>04/10/2025</v>
      </c>
      <c r="G101" t="str">
        <f>IF(H101="","",Sheet1!AF101)</f>
        <v>04/10/2025</v>
      </c>
      <c r="H101" s="21">
        <v>9106023015</v>
      </c>
      <c r="I101" t="str">
        <f>IF(H101="","",Sheet1!AF101)</f>
        <v>04/10/2025</v>
      </c>
      <c r="J101" s="40" t="str">
        <f t="shared" si="10"/>
        <v>NKHT2510/60500157761</v>
      </c>
      <c r="L101" s="42" t="str">
        <f>IF(H101="","",Sheet1!AK101)</f>
        <v>K25TTM</v>
      </c>
      <c r="M101" s="42" t="str">
        <f>IF(H101="","",Sheet1!AE101)</f>
        <v>00157761</v>
      </c>
      <c r="N101" s="43" t="str">
        <f>IF(H101="","",Sheet1!AF101)</f>
        <v>04/10/2025</v>
      </c>
      <c r="O101" s="15" t="str">
        <f>IF(H101="","",Sheet1!AH101)</f>
        <v>WIN3605</v>
      </c>
      <c r="S101" s="40" t="str">
        <f>IF(H101="","",Sheet1!AL101)</f>
        <v>3605 WM+ HCM 68 Hồ Văn Long</v>
      </c>
      <c r="V101" s="40" t="str">
        <f>IF(H101="","",Sheet1!AL101)</f>
        <v>3605 WM+ HCM 68 Hồ Văn Long</v>
      </c>
      <c r="Y101" s="15" t="str">
        <f>IF(H101="","",Sheet1!AJ101)</f>
        <v>CC300</v>
      </c>
      <c r="AB101" s="51">
        <f t="shared" si="11"/>
        <v>5111</v>
      </c>
      <c r="AC101" s="51">
        <f t="shared" si="12"/>
        <v>131</v>
      </c>
      <c r="AE101" s="45">
        <f>IF(H101="","",Sheet1!U101)</f>
        <v>1</v>
      </c>
      <c r="AG101" s="15">
        <f>IF(H101="","",Sheet1!T101)</f>
        <v>60885</v>
      </c>
      <c r="AH101" s="46">
        <f t="shared" si="13"/>
        <v>60885</v>
      </c>
      <c r="AL101" s="48">
        <f t="shared" si="14"/>
        <v>8</v>
      </c>
      <c r="AN101" s="45">
        <f t="shared" si="15"/>
        <v>4870.8</v>
      </c>
      <c r="AO101" s="48">
        <f t="shared" si="16"/>
        <v>33311</v>
      </c>
      <c r="AQ101" s="52" t="str">
        <f t="shared" si="17"/>
        <v>K-hangtra</v>
      </c>
      <c r="AR101" s="52">
        <f t="shared" si="18"/>
        <v>156</v>
      </c>
      <c r="AS101" s="52">
        <f t="shared" si="19"/>
        <v>632</v>
      </c>
    </row>
    <row r="102" spans="3:45" x14ac:dyDescent="0.25">
      <c r="C102" s="39" t="str">
        <f>IF(H102="","",Sheet1!AI102)</f>
        <v>N</v>
      </c>
      <c r="D102" s="38" t="s">
        <v>3039</v>
      </c>
      <c r="E102" s="38" t="s">
        <v>25</v>
      </c>
      <c r="F102" s="39" t="str">
        <f>IF(H102="","",Sheet1!AF102)</f>
        <v>04/10/2025</v>
      </c>
      <c r="G102" t="str">
        <f>IF(H102="","",Sheet1!AF102)</f>
        <v>04/10/2025</v>
      </c>
      <c r="H102" s="21">
        <v>9106023015</v>
      </c>
      <c r="I102" t="str">
        <f>IF(H102="","",Sheet1!AF102)</f>
        <v>04/10/2025</v>
      </c>
      <c r="J102" s="40" t="str">
        <f t="shared" si="10"/>
        <v>NKHT2510/60500157761</v>
      </c>
      <c r="L102" s="42" t="str">
        <f>IF(H102="","",Sheet1!AK102)</f>
        <v>K25TTM</v>
      </c>
      <c r="M102" s="42" t="str">
        <f>IF(H102="","",Sheet1!AE102)</f>
        <v>00157761</v>
      </c>
      <c r="N102" s="43" t="str">
        <f>IF(H102="","",Sheet1!AF102)</f>
        <v>04/10/2025</v>
      </c>
      <c r="O102" s="15" t="str">
        <f>IF(H102="","",Sheet1!AH102)</f>
        <v>WIN3605</v>
      </c>
      <c r="S102" s="40" t="str">
        <f>IF(H102="","",Sheet1!AL102)</f>
        <v>3605 WM+ HCM 68 Hồ Văn Long</v>
      </c>
      <c r="V102" s="40" t="str">
        <f>IF(H102="","",Sheet1!AL102)</f>
        <v>3605 WM+ HCM 68 Hồ Văn Long</v>
      </c>
      <c r="Y102" s="15" t="str">
        <f>IF(H102="","",Sheet1!AJ102)</f>
        <v>CGM300</v>
      </c>
      <c r="AB102" s="51">
        <f t="shared" si="11"/>
        <v>5111</v>
      </c>
      <c r="AC102" s="51">
        <f t="shared" si="12"/>
        <v>131</v>
      </c>
      <c r="AE102" s="45">
        <f>IF(H102="","",Sheet1!U102)</f>
        <v>3</v>
      </c>
      <c r="AG102" s="15">
        <f>IF(H102="","",Sheet1!T102)</f>
        <v>73431</v>
      </c>
      <c r="AH102" s="46">
        <f t="shared" si="13"/>
        <v>220293</v>
      </c>
      <c r="AL102" s="48">
        <f t="shared" si="14"/>
        <v>8</v>
      </c>
      <c r="AN102" s="45">
        <f t="shared" si="15"/>
        <v>17623.439999999999</v>
      </c>
      <c r="AO102" s="48">
        <f t="shared" si="16"/>
        <v>33311</v>
      </c>
      <c r="AQ102" s="52" t="str">
        <f t="shared" si="17"/>
        <v>K-hangtra</v>
      </c>
      <c r="AR102" s="52">
        <f t="shared" si="18"/>
        <v>156</v>
      </c>
      <c r="AS102" s="52">
        <f t="shared" si="19"/>
        <v>632</v>
      </c>
    </row>
    <row r="103" spans="3:45" x14ac:dyDescent="0.25">
      <c r="C103" s="39" t="str">
        <f>IF(H103="","",Sheet1!AI103)</f>
        <v>N</v>
      </c>
      <c r="D103" s="38" t="s">
        <v>3039</v>
      </c>
      <c r="E103" s="38" t="s">
        <v>25</v>
      </c>
      <c r="F103" s="39" t="str">
        <f>IF(H103="","",Sheet1!AF103)</f>
        <v>04/10/2025</v>
      </c>
      <c r="G103" t="str">
        <f>IF(H103="","",Sheet1!AF103)</f>
        <v>04/10/2025</v>
      </c>
      <c r="H103" s="21">
        <v>9106023015</v>
      </c>
      <c r="I103" t="str">
        <f>IF(H103="","",Sheet1!AF103)</f>
        <v>04/10/2025</v>
      </c>
      <c r="J103" s="40" t="str">
        <f t="shared" si="10"/>
        <v>NKHT2510/60500157761</v>
      </c>
      <c r="L103" s="42" t="str">
        <f>IF(H103="","",Sheet1!AK103)</f>
        <v>K25TTM</v>
      </c>
      <c r="M103" s="42" t="str">
        <f>IF(H103="","",Sheet1!AE103)</f>
        <v>00157761</v>
      </c>
      <c r="N103" s="43" t="str">
        <f>IF(H103="","",Sheet1!AF103)</f>
        <v>04/10/2025</v>
      </c>
      <c r="O103" s="15" t="str">
        <f>IF(H103="","",Sheet1!AH103)</f>
        <v>WIN3605</v>
      </c>
      <c r="S103" s="40" t="str">
        <f>IF(H103="","",Sheet1!AL103)</f>
        <v>3605 WM+ HCM 68 Hồ Văn Long</v>
      </c>
      <c r="V103" s="40" t="str">
        <f>IF(H103="","",Sheet1!AL103)</f>
        <v>3605 WM+ HCM 68 Hồ Văn Long</v>
      </c>
      <c r="Y103" s="15" t="str">
        <f>IF(H103="","",Sheet1!AJ103)</f>
        <v>GXD500</v>
      </c>
      <c r="AB103" s="51">
        <f t="shared" si="11"/>
        <v>5111</v>
      </c>
      <c r="AC103" s="51">
        <f t="shared" si="12"/>
        <v>131</v>
      </c>
      <c r="AE103" s="45">
        <f>IF(H103="","",Sheet1!U103)</f>
        <v>2</v>
      </c>
      <c r="AG103" s="15">
        <f>IF(H103="","",Sheet1!T103)</f>
        <v>111606</v>
      </c>
      <c r="AH103" s="46">
        <f t="shared" si="13"/>
        <v>223212</v>
      </c>
      <c r="AL103" s="48">
        <f t="shared" si="14"/>
        <v>8</v>
      </c>
      <c r="AN103" s="45">
        <f t="shared" si="15"/>
        <v>17856.96</v>
      </c>
      <c r="AO103" s="48">
        <f t="shared" si="16"/>
        <v>33311</v>
      </c>
      <c r="AQ103" s="52" t="str">
        <f t="shared" si="17"/>
        <v>K-hangtra</v>
      </c>
      <c r="AR103" s="52">
        <f t="shared" si="18"/>
        <v>156</v>
      </c>
      <c r="AS103" s="52">
        <f t="shared" si="19"/>
        <v>632</v>
      </c>
    </row>
    <row r="104" spans="3:45" x14ac:dyDescent="0.25">
      <c r="C104" s="39" t="str">
        <f>IF(H104="","",Sheet1!AI104)</f>
        <v>B</v>
      </c>
      <c r="D104" s="38" t="s">
        <v>3039</v>
      </c>
      <c r="E104" s="38" t="s">
        <v>25</v>
      </c>
      <c r="F104" s="39" t="str">
        <f>IF(H104="","",Sheet1!AF104)</f>
        <v>04/10/2025</v>
      </c>
      <c r="G104" t="str">
        <f>IF(H104="","",Sheet1!AF104)</f>
        <v>04/10/2025</v>
      </c>
      <c r="H104" s="21">
        <v>9106023073</v>
      </c>
      <c r="I104" t="str">
        <f>IF(H104="","",Sheet1!AF104)</f>
        <v>04/10/2025</v>
      </c>
      <c r="J104" s="40" t="str">
        <f t="shared" si="10"/>
        <v>NKHT2510/04400014090</v>
      </c>
      <c r="L104" s="42" t="str">
        <f>IF(H104="","",Sheet1!AK104)</f>
        <v>K25TTM</v>
      </c>
      <c r="M104" s="42" t="str">
        <f>IF(H104="","",Sheet1!AE104)</f>
        <v>00014090</v>
      </c>
      <c r="N104" s="43" t="str">
        <f>IF(H104="","",Sheet1!AF104)</f>
        <v>04/10/2025</v>
      </c>
      <c r="O104" s="15" t="str">
        <f>IF(H104="","",Sheet1!AH104)</f>
        <v>WIN-044</v>
      </c>
      <c r="S104" s="40" t="str">
        <f>IF(H104="","",Sheet1!AL104)</f>
        <v>6635 WM+ TBH Đông Hồ, Thái Thụy</v>
      </c>
      <c r="V104" s="40" t="str">
        <f>IF(H104="","",Sheet1!AL104)</f>
        <v>6635 WM+ TBH Đông Hồ, Thái Thụy</v>
      </c>
      <c r="Y104" s="15" t="str">
        <f>IF(H104="","",Sheet1!AJ104)</f>
        <v>GL250</v>
      </c>
      <c r="AB104" s="51">
        <f t="shared" si="11"/>
        <v>5111</v>
      </c>
      <c r="AC104" s="51">
        <f t="shared" si="12"/>
        <v>131</v>
      </c>
      <c r="AE104" s="45">
        <f>IF(H104="","",Sheet1!U104)</f>
        <v>3</v>
      </c>
      <c r="AG104" s="15">
        <f>IF(H104="","",Sheet1!T104)</f>
        <v>49500</v>
      </c>
      <c r="AH104" s="46">
        <f t="shared" si="13"/>
        <v>148500</v>
      </c>
      <c r="AL104" s="48">
        <f t="shared" si="14"/>
        <v>8</v>
      </c>
      <c r="AN104" s="45">
        <f t="shared" si="15"/>
        <v>11880</v>
      </c>
      <c r="AO104" s="48">
        <f t="shared" si="16"/>
        <v>33311</v>
      </c>
      <c r="AQ104" s="52" t="str">
        <f t="shared" si="17"/>
        <v>K-hangtra</v>
      </c>
      <c r="AR104" s="52">
        <f t="shared" si="18"/>
        <v>156</v>
      </c>
      <c r="AS104" s="52">
        <f t="shared" si="19"/>
        <v>632</v>
      </c>
    </row>
    <row r="105" spans="3:45" x14ac:dyDescent="0.25">
      <c r="C105" s="39" t="str">
        <f>IF(H105="","",Sheet1!AI105)</f>
        <v>N</v>
      </c>
      <c r="D105" s="38" t="s">
        <v>3039</v>
      </c>
      <c r="E105" s="38" t="s">
        <v>25</v>
      </c>
      <c r="F105" s="39" t="str">
        <f>IF(H105="","",Sheet1!AF105)</f>
        <v>04/10/2025</v>
      </c>
      <c r="G105" t="str">
        <f>IF(H105="","",Sheet1!AF105)</f>
        <v>04/10/2025</v>
      </c>
      <c r="H105" s="21">
        <v>9106023091</v>
      </c>
      <c r="I105" t="str">
        <f>IF(H105="","",Sheet1!AF105)</f>
        <v>04/10/2025</v>
      </c>
      <c r="J105" s="40" t="str">
        <f t="shared" si="10"/>
        <v>NKHT2510/42000157768</v>
      </c>
      <c r="L105" s="42" t="str">
        <f>IF(H105="","",Sheet1!AK105)</f>
        <v>K25TTM</v>
      </c>
      <c r="M105" s="42" t="str">
        <f>IF(H105="","",Sheet1!AE105)</f>
        <v>00157768</v>
      </c>
      <c r="N105" s="43" t="str">
        <f>IF(H105="","",Sheet1!AF105)</f>
        <v>04/10/2025</v>
      </c>
      <c r="O105" s="15" t="str">
        <f>IF(H105="","",Sheet1!AH105)</f>
        <v>WIN5420</v>
      </c>
      <c r="S105" s="40" t="str">
        <f>IF(H105="","",Sheet1!AL105)</f>
        <v>5420 WM+ HCM 120E Xóm Đất</v>
      </c>
      <c r="V105" s="40" t="str">
        <f>IF(H105="","",Sheet1!AL105)</f>
        <v>5420 WM+ HCM 120E Xóm Đất</v>
      </c>
      <c r="Y105" s="15" t="str">
        <f>IF(H105="","",Sheet1!AJ105)</f>
        <v>GM500</v>
      </c>
      <c r="AB105" s="51">
        <f t="shared" si="11"/>
        <v>5111</v>
      </c>
      <c r="AC105" s="51">
        <f t="shared" si="12"/>
        <v>131</v>
      </c>
      <c r="AE105" s="45">
        <f>IF(H105="","",Sheet1!U105)</f>
        <v>3</v>
      </c>
      <c r="AG105" s="15">
        <f>IF(H105="","",Sheet1!T105)</f>
        <v>111058</v>
      </c>
      <c r="AH105" s="46">
        <f t="shared" si="13"/>
        <v>333174</v>
      </c>
      <c r="AL105" s="48">
        <f t="shared" si="14"/>
        <v>8</v>
      </c>
      <c r="AN105" s="45">
        <f t="shared" si="15"/>
        <v>26653.920000000002</v>
      </c>
      <c r="AO105" s="48">
        <f t="shared" si="16"/>
        <v>33311</v>
      </c>
      <c r="AQ105" s="52" t="str">
        <f t="shared" si="17"/>
        <v>K-hangtra</v>
      </c>
      <c r="AR105" s="52">
        <f t="shared" si="18"/>
        <v>156</v>
      </c>
      <c r="AS105" s="52">
        <f t="shared" si="19"/>
        <v>632</v>
      </c>
    </row>
    <row r="106" spans="3:45" x14ac:dyDescent="0.25">
      <c r="C106" s="39" t="str">
        <f>IF(H106="","",Sheet1!AI106)</f>
        <v>N</v>
      </c>
      <c r="D106" s="38" t="s">
        <v>3039</v>
      </c>
      <c r="E106" s="38" t="s">
        <v>25</v>
      </c>
      <c r="F106" s="39" t="str">
        <f>IF(H106="","",Sheet1!AF106)</f>
        <v>04/10/2025</v>
      </c>
      <c r="G106" t="str">
        <f>IF(H106="","",Sheet1!AF106)</f>
        <v>04/10/2025</v>
      </c>
      <c r="H106" s="21">
        <v>9106023091</v>
      </c>
      <c r="I106" t="str">
        <f>IF(H106="","",Sheet1!AF106)</f>
        <v>04/10/2025</v>
      </c>
      <c r="J106" s="40" t="str">
        <f t="shared" si="10"/>
        <v>NKHT2510/42000157768</v>
      </c>
      <c r="L106" s="42" t="str">
        <f>IF(H106="","",Sheet1!AK106)</f>
        <v>K25TTM</v>
      </c>
      <c r="M106" s="42" t="str">
        <f>IF(H106="","",Sheet1!AE106)</f>
        <v>00157768</v>
      </c>
      <c r="N106" s="43" t="str">
        <f>IF(H106="","",Sheet1!AF106)</f>
        <v>04/10/2025</v>
      </c>
      <c r="O106" s="15" t="str">
        <f>IF(H106="","",Sheet1!AH106)</f>
        <v>WIN5420</v>
      </c>
      <c r="S106" s="40" t="str">
        <f>IF(H106="","",Sheet1!AL106)</f>
        <v>5420 WM+ HCM 120E Xóm Đất</v>
      </c>
      <c r="V106" s="40" t="str">
        <f>IF(H106="","",Sheet1!AL106)</f>
        <v>5420 WM+ HCM 120E Xóm Đất</v>
      </c>
      <c r="Y106" s="15" t="str">
        <f>IF(H106="","",Sheet1!AJ106)</f>
        <v>CN300</v>
      </c>
      <c r="AB106" s="51">
        <f t="shared" si="11"/>
        <v>5111</v>
      </c>
      <c r="AC106" s="51">
        <f t="shared" si="12"/>
        <v>131</v>
      </c>
      <c r="AE106" s="45">
        <f>IF(H106="","",Sheet1!U106)</f>
        <v>1</v>
      </c>
      <c r="AG106" s="15">
        <f>IF(H106="","",Sheet1!T106)</f>
        <v>70950</v>
      </c>
      <c r="AH106" s="46">
        <f t="shared" si="13"/>
        <v>70950</v>
      </c>
      <c r="AL106" s="48">
        <f t="shared" si="14"/>
        <v>8</v>
      </c>
      <c r="AN106" s="45">
        <f t="shared" si="15"/>
        <v>5676</v>
      </c>
      <c r="AO106" s="48">
        <f t="shared" si="16"/>
        <v>33311</v>
      </c>
      <c r="AQ106" s="52" t="str">
        <f t="shared" si="17"/>
        <v>K-hangtra</v>
      </c>
      <c r="AR106" s="52">
        <f t="shared" si="18"/>
        <v>156</v>
      </c>
      <c r="AS106" s="52">
        <f t="shared" si="19"/>
        <v>632</v>
      </c>
    </row>
    <row r="107" spans="3:45" x14ac:dyDescent="0.25">
      <c r="C107" s="39" t="str">
        <f>IF(H107="","",Sheet1!AI107)</f>
        <v>B</v>
      </c>
      <c r="D107" s="38" t="s">
        <v>3039</v>
      </c>
      <c r="E107" s="38" t="s">
        <v>25</v>
      </c>
      <c r="F107" s="39" t="str">
        <f>IF(H107="","",Sheet1!AF107)</f>
        <v>04/10/2025</v>
      </c>
      <c r="G107" t="str">
        <f>IF(H107="","",Sheet1!AF107)</f>
        <v>04/10/2025</v>
      </c>
      <c r="H107" s="21">
        <v>9106023056</v>
      </c>
      <c r="I107" t="str">
        <f>IF(H107="","",Sheet1!AF107)</f>
        <v>04/10/2025</v>
      </c>
      <c r="J107" s="40" t="str">
        <f t="shared" si="10"/>
        <v>NKHT2510/00300017866</v>
      </c>
      <c r="L107" s="42" t="str">
        <f>IF(H107="","",Sheet1!AK107)</f>
        <v>K25TTM</v>
      </c>
      <c r="M107" s="42" t="str">
        <f>IF(H107="","",Sheet1!AE107)</f>
        <v>00017866</v>
      </c>
      <c r="N107" s="43" t="str">
        <f>IF(H107="","",Sheet1!AF107)</f>
        <v>04/10/2025</v>
      </c>
      <c r="O107" s="15" t="str">
        <f>IF(H107="","",Sheet1!AH107)</f>
        <v>WIN-PTO-00-003</v>
      </c>
      <c r="S107" s="40" t="str">
        <f>IF(H107="","",Sheet1!AL107)</f>
        <v>3407 WM+ PTO 1250 Hùng Vương</v>
      </c>
      <c r="V107" s="40" t="str">
        <f>IF(H107="","",Sheet1!AL107)</f>
        <v>3407 WM+ PTO 1250 Hùng Vương</v>
      </c>
      <c r="Y107" s="15" t="str">
        <f>IF(H107="","",Sheet1!AJ107)</f>
        <v>GM500</v>
      </c>
      <c r="AB107" s="51">
        <f t="shared" si="11"/>
        <v>5111</v>
      </c>
      <c r="AC107" s="51">
        <f t="shared" si="12"/>
        <v>131</v>
      </c>
      <c r="AE107" s="45">
        <f>IF(H107="","",Sheet1!U107)</f>
        <v>1</v>
      </c>
      <c r="AG107" s="15">
        <f>IF(H107="","",Sheet1!T107)</f>
        <v>111058</v>
      </c>
      <c r="AH107" s="46">
        <f t="shared" si="13"/>
        <v>111058</v>
      </c>
      <c r="AL107" s="48">
        <f t="shared" si="14"/>
        <v>8</v>
      </c>
      <c r="AN107" s="45">
        <f t="shared" si="15"/>
        <v>8884.64</v>
      </c>
      <c r="AO107" s="48">
        <f t="shared" si="16"/>
        <v>33311</v>
      </c>
      <c r="AQ107" s="52" t="str">
        <f t="shared" si="17"/>
        <v>K-hangtra</v>
      </c>
      <c r="AR107" s="52">
        <f t="shared" si="18"/>
        <v>156</v>
      </c>
      <c r="AS107" s="52">
        <f t="shared" si="19"/>
        <v>632</v>
      </c>
    </row>
    <row r="108" spans="3:45" x14ac:dyDescent="0.25">
      <c r="C108" s="39" t="str">
        <f>IF(H108="","",Sheet1!AI108)</f>
        <v>N</v>
      </c>
      <c r="D108" s="38" t="s">
        <v>3039</v>
      </c>
      <c r="E108" s="38" t="s">
        <v>25</v>
      </c>
      <c r="F108" s="39" t="str">
        <f>IF(H108="","",Sheet1!AF108)</f>
        <v>04/10/2025</v>
      </c>
      <c r="G108" t="str">
        <f>IF(H108="","",Sheet1!AF108)</f>
        <v>04/10/2025</v>
      </c>
      <c r="H108" s="21">
        <v>9106023161</v>
      </c>
      <c r="I108" t="str">
        <f>IF(H108="","",Sheet1!AF108)</f>
        <v>04/10/2025</v>
      </c>
      <c r="J108" s="40" t="str">
        <f t="shared" si="10"/>
        <v>NKHT2510/A4600157776</v>
      </c>
      <c r="L108" s="42" t="str">
        <f>IF(H108="","",Sheet1!AK108)</f>
        <v>K25TTM</v>
      </c>
      <c r="M108" s="42" t="str">
        <f>IF(H108="","",Sheet1!AE108)</f>
        <v>00157776</v>
      </c>
      <c r="N108" s="43" t="str">
        <f>IF(H108="","",Sheet1!AF108)</f>
        <v>04/10/2025</v>
      </c>
      <c r="O108" s="15" t="str">
        <f>IF(H108="","",Sheet1!AH108)</f>
        <v>WIN2A46</v>
      </c>
      <c r="S108" s="40" t="str">
        <f>IF(H108="","",Sheet1!AL108)</f>
        <v>2A46 WM+ HCM TM.03, CC CTL Tower</v>
      </c>
      <c r="V108" s="40" t="str">
        <f>IF(H108="","",Sheet1!AL108)</f>
        <v>2A46 WM+ HCM TM.03, CC CTL Tower</v>
      </c>
      <c r="Y108" s="15" t="str">
        <f>IF(H108="","",Sheet1!AJ108)</f>
        <v>GXD500</v>
      </c>
      <c r="AB108" s="51">
        <f t="shared" si="11"/>
        <v>5111</v>
      </c>
      <c r="AC108" s="51">
        <f t="shared" si="12"/>
        <v>131</v>
      </c>
      <c r="AE108" s="45">
        <f>IF(H108="","",Sheet1!U108)</f>
        <v>3</v>
      </c>
      <c r="AG108" s="15">
        <f>IF(H108="","",Sheet1!T108)</f>
        <v>111606</v>
      </c>
      <c r="AH108" s="46">
        <f t="shared" si="13"/>
        <v>334818</v>
      </c>
      <c r="AL108" s="48">
        <f t="shared" si="14"/>
        <v>8</v>
      </c>
      <c r="AN108" s="45">
        <f t="shared" si="15"/>
        <v>26785.440000000002</v>
      </c>
      <c r="AO108" s="48">
        <f t="shared" si="16"/>
        <v>33311</v>
      </c>
      <c r="AQ108" s="52" t="str">
        <f t="shared" si="17"/>
        <v>K-hangtra</v>
      </c>
      <c r="AR108" s="52">
        <f t="shared" si="18"/>
        <v>156</v>
      </c>
      <c r="AS108" s="52">
        <f t="shared" si="19"/>
        <v>632</v>
      </c>
    </row>
    <row r="109" spans="3:45" x14ac:dyDescent="0.25">
      <c r="C109" s="39" t="str">
        <f>IF(H109="","",Sheet1!AI109)</f>
        <v>N</v>
      </c>
      <c r="D109" s="38" t="s">
        <v>3039</v>
      </c>
      <c r="E109" s="38" t="s">
        <v>25</v>
      </c>
      <c r="F109" s="39" t="str">
        <f>IF(H109="","",Sheet1!AF109)</f>
        <v>04/10/2025</v>
      </c>
      <c r="G109" t="str">
        <f>IF(H109="","",Sheet1!AF109)</f>
        <v>04/10/2025</v>
      </c>
      <c r="H109" s="21">
        <v>9106023161</v>
      </c>
      <c r="I109" t="str">
        <f>IF(H109="","",Sheet1!AF109)</f>
        <v>04/10/2025</v>
      </c>
      <c r="J109" s="40" t="str">
        <f t="shared" si="10"/>
        <v>NKHT2510/A4600157776</v>
      </c>
      <c r="L109" s="42" t="str">
        <f>IF(H109="","",Sheet1!AK109)</f>
        <v>K25TTM</v>
      </c>
      <c r="M109" s="42" t="str">
        <f>IF(H109="","",Sheet1!AE109)</f>
        <v>00157776</v>
      </c>
      <c r="N109" s="43" t="str">
        <f>IF(H109="","",Sheet1!AF109)</f>
        <v>04/10/2025</v>
      </c>
      <c r="O109" s="15" t="str">
        <f>IF(H109="","",Sheet1!AH109)</f>
        <v>WIN2A46</v>
      </c>
      <c r="S109" s="40" t="str">
        <f>IF(H109="","",Sheet1!AL109)</f>
        <v>2A46 WM+ HCM TM.03, CC CTL Tower</v>
      </c>
      <c r="V109" s="40" t="str">
        <f>IF(H109="","",Sheet1!AL109)</f>
        <v>2A46 WM+ HCM TM.03, CC CTL Tower</v>
      </c>
      <c r="Y109" s="15" t="str">
        <f>IF(H109="","",Sheet1!AJ109)</f>
        <v>GM500</v>
      </c>
      <c r="AB109" s="51">
        <f t="shared" si="11"/>
        <v>5111</v>
      </c>
      <c r="AC109" s="51">
        <f t="shared" si="12"/>
        <v>131</v>
      </c>
      <c r="AE109" s="45">
        <f>IF(H109="","",Sheet1!U109)</f>
        <v>1</v>
      </c>
      <c r="AG109" s="15">
        <f>IF(H109="","",Sheet1!T109)</f>
        <v>111058</v>
      </c>
      <c r="AH109" s="46">
        <f t="shared" si="13"/>
        <v>111058</v>
      </c>
      <c r="AL109" s="48">
        <f t="shared" si="14"/>
        <v>8</v>
      </c>
      <c r="AN109" s="45">
        <f t="shared" si="15"/>
        <v>8884.64</v>
      </c>
      <c r="AO109" s="48">
        <f t="shared" si="16"/>
        <v>33311</v>
      </c>
      <c r="AQ109" s="52" t="str">
        <f t="shared" si="17"/>
        <v>K-hangtra</v>
      </c>
      <c r="AR109" s="52">
        <f t="shared" si="18"/>
        <v>156</v>
      </c>
      <c r="AS109" s="52">
        <f t="shared" si="19"/>
        <v>632</v>
      </c>
    </row>
    <row r="110" spans="3:45" x14ac:dyDescent="0.25">
      <c r="C110" s="39" t="str">
        <f>IF(H110="","",Sheet1!AI110)</f>
        <v>N</v>
      </c>
      <c r="D110" s="38" t="s">
        <v>3039</v>
      </c>
      <c r="E110" s="38" t="s">
        <v>25</v>
      </c>
      <c r="F110" s="39" t="str">
        <f>IF(H110="","",Sheet1!AF110)</f>
        <v>04/10/2025</v>
      </c>
      <c r="G110" t="str">
        <f>IF(H110="","",Sheet1!AF110)</f>
        <v>04/10/2025</v>
      </c>
      <c r="H110" s="21">
        <v>9106023161</v>
      </c>
      <c r="I110" t="str">
        <f>IF(H110="","",Sheet1!AF110)</f>
        <v>04/10/2025</v>
      </c>
      <c r="J110" s="40" t="str">
        <f t="shared" si="10"/>
        <v>NKHT2510/A4600157776</v>
      </c>
      <c r="L110" s="42" t="str">
        <f>IF(H110="","",Sheet1!AK110)</f>
        <v>K25TTM</v>
      </c>
      <c r="M110" s="42" t="str">
        <f>IF(H110="","",Sheet1!AE110)</f>
        <v>00157776</v>
      </c>
      <c r="N110" s="43" t="str">
        <f>IF(H110="","",Sheet1!AF110)</f>
        <v>04/10/2025</v>
      </c>
      <c r="O110" s="15" t="str">
        <f>IF(H110="","",Sheet1!AH110)</f>
        <v>WIN2A46</v>
      </c>
      <c r="S110" s="40" t="str">
        <f>IF(H110="","",Sheet1!AL110)</f>
        <v>2A46 WM+ HCM TM.03, CC CTL Tower</v>
      </c>
      <c r="V110" s="40" t="str">
        <f>IF(H110="","",Sheet1!AL110)</f>
        <v>2A46 WM+ HCM TM.03, CC CTL Tower</v>
      </c>
      <c r="Y110" s="15" t="str">
        <f>IF(H110="","",Sheet1!AJ110)</f>
        <v>CN300</v>
      </c>
      <c r="AB110" s="51">
        <f t="shared" si="11"/>
        <v>5111</v>
      </c>
      <c r="AC110" s="51">
        <f t="shared" si="12"/>
        <v>131</v>
      </c>
      <c r="AE110" s="45">
        <f>IF(H110="","",Sheet1!U110)</f>
        <v>1</v>
      </c>
      <c r="AG110" s="15">
        <f>IF(H110="","",Sheet1!T110)</f>
        <v>70950</v>
      </c>
      <c r="AH110" s="46">
        <f t="shared" si="13"/>
        <v>70950</v>
      </c>
      <c r="AL110" s="48">
        <f t="shared" si="14"/>
        <v>8</v>
      </c>
      <c r="AN110" s="45">
        <f t="shared" si="15"/>
        <v>5676</v>
      </c>
      <c r="AO110" s="48">
        <f t="shared" si="16"/>
        <v>33311</v>
      </c>
      <c r="AQ110" s="52" t="str">
        <f t="shared" si="17"/>
        <v>K-hangtra</v>
      </c>
      <c r="AR110" s="52">
        <f t="shared" si="18"/>
        <v>156</v>
      </c>
      <c r="AS110" s="52">
        <f t="shared" si="19"/>
        <v>632</v>
      </c>
    </row>
    <row r="111" spans="3:45" x14ac:dyDescent="0.25">
      <c r="C111" s="39" t="str">
        <f>IF(H111="","",Sheet1!AI111)</f>
        <v>N</v>
      </c>
      <c r="D111" s="38" t="s">
        <v>3039</v>
      </c>
      <c r="E111" s="38" t="s">
        <v>25</v>
      </c>
      <c r="F111" s="39" t="str">
        <f>IF(H111="","",Sheet1!AF111)</f>
        <v>04/10/2025</v>
      </c>
      <c r="G111" t="str">
        <f>IF(H111="","",Sheet1!AF111)</f>
        <v>04/10/2025</v>
      </c>
      <c r="H111" s="21">
        <v>9106023161</v>
      </c>
      <c r="I111" t="str">
        <f>IF(H111="","",Sheet1!AF111)</f>
        <v>04/10/2025</v>
      </c>
      <c r="J111" s="40" t="str">
        <f t="shared" si="10"/>
        <v>NKHT2510/A4600157776</v>
      </c>
      <c r="L111" s="42" t="str">
        <f>IF(H111="","",Sheet1!AK111)</f>
        <v>K25TTM</v>
      </c>
      <c r="M111" s="42" t="str">
        <f>IF(H111="","",Sheet1!AE111)</f>
        <v>00157776</v>
      </c>
      <c r="N111" s="43" t="str">
        <f>IF(H111="","",Sheet1!AF111)</f>
        <v>04/10/2025</v>
      </c>
      <c r="O111" s="15" t="str">
        <f>IF(H111="","",Sheet1!AH111)</f>
        <v>WIN2A46</v>
      </c>
      <c r="S111" s="40" t="str">
        <f>IF(H111="","",Sheet1!AL111)</f>
        <v>2A46 WM+ HCM TM.03, CC CTL Tower</v>
      </c>
      <c r="V111" s="40" t="str">
        <f>IF(H111="","",Sheet1!AL111)</f>
        <v>2A46 WM+ HCM TM.03, CC CTL Tower</v>
      </c>
      <c r="Y111" s="15" t="str">
        <f>IF(H111="","",Sheet1!AJ111)</f>
        <v>MNH250</v>
      </c>
      <c r="AB111" s="51">
        <f t="shared" si="11"/>
        <v>5111</v>
      </c>
      <c r="AC111" s="51">
        <f t="shared" si="12"/>
        <v>131</v>
      </c>
      <c r="AE111" s="45">
        <f>IF(H111="","",Sheet1!U111)</f>
        <v>4</v>
      </c>
      <c r="AG111" s="15">
        <f>IF(H111="","",Sheet1!T111)</f>
        <v>46000</v>
      </c>
      <c r="AH111" s="46">
        <f t="shared" si="13"/>
        <v>184000</v>
      </c>
      <c r="AL111" s="48">
        <f t="shared" si="14"/>
        <v>8</v>
      </c>
      <c r="AN111" s="45">
        <f t="shared" si="15"/>
        <v>14720</v>
      </c>
      <c r="AO111" s="48">
        <f t="shared" si="16"/>
        <v>33311</v>
      </c>
      <c r="AQ111" s="52" t="str">
        <f t="shared" si="17"/>
        <v>K-hangtra</v>
      </c>
      <c r="AR111" s="52">
        <f t="shared" si="18"/>
        <v>156</v>
      </c>
      <c r="AS111" s="52">
        <f t="shared" si="19"/>
        <v>632</v>
      </c>
    </row>
    <row r="112" spans="3:45" x14ac:dyDescent="0.25">
      <c r="C112" s="39" t="str">
        <f>IF(H112="","",Sheet1!AI112)</f>
        <v>N</v>
      </c>
      <c r="D112" s="38" t="s">
        <v>3039</v>
      </c>
      <c r="E112" s="38" t="s">
        <v>25</v>
      </c>
      <c r="F112" s="39" t="str">
        <f>IF(H112="","",Sheet1!AF112)</f>
        <v>04/10/2025</v>
      </c>
      <c r="G112" t="str">
        <f>IF(H112="","",Sheet1!AF112)</f>
        <v>04/10/2025</v>
      </c>
      <c r="H112" s="21">
        <v>9106023161</v>
      </c>
      <c r="I112" t="str">
        <f>IF(H112="","",Sheet1!AF112)</f>
        <v>04/10/2025</v>
      </c>
      <c r="J112" s="40" t="str">
        <f t="shared" si="10"/>
        <v>NKHT2510/A4600157776</v>
      </c>
      <c r="L112" s="42" t="str">
        <f>IF(H112="","",Sheet1!AK112)</f>
        <v>K25TTM</v>
      </c>
      <c r="M112" s="42" t="str">
        <f>IF(H112="","",Sheet1!AE112)</f>
        <v>00157776</v>
      </c>
      <c r="N112" s="43" t="str">
        <f>IF(H112="","",Sheet1!AF112)</f>
        <v>04/10/2025</v>
      </c>
      <c r="O112" s="15" t="str">
        <f>IF(H112="","",Sheet1!AH112)</f>
        <v>WIN2A46</v>
      </c>
      <c r="S112" s="40" t="str">
        <f>IF(H112="","",Sheet1!AL112)</f>
        <v>2A46 WM+ HCM TM.03, CC CTL Tower</v>
      </c>
      <c r="V112" s="40" t="str">
        <f>IF(H112="","",Sheet1!AL112)</f>
        <v>2A46 WM+ HCM TM.03, CC CTL Tower</v>
      </c>
      <c r="Y112" s="15" t="str">
        <f>IF(H112="","",Sheet1!AJ112)</f>
        <v>GTLX250G</v>
      </c>
      <c r="AB112" s="51">
        <f t="shared" si="11"/>
        <v>5111</v>
      </c>
      <c r="AC112" s="51">
        <f t="shared" si="12"/>
        <v>131</v>
      </c>
      <c r="AE112" s="45">
        <f>IF(H112="","",Sheet1!U112)</f>
        <v>2</v>
      </c>
      <c r="AG112" s="15">
        <f>IF(H112="","",Sheet1!T112)</f>
        <v>41150</v>
      </c>
      <c r="AH112" s="46">
        <f t="shared" si="13"/>
        <v>82300</v>
      </c>
      <c r="AL112" s="48">
        <f t="shared" si="14"/>
        <v>8</v>
      </c>
      <c r="AN112" s="45">
        <f t="shared" si="15"/>
        <v>6584</v>
      </c>
      <c r="AO112" s="48">
        <f t="shared" si="16"/>
        <v>33311</v>
      </c>
      <c r="AQ112" s="52" t="str">
        <f t="shared" si="17"/>
        <v>K-hangtra</v>
      </c>
      <c r="AR112" s="52">
        <f t="shared" si="18"/>
        <v>156</v>
      </c>
      <c r="AS112" s="52">
        <f t="shared" si="19"/>
        <v>632</v>
      </c>
    </row>
    <row r="113" spans="3:45" x14ac:dyDescent="0.25">
      <c r="C113" s="39" t="str">
        <f>IF(H113="","",Sheet1!AI113)</f>
        <v>N</v>
      </c>
      <c r="D113" s="38" t="s">
        <v>3039</v>
      </c>
      <c r="E113" s="38" t="s">
        <v>25</v>
      </c>
      <c r="F113" s="39" t="str">
        <f>IF(H113="","",Sheet1!AF113)</f>
        <v>04/10/2025</v>
      </c>
      <c r="G113" t="str">
        <f>IF(H113="","",Sheet1!AF113)</f>
        <v>04/10/2025</v>
      </c>
      <c r="H113" s="21">
        <v>9106023161</v>
      </c>
      <c r="I113" t="str">
        <f>IF(H113="","",Sheet1!AF113)</f>
        <v>04/10/2025</v>
      </c>
      <c r="J113" s="40" t="str">
        <f t="shared" si="10"/>
        <v>NKHT2510/A4600157776</v>
      </c>
      <c r="L113" s="42" t="str">
        <f>IF(H113="","",Sheet1!AK113)</f>
        <v>K25TTM</v>
      </c>
      <c r="M113" s="42" t="str">
        <f>IF(H113="","",Sheet1!AE113)</f>
        <v>00157776</v>
      </c>
      <c r="N113" s="43" t="str">
        <f>IF(H113="","",Sheet1!AF113)</f>
        <v>04/10/2025</v>
      </c>
      <c r="O113" s="15" t="str">
        <f>IF(H113="","",Sheet1!AH113)</f>
        <v>WIN2A46</v>
      </c>
      <c r="S113" s="40" t="str">
        <f>IF(H113="","",Sheet1!AL113)</f>
        <v>2A46 WM+ HCM TM.03, CC CTL Tower</v>
      </c>
      <c r="V113" s="40" t="str">
        <f>IF(H113="","",Sheet1!AL113)</f>
        <v>2A46 WM+ HCM TM.03, CC CTL Tower</v>
      </c>
      <c r="Y113" s="15" t="str">
        <f>IF(H113="","",Sheet1!AJ113)</f>
        <v>CC300</v>
      </c>
      <c r="AB113" s="51">
        <f t="shared" si="11"/>
        <v>5111</v>
      </c>
      <c r="AC113" s="51">
        <f t="shared" si="12"/>
        <v>131</v>
      </c>
      <c r="AE113" s="45">
        <f>IF(H113="","",Sheet1!U113)</f>
        <v>2</v>
      </c>
      <c r="AG113" s="15">
        <f>IF(H113="","",Sheet1!T113)</f>
        <v>60885</v>
      </c>
      <c r="AH113" s="46">
        <f t="shared" si="13"/>
        <v>121770</v>
      </c>
      <c r="AL113" s="48">
        <f t="shared" si="14"/>
        <v>8</v>
      </c>
      <c r="AN113" s="45">
        <f t="shared" si="15"/>
        <v>9741.6</v>
      </c>
      <c r="AO113" s="48">
        <f t="shared" si="16"/>
        <v>33311</v>
      </c>
      <c r="AQ113" s="52" t="str">
        <f t="shared" si="17"/>
        <v>K-hangtra</v>
      </c>
      <c r="AR113" s="52">
        <f t="shared" si="18"/>
        <v>156</v>
      </c>
      <c r="AS113" s="52">
        <f t="shared" si="19"/>
        <v>632</v>
      </c>
    </row>
    <row r="114" spans="3:45" x14ac:dyDescent="0.25">
      <c r="C114" s="39" t="str">
        <f>IF(H114="","",Sheet1!AI114)</f>
        <v>B</v>
      </c>
      <c r="D114" s="38" t="s">
        <v>3039</v>
      </c>
      <c r="E114" s="38" t="s">
        <v>25</v>
      </c>
      <c r="F114" s="39" t="str">
        <f>IF(H114="","",Sheet1!AF114)</f>
        <v>04/10/2025</v>
      </c>
      <c r="G114" t="str">
        <f>IF(H114="","",Sheet1!AF114)</f>
        <v>04/10/2025</v>
      </c>
      <c r="H114" s="21">
        <v>9106023086</v>
      </c>
      <c r="I114" t="str">
        <f>IF(H114="","",Sheet1!AF114)</f>
        <v>04/10/2025</v>
      </c>
      <c r="J114" s="40" t="str">
        <f t="shared" si="10"/>
        <v>NKHT2510/02000033083</v>
      </c>
      <c r="L114" s="42" t="str">
        <f>IF(H114="","",Sheet1!AK114)</f>
        <v>K25TTM</v>
      </c>
      <c r="M114" s="42" t="str">
        <f>IF(H114="","",Sheet1!AE114)</f>
        <v>00033083</v>
      </c>
      <c r="N114" s="43" t="str">
        <f>IF(H114="","",Sheet1!AF114)</f>
        <v>04/10/2025</v>
      </c>
      <c r="O114" s="15" t="str">
        <f>IF(H114="","",Sheet1!AH114)</f>
        <v>WIN-020</v>
      </c>
      <c r="S114" s="40" t="str">
        <f>IF(H114="","",Sheet1!AL114)</f>
        <v>2AOT WM+ THA Trịnh Lộc, Yên Phú</v>
      </c>
      <c r="V114" s="40" t="str">
        <f>IF(H114="","",Sheet1!AL114)</f>
        <v>2AOT WM+ THA Trịnh Lộc, Yên Phú</v>
      </c>
      <c r="Y114" s="15" t="str">
        <f>IF(H114="","",Sheet1!AJ114)</f>
        <v>MNH250</v>
      </c>
      <c r="AB114" s="51">
        <f t="shared" si="11"/>
        <v>5111</v>
      </c>
      <c r="AC114" s="51">
        <f t="shared" si="12"/>
        <v>131</v>
      </c>
      <c r="AE114" s="45">
        <f>IF(H114="","",Sheet1!U114)</f>
        <v>1</v>
      </c>
      <c r="AG114" s="15">
        <f>IF(H114="","",Sheet1!T114)</f>
        <v>46000</v>
      </c>
      <c r="AH114" s="46">
        <f t="shared" si="13"/>
        <v>46000</v>
      </c>
      <c r="AL114" s="48">
        <f t="shared" si="14"/>
        <v>8</v>
      </c>
      <c r="AN114" s="45">
        <f t="shared" si="15"/>
        <v>3680</v>
      </c>
      <c r="AO114" s="48">
        <f t="shared" si="16"/>
        <v>33311</v>
      </c>
      <c r="AQ114" s="52" t="str">
        <f t="shared" si="17"/>
        <v>K-hangtra</v>
      </c>
      <c r="AR114" s="52">
        <f t="shared" si="18"/>
        <v>156</v>
      </c>
      <c r="AS114" s="52">
        <f t="shared" si="19"/>
        <v>632</v>
      </c>
    </row>
    <row r="115" spans="3:45" x14ac:dyDescent="0.25">
      <c r="C115" s="39" t="str">
        <f>IF(H115="","",Sheet1!AI115)</f>
        <v>B</v>
      </c>
      <c r="D115" s="38" t="s">
        <v>3039</v>
      </c>
      <c r="E115" s="38" t="s">
        <v>25</v>
      </c>
      <c r="F115" s="39" t="str">
        <f>IF(H115="","",Sheet1!AF115)</f>
        <v>04/10/2025</v>
      </c>
      <c r="G115" t="str">
        <f>IF(H115="","",Sheet1!AF115)</f>
        <v>04/10/2025</v>
      </c>
      <c r="H115" s="21">
        <v>9106023086</v>
      </c>
      <c r="I115" t="str">
        <f>IF(H115="","",Sheet1!AF115)</f>
        <v>04/10/2025</v>
      </c>
      <c r="J115" s="40" t="str">
        <f t="shared" si="10"/>
        <v>NKHT2510/02000033083</v>
      </c>
      <c r="L115" s="42" t="str">
        <f>IF(H115="","",Sheet1!AK115)</f>
        <v>K25TTM</v>
      </c>
      <c r="M115" s="42" t="str">
        <f>IF(H115="","",Sheet1!AE115)</f>
        <v>00033083</v>
      </c>
      <c r="N115" s="43" t="str">
        <f>IF(H115="","",Sheet1!AF115)</f>
        <v>04/10/2025</v>
      </c>
      <c r="O115" s="15" t="str">
        <f>IF(H115="","",Sheet1!AH115)</f>
        <v>WIN-020</v>
      </c>
      <c r="S115" s="40" t="str">
        <f>IF(H115="","",Sheet1!AL115)</f>
        <v>2AOT WM+ THA Trịnh Lộc, Yên Phú</v>
      </c>
      <c r="V115" s="40" t="str">
        <f>IF(H115="","",Sheet1!AL115)</f>
        <v>2AOT WM+ THA Trịnh Lộc, Yên Phú</v>
      </c>
      <c r="Y115" s="15" t="str">
        <f>IF(H115="","",Sheet1!AJ115)</f>
        <v>GM500</v>
      </c>
      <c r="AB115" s="51">
        <f t="shared" si="11"/>
        <v>5111</v>
      </c>
      <c r="AC115" s="51">
        <f t="shared" si="12"/>
        <v>131</v>
      </c>
      <c r="AE115" s="45">
        <f>IF(H115="","",Sheet1!U115)</f>
        <v>2</v>
      </c>
      <c r="AG115" s="15">
        <f>IF(H115="","",Sheet1!T115)</f>
        <v>111058</v>
      </c>
      <c r="AH115" s="46">
        <f t="shared" si="13"/>
        <v>222116</v>
      </c>
      <c r="AL115" s="48">
        <f t="shared" si="14"/>
        <v>8</v>
      </c>
      <c r="AN115" s="45">
        <f t="shared" si="15"/>
        <v>17769.28</v>
      </c>
      <c r="AO115" s="48">
        <f t="shared" si="16"/>
        <v>33311</v>
      </c>
      <c r="AQ115" s="52" t="str">
        <f t="shared" si="17"/>
        <v>K-hangtra</v>
      </c>
      <c r="AR115" s="52">
        <f t="shared" si="18"/>
        <v>156</v>
      </c>
      <c r="AS115" s="52">
        <f t="shared" si="19"/>
        <v>632</v>
      </c>
    </row>
    <row r="116" spans="3:45" x14ac:dyDescent="0.25">
      <c r="C116" s="39" t="str">
        <f>IF(H116="","",Sheet1!AI116)</f>
        <v>B</v>
      </c>
      <c r="D116" s="38" t="s">
        <v>3039</v>
      </c>
      <c r="E116" s="38" t="s">
        <v>25</v>
      </c>
      <c r="F116" s="39" t="str">
        <f>IF(H116="","",Sheet1!AF116)</f>
        <v>04/10/2025</v>
      </c>
      <c r="G116" t="str">
        <f>IF(H116="","",Sheet1!AF116)</f>
        <v>04/10/2025</v>
      </c>
      <c r="H116" s="21">
        <v>9106023178</v>
      </c>
      <c r="I116" t="str">
        <f>IF(H116="","",Sheet1!AF116)</f>
        <v>04/10/2025</v>
      </c>
      <c r="J116" s="40" t="str">
        <f t="shared" si="10"/>
        <v>NKHT2510/00700046764</v>
      </c>
      <c r="L116" s="42" t="str">
        <f>IF(H116="","",Sheet1!AK116)</f>
        <v>K25TTM</v>
      </c>
      <c r="M116" s="42" t="str">
        <f>IF(H116="","",Sheet1!AE116)</f>
        <v>00046764</v>
      </c>
      <c r="N116" s="43" t="str">
        <f>IF(H116="","",Sheet1!AF116)</f>
        <v>04/10/2025</v>
      </c>
      <c r="O116" s="15" t="str">
        <f>IF(H116="","",Sheet1!AH116)</f>
        <v>WIN-QNH-00-007</v>
      </c>
      <c r="S116" s="40" t="str">
        <f>IF(H116="","",Sheet1!AL116)</f>
        <v>5821 WM+ QNH 438 Đặng Châu Tuệ</v>
      </c>
      <c r="V116" s="40" t="str">
        <f>IF(H116="","",Sheet1!AL116)</f>
        <v>5821 WM+ QNH 438 Đặng Châu Tuệ</v>
      </c>
      <c r="Y116" s="15" t="str">
        <f>IF(H116="","",Sheet1!AJ116)</f>
        <v>MNH250</v>
      </c>
      <c r="AB116" s="51">
        <f t="shared" si="11"/>
        <v>5111</v>
      </c>
      <c r="AC116" s="51">
        <f t="shared" si="12"/>
        <v>131</v>
      </c>
      <c r="AE116" s="45">
        <f>IF(H116="","",Sheet1!U116)</f>
        <v>2</v>
      </c>
      <c r="AG116" s="15">
        <f>IF(H116="","",Sheet1!T116)</f>
        <v>46000</v>
      </c>
      <c r="AH116" s="46">
        <f t="shared" si="13"/>
        <v>92000</v>
      </c>
      <c r="AL116" s="48">
        <f t="shared" si="14"/>
        <v>8</v>
      </c>
      <c r="AN116" s="45">
        <f t="shared" si="15"/>
        <v>7360</v>
      </c>
      <c r="AO116" s="48">
        <f t="shared" si="16"/>
        <v>33311</v>
      </c>
      <c r="AQ116" s="52" t="str">
        <f t="shared" si="17"/>
        <v>K-hangtra</v>
      </c>
      <c r="AR116" s="52">
        <f t="shared" si="18"/>
        <v>156</v>
      </c>
      <c r="AS116" s="52">
        <f t="shared" si="19"/>
        <v>632</v>
      </c>
    </row>
    <row r="117" spans="3:45" x14ac:dyDescent="0.25">
      <c r="C117" s="39" t="str">
        <f>IF(H117="","",Sheet1!AI117)</f>
        <v>B</v>
      </c>
      <c r="D117" s="38" t="s">
        <v>3039</v>
      </c>
      <c r="E117" s="38" t="s">
        <v>25</v>
      </c>
      <c r="F117" s="39" t="str">
        <f>IF(H117="","",Sheet1!AF117)</f>
        <v>04/10/2025</v>
      </c>
      <c r="G117" t="str">
        <f>IF(H117="","",Sheet1!AF117)</f>
        <v>04/10/2025</v>
      </c>
      <c r="H117" s="21">
        <v>9106023181</v>
      </c>
      <c r="I117" t="str">
        <f>IF(H117="","",Sheet1!AF117)</f>
        <v>04/10/2025</v>
      </c>
      <c r="J117" s="40" t="str">
        <f t="shared" si="10"/>
        <v>NKHT2510/06400008063</v>
      </c>
      <c r="L117" s="42" t="str">
        <f>IF(H117="","",Sheet1!AK117)</f>
        <v>K25TTM</v>
      </c>
      <c r="M117" s="42" t="str">
        <f>IF(H117="","",Sheet1!AE117)</f>
        <v>00008063</v>
      </c>
      <c r="N117" s="43" t="str">
        <f>IF(H117="","",Sheet1!AF117)</f>
        <v>04/10/2025</v>
      </c>
      <c r="O117" s="15" t="str">
        <f>IF(H117="","",Sheet1!AH117)</f>
        <v>WIN-064</v>
      </c>
      <c r="S117" s="40" t="str">
        <f>IF(H117="","",Sheet1!AL117)</f>
        <v>4741 WM+ NDH 308 Tổ 13 Đường Hoàng Văn T</v>
      </c>
      <c r="V117" s="40" t="str">
        <f>IF(H117="","",Sheet1!AL117)</f>
        <v>4741 WM+ NDH 308 Tổ 13 Đường Hoàng Văn T</v>
      </c>
      <c r="Y117" s="15" t="str">
        <f>IF(H117="","",Sheet1!AJ117)</f>
        <v>GM500</v>
      </c>
      <c r="AB117" s="51">
        <f t="shared" si="11"/>
        <v>5111</v>
      </c>
      <c r="AC117" s="51">
        <f t="shared" si="12"/>
        <v>131</v>
      </c>
      <c r="AE117" s="45">
        <f>IF(H117="","",Sheet1!U117)</f>
        <v>4</v>
      </c>
      <c r="AG117" s="15">
        <f>IF(H117="","",Sheet1!T117)</f>
        <v>111058</v>
      </c>
      <c r="AH117" s="46">
        <f t="shared" si="13"/>
        <v>444232</v>
      </c>
      <c r="AL117" s="48">
        <f t="shared" si="14"/>
        <v>8</v>
      </c>
      <c r="AN117" s="45">
        <f t="shared" si="15"/>
        <v>35538.559999999998</v>
      </c>
      <c r="AO117" s="48">
        <f t="shared" si="16"/>
        <v>33311</v>
      </c>
      <c r="AQ117" s="52" t="str">
        <f t="shared" si="17"/>
        <v>K-hangtra</v>
      </c>
      <c r="AR117" s="52">
        <f t="shared" si="18"/>
        <v>156</v>
      </c>
      <c r="AS117" s="52">
        <f t="shared" si="19"/>
        <v>632</v>
      </c>
    </row>
    <row r="118" spans="3:45" x14ac:dyDescent="0.25">
      <c r="C118" s="39" t="str">
        <f>IF(H118="","",Sheet1!AI118)</f>
        <v>B</v>
      </c>
      <c r="D118" s="38" t="s">
        <v>3039</v>
      </c>
      <c r="E118" s="38" t="s">
        <v>25</v>
      </c>
      <c r="F118" s="39" t="str">
        <f>IF(H118="","",Sheet1!AF118)</f>
        <v>04/10/2025</v>
      </c>
      <c r="G118" t="str">
        <f>IF(H118="","",Sheet1!AF118)</f>
        <v>04/10/2025</v>
      </c>
      <c r="H118" s="21">
        <v>9106023174</v>
      </c>
      <c r="I118" t="str">
        <f>IF(H118="","",Sheet1!AF118)</f>
        <v>04/10/2025</v>
      </c>
      <c r="J118" s="40" t="str">
        <f t="shared" si="10"/>
        <v>NKHT2510/02000033084</v>
      </c>
      <c r="L118" s="42" t="str">
        <f>IF(H118="","",Sheet1!AK118)</f>
        <v>K25TTM</v>
      </c>
      <c r="M118" s="42" t="str">
        <f>IF(H118="","",Sheet1!AE118)</f>
        <v>00033084</v>
      </c>
      <c r="N118" s="43" t="str">
        <f>IF(H118="","",Sheet1!AF118)</f>
        <v>04/10/2025</v>
      </c>
      <c r="O118" s="15" t="str">
        <f>IF(H118="","",Sheet1!AH118)</f>
        <v>WIN-020</v>
      </c>
      <c r="S118" s="40" t="str">
        <f>IF(H118="","",Sheet1!AL118)</f>
        <v>6385 WM+ THA 496 Bà Triệu, Hậu Lộc</v>
      </c>
      <c r="V118" s="40" t="str">
        <f>IF(H118="","",Sheet1!AL118)</f>
        <v>6385 WM+ THA 496 Bà Triệu, Hậu Lộc</v>
      </c>
      <c r="Y118" s="15" t="str">
        <f>IF(H118="","",Sheet1!AJ118)</f>
        <v>GM500</v>
      </c>
      <c r="AB118" s="51">
        <f t="shared" si="11"/>
        <v>5111</v>
      </c>
      <c r="AC118" s="51">
        <f t="shared" si="12"/>
        <v>131</v>
      </c>
      <c r="AE118" s="45">
        <f>IF(H118="","",Sheet1!U118)</f>
        <v>1</v>
      </c>
      <c r="AG118" s="15">
        <f>IF(H118="","",Sheet1!T118)</f>
        <v>111058</v>
      </c>
      <c r="AH118" s="46">
        <f t="shared" si="13"/>
        <v>111058</v>
      </c>
      <c r="AL118" s="48">
        <f t="shared" si="14"/>
        <v>8</v>
      </c>
      <c r="AN118" s="45">
        <f t="shared" si="15"/>
        <v>8884.64</v>
      </c>
      <c r="AO118" s="48">
        <f t="shared" si="16"/>
        <v>33311</v>
      </c>
      <c r="AQ118" s="52" t="str">
        <f t="shared" si="17"/>
        <v>K-hangtra</v>
      </c>
      <c r="AR118" s="52">
        <f t="shared" si="18"/>
        <v>156</v>
      </c>
      <c r="AS118" s="52">
        <f t="shared" si="19"/>
        <v>632</v>
      </c>
    </row>
    <row r="119" spans="3:45" x14ac:dyDescent="0.25">
      <c r="C119" s="39" t="str">
        <f>IF(H119="","",Sheet1!AI119)</f>
        <v>B</v>
      </c>
      <c r="D119" s="38" t="s">
        <v>3039</v>
      </c>
      <c r="E119" s="38" t="s">
        <v>25</v>
      </c>
      <c r="F119" s="39" t="str">
        <f>IF(H119="","",Sheet1!AF119)</f>
        <v>04/10/2025</v>
      </c>
      <c r="G119" t="str">
        <f>IF(H119="","",Sheet1!AF119)</f>
        <v>04/10/2025</v>
      </c>
      <c r="H119" s="21">
        <v>9106023334</v>
      </c>
      <c r="I119" t="str">
        <f>IF(H119="","",Sheet1!AF119)</f>
        <v>04/10/2025</v>
      </c>
      <c r="J119" s="40" t="str">
        <f t="shared" si="10"/>
        <v>NKHT2510/09500001694</v>
      </c>
      <c r="L119" s="42" t="str">
        <f>IF(H119="","",Sheet1!AK119)</f>
        <v>K25TTM</v>
      </c>
      <c r="M119" s="42" t="str">
        <f>IF(H119="","",Sheet1!AE119)</f>
        <v>00001694</v>
      </c>
      <c r="N119" s="43" t="str">
        <f>IF(H119="","",Sheet1!AF119)</f>
        <v>04/10/2025</v>
      </c>
      <c r="O119" s="15" t="str">
        <f>IF(H119="","",Sheet1!AH119)</f>
        <v>WIN-095</v>
      </c>
      <c r="S119" s="40" t="str">
        <f>IF(H119="","",Sheet1!AL119)</f>
        <v>6538 WM+ CBG Tổ 1 Hoằng Bó, TT Nước Hai</v>
      </c>
      <c r="V119" s="40" t="str">
        <f>IF(H119="","",Sheet1!AL119)</f>
        <v>6538 WM+ CBG Tổ 1 Hoằng Bó, TT Nước Hai</v>
      </c>
      <c r="Y119" s="15" t="str">
        <f>IF(H119="","",Sheet1!AJ119)</f>
        <v>GM500</v>
      </c>
      <c r="AB119" s="51">
        <f t="shared" si="11"/>
        <v>5111</v>
      </c>
      <c r="AC119" s="51">
        <f t="shared" si="12"/>
        <v>131</v>
      </c>
      <c r="AE119" s="45">
        <f>IF(H119="","",Sheet1!U119)</f>
        <v>1</v>
      </c>
      <c r="AG119" s="15">
        <f>IF(H119="","",Sheet1!T119)</f>
        <v>111058</v>
      </c>
      <c r="AH119" s="46">
        <f t="shared" si="13"/>
        <v>111058</v>
      </c>
      <c r="AL119" s="48">
        <f t="shared" si="14"/>
        <v>8</v>
      </c>
      <c r="AN119" s="45">
        <f t="shared" si="15"/>
        <v>8884.64</v>
      </c>
      <c r="AO119" s="48">
        <f t="shared" si="16"/>
        <v>33311</v>
      </c>
      <c r="AQ119" s="52" t="str">
        <f t="shared" si="17"/>
        <v>K-hangtra</v>
      </c>
      <c r="AR119" s="52">
        <f t="shared" si="18"/>
        <v>156</v>
      </c>
      <c r="AS119" s="52">
        <f t="shared" si="19"/>
        <v>632</v>
      </c>
    </row>
    <row r="120" spans="3:45" x14ac:dyDescent="0.25">
      <c r="C120" s="39" t="str">
        <f>IF(H120="","",Sheet1!AI120)</f>
        <v>B</v>
      </c>
      <c r="D120" s="38" t="s">
        <v>3039</v>
      </c>
      <c r="E120" s="38" t="s">
        <v>25</v>
      </c>
      <c r="F120" s="39" t="str">
        <f>IF(H120="","",Sheet1!AF120)</f>
        <v>04/10/2025</v>
      </c>
      <c r="G120" t="str">
        <f>IF(H120="","",Sheet1!AF120)</f>
        <v>04/10/2025</v>
      </c>
      <c r="H120" s="21">
        <v>9106023400</v>
      </c>
      <c r="I120" t="str">
        <f>IF(H120="","",Sheet1!AF120)</f>
        <v>04/10/2025</v>
      </c>
      <c r="J120" s="40" t="str">
        <f t="shared" si="10"/>
        <v>NKHT2510/00200475383</v>
      </c>
      <c r="L120" s="42" t="str">
        <f>IF(H120="","",Sheet1!AK120)</f>
        <v>K25TTM</v>
      </c>
      <c r="M120" s="42" t="str">
        <f>IF(H120="","",Sheet1!AE120)</f>
        <v>00475383</v>
      </c>
      <c r="N120" s="43" t="str">
        <f>IF(H120="","",Sheet1!AF120)</f>
        <v>04/10/2025</v>
      </c>
      <c r="O120" s="15" t="str">
        <f>IF(H120="","",Sheet1!AH120)</f>
        <v>WIN-HNI-00-002</v>
      </c>
      <c r="S120" s="40" t="str">
        <f>IF(H120="","",Sheet1!AL120)</f>
        <v>4199 WM+ HNI Lưu Phái</v>
      </c>
      <c r="V120" s="40" t="str">
        <f>IF(H120="","",Sheet1!AL120)</f>
        <v>4199 WM+ HNI Lưu Phái</v>
      </c>
      <c r="Y120" s="15" t="str">
        <f>IF(H120="","",Sheet1!AJ120)</f>
        <v>MNH250</v>
      </c>
      <c r="AB120" s="51">
        <f t="shared" si="11"/>
        <v>5111</v>
      </c>
      <c r="AC120" s="51">
        <f t="shared" si="12"/>
        <v>131</v>
      </c>
      <c r="AE120" s="45">
        <f>IF(H120="","",Sheet1!U120)</f>
        <v>1</v>
      </c>
      <c r="AG120" s="15">
        <f>IF(H120="","",Sheet1!T120)</f>
        <v>46000</v>
      </c>
      <c r="AH120" s="46">
        <f t="shared" si="13"/>
        <v>46000</v>
      </c>
      <c r="AL120" s="48">
        <f t="shared" si="14"/>
        <v>8</v>
      </c>
      <c r="AN120" s="45">
        <f t="shared" si="15"/>
        <v>3680</v>
      </c>
      <c r="AO120" s="48">
        <f t="shared" si="16"/>
        <v>33311</v>
      </c>
      <c r="AQ120" s="52" t="str">
        <f t="shared" si="17"/>
        <v>K-hangtra</v>
      </c>
      <c r="AR120" s="52">
        <f t="shared" si="18"/>
        <v>156</v>
      </c>
      <c r="AS120" s="52">
        <f t="shared" si="19"/>
        <v>632</v>
      </c>
    </row>
    <row r="121" spans="3:45" x14ac:dyDescent="0.25">
      <c r="C121" s="39" t="str">
        <f>IF(H121="","",Sheet1!AI121)</f>
        <v>N</v>
      </c>
      <c r="D121" s="38" t="s">
        <v>3039</v>
      </c>
      <c r="E121" s="38" t="s">
        <v>25</v>
      </c>
      <c r="F121" s="39" t="str">
        <f>IF(H121="","",Sheet1!AF121)</f>
        <v>04/10/2025</v>
      </c>
      <c r="G121" t="str">
        <f>IF(H121="","",Sheet1!AF121)</f>
        <v>04/10/2025</v>
      </c>
      <c r="H121" s="21">
        <v>9106023418</v>
      </c>
      <c r="I121" t="str">
        <f>IF(H121="","",Sheet1!AF121)</f>
        <v>04/10/2025</v>
      </c>
      <c r="J121" s="40" t="str">
        <f t="shared" si="10"/>
        <v>NKHT2510/02400062763</v>
      </c>
      <c r="L121" s="42" t="str">
        <f>IF(H121="","",Sheet1!AK121)</f>
        <v>K25TTM</v>
      </c>
      <c r="M121" s="42" t="str">
        <f>IF(H121="","",Sheet1!AE121)</f>
        <v>00062763</v>
      </c>
      <c r="N121" s="43" t="str">
        <f>IF(H121="","",Sheet1!AF121)</f>
        <v>04/10/2025</v>
      </c>
      <c r="O121" s="15" t="str">
        <f>IF(H121="","",Sheet1!AH121)</f>
        <v>WIN-024</v>
      </c>
      <c r="S121" s="40" t="str">
        <f>IF(H121="","",Sheet1!AL121)</f>
        <v>6034 WM+ BDG A-S-04 và A-S-05 EcoXuân</v>
      </c>
      <c r="V121" s="40" t="str">
        <f>IF(H121="","",Sheet1!AL121)</f>
        <v>6034 WM+ BDG A-S-04 và A-S-05 EcoXuân</v>
      </c>
      <c r="Y121" s="15" t="str">
        <f>IF(H121="","",Sheet1!AJ121)</f>
        <v>CC300</v>
      </c>
      <c r="AB121" s="51">
        <f t="shared" si="11"/>
        <v>5111</v>
      </c>
      <c r="AC121" s="51">
        <f t="shared" si="12"/>
        <v>131</v>
      </c>
      <c r="AE121" s="45">
        <f>IF(H121="","",Sheet1!U121)</f>
        <v>1</v>
      </c>
      <c r="AG121" s="15">
        <f>IF(H121="","",Sheet1!T121)</f>
        <v>60885</v>
      </c>
      <c r="AH121" s="46">
        <f t="shared" si="13"/>
        <v>60885</v>
      </c>
      <c r="AL121" s="48">
        <f t="shared" si="14"/>
        <v>8</v>
      </c>
      <c r="AN121" s="45">
        <f t="shared" si="15"/>
        <v>4870.8</v>
      </c>
      <c r="AO121" s="48">
        <f t="shared" si="16"/>
        <v>33311</v>
      </c>
      <c r="AQ121" s="52" t="str">
        <f t="shared" si="17"/>
        <v>K-hangtra</v>
      </c>
      <c r="AR121" s="52">
        <f t="shared" si="18"/>
        <v>156</v>
      </c>
      <c r="AS121" s="52">
        <f t="shared" si="19"/>
        <v>632</v>
      </c>
    </row>
    <row r="122" spans="3:45" x14ac:dyDescent="0.25">
      <c r="C122" s="39" t="str">
        <f>IF(H122="","",Sheet1!AI122)</f>
        <v>N</v>
      </c>
      <c r="D122" s="38" t="s">
        <v>3039</v>
      </c>
      <c r="E122" s="38" t="s">
        <v>25</v>
      </c>
      <c r="F122" s="39" t="str">
        <f>IF(H122="","",Sheet1!AF122)</f>
        <v>04/10/2025</v>
      </c>
      <c r="G122" t="str">
        <f>IF(H122="","",Sheet1!AF122)</f>
        <v>04/10/2025</v>
      </c>
      <c r="H122" s="21">
        <v>9106023418</v>
      </c>
      <c r="I122" t="str">
        <f>IF(H122="","",Sheet1!AF122)</f>
        <v>04/10/2025</v>
      </c>
      <c r="J122" s="40" t="str">
        <f t="shared" si="10"/>
        <v>NKHT2510/02400062763</v>
      </c>
      <c r="L122" s="42" t="str">
        <f>IF(H122="","",Sheet1!AK122)</f>
        <v>K25TTM</v>
      </c>
      <c r="M122" s="42" t="str">
        <f>IF(H122="","",Sheet1!AE122)</f>
        <v>00062763</v>
      </c>
      <c r="N122" s="43" t="str">
        <f>IF(H122="","",Sheet1!AF122)</f>
        <v>04/10/2025</v>
      </c>
      <c r="O122" s="15" t="str">
        <f>IF(H122="","",Sheet1!AH122)</f>
        <v>WIN-024</v>
      </c>
      <c r="S122" s="40" t="str">
        <f>IF(H122="","",Sheet1!AL122)</f>
        <v>6034 WM+ BDG A-S-04 và A-S-05 EcoXuân</v>
      </c>
      <c r="V122" s="40" t="str">
        <f>IF(H122="","",Sheet1!AL122)</f>
        <v>6034 WM+ BDG A-S-04 và A-S-05 EcoXuân</v>
      </c>
      <c r="Y122" s="15" t="str">
        <f>IF(H122="","",Sheet1!AJ122)</f>
        <v>CN300</v>
      </c>
      <c r="AB122" s="51">
        <f t="shared" si="11"/>
        <v>5111</v>
      </c>
      <c r="AC122" s="51">
        <f t="shared" si="12"/>
        <v>131</v>
      </c>
      <c r="AE122" s="45">
        <f>IF(H122="","",Sheet1!U122)</f>
        <v>1</v>
      </c>
      <c r="AG122" s="15">
        <f>IF(H122="","",Sheet1!T122)</f>
        <v>70950</v>
      </c>
      <c r="AH122" s="46">
        <f t="shared" si="13"/>
        <v>70950</v>
      </c>
      <c r="AL122" s="48">
        <f t="shared" si="14"/>
        <v>8</v>
      </c>
      <c r="AN122" s="45">
        <f t="shared" si="15"/>
        <v>5676</v>
      </c>
      <c r="AO122" s="48">
        <f t="shared" si="16"/>
        <v>33311</v>
      </c>
      <c r="AQ122" s="52" t="str">
        <f t="shared" si="17"/>
        <v>K-hangtra</v>
      </c>
      <c r="AR122" s="52">
        <f t="shared" si="18"/>
        <v>156</v>
      </c>
      <c r="AS122" s="52">
        <f t="shared" si="19"/>
        <v>632</v>
      </c>
    </row>
    <row r="123" spans="3:45" x14ac:dyDescent="0.25">
      <c r="C123" s="39" t="str">
        <f>IF(H123="","",Sheet1!AI123)</f>
        <v>N</v>
      </c>
      <c r="D123" s="38" t="s">
        <v>3039</v>
      </c>
      <c r="E123" s="38" t="s">
        <v>25</v>
      </c>
      <c r="F123" s="39" t="str">
        <f>IF(H123="","",Sheet1!AF123)</f>
        <v>04/10/2025</v>
      </c>
      <c r="G123" t="str">
        <f>IF(H123="","",Sheet1!AF123)</f>
        <v>04/10/2025</v>
      </c>
      <c r="H123" s="21">
        <v>9106023418</v>
      </c>
      <c r="I123" t="str">
        <f>IF(H123="","",Sheet1!AF123)</f>
        <v>04/10/2025</v>
      </c>
      <c r="J123" s="40" t="str">
        <f t="shared" si="10"/>
        <v>NKHT2510/02400062763</v>
      </c>
      <c r="L123" s="42" t="str">
        <f>IF(H123="","",Sheet1!AK123)</f>
        <v>K25TTM</v>
      </c>
      <c r="M123" s="42" t="str">
        <f>IF(H123="","",Sheet1!AE123)</f>
        <v>00062763</v>
      </c>
      <c r="N123" s="43" t="str">
        <f>IF(H123="","",Sheet1!AF123)</f>
        <v>04/10/2025</v>
      </c>
      <c r="O123" s="15" t="str">
        <f>IF(H123="","",Sheet1!AH123)</f>
        <v>WIN-024</v>
      </c>
      <c r="S123" s="40" t="str">
        <f>IF(H123="","",Sheet1!AL123)</f>
        <v>6034 WM+ BDG A-S-04 và A-S-05 EcoXuân</v>
      </c>
      <c r="V123" s="40" t="str">
        <f>IF(H123="","",Sheet1!AL123)</f>
        <v>6034 WM+ BDG A-S-04 và A-S-05 EcoXuân</v>
      </c>
      <c r="Y123" s="15" t="str">
        <f>IF(H123="","",Sheet1!AJ123)</f>
        <v>GM500</v>
      </c>
      <c r="AB123" s="51">
        <f t="shared" si="11"/>
        <v>5111</v>
      </c>
      <c r="AC123" s="51">
        <f t="shared" si="12"/>
        <v>131</v>
      </c>
      <c r="AE123" s="45">
        <f>IF(H123="","",Sheet1!U123)</f>
        <v>1</v>
      </c>
      <c r="AG123" s="15">
        <f>IF(H123="","",Sheet1!T123)</f>
        <v>111058</v>
      </c>
      <c r="AH123" s="46">
        <f t="shared" si="13"/>
        <v>111058</v>
      </c>
      <c r="AL123" s="48">
        <f t="shared" si="14"/>
        <v>8</v>
      </c>
      <c r="AN123" s="45">
        <f t="shared" si="15"/>
        <v>8884.64</v>
      </c>
      <c r="AO123" s="48">
        <f t="shared" si="16"/>
        <v>33311</v>
      </c>
      <c r="AQ123" s="52" t="str">
        <f t="shared" si="17"/>
        <v>K-hangtra</v>
      </c>
      <c r="AR123" s="52">
        <f t="shared" si="18"/>
        <v>156</v>
      </c>
      <c r="AS123" s="52">
        <f t="shared" si="19"/>
        <v>632</v>
      </c>
    </row>
    <row r="124" spans="3:45" x14ac:dyDescent="0.25">
      <c r="C124" s="39" t="str">
        <f>IF(H124="","",Sheet1!AI124)</f>
        <v>N</v>
      </c>
      <c r="D124" s="38" t="s">
        <v>3039</v>
      </c>
      <c r="E124" s="38" t="s">
        <v>25</v>
      </c>
      <c r="F124" s="39" t="str">
        <f>IF(H124="","",Sheet1!AF124)</f>
        <v>04/10/2025</v>
      </c>
      <c r="G124" t="str">
        <f>IF(H124="","",Sheet1!AF124)</f>
        <v>04/10/2025</v>
      </c>
      <c r="H124" s="21">
        <v>9106023418</v>
      </c>
      <c r="I124" t="str">
        <f>IF(H124="","",Sheet1!AF124)</f>
        <v>04/10/2025</v>
      </c>
      <c r="J124" s="40" t="str">
        <f t="shared" si="10"/>
        <v>NKHT2510/02400062763</v>
      </c>
      <c r="L124" s="42" t="str">
        <f>IF(H124="","",Sheet1!AK124)</f>
        <v>K25TTM</v>
      </c>
      <c r="M124" s="42" t="str">
        <f>IF(H124="","",Sheet1!AE124)</f>
        <v>00062763</v>
      </c>
      <c r="N124" s="43" t="str">
        <f>IF(H124="","",Sheet1!AF124)</f>
        <v>04/10/2025</v>
      </c>
      <c r="O124" s="15" t="str">
        <f>IF(H124="","",Sheet1!AH124)</f>
        <v>WIN-024</v>
      </c>
      <c r="S124" s="40" t="str">
        <f>IF(H124="","",Sheet1!AL124)</f>
        <v>6034 WM+ BDG A-S-04 và A-S-05 EcoXuân</v>
      </c>
      <c r="V124" s="40" t="str">
        <f>IF(H124="","",Sheet1!AL124)</f>
        <v>6034 WM+ BDG A-S-04 và A-S-05 EcoXuân</v>
      </c>
      <c r="Y124" s="15" t="str">
        <f>IF(H124="","",Sheet1!AJ124)</f>
        <v>GXD500</v>
      </c>
      <c r="AB124" s="51">
        <f t="shared" si="11"/>
        <v>5111</v>
      </c>
      <c r="AC124" s="51">
        <f t="shared" si="12"/>
        <v>131</v>
      </c>
      <c r="AE124" s="45">
        <f>IF(H124="","",Sheet1!U124)</f>
        <v>2</v>
      </c>
      <c r="AG124" s="15">
        <f>IF(H124="","",Sheet1!T124)</f>
        <v>111606</v>
      </c>
      <c r="AH124" s="46">
        <f t="shared" si="13"/>
        <v>223212</v>
      </c>
      <c r="AL124" s="48">
        <f t="shared" si="14"/>
        <v>8</v>
      </c>
      <c r="AN124" s="45">
        <f t="shared" si="15"/>
        <v>17856.96</v>
      </c>
      <c r="AO124" s="48">
        <f t="shared" si="16"/>
        <v>33311</v>
      </c>
      <c r="AQ124" s="52" t="str">
        <f t="shared" si="17"/>
        <v>K-hangtra</v>
      </c>
      <c r="AR124" s="52">
        <f t="shared" si="18"/>
        <v>156</v>
      </c>
      <c r="AS124" s="52">
        <f t="shared" si="19"/>
        <v>632</v>
      </c>
    </row>
    <row r="125" spans="3:45" x14ac:dyDescent="0.25">
      <c r="C125" s="39" t="str">
        <f>IF(H125="","",Sheet1!AI125)</f>
        <v>N</v>
      </c>
      <c r="D125" s="38" t="s">
        <v>3039</v>
      </c>
      <c r="E125" s="38" t="s">
        <v>25</v>
      </c>
      <c r="F125" s="39" t="str">
        <f>IF(H125="","",Sheet1!AF125)</f>
        <v>04/10/2025</v>
      </c>
      <c r="G125" t="str">
        <f>IF(H125="","",Sheet1!AF125)</f>
        <v>04/10/2025</v>
      </c>
      <c r="H125" s="21">
        <v>9106023418</v>
      </c>
      <c r="I125" t="str">
        <f>IF(H125="","",Sheet1!AF125)</f>
        <v>04/10/2025</v>
      </c>
      <c r="J125" s="40" t="str">
        <f t="shared" si="10"/>
        <v>NKHT2510/02400062763</v>
      </c>
      <c r="L125" s="42" t="str">
        <f>IF(H125="","",Sheet1!AK125)</f>
        <v>K25TTM</v>
      </c>
      <c r="M125" s="42" t="str">
        <f>IF(H125="","",Sheet1!AE125)</f>
        <v>00062763</v>
      </c>
      <c r="N125" s="43" t="str">
        <f>IF(H125="","",Sheet1!AF125)</f>
        <v>04/10/2025</v>
      </c>
      <c r="O125" s="15" t="str">
        <f>IF(H125="","",Sheet1!AH125)</f>
        <v>WIN-024</v>
      </c>
      <c r="S125" s="40" t="str">
        <f>IF(H125="","",Sheet1!AL125)</f>
        <v>6034 WM+ BDG A-S-04 và A-S-05 EcoXuân</v>
      </c>
      <c r="V125" s="40" t="str">
        <f>IF(H125="","",Sheet1!AL125)</f>
        <v>6034 WM+ BDG A-S-04 và A-S-05 EcoXuân</v>
      </c>
      <c r="Y125" s="15" t="str">
        <f>IF(H125="","",Sheet1!AJ125)</f>
        <v>CGM300</v>
      </c>
      <c r="AB125" s="51">
        <f t="shared" si="11"/>
        <v>5111</v>
      </c>
      <c r="AC125" s="51">
        <f t="shared" si="12"/>
        <v>131</v>
      </c>
      <c r="AE125" s="45">
        <f>IF(H125="","",Sheet1!U125)</f>
        <v>1</v>
      </c>
      <c r="AG125" s="15">
        <f>IF(H125="","",Sheet1!T125)</f>
        <v>73431</v>
      </c>
      <c r="AH125" s="46">
        <f t="shared" si="13"/>
        <v>73431</v>
      </c>
      <c r="AL125" s="48">
        <f t="shared" si="14"/>
        <v>8</v>
      </c>
      <c r="AN125" s="45">
        <f t="shared" si="15"/>
        <v>5874.4800000000005</v>
      </c>
      <c r="AO125" s="48">
        <f t="shared" si="16"/>
        <v>33311</v>
      </c>
      <c r="AQ125" s="52" t="str">
        <f t="shared" si="17"/>
        <v>K-hangtra</v>
      </c>
      <c r="AR125" s="52">
        <f t="shared" si="18"/>
        <v>156</v>
      </c>
      <c r="AS125" s="52">
        <f t="shared" si="19"/>
        <v>632</v>
      </c>
    </row>
    <row r="126" spans="3:45" x14ac:dyDescent="0.25">
      <c r="C126" s="39" t="str">
        <f>IF(H126="","",Sheet1!AI126)</f>
        <v>N</v>
      </c>
      <c r="D126" s="38" t="s">
        <v>3039</v>
      </c>
      <c r="E126" s="38" t="s">
        <v>25</v>
      </c>
      <c r="F126" s="39" t="str">
        <f>IF(H126="","",Sheet1!AF126)</f>
        <v>04/10/2025</v>
      </c>
      <c r="G126" t="str">
        <f>IF(H126="","",Sheet1!AF126)</f>
        <v>04/10/2025</v>
      </c>
      <c r="H126" s="21">
        <v>9106023418</v>
      </c>
      <c r="I126" t="str">
        <f>IF(H126="","",Sheet1!AF126)</f>
        <v>04/10/2025</v>
      </c>
      <c r="J126" s="40" t="str">
        <f t="shared" si="10"/>
        <v>NKHT2510/02400062763</v>
      </c>
      <c r="L126" s="42" t="str">
        <f>IF(H126="","",Sheet1!AK126)</f>
        <v>K25TTM</v>
      </c>
      <c r="M126" s="42" t="str">
        <f>IF(H126="","",Sheet1!AE126)</f>
        <v>00062763</v>
      </c>
      <c r="N126" s="43" t="str">
        <f>IF(H126="","",Sheet1!AF126)</f>
        <v>04/10/2025</v>
      </c>
      <c r="O126" s="15" t="str">
        <f>IF(H126="","",Sheet1!AH126)</f>
        <v>WIN-024</v>
      </c>
      <c r="S126" s="40" t="str">
        <f>IF(H126="","",Sheet1!AL126)</f>
        <v>6034 WM+ BDG A-S-04 và A-S-05 EcoXuân</v>
      </c>
      <c r="V126" s="40" t="str">
        <f>IF(H126="","",Sheet1!AL126)</f>
        <v>6034 WM+ BDG A-S-04 và A-S-05 EcoXuân</v>
      </c>
      <c r="Y126" s="15" t="str">
        <f>IF(H126="","",Sheet1!AJ126)</f>
        <v>GL250</v>
      </c>
      <c r="AB126" s="51">
        <f t="shared" si="11"/>
        <v>5111</v>
      </c>
      <c r="AC126" s="51">
        <f t="shared" si="12"/>
        <v>131</v>
      </c>
      <c r="AE126" s="45">
        <f>IF(H126="","",Sheet1!U126)</f>
        <v>1</v>
      </c>
      <c r="AG126" s="15">
        <f>IF(H126="","",Sheet1!T126)</f>
        <v>49500</v>
      </c>
      <c r="AH126" s="46">
        <f t="shared" si="13"/>
        <v>49500</v>
      </c>
      <c r="AL126" s="48">
        <f t="shared" si="14"/>
        <v>8</v>
      </c>
      <c r="AN126" s="45">
        <f t="shared" si="15"/>
        <v>3960</v>
      </c>
      <c r="AO126" s="48">
        <f t="shared" si="16"/>
        <v>33311</v>
      </c>
      <c r="AQ126" s="52" t="str">
        <f t="shared" si="17"/>
        <v>K-hangtra</v>
      </c>
      <c r="AR126" s="52">
        <f t="shared" si="18"/>
        <v>156</v>
      </c>
      <c r="AS126" s="52">
        <f t="shared" si="19"/>
        <v>632</v>
      </c>
    </row>
    <row r="127" spans="3:45" x14ac:dyDescent="0.25">
      <c r="C127" s="39" t="str">
        <f>IF(H127="","",Sheet1!AI127)</f>
        <v>B</v>
      </c>
      <c r="D127" s="38" t="s">
        <v>3039</v>
      </c>
      <c r="E127" s="38" t="s">
        <v>25</v>
      </c>
      <c r="F127" s="39" t="str">
        <f>IF(H127="","",Sheet1!AF127)</f>
        <v>04/10/2025</v>
      </c>
      <c r="G127" t="str">
        <f>IF(H127="","",Sheet1!AF127)</f>
        <v>04/10/2025</v>
      </c>
      <c r="H127" s="21">
        <v>9106023394</v>
      </c>
      <c r="I127" t="str">
        <f>IF(H127="","",Sheet1!AF127)</f>
        <v>04/10/2025</v>
      </c>
      <c r="J127" s="40" t="str">
        <f t="shared" si="10"/>
        <v>NKHT2510/05800036923</v>
      </c>
      <c r="L127" s="42" t="str">
        <f>IF(H127="","",Sheet1!AK127)</f>
        <v>K25TTM</v>
      </c>
      <c r="M127" s="42" t="str">
        <f>IF(H127="","",Sheet1!AE127)</f>
        <v>00036923</v>
      </c>
      <c r="N127" s="43" t="str">
        <f>IF(H127="","",Sheet1!AF127)</f>
        <v>04/10/2025</v>
      </c>
      <c r="O127" s="15" t="str">
        <f>IF(H127="","",Sheet1!AH127)</f>
        <v>WIN-058</v>
      </c>
      <c r="S127" s="40" t="str">
        <f>IF(H127="","",Sheet1!AL127)</f>
        <v>2BH1 WM+ NAN 129 Mai Lão Bạng</v>
      </c>
      <c r="V127" s="40" t="str">
        <f>IF(H127="","",Sheet1!AL127)</f>
        <v>2BH1 WM+ NAN 129 Mai Lão Bạng</v>
      </c>
      <c r="Y127" s="15" t="str">
        <f>IF(H127="","",Sheet1!AJ127)</f>
        <v>MNH250</v>
      </c>
      <c r="AB127" s="51">
        <f t="shared" si="11"/>
        <v>5111</v>
      </c>
      <c r="AC127" s="51">
        <f t="shared" si="12"/>
        <v>131</v>
      </c>
      <c r="AE127" s="45">
        <f>IF(H127="","",Sheet1!U127)</f>
        <v>4</v>
      </c>
      <c r="AG127" s="15">
        <f>IF(H127="","",Sheet1!T127)</f>
        <v>46000</v>
      </c>
      <c r="AH127" s="46">
        <f t="shared" si="13"/>
        <v>184000</v>
      </c>
      <c r="AL127" s="48">
        <f t="shared" si="14"/>
        <v>8</v>
      </c>
      <c r="AN127" s="45">
        <f t="shared" si="15"/>
        <v>14720</v>
      </c>
      <c r="AO127" s="48">
        <f t="shared" si="16"/>
        <v>33311</v>
      </c>
      <c r="AQ127" s="52" t="str">
        <f t="shared" si="17"/>
        <v>K-hangtra</v>
      </c>
      <c r="AR127" s="52">
        <f t="shared" si="18"/>
        <v>156</v>
      </c>
      <c r="AS127" s="52">
        <f t="shared" si="19"/>
        <v>632</v>
      </c>
    </row>
    <row r="128" spans="3:45" x14ac:dyDescent="0.25">
      <c r="C128" s="39" t="str">
        <f>IF(H128="","",Sheet1!AI128)</f>
        <v>N</v>
      </c>
      <c r="D128" s="38" t="s">
        <v>3039</v>
      </c>
      <c r="E128" s="38" t="s">
        <v>25</v>
      </c>
      <c r="F128" s="39" t="str">
        <f>IF(H128="","",Sheet1!AF128)</f>
        <v>04/10/2025</v>
      </c>
      <c r="G128" t="str">
        <f>IF(H128="","",Sheet1!AF128)</f>
        <v>04/10/2025</v>
      </c>
      <c r="H128" s="21">
        <v>9106023424</v>
      </c>
      <c r="I128" t="str">
        <f>IF(H128="","",Sheet1!AF128)</f>
        <v>04/10/2025</v>
      </c>
      <c r="J128" s="40" t="str">
        <f t="shared" si="10"/>
        <v>NKHT2510/05700006322</v>
      </c>
      <c r="L128" s="42" t="str">
        <f>IF(H128="","",Sheet1!AK128)</f>
        <v>K25TTM</v>
      </c>
      <c r="M128" s="42" t="str">
        <f>IF(H128="","",Sheet1!AE128)</f>
        <v>00006322</v>
      </c>
      <c r="N128" s="43" t="str">
        <f>IF(H128="","",Sheet1!AF128)</f>
        <v>04/10/2025</v>
      </c>
      <c r="O128" s="15" t="str">
        <f>IF(H128="","",Sheet1!AH128)</f>
        <v>WIN-057</v>
      </c>
      <c r="S128" s="40" t="str">
        <f>IF(H128="","",Sheet1!AL128)</f>
        <v>4932 WM+ KGG 37 đường 3/2</v>
      </c>
      <c r="V128" s="40" t="str">
        <f>IF(H128="","",Sheet1!AL128)</f>
        <v>4932 WM+ KGG 37 đường 3/2</v>
      </c>
      <c r="Y128" s="15" t="str">
        <f>IF(H128="","",Sheet1!AJ128)</f>
        <v>GL250</v>
      </c>
      <c r="AB128" s="51">
        <f t="shared" si="11"/>
        <v>5111</v>
      </c>
      <c r="AC128" s="51">
        <f t="shared" si="12"/>
        <v>131</v>
      </c>
      <c r="AE128" s="45">
        <f>IF(H128="","",Sheet1!U128)</f>
        <v>2</v>
      </c>
      <c r="AG128" s="15">
        <f>IF(H128="","",Sheet1!T128)</f>
        <v>49500</v>
      </c>
      <c r="AH128" s="46">
        <f t="shared" si="13"/>
        <v>99000</v>
      </c>
      <c r="AL128" s="48">
        <f t="shared" si="14"/>
        <v>8</v>
      </c>
      <c r="AN128" s="45">
        <f t="shared" si="15"/>
        <v>7920</v>
      </c>
      <c r="AO128" s="48">
        <f t="shared" si="16"/>
        <v>33311</v>
      </c>
      <c r="AQ128" s="52" t="str">
        <f t="shared" si="17"/>
        <v>K-hangtra</v>
      </c>
      <c r="AR128" s="52">
        <f t="shared" si="18"/>
        <v>156</v>
      </c>
      <c r="AS128" s="52">
        <f t="shared" si="19"/>
        <v>632</v>
      </c>
    </row>
    <row r="129" spans="3:45" x14ac:dyDescent="0.25">
      <c r="C129" s="39" t="str">
        <f>IF(H129="","",Sheet1!AI129)</f>
        <v>B</v>
      </c>
      <c r="D129" s="38" t="s">
        <v>3039</v>
      </c>
      <c r="E129" s="38" t="s">
        <v>25</v>
      </c>
      <c r="F129" s="39" t="str">
        <f>IF(H129="","",Sheet1!AF129)</f>
        <v>04/10/2025</v>
      </c>
      <c r="G129" t="str">
        <f>IF(H129="","",Sheet1!AF129)</f>
        <v>04/10/2025</v>
      </c>
      <c r="H129" s="21">
        <v>9106023512</v>
      </c>
      <c r="I129" t="str">
        <f>IF(H129="","",Sheet1!AF129)</f>
        <v>04/10/2025</v>
      </c>
      <c r="J129" s="40" t="str">
        <f t="shared" si="10"/>
        <v>NKHT2510/00200475413</v>
      </c>
      <c r="L129" s="42" t="str">
        <f>IF(H129="","",Sheet1!AK129)</f>
        <v>K25TTM</v>
      </c>
      <c r="M129" s="42" t="str">
        <f>IF(H129="","",Sheet1!AE129)</f>
        <v>00475413</v>
      </c>
      <c r="N129" s="43" t="str">
        <f>IF(H129="","",Sheet1!AF129)</f>
        <v>04/10/2025</v>
      </c>
      <c r="O129" s="15" t="str">
        <f>IF(H129="","",Sheet1!AH129)</f>
        <v>WIN-HNI-00-002</v>
      </c>
      <c r="S129" s="40" t="str">
        <f>IF(H129="","",Sheet1!AL129)</f>
        <v>2ASS WM+ HNI Thôn 7, Ngọc Tảo</v>
      </c>
      <c r="V129" s="40" t="str">
        <f>IF(H129="","",Sheet1!AL129)</f>
        <v>2ASS WM+ HNI Thôn 7, Ngọc Tảo</v>
      </c>
      <c r="Y129" s="15" t="str">
        <f>IF(H129="","",Sheet1!AJ129)</f>
        <v>GM500</v>
      </c>
      <c r="AB129" s="51">
        <f t="shared" si="11"/>
        <v>5111</v>
      </c>
      <c r="AC129" s="51">
        <f t="shared" si="12"/>
        <v>131</v>
      </c>
      <c r="AE129" s="45">
        <f>IF(H129="","",Sheet1!U129)</f>
        <v>4</v>
      </c>
      <c r="AG129" s="15">
        <f>IF(H129="","",Sheet1!T129)</f>
        <v>111058</v>
      </c>
      <c r="AH129" s="46">
        <f t="shared" si="13"/>
        <v>444232</v>
      </c>
      <c r="AL129" s="48">
        <f t="shared" si="14"/>
        <v>8</v>
      </c>
      <c r="AN129" s="45">
        <f t="shared" si="15"/>
        <v>35538.559999999998</v>
      </c>
      <c r="AO129" s="48">
        <f t="shared" si="16"/>
        <v>33311</v>
      </c>
      <c r="AQ129" s="52" t="str">
        <f t="shared" si="17"/>
        <v>K-hangtra</v>
      </c>
      <c r="AR129" s="52">
        <f t="shared" si="18"/>
        <v>156</v>
      </c>
      <c r="AS129" s="52">
        <f t="shared" si="19"/>
        <v>632</v>
      </c>
    </row>
    <row r="130" spans="3:45" x14ac:dyDescent="0.25">
      <c r="C130" s="39" t="str">
        <f>IF(H130="","",Sheet1!AI130)</f>
        <v>B</v>
      </c>
      <c r="D130" s="38" t="s">
        <v>3039</v>
      </c>
      <c r="E130" s="38" t="s">
        <v>25</v>
      </c>
      <c r="F130" s="39" t="str">
        <f>IF(H130="","",Sheet1!AF130)</f>
        <v>04/10/2025</v>
      </c>
      <c r="G130" t="str">
        <f>IF(H130="","",Sheet1!AF130)</f>
        <v>04/10/2025</v>
      </c>
      <c r="H130" s="21">
        <v>9106023492</v>
      </c>
      <c r="I130" t="str">
        <f>IF(H130="","",Sheet1!AF130)</f>
        <v>04/10/2025</v>
      </c>
      <c r="J130" s="40" t="str">
        <f t="shared" si="10"/>
        <v>NKHT2510/00200475404</v>
      </c>
      <c r="L130" s="42" t="str">
        <f>IF(H130="","",Sheet1!AK130)</f>
        <v>K25TTM</v>
      </c>
      <c r="M130" s="42" t="str">
        <f>IF(H130="","",Sheet1!AE130)</f>
        <v>00475404</v>
      </c>
      <c r="N130" s="43" t="str">
        <f>IF(H130="","",Sheet1!AF130)</f>
        <v>04/10/2025</v>
      </c>
      <c r="O130" s="15" t="str">
        <f>IF(H130="","",Sheet1!AH130)</f>
        <v>WIN-HNI-00-002</v>
      </c>
      <c r="S130" s="40" t="str">
        <f>IF(H130="","",Sheet1!AL130)</f>
        <v>5342 WM+ HNI 8 Trương Công Giai</v>
      </c>
      <c r="V130" s="40" t="str">
        <f>IF(H130="","",Sheet1!AL130)</f>
        <v>5342 WM+ HNI 8 Trương Công Giai</v>
      </c>
      <c r="Y130" s="15" t="str">
        <f>IF(H130="","",Sheet1!AJ130)</f>
        <v>GM500</v>
      </c>
      <c r="AB130" s="51">
        <f t="shared" si="11"/>
        <v>5111</v>
      </c>
      <c r="AC130" s="51">
        <f t="shared" si="12"/>
        <v>131</v>
      </c>
      <c r="AE130" s="45">
        <f>IF(H130="","",Sheet1!U130)</f>
        <v>1</v>
      </c>
      <c r="AG130" s="15">
        <f>IF(H130="","",Sheet1!T130)</f>
        <v>111058</v>
      </c>
      <c r="AH130" s="46">
        <f t="shared" si="13"/>
        <v>111058</v>
      </c>
      <c r="AL130" s="48">
        <f t="shared" si="14"/>
        <v>8</v>
      </c>
      <c r="AN130" s="45">
        <f t="shared" si="15"/>
        <v>8884.64</v>
      </c>
      <c r="AO130" s="48">
        <f t="shared" si="16"/>
        <v>33311</v>
      </c>
      <c r="AQ130" s="52" t="str">
        <f t="shared" si="17"/>
        <v>K-hangtra</v>
      </c>
      <c r="AR130" s="52">
        <f t="shared" si="18"/>
        <v>156</v>
      </c>
      <c r="AS130" s="52">
        <f t="shared" si="19"/>
        <v>632</v>
      </c>
    </row>
    <row r="131" spans="3:45" x14ac:dyDescent="0.25">
      <c r="C131" s="39" t="str">
        <f>IF(H131="","",Sheet1!AI131)</f>
        <v>N</v>
      </c>
      <c r="D131" s="38" t="s">
        <v>3039</v>
      </c>
      <c r="E131" s="38" t="s">
        <v>25</v>
      </c>
      <c r="F131" s="39" t="str">
        <f>IF(H131="","",Sheet1!AF131)</f>
        <v>04/10/2025</v>
      </c>
      <c r="G131" t="str">
        <f>IF(H131="","",Sheet1!AF131)</f>
        <v>04/10/2025</v>
      </c>
      <c r="H131" s="21">
        <v>9106023519</v>
      </c>
      <c r="I131" t="str">
        <f>IF(H131="","",Sheet1!AF131)</f>
        <v>04/10/2025</v>
      </c>
      <c r="J131" s="40" t="str">
        <f t="shared" ref="J131:J194" si="20">"NKHT25"&amp;TEXT(MONTH(I131),"00")&amp;"/"&amp;RIGHT(O131,3)&amp;M131</f>
        <v>NKHT2510/04700014724</v>
      </c>
      <c r="L131" s="42" t="str">
        <f>IF(H131="","",Sheet1!AK131)</f>
        <v>K25TTM</v>
      </c>
      <c r="M131" s="42" t="str">
        <f>IF(H131="","",Sheet1!AE131)</f>
        <v>00014724</v>
      </c>
      <c r="N131" s="43" t="str">
        <f>IF(H131="","",Sheet1!AF131)</f>
        <v>04/10/2025</v>
      </c>
      <c r="O131" s="15" t="str">
        <f>IF(H131="","",Sheet1!AH131)</f>
        <v>WIN-047</v>
      </c>
      <c r="S131" s="40" t="str">
        <f>IF(H131="","",Sheet1!AL131)</f>
        <v>6426 WM+ VTU TR4, Tầng trệt, CC 18 Tầng</v>
      </c>
      <c r="V131" s="40" t="str">
        <f>IF(H131="","",Sheet1!AL131)</f>
        <v>6426 WM+ VTU TR4, Tầng trệt, CC 18 Tầng</v>
      </c>
      <c r="Y131" s="15" t="str">
        <f>IF(H131="","",Sheet1!AJ131)</f>
        <v>GM500</v>
      </c>
      <c r="AB131" s="51">
        <f t="shared" ref="AB131:AB194" si="21">IF(H131="","",5111)</f>
        <v>5111</v>
      </c>
      <c r="AC131" s="51">
        <f t="shared" ref="AC131:AC194" si="22">IF(H131="","",131)</f>
        <v>131</v>
      </c>
      <c r="AE131" s="45">
        <f>IF(H131="","",Sheet1!U131)</f>
        <v>3</v>
      </c>
      <c r="AG131" s="15">
        <f>IF(H131="","",Sheet1!T131)</f>
        <v>111058</v>
      </c>
      <c r="AH131" s="46">
        <f t="shared" ref="AH131:AH194" si="23">AE131*AG131</f>
        <v>333174</v>
      </c>
      <c r="AL131" s="48">
        <f t="shared" ref="AL131:AL194" si="24">IF(H131="","",8)</f>
        <v>8</v>
      </c>
      <c r="AN131" s="45">
        <f t="shared" ref="AN131:AN194" si="25">AH131*8%</f>
        <v>26653.920000000002</v>
      </c>
      <c r="AO131" s="48">
        <f t="shared" ref="AO131:AO194" si="26">IF(H131="","",33311)</f>
        <v>33311</v>
      </c>
      <c r="AQ131" s="52" t="str">
        <f t="shared" ref="AQ131:AQ194" si="27">IF(H131="","","K-hangtra")</f>
        <v>K-hangtra</v>
      </c>
      <c r="AR131" s="52">
        <f t="shared" ref="AR131:AR194" si="28">IF(H131="","",156)</f>
        <v>156</v>
      </c>
      <c r="AS131" s="52">
        <f t="shared" ref="AS131:AS194" si="29">IF(H131="","",632)</f>
        <v>632</v>
      </c>
    </row>
    <row r="132" spans="3:45" x14ac:dyDescent="0.25">
      <c r="C132" s="39" t="str">
        <f>IF(H132="","",Sheet1!AI132)</f>
        <v>N</v>
      </c>
      <c r="D132" s="38" t="s">
        <v>3039</v>
      </c>
      <c r="E132" s="38" t="s">
        <v>25</v>
      </c>
      <c r="F132" s="39" t="str">
        <f>IF(H132="","",Sheet1!AF132)</f>
        <v>04/10/2025</v>
      </c>
      <c r="G132" t="str">
        <f>IF(H132="","",Sheet1!AF132)</f>
        <v>04/10/2025</v>
      </c>
      <c r="H132" s="21">
        <v>9106023519</v>
      </c>
      <c r="I132" t="str">
        <f>IF(H132="","",Sheet1!AF132)</f>
        <v>04/10/2025</v>
      </c>
      <c r="J132" s="40" t="str">
        <f t="shared" si="20"/>
        <v>NKHT2510/04700014724</v>
      </c>
      <c r="L132" s="42" t="str">
        <f>IF(H132="","",Sheet1!AK132)</f>
        <v>K25TTM</v>
      </c>
      <c r="M132" s="42" t="str">
        <f>IF(H132="","",Sheet1!AE132)</f>
        <v>00014724</v>
      </c>
      <c r="N132" s="43" t="str">
        <f>IF(H132="","",Sheet1!AF132)</f>
        <v>04/10/2025</v>
      </c>
      <c r="O132" s="15" t="str">
        <f>IF(H132="","",Sheet1!AH132)</f>
        <v>WIN-047</v>
      </c>
      <c r="S132" s="40" t="str">
        <f>IF(H132="","",Sheet1!AL132)</f>
        <v>6426 WM+ VTU TR4, Tầng trệt, CC 18 Tầng</v>
      </c>
      <c r="V132" s="40" t="str">
        <f>IF(H132="","",Sheet1!AL132)</f>
        <v>6426 WM+ VTU TR4, Tầng trệt, CC 18 Tầng</v>
      </c>
      <c r="Y132" s="15" t="str">
        <f>IF(H132="","",Sheet1!AJ132)</f>
        <v>CN300</v>
      </c>
      <c r="AB132" s="51">
        <f t="shared" si="21"/>
        <v>5111</v>
      </c>
      <c r="AC132" s="51">
        <f t="shared" si="22"/>
        <v>131</v>
      </c>
      <c r="AE132" s="45">
        <f>IF(H132="","",Sheet1!U132)</f>
        <v>3</v>
      </c>
      <c r="AG132" s="15">
        <f>IF(H132="","",Sheet1!T132)</f>
        <v>70950</v>
      </c>
      <c r="AH132" s="46">
        <f t="shared" si="23"/>
        <v>212850</v>
      </c>
      <c r="AL132" s="48">
        <f t="shared" si="24"/>
        <v>8</v>
      </c>
      <c r="AN132" s="45">
        <f t="shared" si="25"/>
        <v>17028</v>
      </c>
      <c r="AO132" s="48">
        <f t="shared" si="26"/>
        <v>33311</v>
      </c>
      <c r="AQ132" s="52" t="str">
        <f t="shared" si="27"/>
        <v>K-hangtra</v>
      </c>
      <c r="AR132" s="52">
        <f t="shared" si="28"/>
        <v>156</v>
      </c>
      <c r="AS132" s="52">
        <f t="shared" si="29"/>
        <v>632</v>
      </c>
    </row>
    <row r="133" spans="3:45" x14ac:dyDescent="0.25">
      <c r="C133" s="39" t="str">
        <f>IF(H133="","",Sheet1!AI133)</f>
        <v>B</v>
      </c>
      <c r="D133" s="38" t="s">
        <v>3039</v>
      </c>
      <c r="E133" s="38" t="s">
        <v>25</v>
      </c>
      <c r="F133" s="39" t="str">
        <f>IF(H133="","",Sheet1!AF133)</f>
        <v>04/10/2025</v>
      </c>
      <c r="G133" t="str">
        <f>IF(H133="","",Sheet1!AF133)</f>
        <v>04/10/2025</v>
      </c>
      <c r="H133" s="21">
        <v>9106023514</v>
      </c>
      <c r="I133" t="str">
        <f>IF(H133="","",Sheet1!AF133)</f>
        <v>04/10/2025</v>
      </c>
      <c r="J133" s="40" t="str">
        <f t="shared" si="20"/>
        <v>NKHT2510/00200475414</v>
      </c>
      <c r="L133" s="42" t="str">
        <f>IF(H133="","",Sheet1!AK133)</f>
        <v>K25TTM</v>
      </c>
      <c r="M133" s="42" t="str">
        <f>IF(H133="","",Sheet1!AE133)</f>
        <v>00475414</v>
      </c>
      <c r="N133" s="43" t="str">
        <f>IF(H133="","",Sheet1!AF133)</f>
        <v>04/10/2025</v>
      </c>
      <c r="O133" s="15" t="str">
        <f>IF(H133="","",Sheet1!AH133)</f>
        <v>WIN-HNI-00-002</v>
      </c>
      <c r="S133" s="40" t="str">
        <f>IF(H133="","",Sheet1!AL133)</f>
        <v>2ASS WM+ HNI Thôn 7, Ngọc Tảo</v>
      </c>
      <c r="V133" s="40" t="str">
        <f>IF(H133="","",Sheet1!AL133)</f>
        <v>2ASS WM+ HNI Thôn 7, Ngọc Tảo</v>
      </c>
      <c r="Y133" s="15" t="str">
        <f>IF(H133="","",Sheet1!AJ133)</f>
        <v>MNH250</v>
      </c>
      <c r="AB133" s="51">
        <f t="shared" si="21"/>
        <v>5111</v>
      </c>
      <c r="AC133" s="51">
        <f t="shared" si="22"/>
        <v>131</v>
      </c>
      <c r="AE133" s="45">
        <f>IF(H133="","",Sheet1!U133)</f>
        <v>2</v>
      </c>
      <c r="AG133" s="15">
        <f>IF(H133="","",Sheet1!T133)</f>
        <v>46000</v>
      </c>
      <c r="AH133" s="46">
        <f t="shared" si="23"/>
        <v>92000</v>
      </c>
      <c r="AL133" s="48">
        <f t="shared" si="24"/>
        <v>8</v>
      </c>
      <c r="AN133" s="45">
        <f t="shared" si="25"/>
        <v>7360</v>
      </c>
      <c r="AO133" s="48">
        <f t="shared" si="26"/>
        <v>33311</v>
      </c>
      <c r="AQ133" s="52" t="str">
        <f t="shared" si="27"/>
        <v>K-hangtra</v>
      </c>
      <c r="AR133" s="52">
        <f t="shared" si="28"/>
        <v>156</v>
      </c>
      <c r="AS133" s="52">
        <f t="shared" si="29"/>
        <v>632</v>
      </c>
    </row>
    <row r="134" spans="3:45" x14ac:dyDescent="0.25">
      <c r="C134" s="39" t="str">
        <f>IF(H134="","",Sheet1!AI134)</f>
        <v>B</v>
      </c>
      <c r="D134" s="38" t="s">
        <v>3039</v>
      </c>
      <c r="E134" s="38" t="s">
        <v>25</v>
      </c>
      <c r="F134" s="39" t="str">
        <f>IF(H134="","",Sheet1!AF134)</f>
        <v>04/10/2025</v>
      </c>
      <c r="G134" t="str">
        <f>IF(H134="","",Sheet1!AF134)</f>
        <v>04/10/2025</v>
      </c>
      <c r="H134" s="21">
        <v>9106023514</v>
      </c>
      <c r="I134" t="str">
        <f>IF(H134="","",Sheet1!AF134)</f>
        <v>04/10/2025</v>
      </c>
      <c r="J134" s="40" t="str">
        <f t="shared" si="20"/>
        <v>NKHT2510/00200475414</v>
      </c>
      <c r="L134" s="42" t="str">
        <f>IF(H134="","",Sheet1!AK134)</f>
        <v>K25TTM</v>
      </c>
      <c r="M134" s="42" t="str">
        <f>IF(H134="","",Sheet1!AE134)</f>
        <v>00475414</v>
      </c>
      <c r="N134" s="43" t="str">
        <f>IF(H134="","",Sheet1!AF134)</f>
        <v>04/10/2025</v>
      </c>
      <c r="O134" s="15" t="str">
        <f>IF(H134="","",Sheet1!AH134)</f>
        <v>WIN-HNI-00-002</v>
      </c>
      <c r="S134" s="40" t="str">
        <f>IF(H134="","",Sheet1!AL134)</f>
        <v>2ASS WM+ HNI Thôn 7, Ngọc Tảo</v>
      </c>
      <c r="V134" s="40" t="str">
        <f>IF(H134="","",Sheet1!AL134)</f>
        <v>2ASS WM+ HNI Thôn 7, Ngọc Tảo</v>
      </c>
      <c r="Y134" s="15" t="str">
        <f>IF(H134="","",Sheet1!AJ134)</f>
        <v>CGM300</v>
      </c>
      <c r="AB134" s="51">
        <f t="shared" si="21"/>
        <v>5111</v>
      </c>
      <c r="AC134" s="51">
        <f t="shared" si="22"/>
        <v>131</v>
      </c>
      <c r="AE134" s="45">
        <f>IF(H134="","",Sheet1!U134)</f>
        <v>2</v>
      </c>
      <c r="AG134" s="15">
        <f>IF(H134="","",Sheet1!T134)</f>
        <v>73431</v>
      </c>
      <c r="AH134" s="46">
        <f t="shared" si="23"/>
        <v>146862</v>
      </c>
      <c r="AL134" s="48">
        <f t="shared" si="24"/>
        <v>8</v>
      </c>
      <c r="AN134" s="45">
        <f t="shared" si="25"/>
        <v>11748.960000000001</v>
      </c>
      <c r="AO134" s="48">
        <f t="shared" si="26"/>
        <v>33311</v>
      </c>
      <c r="AQ134" s="52" t="str">
        <f t="shared" si="27"/>
        <v>K-hangtra</v>
      </c>
      <c r="AR134" s="52">
        <f t="shared" si="28"/>
        <v>156</v>
      </c>
      <c r="AS134" s="52">
        <f t="shared" si="29"/>
        <v>632</v>
      </c>
    </row>
    <row r="135" spans="3:45" x14ac:dyDescent="0.25">
      <c r="C135" s="39" t="str">
        <f>IF(H135="","",Sheet1!AI135)</f>
        <v>B</v>
      </c>
      <c r="D135" s="38" t="s">
        <v>3039</v>
      </c>
      <c r="E135" s="38" t="s">
        <v>25</v>
      </c>
      <c r="F135" s="39" t="str">
        <f>IF(H135="","",Sheet1!AF135)</f>
        <v>04/10/2025</v>
      </c>
      <c r="G135" t="str">
        <f>IF(H135="","",Sheet1!AF135)</f>
        <v>04/10/2025</v>
      </c>
      <c r="H135" s="21">
        <v>9106023514</v>
      </c>
      <c r="I135" t="str">
        <f>IF(H135="","",Sheet1!AF135)</f>
        <v>04/10/2025</v>
      </c>
      <c r="J135" s="40" t="str">
        <f t="shared" si="20"/>
        <v>NKHT2510/00200475414</v>
      </c>
      <c r="L135" s="42" t="str">
        <f>IF(H135="","",Sheet1!AK135)</f>
        <v>K25TTM</v>
      </c>
      <c r="M135" s="42" t="str">
        <f>IF(H135="","",Sheet1!AE135)</f>
        <v>00475414</v>
      </c>
      <c r="N135" s="43" t="str">
        <f>IF(H135="","",Sheet1!AF135)</f>
        <v>04/10/2025</v>
      </c>
      <c r="O135" s="15" t="str">
        <f>IF(H135="","",Sheet1!AH135)</f>
        <v>WIN-HNI-00-002</v>
      </c>
      <c r="S135" s="40" t="str">
        <f>IF(H135="","",Sheet1!AL135)</f>
        <v>2ASS WM+ HNI Thôn 7, Ngọc Tảo</v>
      </c>
      <c r="V135" s="40" t="str">
        <f>IF(H135="","",Sheet1!AL135)</f>
        <v>2ASS WM+ HNI Thôn 7, Ngọc Tảo</v>
      </c>
      <c r="Y135" s="15" t="str">
        <f>IF(H135="","",Sheet1!AJ135)</f>
        <v>GM500</v>
      </c>
      <c r="AB135" s="51">
        <f t="shared" si="21"/>
        <v>5111</v>
      </c>
      <c r="AC135" s="51">
        <f t="shared" si="22"/>
        <v>131</v>
      </c>
      <c r="AE135" s="45">
        <f>IF(H135="","",Sheet1!U135)</f>
        <v>2</v>
      </c>
      <c r="AG135" s="15">
        <f>IF(H135="","",Sheet1!T135)</f>
        <v>111058</v>
      </c>
      <c r="AH135" s="46">
        <f t="shared" si="23"/>
        <v>222116</v>
      </c>
      <c r="AL135" s="48">
        <f t="shared" si="24"/>
        <v>8</v>
      </c>
      <c r="AN135" s="45">
        <f t="shared" si="25"/>
        <v>17769.28</v>
      </c>
      <c r="AO135" s="48">
        <f t="shared" si="26"/>
        <v>33311</v>
      </c>
      <c r="AQ135" s="52" t="str">
        <f t="shared" si="27"/>
        <v>K-hangtra</v>
      </c>
      <c r="AR135" s="52">
        <f t="shared" si="28"/>
        <v>156</v>
      </c>
      <c r="AS135" s="52">
        <f t="shared" si="29"/>
        <v>632</v>
      </c>
    </row>
    <row r="136" spans="3:45" x14ac:dyDescent="0.25">
      <c r="C136" s="39" t="str">
        <f>IF(H136="","",Sheet1!AI136)</f>
        <v>B</v>
      </c>
      <c r="D136" s="38" t="s">
        <v>3039</v>
      </c>
      <c r="E136" s="38" t="s">
        <v>25</v>
      </c>
      <c r="F136" s="39" t="str">
        <f>IF(H136="","",Sheet1!AF136)</f>
        <v>07/10/2025</v>
      </c>
      <c r="G136" t="str">
        <f>IF(H136="","",Sheet1!AF136)</f>
        <v>07/10/2025</v>
      </c>
      <c r="H136" s="21">
        <v>9106023536</v>
      </c>
      <c r="I136" t="str">
        <f>IF(H136="","",Sheet1!AF136)</f>
        <v>07/10/2025</v>
      </c>
      <c r="J136" s="40" t="str">
        <f t="shared" si="20"/>
        <v>NKHT2510/09300000534</v>
      </c>
      <c r="L136" s="42" t="str">
        <f>IF(H136="","",Sheet1!AK136)</f>
        <v>K25TTM</v>
      </c>
      <c r="M136" s="42" t="str">
        <f>IF(H136="","",Sheet1!AE136)</f>
        <v>00000534</v>
      </c>
      <c r="N136" s="43" t="str">
        <f>IF(H136="","",Sheet1!AF136)</f>
        <v>07/10/2025</v>
      </c>
      <c r="O136" s="15" t="str">
        <f>IF(H136="","",Sheet1!AH136)</f>
        <v>WIN-093</v>
      </c>
      <c r="S136" s="40" t="str">
        <f>IF(H136="","",Sheet1!AL136)</f>
        <v>1676 WM VCP BKN Bắc Kạn</v>
      </c>
      <c r="V136" s="40" t="str">
        <f>IF(H136="","",Sheet1!AL136)</f>
        <v>1676 WM VCP BKN Bắc Kạn</v>
      </c>
      <c r="Y136" s="15" t="str">
        <f>IF(H136="","",Sheet1!AJ136)</f>
        <v>CC300</v>
      </c>
      <c r="AB136" s="51">
        <f t="shared" si="21"/>
        <v>5111</v>
      </c>
      <c r="AC136" s="51">
        <f t="shared" si="22"/>
        <v>131</v>
      </c>
      <c r="AE136" s="45">
        <f>IF(H136="","",Sheet1!U136)</f>
        <v>4</v>
      </c>
      <c r="AG136" s="15">
        <f>IF(H136="","",Sheet1!T136)</f>
        <v>60885</v>
      </c>
      <c r="AH136" s="46">
        <f t="shared" si="23"/>
        <v>243540</v>
      </c>
      <c r="AL136" s="48">
        <f t="shared" si="24"/>
        <v>8</v>
      </c>
      <c r="AN136" s="45">
        <f t="shared" si="25"/>
        <v>19483.2</v>
      </c>
      <c r="AO136" s="48">
        <f t="shared" si="26"/>
        <v>33311</v>
      </c>
      <c r="AQ136" s="52" t="str">
        <f t="shared" si="27"/>
        <v>K-hangtra</v>
      </c>
      <c r="AR136" s="52">
        <f t="shared" si="28"/>
        <v>156</v>
      </c>
      <c r="AS136" s="52">
        <f t="shared" si="29"/>
        <v>632</v>
      </c>
    </row>
    <row r="137" spans="3:45" x14ac:dyDescent="0.25">
      <c r="C137" s="39" t="str">
        <f>IF(H137="","",Sheet1!AI137)</f>
        <v>B</v>
      </c>
      <c r="D137" s="38" t="s">
        <v>3039</v>
      </c>
      <c r="E137" s="38" t="s">
        <v>25</v>
      </c>
      <c r="F137" s="39" t="str">
        <f>IF(H137="","",Sheet1!AF137)</f>
        <v>04/10/2025</v>
      </c>
      <c r="G137" t="str">
        <f>IF(H137="","",Sheet1!AF137)</f>
        <v>04/10/2025</v>
      </c>
      <c r="H137" s="21">
        <v>9106023608</v>
      </c>
      <c r="I137" t="str">
        <f>IF(H137="","",Sheet1!AF137)</f>
        <v>04/10/2025</v>
      </c>
      <c r="J137" s="40" t="str">
        <f t="shared" si="20"/>
        <v>NKHT2510/00700046775</v>
      </c>
      <c r="L137" s="42" t="str">
        <f>IF(H137="","",Sheet1!AK137)</f>
        <v>K25TTM</v>
      </c>
      <c r="M137" s="42" t="str">
        <f>IF(H137="","",Sheet1!AE137)</f>
        <v>00046775</v>
      </c>
      <c r="N137" s="43" t="str">
        <f>IF(H137="","",Sheet1!AF137)</f>
        <v>04/10/2025</v>
      </c>
      <c r="O137" s="15" t="str">
        <f>IF(H137="","",Sheet1!AH137)</f>
        <v>WIN-QNH-00-007</v>
      </c>
      <c r="S137" s="40" t="str">
        <f>IF(H137="","",Sheet1!AL137)</f>
        <v>5309 WM+ QNH 125 Lý Thường Kiệt</v>
      </c>
      <c r="V137" s="40" t="str">
        <f>IF(H137="","",Sheet1!AL137)</f>
        <v>5309 WM+ QNH 125 Lý Thường Kiệt</v>
      </c>
      <c r="Y137" s="15" t="str">
        <f>IF(H137="","",Sheet1!AJ137)</f>
        <v>CN300</v>
      </c>
      <c r="AB137" s="51">
        <f t="shared" si="21"/>
        <v>5111</v>
      </c>
      <c r="AC137" s="51">
        <f t="shared" si="22"/>
        <v>131</v>
      </c>
      <c r="AE137" s="45">
        <f>IF(H137="","",Sheet1!U137)</f>
        <v>2</v>
      </c>
      <c r="AG137" s="15">
        <f>IF(H137="","",Sheet1!T137)</f>
        <v>70950</v>
      </c>
      <c r="AH137" s="46">
        <f t="shared" si="23"/>
        <v>141900</v>
      </c>
      <c r="AL137" s="48">
        <f t="shared" si="24"/>
        <v>8</v>
      </c>
      <c r="AN137" s="45">
        <f t="shared" si="25"/>
        <v>11352</v>
      </c>
      <c r="AO137" s="48">
        <f t="shared" si="26"/>
        <v>33311</v>
      </c>
      <c r="AQ137" s="52" t="str">
        <f t="shared" si="27"/>
        <v>K-hangtra</v>
      </c>
      <c r="AR137" s="52">
        <f t="shared" si="28"/>
        <v>156</v>
      </c>
      <c r="AS137" s="52">
        <f t="shared" si="29"/>
        <v>632</v>
      </c>
    </row>
    <row r="138" spans="3:45" x14ac:dyDescent="0.25">
      <c r="C138" s="39" t="str">
        <f>IF(H138="","",Sheet1!AI138)</f>
        <v>N</v>
      </c>
      <c r="D138" s="38" t="s">
        <v>3039</v>
      </c>
      <c r="E138" s="38" t="s">
        <v>25</v>
      </c>
      <c r="F138" s="39" t="str">
        <f>IF(H138="","",Sheet1!AF138)</f>
        <v>04/10/2025</v>
      </c>
      <c r="G138" t="str">
        <f>IF(H138="","",Sheet1!AF138)</f>
        <v>04/10/2025</v>
      </c>
      <c r="H138" s="21">
        <v>9106023616</v>
      </c>
      <c r="I138" t="str">
        <f>IF(H138="","",Sheet1!AF138)</f>
        <v>04/10/2025</v>
      </c>
      <c r="J138" s="40" t="str">
        <f t="shared" si="20"/>
        <v>NKHT2510/00900079750</v>
      </c>
      <c r="L138" s="42" t="str">
        <f>IF(H138="","",Sheet1!AK138)</f>
        <v>K25TTM</v>
      </c>
      <c r="M138" s="42" t="str">
        <f>IF(H138="","",Sheet1!AE138)</f>
        <v>00079750</v>
      </c>
      <c r="N138" s="43" t="str">
        <f>IF(H138="","",Sheet1!AF138)</f>
        <v>04/10/2025</v>
      </c>
      <c r="O138" s="15" t="str">
        <f>IF(H138="","",Sheet1!AH138)</f>
        <v>WIN-DNG-01-009</v>
      </c>
      <c r="S138" s="40" t="str">
        <f>IF(H138="","",Sheet1!AL138)</f>
        <v>3915 WM+ DNG 563 Ngô Quyền</v>
      </c>
      <c r="V138" s="40" t="str">
        <f>IF(H138="","",Sheet1!AL138)</f>
        <v>3915 WM+ DNG 563 Ngô Quyền</v>
      </c>
      <c r="Y138" s="15" t="str">
        <f>IF(H138="","",Sheet1!AJ138)</f>
        <v>GM500</v>
      </c>
      <c r="AB138" s="51">
        <f t="shared" si="21"/>
        <v>5111</v>
      </c>
      <c r="AC138" s="51">
        <f t="shared" si="22"/>
        <v>131</v>
      </c>
      <c r="AE138" s="45">
        <f>IF(H138="","",Sheet1!U138)</f>
        <v>1</v>
      </c>
      <c r="AG138" s="15">
        <f>IF(H138="","",Sheet1!T138)</f>
        <v>111058</v>
      </c>
      <c r="AH138" s="46">
        <f t="shared" si="23"/>
        <v>111058</v>
      </c>
      <c r="AL138" s="48">
        <f t="shared" si="24"/>
        <v>8</v>
      </c>
      <c r="AN138" s="45">
        <f t="shared" si="25"/>
        <v>8884.64</v>
      </c>
      <c r="AO138" s="48">
        <f t="shared" si="26"/>
        <v>33311</v>
      </c>
      <c r="AQ138" s="52" t="str">
        <f t="shared" si="27"/>
        <v>K-hangtra</v>
      </c>
      <c r="AR138" s="52">
        <f t="shared" si="28"/>
        <v>156</v>
      </c>
      <c r="AS138" s="52">
        <f t="shared" si="29"/>
        <v>632</v>
      </c>
    </row>
    <row r="139" spans="3:45" x14ac:dyDescent="0.25">
      <c r="C139" s="39" t="str">
        <f>IF(H139="","",Sheet1!AI139)</f>
        <v>B</v>
      </c>
      <c r="D139" s="38" t="s">
        <v>3039</v>
      </c>
      <c r="E139" s="38" t="s">
        <v>25</v>
      </c>
      <c r="F139" s="39" t="str">
        <f>IF(H139="","",Sheet1!AF139)</f>
        <v>04/10/2025</v>
      </c>
      <c r="G139" t="str">
        <f>IF(H139="","",Sheet1!AF139)</f>
        <v>04/10/2025</v>
      </c>
      <c r="H139" s="21">
        <v>9106023615</v>
      </c>
      <c r="I139" t="str">
        <f>IF(H139="","",Sheet1!AF139)</f>
        <v>04/10/2025</v>
      </c>
      <c r="J139" s="40" t="str">
        <f t="shared" si="20"/>
        <v>NKHT2510/00700046776</v>
      </c>
      <c r="L139" s="42" t="str">
        <f>IF(H139="","",Sheet1!AK139)</f>
        <v>K25TTM</v>
      </c>
      <c r="M139" s="42" t="str">
        <f>IF(H139="","",Sheet1!AE139)</f>
        <v>00046776</v>
      </c>
      <c r="N139" s="43" t="str">
        <f>IF(H139="","",Sheet1!AF139)</f>
        <v>04/10/2025</v>
      </c>
      <c r="O139" s="15" t="str">
        <f>IF(H139="","",Sheet1!AH139)</f>
        <v>WIN-QNH-00-007</v>
      </c>
      <c r="S139" s="40" t="str">
        <f>IF(H139="","",Sheet1!AL139)</f>
        <v>5309 WM+ QNH 125 Lý Thường Kiệt</v>
      </c>
      <c r="V139" s="40" t="str">
        <f>IF(H139="","",Sheet1!AL139)</f>
        <v>5309 WM+ QNH 125 Lý Thường Kiệt</v>
      </c>
      <c r="Y139" s="15" t="str">
        <f>IF(H139="","",Sheet1!AJ139)</f>
        <v>GM500</v>
      </c>
      <c r="AB139" s="51">
        <f t="shared" si="21"/>
        <v>5111</v>
      </c>
      <c r="AC139" s="51">
        <f t="shared" si="22"/>
        <v>131</v>
      </c>
      <c r="AE139" s="45">
        <f>IF(H139="","",Sheet1!U139)</f>
        <v>5</v>
      </c>
      <c r="AG139" s="15">
        <f>IF(H139="","",Sheet1!T139)</f>
        <v>111058</v>
      </c>
      <c r="AH139" s="46">
        <f t="shared" si="23"/>
        <v>555290</v>
      </c>
      <c r="AL139" s="48">
        <f t="shared" si="24"/>
        <v>8</v>
      </c>
      <c r="AN139" s="45">
        <f t="shared" si="25"/>
        <v>44423.200000000004</v>
      </c>
      <c r="AO139" s="48">
        <f t="shared" si="26"/>
        <v>33311</v>
      </c>
      <c r="AQ139" s="52" t="str">
        <f t="shared" si="27"/>
        <v>K-hangtra</v>
      </c>
      <c r="AR139" s="52">
        <f t="shared" si="28"/>
        <v>156</v>
      </c>
      <c r="AS139" s="52">
        <f t="shared" si="29"/>
        <v>632</v>
      </c>
    </row>
    <row r="140" spans="3:45" x14ac:dyDescent="0.25">
      <c r="C140" s="39" t="str">
        <f>IF(H140="","",Sheet1!AI140)</f>
        <v>B</v>
      </c>
      <c r="D140" s="38" t="s">
        <v>3039</v>
      </c>
      <c r="E140" s="38" t="s">
        <v>25</v>
      </c>
      <c r="F140" s="39" t="str">
        <f>IF(H140="","",Sheet1!AF140)</f>
        <v>04/10/2025</v>
      </c>
      <c r="G140" t="str">
        <f>IF(H140="","",Sheet1!AF140)</f>
        <v>04/10/2025</v>
      </c>
      <c r="H140" s="21">
        <v>9106023633</v>
      </c>
      <c r="I140" t="str">
        <f>IF(H140="","",Sheet1!AF140)</f>
        <v>04/10/2025</v>
      </c>
      <c r="J140" s="40" t="str">
        <f t="shared" si="20"/>
        <v>NKHT2510/00400014708</v>
      </c>
      <c r="L140" s="42" t="str">
        <f>IF(H140="","",Sheet1!AK140)</f>
        <v>K25TTM</v>
      </c>
      <c r="M140" s="42" t="str">
        <f>IF(H140="","",Sheet1!AE140)</f>
        <v>00014708</v>
      </c>
      <c r="N140" s="43" t="str">
        <f>IF(H140="","",Sheet1!AF140)</f>
        <v>04/10/2025</v>
      </c>
      <c r="O140" s="15" t="str">
        <f>IF(H140="","",Sheet1!AH140)</f>
        <v>WIN-HTH-00-004</v>
      </c>
      <c r="S140" s="40" t="str">
        <f>IF(H140="","",Sheet1!AL140)</f>
        <v>6381 WM+ HTH 259 Trần Phú</v>
      </c>
      <c r="V140" s="40" t="str">
        <f>IF(H140="","",Sheet1!AL140)</f>
        <v>6381 WM+ HTH 259 Trần Phú</v>
      </c>
      <c r="Y140" s="15" t="str">
        <f>IF(H140="","",Sheet1!AJ140)</f>
        <v>GL250</v>
      </c>
      <c r="AB140" s="51">
        <f t="shared" si="21"/>
        <v>5111</v>
      </c>
      <c r="AC140" s="51">
        <f t="shared" si="22"/>
        <v>131</v>
      </c>
      <c r="AE140" s="45">
        <f>IF(H140="","",Sheet1!U140)</f>
        <v>2</v>
      </c>
      <c r="AG140" s="15">
        <f>IF(H140="","",Sheet1!T140)</f>
        <v>49500</v>
      </c>
      <c r="AH140" s="46">
        <f t="shared" si="23"/>
        <v>99000</v>
      </c>
      <c r="AL140" s="48">
        <f t="shared" si="24"/>
        <v>8</v>
      </c>
      <c r="AN140" s="45">
        <f t="shared" si="25"/>
        <v>7920</v>
      </c>
      <c r="AO140" s="48">
        <f t="shared" si="26"/>
        <v>33311</v>
      </c>
      <c r="AQ140" s="52" t="str">
        <f t="shared" si="27"/>
        <v>K-hangtra</v>
      </c>
      <c r="AR140" s="52">
        <f t="shared" si="28"/>
        <v>156</v>
      </c>
      <c r="AS140" s="52">
        <f t="shared" si="29"/>
        <v>632</v>
      </c>
    </row>
    <row r="141" spans="3:45" x14ac:dyDescent="0.25">
      <c r="C141" s="39" t="str">
        <f>IF(H141="","",Sheet1!AI141)</f>
        <v>B</v>
      </c>
      <c r="D141" s="38" t="s">
        <v>3039</v>
      </c>
      <c r="E141" s="38" t="s">
        <v>25</v>
      </c>
      <c r="F141" s="39" t="str">
        <f>IF(H141="","",Sheet1!AF141)</f>
        <v>04/10/2025</v>
      </c>
      <c r="G141" t="str">
        <f>IF(H141="","",Sheet1!AF141)</f>
        <v>04/10/2025</v>
      </c>
      <c r="H141" s="21">
        <v>9106023695</v>
      </c>
      <c r="I141" t="str">
        <f>IF(H141="","",Sheet1!AF141)</f>
        <v>04/10/2025</v>
      </c>
      <c r="J141" s="40" t="str">
        <f t="shared" si="20"/>
        <v>NKHT2510/00300017877</v>
      </c>
      <c r="L141" s="42" t="str">
        <f>IF(H141="","",Sheet1!AK141)</f>
        <v>K25TTM</v>
      </c>
      <c r="M141" s="42" t="str">
        <f>IF(H141="","",Sheet1!AE141)</f>
        <v>00017877</v>
      </c>
      <c r="N141" s="43" t="str">
        <f>IF(H141="","",Sheet1!AF141)</f>
        <v>04/10/2025</v>
      </c>
      <c r="O141" s="15" t="str">
        <f>IF(H141="","",Sheet1!AH141)</f>
        <v>WIN-PTO-00-003</v>
      </c>
      <c r="S141" s="40" t="str">
        <f>IF(H141="","",Sheet1!AL141)</f>
        <v>3435 WM+ PTO 130 Lê Quý Đôn</v>
      </c>
      <c r="V141" s="40" t="str">
        <f>IF(H141="","",Sheet1!AL141)</f>
        <v>3435 WM+ PTO 130 Lê Quý Đôn</v>
      </c>
      <c r="Y141" s="15" t="str">
        <f>IF(H141="","",Sheet1!AJ141)</f>
        <v>MNH250</v>
      </c>
      <c r="AB141" s="51">
        <f t="shared" si="21"/>
        <v>5111</v>
      </c>
      <c r="AC141" s="51">
        <f t="shared" si="22"/>
        <v>131</v>
      </c>
      <c r="AE141" s="45">
        <f>IF(H141="","",Sheet1!U141)</f>
        <v>1</v>
      </c>
      <c r="AG141" s="15">
        <f>IF(H141="","",Sheet1!T141)</f>
        <v>46000</v>
      </c>
      <c r="AH141" s="46">
        <f t="shared" si="23"/>
        <v>46000</v>
      </c>
      <c r="AL141" s="48">
        <f t="shared" si="24"/>
        <v>8</v>
      </c>
      <c r="AN141" s="45">
        <f t="shared" si="25"/>
        <v>3680</v>
      </c>
      <c r="AO141" s="48">
        <f t="shared" si="26"/>
        <v>33311</v>
      </c>
      <c r="AQ141" s="52" t="str">
        <f t="shared" si="27"/>
        <v>K-hangtra</v>
      </c>
      <c r="AR141" s="52">
        <f t="shared" si="28"/>
        <v>156</v>
      </c>
      <c r="AS141" s="52">
        <f t="shared" si="29"/>
        <v>632</v>
      </c>
    </row>
    <row r="142" spans="3:45" x14ac:dyDescent="0.25">
      <c r="C142" s="39" t="str">
        <f>IF(H142="","",Sheet1!AI142)</f>
        <v>B</v>
      </c>
      <c r="D142" s="38" t="s">
        <v>3039</v>
      </c>
      <c r="E142" s="38" t="s">
        <v>25</v>
      </c>
      <c r="F142" s="39" t="str">
        <f>IF(H142="","",Sheet1!AF142)</f>
        <v>04/10/2025</v>
      </c>
      <c r="G142" t="str">
        <f>IF(H142="","",Sheet1!AF142)</f>
        <v>04/10/2025</v>
      </c>
      <c r="H142" s="21">
        <v>9106023711</v>
      </c>
      <c r="I142" t="str">
        <f>IF(H142="","",Sheet1!AF142)</f>
        <v>04/10/2025</v>
      </c>
      <c r="J142" s="40" t="str">
        <f t="shared" si="20"/>
        <v>NKHT2510/03000003473</v>
      </c>
      <c r="L142" s="42" t="str">
        <f>IF(H142="","",Sheet1!AK142)</f>
        <v>K25TTM</v>
      </c>
      <c r="M142" s="42" t="str">
        <f>IF(H142="","",Sheet1!AE142)</f>
        <v>00003473</v>
      </c>
      <c r="N142" s="43" t="str">
        <f>IF(H142="","",Sheet1!AF142)</f>
        <v>04/10/2025</v>
      </c>
      <c r="O142" s="15" t="str">
        <f>IF(H142="","",Sheet1!AH142)</f>
        <v>WIN-030</v>
      </c>
      <c r="S142" s="40" t="str">
        <f>IF(H142="","",Sheet1!AL142)</f>
        <v>5910 WM+ HNM 180 Nguyễn Văn Trỗi</v>
      </c>
      <c r="V142" s="40" t="str">
        <f>IF(H142="","",Sheet1!AL142)</f>
        <v>5910 WM+ HNM 180 Nguyễn Văn Trỗi</v>
      </c>
      <c r="Y142" s="15" t="str">
        <f>IF(H142="","",Sheet1!AJ142)</f>
        <v>GM500</v>
      </c>
      <c r="AB142" s="51">
        <f t="shared" si="21"/>
        <v>5111</v>
      </c>
      <c r="AC142" s="51">
        <f t="shared" si="22"/>
        <v>131</v>
      </c>
      <c r="AE142" s="45">
        <f>IF(H142="","",Sheet1!U142)</f>
        <v>3</v>
      </c>
      <c r="AG142" s="15">
        <f>IF(H142="","",Sheet1!T142)</f>
        <v>111058</v>
      </c>
      <c r="AH142" s="46">
        <f t="shared" si="23"/>
        <v>333174</v>
      </c>
      <c r="AL142" s="48">
        <f t="shared" si="24"/>
        <v>8</v>
      </c>
      <c r="AN142" s="45">
        <f t="shared" si="25"/>
        <v>26653.920000000002</v>
      </c>
      <c r="AO142" s="48">
        <f t="shared" si="26"/>
        <v>33311</v>
      </c>
      <c r="AQ142" s="52" t="str">
        <f t="shared" si="27"/>
        <v>K-hangtra</v>
      </c>
      <c r="AR142" s="52">
        <f t="shared" si="28"/>
        <v>156</v>
      </c>
      <c r="AS142" s="52">
        <f t="shared" si="29"/>
        <v>632</v>
      </c>
    </row>
    <row r="143" spans="3:45" x14ac:dyDescent="0.25">
      <c r="C143" s="39" t="str">
        <f>IF(H143="","",Sheet1!AI143)</f>
        <v>N</v>
      </c>
      <c r="D143" s="38" t="s">
        <v>3039</v>
      </c>
      <c r="E143" s="38" t="s">
        <v>25</v>
      </c>
      <c r="F143" s="39" t="str">
        <f>IF(H143="","",Sheet1!AF143)</f>
        <v>04/10/2025</v>
      </c>
      <c r="G143" t="str">
        <f>IF(H143="","",Sheet1!AF143)</f>
        <v>04/10/2025</v>
      </c>
      <c r="H143" s="21">
        <v>9106023719</v>
      </c>
      <c r="I143" t="str">
        <f>IF(H143="","",Sheet1!AF143)</f>
        <v>04/10/2025</v>
      </c>
      <c r="J143" s="40" t="str">
        <f t="shared" si="20"/>
        <v>NKHT2510/70200157878</v>
      </c>
      <c r="L143" s="42" t="str">
        <f>IF(H143="","",Sheet1!AK143)</f>
        <v>K25TTM</v>
      </c>
      <c r="M143" s="42" t="str">
        <f>IF(H143="","",Sheet1!AE143)</f>
        <v>00157878</v>
      </c>
      <c r="N143" s="43" t="str">
        <f>IF(H143="","",Sheet1!AF143)</f>
        <v>04/10/2025</v>
      </c>
      <c r="O143" s="15" t="str">
        <f>IF(H143="","",Sheet1!AH143)</f>
        <v>WIN1702</v>
      </c>
      <c r="S143" s="40" t="str">
        <f>IF(H143="","",Sheet1!AL143)</f>
        <v>1702 WM HCM Novia Thủ Đức</v>
      </c>
      <c r="V143" s="40" t="str">
        <f>IF(H143="","",Sheet1!AL143)</f>
        <v>1702 WM HCM Novia Thủ Đức</v>
      </c>
      <c r="Y143" s="15" t="str">
        <f>IF(H143="","",Sheet1!AJ143)</f>
        <v>CC300</v>
      </c>
      <c r="AB143" s="51">
        <f t="shared" si="21"/>
        <v>5111</v>
      </c>
      <c r="AC143" s="51">
        <f t="shared" si="22"/>
        <v>131</v>
      </c>
      <c r="AE143" s="45">
        <f>IF(H143="","",Sheet1!U143)</f>
        <v>3</v>
      </c>
      <c r="AG143" s="15">
        <f>IF(H143="","",Sheet1!T143)</f>
        <v>60885</v>
      </c>
      <c r="AH143" s="46">
        <f t="shared" si="23"/>
        <v>182655</v>
      </c>
      <c r="AL143" s="48">
        <f t="shared" si="24"/>
        <v>8</v>
      </c>
      <c r="AN143" s="45">
        <f t="shared" si="25"/>
        <v>14612.4</v>
      </c>
      <c r="AO143" s="48">
        <f t="shared" si="26"/>
        <v>33311</v>
      </c>
      <c r="AQ143" s="52" t="str">
        <f t="shared" si="27"/>
        <v>K-hangtra</v>
      </c>
      <c r="AR143" s="52">
        <f t="shared" si="28"/>
        <v>156</v>
      </c>
      <c r="AS143" s="52">
        <f t="shared" si="29"/>
        <v>632</v>
      </c>
    </row>
    <row r="144" spans="3:45" x14ac:dyDescent="0.25">
      <c r="C144" s="39" t="str">
        <f>IF(H144="","",Sheet1!AI144)</f>
        <v>N</v>
      </c>
      <c r="D144" s="38" t="s">
        <v>3039</v>
      </c>
      <c r="E144" s="38" t="s">
        <v>25</v>
      </c>
      <c r="F144" s="39" t="str">
        <f>IF(H144="","",Sheet1!AF144)</f>
        <v>04/10/2025</v>
      </c>
      <c r="G144" t="str">
        <f>IF(H144="","",Sheet1!AF144)</f>
        <v>04/10/2025</v>
      </c>
      <c r="H144" s="21">
        <v>9106023719</v>
      </c>
      <c r="I144" t="str">
        <f>IF(H144="","",Sheet1!AF144)</f>
        <v>04/10/2025</v>
      </c>
      <c r="J144" s="40" t="str">
        <f t="shared" si="20"/>
        <v>NKHT2510/70200157878</v>
      </c>
      <c r="L144" s="42" t="str">
        <f>IF(H144="","",Sheet1!AK144)</f>
        <v>K25TTM</v>
      </c>
      <c r="M144" s="42" t="str">
        <f>IF(H144="","",Sheet1!AE144)</f>
        <v>00157878</v>
      </c>
      <c r="N144" s="43" t="str">
        <f>IF(H144="","",Sheet1!AF144)</f>
        <v>04/10/2025</v>
      </c>
      <c r="O144" s="15" t="str">
        <f>IF(H144="","",Sheet1!AH144)</f>
        <v>WIN1702</v>
      </c>
      <c r="S144" s="40" t="str">
        <f>IF(H144="","",Sheet1!AL144)</f>
        <v>1702 WM HCM Novia Thủ Đức</v>
      </c>
      <c r="V144" s="40" t="str">
        <f>IF(H144="","",Sheet1!AL144)</f>
        <v>1702 WM HCM Novia Thủ Đức</v>
      </c>
      <c r="Y144" s="15" t="str">
        <f>IF(H144="","",Sheet1!AJ144)</f>
        <v>GXD500</v>
      </c>
      <c r="AB144" s="51">
        <f t="shared" si="21"/>
        <v>5111</v>
      </c>
      <c r="AC144" s="51">
        <f t="shared" si="22"/>
        <v>131</v>
      </c>
      <c r="AE144" s="45">
        <f>IF(H144="","",Sheet1!U144)</f>
        <v>1</v>
      </c>
      <c r="AG144" s="15">
        <f>IF(H144="","",Sheet1!T144)</f>
        <v>111606</v>
      </c>
      <c r="AH144" s="46">
        <f t="shared" si="23"/>
        <v>111606</v>
      </c>
      <c r="AL144" s="48">
        <f t="shared" si="24"/>
        <v>8</v>
      </c>
      <c r="AN144" s="45">
        <f t="shared" si="25"/>
        <v>8928.48</v>
      </c>
      <c r="AO144" s="48">
        <f t="shared" si="26"/>
        <v>33311</v>
      </c>
      <c r="AQ144" s="52" t="str">
        <f t="shared" si="27"/>
        <v>K-hangtra</v>
      </c>
      <c r="AR144" s="52">
        <f t="shared" si="28"/>
        <v>156</v>
      </c>
      <c r="AS144" s="52">
        <f t="shared" si="29"/>
        <v>632</v>
      </c>
    </row>
    <row r="145" spans="3:45" x14ac:dyDescent="0.25">
      <c r="C145" s="39" t="str">
        <f>IF(H145="","",Sheet1!AI145)</f>
        <v>N</v>
      </c>
      <c r="D145" s="38" t="s">
        <v>3039</v>
      </c>
      <c r="E145" s="38" t="s">
        <v>25</v>
      </c>
      <c r="F145" s="39" t="str">
        <f>IF(H145="","",Sheet1!AF145)</f>
        <v>04/10/2025</v>
      </c>
      <c r="G145" t="str">
        <f>IF(H145="","",Sheet1!AF145)</f>
        <v>04/10/2025</v>
      </c>
      <c r="H145" s="21">
        <v>9106023719</v>
      </c>
      <c r="I145" t="str">
        <f>IF(H145="","",Sheet1!AF145)</f>
        <v>04/10/2025</v>
      </c>
      <c r="J145" s="40" t="str">
        <f t="shared" si="20"/>
        <v>NKHT2510/70200157878</v>
      </c>
      <c r="L145" s="42" t="str">
        <f>IF(H145="","",Sheet1!AK145)</f>
        <v>K25TTM</v>
      </c>
      <c r="M145" s="42" t="str">
        <f>IF(H145="","",Sheet1!AE145)</f>
        <v>00157878</v>
      </c>
      <c r="N145" s="43" t="str">
        <f>IF(H145="","",Sheet1!AF145)</f>
        <v>04/10/2025</v>
      </c>
      <c r="O145" s="15" t="str">
        <f>IF(H145="","",Sheet1!AH145)</f>
        <v>WIN1702</v>
      </c>
      <c r="S145" s="40" t="str">
        <f>IF(H145="","",Sheet1!AL145)</f>
        <v>1702 WM HCM Novia Thủ Đức</v>
      </c>
      <c r="V145" s="40" t="str">
        <f>IF(H145="","",Sheet1!AL145)</f>
        <v>1702 WM HCM Novia Thủ Đức</v>
      </c>
      <c r="Y145" s="15" t="str">
        <f>IF(H145="","",Sheet1!AJ145)</f>
        <v>GTLX250G</v>
      </c>
      <c r="AB145" s="51">
        <f t="shared" si="21"/>
        <v>5111</v>
      </c>
      <c r="AC145" s="51">
        <f t="shared" si="22"/>
        <v>131</v>
      </c>
      <c r="AE145" s="45">
        <f>IF(H145="","",Sheet1!U145)</f>
        <v>1</v>
      </c>
      <c r="AG145" s="15">
        <f>IF(H145="","",Sheet1!T145)</f>
        <v>50182</v>
      </c>
      <c r="AH145" s="46">
        <f t="shared" si="23"/>
        <v>50182</v>
      </c>
      <c r="AL145" s="48">
        <f t="shared" si="24"/>
        <v>8</v>
      </c>
      <c r="AN145" s="45">
        <f t="shared" si="25"/>
        <v>4014.56</v>
      </c>
      <c r="AO145" s="48">
        <f t="shared" si="26"/>
        <v>33311</v>
      </c>
      <c r="AQ145" s="52" t="str">
        <f t="shared" si="27"/>
        <v>K-hangtra</v>
      </c>
      <c r="AR145" s="52">
        <f t="shared" si="28"/>
        <v>156</v>
      </c>
      <c r="AS145" s="52">
        <f t="shared" si="29"/>
        <v>632</v>
      </c>
    </row>
    <row r="146" spans="3:45" x14ac:dyDescent="0.25">
      <c r="C146" s="39" t="str">
        <f>IF(H146="","",Sheet1!AI146)</f>
        <v>N</v>
      </c>
      <c r="D146" s="38" t="s">
        <v>3039</v>
      </c>
      <c r="E146" s="38" t="s">
        <v>25</v>
      </c>
      <c r="F146" s="39" t="str">
        <f>IF(H146="","",Sheet1!AF146)</f>
        <v>04/10/2025</v>
      </c>
      <c r="G146" t="str">
        <f>IF(H146="","",Sheet1!AF146)</f>
        <v>04/10/2025</v>
      </c>
      <c r="H146" s="21">
        <v>9106023719</v>
      </c>
      <c r="I146" t="str">
        <f>IF(H146="","",Sheet1!AF146)</f>
        <v>04/10/2025</v>
      </c>
      <c r="J146" s="40" t="str">
        <f t="shared" si="20"/>
        <v>NKHT2510/70200157878</v>
      </c>
      <c r="L146" s="42" t="str">
        <f>IF(H146="","",Sheet1!AK146)</f>
        <v>K25TTM</v>
      </c>
      <c r="M146" s="42" t="str">
        <f>IF(H146="","",Sheet1!AE146)</f>
        <v>00157878</v>
      </c>
      <c r="N146" s="43" t="str">
        <f>IF(H146="","",Sheet1!AF146)</f>
        <v>04/10/2025</v>
      </c>
      <c r="O146" s="15" t="str">
        <f>IF(H146="","",Sheet1!AH146)</f>
        <v>WIN1702</v>
      </c>
      <c r="S146" s="40" t="str">
        <f>IF(H146="","",Sheet1!AL146)</f>
        <v>1702 WM HCM Novia Thủ Đức</v>
      </c>
      <c r="V146" s="40" t="str">
        <f>IF(H146="","",Sheet1!AL146)</f>
        <v>1702 WM HCM Novia Thủ Đức</v>
      </c>
      <c r="Y146" s="15" t="str">
        <f>IF(H146="","",Sheet1!AJ146)</f>
        <v>TH200</v>
      </c>
      <c r="AB146" s="51">
        <f t="shared" si="21"/>
        <v>5111</v>
      </c>
      <c r="AC146" s="51">
        <f t="shared" si="22"/>
        <v>131</v>
      </c>
      <c r="AE146" s="45">
        <f>IF(H146="","",Sheet1!U146)</f>
        <v>4</v>
      </c>
      <c r="AG146" s="15">
        <f>IF(H146="","",Sheet1!T146)</f>
        <v>45588</v>
      </c>
      <c r="AH146" s="46">
        <f t="shared" si="23"/>
        <v>182352</v>
      </c>
      <c r="AL146" s="48">
        <f t="shared" si="24"/>
        <v>8</v>
      </c>
      <c r="AN146" s="45">
        <f t="shared" si="25"/>
        <v>14588.16</v>
      </c>
      <c r="AO146" s="48">
        <f t="shared" si="26"/>
        <v>33311</v>
      </c>
      <c r="AQ146" s="52" t="str">
        <f t="shared" si="27"/>
        <v>K-hangtra</v>
      </c>
      <c r="AR146" s="52">
        <f t="shared" si="28"/>
        <v>156</v>
      </c>
      <c r="AS146" s="52">
        <f t="shared" si="29"/>
        <v>632</v>
      </c>
    </row>
    <row r="147" spans="3:45" x14ac:dyDescent="0.25">
      <c r="C147" s="39" t="str">
        <f>IF(H147="","",Sheet1!AI147)</f>
        <v>B</v>
      </c>
      <c r="D147" s="38" t="s">
        <v>3039</v>
      </c>
      <c r="E147" s="38" t="s">
        <v>25</v>
      </c>
      <c r="F147" s="39" t="str">
        <f>IF(H147="","",Sheet1!AF147)</f>
        <v>04/10/2025</v>
      </c>
      <c r="G147" t="str">
        <f>IF(H147="","",Sheet1!AF147)</f>
        <v>04/10/2025</v>
      </c>
      <c r="H147" s="21">
        <v>9106023757</v>
      </c>
      <c r="I147" t="str">
        <f>IF(H147="","",Sheet1!AF147)</f>
        <v>04/10/2025</v>
      </c>
      <c r="J147" s="40" t="str">
        <f t="shared" si="20"/>
        <v>NKHT2510/00700046784</v>
      </c>
      <c r="L147" s="42" t="str">
        <f>IF(H147="","",Sheet1!AK147)</f>
        <v>K25TTM</v>
      </c>
      <c r="M147" s="42" t="str">
        <f>IF(H147="","",Sheet1!AE147)</f>
        <v>00046784</v>
      </c>
      <c r="N147" s="43" t="str">
        <f>IF(H147="","",Sheet1!AF147)</f>
        <v>04/10/2025</v>
      </c>
      <c r="O147" s="15" t="str">
        <f>IF(H147="","",Sheet1!AH147)</f>
        <v>WIN-QNH-00-007</v>
      </c>
      <c r="S147" s="40" t="str">
        <f>IF(H147="","",Sheet1!AL147)</f>
        <v>4304 WM+ QNH 27 Trần Nhật Duật</v>
      </c>
      <c r="V147" s="40" t="str">
        <f>IF(H147="","",Sheet1!AL147)</f>
        <v>4304 WM+ QNH 27 Trần Nhật Duật</v>
      </c>
      <c r="Y147" s="15" t="str">
        <f>IF(H147="","",Sheet1!AJ147)</f>
        <v>CGM300</v>
      </c>
      <c r="AB147" s="51">
        <f t="shared" si="21"/>
        <v>5111</v>
      </c>
      <c r="AC147" s="51">
        <f t="shared" si="22"/>
        <v>131</v>
      </c>
      <c r="AE147" s="45">
        <f>IF(H147="","",Sheet1!U147)</f>
        <v>1</v>
      </c>
      <c r="AG147" s="15">
        <f>IF(H147="","",Sheet1!T147)</f>
        <v>73431</v>
      </c>
      <c r="AH147" s="46">
        <f t="shared" si="23"/>
        <v>73431</v>
      </c>
      <c r="AL147" s="48">
        <f t="shared" si="24"/>
        <v>8</v>
      </c>
      <c r="AN147" s="45">
        <f t="shared" si="25"/>
        <v>5874.4800000000005</v>
      </c>
      <c r="AO147" s="48">
        <f t="shared" si="26"/>
        <v>33311</v>
      </c>
      <c r="AQ147" s="52" t="str">
        <f t="shared" si="27"/>
        <v>K-hangtra</v>
      </c>
      <c r="AR147" s="52">
        <f t="shared" si="28"/>
        <v>156</v>
      </c>
      <c r="AS147" s="52">
        <f t="shared" si="29"/>
        <v>632</v>
      </c>
    </row>
    <row r="148" spans="3:45" x14ac:dyDescent="0.25">
      <c r="C148" s="39" t="str">
        <f>IF(H148="","",Sheet1!AI148)</f>
        <v>N</v>
      </c>
      <c r="D148" s="38" t="s">
        <v>3039</v>
      </c>
      <c r="E148" s="38" t="s">
        <v>25</v>
      </c>
      <c r="F148" s="39" t="str">
        <f>IF(H148="","",Sheet1!AF148)</f>
        <v>04/10/2025</v>
      </c>
      <c r="G148" t="str">
        <f>IF(H148="","",Sheet1!AF148)</f>
        <v>04/10/2025</v>
      </c>
      <c r="H148" s="21">
        <v>9106023769</v>
      </c>
      <c r="I148" t="str">
        <f>IF(H148="","",Sheet1!AF148)</f>
        <v>04/10/2025</v>
      </c>
      <c r="J148" s="40" t="str">
        <f t="shared" si="20"/>
        <v>NKHT2510/75700157883</v>
      </c>
      <c r="L148" s="42" t="str">
        <f>IF(H148="","",Sheet1!AK148)</f>
        <v>K25TTM</v>
      </c>
      <c r="M148" s="42" t="str">
        <f>IF(H148="","",Sheet1!AE148)</f>
        <v>00157883</v>
      </c>
      <c r="N148" s="43" t="str">
        <f>IF(H148="","",Sheet1!AF148)</f>
        <v>04/10/2025</v>
      </c>
      <c r="O148" s="15" t="str">
        <f>IF(H148="","",Sheet1!AH148)</f>
        <v>WIN3757</v>
      </c>
      <c r="S148" s="40" t="str">
        <f>IF(H148="","",Sheet1!AL148)</f>
        <v>3757 WM+ HCM 39A-41 Đường Đội Cung</v>
      </c>
      <c r="V148" s="40" t="str">
        <f>IF(H148="","",Sheet1!AL148)</f>
        <v>3757 WM+ HCM 39A-41 Đường Đội Cung</v>
      </c>
      <c r="Y148" s="15" t="str">
        <f>IF(H148="","",Sheet1!AJ148)</f>
        <v>GM500</v>
      </c>
      <c r="AB148" s="51">
        <f t="shared" si="21"/>
        <v>5111</v>
      </c>
      <c r="AC148" s="51">
        <f t="shared" si="22"/>
        <v>131</v>
      </c>
      <c r="AE148" s="45">
        <f>IF(H148="","",Sheet1!U148)</f>
        <v>1</v>
      </c>
      <c r="AG148" s="15">
        <f>IF(H148="","",Sheet1!T148)</f>
        <v>111058</v>
      </c>
      <c r="AH148" s="46">
        <f t="shared" si="23"/>
        <v>111058</v>
      </c>
      <c r="AL148" s="48">
        <f t="shared" si="24"/>
        <v>8</v>
      </c>
      <c r="AN148" s="45">
        <f t="shared" si="25"/>
        <v>8884.64</v>
      </c>
      <c r="AO148" s="48">
        <f t="shared" si="26"/>
        <v>33311</v>
      </c>
      <c r="AQ148" s="52" t="str">
        <f t="shared" si="27"/>
        <v>K-hangtra</v>
      </c>
      <c r="AR148" s="52">
        <f t="shared" si="28"/>
        <v>156</v>
      </c>
      <c r="AS148" s="52">
        <f t="shared" si="29"/>
        <v>632</v>
      </c>
    </row>
    <row r="149" spans="3:45" x14ac:dyDescent="0.25">
      <c r="C149" s="39" t="str">
        <f>IF(H149="","",Sheet1!AI149)</f>
        <v>N</v>
      </c>
      <c r="D149" s="38" t="s">
        <v>3039</v>
      </c>
      <c r="E149" s="38" t="s">
        <v>25</v>
      </c>
      <c r="F149" s="39" t="str">
        <f>IF(H149="","",Sheet1!AF149)</f>
        <v>04/10/2025</v>
      </c>
      <c r="G149" t="str">
        <f>IF(H149="","",Sheet1!AF149)</f>
        <v>04/10/2025</v>
      </c>
      <c r="H149" s="21">
        <v>9106023769</v>
      </c>
      <c r="I149" t="str">
        <f>IF(H149="","",Sheet1!AF149)</f>
        <v>04/10/2025</v>
      </c>
      <c r="J149" s="40" t="str">
        <f t="shared" si="20"/>
        <v>NKHT2510/75700157883</v>
      </c>
      <c r="L149" s="42" t="str">
        <f>IF(H149="","",Sheet1!AK149)</f>
        <v>K25TTM</v>
      </c>
      <c r="M149" s="42" t="str">
        <f>IF(H149="","",Sheet1!AE149)</f>
        <v>00157883</v>
      </c>
      <c r="N149" s="43" t="str">
        <f>IF(H149="","",Sheet1!AF149)</f>
        <v>04/10/2025</v>
      </c>
      <c r="O149" s="15" t="str">
        <f>IF(H149="","",Sheet1!AH149)</f>
        <v>WIN3757</v>
      </c>
      <c r="S149" s="40" t="str">
        <f>IF(H149="","",Sheet1!AL149)</f>
        <v>3757 WM+ HCM 39A-41 Đường Đội Cung</v>
      </c>
      <c r="V149" s="40" t="str">
        <f>IF(H149="","",Sheet1!AL149)</f>
        <v>3757 WM+ HCM 39A-41 Đường Đội Cung</v>
      </c>
      <c r="Y149" s="15" t="str">
        <f>IF(H149="","",Sheet1!AJ149)</f>
        <v>CC300</v>
      </c>
      <c r="AB149" s="51">
        <f t="shared" si="21"/>
        <v>5111</v>
      </c>
      <c r="AC149" s="51">
        <f t="shared" si="22"/>
        <v>131</v>
      </c>
      <c r="AE149" s="45">
        <f>IF(H149="","",Sheet1!U149)</f>
        <v>1</v>
      </c>
      <c r="AG149" s="15">
        <f>IF(H149="","",Sheet1!T149)</f>
        <v>60885</v>
      </c>
      <c r="AH149" s="46">
        <f t="shared" si="23"/>
        <v>60885</v>
      </c>
      <c r="AL149" s="48">
        <f t="shared" si="24"/>
        <v>8</v>
      </c>
      <c r="AN149" s="45">
        <f t="shared" si="25"/>
        <v>4870.8</v>
      </c>
      <c r="AO149" s="48">
        <f t="shared" si="26"/>
        <v>33311</v>
      </c>
      <c r="AQ149" s="52" t="str">
        <f t="shared" si="27"/>
        <v>K-hangtra</v>
      </c>
      <c r="AR149" s="52">
        <f t="shared" si="28"/>
        <v>156</v>
      </c>
      <c r="AS149" s="52">
        <f t="shared" si="29"/>
        <v>632</v>
      </c>
    </row>
    <row r="150" spans="3:45" x14ac:dyDescent="0.25">
      <c r="C150" s="39" t="str">
        <f>IF(H150="","",Sheet1!AI150)</f>
        <v>N</v>
      </c>
      <c r="D150" s="38" t="s">
        <v>3039</v>
      </c>
      <c r="E150" s="38" t="s">
        <v>25</v>
      </c>
      <c r="F150" s="39" t="str">
        <f>IF(H150="","",Sheet1!AF150)</f>
        <v>04/10/2025</v>
      </c>
      <c r="G150" t="str">
        <f>IF(H150="","",Sheet1!AF150)</f>
        <v>04/10/2025</v>
      </c>
      <c r="H150" s="21">
        <v>9106023793</v>
      </c>
      <c r="I150" t="str">
        <f>IF(H150="","",Sheet1!AF150)</f>
        <v>04/10/2025</v>
      </c>
      <c r="J150" s="40" t="str">
        <f t="shared" si="20"/>
        <v>NKHT2510/00900079766</v>
      </c>
      <c r="L150" s="42" t="str">
        <f>IF(H150="","",Sheet1!AK150)</f>
        <v>K25TTM</v>
      </c>
      <c r="M150" s="42" t="str">
        <f>IF(H150="","",Sheet1!AE150)</f>
        <v>00079766</v>
      </c>
      <c r="N150" s="43" t="str">
        <f>IF(H150="","",Sheet1!AF150)</f>
        <v>04/10/2025</v>
      </c>
      <c r="O150" s="15" t="str">
        <f>IF(H150="","",Sheet1!AH150)</f>
        <v>WIN-DNG-01-009</v>
      </c>
      <c r="S150" s="40" t="str">
        <f>IF(H150="","",Sheet1!AL150)</f>
        <v>3819 WM+ DNG 183 Hàn Thuyên</v>
      </c>
      <c r="V150" s="40" t="str">
        <f>IF(H150="","",Sheet1!AL150)</f>
        <v>3819 WM+ DNG 183 Hàn Thuyên</v>
      </c>
      <c r="Y150" s="15" t="str">
        <f>IF(H150="","",Sheet1!AJ150)</f>
        <v>GM500</v>
      </c>
      <c r="AB150" s="51">
        <f t="shared" si="21"/>
        <v>5111</v>
      </c>
      <c r="AC150" s="51">
        <f t="shared" si="22"/>
        <v>131</v>
      </c>
      <c r="AE150" s="45">
        <f>IF(H150="","",Sheet1!U150)</f>
        <v>1</v>
      </c>
      <c r="AG150" s="15">
        <f>IF(H150="","",Sheet1!T150)</f>
        <v>111058</v>
      </c>
      <c r="AH150" s="46">
        <f t="shared" si="23"/>
        <v>111058</v>
      </c>
      <c r="AL150" s="48">
        <f t="shared" si="24"/>
        <v>8</v>
      </c>
      <c r="AN150" s="45">
        <f t="shared" si="25"/>
        <v>8884.64</v>
      </c>
      <c r="AO150" s="48">
        <f t="shared" si="26"/>
        <v>33311</v>
      </c>
      <c r="AQ150" s="52" t="str">
        <f t="shared" si="27"/>
        <v>K-hangtra</v>
      </c>
      <c r="AR150" s="52">
        <f t="shared" si="28"/>
        <v>156</v>
      </c>
      <c r="AS150" s="52">
        <f t="shared" si="29"/>
        <v>632</v>
      </c>
    </row>
    <row r="151" spans="3:45" x14ac:dyDescent="0.25">
      <c r="C151" s="39" t="str">
        <f>IF(H151="","",Sheet1!AI151)</f>
        <v>N</v>
      </c>
      <c r="D151" s="38" t="s">
        <v>3039</v>
      </c>
      <c r="E151" s="38" t="s">
        <v>25</v>
      </c>
      <c r="F151" s="39" t="str">
        <f>IF(H151="","",Sheet1!AF151)</f>
        <v>04/10/2025</v>
      </c>
      <c r="G151" t="str">
        <f>IF(H151="","",Sheet1!AF151)</f>
        <v>04/10/2025</v>
      </c>
      <c r="H151" s="21">
        <v>9106023880</v>
      </c>
      <c r="I151" t="str">
        <f>IF(H151="","",Sheet1!AF151)</f>
        <v>04/10/2025</v>
      </c>
      <c r="J151" s="40" t="str">
        <f t="shared" si="20"/>
        <v>NKHT2510/85800157894</v>
      </c>
      <c r="L151" s="42" t="str">
        <f>IF(H151="","",Sheet1!AK151)</f>
        <v>K25TTM</v>
      </c>
      <c r="M151" s="42" t="str">
        <f>IF(H151="","",Sheet1!AE151)</f>
        <v>00157894</v>
      </c>
      <c r="N151" s="43" t="str">
        <f>IF(H151="","",Sheet1!AF151)</f>
        <v>04/10/2025</v>
      </c>
      <c r="O151" s="15" t="str">
        <f>IF(H151="","",Sheet1!AH151)</f>
        <v>WIN4858</v>
      </c>
      <c r="S151" s="40" t="str">
        <f>IF(H151="","",Sheet1!AL151)</f>
        <v>4858 WM+ HCM 351/29 Lê Đại Hành</v>
      </c>
      <c r="V151" s="40" t="str">
        <f>IF(H151="","",Sheet1!AL151)</f>
        <v>4858 WM+ HCM 351/29 Lê Đại Hành</v>
      </c>
      <c r="Y151" s="15" t="str">
        <f>IF(H151="","",Sheet1!AJ151)</f>
        <v>TH200</v>
      </c>
      <c r="AB151" s="51">
        <f t="shared" si="21"/>
        <v>5111</v>
      </c>
      <c r="AC151" s="51">
        <f t="shared" si="22"/>
        <v>131</v>
      </c>
      <c r="AE151" s="45">
        <f>IF(H151="","",Sheet1!U151)</f>
        <v>4</v>
      </c>
      <c r="AG151" s="15">
        <f>IF(H151="","",Sheet1!T151)</f>
        <v>45588</v>
      </c>
      <c r="AH151" s="46">
        <f t="shared" si="23"/>
        <v>182352</v>
      </c>
      <c r="AL151" s="48">
        <f t="shared" si="24"/>
        <v>8</v>
      </c>
      <c r="AN151" s="45">
        <f t="shared" si="25"/>
        <v>14588.16</v>
      </c>
      <c r="AO151" s="48">
        <f t="shared" si="26"/>
        <v>33311</v>
      </c>
      <c r="AQ151" s="52" t="str">
        <f t="shared" si="27"/>
        <v>K-hangtra</v>
      </c>
      <c r="AR151" s="52">
        <f t="shared" si="28"/>
        <v>156</v>
      </c>
      <c r="AS151" s="52">
        <f t="shared" si="29"/>
        <v>632</v>
      </c>
    </row>
    <row r="152" spans="3:45" x14ac:dyDescent="0.25">
      <c r="C152" s="39" t="str">
        <f>IF(H152="","",Sheet1!AI152)</f>
        <v>N</v>
      </c>
      <c r="D152" s="38" t="s">
        <v>3039</v>
      </c>
      <c r="E152" s="38" t="s">
        <v>25</v>
      </c>
      <c r="F152" s="39" t="str">
        <f>IF(H152="","",Sheet1!AF152)</f>
        <v>04/10/2025</v>
      </c>
      <c r="G152" t="str">
        <f>IF(H152="","",Sheet1!AF152)</f>
        <v>04/10/2025</v>
      </c>
      <c r="H152" s="21">
        <v>9106023880</v>
      </c>
      <c r="I152" t="str">
        <f>IF(H152="","",Sheet1!AF152)</f>
        <v>04/10/2025</v>
      </c>
      <c r="J152" s="40" t="str">
        <f t="shared" si="20"/>
        <v>NKHT2510/85800157894</v>
      </c>
      <c r="L152" s="42" t="str">
        <f>IF(H152="","",Sheet1!AK152)</f>
        <v>K25TTM</v>
      </c>
      <c r="M152" s="42" t="str">
        <f>IF(H152="","",Sheet1!AE152)</f>
        <v>00157894</v>
      </c>
      <c r="N152" s="43" t="str">
        <f>IF(H152="","",Sheet1!AF152)</f>
        <v>04/10/2025</v>
      </c>
      <c r="O152" s="15" t="str">
        <f>IF(H152="","",Sheet1!AH152)</f>
        <v>WIN4858</v>
      </c>
      <c r="S152" s="40" t="str">
        <f>IF(H152="","",Sheet1!AL152)</f>
        <v>4858 WM+ HCM 351/29 Lê Đại Hành</v>
      </c>
      <c r="V152" s="40" t="str">
        <f>IF(H152="","",Sheet1!AL152)</f>
        <v>4858 WM+ HCM 351/29 Lê Đại Hành</v>
      </c>
      <c r="Y152" s="15" t="str">
        <f>IF(H152="","",Sheet1!AJ152)</f>
        <v>GM500</v>
      </c>
      <c r="AB152" s="51">
        <f t="shared" si="21"/>
        <v>5111</v>
      </c>
      <c r="AC152" s="51">
        <f t="shared" si="22"/>
        <v>131</v>
      </c>
      <c r="AE152" s="45">
        <f>IF(H152="","",Sheet1!U152)</f>
        <v>4</v>
      </c>
      <c r="AG152" s="15">
        <f>IF(H152="","",Sheet1!T152)</f>
        <v>111058</v>
      </c>
      <c r="AH152" s="46">
        <f t="shared" si="23"/>
        <v>444232</v>
      </c>
      <c r="AL152" s="48">
        <f t="shared" si="24"/>
        <v>8</v>
      </c>
      <c r="AN152" s="45">
        <f t="shared" si="25"/>
        <v>35538.559999999998</v>
      </c>
      <c r="AO152" s="48">
        <f t="shared" si="26"/>
        <v>33311</v>
      </c>
      <c r="AQ152" s="52" t="str">
        <f t="shared" si="27"/>
        <v>K-hangtra</v>
      </c>
      <c r="AR152" s="52">
        <f t="shared" si="28"/>
        <v>156</v>
      </c>
      <c r="AS152" s="52">
        <f t="shared" si="29"/>
        <v>632</v>
      </c>
    </row>
    <row r="153" spans="3:45" x14ac:dyDescent="0.25">
      <c r="C153" s="39" t="str">
        <f>IF(H153="","",Sheet1!AI153)</f>
        <v>B</v>
      </c>
      <c r="D153" s="38" t="s">
        <v>3039</v>
      </c>
      <c r="E153" s="38" t="s">
        <v>25</v>
      </c>
      <c r="F153" s="39" t="str">
        <f>IF(H153="","",Sheet1!AF153)</f>
        <v>04/10/2025</v>
      </c>
      <c r="G153" t="str">
        <f>IF(H153="","",Sheet1!AF153)</f>
        <v>04/10/2025</v>
      </c>
      <c r="H153" s="21">
        <v>9106023897</v>
      </c>
      <c r="I153" t="str">
        <f>IF(H153="","",Sheet1!AF153)</f>
        <v>04/10/2025</v>
      </c>
      <c r="J153" s="40" t="str">
        <f t="shared" si="20"/>
        <v>NKHT2510/04400014100</v>
      </c>
      <c r="L153" s="42" t="str">
        <f>IF(H153="","",Sheet1!AK153)</f>
        <v>K25TTM</v>
      </c>
      <c r="M153" s="42" t="str">
        <f>IF(H153="","",Sheet1!AE153)</f>
        <v>00014100</v>
      </c>
      <c r="N153" s="43" t="str">
        <f>IF(H153="","",Sheet1!AF153)</f>
        <v>04/10/2025</v>
      </c>
      <c r="O153" s="15" t="str">
        <f>IF(H153="","",Sheet1!AH153)</f>
        <v>WIN-044</v>
      </c>
      <c r="S153" s="40" t="str">
        <f>IF(H153="","",Sheet1!AL153)</f>
        <v>2B41 WM+ HYN An Thái, Lê Lợi</v>
      </c>
      <c r="V153" s="40" t="str">
        <f>IF(H153="","",Sheet1!AL153)</f>
        <v>2B41 WM+ HYN An Thái, Lê Lợi</v>
      </c>
      <c r="Y153" s="15" t="str">
        <f>IF(H153="","",Sheet1!AJ153)</f>
        <v>MNH250</v>
      </c>
      <c r="AB153" s="51">
        <f t="shared" si="21"/>
        <v>5111</v>
      </c>
      <c r="AC153" s="51">
        <f t="shared" si="22"/>
        <v>131</v>
      </c>
      <c r="AE153" s="45">
        <f>IF(H153="","",Sheet1!U153)</f>
        <v>1</v>
      </c>
      <c r="AG153" s="15">
        <f>IF(H153="","",Sheet1!T153)</f>
        <v>46000</v>
      </c>
      <c r="AH153" s="46">
        <f t="shared" si="23"/>
        <v>46000</v>
      </c>
      <c r="AL153" s="48">
        <f t="shared" si="24"/>
        <v>8</v>
      </c>
      <c r="AN153" s="45">
        <f t="shared" si="25"/>
        <v>3680</v>
      </c>
      <c r="AO153" s="48">
        <f t="shared" si="26"/>
        <v>33311</v>
      </c>
      <c r="AQ153" s="52" t="str">
        <f t="shared" si="27"/>
        <v>K-hangtra</v>
      </c>
      <c r="AR153" s="52">
        <f t="shared" si="28"/>
        <v>156</v>
      </c>
      <c r="AS153" s="52">
        <f t="shared" si="29"/>
        <v>632</v>
      </c>
    </row>
    <row r="154" spans="3:45" x14ac:dyDescent="0.25">
      <c r="C154" s="39" t="str">
        <f>IF(H154="","",Sheet1!AI154)</f>
        <v>N</v>
      </c>
      <c r="D154" s="38" t="s">
        <v>3039</v>
      </c>
      <c r="E154" s="38" t="s">
        <v>25</v>
      </c>
      <c r="F154" s="39" t="str">
        <f>IF(H154="","",Sheet1!AF154)</f>
        <v>04/10/2025</v>
      </c>
      <c r="G154" t="str">
        <f>IF(H154="","",Sheet1!AF154)</f>
        <v>04/10/2025</v>
      </c>
      <c r="H154" s="21">
        <v>9106023902</v>
      </c>
      <c r="I154" t="str">
        <f>IF(H154="","",Sheet1!AF154)</f>
        <v>04/10/2025</v>
      </c>
      <c r="J154" s="40" t="str">
        <f t="shared" si="20"/>
        <v>NKHT2510/66200157897</v>
      </c>
      <c r="L154" s="42" t="str">
        <f>IF(H154="","",Sheet1!AK154)</f>
        <v>K25TTM</v>
      </c>
      <c r="M154" s="42" t="str">
        <f>IF(H154="","",Sheet1!AE154)</f>
        <v>00157897</v>
      </c>
      <c r="N154" s="43" t="str">
        <f>IF(H154="","",Sheet1!AF154)</f>
        <v>04/10/2025</v>
      </c>
      <c r="O154" s="15" t="str">
        <f>IF(H154="","",Sheet1!AH154)</f>
        <v>WIN6662</v>
      </c>
      <c r="S154" s="40" t="str">
        <f>IF(H154="","",Sheet1!AL154)</f>
        <v>6662 WM+ HCM 12 – 12A Chiến Lược</v>
      </c>
      <c r="V154" s="40" t="str">
        <f>IF(H154="","",Sheet1!AL154)</f>
        <v>6662 WM+ HCM 12 – 12A Chiến Lược</v>
      </c>
      <c r="Y154" s="15" t="str">
        <f>IF(H154="","",Sheet1!AJ154)</f>
        <v>MNH250</v>
      </c>
      <c r="AB154" s="51">
        <f t="shared" si="21"/>
        <v>5111</v>
      </c>
      <c r="AC154" s="51">
        <f t="shared" si="22"/>
        <v>131</v>
      </c>
      <c r="AE154" s="45">
        <f>IF(H154="","",Sheet1!U154)</f>
        <v>1</v>
      </c>
      <c r="AG154" s="15">
        <f>IF(H154="","",Sheet1!T154)</f>
        <v>46000</v>
      </c>
      <c r="AH154" s="46">
        <f t="shared" si="23"/>
        <v>46000</v>
      </c>
      <c r="AL154" s="48">
        <f t="shared" si="24"/>
        <v>8</v>
      </c>
      <c r="AN154" s="45">
        <f t="shared" si="25"/>
        <v>3680</v>
      </c>
      <c r="AO154" s="48">
        <f t="shared" si="26"/>
        <v>33311</v>
      </c>
      <c r="AQ154" s="52" t="str">
        <f t="shared" si="27"/>
        <v>K-hangtra</v>
      </c>
      <c r="AR154" s="52">
        <f t="shared" si="28"/>
        <v>156</v>
      </c>
      <c r="AS154" s="52">
        <f t="shared" si="29"/>
        <v>632</v>
      </c>
    </row>
    <row r="155" spans="3:45" x14ac:dyDescent="0.25">
      <c r="C155" s="39" t="str">
        <f>IF(H155="","",Sheet1!AI155)</f>
        <v>N</v>
      </c>
      <c r="D155" s="38" t="s">
        <v>3039</v>
      </c>
      <c r="E155" s="38" t="s">
        <v>25</v>
      </c>
      <c r="F155" s="39" t="str">
        <f>IF(H155="","",Sheet1!AF155)</f>
        <v>04/10/2025</v>
      </c>
      <c r="G155" t="str">
        <f>IF(H155="","",Sheet1!AF155)</f>
        <v>04/10/2025</v>
      </c>
      <c r="H155" s="21">
        <v>9106023902</v>
      </c>
      <c r="I155" t="str">
        <f>IF(H155="","",Sheet1!AF155)</f>
        <v>04/10/2025</v>
      </c>
      <c r="J155" s="40" t="str">
        <f t="shared" si="20"/>
        <v>NKHT2510/66200157897</v>
      </c>
      <c r="L155" s="42" t="str">
        <f>IF(H155="","",Sheet1!AK155)</f>
        <v>K25TTM</v>
      </c>
      <c r="M155" s="42" t="str">
        <f>IF(H155="","",Sheet1!AE155)</f>
        <v>00157897</v>
      </c>
      <c r="N155" s="43" t="str">
        <f>IF(H155="","",Sheet1!AF155)</f>
        <v>04/10/2025</v>
      </c>
      <c r="O155" s="15" t="str">
        <f>IF(H155="","",Sheet1!AH155)</f>
        <v>WIN6662</v>
      </c>
      <c r="S155" s="40" t="str">
        <f>IF(H155="","",Sheet1!AL155)</f>
        <v>6662 WM+ HCM 12 – 12A Chiến Lược</v>
      </c>
      <c r="V155" s="40" t="str">
        <f>IF(H155="","",Sheet1!AL155)</f>
        <v>6662 WM+ HCM 12 – 12A Chiến Lược</v>
      </c>
      <c r="Y155" s="15" t="str">
        <f>IF(H155="","",Sheet1!AJ155)</f>
        <v>GL250</v>
      </c>
      <c r="AB155" s="51">
        <f t="shared" si="21"/>
        <v>5111</v>
      </c>
      <c r="AC155" s="51">
        <f t="shared" si="22"/>
        <v>131</v>
      </c>
      <c r="AE155" s="45">
        <f>IF(H155="","",Sheet1!U155)</f>
        <v>1</v>
      </c>
      <c r="AG155" s="15">
        <f>IF(H155="","",Sheet1!T155)</f>
        <v>49500</v>
      </c>
      <c r="AH155" s="46">
        <f t="shared" si="23"/>
        <v>49500</v>
      </c>
      <c r="AL155" s="48">
        <f t="shared" si="24"/>
        <v>8</v>
      </c>
      <c r="AN155" s="45">
        <f t="shared" si="25"/>
        <v>3960</v>
      </c>
      <c r="AO155" s="48">
        <f t="shared" si="26"/>
        <v>33311</v>
      </c>
      <c r="AQ155" s="52" t="str">
        <f t="shared" si="27"/>
        <v>K-hangtra</v>
      </c>
      <c r="AR155" s="52">
        <f t="shared" si="28"/>
        <v>156</v>
      </c>
      <c r="AS155" s="52">
        <f t="shared" si="29"/>
        <v>632</v>
      </c>
    </row>
    <row r="156" spans="3:45" x14ac:dyDescent="0.25">
      <c r="C156" s="39" t="str">
        <f>IF(H156="","",Sheet1!AI156)</f>
        <v>B</v>
      </c>
      <c r="D156" s="38" t="s">
        <v>3039</v>
      </c>
      <c r="E156" s="38" t="s">
        <v>25</v>
      </c>
      <c r="F156" s="39" t="str">
        <f>IF(H156="","",Sheet1!AF156)</f>
        <v>04/10/2025</v>
      </c>
      <c r="G156" t="str">
        <f>IF(H156="","",Sheet1!AF156)</f>
        <v>04/10/2025</v>
      </c>
      <c r="H156" s="21">
        <v>9106023905</v>
      </c>
      <c r="I156" t="str">
        <f>IF(H156="","",Sheet1!AF156)</f>
        <v>04/10/2025</v>
      </c>
      <c r="J156" s="40" t="str">
        <f t="shared" si="20"/>
        <v>NKHT2510/05800036934</v>
      </c>
      <c r="L156" s="42" t="str">
        <f>IF(H156="","",Sheet1!AK156)</f>
        <v>K25TTM</v>
      </c>
      <c r="M156" s="42" t="str">
        <f>IF(H156="","",Sheet1!AE156)</f>
        <v>00036934</v>
      </c>
      <c r="N156" s="43" t="str">
        <f>IF(H156="","",Sheet1!AF156)</f>
        <v>04/10/2025</v>
      </c>
      <c r="O156" s="15" t="str">
        <f>IF(H156="","",Sheet1!AH156)</f>
        <v>WIN-058</v>
      </c>
      <c r="S156" s="40" t="str">
        <f>IF(H156="","",Sheet1!AL156)</f>
        <v>6836 WM+ NAN Khối 6, TT Tân Kỳ</v>
      </c>
      <c r="V156" s="40" t="str">
        <f>IF(H156="","",Sheet1!AL156)</f>
        <v>6836 WM+ NAN Khối 6, TT Tân Kỳ</v>
      </c>
      <c r="Y156" s="15" t="str">
        <f>IF(H156="","",Sheet1!AJ156)</f>
        <v>GM500</v>
      </c>
      <c r="AB156" s="51">
        <f t="shared" si="21"/>
        <v>5111</v>
      </c>
      <c r="AC156" s="51">
        <f t="shared" si="22"/>
        <v>131</v>
      </c>
      <c r="AE156" s="45">
        <f>IF(H156="","",Sheet1!U156)</f>
        <v>2</v>
      </c>
      <c r="AG156" s="15">
        <f>IF(H156="","",Sheet1!T156)</f>
        <v>111058</v>
      </c>
      <c r="AH156" s="46">
        <f t="shared" si="23"/>
        <v>222116</v>
      </c>
      <c r="AL156" s="48">
        <f t="shared" si="24"/>
        <v>8</v>
      </c>
      <c r="AN156" s="45">
        <f t="shared" si="25"/>
        <v>17769.28</v>
      </c>
      <c r="AO156" s="48">
        <f t="shared" si="26"/>
        <v>33311</v>
      </c>
      <c r="AQ156" s="52" t="str">
        <f t="shared" si="27"/>
        <v>K-hangtra</v>
      </c>
      <c r="AR156" s="52">
        <f t="shared" si="28"/>
        <v>156</v>
      </c>
      <c r="AS156" s="52">
        <f t="shared" si="29"/>
        <v>632</v>
      </c>
    </row>
    <row r="157" spans="3:45" x14ac:dyDescent="0.25">
      <c r="C157" s="39" t="str">
        <f>IF(H157="","",Sheet1!AI157)</f>
        <v>B</v>
      </c>
      <c r="D157" s="38" t="s">
        <v>3039</v>
      </c>
      <c r="E157" s="38" t="s">
        <v>25</v>
      </c>
      <c r="F157" s="39" t="str">
        <f>IF(H157="","",Sheet1!AF157)</f>
        <v>04/10/2025</v>
      </c>
      <c r="G157" t="str">
        <f>IF(H157="","",Sheet1!AF157)</f>
        <v>04/10/2025</v>
      </c>
      <c r="H157" s="21">
        <v>9106023929</v>
      </c>
      <c r="I157" t="str">
        <f>IF(H157="","",Sheet1!AF157)</f>
        <v>04/10/2025</v>
      </c>
      <c r="J157" s="40" t="str">
        <f t="shared" si="20"/>
        <v>NKHT2510/00700046789</v>
      </c>
      <c r="L157" s="42" t="str">
        <f>IF(H157="","",Sheet1!AK157)</f>
        <v>K25TTM</v>
      </c>
      <c r="M157" s="42" t="str">
        <f>IF(H157="","",Sheet1!AE157)</f>
        <v>00046789</v>
      </c>
      <c r="N157" s="43" t="str">
        <f>IF(H157="","",Sheet1!AF157)</f>
        <v>04/10/2025</v>
      </c>
      <c r="O157" s="15" t="str">
        <f>IF(H157="","",Sheet1!AH157)</f>
        <v>WIN-QNH-00-007</v>
      </c>
      <c r="S157" s="40" t="str">
        <f>IF(H157="","",Sheet1!AL157)</f>
        <v>4930 WM+ QNH 1060-1062 Trần Phú</v>
      </c>
      <c r="V157" s="40" t="str">
        <f>IF(H157="","",Sheet1!AL157)</f>
        <v>4930 WM+ QNH 1060-1062 Trần Phú</v>
      </c>
      <c r="Y157" s="15" t="str">
        <f>IF(H157="","",Sheet1!AJ157)</f>
        <v>MNH250</v>
      </c>
      <c r="AB157" s="51">
        <f t="shared" si="21"/>
        <v>5111</v>
      </c>
      <c r="AC157" s="51">
        <f t="shared" si="22"/>
        <v>131</v>
      </c>
      <c r="AE157" s="45">
        <f>IF(H157="","",Sheet1!U157)</f>
        <v>1</v>
      </c>
      <c r="AG157" s="15">
        <f>IF(H157="","",Sheet1!T157)</f>
        <v>46000</v>
      </c>
      <c r="AH157" s="46">
        <f t="shared" si="23"/>
        <v>46000</v>
      </c>
      <c r="AL157" s="48">
        <f t="shared" si="24"/>
        <v>8</v>
      </c>
      <c r="AN157" s="45">
        <f t="shared" si="25"/>
        <v>3680</v>
      </c>
      <c r="AO157" s="48">
        <f t="shared" si="26"/>
        <v>33311</v>
      </c>
      <c r="AQ157" s="52" t="str">
        <f t="shared" si="27"/>
        <v>K-hangtra</v>
      </c>
      <c r="AR157" s="52">
        <f t="shared" si="28"/>
        <v>156</v>
      </c>
      <c r="AS157" s="52">
        <f t="shared" si="29"/>
        <v>632</v>
      </c>
    </row>
    <row r="158" spans="3:45" x14ac:dyDescent="0.25">
      <c r="C158" s="39" t="str">
        <f>IF(H158="","",Sheet1!AI158)</f>
        <v>N</v>
      </c>
      <c r="D158" s="38" t="s">
        <v>3039</v>
      </c>
      <c r="E158" s="38" t="s">
        <v>25</v>
      </c>
      <c r="F158" s="39" t="str">
        <f>IF(H158="","",Sheet1!AF158)</f>
        <v>04/10/2025</v>
      </c>
      <c r="G158" t="str">
        <f>IF(H158="","",Sheet1!AF158)</f>
        <v>04/10/2025</v>
      </c>
      <c r="H158" s="21">
        <v>9106023924</v>
      </c>
      <c r="I158" t="str">
        <f>IF(H158="","",Sheet1!AF158)</f>
        <v>04/10/2025</v>
      </c>
      <c r="J158" s="40" t="str">
        <f t="shared" si="20"/>
        <v>NKHT2510/03600157901</v>
      </c>
      <c r="L158" s="42" t="str">
        <f>IF(H158="","",Sheet1!AK158)</f>
        <v>K25TTM</v>
      </c>
      <c r="M158" s="42" t="str">
        <f>IF(H158="","",Sheet1!AE158)</f>
        <v>00157901</v>
      </c>
      <c r="N158" s="43" t="str">
        <f>IF(H158="","",Sheet1!AF158)</f>
        <v>04/10/2025</v>
      </c>
      <c r="O158" s="15" t="str">
        <f>IF(H158="","",Sheet1!AH158)</f>
        <v>WIN6036</v>
      </c>
      <c r="S158" s="40" t="str">
        <f>IF(H158="","",Sheet1!AL158)</f>
        <v>6036 WIN HCM 232 Lê Văn Thịnh</v>
      </c>
      <c r="V158" s="40" t="str">
        <f>IF(H158="","",Sheet1!AL158)</f>
        <v>6036 WIN HCM 232 Lê Văn Thịnh</v>
      </c>
      <c r="Y158" s="15" t="str">
        <f>IF(H158="","",Sheet1!AJ158)</f>
        <v>GM500</v>
      </c>
      <c r="AB158" s="51">
        <f t="shared" si="21"/>
        <v>5111</v>
      </c>
      <c r="AC158" s="51">
        <f t="shared" si="22"/>
        <v>131</v>
      </c>
      <c r="AE158" s="45">
        <f>IF(H158="","",Sheet1!U158)</f>
        <v>4</v>
      </c>
      <c r="AG158" s="15">
        <f>IF(H158="","",Sheet1!T158)</f>
        <v>111058</v>
      </c>
      <c r="AH158" s="46">
        <f t="shared" si="23"/>
        <v>444232</v>
      </c>
      <c r="AL158" s="48">
        <f t="shared" si="24"/>
        <v>8</v>
      </c>
      <c r="AN158" s="45">
        <f t="shared" si="25"/>
        <v>35538.559999999998</v>
      </c>
      <c r="AO158" s="48">
        <f t="shared" si="26"/>
        <v>33311</v>
      </c>
      <c r="AQ158" s="52" t="str">
        <f t="shared" si="27"/>
        <v>K-hangtra</v>
      </c>
      <c r="AR158" s="52">
        <f t="shared" si="28"/>
        <v>156</v>
      </c>
      <c r="AS158" s="52">
        <f t="shared" si="29"/>
        <v>632</v>
      </c>
    </row>
    <row r="159" spans="3:45" x14ac:dyDescent="0.25">
      <c r="C159" s="39" t="str">
        <f>IF(H159="","",Sheet1!AI159)</f>
        <v>N</v>
      </c>
      <c r="D159" s="38" t="s">
        <v>3039</v>
      </c>
      <c r="E159" s="38" t="s">
        <v>25</v>
      </c>
      <c r="F159" s="39" t="str">
        <f>IF(H159="","",Sheet1!AF159)</f>
        <v>04/10/2025</v>
      </c>
      <c r="G159" t="str">
        <f>IF(H159="","",Sheet1!AF159)</f>
        <v>04/10/2025</v>
      </c>
      <c r="H159" s="21">
        <v>9106023924</v>
      </c>
      <c r="I159" t="str">
        <f>IF(H159="","",Sheet1!AF159)</f>
        <v>04/10/2025</v>
      </c>
      <c r="J159" s="40" t="str">
        <f t="shared" si="20"/>
        <v>NKHT2510/03600157901</v>
      </c>
      <c r="L159" s="42" t="str">
        <f>IF(H159="","",Sheet1!AK159)</f>
        <v>K25TTM</v>
      </c>
      <c r="M159" s="42" t="str">
        <f>IF(H159="","",Sheet1!AE159)</f>
        <v>00157901</v>
      </c>
      <c r="N159" s="43" t="str">
        <f>IF(H159="","",Sheet1!AF159)</f>
        <v>04/10/2025</v>
      </c>
      <c r="O159" s="15" t="str">
        <f>IF(H159="","",Sheet1!AH159)</f>
        <v>WIN6036</v>
      </c>
      <c r="S159" s="40" t="str">
        <f>IF(H159="","",Sheet1!AL159)</f>
        <v>6036 WIN HCM 232 Lê Văn Thịnh</v>
      </c>
      <c r="V159" s="40" t="str">
        <f>IF(H159="","",Sheet1!AL159)</f>
        <v>6036 WIN HCM 232 Lê Văn Thịnh</v>
      </c>
      <c r="Y159" s="15" t="str">
        <f>IF(H159="","",Sheet1!AJ159)</f>
        <v>GXD500</v>
      </c>
      <c r="AB159" s="51">
        <f t="shared" si="21"/>
        <v>5111</v>
      </c>
      <c r="AC159" s="51">
        <f t="shared" si="22"/>
        <v>131</v>
      </c>
      <c r="AE159" s="45">
        <f>IF(H159="","",Sheet1!U159)</f>
        <v>2</v>
      </c>
      <c r="AG159" s="15">
        <f>IF(H159="","",Sheet1!T159)</f>
        <v>111606</v>
      </c>
      <c r="AH159" s="46">
        <f t="shared" si="23"/>
        <v>223212</v>
      </c>
      <c r="AL159" s="48">
        <f t="shared" si="24"/>
        <v>8</v>
      </c>
      <c r="AN159" s="45">
        <f t="shared" si="25"/>
        <v>17856.96</v>
      </c>
      <c r="AO159" s="48">
        <f t="shared" si="26"/>
        <v>33311</v>
      </c>
      <c r="AQ159" s="52" t="str">
        <f t="shared" si="27"/>
        <v>K-hangtra</v>
      </c>
      <c r="AR159" s="52">
        <f t="shared" si="28"/>
        <v>156</v>
      </c>
      <c r="AS159" s="52">
        <f t="shared" si="29"/>
        <v>632</v>
      </c>
    </row>
    <row r="160" spans="3:45" x14ac:dyDescent="0.25">
      <c r="C160" s="39" t="str">
        <f>IF(H160="","",Sheet1!AI160)</f>
        <v>N</v>
      </c>
      <c r="D160" s="38" t="s">
        <v>3039</v>
      </c>
      <c r="E160" s="38" t="s">
        <v>25</v>
      </c>
      <c r="F160" s="39" t="str">
        <f>IF(H160="","",Sheet1!AF160)</f>
        <v>04/10/2025</v>
      </c>
      <c r="G160" t="str">
        <f>IF(H160="","",Sheet1!AF160)</f>
        <v>04/10/2025</v>
      </c>
      <c r="H160" s="21">
        <v>9106023924</v>
      </c>
      <c r="I160" t="str">
        <f>IF(H160="","",Sheet1!AF160)</f>
        <v>04/10/2025</v>
      </c>
      <c r="J160" s="40" t="str">
        <f t="shared" si="20"/>
        <v>NKHT2510/03600157901</v>
      </c>
      <c r="L160" s="42" t="str">
        <f>IF(H160="","",Sheet1!AK160)</f>
        <v>K25TTM</v>
      </c>
      <c r="M160" s="42" t="str">
        <f>IF(H160="","",Sheet1!AE160)</f>
        <v>00157901</v>
      </c>
      <c r="N160" s="43" t="str">
        <f>IF(H160="","",Sheet1!AF160)</f>
        <v>04/10/2025</v>
      </c>
      <c r="O160" s="15" t="str">
        <f>IF(H160="","",Sheet1!AH160)</f>
        <v>WIN6036</v>
      </c>
      <c r="S160" s="40" t="str">
        <f>IF(H160="","",Sheet1!AL160)</f>
        <v>6036 WIN HCM 232 Lê Văn Thịnh</v>
      </c>
      <c r="V160" s="40" t="str">
        <f>IF(H160="","",Sheet1!AL160)</f>
        <v>6036 WIN HCM 232 Lê Văn Thịnh</v>
      </c>
      <c r="Y160" s="15" t="str">
        <f>IF(H160="","",Sheet1!AJ160)</f>
        <v>GTLX250G</v>
      </c>
      <c r="AB160" s="51">
        <f t="shared" si="21"/>
        <v>5111</v>
      </c>
      <c r="AC160" s="51">
        <f t="shared" si="22"/>
        <v>131</v>
      </c>
      <c r="AE160" s="45">
        <f>IF(H160="","",Sheet1!U160)</f>
        <v>4</v>
      </c>
      <c r="AG160" s="15">
        <f>IF(H160="","",Sheet1!T160)</f>
        <v>41150</v>
      </c>
      <c r="AH160" s="46">
        <f t="shared" si="23"/>
        <v>164600</v>
      </c>
      <c r="AL160" s="48">
        <f t="shared" si="24"/>
        <v>8</v>
      </c>
      <c r="AN160" s="45">
        <f t="shared" si="25"/>
        <v>13168</v>
      </c>
      <c r="AO160" s="48">
        <f t="shared" si="26"/>
        <v>33311</v>
      </c>
      <c r="AQ160" s="52" t="str">
        <f t="shared" si="27"/>
        <v>K-hangtra</v>
      </c>
      <c r="AR160" s="52">
        <f t="shared" si="28"/>
        <v>156</v>
      </c>
      <c r="AS160" s="52">
        <f t="shared" si="29"/>
        <v>632</v>
      </c>
    </row>
    <row r="161" spans="3:45" x14ac:dyDescent="0.25">
      <c r="C161" s="39" t="str">
        <f>IF(H161="","",Sheet1!AI161)</f>
        <v>N</v>
      </c>
      <c r="D161" s="38" t="s">
        <v>3039</v>
      </c>
      <c r="E161" s="38" t="s">
        <v>25</v>
      </c>
      <c r="F161" s="39" t="str">
        <f>IF(H161="","",Sheet1!AF161)</f>
        <v>04/10/2025</v>
      </c>
      <c r="G161" t="str">
        <f>IF(H161="","",Sheet1!AF161)</f>
        <v>04/10/2025</v>
      </c>
      <c r="H161" s="21">
        <v>9106023924</v>
      </c>
      <c r="I161" t="str">
        <f>IF(H161="","",Sheet1!AF161)</f>
        <v>04/10/2025</v>
      </c>
      <c r="J161" s="40" t="str">
        <f t="shared" si="20"/>
        <v>NKHT2510/03600157901</v>
      </c>
      <c r="L161" s="42" t="str">
        <f>IF(H161="","",Sheet1!AK161)</f>
        <v>K25TTM</v>
      </c>
      <c r="M161" s="42" t="str">
        <f>IF(H161="","",Sheet1!AE161)</f>
        <v>00157901</v>
      </c>
      <c r="N161" s="43" t="str">
        <f>IF(H161="","",Sheet1!AF161)</f>
        <v>04/10/2025</v>
      </c>
      <c r="O161" s="15" t="str">
        <f>IF(H161="","",Sheet1!AH161)</f>
        <v>WIN6036</v>
      </c>
      <c r="S161" s="40" t="str">
        <f>IF(H161="","",Sheet1!AL161)</f>
        <v>6036 WIN HCM 232 Lê Văn Thịnh</v>
      </c>
      <c r="V161" s="40" t="str">
        <f>IF(H161="","",Sheet1!AL161)</f>
        <v>6036 WIN HCM 232 Lê Văn Thịnh</v>
      </c>
      <c r="Y161" s="15" t="str">
        <f>IF(H161="","",Sheet1!AJ161)</f>
        <v>TH200</v>
      </c>
      <c r="AB161" s="51">
        <f t="shared" si="21"/>
        <v>5111</v>
      </c>
      <c r="AC161" s="51">
        <f t="shared" si="22"/>
        <v>131</v>
      </c>
      <c r="AE161" s="45">
        <f>IF(H161="","",Sheet1!U161)</f>
        <v>3</v>
      </c>
      <c r="AG161" s="15">
        <f>IF(H161="","",Sheet1!T161)</f>
        <v>45588</v>
      </c>
      <c r="AH161" s="46">
        <f t="shared" si="23"/>
        <v>136764</v>
      </c>
      <c r="AL161" s="48">
        <f t="shared" si="24"/>
        <v>8</v>
      </c>
      <c r="AN161" s="45">
        <f t="shared" si="25"/>
        <v>10941.12</v>
      </c>
      <c r="AO161" s="48">
        <f t="shared" si="26"/>
        <v>33311</v>
      </c>
      <c r="AQ161" s="52" t="str">
        <f t="shared" si="27"/>
        <v>K-hangtra</v>
      </c>
      <c r="AR161" s="52">
        <f t="shared" si="28"/>
        <v>156</v>
      </c>
      <c r="AS161" s="52">
        <f t="shared" si="29"/>
        <v>632</v>
      </c>
    </row>
    <row r="162" spans="3:45" x14ac:dyDescent="0.25">
      <c r="C162" s="39" t="str">
        <f>IF(H162="","",Sheet1!AI162)</f>
        <v>N</v>
      </c>
      <c r="D162" s="38" t="s">
        <v>3039</v>
      </c>
      <c r="E162" s="38" t="s">
        <v>25</v>
      </c>
      <c r="F162" s="39" t="str">
        <f>IF(H162="","",Sheet1!AF162)</f>
        <v>04/10/2025</v>
      </c>
      <c r="G162" t="str">
        <f>IF(H162="","",Sheet1!AF162)</f>
        <v>04/10/2025</v>
      </c>
      <c r="H162" s="21">
        <v>9106023924</v>
      </c>
      <c r="I162" t="str">
        <f>IF(H162="","",Sheet1!AF162)</f>
        <v>04/10/2025</v>
      </c>
      <c r="J162" s="40" t="str">
        <f t="shared" si="20"/>
        <v>NKHT2510/03600157901</v>
      </c>
      <c r="L162" s="42" t="str">
        <f>IF(H162="","",Sheet1!AK162)</f>
        <v>K25TTM</v>
      </c>
      <c r="M162" s="42" t="str">
        <f>IF(H162="","",Sheet1!AE162)</f>
        <v>00157901</v>
      </c>
      <c r="N162" s="43" t="str">
        <f>IF(H162="","",Sheet1!AF162)</f>
        <v>04/10/2025</v>
      </c>
      <c r="O162" s="15" t="str">
        <f>IF(H162="","",Sheet1!AH162)</f>
        <v>WIN6036</v>
      </c>
      <c r="S162" s="40" t="str">
        <f>IF(H162="","",Sheet1!AL162)</f>
        <v>6036 WIN HCM 232 Lê Văn Thịnh</v>
      </c>
      <c r="V162" s="40" t="str">
        <f>IF(H162="","",Sheet1!AL162)</f>
        <v>6036 WIN HCM 232 Lê Văn Thịnh</v>
      </c>
      <c r="Y162" s="15" t="str">
        <f>IF(H162="","",Sheet1!AJ162)</f>
        <v>GL250</v>
      </c>
      <c r="AB162" s="51">
        <f t="shared" si="21"/>
        <v>5111</v>
      </c>
      <c r="AC162" s="51">
        <f t="shared" si="22"/>
        <v>131</v>
      </c>
      <c r="AE162" s="45">
        <f>IF(H162="","",Sheet1!U162)</f>
        <v>3</v>
      </c>
      <c r="AG162" s="15">
        <f>IF(H162="","",Sheet1!T162)</f>
        <v>49500</v>
      </c>
      <c r="AH162" s="46">
        <f t="shared" si="23"/>
        <v>148500</v>
      </c>
      <c r="AL162" s="48">
        <f t="shared" si="24"/>
        <v>8</v>
      </c>
      <c r="AN162" s="45">
        <f t="shared" si="25"/>
        <v>11880</v>
      </c>
      <c r="AO162" s="48">
        <f t="shared" si="26"/>
        <v>33311</v>
      </c>
      <c r="AQ162" s="52" t="str">
        <f t="shared" si="27"/>
        <v>K-hangtra</v>
      </c>
      <c r="AR162" s="52">
        <f t="shared" si="28"/>
        <v>156</v>
      </c>
      <c r="AS162" s="52">
        <f t="shared" si="29"/>
        <v>632</v>
      </c>
    </row>
    <row r="163" spans="3:45" x14ac:dyDescent="0.25">
      <c r="C163" s="39" t="str">
        <f>IF(H163="","",Sheet1!AI163)</f>
        <v>N</v>
      </c>
      <c r="D163" s="38" t="s">
        <v>3039</v>
      </c>
      <c r="E163" s="38" t="s">
        <v>25</v>
      </c>
      <c r="F163" s="39" t="str">
        <f>IF(H163="","",Sheet1!AF163)</f>
        <v>04/10/2025</v>
      </c>
      <c r="G163" t="str">
        <f>IF(H163="","",Sheet1!AF163)</f>
        <v>04/10/2025</v>
      </c>
      <c r="H163" s="21">
        <v>9106023926</v>
      </c>
      <c r="I163" t="str">
        <f>IF(H163="","",Sheet1!AF163)</f>
        <v>04/10/2025</v>
      </c>
      <c r="J163" s="40" t="str">
        <f t="shared" si="20"/>
        <v>NKHT2510/01600025544</v>
      </c>
      <c r="L163" s="42" t="str">
        <f>IF(H163="","",Sheet1!AK163)</f>
        <v>K25TTM</v>
      </c>
      <c r="M163" s="42" t="str">
        <f>IF(H163="","",Sheet1!AE163)</f>
        <v>00025544</v>
      </c>
      <c r="N163" s="43" t="str">
        <f>IF(H163="","",Sheet1!AF163)</f>
        <v>04/10/2025</v>
      </c>
      <c r="O163" s="15" t="str">
        <f>IF(H163="","",Sheet1!AH163)</f>
        <v>WIN-CTO-01-016</v>
      </c>
      <c r="S163" s="40" t="str">
        <f>IF(H163="","",Sheet1!AL163)</f>
        <v>3735 WM+ CTO 21-22 Võ Nguyên Giáp, Diệu</v>
      </c>
      <c r="V163" s="40" t="str">
        <f>IF(H163="","",Sheet1!AL163)</f>
        <v>3735 WM+ CTO 21-22 Võ Nguyên Giáp, Diệu</v>
      </c>
      <c r="Y163" s="15" t="str">
        <f>IF(H163="","",Sheet1!AJ163)</f>
        <v>TH200</v>
      </c>
      <c r="AB163" s="51">
        <f t="shared" si="21"/>
        <v>5111</v>
      </c>
      <c r="AC163" s="51">
        <f t="shared" si="22"/>
        <v>131</v>
      </c>
      <c r="AE163" s="45">
        <f>IF(H163="","",Sheet1!U163)</f>
        <v>1</v>
      </c>
      <c r="AG163" s="15">
        <f>IF(H163="","",Sheet1!T163)</f>
        <v>45588</v>
      </c>
      <c r="AH163" s="46">
        <f t="shared" si="23"/>
        <v>45588</v>
      </c>
      <c r="AL163" s="48">
        <f t="shared" si="24"/>
        <v>8</v>
      </c>
      <c r="AN163" s="45">
        <f t="shared" si="25"/>
        <v>3647.04</v>
      </c>
      <c r="AO163" s="48">
        <f t="shared" si="26"/>
        <v>33311</v>
      </c>
      <c r="AQ163" s="52" t="str">
        <f t="shared" si="27"/>
        <v>K-hangtra</v>
      </c>
      <c r="AR163" s="52">
        <f t="shared" si="28"/>
        <v>156</v>
      </c>
      <c r="AS163" s="52">
        <f t="shared" si="29"/>
        <v>632</v>
      </c>
    </row>
    <row r="164" spans="3:45" x14ac:dyDescent="0.25">
      <c r="C164" s="39" t="str">
        <f>IF(H164="","",Sheet1!AI164)</f>
        <v>B</v>
      </c>
      <c r="D164" s="38" t="s">
        <v>3039</v>
      </c>
      <c r="E164" s="38" t="s">
        <v>25</v>
      </c>
      <c r="F164" s="39" t="str">
        <f>IF(H164="","",Sheet1!AF164)</f>
        <v>04/10/2025</v>
      </c>
      <c r="G164" t="str">
        <f>IF(H164="","",Sheet1!AF164)</f>
        <v>04/10/2025</v>
      </c>
      <c r="H164" s="21">
        <v>9106023962</v>
      </c>
      <c r="I164" t="str">
        <f>IF(H164="","",Sheet1!AF164)</f>
        <v>04/10/2025</v>
      </c>
      <c r="J164" s="40" t="str">
        <f t="shared" si="20"/>
        <v>NKHT2510/02500034964</v>
      </c>
      <c r="L164" s="42" t="str">
        <f>IF(H164="","",Sheet1!AK164)</f>
        <v>K25TTM</v>
      </c>
      <c r="M164" s="42" t="str">
        <f>IF(H164="","",Sheet1!AE164)</f>
        <v>00034964</v>
      </c>
      <c r="N164" s="43" t="str">
        <f>IF(H164="","",Sheet1!AF164)</f>
        <v>04/10/2025</v>
      </c>
      <c r="O164" s="15" t="str">
        <f>IF(H164="","",Sheet1!AH164)</f>
        <v>WIN-025</v>
      </c>
      <c r="S164" s="40" t="str">
        <f>IF(H164="","",Sheet1!AL164)</f>
        <v>5942 WM+ HPG Câu Trung, An Lão</v>
      </c>
      <c r="V164" s="40" t="str">
        <f>IF(H164="","",Sheet1!AL164)</f>
        <v>5942 WM+ HPG Câu Trung, An Lão</v>
      </c>
      <c r="Y164" s="15" t="str">
        <f>IF(H164="","",Sheet1!AJ164)</f>
        <v>GL250</v>
      </c>
      <c r="AB164" s="51">
        <f t="shared" si="21"/>
        <v>5111</v>
      </c>
      <c r="AC164" s="51">
        <f t="shared" si="22"/>
        <v>131</v>
      </c>
      <c r="AE164" s="45">
        <f>IF(H164="","",Sheet1!U164)</f>
        <v>4</v>
      </c>
      <c r="AG164" s="15">
        <f>IF(H164="","",Sheet1!T164)</f>
        <v>49500</v>
      </c>
      <c r="AH164" s="46">
        <f t="shared" si="23"/>
        <v>198000</v>
      </c>
      <c r="AL164" s="48">
        <f t="shared" si="24"/>
        <v>8</v>
      </c>
      <c r="AN164" s="45">
        <f t="shared" si="25"/>
        <v>15840</v>
      </c>
      <c r="AO164" s="48">
        <f t="shared" si="26"/>
        <v>33311</v>
      </c>
      <c r="AQ164" s="52" t="str">
        <f t="shared" si="27"/>
        <v>K-hangtra</v>
      </c>
      <c r="AR164" s="52">
        <f t="shared" si="28"/>
        <v>156</v>
      </c>
      <c r="AS164" s="52">
        <f t="shared" si="29"/>
        <v>632</v>
      </c>
    </row>
    <row r="165" spans="3:45" x14ac:dyDescent="0.25">
      <c r="C165" s="39" t="str">
        <f>IF(H165="","",Sheet1!AI165)</f>
        <v>B</v>
      </c>
      <c r="D165" s="38" t="s">
        <v>3039</v>
      </c>
      <c r="E165" s="38" t="s">
        <v>25</v>
      </c>
      <c r="F165" s="39" t="str">
        <f>IF(H165="","",Sheet1!AF165)</f>
        <v>04/10/2025</v>
      </c>
      <c r="G165" t="str">
        <f>IF(H165="","",Sheet1!AF165)</f>
        <v>04/10/2025</v>
      </c>
      <c r="H165" s="21">
        <v>9106024028</v>
      </c>
      <c r="I165" t="str">
        <f>IF(H165="","",Sheet1!AF165)</f>
        <v>04/10/2025</v>
      </c>
      <c r="J165" s="40" t="str">
        <f t="shared" si="20"/>
        <v>NKHT2510/06500009588</v>
      </c>
      <c r="L165" s="42" t="str">
        <f>IF(H165="","",Sheet1!AK165)</f>
        <v>K25TTM</v>
      </c>
      <c r="M165" s="42" t="str">
        <f>IF(H165="","",Sheet1!AE165)</f>
        <v>00009588</v>
      </c>
      <c r="N165" s="43" t="str">
        <f>IF(H165="","",Sheet1!AF165)</f>
        <v>04/10/2025</v>
      </c>
      <c r="O165" s="15" t="str">
        <f>IF(H165="","",Sheet1!AH165)</f>
        <v>WIN-065</v>
      </c>
      <c r="S165" s="40" t="str">
        <f>IF(H165="","",Sheet1!AL165)</f>
        <v>2AFY WM+ BGG 322 Lê Lợi</v>
      </c>
      <c r="V165" s="40" t="str">
        <f>IF(H165="","",Sheet1!AL165)</f>
        <v>2AFY WM+ BGG 322 Lê Lợi</v>
      </c>
      <c r="Y165" s="15" t="str">
        <f>IF(H165="","",Sheet1!AJ165)</f>
        <v>TH200</v>
      </c>
      <c r="AB165" s="51">
        <f t="shared" si="21"/>
        <v>5111</v>
      </c>
      <c r="AC165" s="51">
        <f t="shared" si="22"/>
        <v>131</v>
      </c>
      <c r="AE165" s="45">
        <f>IF(H165="","",Sheet1!U165)</f>
        <v>1</v>
      </c>
      <c r="AG165" s="15">
        <f>IF(H165="","",Sheet1!T165)</f>
        <v>45588</v>
      </c>
      <c r="AH165" s="46">
        <f t="shared" si="23"/>
        <v>45588</v>
      </c>
      <c r="AL165" s="48">
        <f t="shared" si="24"/>
        <v>8</v>
      </c>
      <c r="AN165" s="45">
        <f t="shared" si="25"/>
        <v>3647.04</v>
      </c>
      <c r="AO165" s="48">
        <f t="shared" si="26"/>
        <v>33311</v>
      </c>
      <c r="AQ165" s="52" t="str">
        <f t="shared" si="27"/>
        <v>K-hangtra</v>
      </c>
      <c r="AR165" s="52">
        <f t="shared" si="28"/>
        <v>156</v>
      </c>
      <c r="AS165" s="52">
        <f t="shared" si="29"/>
        <v>632</v>
      </c>
    </row>
    <row r="166" spans="3:45" x14ac:dyDescent="0.25">
      <c r="C166" s="39" t="str">
        <f>IF(H166="","",Sheet1!AI166)</f>
        <v>B</v>
      </c>
      <c r="D166" s="38" t="s">
        <v>3039</v>
      </c>
      <c r="E166" s="38" t="s">
        <v>25</v>
      </c>
      <c r="F166" s="39" t="str">
        <f>IF(H166="","",Sheet1!AF166)</f>
        <v>04/10/2025</v>
      </c>
      <c r="G166" t="str">
        <f>IF(H166="","",Sheet1!AF166)</f>
        <v>04/10/2025</v>
      </c>
      <c r="H166" s="21">
        <v>9106024028</v>
      </c>
      <c r="I166" t="str">
        <f>IF(H166="","",Sheet1!AF166)</f>
        <v>04/10/2025</v>
      </c>
      <c r="J166" s="40" t="str">
        <f t="shared" si="20"/>
        <v>NKHT2510/06500009588</v>
      </c>
      <c r="L166" s="42" t="str">
        <f>IF(H166="","",Sheet1!AK166)</f>
        <v>K25TTM</v>
      </c>
      <c r="M166" s="42" t="str">
        <f>IF(H166="","",Sheet1!AE166)</f>
        <v>00009588</v>
      </c>
      <c r="N166" s="43" t="str">
        <f>IF(H166="","",Sheet1!AF166)</f>
        <v>04/10/2025</v>
      </c>
      <c r="O166" s="15" t="str">
        <f>IF(H166="","",Sheet1!AH166)</f>
        <v>WIN-065</v>
      </c>
      <c r="S166" s="40" t="str">
        <f>IF(H166="","",Sheet1!AL166)</f>
        <v>2AFY WM+ BGG 322 Lê Lợi</v>
      </c>
      <c r="V166" s="40" t="str">
        <f>IF(H166="","",Sheet1!AL166)</f>
        <v>2AFY WM+ BGG 322 Lê Lợi</v>
      </c>
      <c r="Y166" s="15" t="str">
        <f>IF(H166="","",Sheet1!AJ166)</f>
        <v>CGM300</v>
      </c>
      <c r="AB166" s="51">
        <f t="shared" si="21"/>
        <v>5111</v>
      </c>
      <c r="AC166" s="51">
        <f t="shared" si="22"/>
        <v>131</v>
      </c>
      <c r="AE166" s="45">
        <f>IF(H166="","",Sheet1!U166)</f>
        <v>1</v>
      </c>
      <c r="AG166" s="15">
        <f>IF(H166="","",Sheet1!T166)</f>
        <v>73431</v>
      </c>
      <c r="AH166" s="46">
        <f t="shared" si="23"/>
        <v>73431</v>
      </c>
      <c r="AL166" s="48">
        <f t="shared" si="24"/>
        <v>8</v>
      </c>
      <c r="AN166" s="45">
        <f t="shared" si="25"/>
        <v>5874.4800000000005</v>
      </c>
      <c r="AO166" s="48">
        <f t="shared" si="26"/>
        <v>33311</v>
      </c>
      <c r="AQ166" s="52" t="str">
        <f t="shared" si="27"/>
        <v>K-hangtra</v>
      </c>
      <c r="AR166" s="52">
        <f t="shared" si="28"/>
        <v>156</v>
      </c>
      <c r="AS166" s="52">
        <f t="shared" si="29"/>
        <v>632</v>
      </c>
    </row>
    <row r="167" spans="3:45" x14ac:dyDescent="0.25">
      <c r="C167" s="39" t="str">
        <f>IF(H167="","",Sheet1!AI167)</f>
        <v>B</v>
      </c>
      <c r="D167" s="38" t="s">
        <v>3039</v>
      </c>
      <c r="E167" s="38" t="s">
        <v>25</v>
      </c>
      <c r="F167" s="39" t="str">
        <f>IF(H167="","",Sheet1!AF167)</f>
        <v>04/10/2025</v>
      </c>
      <c r="G167" t="str">
        <f>IF(H167="","",Sheet1!AF167)</f>
        <v>04/10/2025</v>
      </c>
      <c r="H167" s="21">
        <v>9106024011</v>
      </c>
      <c r="I167" t="str">
        <f>IF(H167="","",Sheet1!AF167)</f>
        <v>04/10/2025</v>
      </c>
      <c r="J167" s="40" t="str">
        <f t="shared" si="20"/>
        <v>NKHT2510/02500034966</v>
      </c>
      <c r="L167" s="42" t="str">
        <f>IF(H167="","",Sheet1!AK167)</f>
        <v>K25TTM</v>
      </c>
      <c r="M167" s="42" t="str">
        <f>IF(H167="","",Sheet1!AE167)</f>
        <v>00034966</v>
      </c>
      <c r="N167" s="43" t="str">
        <f>IF(H167="","",Sheet1!AF167)</f>
        <v>04/10/2025</v>
      </c>
      <c r="O167" s="15" t="str">
        <f>IF(H167="","",Sheet1!AH167)</f>
        <v>WIN-025</v>
      </c>
      <c r="S167" s="40" t="str">
        <f>IF(H167="","",Sheet1!AL167)</f>
        <v>5942 WM+ HPG Câu Trung, An Lão</v>
      </c>
      <c r="V167" s="40" t="str">
        <f>IF(H167="","",Sheet1!AL167)</f>
        <v>5942 WM+ HPG Câu Trung, An Lão</v>
      </c>
      <c r="Y167" s="15" t="str">
        <f>IF(H167="","",Sheet1!AJ167)</f>
        <v>GSG250</v>
      </c>
      <c r="AB167" s="51">
        <f t="shared" si="21"/>
        <v>5111</v>
      </c>
      <c r="AC167" s="51">
        <f t="shared" si="22"/>
        <v>131</v>
      </c>
      <c r="AE167" s="45">
        <f>IF(H167="","",Sheet1!U167)</f>
        <v>4</v>
      </c>
      <c r="AG167" s="15">
        <f>IF(H167="","",Sheet1!T167)</f>
        <v>50400</v>
      </c>
      <c r="AH167" s="46">
        <f t="shared" si="23"/>
        <v>201600</v>
      </c>
      <c r="AL167" s="48">
        <f t="shared" si="24"/>
        <v>8</v>
      </c>
      <c r="AN167" s="45">
        <f t="shared" si="25"/>
        <v>16128</v>
      </c>
      <c r="AO167" s="48">
        <f t="shared" si="26"/>
        <v>33311</v>
      </c>
      <c r="AQ167" s="52" t="str">
        <f t="shared" si="27"/>
        <v>K-hangtra</v>
      </c>
      <c r="AR167" s="52">
        <f t="shared" si="28"/>
        <v>156</v>
      </c>
      <c r="AS167" s="52">
        <f t="shared" si="29"/>
        <v>632</v>
      </c>
    </row>
    <row r="168" spans="3:45" x14ac:dyDescent="0.25">
      <c r="C168" s="39" t="str">
        <f>IF(H168="","",Sheet1!AI168)</f>
        <v>B</v>
      </c>
      <c r="D168" s="38" t="s">
        <v>3039</v>
      </c>
      <c r="E168" s="38" t="s">
        <v>25</v>
      </c>
      <c r="F168" s="39" t="str">
        <f>IF(H168="","",Sheet1!AF168)</f>
        <v>04/10/2025</v>
      </c>
      <c r="G168" t="str">
        <f>IF(H168="","",Sheet1!AF168)</f>
        <v>04/10/2025</v>
      </c>
      <c r="H168" s="21">
        <v>9106024036</v>
      </c>
      <c r="I168" t="str">
        <f>IF(H168="","",Sheet1!AF168)</f>
        <v>04/10/2025</v>
      </c>
      <c r="J168" s="40" t="str">
        <f t="shared" si="20"/>
        <v>NKHT2510/06500009589</v>
      </c>
      <c r="L168" s="42" t="str">
        <f>IF(H168="","",Sheet1!AK168)</f>
        <v>K25TTM</v>
      </c>
      <c r="M168" s="42" t="str">
        <f>IF(H168="","",Sheet1!AE168)</f>
        <v>00009589</v>
      </c>
      <c r="N168" s="43" t="str">
        <f>IF(H168="","",Sheet1!AF168)</f>
        <v>04/10/2025</v>
      </c>
      <c r="O168" s="15" t="str">
        <f>IF(H168="","",Sheet1!AH168)</f>
        <v>WIN-065</v>
      </c>
      <c r="S168" s="40" t="str">
        <f>IF(H168="","",Sheet1!AL168)</f>
        <v>2AFY WM+ BGG 322 Lê Lợi</v>
      </c>
      <c r="V168" s="40" t="str">
        <f>IF(H168="","",Sheet1!AL168)</f>
        <v>2AFY WM+ BGG 322 Lê Lợi</v>
      </c>
      <c r="Y168" s="15" t="str">
        <f>IF(H168="","",Sheet1!AJ168)</f>
        <v>CGM300</v>
      </c>
      <c r="AB168" s="51">
        <f t="shared" si="21"/>
        <v>5111</v>
      </c>
      <c r="AC168" s="51">
        <f t="shared" si="22"/>
        <v>131</v>
      </c>
      <c r="AE168" s="45">
        <f>IF(H168="","",Sheet1!U168)</f>
        <v>1</v>
      </c>
      <c r="AG168" s="15">
        <f>IF(H168="","",Sheet1!T168)</f>
        <v>73431</v>
      </c>
      <c r="AH168" s="46">
        <f t="shared" si="23"/>
        <v>73431</v>
      </c>
      <c r="AL168" s="48">
        <f t="shared" si="24"/>
        <v>8</v>
      </c>
      <c r="AN168" s="45">
        <f t="shared" si="25"/>
        <v>5874.4800000000005</v>
      </c>
      <c r="AO168" s="48">
        <f t="shared" si="26"/>
        <v>33311</v>
      </c>
      <c r="AQ168" s="52" t="str">
        <f t="shared" si="27"/>
        <v>K-hangtra</v>
      </c>
      <c r="AR168" s="52">
        <f t="shared" si="28"/>
        <v>156</v>
      </c>
      <c r="AS168" s="52">
        <f t="shared" si="29"/>
        <v>632</v>
      </c>
    </row>
    <row r="169" spans="3:45" x14ac:dyDescent="0.25">
      <c r="C169" s="39" t="str">
        <f>IF(H169="","",Sheet1!AI169)</f>
        <v>B</v>
      </c>
      <c r="D169" s="38" t="s">
        <v>3039</v>
      </c>
      <c r="E169" s="38" t="s">
        <v>25</v>
      </c>
      <c r="F169" s="39" t="str">
        <f>IF(H169="","",Sheet1!AF169)</f>
        <v>04/10/2025</v>
      </c>
      <c r="G169" t="str">
        <f>IF(H169="","",Sheet1!AF169)</f>
        <v>04/10/2025</v>
      </c>
      <c r="H169" s="21">
        <v>9106024036</v>
      </c>
      <c r="I169" t="str">
        <f>IF(H169="","",Sheet1!AF169)</f>
        <v>04/10/2025</v>
      </c>
      <c r="J169" s="40" t="str">
        <f t="shared" si="20"/>
        <v>NKHT2510/06500009589</v>
      </c>
      <c r="L169" s="42" t="str">
        <f>IF(H169="","",Sheet1!AK169)</f>
        <v>K25TTM</v>
      </c>
      <c r="M169" s="42" t="str">
        <f>IF(H169="","",Sheet1!AE169)</f>
        <v>00009589</v>
      </c>
      <c r="N169" s="43" t="str">
        <f>IF(H169="","",Sheet1!AF169)</f>
        <v>04/10/2025</v>
      </c>
      <c r="O169" s="15" t="str">
        <f>IF(H169="","",Sheet1!AH169)</f>
        <v>WIN-065</v>
      </c>
      <c r="S169" s="40" t="str">
        <f>IF(H169="","",Sheet1!AL169)</f>
        <v>2AFY WM+ BGG 322 Lê Lợi</v>
      </c>
      <c r="V169" s="40" t="str">
        <f>IF(H169="","",Sheet1!AL169)</f>
        <v>2AFY WM+ BGG 322 Lê Lợi</v>
      </c>
      <c r="Y169" s="15" t="str">
        <f>IF(H169="","",Sheet1!AJ169)</f>
        <v>TH200</v>
      </c>
      <c r="AB169" s="51">
        <f t="shared" si="21"/>
        <v>5111</v>
      </c>
      <c r="AC169" s="51">
        <f t="shared" si="22"/>
        <v>131</v>
      </c>
      <c r="AE169" s="45">
        <f>IF(H169="","",Sheet1!U169)</f>
        <v>1</v>
      </c>
      <c r="AG169" s="15">
        <f>IF(H169="","",Sheet1!T169)</f>
        <v>45588</v>
      </c>
      <c r="AH169" s="46">
        <f t="shared" si="23"/>
        <v>45588</v>
      </c>
      <c r="AL169" s="48">
        <f t="shared" si="24"/>
        <v>8</v>
      </c>
      <c r="AN169" s="45">
        <f t="shared" si="25"/>
        <v>3647.04</v>
      </c>
      <c r="AO169" s="48">
        <f t="shared" si="26"/>
        <v>33311</v>
      </c>
      <c r="AQ169" s="52" t="str">
        <f t="shared" si="27"/>
        <v>K-hangtra</v>
      </c>
      <c r="AR169" s="52">
        <f t="shared" si="28"/>
        <v>156</v>
      </c>
      <c r="AS169" s="52">
        <f t="shared" si="29"/>
        <v>632</v>
      </c>
    </row>
    <row r="170" spans="3:45" x14ac:dyDescent="0.25">
      <c r="C170" s="39" t="str">
        <f>IF(H170="","",Sheet1!AI170)</f>
        <v>B</v>
      </c>
      <c r="D170" s="38" t="s">
        <v>3039</v>
      </c>
      <c r="E170" s="38" t="s">
        <v>25</v>
      </c>
      <c r="F170" s="39" t="str">
        <f>IF(H170="","",Sheet1!AF170)</f>
        <v>04/10/2025</v>
      </c>
      <c r="G170" t="str">
        <f>IF(H170="","",Sheet1!AF170)</f>
        <v>04/10/2025</v>
      </c>
      <c r="H170" s="21">
        <v>9106024063</v>
      </c>
      <c r="I170" t="str">
        <f>IF(H170="","",Sheet1!AF170)</f>
        <v>04/10/2025</v>
      </c>
      <c r="J170" s="40" t="str">
        <f t="shared" si="20"/>
        <v>NKHT2510/06400008066</v>
      </c>
      <c r="L170" s="42" t="str">
        <f>IF(H170="","",Sheet1!AK170)</f>
        <v>K25TTM</v>
      </c>
      <c r="M170" s="42" t="str">
        <f>IF(H170="","",Sheet1!AE170)</f>
        <v>00008066</v>
      </c>
      <c r="N170" s="43" t="str">
        <f>IF(H170="","",Sheet1!AF170)</f>
        <v>04/10/2025</v>
      </c>
      <c r="O170" s="15" t="str">
        <f>IF(H170="","",Sheet1!AH170)</f>
        <v>WIN-064</v>
      </c>
      <c r="S170" s="40" t="str">
        <f>IF(H170="","",Sheet1!AL170)</f>
        <v>4758 WM+ NDH 147 Nguyễn Công Trứ</v>
      </c>
      <c r="V170" s="40" t="str">
        <f>IF(H170="","",Sheet1!AL170)</f>
        <v>4758 WM+ NDH 147 Nguyễn Công Trứ</v>
      </c>
      <c r="Y170" s="15" t="str">
        <f>IF(H170="","",Sheet1!AJ170)</f>
        <v>CC300</v>
      </c>
      <c r="AB170" s="51">
        <f t="shared" si="21"/>
        <v>5111</v>
      </c>
      <c r="AC170" s="51">
        <f t="shared" si="22"/>
        <v>131</v>
      </c>
      <c r="AE170" s="45">
        <f>IF(H170="","",Sheet1!U170)</f>
        <v>5</v>
      </c>
      <c r="AG170" s="15">
        <f>IF(H170="","",Sheet1!T170)</f>
        <v>60885</v>
      </c>
      <c r="AH170" s="46">
        <f t="shared" si="23"/>
        <v>304425</v>
      </c>
      <c r="AL170" s="48">
        <f t="shared" si="24"/>
        <v>8</v>
      </c>
      <c r="AN170" s="45">
        <f t="shared" si="25"/>
        <v>24354</v>
      </c>
      <c r="AO170" s="48">
        <f t="shared" si="26"/>
        <v>33311</v>
      </c>
      <c r="AQ170" s="52" t="str">
        <f t="shared" si="27"/>
        <v>K-hangtra</v>
      </c>
      <c r="AR170" s="52">
        <f t="shared" si="28"/>
        <v>156</v>
      </c>
      <c r="AS170" s="52">
        <f t="shared" si="29"/>
        <v>632</v>
      </c>
    </row>
    <row r="171" spans="3:45" x14ac:dyDescent="0.25">
      <c r="C171" s="39" t="str">
        <f>IF(H171="","",Sheet1!AI171)</f>
        <v>B</v>
      </c>
      <c r="D171" s="38" t="s">
        <v>3039</v>
      </c>
      <c r="E171" s="38" t="s">
        <v>25</v>
      </c>
      <c r="F171" s="39" t="str">
        <f>IF(H171="","",Sheet1!AF171)</f>
        <v>04/10/2025</v>
      </c>
      <c r="G171" t="str">
        <f>IF(H171="","",Sheet1!AF171)</f>
        <v>04/10/2025</v>
      </c>
      <c r="H171" s="21">
        <v>9106024063</v>
      </c>
      <c r="I171" t="str">
        <f>IF(H171="","",Sheet1!AF171)</f>
        <v>04/10/2025</v>
      </c>
      <c r="J171" s="40" t="str">
        <f t="shared" si="20"/>
        <v>NKHT2510/06400008066</v>
      </c>
      <c r="L171" s="42" t="str">
        <f>IF(H171="","",Sheet1!AK171)</f>
        <v>K25TTM</v>
      </c>
      <c r="M171" s="42" t="str">
        <f>IF(H171="","",Sheet1!AE171)</f>
        <v>00008066</v>
      </c>
      <c r="N171" s="43" t="str">
        <f>IF(H171="","",Sheet1!AF171)</f>
        <v>04/10/2025</v>
      </c>
      <c r="O171" s="15" t="str">
        <f>IF(H171="","",Sheet1!AH171)</f>
        <v>WIN-064</v>
      </c>
      <c r="S171" s="40" t="str">
        <f>IF(H171="","",Sheet1!AL171)</f>
        <v>4758 WM+ NDH 147 Nguyễn Công Trứ</v>
      </c>
      <c r="V171" s="40" t="str">
        <f>IF(H171="","",Sheet1!AL171)</f>
        <v>4758 WM+ NDH 147 Nguyễn Công Trứ</v>
      </c>
      <c r="Y171" s="15" t="str">
        <f>IF(H171="","",Sheet1!AJ171)</f>
        <v>GTLX250G</v>
      </c>
      <c r="AB171" s="51">
        <f t="shared" si="21"/>
        <v>5111</v>
      </c>
      <c r="AC171" s="51">
        <f t="shared" si="22"/>
        <v>131</v>
      </c>
      <c r="AE171" s="45">
        <f>IF(H171="","",Sheet1!U171)</f>
        <v>4</v>
      </c>
      <c r="AG171" s="15">
        <f>IF(H171="","",Sheet1!T171)</f>
        <v>41150</v>
      </c>
      <c r="AH171" s="46">
        <f t="shared" si="23"/>
        <v>164600</v>
      </c>
      <c r="AL171" s="48">
        <f t="shared" si="24"/>
        <v>8</v>
      </c>
      <c r="AN171" s="45">
        <f t="shared" si="25"/>
        <v>13168</v>
      </c>
      <c r="AO171" s="48">
        <f t="shared" si="26"/>
        <v>33311</v>
      </c>
      <c r="AQ171" s="52" t="str">
        <f t="shared" si="27"/>
        <v>K-hangtra</v>
      </c>
      <c r="AR171" s="52">
        <f t="shared" si="28"/>
        <v>156</v>
      </c>
      <c r="AS171" s="52">
        <f t="shared" si="29"/>
        <v>632</v>
      </c>
    </row>
    <row r="172" spans="3:45" x14ac:dyDescent="0.25">
      <c r="C172" s="39" t="str">
        <f>IF(H172="","",Sheet1!AI172)</f>
        <v>B</v>
      </c>
      <c r="D172" s="38" t="s">
        <v>3039</v>
      </c>
      <c r="E172" s="38" t="s">
        <v>25</v>
      </c>
      <c r="F172" s="39" t="str">
        <f>IF(H172="","",Sheet1!AF172)</f>
        <v>04/10/2025</v>
      </c>
      <c r="G172" t="str">
        <f>IF(H172="","",Sheet1!AF172)</f>
        <v>04/10/2025</v>
      </c>
      <c r="H172" s="21">
        <v>9106024063</v>
      </c>
      <c r="I172" t="str">
        <f>IF(H172="","",Sheet1!AF172)</f>
        <v>04/10/2025</v>
      </c>
      <c r="J172" s="40" t="str">
        <f t="shared" si="20"/>
        <v>NKHT2510/06400008066</v>
      </c>
      <c r="L172" s="42" t="str">
        <f>IF(H172="","",Sheet1!AK172)</f>
        <v>K25TTM</v>
      </c>
      <c r="M172" s="42" t="str">
        <f>IF(H172="","",Sheet1!AE172)</f>
        <v>00008066</v>
      </c>
      <c r="N172" s="43" t="str">
        <f>IF(H172="","",Sheet1!AF172)</f>
        <v>04/10/2025</v>
      </c>
      <c r="O172" s="15" t="str">
        <f>IF(H172="","",Sheet1!AH172)</f>
        <v>WIN-064</v>
      </c>
      <c r="S172" s="40" t="str">
        <f>IF(H172="","",Sheet1!AL172)</f>
        <v>4758 WM+ NDH 147 Nguyễn Công Trứ</v>
      </c>
      <c r="V172" s="40" t="str">
        <f>IF(H172="","",Sheet1!AL172)</f>
        <v>4758 WM+ NDH 147 Nguyễn Công Trứ</v>
      </c>
      <c r="Y172" s="15" t="str">
        <f>IF(H172="","",Sheet1!AJ172)</f>
        <v>MNH250</v>
      </c>
      <c r="AB172" s="51">
        <f t="shared" si="21"/>
        <v>5111</v>
      </c>
      <c r="AC172" s="51">
        <f t="shared" si="22"/>
        <v>131</v>
      </c>
      <c r="AE172" s="45">
        <f>IF(H172="","",Sheet1!U172)</f>
        <v>1</v>
      </c>
      <c r="AG172" s="15">
        <f>IF(H172="","",Sheet1!T172)</f>
        <v>46000</v>
      </c>
      <c r="AH172" s="46">
        <f t="shared" si="23"/>
        <v>46000</v>
      </c>
      <c r="AL172" s="48">
        <f t="shared" si="24"/>
        <v>8</v>
      </c>
      <c r="AN172" s="45">
        <f t="shared" si="25"/>
        <v>3680</v>
      </c>
      <c r="AO172" s="48">
        <f t="shared" si="26"/>
        <v>33311</v>
      </c>
      <c r="AQ172" s="52" t="str">
        <f t="shared" si="27"/>
        <v>K-hangtra</v>
      </c>
      <c r="AR172" s="52">
        <f t="shared" si="28"/>
        <v>156</v>
      </c>
      <c r="AS172" s="52">
        <f t="shared" si="29"/>
        <v>632</v>
      </c>
    </row>
    <row r="173" spans="3:45" x14ac:dyDescent="0.25">
      <c r="C173" s="39" t="str">
        <f>IF(H173="","",Sheet1!AI173)</f>
        <v>N</v>
      </c>
      <c r="D173" s="38" t="s">
        <v>3039</v>
      </c>
      <c r="E173" s="38" t="s">
        <v>25</v>
      </c>
      <c r="F173" s="39" t="str">
        <f>IF(H173="","",Sheet1!AF173)</f>
        <v>04/10/2025</v>
      </c>
      <c r="G173" t="str">
        <f>IF(H173="","",Sheet1!AF173)</f>
        <v>04/10/2025</v>
      </c>
      <c r="H173" s="21">
        <v>9106024094</v>
      </c>
      <c r="I173" t="str">
        <f>IF(H173="","",Sheet1!AF173)</f>
        <v>04/10/2025</v>
      </c>
      <c r="J173" s="40" t="str">
        <f t="shared" si="20"/>
        <v>NKHT2510/80300157923</v>
      </c>
      <c r="L173" s="42" t="str">
        <f>IF(H173="","",Sheet1!AK173)</f>
        <v>K25TTM</v>
      </c>
      <c r="M173" s="42" t="str">
        <f>IF(H173="","",Sheet1!AE173)</f>
        <v>00157923</v>
      </c>
      <c r="N173" s="43" t="str">
        <f>IF(H173="","",Sheet1!AF173)</f>
        <v>04/10/2025</v>
      </c>
      <c r="O173" s="15" t="str">
        <f>IF(H173="","",Sheet1!AH173)</f>
        <v>WIN6803</v>
      </c>
      <c r="S173" s="40" t="str">
        <f>IF(H173="","",Sheet1!AL173)</f>
        <v>6803 WM+ HCM 22 Đường số 25</v>
      </c>
      <c r="V173" s="40" t="str">
        <f>IF(H173="","",Sheet1!AL173)</f>
        <v>6803 WM+ HCM 22 Đường số 25</v>
      </c>
      <c r="Y173" s="15" t="str">
        <f>IF(H173="","",Sheet1!AJ173)</f>
        <v>GM500</v>
      </c>
      <c r="AB173" s="51">
        <f t="shared" si="21"/>
        <v>5111</v>
      </c>
      <c r="AC173" s="51">
        <f t="shared" si="22"/>
        <v>131</v>
      </c>
      <c r="AE173" s="45">
        <f>IF(H173="","",Sheet1!U173)</f>
        <v>3</v>
      </c>
      <c r="AG173" s="15">
        <f>IF(H173="","",Sheet1!T173)</f>
        <v>111058</v>
      </c>
      <c r="AH173" s="46">
        <f t="shared" si="23"/>
        <v>333174</v>
      </c>
      <c r="AL173" s="48">
        <f t="shared" si="24"/>
        <v>8</v>
      </c>
      <c r="AN173" s="45">
        <f t="shared" si="25"/>
        <v>26653.920000000002</v>
      </c>
      <c r="AO173" s="48">
        <f t="shared" si="26"/>
        <v>33311</v>
      </c>
      <c r="AQ173" s="52" t="str">
        <f t="shared" si="27"/>
        <v>K-hangtra</v>
      </c>
      <c r="AR173" s="52">
        <f t="shared" si="28"/>
        <v>156</v>
      </c>
      <c r="AS173" s="52">
        <f t="shared" si="29"/>
        <v>632</v>
      </c>
    </row>
    <row r="174" spans="3:45" x14ac:dyDescent="0.25">
      <c r="C174" s="39" t="str">
        <f>IF(H174="","",Sheet1!AI174)</f>
        <v>N</v>
      </c>
      <c r="D174" s="38" t="s">
        <v>3039</v>
      </c>
      <c r="E174" s="38" t="s">
        <v>25</v>
      </c>
      <c r="F174" s="39" t="str">
        <f>IF(H174="","",Sheet1!AF174)</f>
        <v>04/10/2025</v>
      </c>
      <c r="G174" t="str">
        <f>IF(H174="","",Sheet1!AF174)</f>
        <v>04/10/2025</v>
      </c>
      <c r="H174" s="21">
        <v>9106024094</v>
      </c>
      <c r="I174" t="str">
        <f>IF(H174="","",Sheet1!AF174)</f>
        <v>04/10/2025</v>
      </c>
      <c r="J174" s="40" t="str">
        <f t="shared" si="20"/>
        <v>NKHT2510/80300157923</v>
      </c>
      <c r="L174" s="42" t="str">
        <f>IF(H174="","",Sheet1!AK174)</f>
        <v>K25TTM</v>
      </c>
      <c r="M174" s="42" t="str">
        <f>IF(H174="","",Sheet1!AE174)</f>
        <v>00157923</v>
      </c>
      <c r="N174" s="43" t="str">
        <f>IF(H174="","",Sheet1!AF174)</f>
        <v>04/10/2025</v>
      </c>
      <c r="O174" s="15" t="str">
        <f>IF(H174="","",Sheet1!AH174)</f>
        <v>WIN6803</v>
      </c>
      <c r="S174" s="40" t="str">
        <f>IF(H174="","",Sheet1!AL174)</f>
        <v>6803 WM+ HCM 22 Đường số 25</v>
      </c>
      <c r="V174" s="40" t="str">
        <f>IF(H174="","",Sheet1!AL174)</f>
        <v>6803 WM+ HCM 22 Đường số 25</v>
      </c>
      <c r="Y174" s="15" t="str">
        <f>IF(H174="","",Sheet1!AJ174)</f>
        <v>CN300</v>
      </c>
      <c r="AB174" s="51">
        <f t="shared" si="21"/>
        <v>5111</v>
      </c>
      <c r="AC174" s="51">
        <f t="shared" si="22"/>
        <v>131</v>
      </c>
      <c r="AE174" s="45">
        <f>IF(H174="","",Sheet1!U174)</f>
        <v>2</v>
      </c>
      <c r="AG174" s="15">
        <f>IF(H174="","",Sheet1!T174)</f>
        <v>70950</v>
      </c>
      <c r="AH174" s="46">
        <f t="shared" si="23"/>
        <v>141900</v>
      </c>
      <c r="AL174" s="48">
        <f t="shared" si="24"/>
        <v>8</v>
      </c>
      <c r="AN174" s="45">
        <f t="shared" si="25"/>
        <v>11352</v>
      </c>
      <c r="AO174" s="48">
        <f t="shared" si="26"/>
        <v>33311</v>
      </c>
      <c r="AQ174" s="52" t="str">
        <f t="shared" si="27"/>
        <v>K-hangtra</v>
      </c>
      <c r="AR174" s="52">
        <f t="shared" si="28"/>
        <v>156</v>
      </c>
      <c r="AS174" s="52">
        <f t="shared" si="29"/>
        <v>632</v>
      </c>
    </row>
    <row r="175" spans="3:45" x14ac:dyDescent="0.25">
      <c r="C175" s="39" t="str">
        <f>IF(H175="","",Sheet1!AI175)</f>
        <v>N</v>
      </c>
      <c r="D175" s="38" t="s">
        <v>3039</v>
      </c>
      <c r="E175" s="38" t="s">
        <v>25</v>
      </c>
      <c r="F175" s="39" t="str">
        <f>IF(H175="","",Sheet1!AF175)</f>
        <v>04/10/2025</v>
      </c>
      <c r="G175" t="str">
        <f>IF(H175="","",Sheet1!AF175)</f>
        <v>04/10/2025</v>
      </c>
      <c r="H175" s="21">
        <v>9106024094</v>
      </c>
      <c r="I175" t="str">
        <f>IF(H175="","",Sheet1!AF175)</f>
        <v>04/10/2025</v>
      </c>
      <c r="J175" s="40" t="str">
        <f t="shared" si="20"/>
        <v>NKHT2510/80300157923</v>
      </c>
      <c r="L175" s="42" t="str">
        <f>IF(H175="","",Sheet1!AK175)</f>
        <v>K25TTM</v>
      </c>
      <c r="M175" s="42" t="str">
        <f>IF(H175="","",Sheet1!AE175)</f>
        <v>00157923</v>
      </c>
      <c r="N175" s="43" t="str">
        <f>IF(H175="","",Sheet1!AF175)</f>
        <v>04/10/2025</v>
      </c>
      <c r="O175" s="15" t="str">
        <f>IF(H175="","",Sheet1!AH175)</f>
        <v>WIN6803</v>
      </c>
      <c r="S175" s="40" t="str">
        <f>IF(H175="","",Sheet1!AL175)</f>
        <v>6803 WM+ HCM 22 Đường số 25</v>
      </c>
      <c r="V175" s="40" t="str">
        <f>IF(H175="","",Sheet1!AL175)</f>
        <v>6803 WM+ HCM 22 Đường số 25</v>
      </c>
      <c r="Y175" s="15" t="str">
        <f>IF(H175="","",Sheet1!AJ175)</f>
        <v>MNH250</v>
      </c>
      <c r="AB175" s="51">
        <f t="shared" si="21"/>
        <v>5111</v>
      </c>
      <c r="AC175" s="51">
        <f t="shared" si="22"/>
        <v>131</v>
      </c>
      <c r="AE175" s="45">
        <f>IF(H175="","",Sheet1!U175)</f>
        <v>2</v>
      </c>
      <c r="AG175" s="15">
        <f>IF(H175="","",Sheet1!T175)</f>
        <v>46000</v>
      </c>
      <c r="AH175" s="46">
        <f t="shared" si="23"/>
        <v>92000</v>
      </c>
      <c r="AL175" s="48">
        <f t="shared" si="24"/>
        <v>8</v>
      </c>
      <c r="AN175" s="45">
        <f t="shared" si="25"/>
        <v>7360</v>
      </c>
      <c r="AO175" s="48">
        <f t="shared" si="26"/>
        <v>33311</v>
      </c>
      <c r="AQ175" s="52" t="str">
        <f t="shared" si="27"/>
        <v>K-hangtra</v>
      </c>
      <c r="AR175" s="52">
        <f t="shared" si="28"/>
        <v>156</v>
      </c>
      <c r="AS175" s="52">
        <f t="shared" si="29"/>
        <v>632</v>
      </c>
    </row>
    <row r="176" spans="3:45" x14ac:dyDescent="0.25">
      <c r="C176" s="39" t="str">
        <f>IF(H176="","",Sheet1!AI176)</f>
        <v>B</v>
      </c>
      <c r="D176" s="38" t="s">
        <v>3039</v>
      </c>
      <c r="E176" s="38" t="s">
        <v>25</v>
      </c>
      <c r="F176" s="39" t="str">
        <f>IF(H176="","",Sheet1!AF176)</f>
        <v>04/10/2025</v>
      </c>
      <c r="G176" t="str">
        <f>IF(H176="","",Sheet1!AF176)</f>
        <v>04/10/2025</v>
      </c>
      <c r="H176" s="21">
        <v>9106024168</v>
      </c>
      <c r="I176" t="str">
        <f>IF(H176="","",Sheet1!AF176)</f>
        <v>04/10/2025</v>
      </c>
      <c r="J176" s="40" t="str">
        <f t="shared" si="20"/>
        <v>NKHT2510/00200475611</v>
      </c>
      <c r="L176" s="42" t="str">
        <f>IF(H176="","",Sheet1!AK176)</f>
        <v>K25TTM</v>
      </c>
      <c r="M176" s="42" t="str">
        <f>IF(H176="","",Sheet1!AE176)</f>
        <v>00475611</v>
      </c>
      <c r="N176" s="43" t="str">
        <f>IF(H176="","",Sheet1!AF176)</f>
        <v>04/10/2025</v>
      </c>
      <c r="O176" s="15" t="str">
        <f>IF(H176="","",Sheet1!AH176)</f>
        <v>WIN-HNI-00-002</v>
      </c>
      <c r="S176" s="40" t="str">
        <f>IF(H176="","",Sheet1!AL176)</f>
        <v>6387 WM+ HNI 36C Lý Nam Đế</v>
      </c>
      <c r="V176" s="40" t="str">
        <f>IF(H176="","",Sheet1!AL176)</f>
        <v>6387 WM+ HNI 36C Lý Nam Đế</v>
      </c>
      <c r="Y176" s="15" t="str">
        <f>IF(H176="","",Sheet1!AJ176)</f>
        <v>CGM300</v>
      </c>
      <c r="AB176" s="51">
        <f t="shared" si="21"/>
        <v>5111</v>
      </c>
      <c r="AC176" s="51">
        <f t="shared" si="22"/>
        <v>131</v>
      </c>
      <c r="AE176" s="45">
        <f>IF(H176="","",Sheet1!U176)</f>
        <v>2</v>
      </c>
      <c r="AG176" s="15">
        <f>IF(H176="","",Sheet1!T176)</f>
        <v>73431</v>
      </c>
      <c r="AH176" s="46">
        <f t="shared" si="23"/>
        <v>146862</v>
      </c>
      <c r="AL176" s="48">
        <f t="shared" si="24"/>
        <v>8</v>
      </c>
      <c r="AN176" s="45">
        <f t="shared" si="25"/>
        <v>11748.960000000001</v>
      </c>
      <c r="AO176" s="48">
        <f t="shared" si="26"/>
        <v>33311</v>
      </c>
      <c r="AQ176" s="52" t="str">
        <f t="shared" si="27"/>
        <v>K-hangtra</v>
      </c>
      <c r="AR176" s="52">
        <f t="shared" si="28"/>
        <v>156</v>
      </c>
      <c r="AS176" s="52">
        <f t="shared" si="29"/>
        <v>632</v>
      </c>
    </row>
    <row r="177" spans="3:45" x14ac:dyDescent="0.25">
      <c r="C177" s="39" t="str">
        <f>IF(H177="","",Sheet1!AI177)</f>
        <v>B</v>
      </c>
      <c r="D177" s="38" t="s">
        <v>3039</v>
      </c>
      <c r="E177" s="38" t="s">
        <v>25</v>
      </c>
      <c r="F177" s="39" t="str">
        <f>IF(H177="","",Sheet1!AF177)</f>
        <v>04/10/2025</v>
      </c>
      <c r="G177" t="str">
        <f>IF(H177="","",Sheet1!AF177)</f>
        <v>04/10/2025</v>
      </c>
      <c r="H177" s="21">
        <v>9106024168</v>
      </c>
      <c r="I177" t="str">
        <f>IF(H177="","",Sheet1!AF177)</f>
        <v>04/10/2025</v>
      </c>
      <c r="J177" s="40" t="str">
        <f t="shared" si="20"/>
        <v>NKHT2510/00200475611</v>
      </c>
      <c r="L177" s="42" t="str">
        <f>IF(H177="","",Sheet1!AK177)</f>
        <v>K25TTM</v>
      </c>
      <c r="M177" s="42" t="str">
        <f>IF(H177="","",Sheet1!AE177)</f>
        <v>00475611</v>
      </c>
      <c r="N177" s="43" t="str">
        <f>IF(H177="","",Sheet1!AF177)</f>
        <v>04/10/2025</v>
      </c>
      <c r="O177" s="15" t="str">
        <f>IF(H177="","",Sheet1!AH177)</f>
        <v>WIN-HNI-00-002</v>
      </c>
      <c r="S177" s="40" t="str">
        <f>IF(H177="","",Sheet1!AL177)</f>
        <v>6387 WM+ HNI 36C Lý Nam Đế</v>
      </c>
      <c r="V177" s="40" t="str">
        <f>IF(H177="","",Sheet1!AL177)</f>
        <v>6387 WM+ HNI 36C Lý Nam Đế</v>
      </c>
      <c r="Y177" s="15" t="str">
        <f>IF(H177="","",Sheet1!AJ177)</f>
        <v>GM500</v>
      </c>
      <c r="AB177" s="51">
        <f t="shared" si="21"/>
        <v>5111</v>
      </c>
      <c r="AC177" s="51">
        <f t="shared" si="22"/>
        <v>131</v>
      </c>
      <c r="AE177" s="45">
        <f>IF(H177="","",Sheet1!U177)</f>
        <v>2</v>
      </c>
      <c r="AG177" s="15">
        <f>IF(H177="","",Sheet1!T177)</f>
        <v>111058</v>
      </c>
      <c r="AH177" s="46">
        <f t="shared" si="23"/>
        <v>222116</v>
      </c>
      <c r="AL177" s="48">
        <f t="shared" si="24"/>
        <v>8</v>
      </c>
      <c r="AN177" s="45">
        <f t="shared" si="25"/>
        <v>17769.28</v>
      </c>
      <c r="AO177" s="48">
        <f t="shared" si="26"/>
        <v>33311</v>
      </c>
      <c r="AQ177" s="52" t="str">
        <f t="shared" si="27"/>
        <v>K-hangtra</v>
      </c>
      <c r="AR177" s="52">
        <f t="shared" si="28"/>
        <v>156</v>
      </c>
      <c r="AS177" s="52">
        <f t="shared" si="29"/>
        <v>632</v>
      </c>
    </row>
    <row r="178" spans="3:45" x14ac:dyDescent="0.25">
      <c r="C178" s="39" t="str">
        <f>IF(H178="","",Sheet1!AI178)</f>
        <v>N</v>
      </c>
      <c r="D178" s="38" t="s">
        <v>3039</v>
      </c>
      <c r="E178" s="38" t="s">
        <v>25</v>
      </c>
      <c r="F178" s="39" t="str">
        <f>IF(H178="","",Sheet1!AF178)</f>
        <v>04/10/2025</v>
      </c>
      <c r="G178" t="str">
        <f>IF(H178="","",Sheet1!AF178)</f>
        <v>04/10/2025</v>
      </c>
      <c r="H178" s="21">
        <v>9106024187</v>
      </c>
      <c r="I178" t="str">
        <f>IF(H178="","",Sheet1!AF178)</f>
        <v>04/10/2025</v>
      </c>
      <c r="J178" s="40" t="str">
        <f t="shared" si="20"/>
        <v>NKHT2510/02200008189</v>
      </c>
      <c r="L178" s="42" t="str">
        <f>IF(H178="","",Sheet1!AK178)</f>
        <v>K25TTM</v>
      </c>
      <c r="M178" s="42" t="str">
        <f>IF(H178="","",Sheet1!AE178)</f>
        <v>00008189</v>
      </c>
      <c r="N178" s="43" t="str">
        <f>IF(H178="","",Sheet1!AF178)</f>
        <v>04/10/2025</v>
      </c>
      <c r="O178" s="15" t="str">
        <f>IF(H178="","",Sheet1!AH178)</f>
        <v>WIN-022</v>
      </c>
      <c r="S178" s="40" t="str">
        <f>IF(H178="","",Sheet1!AL178)</f>
        <v>6351 WM+ GLI 230 Phan Đình Phùng</v>
      </c>
      <c r="V178" s="40" t="str">
        <f>IF(H178="","",Sheet1!AL178)</f>
        <v>6351 WM+ GLI 230 Phan Đình Phùng</v>
      </c>
      <c r="Y178" s="15" t="str">
        <f>IF(H178="","",Sheet1!AJ178)</f>
        <v>GL250</v>
      </c>
      <c r="AB178" s="51">
        <f t="shared" si="21"/>
        <v>5111</v>
      </c>
      <c r="AC178" s="51">
        <f t="shared" si="22"/>
        <v>131</v>
      </c>
      <c r="AE178" s="45">
        <f>IF(H178="","",Sheet1!U178)</f>
        <v>1</v>
      </c>
      <c r="AG178" s="15">
        <f>IF(H178="","",Sheet1!T178)</f>
        <v>49500</v>
      </c>
      <c r="AH178" s="46">
        <f t="shared" si="23"/>
        <v>49500</v>
      </c>
      <c r="AL178" s="48">
        <f t="shared" si="24"/>
        <v>8</v>
      </c>
      <c r="AN178" s="45">
        <f t="shared" si="25"/>
        <v>3960</v>
      </c>
      <c r="AO178" s="48">
        <f t="shared" si="26"/>
        <v>33311</v>
      </c>
      <c r="AQ178" s="52" t="str">
        <f t="shared" si="27"/>
        <v>K-hangtra</v>
      </c>
      <c r="AR178" s="52">
        <f t="shared" si="28"/>
        <v>156</v>
      </c>
      <c r="AS178" s="52">
        <f t="shared" si="29"/>
        <v>632</v>
      </c>
    </row>
    <row r="179" spans="3:45" x14ac:dyDescent="0.25">
      <c r="C179" s="39" t="str">
        <f>IF(H179="","",Sheet1!AI179)</f>
        <v>N</v>
      </c>
      <c r="D179" s="38" t="s">
        <v>3039</v>
      </c>
      <c r="E179" s="38" t="s">
        <v>25</v>
      </c>
      <c r="F179" s="39" t="str">
        <f>IF(H179="","",Sheet1!AF179)</f>
        <v>04/10/2025</v>
      </c>
      <c r="G179" t="str">
        <f>IF(H179="","",Sheet1!AF179)</f>
        <v>04/10/2025</v>
      </c>
      <c r="H179" s="21">
        <v>9106024187</v>
      </c>
      <c r="I179" t="str">
        <f>IF(H179="","",Sheet1!AF179)</f>
        <v>04/10/2025</v>
      </c>
      <c r="J179" s="40" t="str">
        <f t="shared" si="20"/>
        <v>NKHT2510/02200008189</v>
      </c>
      <c r="L179" s="42" t="str">
        <f>IF(H179="","",Sheet1!AK179)</f>
        <v>K25TTM</v>
      </c>
      <c r="M179" s="42" t="str">
        <f>IF(H179="","",Sheet1!AE179)</f>
        <v>00008189</v>
      </c>
      <c r="N179" s="43" t="str">
        <f>IF(H179="","",Sheet1!AF179)</f>
        <v>04/10/2025</v>
      </c>
      <c r="O179" s="15" t="str">
        <f>IF(H179="","",Sheet1!AH179)</f>
        <v>WIN-022</v>
      </c>
      <c r="S179" s="40" t="str">
        <f>IF(H179="","",Sheet1!AL179)</f>
        <v>6351 WM+ GLI 230 Phan Đình Phùng</v>
      </c>
      <c r="V179" s="40" t="str">
        <f>IF(H179="","",Sheet1!AL179)</f>
        <v>6351 WM+ GLI 230 Phan Đình Phùng</v>
      </c>
      <c r="Y179" s="15" t="str">
        <f>IF(H179="","",Sheet1!AJ179)</f>
        <v>CN300</v>
      </c>
      <c r="AB179" s="51">
        <f t="shared" si="21"/>
        <v>5111</v>
      </c>
      <c r="AC179" s="51">
        <f t="shared" si="22"/>
        <v>131</v>
      </c>
      <c r="AE179" s="45">
        <f>IF(H179="","",Sheet1!U179)</f>
        <v>3</v>
      </c>
      <c r="AG179" s="15">
        <f>IF(H179="","",Sheet1!T179)</f>
        <v>70950</v>
      </c>
      <c r="AH179" s="46">
        <f t="shared" si="23"/>
        <v>212850</v>
      </c>
      <c r="AL179" s="48">
        <f t="shared" si="24"/>
        <v>8</v>
      </c>
      <c r="AN179" s="45">
        <f t="shared" si="25"/>
        <v>17028</v>
      </c>
      <c r="AO179" s="48">
        <f t="shared" si="26"/>
        <v>33311</v>
      </c>
      <c r="AQ179" s="52" t="str">
        <f t="shared" si="27"/>
        <v>K-hangtra</v>
      </c>
      <c r="AR179" s="52">
        <f t="shared" si="28"/>
        <v>156</v>
      </c>
      <c r="AS179" s="52">
        <f t="shared" si="29"/>
        <v>632</v>
      </c>
    </row>
    <row r="180" spans="3:45" x14ac:dyDescent="0.25">
      <c r="C180" s="39" t="str">
        <f>IF(H180="","",Sheet1!AI180)</f>
        <v>N</v>
      </c>
      <c r="D180" s="38" t="s">
        <v>3039</v>
      </c>
      <c r="E180" s="38" t="s">
        <v>25</v>
      </c>
      <c r="F180" s="39" t="str">
        <f>IF(H180="","",Sheet1!AF180)</f>
        <v>04/10/2025</v>
      </c>
      <c r="G180" t="str">
        <f>IF(H180="","",Sheet1!AF180)</f>
        <v>04/10/2025</v>
      </c>
      <c r="H180" s="21">
        <v>9106024155</v>
      </c>
      <c r="I180" t="str">
        <f>IF(H180="","",Sheet1!AF180)</f>
        <v>04/10/2025</v>
      </c>
      <c r="J180" s="40" t="str">
        <f t="shared" si="20"/>
        <v>NKHT2510/10300157927</v>
      </c>
      <c r="L180" s="42" t="str">
        <f>IF(H180="","",Sheet1!AK180)</f>
        <v>K25TTM</v>
      </c>
      <c r="M180" s="42" t="str">
        <f>IF(H180="","",Sheet1!AE180)</f>
        <v>00157927</v>
      </c>
      <c r="N180" s="43" t="str">
        <f>IF(H180="","",Sheet1!AF180)</f>
        <v>04/10/2025</v>
      </c>
      <c r="O180" s="15" t="str">
        <f>IF(H180="","",Sheet1!AH180)</f>
        <v>WIN6103</v>
      </c>
      <c r="S180" s="40" t="str">
        <f>IF(H180="","",Sheet1!AL180)</f>
        <v>6103 WM+ HCM 1/84 Cư Xá Lữ Gia</v>
      </c>
      <c r="V180" s="40" t="str">
        <f>IF(H180="","",Sheet1!AL180)</f>
        <v>6103 WM+ HCM 1/84 Cư Xá Lữ Gia</v>
      </c>
      <c r="Y180" s="15" t="str">
        <f>IF(H180="","",Sheet1!AJ180)</f>
        <v>GM500</v>
      </c>
      <c r="AB180" s="51">
        <f t="shared" si="21"/>
        <v>5111</v>
      </c>
      <c r="AC180" s="51">
        <f t="shared" si="22"/>
        <v>131</v>
      </c>
      <c r="AE180" s="45">
        <f>IF(H180="","",Sheet1!U180)</f>
        <v>2</v>
      </c>
      <c r="AG180" s="15">
        <f>IF(H180="","",Sheet1!T180)</f>
        <v>111058</v>
      </c>
      <c r="AH180" s="46">
        <f t="shared" si="23"/>
        <v>222116</v>
      </c>
      <c r="AL180" s="48">
        <f t="shared" si="24"/>
        <v>8</v>
      </c>
      <c r="AN180" s="45">
        <f t="shared" si="25"/>
        <v>17769.28</v>
      </c>
      <c r="AO180" s="48">
        <f t="shared" si="26"/>
        <v>33311</v>
      </c>
      <c r="AQ180" s="52" t="str">
        <f t="shared" si="27"/>
        <v>K-hangtra</v>
      </c>
      <c r="AR180" s="52">
        <f t="shared" si="28"/>
        <v>156</v>
      </c>
      <c r="AS180" s="52">
        <f t="shared" si="29"/>
        <v>632</v>
      </c>
    </row>
    <row r="181" spans="3:45" x14ac:dyDescent="0.25">
      <c r="C181" s="39" t="str">
        <f>IF(H181="","",Sheet1!AI181)</f>
        <v>N</v>
      </c>
      <c r="D181" s="38" t="s">
        <v>3039</v>
      </c>
      <c r="E181" s="38" t="s">
        <v>25</v>
      </c>
      <c r="F181" s="39" t="str">
        <f>IF(H181="","",Sheet1!AF181)</f>
        <v>04/10/2025</v>
      </c>
      <c r="G181" t="str">
        <f>IF(H181="","",Sheet1!AF181)</f>
        <v>04/10/2025</v>
      </c>
      <c r="H181" s="21">
        <v>9106024180</v>
      </c>
      <c r="I181" t="str">
        <f>IF(H181="","",Sheet1!AF181)</f>
        <v>04/10/2025</v>
      </c>
      <c r="J181" s="40" t="str">
        <f t="shared" si="20"/>
        <v>NKHT2510/04200009893</v>
      </c>
      <c r="L181" s="42" t="str">
        <f>IF(H181="","",Sheet1!AK181)</f>
        <v>K25TTM</v>
      </c>
      <c r="M181" s="42" t="str">
        <f>IF(H181="","",Sheet1!AE181)</f>
        <v>00009893</v>
      </c>
      <c r="N181" s="43" t="str">
        <f>IF(H181="","",Sheet1!AF181)</f>
        <v>04/10/2025</v>
      </c>
      <c r="O181" s="15" t="str">
        <f>IF(H181="","",Sheet1!AH181)</f>
        <v>WIN-042</v>
      </c>
      <c r="S181" s="40" t="str">
        <f>IF(H181="","",Sheet1!AL181)</f>
        <v>2AVD WM+ QNI Thôn Giá Vực, Ba Vì</v>
      </c>
      <c r="V181" s="40" t="str">
        <f>IF(H181="","",Sheet1!AL181)</f>
        <v>2AVD WM+ QNI Thôn Giá Vực, Ba Vì</v>
      </c>
      <c r="Y181" s="15" t="str">
        <f>IF(H181="","",Sheet1!AJ181)</f>
        <v>GM500</v>
      </c>
      <c r="AB181" s="51">
        <f t="shared" si="21"/>
        <v>5111</v>
      </c>
      <c r="AC181" s="51">
        <f t="shared" si="22"/>
        <v>131</v>
      </c>
      <c r="AE181" s="45">
        <f>IF(H181="","",Sheet1!U181)</f>
        <v>1</v>
      </c>
      <c r="AG181" s="15">
        <f>IF(H181="","",Sheet1!T181)</f>
        <v>111058</v>
      </c>
      <c r="AH181" s="46">
        <f t="shared" si="23"/>
        <v>111058</v>
      </c>
      <c r="AL181" s="48">
        <f t="shared" si="24"/>
        <v>8</v>
      </c>
      <c r="AN181" s="45">
        <f t="shared" si="25"/>
        <v>8884.64</v>
      </c>
      <c r="AO181" s="48">
        <f t="shared" si="26"/>
        <v>33311</v>
      </c>
      <c r="AQ181" s="52" t="str">
        <f t="shared" si="27"/>
        <v>K-hangtra</v>
      </c>
      <c r="AR181" s="52">
        <f t="shared" si="28"/>
        <v>156</v>
      </c>
      <c r="AS181" s="52">
        <f t="shared" si="29"/>
        <v>632</v>
      </c>
    </row>
    <row r="182" spans="3:45" x14ac:dyDescent="0.25">
      <c r="C182" s="39" t="str">
        <f>IF(H182="","",Sheet1!AI182)</f>
        <v>B</v>
      </c>
      <c r="D182" s="38" t="s">
        <v>3039</v>
      </c>
      <c r="E182" s="38" t="s">
        <v>25</v>
      </c>
      <c r="F182" s="39" t="str">
        <f>IF(H182="","",Sheet1!AF182)</f>
        <v>04/10/2025</v>
      </c>
      <c r="G182" t="str">
        <f>IF(H182="","",Sheet1!AF182)</f>
        <v>04/10/2025</v>
      </c>
      <c r="H182" s="21">
        <v>9106024171</v>
      </c>
      <c r="I182" t="str">
        <f>IF(H182="","",Sheet1!AF182)</f>
        <v>04/10/2025</v>
      </c>
      <c r="J182" s="40" t="str">
        <f t="shared" si="20"/>
        <v>NKHT2510/00200475612</v>
      </c>
      <c r="L182" s="42" t="str">
        <f>IF(H182="","",Sheet1!AK182)</f>
        <v>K25TTM</v>
      </c>
      <c r="M182" s="42" t="str">
        <f>IF(H182="","",Sheet1!AE182)</f>
        <v>00475612</v>
      </c>
      <c r="N182" s="43" t="str">
        <f>IF(H182="","",Sheet1!AF182)</f>
        <v>04/10/2025</v>
      </c>
      <c r="O182" s="15" t="str">
        <f>IF(H182="","",Sheet1!AH182)</f>
        <v>WIN-HNI-00-002</v>
      </c>
      <c r="S182" s="40" t="str">
        <f>IF(H182="","",Sheet1!AL182)</f>
        <v>5008 WM+ HNI Thôn Quất Động</v>
      </c>
      <c r="V182" s="40" t="str">
        <f>IF(H182="","",Sheet1!AL182)</f>
        <v>5008 WM+ HNI Thôn Quất Động</v>
      </c>
      <c r="Y182" s="15" t="str">
        <f>IF(H182="","",Sheet1!AJ182)</f>
        <v>GM500</v>
      </c>
      <c r="AB182" s="51">
        <f t="shared" si="21"/>
        <v>5111</v>
      </c>
      <c r="AC182" s="51">
        <f t="shared" si="22"/>
        <v>131</v>
      </c>
      <c r="AE182" s="45">
        <f>IF(H182="","",Sheet1!U182)</f>
        <v>1</v>
      </c>
      <c r="AG182" s="15">
        <f>IF(H182="","",Sheet1!T182)</f>
        <v>111058</v>
      </c>
      <c r="AH182" s="46">
        <f t="shared" si="23"/>
        <v>111058</v>
      </c>
      <c r="AL182" s="48">
        <f t="shared" si="24"/>
        <v>8</v>
      </c>
      <c r="AN182" s="45">
        <f t="shared" si="25"/>
        <v>8884.64</v>
      </c>
      <c r="AO182" s="48">
        <f t="shared" si="26"/>
        <v>33311</v>
      </c>
      <c r="AQ182" s="52" t="str">
        <f t="shared" si="27"/>
        <v>K-hangtra</v>
      </c>
      <c r="AR182" s="52">
        <f t="shared" si="28"/>
        <v>156</v>
      </c>
      <c r="AS182" s="52">
        <f t="shared" si="29"/>
        <v>632</v>
      </c>
    </row>
    <row r="183" spans="3:45" x14ac:dyDescent="0.25">
      <c r="C183" s="39" t="str">
        <f>IF(H183="","",Sheet1!AI183)</f>
        <v>B</v>
      </c>
      <c r="D183" s="38" t="s">
        <v>3039</v>
      </c>
      <c r="E183" s="38" t="s">
        <v>25</v>
      </c>
      <c r="F183" s="39" t="str">
        <f>IF(H183="","",Sheet1!AF183)</f>
        <v>04/10/2025</v>
      </c>
      <c r="G183" t="str">
        <f>IF(H183="","",Sheet1!AF183)</f>
        <v>04/10/2025</v>
      </c>
      <c r="H183" s="21">
        <v>9106024171</v>
      </c>
      <c r="I183" t="str">
        <f>IF(H183="","",Sheet1!AF183)</f>
        <v>04/10/2025</v>
      </c>
      <c r="J183" s="40" t="str">
        <f t="shared" si="20"/>
        <v>NKHT2510/00200475612</v>
      </c>
      <c r="L183" s="42" t="str">
        <f>IF(H183="","",Sheet1!AK183)</f>
        <v>K25TTM</v>
      </c>
      <c r="M183" s="42" t="str">
        <f>IF(H183="","",Sheet1!AE183)</f>
        <v>00475612</v>
      </c>
      <c r="N183" s="43" t="str">
        <f>IF(H183="","",Sheet1!AF183)</f>
        <v>04/10/2025</v>
      </c>
      <c r="O183" s="15" t="str">
        <f>IF(H183="","",Sheet1!AH183)</f>
        <v>WIN-HNI-00-002</v>
      </c>
      <c r="S183" s="40" t="str">
        <f>IF(H183="","",Sheet1!AL183)</f>
        <v>5008 WM+ HNI Thôn Quất Động</v>
      </c>
      <c r="V183" s="40" t="str">
        <f>IF(H183="","",Sheet1!AL183)</f>
        <v>5008 WM+ HNI Thôn Quất Động</v>
      </c>
      <c r="Y183" s="15" t="str">
        <f>IF(H183="","",Sheet1!AJ183)</f>
        <v>CGM300</v>
      </c>
      <c r="AB183" s="51">
        <f t="shared" si="21"/>
        <v>5111</v>
      </c>
      <c r="AC183" s="51">
        <f t="shared" si="22"/>
        <v>131</v>
      </c>
      <c r="AE183" s="45">
        <f>IF(H183="","",Sheet1!U183)</f>
        <v>2</v>
      </c>
      <c r="AG183" s="15">
        <f>IF(H183="","",Sheet1!T183)</f>
        <v>73431</v>
      </c>
      <c r="AH183" s="46">
        <f t="shared" si="23"/>
        <v>146862</v>
      </c>
      <c r="AL183" s="48">
        <f t="shared" si="24"/>
        <v>8</v>
      </c>
      <c r="AN183" s="45">
        <f t="shared" si="25"/>
        <v>11748.960000000001</v>
      </c>
      <c r="AO183" s="48">
        <f t="shared" si="26"/>
        <v>33311</v>
      </c>
      <c r="AQ183" s="52" t="str">
        <f t="shared" si="27"/>
        <v>K-hangtra</v>
      </c>
      <c r="AR183" s="52">
        <f t="shared" si="28"/>
        <v>156</v>
      </c>
      <c r="AS183" s="52">
        <f t="shared" si="29"/>
        <v>632</v>
      </c>
    </row>
    <row r="184" spans="3:45" x14ac:dyDescent="0.25">
      <c r="C184" s="39" t="str">
        <f>IF(H184="","",Sheet1!AI184)</f>
        <v>B</v>
      </c>
      <c r="D184" s="38" t="s">
        <v>3039</v>
      </c>
      <c r="E184" s="38" t="s">
        <v>25</v>
      </c>
      <c r="F184" s="39" t="str">
        <f>IF(H184="","",Sheet1!AF184)</f>
        <v>04/10/2025</v>
      </c>
      <c r="G184" t="str">
        <f>IF(H184="","",Sheet1!AF184)</f>
        <v>04/10/2025</v>
      </c>
      <c r="H184" s="21">
        <v>9106024221</v>
      </c>
      <c r="I184" t="str">
        <f>IF(H184="","",Sheet1!AF184)</f>
        <v>04/10/2025</v>
      </c>
      <c r="J184" s="40" t="str">
        <f t="shared" si="20"/>
        <v>NKHT2510/00700046799</v>
      </c>
      <c r="L184" s="42" t="str">
        <f>IF(H184="","",Sheet1!AK184)</f>
        <v>K25TTM</v>
      </c>
      <c r="M184" s="42" t="str">
        <f>IF(H184="","",Sheet1!AE184)</f>
        <v>00046799</v>
      </c>
      <c r="N184" s="43" t="str">
        <f>IF(H184="","",Sheet1!AF184)</f>
        <v>04/10/2025</v>
      </c>
      <c r="O184" s="15" t="str">
        <f>IF(H184="","",Sheet1!AH184)</f>
        <v>WIN-QNH-00-007</v>
      </c>
      <c r="S184" s="40" t="str">
        <f>IF(H184="","",Sheet1!AL184)</f>
        <v>3765 WM+ QNH PG 12A – 12B Vinhomes Drago</v>
      </c>
      <c r="V184" s="40" t="str">
        <f>IF(H184="","",Sheet1!AL184)</f>
        <v>3765 WM+ QNH PG 12A – 12B Vinhomes Drago</v>
      </c>
      <c r="Y184" s="15" t="str">
        <f>IF(H184="","",Sheet1!AJ184)</f>
        <v>GM500</v>
      </c>
      <c r="AB184" s="51">
        <f t="shared" si="21"/>
        <v>5111</v>
      </c>
      <c r="AC184" s="51">
        <f t="shared" si="22"/>
        <v>131</v>
      </c>
      <c r="AE184" s="45">
        <f>IF(H184="","",Sheet1!U184)</f>
        <v>2</v>
      </c>
      <c r="AG184" s="15">
        <f>IF(H184="","",Sheet1!T184)</f>
        <v>111058</v>
      </c>
      <c r="AH184" s="46">
        <f t="shared" si="23"/>
        <v>222116</v>
      </c>
      <c r="AL184" s="48">
        <f t="shared" si="24"/>
        <v>8</v>
      </c>
      <c r="AN184" s="45">
        <f t="shared" si="25"/>
        <v>17769.28</v>
      </c>
      <c r="AO184" s="48">
        <f t="shared" si="26"/>
        <v>33311</v>
      </c>
      <c r="AQ184" s="52" t="str">
        <f t="shared" si="27"/>
        <v>K-hangtra</v>
      </c>
      <c r="AR184" s="52">
        <f t="shared" si="28"/>
        <v>156</v>
      </c>
      <c r="AS184" s="52">
        <f t="shared" si="29"/>
        <v>632</v>
      </c>
    </row>
    <row r="185" spans="3:45" x14ac:dyDescent="0.25">
      <c r="C185" s="39" t="str">
        <f>IF(H185="","",Sheet1!AI185)</f>
        <v>B</v>
      </c>
      <c r="D185" s="38" t="s">
        <v>3039</v>
      </c>
      <c r="E185" s="38" t="s">
        <v>25</v>
      </c>
      <c r="F185" s="39" t="str">
        <f>IF(H185="","",Sheet1!AF185)</f>
        <v>04/10/2025</v>
      </c>
      <c r="G185" t="str">
        <f>IF(H185="","",Sheet1!AF185)</f>
        <v>04/10/2025</v>
      </c>
      <c r="H185" s="21">
        <v>9106024186</v>
      </c>
      <c r="I185" t="str">
        <f>IF(H185="","",Sheet1!AF185)</f>
        <v>04/10/2025</v>
      </c>
      <c r="J185" s="40" t="str">
        <f t="shared" si="20"/>
        <v>NKHT2510/00200475618</v>
      </c>
      <c r="L185" s="42" t="str">
        <f>IF(H185="","",Sheet1!AK185)</f>
        <v>K25TTM</v>
      </c>
      <c r="M185" s="42" t="str">
        <f>IF(H185="","",Sheet1!AE185)</f>
        <v>00475618</v>
      </c>
      <c r="N185" s="43" t="str">
        <f>IF(H185="","",Sheet1!AF185)</f>
        <v>04/10/2025</v>
      </c>
      <c r="O185" s="15" t="str">
        <f>IF(H185="","",Sheet1!AH185)</f>
        <v>WIN-HNI-00-002</v>
      </c>
      <c r="S185" s="40" t="str">
        <f>IF(H185="","",Sheet1!AL185)</f>
        <v>1539 WM VCC HNI Bà Triệu</v>
      </c>
      <c r="V185" s="40" t="str">
        <f>IF(H185="","",Sheet1!AL185)</f>
        <v>1539 WM VCC HNI Bà Triệu</v>
      </c>
      <c r="Y185" s="15" t="str">
        <f>IF(H185="","",Sheet1!AJ185)</f>
        <v>GSG250</v>
      </c>
      <c r="AB185" s="51">
        <f t="shared" si="21"/>
        <v>5111</v>
      </c>
      <c r="AC185" s="51">
        <f t="shared" si="22"/>
        <v>131</v>
      </c>
      <c r="AE185" s="45">
        <f>IF(H185="","",Sheet1!U185)</f>
        <v>3</v>
      </c>
      <c r="AG185" s="15">
        <f>IF(H185="","",Sheet1!T185)</f>
        <v>50400</v>
      </c>
      <c r="AH185" s="46">
        <f t="shared" si="23"/>
        <v>151200</v>
      </c>
      <c r="AL185" s="48">
        <f t="shared" si="24"/>
        <v>8</v>
      </c>
      <c r="AN185" s="45">
        <f t="shared" si="25"/>
        <v>12096</v>
      </c>
      <c r="AO185" s="48">
        <f t="shared" si="26"/>
        <v>33311</v>
      </c>
      <c r="AQ185" s="52" t="str">
        <f t="shared" si="27"/>
        <v>K-hangtra</v>
      </c>
      <c r="AR185" s="52">
        <f t="shared" si="28"/>
        <v>156</v>
      </c>
      <c r="AS185" s="52">
        <f t="shared" si="29"/>
        <v>632</v>
      </c>
    </row>
    <row r="186" spans="3:45" x14ac:dyDescent="0.25">
      <c r="C186" s="39" t="str">
        <f>IF(H186="","",Sheet1!AI186)</f>
        <v>B</v>
      </c>
      <c r="D186" s="38" t="s">
        <v>3039</v>
      </c>
      <c r="E186" s="38" t="s">
        <v>25</v>
      </c>
      <c r="F186" s="39" t="str">
        <f>IF(H186="","",Sheet1!AF186)</f>
        <v>04/10/2025</v>
      </c>
      <c r="G186" t="str">
        <f>IF(H186="","",Sheet1!AF186)</f>
        <v>04/10/2025</v>
      </c>
      <c r="H186" s="21">
        <v>9106024186</v>
      </c>
      <c r="I186" t="str">
        <f>IF(H186="","",Sheet1!AF186)</f>
        <v>04/10/2025</v>
      </c>
      <c r="J186" s="40" t="str">
        <f t="shared" si="20"/>
        <v>NKHT2510/00200475618</v>
      </c>
      <c r="L186" s="42" t="str">
        <f>IF(H186="","",Sheet1!AK186)</f>
        <v>K25TTM</v>
      </c>
      <c r="M186" s="42" t="str">
        <f>IF(H186="","",Sheet1!AE186)</f>
        <v>00475618</v>
      </c>
      <c r="N186" s="43" t="str">
        <f>IF(H186="","",Sheet1!AF186)</f>
        <v>04/10/2025</v>
      </c>
      <c r="O186" s="15" t="str">
        <f>IF(H186="","",Sheet1!AH186)</f>
        <v>WIN-HNI-00-002</v>
      </c>
      <c r="S186" s="40" t="str">
        <f>IF(H186="","",Sheet1!AL186)</f>
        <v>1539 WM VCC HNI Bà Triệu</v>
      </c>
      <c r="V186" s="40" t="str">
        <f>IF(H186="","",Sheet1!AL186)</f>
        <v>1539 WM VCC HNI Bà Triệu</v>
      </c>
      <c r="Y186" s="15" t="str">
        <f>IF(H186="","",Sheet1!AJ186)</f>
        <v>GXD500</v>
      </c>
      <c r="AB186" s="51">
        <f t="shared" si="21"/>
        <v>5111</v>
      </c>
      <c r="AC186" s="51">
        <f t="shared" si="22"/>
        <v>131</v>
      </c>
      <c r="AE186" s="45">
        <f>IF(H186="","",Sheet1!U186)</f>
        <v>5</v>
      </c>
      <c r="AG186" s="15">
        <f>IF(H186="","",Sheet1!T186)</f>
        <v>111606</v>
      </c>
      <c r="AH186" s="46">
        <f t="shared" si="23"/>
        <v>558030</v>
      </c>
      <c r="AL186" s="48">
        <f t="shared" si="24"/>
        <v>8</v>
      </c>
      <c r="AN186" s="45">
        <f t="shared" si="25"/>
        <v>44642.400000000001</v>
      </c>
      <c r="AO186" s="48">
        <f t="shared" si="26"/>
        <v>33311</v>
      </c>
      <c r="AQ186" s="52" t="str">
        <f t="shared" si="27"/>
        <v>K-hangtra</v>
      </c>
      <c r="AR186" s="52">
        <f t="shared" si="28"/>
        <v>156</v>
      </c>
      <c r="AS186" s="52">
        <f t="shared" si="29"/>
        <v>632</v>
      </c>
    </row>
    <row r="187" spans="3:45" x14ac:dyDescent="0.25">
      <c r="C187" s="39" t="str">
        <f>IF(H187="","",Sheet1!AI187)</f>
        <v>B</v>
      </c>
      <c r="D187" s="38" t="s">
        <v>3039</v>
      </c>
      <c r="E187" s="38" t="s">
        <v>25</v>
      </c>
      <c r="F187" s="39" t="str">
        <f>IF(H187="","",Sheet1!AF187)</f>
        <v>04/10/2025</v>
      </c>
      <c r="G187" t="str">
        <f>IF(H187="","",Sheet1!AF187)</f>
        <v>04/10/2025</v>
      </c>
      <c r="H187" s="21">
        <v>9106024186</v>
      </c>
      <c r="I187" t="str">
        <f>IF(H187="","",Sheet1!AF187)</f>
        <v>04/10/2025</v>
      </c>
      <c r="J187" s="40" t="str">
        <f t="shared" si="20"/>
        <v>NKHT2510/00200475618</v>
      </c>
      <c r="L187" s="42" t="str">
        <f>IF(H187="","",Sheet1!AK187)</f>
        <v>K25TTM</v>
      </c>
      <c r="M187" s="42" t="str">
        <f>IF(H187="","",Sheet1!AE187)</f>
        <v>00475618</v>
      </c>
      <c r="N187" s="43" t="str">
        <f>IF(H187="","",Sheet1!AF187)</f>
        <v>04/10/2025</v>
      </c>
      <c r="O187" s="15" t="str">
        <f>IF(H187="","",Sheet1!AH187)</f>
        <v>WIN-HNI-00-002</v>
      </c>
      <c r="S187" s="40" t="str">
        <f>IF(H187="","",Sheet1!AL187)</f>
        <v>1539 WM VCC HNI Bà Triệu</v>
      </c>
      <c r="V187" s="40" t="str">
        <f>IF(H187="","",Sheet1!AL187)</f>
        <v>1539 WM VCC HNI Bà Triệu</v>
      </c>
      <c r="Y187" s="15" t="str">
        <f>IF(H187="","",Sheet1!AJ187)</f>
        <v>GL250</v>
      </c>
      <c r="AB187" s="51">
        <f t="shared" si="21"/>
        <v>5111</v>
      </c>
      <c r="AC187" s="51">
        <f t="shared" si="22"/>
        <v>131</v>
      </c>
      <c r="AE187" s="45">
        <f>IF(H187="","",Sheet1!U187)</f>
        <v>1</v>
      </c>
      <c r="AG187" s="15">
        <f>IF(H187="","",Sheet1!T187)</f>
        <v>49500</v>
      </c>
      <c r="AH187" s="46">
        <f t="shared" si="23"/>
        <v>49500</v>
      </c>
      <c r="AL187" s="48">
        <f t="shared" si="24"/>
        <v>8</v>
      </c>
      <c r="AN187" s="45">
        <f t="shared" si="25"/>
        <v>3960</v>
      </c>
      <c r="AO187" s="48">
        <f t="shared" si="26"/>
        <v>33311</v>
      </c>
      <c r="AQ187" s="52" t="str">
        <f t="shared" si="27"/>
        <v>K-hangtra</v>
      </c>
      <c r="AR187" s="52">
        <f t="shared" si="28"/>
        <v>156</v>
      </c>
      <c r="AS187" s="52">
        <f t="shared" si="29"/>
        <v>632</v>
      </c>
    </row>
    <row r="188" spans="3:45" x14ac:dyDescent="0.25">
      <c r="C188" s="39" t="str">
        <f>IF(H188="","",Sheet1!AI188)</f>
        <v>B</v>
      </c>
      <c r="D188" s="38" t="s">
        <v>3039</v>
      </c>
      <c r="E188" s="38" t="s">
        <v>25</v>
      </c>
      <c r="F188" s="39" t="str">
        <f>IF(H188="","",Sheet1!AF188)</f>
        <v>04/10/2025</v>
      </c>
      <c r="G188" t="str">
        <f>IF(H188="","",Sheet1!AF188)</f>
        <v>04/10/2025</v>
      </c>
      <c r="H188" s="21">
        <v>9106024258</v>
      </c>
      <c r="I188" t="str">
        <f>IF(H188="","",Sheet1!AF188)</f>
        <v>04/10/2025</v>
      </c>
      <c r="J188" s="40" t="str">
        <f t="shared" si="20"/>
        <v>NKHT2510/06500009592</v>
      </c>
      <c r="L188" s="42" t="str">
        <f>IF(H188="","",Sheet1!AK188)</f>
        <v>K25TTM</v>
      </c>
      <c r="M188" s="42" t="str">
        <f>IF(H188="","",Sheet1!AE188)</f>
        <v>00009592</v>
      </c>
      <c r="N188" s="43" t="str">
        <f>IF(H188="","",Sheet1!AF188)</f>
        <v>04/10/2025</v>
      </c>
      <c r="O188" s="15" t="str">
        <f>IF(H188="","",Sheet1!AH188)</f>
        <v>WIN-065</v>
      </c>
      <c r="S188" s="40" t="str">
        <f>IF(H188="","",Sheet1!AL188)</f>
        <v>2AQQ WM+ BGG Bảo Tân, Sơn Thịnh</v>
      </c>
      <c r="V188" s="40" t="str">
        <f>IF(H188="","",Sheet1!AL188)</f>
        <v>2AQQ WM+ BGG Bảo Tân, Sơn Thịnh</v>
      </c>
      <c r="Y188" s="15" t="str">
        <f>IF(H188="","",Sheet1!AJ188)</f>
        <v>GM500</v>
      </c>
      <c r="AB188" s="51">
        <f t="shared" si="21"/>
        <v>5111</v>
      </c>
      <c r="AC188" s="51">
        <f t="shared" si="22"/>
        <v>131</v>
      </c>
      <c r="AE188" s="45">
        <f>IF(H188="","",Sheet1!U188)</f>
        <v>1</v>
      </c>
      <c r="AG188" s="15">
        <f>IF(H188="","",Sheet1!T188)</f>
        <v>111058</v>
      </c>
      <c r="AH188" s="46">
        <f t="shared" si="23"/>
        <v>111058</v>
      </c>
      <c r="AL188" s="48">
        <f t="shared" si="24"/>
        <v>8</v>
      </c>
      <c r="AN188" s="45">
        <f t="shared" si="25"/>
        <v>8884.64</v>
      </c>
      <c r="AO188" s="48">
        <f t="shared" si="26"/>
        <v>33311</v>
      </c>
      <c r="AQ188" s="52" t="str">
        <f t="shared" si="27"/>
        <v>K-hangtra</v>
      </c>
      <c r="AR188" s="52">
        <f t="shared" si="28"/>
        <v>156</v>
      </c>
      <c r="AS188" s="52">
        <f t="shared" si="29"/>
        <v>632</v>
      </c>
    </row>
    <row r="189" spans="3:45" x14ac:dyDescent="0.25">
      <c r="C189" s="39" t="str">
        <f>IF(H189="","",Sheet1!AI189)</f>
        <v>B</v>
      </c>
      <c r="D189" s="38" t="s">
        <v>3039</v>
      </c>
      <c r="E189" s="38" t="s">
        <v>25</v>
      </c>
      <c r="F189" s="39" t="str">
        <f>IF(H189="","",Sheet1!AF189)</f>
        <v>04/10/2025</v>
      </c>
      <c r="G189" t="str">
        <f>IF(H189="","",Sheet1!AF189)</f>
        <v>04/10/2025</v>
      </c>
      <c r="H189" s="21">
        <v>9106024267</v>
      </c>
      <c r="I189" t="str">
        <f>IF(H189="","",Sheet1!AF189)</f>
        <v>04/10/2025</v>
      </c>
      <c r="J189" s="40" t="str">
        <f t="shared" si="20"/>
        <v>NKHT2510/02000033098</v>
      </c>
      <c r="L189" s="42" t="str">
        <f>IF(H189="","",Sheet1!AK189)</f>
        <v>K25TTM</v>
      </c>
      <c r="M189" s="42" t="str">
        <f>IF(H189="","",Sheet1!AE189)</f>
        <v>00033098</v>
      </c>
      <c r="N189" s="43" t="str">
        <f>IF(H189="","",Sheet1!AF189)</f>
        <v>04/10/2025</v>
      </c>
      <c r="O189" s="15" t="str">
        <f>IF(H189="","",Sheet1!AH189)</f>
        <v>WIN-020</v>
      </c>
      <c r="S189" s="40" t="str">
        <f>IF(H189="","",Sheet1!AL189)</f>
        <v>5603 WM+ THA 593 Trần Phú</v>
      </c>
      <c r="V189" s="40" t="str">
        <f>IF(H189="","",Sheet1!AL189)</f>
        <v>5603 WM+ THA 593 Trần Phú</v>
      </c>
      <c r="Y189" s="15" t="str">
        <f>IF(H189="","",Sheet1!AJ189)</f>
        <v>TH200</v>
      </c>
      <c r="AB189" s="51">
        <f t="shared" si="21"/>
        <v>5111</v>
      </c>
      <c r="AC189" s="51">
        <f t="shared" si="22"/>
        <v>131</v>
      </c>
      <c r="AE189" s="45">
        <f>IF(H189="","",Sheet1!U189)</f>
        <v>1</v>
      </c>
      <c r="AG189" s="15">
        <f>IF(H189="","",Sheet1!T189)</f>
        <v>45588</v>
      </c>
      <c r="AH189" s="46">
        <f t="shared" si="23"/>
        <v>45588</v>
      </c>
      <c r="AL189" s="48">
        <f t="shared" si="24"/>
        <v>8</v>
      </c>
      <c r="AN189" s="45">
        <f t="shared" si="25"/>
        <v>3647.04</v>
      </c>
      <c r="AO189" s="48">
        <f t="shared" si="26"/>
        <v>33311</v>
      </c>
      <c r="AQ189" s="52" t="str">
        <f t="shared" si="27"/>
        <v>K-hangtra</v>
      </c>
      <c r="AR189" s="52">
        <f t="shared" si="28"/>
        <v>156</v>
      </c>
      <c r="AS189" s="52">
        <f t="shared" si="29"/>
        <v>632</v>
      </c>
    </row>
    <row r="190" spans="3:45" x14ac:dyDescent="0.25">
      <c r="C190" s="39" t="str">
        <f>IF(H190="","",Sheet1!AI190)</f>
        <v>B</v>
      </c>
      <c r="D190" s="38" t="s">
        <v>3039</v>
      </c>
      <c r="E190" s="38" t="s">
        <v>25</v>
      </c>
      <c r="F190" s="39" t="str">
        <f>IF(H190="","",Sheet1!AF190)</f>
        <v>04/10/2025</v>
      </c>
      <c r="G190" t="str">
        <f>IF(H190="","",Sheet1!AF190)</f>
        <v>04/10/2025</v>
      </c>
      <c r="H190" s="21">
        <v>9106024250</v>
      </c>
      <c r="I190" t="str">
        <f>IF(H190="","",Sheet1!AF190)</f>
        <v>04/10/2025</v>
      </c>
      <c r="J190" s="40" t="str">
        <f t="shared" si="20"/>
        <v>NKHT2510/02000033097</v>
      </c>
      <c r="L190" s="42" t="str">
        <f>IF(H190="","",Sheet1!AK190)</f>
        <v>K25TTM</v>
      </c>
      <c r="M190" s="42" t="str">
        <f>IF(H190="","",Sheet1!AE190)</f>
        <v>00033097</v>
      </c>
      <c r="N190" s="43" t="str">
        <f>IF(H190="","",Sheet1!AF190)</f>
        <v>04/10/2025</v>
      </c>
      <c r="O190" s="15" t="str">
        <f>IF(H190="","",Sheet1!AH190)</f>
        <v>WIN-020</v>
      </c>
      <c r="S190" s="40" t="str">
        <f>IF(H190="","",Sheet1!AL190)</f>
        <v>2AOT WM+ THA Trịnh Lộc, Yên Phú</v>
      </c>
      <c r="V190" s="40" t="str">
        <f>IF(H190="","",Sheet1!AL190)</f>
        <v>2AOT WM+ THA Trịnh Lộc, Yên Phú</v>
      </c>
      <c r="Y190" s="15" t="str">
        <f>IF(H190="","",Sheet1!AJ190)</f>
        <v>GL250</v>
      </c>
      <c r="AB190" s="51">
        <f t="shared" si="21"/>
        <v>5111</v>
      </c>
      <c r="AC190" s="51">
        <f t="shared" si="22"/>
        <v>131</v>
      </c>
      <c r="AE190" s="45">
        <f>IF(H190="","",Sheet1!U190)</f>
        <v>1</v>
      </c>
      <c r="AG190" s="15">
        <f>IF(H190="","",Sheet1!T190)</f>
        <v>49500</v>
      </c>
      <c r="AH190" s="46">
        <f t="shared" si="23"/>
        <v>49500</v>
      </c>
      <c r="AL190" s="48">
        <f t="shared" si="24"/>
        <v>8</v>
      </c>
      <c r="AN190" s="45">
        <f t="shared" si="25"/>
        <v>3960</v>
      </c>
      <c r="AO190" s="48">
        <f t="shared" si="26"/>
        <v>33311</v>
      </c>
      <c r="AQ190" s="52" t="str">
        <f t="shared" si="27"/>
        <v>K-hangtra</v>
      </c>
      <c r="AR190" s="52">
        <f t="shared" si="28"/>
        <v>156</v>
      </c>
      <c r="AS190" s="52">
        <f t="shared" si="29"/>
        <v>632</v>
      </c>
    </row>
    <row r="191" spans="3:45" x14ac:dyDescent="0.25">
      <c r="C191" s="39" t="str">
        <f>IF(H191="","",Sheet1!AI191)</f>
        <v>B</v>
      </c>
      <c r="D191" s="38" t="s">
        <v>3039</v>
      </c>
      <c r="E191" s="38" t="s">
        <v>25</v>
      </c>
      <c r="F191" s="39" t="str">
        <f>IF(H191="","",Sheet1!AF191)</f>
        <v>04/10/2025</v>
      </c>
      <c r="G191" t="str">
        <f>IF(H191="","",Sheet1!AF191)</f>
        <v>04/10/2025</v>
      </c>
      <c r="H191" s="21">
        <v>9106024250</v>
      </c>
      <c r="I191" t="str">
        <f>IF(H191="","",Sheet1!AF191)</f>
        <v>04/10/2025</v>
      </c>
      <c r="J191" s="40" t="str">
        <f t="shared" si="20"/>
        <v>NKHT2510/02000033097</v>
      </c>
      <c r="L191" s="42" t="str">
        <f>IF(H191="","",Sheet1!AK191)</f>
        <v>K25TTM</v>
      </c>
      <c r="M191" s="42" t="str">
        <f>IF(H191="","",Sheet1!AE191)</f>
        <v>00033097</v>
      </c>
      <c r="N191" s="43" t="str">
        <f>IF(H191="","",Sheet1!AF191)</f>
        <v>04/10/2025</v>
      </c>
      <c r="O191" s="15" t="str">
        <f>IF(H191="","",Sheet1!AH191)</f>
        <v>WIN-020</v>
      </c>
      <c r="S191" s="40" t="str">
        <f>IF(H191="","",Sheet1!AL191)</f>
        <v>2AOT WM+ THA Trịnh Lộc, Yên Phú</v>
      </c>
      <c r="V191" s="40" t="str">
        <f>IF(H191="","",Sheet1!AL191)</f>
        <v>2AOT WM+ THA Trịnh Lộc, Yên Phú</v>
      </c>
      <c r="Y191" s="15" t="str">
        <f>IF(H191="","",Sheet1!AJ191)</f>
        <v>MNH250</v>
      </c>
      <c r="AB191" s="51">
        <f t="shared" si="21"/>
        <v>5111</v>
      </c>
      <c r="AC191" s="51">
        <f t="shared" si="22"/>
        <v>131</v>
      </c>
      <c r="AE191" s="45">
        <f>IF(H191="","",Sheet1!U191)</f>
        <v>3</v>
      </c>
      <c r="AG191" s="15">
        <f>IF(H191="","",Sheet1!T191)</f>
        <v>46000</v>
      </c>
      <c r="AH191" s="46">
        <f t="shared" si="23"/>
        <v>138000</v>
      </c>
      <c r="AL191" s="48">
        <f t="shared" si="24"/>
        <v>8</v>
      </c>
      <c r="AN191" s="45">
        <f t="shared" si="25"/>
        <v>11040</v>
      </c>
      <c r="AO191" s="48">
        <f t="shared" si="26"/>
        <v>33311</v>
      </c>
      <c r="AQ191" s="52" t="str">
        <f t="shared" si="27"/>
        <v>K-hangtra</v>
      </c>
      <c r="AR191" s="52">
        <f t="shared" si="28"/>
        <v>156</v>
      </c>
      <c r="AS191" s="52">
        <f t="shared" si="29"/>
        <v>632</v>
      </c>
    </row>
    <row r="192" spans="3:45" x14ac:dyDescent="0.25">
      <c r="C192" s="39" t="str">
        <f>IF(H192="","",Sheet1!AI192)</f>
        <v>B</v>
      </c>
      <c r="D192" s="38" t="s">
        <v>3039</v>
      </c>
      <c r="E192" s="38" t="s">
        <v>25</v>
      </c>
      <c r="F192" s="39" t="str">
        <f>IF(H192="","",Sheet1!AF192)</f>
        <v>04/10/2025</v>
      </c>
      <c r="G192" t="str">
        <f>IF(H192="","",Sheet1!AF192)</f>
        <v>04/10/2025</v>
      </c>
      <c r="H192" s="21">
        <v>9106024250</v>
      </c>
      <c r="I192" t="str">
        <f>IF(H192="","",Sheet1!AF192)</f>
        <v>04/10/2025</v>
      </c>
      <c r="J192" s="40" t="str">
        <f t="shared" si="20"/>
        <v>NKHT2510/02000033097</v>
      </c>
      <c r="L192" s="42" t="str">
        <f>IF(H192="","",Sheet1!AK192)</f>
        <v>K25TTM</v>
      </c>
      <c r="M192" s="42" t="str">
        <f>IF(H192="","",Sheet1!AE192)</f>
        <v>00033097</v>
      </c>
      <c r="N192" s="43" t="str">
        <f>IF(H192="","",Sheet1!AF192)</f>
        <v>04/10/2025</v>
      </c>
      <c r="O192" s="15" t="str">
        <f>IF(H192="","",Sheet1!AH192)</f>
        <v>WIN-020</v>
      </c>
      <c r="S192" s="40" t="str">
        <f>IF(H192="","",Sheet1!AL192)</f>
        <v>2AOT WM+ THA Trịnh Lộc, Yên Phú</v>
      </c>
      <c r="V192" s="40" t="str">
        <f>IF(H192="","",Sheet1!AL192)</f>
        <v>2AOT WM+ THA Trịnh Lộc, Yên Phú</v>
      </c>
      <c r="Y192" s="15" t="str">
        <f>IF(H192="","",Sheet1!AJ192)</f>
        <v>CC300</v>
      </c>
      <c r="AB192" s="51">
        <f t="shared" si="21"/>
        <v>5111</v>
      </c>
      <c r="AC192" s="51">
        <f t="shared" si="22"/>
        <v>131</v>
      </c>
      <c r="AE192" s="45">
        <f>IF(H192="","",Sheet1!U192)</f>
        <v>1</v>
      </c>
      <c r="AG192" s="15">
        <f>IF(H192="","",Sheet1!T192)</f>
        <v>60885</v>
      </c>
      <c r="AH192" s="46">
        <f t="shared" si="23"/>
        <v>60885</v>
      </c>
      <c r="AL192" s="48">
        <f t="shared" si="24"/>
        <v>8</v>
      </c>
      <c r="AN192" s="45">
        <f t="shared" si="25"/>
        <v>4870.8</v>
      </c>
      <c r="AO192" s="48">
        <f t="shared" si="26"/>
        <v>33311</v>
      </c>
      <c r="AQ192" s="52" t="str">
        <f t="shared" si="27"/>
        <v>K-hangtra</v>
      </c>
      <c r="AR192" s="52">
        <f t="shared" si="28"/>
        <v>156</v>
      </c>
      <c r="AS192" s="52">
        <f t="shared" si="29"/>
        <v>632</v>
      </c>
    </row>
    <row r="193" spans="3:45" x14ac:dyDescent="0.25">
      <c r="C193" s="39" t="str">
        <f>IF(H193="","",Sheet1!AI193)</f>
        <v>B</v>
      </c>
      <c r="D193" s="38" t="s">
        <v>3039</v>
      </c>
      <c r="E193" s="38" t="s">
        <v>25</v>
      </c>
      <c r="F193" s="39" t="str">
        <f>IF(H193="","",Sheet1!AF193)</f>
        <v>04/10/2025</v>
      </c>
      <c r="G193" t="str">
        <f>IF(H193="","",Sheet1!AF193)</f>
        <v>04/10/2025</v>
      </c>
      <c r="H193" s="21">
        <v>9106024301</v>
      </c>
      <c r="I193" t="str">
        <f>IF(H193="","",Sheet1!AF193)</f>
        <v>04/10/2025</v>
      </c>
      <c r="J193" s="40" t="str">
        <f t="shared" si="20"/>
        <v>NKHT2510/00200475655</v>
      </c>
      <c r="L193" s="42" t="str">
        <f>IF(H193="","",Sheet1!AK193)</f>
        <v>K25TTM</v>
      </c>
      <c r="M193" s="42" t="str">
        <f>IF(H193="","",Sheet1!AE193)</f>
        <v>00475655</v>
      </c>
      <c r="N193" s="43" t="str">
        <f>IF(H193="","",Sheet1!AF193)</f>
        <v>04/10/2025</v>
      </c>
      <c r="O193" s="15" t="str">
        <f>IF(H193="","",Sheet1!AH193)</f>
        <v>WIN-HNI-00-002</v>
      </c>
      <c r="S193" s="40" t="str">
        <f>IF(H193="","",Sheet1!AL193)</f>
        <v>2BB7 WIN HNI HH4C Linh Đàm</v>
      </c>
      <c r="V193" s="40" t="str">
        <f>IF(H193="","",Sheet1!AL193)</f>
        <v>2BB7 WIN HNI HH4C Linh Đàm</v>
      </c>
      <c r="Y193" s="15" t="str">
        <f>IF(H193="","",Sheet1!AJ193)</f>
        <v>CN300</v>
      </c>
      <c r="AB193" s="51">
        <f t="shared" si="21"/>
        <v>5111</v>
      </c>
      <c r="AC193" s="51">
        <f t="shared" si="22"/>
        <v>131</v>
      </c>
      <c r="AE193" s="45">
        <f>IF(H193="","",Sheet1!U193)</f>
        <v>5</v>
      </c>
      <c r="AG193" s="15">
        <f>IF(H193="","",Sheet1!T193)</f>
        <v>70950</v>
      </c>
      <c r="AH193" s="46">
        <f t="shared" si="23"/>
        <v>354750</v>
      </c>
      <c r="AL193" s="48">
        <f t="shared" si="24"/>
        <v>8</v>
      </c>
      <c r="AN193" s="45">
        <f t="shared" si="25"/>
        <v>28380</v>
      </c>
      <c r="AO193" s="48">
        <f t="shared" si="26"/>
        <v>33311</v>
      </c>
      <c r="AQ193" s="52" t="str">
        <f t="shared" si="27"/>
        <v>K-hangtra</v>
      </c>
      <c r="AR193" s="52">
        <f t="shared" si="28"/>
        <v>156</v>
      </c>
      <c r="AS193" s="52">
        <f t="shared" si="29"/>
        <v>632</v>
      </c>
    </row>
    <row r="194" spans="3:45" x14ac:dyDescent="0.25">
      <c r="C194" s="39" t="str">
        <f>IF(H194="","",Sheet1!AI194)</f>
        <v>B</v>
      </c>
      <c r="D194" s="38" t="s">
        <v>3039</v>
      </c>
      <c r="E194" s="38" t="s">
        <v>25</v>
      </c>
      <c r="F194" s="39" t="str">
        <f>IF(H194="","",Sheet1!AF194)</f>
        <v>04/10/2025</v>
      </c>
      <c r="G194" t="str">
        <f>IF(H194="","",Sheet1!AF194)</f>
        <v>04/10/2025</v>
      </c>
      <c r="H194" s="21">
        <v>9106024301</v>
      </c>
      <c r="I194" t="str">
        <f>IF(H194="","",Sheet1!AF194)</f>
        <v>04/10/2025</v>
      </c>
      <c r="J194" s="40" t="str">
        <f t="shared" si="20"/>
        <v>NKHT2510/00200475655</v>
      </c>
      <c r="L194" s="42" t="str">
        <f>IF(H194="","",Sheet1!AK194)</f>
        <v>K25TTM</v>
      </c>
      <c r="M194" s="42" t="str">
        <f>IF(H194="","",Sheet1!AE194)</f>
        <v>00475655</v>
      </c>
      <c r="N194" s="43" t="str">
        <f>IF(H194="","",Sheet1!AF194)</f>
        <v>04/10/2025</v>
      </c>
      <c r="O194" s="15" t="str">
        <f>IF(H194="","",Sheet1!AH194)</f>
        <v>WIN-HNI-00-002</v>
      </c>
      <c r="S194" s="40" t="str">
        <f>IF(H194="","",Sheet1!AL194)</f>
        <v>2BB7 WIN HNI HH4C Linh Đàm</v>
      </c>
      <c r="V194" s="40" t="str">
        <f>IF(H194="","",Sheet1!AL194)</f>
        <v>2BB7 WIN HNI HH4C Linh Đàm</v>
      </c>
      <c r="Y194" s="15" t="str">
        <f>IF(H194="","",Sheet1!AJ194)</f>
        <v>MNH250</v>
      </c>
      <c r="AB194" s="51">
        <f t="shared" si="21"/>
        <v>5111</v>
      </c>
      <c r="AC194" s="51">
        <f t="shared" si="22"/>
        <v>131</v>
      </c>
      <c r="AE194" s="45">
        <f>IF(H194="","",Sheet1!U194)</f>
        <v>4</v>
      </c>
      <c r="AG194" s="15">
        <f>IF(H194="","",Sheet1!T194)</f>
        <v>46000</v>
      </c>
      <c r="AH194" s="46">
        <f t="shared" si="23"/>
        <v>184000</v>
      </c>
      <c r="AL194" s="48">
        <f t="shared" si="24"/>
        <v>8</v>
      </c>
      <c r="AN194" s="45">
        <f t="shared" si="25"/>
        <v>14720</v>
      </c>
      <c r="AO194" s="48">
        <f t="shared" si="26"/>
        <v>33311</v>
      </c>
      <c r="AQ194" s="52" t="str">
        <f t="shared" si="27"/>
        <v>K-hangtra</v>
      </c>
      <c r="AR194" s="52">
        <f t="shared" si="28"/>
        <v>156</v>
      </c>
      <c r="AS194" s="52">
        <f t="shared" si="29"/>
        <v>632</v>
      </c>
    </row>
    <row r="195" spans="3:45" x14ac:dyDescent="0.25">
      <c r="C195" s="39" t="str">
        <f>IF(H195="","",Sheet1!AI195)</f>
        <v>N</v>
      </c>
      <c r="D195" s="38" t="s">
        <v>3039</v>
      </c>
      <c r="E195" s="38" t="s">
        <v>25</v>
      </c>
      <c r="F195" s="39" t="str">
        <f>IF(H195="","",Sheet1!AF195)</f>
        <v>04/10/2025</v>
      </c>
      <c r="G195" t="str">
        <f>IF(H195="","",Sheet1!AF195)</f>
        <v>04/10/2025</v>
      </c>
      <c r="H195" s="21">
        <v>9106024280</v>
      </c>
      <c r="I195" t="str">
        <f>IF(H195="","",Sheet1!AF195)</f>
        <v>04/10/2025</v>
      </c>
      <c r="J195" s="40" t="str">
        <f t="shared" ref="J195:J258" si="30">"NKHT25"&amp;TEXT(MONTH(I195),"00")&amp;"/"&amp;RIGHT(O195,3)&amp;M195</f>
        <v>NKHT2510/02200008190</v>
      </c>
      <c r="L195" s="42" t="str">
        <f>IF(H195="","",Sheet1!AK195)</f>
        <v>K25TTM</v>
      </c>
      <c r="M195" s="42" t="str">
        <f>IF(H195="","",Sheet1!AE195)</f>
        <v>00008190</v>
      </c>
      <c r="N195" s="43" t="str">
        <f>IF(H195="","",Sheet1!AF195)</f>
        <v>04/10/2025</v>
      </c>
      <c r="O195" s="15" t="str">
        <f>IF(H195="","",Sheet1!AH195)</f>
        <v>WIN-022</v>
      </c>
      <c r="S195" s="40" t="str">
        <f>IF(H195="","",Sheet1!AL195)</f>
        <v>6351 WM+ GLI 230 Phan Đình Phùng</v>
      </c>
      <c r="V195" s="40" t="str">
        <f>IF(H195="","",Sheet1!AL195)</f>
        <v>6351 WM+ GLI 230 Phan Đình Phùng</v>
      </c>
      <c r="Y195" s="15" t="str">
        <f>IF(H195="","",Sheet1!AJ195)</f>
        <v>GXD500</v>
      </c>
      <c r="AB195" s="51">
        <f t="shared" ref="AB195:AB258" si="31">IF(H195="","",5111)</f>
        <v>5111</v>
      </c>
      <c r="AC195" s="51">
        <f t="shared" ref="AC195:AC258" si="32">IF(H195="","",131)</f>
        <v>131</v>
      </c>
      <c r="AE195" s="45">
        <f>IF(H195="","",Sheet1!U195)</f>
        <v>2</v>
      </c>
      <c r="AG195" s="15">
        <f>IF(H195="","",Sheet1!T195)</f>
        <v>111606</v>
      </c>
      <c r="AH195" s="46">
        <f t="shared" ref="AH195:AH258" si="33">AE195*AG195</f>
        <v>223212</v>
      </c>
      <c r="AL195" s="48">
        <f t="shared" ref="AL195:AL258" si="34">IF(H195="","",8)</f>
        <v>8</v>
      </c>
      <c r="AN195" s="45">
        <f t="shared" ref="AN195:AN258" si="35">AH195*8%</f>
        <v>17856.96</v>
      </c>
      <c r="AO195" s="48">
        <f t="shared" ref="AO195:AO258" si="36">IF(H195="","",33311)</f>
        <v>33311</v>
      </c>
      <c r="AQ195" s="52" t="str">
        <f t="shared" ref="AQ195:AQ258" si="37">IF(H195="","","K-hangtra")</f>
        <v>K-hangtra</v>
      </c>
      <c r="AR195" s="52">
        <f t="shared" ref="AR195:AR258" si="38">IF(H195="","",156)</f>
        <v>156</v>
      </c>
      <c r="AS195" s="52">
        <f t="shared" ref="AS195:AS258" si="39">IF(H195="","",632)</f>
        <v>632</v>
      </c>
    </row>
    <row r="196" spans="3:45" x14ac:dyDescent="0.25">
      <c r="C196" s="39" t="str">
        <f>IF(H196="","",Sheet1!AI196)</f>
        <v>B</v>
      </c>
      <c r="D196" s="38" t="s">
        <v>3039</v>
      </c>
      <c r="E196" s="38" t="s">
        <v>25</v>
      </c>
      <c r="F196" s="39" t="str">
        <f>IF(H196="","",Sheet1!AF196)</f>
        <v>06/10/2025</v>
      </c>
      <c r="G196" t="str">
        <f>IF(H196="","",Sheet1!AF196)</f>
        <v>06/10/2025</v>
      </c>
      <c r="H196" s="21">
        <v>9106024255</v>
      </c>
      <c r="I196" t="str">
        <f>IF(H196="","",Sheet1!AF196)</f>
        <v>06/10/2025</v>
      </c>
      <c r="J196" s="40" t="str">
        <f t="shared" si="30"/>
        <v>NKHT2510/05800037085</v>
      </c>
      <c r="L196" s="42" t="str">
        <f>IF(H196="","",Sheet1!AK196)</f>
        <v>K25TTM</v>
      </c>
      <c r="M196" s="42" t="str">
        <f>IF(H196="","",Sheet1!AE196)</f>
        <v>00037085</v>
      </c>
      <c r="N196" s="43" t="str">
        <f>IF(H196="","",Sheet1!AF196)</f>
        <v>06/10/2025</v>
      </c>
      <c r="O196" s="15" t="str">
        <f>IF(H196="","",Sheet1!AH196)</f>
        <v>WIN-058</v>
      </c>
      <c r="S196" s="40" t="str">
        <f>IF(H196="","",Sheet1!AL196)</f>
        <v>1700 WM NAN Vinh - Lê Lợi</v>
      </c>
      <c r="V196" s="40" t="str">
        <f>IF(H196="","",Sheet1!AL196)</f>
        <v>1700 WM NAN Vinh - Lê Lợi</v>
      </c>
      <c r="Y196" s="15" t="str">
        <f>IF(H196="","",Sheet1!AJ196)</f>
        <v>GXD500</v>
      </c>
      <c r="AB196" s="51">
        <f t="shared" si="31"/>
        <v>5111</v>
      </c>
      <c r="AC196" s="51">
        <f t="shared" si="32"/>
        <v>131</v>
      </c>
      <c r="AE196" s="45">
        <f>IF(H196="","",Sheet1!U196)</f>
        <v>2</v>
      </c>
      <c r="AG196" s="15">
        <f>IF(H196="","",Sheet1!T196)</f>
        <v>111606</v>
      </c>
      <c r="AH196" s="46">
        <f t="shared" si="33"/>
        <v>223212</v>
      </c>
      <c r="AL196" s="48">
        <f t="shared" si="34"/>
        <v>8</v>
      </c>
      <c r="AN196" s="45">
        <f t="shared" si="35"/>
        <v>17856.96</v>
      </c>
      <c r="AO196" s="48">
        <f t="shared" si="36"/>
        <v>33311</v>
      </c>
      <c r="AQ196" s="52" t="str">
        <f t="shared" si="37"/>
        <v>K-hangtra</v>
      </c>
      <c r="AR196" s="52">
        <f t="shared" si="38"/>
        <v>156</v>
      </c>
      <c r="AS196" s="52">
        <f t="shared" si="39"/>
        <v>632</v>
      </c>
    </row>
    <row r="197" spans="3:45" x14ac:dyDescent="0.25">
      <c r="C197" s="39" t="str">
        <f>IF(H197="","",Sheet1!AI197)</f>
        <v>B</v>
      </c>
      <c r="D197" s="38" t="s">
        <v>3039</v>
      </c>
      <c r="E197" s="38" t="s">
        <v>25</v>
      </c>
      <c r="F197" s="39" t="str">
        <f>IF(H197="","",Sheet1!AF197)</f>
        <v>06/10/2025</v>
      </c>
      <c r="G197" t="str">
        <f>IF(H197="","",Sheet1!AF197)</f>
        <v>06/10/2025</v>
      </c>
      <c r="H197" s="21">
        <v>9106024317</v>
      </c>
      <c r="I197" t="str">
        <f>IF(H197="","",Sheet1!AF197)</f>
        <v>06/10/2025</v>
      </c>
      <c r="J197" s="40" t="str">
        <f t="shared" si="30"/>
        <v>NKHT2510/05800037086</v>
      </c>
      <c r="L197" s="42" t="str">
        <f>IF(H197="","",Sheet1!AK197)</f>
        <v>K25TTM</v>
      </c>
      <c r="M197" s="42" t="str">
        <f>IF(H197="","",Sheet1!AE197)</f>
        <v>00037086</v>
      </c>
      <c r="N197" s="43" t="str">
        <f>IF(H197="","",Sheet1!AF197)</f>
        <v>06/10/2025</v>
      </c>
      <c r="O197" s="15" t="str">
        <f>IF(H197="","",Sheet1!AH197)</f>
        <v>WIN-058</v>
      </c>
      <c r="S197" s="40" t="str">
        <f>IF(H197="","",Sheet1!AL197)</f>
        <v>1700 WM NAN Vinh - Lê Lợi</v>
      </c>
      <c r="V197" s="40" t="str">
        <f>IF(H197="","",Sheet1!AL197)</f>
        <v>1700 WM NAN Vinh - Lê Lợi</v>
      </c>
      <c r="Y197" s="15" t="str">
        <f>IF(H197="","",Sheet1!AJ197)</f>
        <v>GM500</v>
      </c>
      <c r="AB197" s="51">
        <f t="shared" si="31"/>
        <v>5111</v>
      </c>
      <c r="AC197" s="51">
        <f t="shared" si="32"/>
        <v>131</v>
      </c>
      <c r="AE197" s="45">
        <f>IF(H197="","",Sheet1!U197)</f>
        <v>1</v>
      </c>
      <c r="AG197" s="15">
        <f>IF(H197="","",Sheet1!T197)</f>
        <v>111058</v>
      </c>
      <c r="AH197" s="46">
        <f t="shared" si="33"/>
        <v>111058</v>
      </c>
      <c r="AL197" s="48">
        <f t="shared" si="34"/>
        <v>8</v>
      </c>
      <c r="AN197" s="45">
        <f t="shared" si="35"/>
        <v>8884.64</v>
      </c>
      <c r="AO197" s="48">
        <f t="shared" si="36"/>
        <v>33311</v>
      </c>
      <c r="AQ197" s="52" t="str">
        <f t="shared" si="37"/>
        <v>K-hangtra</v>
      </c>
      <c r="AR197" s="52">
        <f t="shared" si="38"/>
        <v>156</v>
      </c>
      <c r="AS197" s="52">
        <f t="shared" si="39"/>
        <v>632</v>
      </c>
    </row>
    <row r="198" spans="3:45" x14ac:dyDescent="0.25">
      <c r="C198" s="39" t="str">
        <f>IF(H198="","",Sheet1!AI198)</f>
        <v>B</v>
      </c>
      <c r="D198" s="38" t="s">
        <v>3039</v>
      </c>
      <c r="E198" s="38" t="s">
        <v>25</v>
      </c>
      <c r="F198" s="39" t="str">
        <f>IF(H198="","",Sheet1!AF198)</f>
        <v>04/10/2025</v>
      </c>
      <c r="G198" t="str">
        <f>IF(H198="","",Sheet1!AF198)</f>
        <v>04/10/2025</v>
      </c>
      <c r="H198" s="21">
        <v>9106024313</v>
      </c>
      <c r="I198" t="str">
        <f>IF(H198="","",Sheet1!AF198)</f>
        <v>04/10/2025</v>
      </c>
      <c r="J198" s="40" t="str">
        <f t="shared" si="30"/>
        <v>NKHT2510/00700046801</v>
      </c>
      <c r="L198" s="42" t="str">
        <f>IF(H198="","",Sheet1!AK198)</f>
        <v>K25TTM</v>
      </c>
      <c r="M198" s="42" t="str">
        <f>IF(H198="","",Sheet1!AE198)</f>
        <v>00046801</v>
      </c>
      <c r="N198" s="43" t="str">
        <f>IF(H198="","",Sheet1!AF198)</f>
        <v>04/10/2025</v>
      </c>
      <c r="O198" s="15" t="str">
        <f>IF(H198="","",Sheet1!AH198)</f>
        <v>WIN-QNH-00-007</v>
      </c>
      <c r="S198" s="40" t="str">
        <f>IF(H198="","",Sheet1!AL198)</f>
        <v>3765 WM+ QNH PG 12A – 12B Vinhomes Drago</v>
      </c>
      <c r="V198" s="40" t="str">
        <f>IF(H198="","",Sheet1!AL198)</f>
        <v>3765 WM+ QNH PG 12A – 12B Vinhomes Drago</v>
      </c>
      <c r="Y198" s="15" t="str">
        <f>IF(H198="","",Sheet1!AJ198)</f>
        <v>CC300</v>
      </c>
      <c r="AB198" s="51">
        <f t="shared" si="31"/>
        <v>5111</v>
      </c>
      <c r="AC198" s="51">
        <f t="shared" si="32"/>
        <v>131</v>
      </c>
      <c r="AE198" s="45">
        <f>IF(H198="","",Sheet1!U198)</f>
        <v>2</v>
      </c>
      <c r="AG198" s="15">
        <f>IF(H198="","",Sheet1!T198)</f>
        <v>60885</v>
      </c>
      <c r="AH198" s="46">
        <f t="shared" si="33"/>
        <v>121770</v>
      </c>
      <c r="AL198" s="48">
        <f t="shared" si="34"/>
        <v>8</v>
      </c>
      <c r="AN198" s="45">
        <f t="shared" si="35"/>
        <v>9741.6</v>
      </c>
      <c r="AO198" s="48">
        <f t="shared" si="36"/>
        <v>33311</v>
      </c>
      <c r="AQ198" s="52" t="str">
        <f t="shared" si="37"/>
        <v>K-hangtra</v>
      </c>
      <c r="AR198" s="52">
        <f t="shared" si="38"/>
        <v>156</v>
      </c>
      <c r="AS198" s="52">
        <f t="shared" si="39"/>
        <v>632</v>
      </c>
    </row>
    <row r="199" spans="3:45" x14ac:dyDescent="0.25">
      <c r="C199" s="39" t="str">
        <f>IF(H199="","",Sheet1!AI199)</f>
        <v>B</v>
      </c>
      <c r="D199" s="38" t="s">
        <v>3039</v>
      </c>
      <c r="E199" s="38" t="s">
        <v>25</v>
      </c>
      <c r="F199" s="39" t="str">
        <f>IF(H199="","",Sheet1!AF199)</f>
        <v>04/10/2025</v>
      </c>
      <c r="G199" t="str">
        <f>IF(H199="","",Sheet1!AF199)</f>
        <v>04/10/2025</v>
      </c>
      <c r="H199" s="21">
        <v>9106024359</v>
      </c>
      <c r="I199" t="str">
        <f>IF(H199="","",Sheet1!AF199)</f>
        <v>04/10/2025</v>
      </c>
      <c r="J199" s="40" t="str">
        <f t="shared" si="30"/>
        <v>NKHT2510/00200475670</v>
      </c>
      <c r="L199" s="42" t="str">
        <f>IF(H199="","",Sheet1!AK199)</f>
        <v>K25TTM</v>
      </c>
      <c r="M199" s="42" t="str">
        <f>IF(H199="","",Sheet1!AE199)</f>
        <v>00475670</v>
      </c>
      <c r="N199" s="43" t="str">
        <f>IF(H199="","",Sheet1!AF199)</f>
        <v>04/10/2025</v>
      </c>
      <c r="O199" s="15" t="str">
        <f>IF(H199="","",Sheet1!AH199)</f>
        <v>WIN-HNI-00-002</v>
      </c>
      <c r="S199" s="40" t="str">
        <f>IF(H199="","",Sheet1!AL199)</f>
        <v>4832 WM+ HNI Khu 10 Chợ Phố Hạ</v>
      </c>
      <c r="V199" s="40" t="str">
        <f>IF(H199="","",Sheet1!AL199)</f>
        <v>4832 WM+ HNI Khu 10 Chợ Phố Hạ</v>
      </c>
      <c r="Y199" s="15" t="str">
        <f>IF(H199="","",Sheet1!AJ199)</f>
        <v>GM500</v>
      </c>
      <c r="AB199" s="51">
        <f t="shared" si="31"/>
        <v>5111</v>
      </c>
      <c r="AC199" s="51">
        <f t="shared" si="32"/>
        <v>131</v>
      </c>
      <c r="AE199" s="45">
        <f>IF(H199="","",Sheet1!U199)</f>
        <v>2</v>
      </c>
      <c r="AG199" s="15">
        <f>IF(H199="","",Sheet1!T199)</f>
        <v>111058</v>
      </c>
      <c r="AH199" s="46">
        <f t="shared" si="33"/>
        <v>222116</v>
      </c>
      <c r="AL199" s="48">
        <f t="shared" si="34"/>
        <v>8</v>
      </c>
      <c r="AN199" s="45">
        <f t="shared" si="35"/>
        <v>17769.28</v>
      </c>
      <c r="AO199" s="48">
        <f t="shared" si="36"/>
        <v>33311</v>
      </c>
      <c r="AQ199" s="52" t="str">
        <f t="shared" si="37"/>
        <v>K-hangtra</v>
      </c>
      <c r="AR199" s="52">
        <f t="shared" si="38"/>
        <v>156</v>
      </c>
      <c r="AS199" s="52">
        <f t="shared" si="39"/>
        <v>632</v>
      </c>
    </row>
    <row r="200" spans="3:45" x14ac:dyDescent="0.25">
      <c r="C200" s="39" t="str">
        <f>IF(H200="","",Sheet1!AI200)</f>
        <v>N</v>
      </c>
      <c r="D200" s="38" t="s">
        <v>3039</v>
      </c>
      <c r="E200" s="38" t="s">
        <v>25</v>
      </c>
      <c r="F200" s="39" t="str">
        <f>IF(H200="","",Sheet1!AF200)</f>
        <v>04/10/2025</v>
      </c>
      <c r="G200" t="str">
        <f>IF(H200="","",Sheet1!AF200)</f>
        <v>04/10/2025</v>
      </c>
      <c r="H200" s="21">
        <v>9106024388</v>
      </c>
      <c r="I200" t="str">
        <f>IF(H200="","",Sheet1!AF200)</f>
        <v>04/10/2025</v>
      </c>
      <c r="J200" s="40" t="str">
        <f t="shared" si="30"/>
        <v>NKHT2510/02200008191</v>
      </c>
      <c r="L200" s="42" t="str">
        <f>IF(H200="","",Sheet1!AK200)</f>
        <v>K25TTM</v>
      </c>
      <c r="M200" s="42" t="str">
        <f>IF(H200="","",Sheet1!AE200)</f>
        <v>00008191</v>
      </c>
      <c r="N200" s="43" t="str">
        <f>IF(H200="","",Sheet1!AF200)</f>
        <v>04/10/2025</v>
      </c>
      <c r="O200" s="15" t="str">
        <f>IF(H200="","",Sheet1!AH200)</f>
        <v>WIN-022</v>
      </c>
      <c r="S200" s="40" t="str">
        <f>IF(H200="","",Sheet1!AL200)</f>
        <v>2BB9 WM+ GLI Thôn Phú Gia, Xuân An</v>
      </c>
      <c r="V200" s="40" t="str">
        <f>IF(H200="","",Sheet1!AL200)</f>
        <v>2BB9 WM+ GLI Thôn Phú Gia, Xuân An</v>
      </c>
      <c r="Y200" s="15" t="str">
        <f>IF(H200="","",Sheet1!AJ200)</f>
        <v>CC300</v>
      </c>
      <c r="AB200" s="51">
        <f t="shared" si="31"/>
        <v>5111</v>
      </c>
      <c r="AC200" s="51">
        <f t="shared" si="32"/>
        <v>131</v>
      </c>
      <c r="AE200" s="45">
        <f>IF(H200="","",Sheet1!U200)</f>
        <v>2</v>
      </c>
      <c r="AG200" s="15">
        <f>IF(H200="","",Sheet1!T200)</f>
        <v>60885</v>
      </c>
      <c r="AH200" s="46">
        <f t="shared" si="33"/>
        <v>121770</v>
      </c>
      <c r="AL200" s="48">
        <f t="shared" si="34"/>
        <v>8</v>
      </c>
      <c r="AN200" s="45">
        <f t="shared" si="35"/>
        <v>9741.6</v>
      </c>
      <c r="AO200" s="48">
        <f t="shared" si="36"/>
        <v>33311</v>
      </c>
      <c r="AQ200" s="52" t="str">
        <f t="shared" si="37"/>
        <v>K-hangtra</v>
      </c>
      <c r="AR200" s="52">
        <f t="shared" si="38"/>
        <v>156</v>
      </c>
      <c r="AS200" s="52">
        <f t="shared" si="39"/>
        <v>632</v>
      </c>
    </row>
    <row r="201" spans="3:45" x14ac:dyDescent="0.25">
      <c r="C201" s="39" t="str">
        <f>IF(H201="","",Sheet1!AI201)</f>
        <v>B</v>
      </c>
      <c r="D201" s="38" t="s">
        <v>3039</v>
      </c>
      <c r="E201" s="38" t="s">
        <v>25</v>
      </c>
      <c r="F201" s="39" t="str">
        <f>IF(H201="","",Sheet1!AF201)</f>
        <v>04/10/2025</v>
      </c>
      <c r="G201" t="str">
        <f>IF(H201="","",Sheet1!AF201)</f>
        <v>04/10/2025</v>
      </c>
      <c r="H201" s="21">
        <v>9106024390</v>
      </c>
      <c r="I201" t="str">
        <f>IF(H201="","",Sheet1!AF201)</f>
        <v>04/10/2025</v>
      </c>
      <c r="J201" s="40" t="str">
        <f t="shared" si="30"/>
        <v>NKHT2510/00200475682</v>
      </c>
      <c r="L201" s="42" t="str">
        <f>IF(H201="","",Sheet1!AK201)</f>
        <v>K25TTM</v>
      </c>
      <c r="M201" s="42" t="str">
        <f>IF(H201="","",Sheet1!AE201)</f>
        <v>00475682</v>
      </c>
      <c r="N201" s="43" t="str">
        <f>IF(H201="","",Sheet1!AF201)</f>
        <v>04/10/2025</v>
      </c>
      <c r="O201" s="15" t="str">
        <f>IF(H201="","",Sheet1!AH201)</f>
        <v>WIN-HNI-00-002</v>
      </c>
      <c r="S201" s="40" t="str">
        <f>IF(H201="","",Sheet1!AL201)</f>
        <v>2054 WM+ HNI 81 Thanh Nhàn</v>
      </c>
      <c r="V201" s="40" t="str">
        <f>IF(H201="","",Sheet1!AL201)</f>
        <v>2054 WM+ HNI 81 Thanh Nhàn</v>
      </c>
      <c r="Y201" s="15" t="str">
        <f>IF(H201="","",Sheet1!AJ201)</f>
        <v>CN300</v>
      </c>
      <c r="AB201" s="51">
        <f t="shared" si="31"/>
        <v>5111</v>
      </c>
      <c r="AC201" s="51">
        <f t="shared" si="32"/>
        <v>131</v>
      </c>
      <c r="AE201" s="45">
        <f>IF(H201="","",Sheet1!U201)</f>
        <v>2</v>
      </c>
      <c r="AG201" s="15">
        <f>IF(H201="","",Sheet1!T201)</f>
        <v>70950</v>
      </c>
      <c r="AH201" s="46">
        <f t="shared" si="33"/>
        <v>141900</v>
      </c>
      <c r="AL201" s="48">
        <f t="shared" si="34"/>
        <v>8</v>
      </c>
      <c r="AN201" s="45">
        <f t="shared" si="35"/>
        <v>11352</v>
      </c>
      <c r="AO201" s="48">
        <f t="shared" si="36"/>
        <v>33311</v>
      </c>
      <c r="AQ201" s="52" t="str">
        <f t="shared" si="37"/>
        <v>K-hangtra</v>
      </c>
      <c r="AR201" s="52">
        <f t="shared" si="38"/>
        <v>156</v>
      </c>
      <c r="AS201" s="52">
        <f t="shared" si="39"/>
        <v>632</v>
      </c>
    </row>
    <row r="202" spans="3:45" x14ac:dyDescent="0.25">
      <c r="C202" s="39" t="str">
        <f>IF(H202="","",Sheet1!AI202)</f>
        <v>B</v>
      </c>
      <c r="D202" s="38" t="s">
        <v>3039</v>
      </c>
      <c r="E202" s="38" t="s">
        <v>25</v>
      </c>
      <c r="F202" s="39" t="str">
        <f>IF(H202="","",Sheet1!AF202)</f>
        <v>04/10/2025</v>
      </c>
      <c r="G202" t="str">
        <f>IF(H202="","",Sheet1!AF202)</f>
        <v>04/10/2025</v>
      </c>
      <c r="H202" s="21">
        <v>9106024390</v>
      </c>
      <c r="I202" t="str">
        <f>IF(H202="","",Sheet1!AF202)</f>
        <v>04/10/2025</v>
      </c>
      <c r="J202" s="40" t="str">
        <f t="shared" si="30"/>
        <v>NKHT2510/00200475682</v>
      </c>
      <c r="L202" s="42" t="str">
        <f>IF(H202="","",Sheet1!AK202)</f>
        <v>K25TTM</v>
      </c>
      <c r="M202" s="42" t="str">
        <f>IF(H202="","",Sheet1!AE202)</f>
        <v>00475682</v>
      </c>
      <c r="N202" s="43" t="str">
        <f>IF(H202="","",Sheet1!AF202)</f>
        <v>04/10/2025</v>
      </c>
      <c r="O202" s="15" t="str">
        <f>IF(H202="","",Sheet1!AH202)</f>
        <v>WIN-HNI-00-002</v>
      </c>
      <c r="S202" s="40" t="str">
        <f>IF(H202="","",Sheet1!AL202)</f>
        <v>2054 WM+ HNI 81 Thanh Nhàn</v>
      </c>
      <c r="V202" s="40" t="str">
        <f>IF(H202="","",Sheet1!AL202)</f>
        <v>2054 WM+ HNI 81 Thanh Nhàn</v>
      </c>
      <c r="Y202" s="15" t="str">
        <f>IF(H202="","",Sheet1!AJ202)</f>
        <v>MNH250</v>
      </c>
      <c r="AB202" s="51">
        <f t="shared" si="31"/>
        <v>5111</v>
      </c>
      <c r="AC202" s="51">
        <f t="shared" si="32"/>
        <v>131</v>
      </c>
      <c r="AE202" s="45">
        <f>IF(H202="","",Sheet1!U202)</f>
        <v>3</v>
      </c>
      <c r="AG202" s="15">
        <f>IF(H202="","",Sheet1!T202)</f>
        <v>46000</v>
      </c>
      <c r="AH202" s="46">
        <f t="shared" si="33"/>
        <v>138000</v>
      </c>
      <c r="AL202" s="48">
        <f t="shared" si="34"/>
        <v>8</v>
      </c>
      <c r="AN202" s="45">
        <f t="shared" si="35"/>
        <v>11040</v>
      </c>
      <c r="AO202" s="48">
        <f t="shared" si="36"/>
        <v>33311</v>
      </c>
      <c r="AQ202" s="52" t="str">
        <f t="shared" si="37"/>
        <v>K-hangtra</v>
      </c>
      <c r="AR202" s="52">
        <f t="shared" si="38"/>
        <v>156</v>
      </c>
      <c r="AS202" s="52">
        <f t="shared" si="39"/>
        <v>632</v>
      </c>
    </row>
    <row r="203" spans="3:45" x14ac:dyDescent="0.25">
      <c r="C203" s="39" t="str">
        <f>IF(H203="","",Sheet1!AI203)</f>
        <v>B</v>
      </c>
      <c r="D203" s="38" t="s">
        <v>3039</v>
      </c>
      <c r="E203" s="38" t="s">
        <v>25</v>
      </c>
      <c r="F203" s="39" t="str">
        <f>IF(H203="","",Sheet1!AF203)</f>
        <v>04/10/2025</v>
      </c>
      <c r="G203" t="str">
        <f>IF(H203="","",Sheet1!AF203)</f>
        <v>04/10/2025</v>
      </c>
      <c r="H203" s="21">
        <v>9106024390</v>
      </c>
      <c r="I203" t="str">
        <f>IF(H203="","",Sheet1!AF203)</f>
        <v>04/10/2025</v>
      </c>
      <c r="J203" s="40" t="str">
        <f t="shared" si="30"/>
        <v>NKHT2510/00200475682</v>
      </c>
      <c r="L203" s="42" t="str">
        <f>IF(H203="","",Sheet1!AK203)</f>
        <v>K25TTM</v>
      </c>
      <c r="M203" s="42" t="str">
        <f>IF(H203="","",Sheet1!AE203)</f>
        <v>00475682</v>
      </c>
      <c r="N203" s="43" t="str">
        <f>IF(H203="","",Sheet1!AF203)</f>
        <v>04/10/2025</v>
      </c>
      <c r="O203" s="15" t="str">
        <f>IF(H203="","",Sheet1!AH203)</f>
        <v>WIN-HNI-00-002</v>
      </c>
      <c r="S203" s="40" t="str">
        <f>IF(H203="","",Sheet1!AL203)</f>
        <v>2054 WM+ HNI 81 Thanh Nhàn</v>
      </c>
      <c r="V203" s="40" t="str">
        <f>IF(H203="","",Sheet1!AL203)</f>
        <v>2054 WM+ HNI 81 Thanh Nhàn</v>
      </c>
      <c r="Y203" s="15" t="str">
        <f>IF(H203="","",Sheet1!AJ203)</f>
        <v>CC300</v>
      </c>
      <c r="AB203" s="51">
        <f t="shared" si="31"/>
        <v>5111</v>
      </c>
      <c r="AC203" s="51">
        <f t="shared" si="32"/>
        <v>131</v>
      </c>
      <c r="AE203" s="45">
        <f>IF(H203="","",Sheet1!U203)</f>
        <v>3</v>
      </c>
      <c r="AG203" s="15">
        <f>IF(H203="","",Sheet1!T203)</f>
        <v>60885</v>
      </c>
      <c r="AH203" s="46">
        <f t="shared" si="33"/>
        <v>182655</v>
      </c>
      <c r="AL203" s="48">
        <f t="shared" si="34"/>
        <v>8</v>
      </c>
      <c r="AN203" s="45">
        <f t="shared" si="35"/>
        <v>14612.4</v>
      </c>
      <c r="AO203" s="48">
        <f t="shared" si="36"/>
        <v>33311</v>
      </c>
      <c r="AQ203" s="52" t="str">
        <f t="shared" si="37"/>
        <v>K-hangtra</v>
      </c>
      <c r="AR203" s="52">
        <f t="shared" si="38"/>
        <v>156</v>
      </c>
      <c r="AS203" s="52">
        <f t="shared" si="39"/>
        <v>632</v>
      </c>
    </row>
    <row r="204" spans="3:45" x14ac:dyDescent="0.25">
      <c r="C204" s="39" t="str">
        <f>IF(H204="","",Sheet1!AI204)</f>
        <v>B</v>
      </c>
      <c r="D204" s="38" t="s">
        <v>3039</v>
      </c>
      <c r="E204" s="38" t="s">
        <v>25</v>
      </c>
      <c r="F204" s="39" t="str">
        <f>IF(H204="","",Sheet1!AF204)</f>
        <v>04/10/2025</v>
      </c>
      <c r="G204" t="str">
        <f>IF(H204="","",Sheet1!AF204)</f>
        <v>04/10/2025</v>
      </c>
      <c r="H204" s="21">
        <v>9106024390</v>
      </c>
      <c r="I204" t="str">
        <f>IF(H204="","",Sheet1!AF204)</f>
        <v>04/10/2025</v>
      </c>
      <c r="J204" s="40" t="str">
        <f t="shared" si="30"/>
        <v>NKHT2510/00200475682</v>
      </c>
      <c r="L204" s="42" t="str">
        <f>IF(H204="","",Sheet1!AK204)</f>
        <v>K25TTM</v>
      </c>
      <c r="M204" s="42" t="str">
        <f>IF(H204="","",Sheet1!AE204)</f>
        <v>00475682</v>
      </c>
      <c r="N204" s="43" t="str">
        <f>IF(H204="","",Sheet1!AF204)</f>
        <v>04/10/2025</v>
      </c>
      <c r="O204" s="15" t="str">
        <f>IF(H204="","",Sheet1!AH204)</f>
        <v>WIN-HNI-00-002</v>
      </c>
      <c r="S204" s="40" t="str">
        <f>IF(H204="","",Sheet1!AL204)</f>
        <v>2054 WM+ HNI 81 Thanh Nhàn</v>
      </c>
      <c r="V204" s="40" t="str">
        <f>IF(H204="","",Sheet1!AL204)</f>
        <v>2054 WM+ HNI 81 Thanh Nhàn</v>
      </c>
      <c r="Y204" s="15" t="str">
        <f>IF(H204="","",Sheet1!AJ204)</f>
        <v>GM500</v>
      </c>
      <c r="AB204" s="51">
        <f t="shared" si="31"/>
        <v>5111</v>
      </c>
      <c r="AC204" s="51">
        <f t="shared" si="32"/>
        <v>131</v>
      </c>
      <c r="AE204" s="45">
        <f>IF(H204="","",Sheet1!U204)</f>
        <v>1</v>
      </c>
      <c r="AG204" s="15">
        <f>IF(H204="","",Sheet1!T204)</f>
        <v>111058</v>
      </c>
      <c r="AH204" s="46">
        <f t="shared" si="33"/>
        <v>111058</v>
      </c>
      <c r="AL204" s="48">
        <f t="shared" si="34"/>
        <v>8</v>
      </c>
      <c r="AN204" s="45">
        <f t="shared" si="35"/>
        <v>8884.64</v>
      </c>
      <c r="AO204" s="48">
        <f t="shared" si="36"/>
        <v>33311</v>
      </c>
      <c r="AQ204" s="52" t="str">
        <f t="shared" si="37"/>
        <v>K-hangtra</v>
      </c>
      <c r="AR204" s="52">
        <f t="shared" si="38"/>
        <v>156</v>
      </c>
      <c r="AS204" s="52">
        <f t="shared" si="39"/>
        <v>632</v>
      </c>
    </row>
    <row r="205" spans="3:45" x14ac:dyDescent="0.25">
      <c r="C205" s="39" t="str">
        <f>IF(H205="","",Sheet1!AI205)</f>
        <v>B</v>
      </c>
      <c r="D205" s="38" t="s">
        <v>3039</v>
      </c>
      <c r="E205" s="38" t="s">
        <v>25</v>
      </c>
      <c r="F205" s="39" t="str">
        <f>IF(H205="","",Sheet1!AF205)</f>
        <v>04/10/2025</v>
      </c>
      <c r="G205" t="str">
        <f>IF(H205="","",Sheet1!AF205)</f>
        <v>04/10/2025</v>
      </c>
      <c r="H205" s="21">
        <v>9106024428</v>
      </c>
      <c r="I205" t="str">
        <f>IF(H205="","",Sheet1!AF205)</f>
        <v>04/10/2025</v>
      </c>
      <c r="J205" s="40" t="str">
        <f t="shared" si="30"/>
        <v>NKHT2510/00200475693</v>
      </c>
      <c r="L205" s="42" t="str">
        <f>IF(H205="","",Sheet1!AK205)</f>
        <v>K25TTM</v>
      </c>
      <c r="M205" s="42" t="str">
        <f>IF(H205="","",Sheet1!AE205)</f>
        <v>00475693</v>
      </c>
      <c r="N205" s="43" t="str">
        <f>IF(H205="","",Sheet1!AF205)</f>
        <v>04/10/2025</v>
      </c>
      <c r="O205" s="15" t="str">
        <f>IF(H205="","",Sheet1!AH205)</f>
        <v>WIN-HNI-00-002</v>
      </c>
      <c r="S205" s="40" t="str">
        <f>IF(H205="","",Sheet1!AL205)</f>
        <v>4680 WM+ HNI Xóm 5 Văn Phú</v>
      </c>
      <c r="V205" s="40" t="str">
        <f>IF(H205="","",Sheet1!AL205)</f>
        <v>4680 WM+ HNI Xóm 5 Văn Phú</v>
      </c>
      <c r="Y205" s="15" t="str">
        <f>IF(H205="","",Sheet1!AJ205)</f>
        <v>GM500</v>
      </c>
      <c r="AB205" s="51">
        <f t="shared" si="31"/>
        <v>5111</v>
      </c>
      <c r="AC205" s="51">
        <f t="shared" si="32"/>
        <v>131</v>
      </c>
      <c r="AE205" s="45">
        <f>IF(H205="","",Sheet1!U205)</f>
        <v>3</v>
      </c>
      <c r="AG205" s="15">
        <f>IF(H205="","",Sheet1!T205)</f>
        <v>111058</v>
      </c>
      <c r="AH205" s="46">
        <f t="shared" si="33"/>
        <v>333174</v>
      </c>
      <c r="AL205" s="48">
        <f t="shared" si="34"/>
        <v>8</v>
      </c>
      <c r="AN205" s="45">
        <f t="shared" si="35"/>
        <v>26653.920000000002</v>
      </c>
      <c r="AO205" s="48">
        <f t="shared" si="36"/>
        <v>33311</v>
      </c>
      <c r="AQ205" s="52" t="str">
        <f t="shared" si="37"/>
        <v>K-hangtra</v>
      </c>
      <c r="AR205" s="52">
        <f t="shared" si="38"/>
        <v>156</v>
      </c>
      <c r="AS205" s="52">
        <f t="shared" si="39"/>
        <v>632</v>
      </c>
    </row>
    <row r="206" spans="3:45" x14ac:dyDescent="0.25">
      <c r="C206" s="39" t="str">
        <f>IF(H206="","",Sheet1!AI206)</f>
        <v>N</v>
      </c>
      <c r="D206" s="38" t="s">
        <v>3039</v>
      </c>
      <c r="E206" s="38" t="s">
        <v>25</v>
      </c>
      <c r="F206" s="39" t="str">
        <f>IF(H206="","",Sheet1!AF206)</f>
        <v>04/10/2025</v>
      </c>
      <c r="G206" t="str">
        <f>IF(H206="","",Sheet1!AF206)</f>
        <v>04/10/2025</v>
      </c>
      <c r="H206" s="21">
        <v>9106024445</v>
      </c>
      <c r="I206" t="str">
        <f>IF(H206="","",Sheet1!AF206)</f>
        <v>04/10/2025</v>
      </c>
      <c r="J206" s="40" t="str">
        <f t="shared" si="30"/>
        <v>NKHT2510/ADC00157957</v>
      </c>
      <c r="L206" s="42" t="str">
        <f>IF(H206="","",Sheet1!AK206)</f>
        <v>K25TTM</v>
      </c>
      <c r="M206" s="42" t="str">
        <f>IF(H206="","",Sheet1!AE206)</f>
        <v>00157957</v>
      </c>
      <c r="N206" s="43" t="str">
        <f>IF(H206="","",Sheet1!AF206)</f>
        <v>04/10/2025</v>
      </c>
      <c r="O206" s="15" t="str">
        <f>IF(H206="","",Sheet1!AH206)</f>
        <v>WIN2ADC</v>
      </c>
      <c r="S206" s="40" t="str">
        <f>IF(H206="","",Sheet1!AL206)</f>
        <v>2ADC WM+ HCM D-01,4S Riverside Linh Đông</v>
      </c>
      <c r="V206" s="40" t="str">
        <f>IF(H206="","",Sheet1!AL206)</f>
        <v>2ADC WM+ HCM D-01,4S Riverside Linh Đông</v>
      </c>
      <c r="Y206" s="15" t="str">
        <f>IF(H206="","",Sheet1!AJ206)</f>
        <v>GM500</v>
      </c>
      <c r="AB206" s="51">
        <f t="shared" si="31"/>
        <v>5111</v>
      </c>
      <c r="AC206" s="51">
        <f t="shared" si="32"/>
        <v>131</v>
      </c>
      <c r="AE206" s="45">
        <f>IF(H206="","",Sheet1!U206)</f>
        <v>2</v>
      </c>
      <c r="AG206" s="15">
        <f>IF(H206="","",Sheet1!T206)</f>
        <v>111058</v>
      </c>
      <c r="AH206" s="46">
        <f t="shared" si="33"/>
        <v>222116</v>
      </c>
      <c r="AL206" s="48">
        <f t="shared" si="34"/>
        <v>8</v>
      </c>
      <c r="AN206" s="45">
        <f t="shared" si="35"/>
        <v>17769.28</v>
      </c>
      <c r="AO206" s="48">
        <f t="shared" si="36"/>
        <v>33311</v>
      </c>
      <c r="AQ206" s="52" t="str">
        <f t="shared" si="37"/>
        <v>K-hangtra</v>
      </c>
      <c r="AR206" s="52">
        <f t="shared" si="38"/>
        <v>156</v>
      </c>
      <c r="AS206" s="52">
        <f t="shared" si="39"/>
        <v>632</v>
      </c>
    </row>
    <row r="207" spans="3:45" x14ac:dyDescent="0.25">
      <c r="C207" s="39" t="str">
        <f>IF(H207="","",Sheet1!AI207)</f>
        <v>N</v>
      </c>
      <c r="D207" s="38" t="s">
        <v>3039</v>
      </c>
      <c r="E207" s="38" t="s">
        <v>25</v>
      </c>
      <c r="F207" s="39" t="str">
        <f>IF(H207="","",Sheet1!AF207)</f>
        <v>04/10/2025</v>
      </c>
      <c r="G207" t="str">
        <f>IF(H207="","",Sheet1!AF207)</f>
        <v>04/10/2025</v>
      </c>
      <c r="H207" s="21">
        <v>9106024445</v>
      </c>
      <c r="I207" t="str">
        <f>IF(H207="","",Sheet1!AF207)</f>
        <v>04/10/2025</v>
      </c>
      <c r="J207" s="40" t="str">
        <f t="shared" si="30"/>
        <v>NKHT2510/ADC00157957</v>
      </c>
      <c r="L207" s="42" t="str">
        <f>IF(H207="","",Sheet1!AK207)</f>
        <v>K25TTM</v>
      </c>
      <c r="M207" s="42" t="str">
        <f>IF(H207="","",Sheet1!AE207)</f>
        <v>00157957</v>
      </c>
      <c r="N207" s="43" t="str">
        <f>IF(H207="","",Sheet1!AF207)</f>
        <v>04/10/2025</v>
      </c>
      <c r="O207" s="15" t="str">
        <f>IF(H207="","",Sheet1!AH207)</f>
        <v>WIN2ADC</v>
      </c>
      <c r="S207" s="40" t="str">
        <f>IF(H207="","",Sheet1!AL207)</f>
        <v>2ADC WM+ HCM D-01,4S Riverside Linh Đông</v>
      </c>
      <c r="V207" s="40" t="str">
        <f>IF(H207="","",Sheet1!AL207)</f>
        <v>2ADC WM+ HCM D-01,4S Riverside Linh Đông</v>
      </c>
      <c r="Y207" s="15" t="str">
        <f>IF(H207="","",Sheet1!AJ207)</f>
        <v>GTLX250G</v>
      </c>
      <c r="AB207" s="51">
        <f t="shared" si="31"/>
        <v>5111</v>
      </c>
      <c r="AC207" s="51">
        <f t="shared" si="32"/>
        <v>131</v>
      </c>
      <c r="AE207" s="45">
        <f>IF(H207="","",Sheet1!U207)</f>
        <v>3</v>
      </c>
      <c r="AG207" s="15">
        <f>IF(H207="","",Sheet1!T207)</f>
        <v>41150</v>
      </c>
      <c r="AH207" s="46">
        <f t="shared" si="33"/>
        <v>123450</v>
      </c>
      <c r="AL207" s="48">
        <f t="shared" si="34"/>
        <v>8</v>
      </c>
      <c r="AN207" s="45">
        <f t="shared" si="35"/>
        <v>9876</v>
      </c>
      <c r="AO207" s="48">
        <f t="shared" si="36"/>
        <v>33311</v>
      </c>
      <c r="AQ207" s="52" t="str">
        <f t="shared" si="37"/>
        <v>K-hangtra</v>
      </c>
      <c r="AR207" s="52">
        <f t="shared" si="38"/>
        <v>156</v>
      </c>
      <c r="AS207" s="52">
        <f t="shared" si="39"/>
        <v>632</v>
      </c>
    </row>
    <row r="208" spans="3:45" x14ac:dyDescent="0.25">
      <c r="C208" s="39" t="str">
        <f>IF(H208="","",Sheet1!AI208)</f>
        <v>N</v>
      </c>
      <c r="D208" s="38" t="s">
        <v>3039</v>
      </c>
      <c r="E208" s="38" t="s">
        <v>25</v>
      </c>
      <c r="F208" s="39" t="str">
        <f>IF(H208="","",Sheet1!AF208)</f>
        <v>04/10/2025</v>
      </c>
      <c r="G208" t="str">
        <f>IF(H208="","",Sheet1!AF208)</f>
        <v>04/10/2025</v>
      </c>
      <c r="H208" s="21">
        <v>9106024445</v>
      </c>
      <c r="I208" t="str">
        <f>IF(H208="","",Sheet1!AF208)</f>
        <v>04/10/2025</v>
      </c>
      <c r="J208" s="40" t="str">
        <f t="shared" si="30"/>
        <v>NKHT2510/ADC00157957</v>
      </c>
      <c r="L208" s="42" t="str">
        <f>IF(H208="","",Sheet1!AK208)</f>
        <v>K25TTM</v>
      </c>
      <c r="M208" s="42" t="str">
        <f>IF(H208="","",Sheet1!AE208)</f>
        <v>00157957</v>
      </c>
      <c r="N208" s="43" t="str">
        <f>IF(H208="","",Sheet1!AF208)</f>
        <v>04/10/2025</v>
      </c>
      <c r="O208" s="15" t="str">
        <f>IF(H208="","",Sheet1!AH208)</f>
        <v>WIN2ADC</v>
      </c>
      <c r="S208" s="40" t="str">
        <f>IF(H208="","",Sheet1!AL208)</f>
        <v>2ADC WM+ HCM D-01,4S Riverside Linh Đông</v>
      </c>
      <c r="V208" s="40" t="str">
        <f>IF(H208="","",Sheet1!AL208)</f>
        <v>2ADC WM+ HCM D-01,4S Riverside Linh Đông</v>
      </c>
      <c r="Y208" s="15" t="str">
        <f>IF(H208="","",Sheet1!AJ208)</f>
        <v>CGM300</v>
      </c>
      <c r="AB208" s="51">
        <f t="shared" si="31"/>
        <v>5111</v>
      </c>
      <c r="AC208" s="51">
        <f t="shared" si="32"/>
        <v>131</v>
      </c>
      <c r="AE208" s="45">
        <f>IF(H208="","",Sheet1!U208)</f>
        <v>3</v>
      </c>
      <c r="AG208" s="15">
        <f>IF(H208="","",Sheet1!T208)</f>
        <v>73431</v>
      </c>
      <c r="AH208" s="46">
        <f t="shared" si="33"/>
        <v>220293</v>
      </c>
      <c r="AL208" s="48">
        <f t="shared" si="34"/>
        <v>8</v>
      </c>
      <c r="AN208" s="45">
        <f t="shared" si="35"/>
        <v>17623.439999999999</v>
      </c>
      <c r="AO208" s="48">
        <f t="shared" si="36"/>
        <v>33311</v>
      </c>
      <c r="AQ208" s="52" t="str">
        <f t="shared" si="37"/>
        <v>K-hangtra</v>
      </c>
      <c r="AR208" s="52">
        <f t="shared" si="38"/>
        <v>156</v>
      </c>
      <c r="AS208" s="52">
        <f t="shared" si="39"/>
        <v>632</v>
      </c>
    </row>
    <row r="209" spans="3:45" x14ac:dyDescent="0.25">
      <c r="C209" s="39" t="str">
        <f>IF(H209="","",Sheet1!AI209)</f>
        <v>N</v>
      </c>
      <c r="D209" s="38" t="s">
        <v>3039</v>
      </c>
      <c r="E209" s="38" t="s">
        <v>25</v>
      </c>
      <c r="F209" s="39" t="str">
        <f>IF(H209="","",Sheet1!AF209)</f>
        <v>04/10/2025</v>
      </c>
      <c r="G209" t="str">
        <f>IF(H209="","",Sheet1!AF209)</f>
        <v>04/10/2025</v>
      </c>
      <c r="H209" s="21">
        <v>9106024445</v>
      </c>
      <c r="I209" t="str">
        <f>IF(H209="","",Sheet1!AF209)</f>
        <v>04/10/2025</v>
      </c>
      <c r="J209" s="40" t="str">
        <f t="shared" si="30"/>
        <v>NKHT2510/ADC00157957</v>
      </c>
      <c r="L209" s="42" t="str">
        <f>IF(H209="","",Sheet1!AK209)</f>
        <v>K25TTM</v>
      </c>
      <c r="M209" s="42" t="str">
        <f>IF(H209="","",Sheet1!AE209)</f>
        <v>00157957</v>
      </c>
      <c r="N209" s="43" t="str">
        <f>IF(H209="","",Sheet1!AF209)</f>
        <v>04/10/2025</v>
      </c>
      <c r="O209" s="15" t="str">
        <f>IF(H209="","",Sheet1!AH209)</f>
        <v>WIN2ADC</v>
      </c>
      <c r="S209" s="40" t="str">
        <f>IF(H209="","",Sheet1!AL209)</f>
        <v>2ADC WM+ HCM D-01,4S Riverside Linh Đông</v>
      </c>
      <c r="V209" s="40" t="str">
        <f>IF(H209="","",Sheet1!AL209)</f>
        <v>2ADC WM+ HCM D-01,4S Riverside Linh Đông</v>
      </c>
      <c r="Y209" s="15" t="str">
        <f>IF(H209="","",Sheet1!AJ209)</f>
        <v>TH200</v>
      </c>
      <c r="AB209" s="51">
        <f t="shared" si="31"/>
        <v>5111</v>
      </c>
      <c r="AC209" s="51">
        <f t="shared" si="32"/>
        <v>131</v>
      </c>
      <c r="AE209" s="45">
        <f>IF(H209="","",Sheet1!U209)</f>
        <v>3</v>
      </c>
      <c r="AG209" s="15">
        <f>IF(H209="","",Sheet1!T209)</f>
        <v>45588</v>
      </c>
      <c r="AH209" s="46">
        <f t="shared" si="33"/>
        <v>136764</v>
      </c>
      <c r="AL209" s="48">
        <f t="shared" si="34"/>
        <v>8</v>
      </c>
      <c r="AN209" s="45">
        <f t="shared" si="35"/>
        <v>10941.12</v>
      </c>
      <c r="AO209" s="48">
        <f t="shared" si="36"/>
        <v>33311</v>
      </c>
      <c r="AQ209" s="52" t="str">
        <f t="shared" si="37"/>
        <v>K-hangtra</v>
      </c>
      <c r="AR209" s="52">
        <f t="shared" si="38"/>
        <v>156</v>
      </c>
      <c r="AS209" s="52">
        <f t="shared" si="39"/>
        <v>632</v>
      </c>
    </row>
    <row r="210" spans="3:45" x14ac:dyDescent="0.25">
      <c r="C210" s="39" t="str">
        <f>IF(H210="","",Sheet1!AI210)</f>
        <v>N</v>
      </c>
      <c r="D210" s="38" t="s">
        <v>3039</v>
      </c>
      <c r="E210" s="38" t="s">
        <v>25</v>
      </c>
      <c r="F210" s="39" t="str">
        <f>IF(H210="","",Sheet1!AF210)</f>
        <v>04/10/2025</v>
      </c>
      <c r="G210" t="str">
        <f>IF(H210="","",Sheet1!AF210)</f>
        <v>04/10/2025</v>
      </c>
      <c r="H210" s="21">
        <v>9106024445</v>
      </c>
      <c r="I210" t="str">
        <f>IF(H210="","",Sheet1!AF210)</f>
        <v>04/10/2025</v>
      </c>
      <c r="J210" s="40" t="str">
        <f t="shared" si="30"/>
        <v>NKHT2510/ADC00157957</v>
      </c>
      <c r="L210" s="42" t="str">
        <f>IF(H210="","",Sheet1!AK210)</f>
        <v>K25TTM</v>
      </c>
      <c r="M210" s="42" t="str">
        <f>IF(H210="","",Sheet1!AE210)</f>
        <v>00157957</v>
      </c>
      <c r="N210" s="43" t="str">
        <f>IF(H210="","",Sheet1!AF210)</f>
        <v>04/10/2025</v>
      </c>
      <c r="O210" s="15" t="str">
        <f>IF(H210="","",Sheet1!AH210)</f>
        <v>WIN2ADC</v>
      </c>
      <c r="S210" s="40" t="str">
        <f>IF(H210="","",Sheet1!AL210)</f>
        <v>2ADC WM+ HCM D-01,4S Riverside Linh Đông</v>
      </c>
      <c r="V210" s="40" t="str">
        <f>IF(H210="","",Sheet1!AL210)</f>
        <v>2ADC WM+ HCM D-01,4S Riverside Linh Đông</v>
      </c>
      <c r="Y210" s="15" t="str">
        <f>IF(H210="","",Sheet1!AJ210)</f>
        <v>CN300</v>
      </c>
      <c r="AB210" s="51">
        <f t="shared" si="31"/>
        <v>5111</v>
      </c>
      <c r="AC210" s="51">
        <f t="shared" si="32"/>
        <v>131</v>
      </c>
      <c r="AE210" s="45">
        <f>IF(H210="","",Sheet1!U210)</f>
        <v>1</v>
      </c>
      <c r="AG210" s="15">
        <f>IF(H210="","",Sheet1!T210)</f>
        <v>70950</v>
      </c>
      <c r="AH210" s="46">
        <f t="shared" si="33"/>
        <v>70950</v>
      </c>
      <c r="AL210" s="48">
        <f t="shared" si="34"/>
        <v>8</v>
      </c>
      <c r="AN210" s="45">
        <f t="shared" si="35"/>
        <v>5676</v>
      </c>
      <c r="AO210" s="48">
        <f t="shared" si="36"/>
        <v>33311</v>
      </c>
      <c r="AQ210" s="52" t="str">
        <f t="shared" si="37"/>
        <v>K-hangtra</v>
      </c>
      <c r="AR210" s="52">
        <f t="shared" si="38"/>
        <v>156</v>
      </c>
      <c r="AS210" s="52">
        <f t="shared" si="39"/>
        <v>632</v>
      </c>
    </row>
    <row r="211" spans="3:45" x14ac:dyDescent="0.25">
      <c r="C211" s="39" t="str">
        <f>IF(H211="","",Sheet1!AI211)</f>
        <v>N</v>
      </c>
      <c r="D211" s="38" t="s">
        <v>3039</v>
      </c>
      <c r="E211" s="38" t="s">
        <v>25</v>
      </c>
      <c r="F211" s="39" t="str">
        <f>IF(H211="","",Sheet1!AF211)</f>
        <v>04/10/2025</v>
      </c>
      <c r="G211" t="str">
        <f>IF(H211="","",Sheet1!AF211)</f>
        <v>04/10/2025</v>
      </c>
      <c r="H211" s="21">
        <v>9106024445</v>
      </c>
      <c r="I211" t="str">
        <f>IF(H211="","",Sheet1!AF211)</f>
        <v>04/10/2025</v>
      </c>
      <c r="J211" s="40" t="str">
        <f t="shared" si="30"/>
        <v>NKHT2510/ADC00157957</v>
      </c>
      <c r="L211" s="42" t="str">
        <f>IF(H211="","",Sheet1!AK211)</f>
        <v>K25TTM</v>
      </c>
      <c r="M211" s="42" t="str">
        <f>IF(H211="","",Sheet1!AE211)</f>
        <v>00157957</v>
      </c>
      <c r="N211" s="43" t="str">
        <f>IF(H211="","",Sheet1!AF211)</f>
        <v>04/10/2025</v>
      </c>
      <c r="O211" s="15" t="str">
        <f>IF(H211="","",Sheet1!AH211)</f>
        <v>WIN2ADC</v>
      </c>
      <c r="S211" s="40" t="str">
        <f>IF(H211="","",Sheet1!AL211)</f>
        <v>2ADC WM+ HCM D-01,4S Riverside Linh Đông</v>
      </c>
      <c r="V211" s="40" t="str">
        <f>IF(H211="","",Sheet1!AL211)</f>
        <v>2ADC WM+ HCM D-01,4S Riverside Linh Đông</v>
      </c>
      <c r="Y211" s="15" t="str">
        <f>IF(H211="","",Sheet1!AJ211)</f>
        <v>GXD500</v>
      </c>
      <c r="AB211" s="51">
        <f t="shared" si="31"/>
        <v>5111</v>
      </c>
      <c r="AC211" s="51">
        <f t="shared" si="32"/>
        <v>131</v>
      </c>
      <c r="AE211" s="45">
        <f>IF(H211="","",Sheet1!U211)</f>
        <v>3</v>
      </c>
      <c r="AG211" s="15">
        <f>IF(H211="","",Sheet1!T211)</f>
        <v>111606</v>
      </c>
      <c r="AH211" s="46">
        <f t="shared" si="33"/>
        <v>334818</v>
      </c>
      <c r="AL211" s="48">
        <f t="shared" si="34"/>
        <v>8</v>
      </c>
      <c r="AN211" s="45">
        <f t="shared" si="35"/>
        <v>26785.440000000002</v>
      </c>
      <c r="AO211" s="48">
        <f t="shared" si="36"/>
        <v>33311</v>
      </c>
      <c r="AQ211" s="52" t="str">
        <f t="shared" si="37"/>
        <v>K-hangtra</v>
      </c>
      <c r="AR211" s="52">
        <f t="shared" si="38"/>
        <v>156</v>
      </c>
      <c r="AS211" s="52">
        <f t="shared" si="39"/>
        <v>632</v>
      </c>
    </row>
    <row r="212" spans="3:45" x14ac:dyDescent="0.25">
      <c r="C212" s="39" t="str">
        <f>IF(H212="","",Sheet1!AI212)</f>
        <v>N</v>
      </c>
      <c r="D212" s="38" t="s">
        <v>3039</v>
      </c>
      <c r="E212" s="38" t="s">
        <v>25</v>
      </c>
      <c r="F212" s="39" t="str">
        <f>IF(H212="","",Sheet1!AF212)</f>
        <v>04/10/2025</v>
      </c>
      <c r="G212" t="str">
        <f>IF(H212="","",Sheet1!AF212)</f>
        <v>04/10/2025</v>
      </c>
      <c r="H212" s="21">
        <v>9106024436</v>
      </c>
      <c r="I212" t="str">
        <f>IF(H212="","",Sheet1!AF212)</f>
        <v>04/10/2025</v>
      </c>
      <c r="J212" s="40" t="str">
        <f t="shared" si="30"/>
        <v>NKHT2510/05700006331</v>
      </c>
      <c r="L212" s="42" t="str">
        <f>IF(H212="","",Sheet1!AK212)</f>
        <v>K25TTM</v>
      </c>
      <c r="M212" s="42" t="str">
        <f>IF(H212="","",Sheet1!AE212)</f>
        <v>00006331</v>
      </c>
      <c r="N212" s="43" t="str">
        <f>IF(H212="","",Sheet1!AF212)</f>
        <v>04/10/2025</v>
      </c>
      <c r="O212" s="15" t="str">
        <f>IF(H212="","",Sheet1!AH212)</f>
        <v>WIN-057</v>
      </c>
      <c r="S212" s="40" t="str">
        <f>IF(H212="","",Sheet1!AL212)</f>
        <v>6785 WM+ KGG 232 ĐT 971</v>
      </c>
      <c r="V212" s="40" t="str">
        <f>IF(H212="","",Sheet1!AL212)</f>
        <v>6785 WM+ KGG 232 ĐT 971</v>
      </c>
      <c r="Y212" s="15" t="str">
        <f>IF(H212="","",Sheet1!AJ212)</f>
        <v>GTLX250G</v>
      </c>
      <c r="AB212" s="51">
        <f t="shared" si="31"/>
        <v>5111</v>
      </c>
      <c r="AC212" s="51">
        <f t="shared" si="32"/>
        <v>131</v>
      </c>
      <c r="AE212" s="45">
        <f>IF(H212="","",Sheet1!U212)</f>
        <v>2</v>
      </c>
      <c r="AG212" s="15">
        <f>IF(H212="","",Sheet1!T212)</f>
        <v>41150</v>
      </c>
      <c r="AH212" s="46">
        <f t="shared" si="33"/>
        <v>82300</v>
      </c>
      <c r="AL212" s="48">
        <f t="shared" si="34"/>
        <v>8</v>
      </c>
      <c r="AN212" s="45">
        <f t="shared" si="35"/>
        <v>6584</v>
      </c>
      <c r="AO212" s="48">
        <f t="shared" si="36"/>
        <v>33311</v>
      </c>
      <c r="AQ212" s="52" t="str">
        <f t="shared" si="37"/>
        <v>K-hangtra</v>
      </c>
      <c r="AR212" s="52">
        <f t="shared" si="38"/>
        <v>156</v>
      </c>
      <c r="AS212" s="52">
        <f t="shared" si="39"/>
        <v>632</v>
      </c>
    </row>
    <row r="213" spans="3:45" x14ac:dyDescent="0.25">
      <c r="C213" s="39" t="str">
        <f>IF(H213="","",Sheet1!AI213)</f>
        <v>B</v>
      </c>
      <c r="D213" s="38" t="s">
        <v>3039</v>
      </c>
      <c r="E213" s="38" t="s">
        <v>25</v>
      </c>
      <c r="F213" s="39" t="str">
        <f>IF(H213="","",Sheet1!AF213)</f>
        <v>04/10/2025</v>
      </c>
      <c r="G213" t="str">
        <f>IF(H213="","",Sheet1!AF213)</f>
        <v>04/10/2025</v>
      </c>
      <c r="H213" s="21">
        <v>9106024507</v>
      </c>
      <c r="I213" t="str">
        <f>IF(H213="","",Sheet1!AF213)</f>
        <v>04/10/2025</v>
      </c>
      <c r="J213" s="40" t="str">
        <f t="shared" si="30"/>
        <v>NKHT2510/00200475721</v>
      </c>
      <c r="L213" s="42" t="str">
        <f>IF(H213="","",Sheet1!AK213)</f>
        <v>K25TTM</v>
      </c>
      <c r="M213" s="42" t="str">
        <f>IF(H213="","",Sheet1!AE213)</f>
        <v>00475721</v>
      </c>
      <c r="N213" s="43" t="str">
        <f>IF(H213="","",Sheet1!AF213)</f>
        <v>04/10/2025</v>
      </c>
      <c r="O213" s="15" t="str">
        <f>IF(H213="","",Sheet1!AH213)</f>
        <v>WIN-HNI-00-002</v>
      </c>
      <c r="S213" s="40" t="str">
        <f>IF(H213="","",Sheet1!AL213)</f>
        <v>6322 WM+ HNI 98 Đồng Hương</v>
      </c>
      <c r="V213" s="40" t="str">
        <f>IF(H213="","",Sheet1!AL213)</f>
        <v>6322 WM+ HNI 98 Đồng Hương</v>
      </c>
      <c r="Y213" s="15" t="str">
        <f>IF(H213="","",Sheet1!AJ213)</f>
        <v>CGM300</v>
      </c>
      <c r="AB213" s="51">
        <f t="shared" si="31"/>
        <v>5111</v>
      </c>
      <c r="AC213" s="51">
        <f t="shared" si="32"/>
        <v>131</v>
      </c>
      <c r="AE213" s="45">
        <f>IF(H213="","",Sheet1!U213)</f>
        <v>1</v>
      </c>
      <c r="AG213" s="15">
        <f>IF(H213="","",Sheet1!T213)</f>
        <v>73431</v>
      </c>
      <c r="AH213" s="46">
        <f t="shared" si="33"/>
        <v>73431</v>
      </c>
      <c r="AL213" s="48">
        <f t="shared" si="34"/>
        <v>8</v>
      </c>
      <c r="AN213" s="45">
        <f t="shared" si="35"/>
        <v>5874.4800000000005</v>
      </c>
      <c r="AO213" s="48">
        <f t="shared" si="36"/>
        <v>33311</v>
      </c>
      <c r="AQ213" s="52" t="str">
        <f t="shared" si="37"/>
        <v>K-hangtra</v>
      </c>
      <c r="AR213" s="52">
        <f t="shared" si="38"/>
        <v>156</v>
      </c>
      <c r="AS213" s="52">
        <f t="shared" si="39"/>
        <v>632</v>
      </c>
    </row>
    <row r="214" spans="3:45" x14ac:dyDescent="0.25">
      <c r="C214" s="39" t="str">
        <f>IF(H214="","",Sheet1!AI214)</f>
        <v>B</v>
      </c>
      <c r="D214" s="38" t="s">
        <v>3039</v>
      </c>
      <c r="E214" s="38" t="s">
        <v>25</v>
      </c>
      <c r="F214" s="39" t="str">
        <f>IF(H214="","",Sheet1!AF214)</f>
        <v>04/10/2025</v>
      </c>
      <c r="G214" t="str">
        <f>IF(H214="","",Sheet1!AF214)</f>
        <v>04/10/2025</v>
      </c>
      <c r="H214" s="21">
        <v>9106024528</v>
      </c>
      <c r="I214" t="str">
        <f>IF(H214="","",Sheet1!AF214)</f>
        <v>04/10/2025</v>
      </c>
      <c r="J214" s="40" t="str">
        <f t="shared" si="30"/>
        <v>NKHT2510/00200475729</v>
      </c>
      <c r="L214" s="42" t="str">
        <f>IF(H214="","",Sheet1!AK214)</f>
        <v>K25TTM</v>
      </c>
      <c r="M214" s="42" t="str">
        <f>IF(H214="","",Sheet1!AE214)</f>
        <v>00475729</v>
      </c>
      <c r="N214" s="43" t="str">
        <f>IF(H214="","",Sheet1!AF214)</f>
        <v>04/10/2025</v>
      </c>
      <c r="O214" s="15" t="str">
        <f>IF(H214="","",Sheet1!AH214)</f>
        <v>WIN-HNI-00-002</v>
      </c>
      <c r="S214" s="40" t="str">
        <f>IF(H214="","",Sheet1!AL214)</f>
        <v>4032 WM+ HNI 86 Quan Nhân</v>
      </c>
      <c r="V214" s="40" t="str">
        <f>IF(H214="","",Sheet1!AL214)</f>
        <v>4032 WM+ HNI 86 Quan Nhân</v>
      </c>
      <c r="Y214" s="15" t="str">
        <f>IF(H214="","",Sheet1!AJ214)</f>
        <v>MNH250</v>
      </c>
      <c r="AB214" s="51">
        <f t="shared" si="31"/>
        <v>5111</v>
      </c>
      <c r="AC214" s="51">
        <f t="shared" si="32"/>
        <v>131</v>
      </c>
      <c r="AE214" s="45">
        <f>IF(H214="","",Sheet1!U214)</f>
        <v>7</v>
      </c>
      <c r="AG214" s="15">
        <f>IF(H214="","",Sheet1!T214)</f>
        <v>46000</v>
      </c>
      <c r="AH214" s="46">
        <f t="shared" si="33"/>
        <v>322000</v>
      </c>
      <c r="AL214" s="48">
        <f t="shared" si="34"/>
        <v>8</v>
      </c>
      <c r="AN214" s="45">
        <f t="shared" si="35"/>
        <v>25760</v>
      </c>
      <c r="AO214" s="48">
        <f t="shared" si="36"/>
        <v>33311</v>
      </c>
      <c r="AQ214" s="52" t="str">
        <f t="shared" si="37"/>
        <v>K-hangtra</v>
      </c>
      <c r="AR214" s="52">
        <f t="shared" si="38"/>
        <v>156</v>
      </c>
      <c r="AS214" s="52">
        <f t="shared" si="39"/>
        <v>632</v>
      </c>
    </row>
    <row r="215" spans="3:45" x14ac:dyDescent="0.25">
      <c r="C215" s="39" t="str">
        <f>IF(H215="","",Sheet1!AI215)</f>
        <v>B</v>
      </c>
      <c r="D215" s="38" t="s">
        <v>3039</v>
      </c>
      <c r="E215" s="38" t="s">
        <v>25</v>
      </c>
      <c r="F215" s="39" t="str">
        <f>IF(H215="","",Sheet1!AF215)</f>
        <v>04/10/2025</v>
      </c>
      <c r="G215" t="str">
        <f>IF(H215="","",Sheet1!AF215)</f>
        <v>04/10/2025</v>
      </c>
      <c r="H215" s="21">
        <v>9106024528</v>
      </c>
      <c r="I215" t="str">
        <f>IF(H215="","",Sheet1!AF215)</f>
        <v>04/10/2025</v>
      </c>
      <c r="J215" s="40" t="str">
        <f t="shared" si="30"/>
        <v>NKHT2510/00200475729</v>
      </c>
      <c r="L215" s="42" t="str">
        <f>IF(H215="","",Sheet1!AK215)</f>
        <v>K25TTM</v>
      </c>
      <c r="M215" s="42" t="str">
        <f>IF(H215="","",Sheet1!AE215)</f>
        <v>00475729</v>
      </c>
      <c r="N215" s="43" t="str">
        <f>IF(H215="","",Sheet1!AF215)</f>
        <v>04/10/2025</v>
      </c>
      <c r="O215" s="15" t="str">
        <f>IF(H215="","",Sheet1!AH215)</f>
        <v>WIN-HNI-00-002</v>
      </c>
      <c r="S215" s="40" t="str">
        <f>IF(H215="","",Sheet1!AL215)</f>
        <v>4032 WM+ HNI 86 Quan Nhân</v>
      </c>
      <c r="V215" s="40" t="str">
        <f>IF(H215="","",Sheet1!AL215)</f>
        <v>4032 WM+ HNI 86 Quan Nhân</v>
      </c>
      <c r="Y215" s="15" t="str">
        <f>IF(H215="","",Sheet1!AJ215)</f>
        <v>CC300</v>
      </c>
      <c r="AB215" s="51">
        <f t="shared" si="31"/>
        <v>5111</v>
      </c>
      <c r="AC215" s="51">
        <f t="shared" si="32"/>
        <v>131</v>
      </c>
      <c r="AE215" s="45">
        <f>IF(H215="","",Sheet1!U215)</f>
        <v>2</v>
      </c>
      <c r="AG215" s="15">
        <f>IF(H215="","",Sheet1!T215)</f>
        <v>60885</v>
      </c>
      <c r="AH215" s="46">
        <f t="shared" si="33"/>
        <v>121770</v>
      </c>
      <c r="AL215" s="48">
        <f t="shared" si="34"/>
        <v>8</v>
      </c>
      <c r="AN215" s="45">
        <f t="shared" si="35"/>
        <v>9741.6</v>
      </c>
      <c r="AO215" s="48">
        <f t="shared" si="36"/>
        <v>33311</v>
      </c>
      <c r="AQ215" s="52" t="str">
        <f t="shared" si="37"/>
        <v>K-hangtra</v>
      </c>
      <c r="AR215" s="52">
        <f t="shared" si="38"/>
        <v>156</v>
      </c>
      <c r="AS215" s="52">
        <f t="shared" si="39"/>
        <v>632</v>
      </c>
    </row>
    <row r="216" spans="3:45" x14ac:dyDescent="0.25">
      <c r="C216" s="39" t="str">
        <f>IF(H216="","",Sheet1!AI216)</f>
        <v>B</v>
      </c>
      <c r="D216" s="38" t="s">
        <v>3039</v>
      </c>
      <c r="E216" s="38" t="s">
        <v>25</v>
      </c>
      <c r="F216" s="39" t="str">
        <f>IF(H216="","",Sheet1!AF216)</f>
        <v>05/10/2025</v>
      </c>
      <c r="G216" t="str">
        <f>IF(H216="","",Sheet1!AF216)</f>
        <v>05/10/2025</v>
      </c>
      <c r="H216" s="21">
        <v>9106024485</v>
      </c>
      <c r="I216" t="str">
        <f>IF(H216="","",Sheet1!AF216)</f>
        <v>05/10/2025</v>
      </c>
      <c r="J216" s="40" t="str">
        <f t="shared" si="30"/>
        <v>NKHT2510/00200476233</v>
      </c>
      <c r="L216" s="42" t="str">
        <f>IF(H216="","",Sheet1!AK216)</f>
        <v>K25TTM</v>
      </c>
      <c r="M216" s="42" t="str">
        <f>IF(H216="","",Sheet1!AE216)</f>
        <v>00476233</v>
      </c>
      <c r="N216" s="43" t="str">
        <f>IF(H216="","",Sheet1!AF216)</f>
        <v>05/10/2025</v>
      </c>
      <c r="O216" s="15" t="str">
        <f>IF(H216="","",Sheet1!AH216)</f>
        <v>WIN-HNI-00-002</v>
      </c>
      <c r="S216" s="40" t="str">
        <f>IF(H216="","",Sheet1!AL216)</f>
        <v>1644 WM HNI Yên Sở</v>
      </c>
      <c r="V216" s="40" t="str">
        <f>IF(H216="","",Sheet1!AL216)</f>
        <v>1644 WM HNI Yên Sở</v>
      </c>
      <c r="Y216" s="15" t="str">
        <f>IF(H216="","",Sheet1!AJ216)</f>
        <v>GM500</v>
      </c>
      <c r="AB216" s="51">
        <f t="shared" si="31"/>
        <v>5111</v>
      </c>
      <c r="AC216" s="51">
        <f t="shared" si="32"/>
        <v>131</v>
      </c>
      <c r="AE216" s="45">
        <f>IF(H216="","",Sheet1!U216)</f>
        <v>1</v>
      </c>
      <c r="AG216" s="15">
        <f>IF(H216="","",Sheet1!T216)</f>
        <v>111058</v>
      </c>
      <c r="AH216" s="46">
        <f t="shared" si="33"/>
        <v>111058</v>
      </c>
      <c r="AL216" s="48">
        <f t="shared" si="34"/>
        <v>8</v>
      </c>
      <c r="AN216" s="45">
        <f t="shared" si="35"/>
        <v>8884.64</v>
      </c>
      <c r="AO216" s="48">
        <f t="shared" si="36"/>
        <v>33311</v>
      </c>
      <c r="AQ216" s="52" t="str">
        <f t="shared" si="37"/>
        <v>K-hangtra</v>
      </c>
      <c r="AR216" s="52">
        <f t="shared" si="38"/>
        <v>156</v>
      </c>
      <c r="AS216" s="52">
        <f t="shared" si="39"/>
        <v>632</v>
      </c>
    </row>
    <row r="217" spans="3:45" x14ac:dyDescent="0.25">
      <c r="C217" s="39" t="str">
        <f>IF(H217="","",Sheet1!AI217)</f>
        <v>B</v>
      </c>
      <c r="D217" s="38" t="s">
        <v>3039</v>
      </c>
      <c r="E217" s="38" t="s">
        <v>25</v>
      </c>
      <c r="F217" s="39" t="str">
        <f>IF(H217="","",Sheet1!AF217)</f>
        <v>04/10/2025</v>
      </c>
      <c r="G217" t="str">
        <f>IF(H217="","",Sheet1!AF217)</f>
        <v>04/10/2025</v>
      </c>
      <c r="H217" s="21">
        <v>9106024578</v>
      </c>
      <c r="I217" t="str">
        <f>IF(H217="","",Sheet1!AF217)</f>
        <v>04/10/2025</v>
      </c>
      <c r="J217" s="40" t="str">
        <f t="shared" si="30"/>
        <v>NKHT2510/06500009596</v>
      </c>
      <c r="L217" s="42" t="str">
        <f>IF(H217="","",Sheet1!AK217)</f>
        <v>K25TTM</v>
      </c>
      <c r="M217" s="42" t="str">
        <f>IF(H217="","",Sheet1!AE217)</f>
        <v>00009596</v>
      </c>
      <c r="N217" s="43" t="str">
        <f>IF(H217="","",Sheet1!AF217)</f>
        <v>04/10/2025</v>
      </c>
      <c r="O217" s="15" t="str">
        <f>IF(H217="","",Sheet1!AH217)</f>
        <v>WIN-065</v>
      </c>
      <c r="S217" s="40" t="str">
        <f>IF(H217="","",Sheet1!AL217)</f>
        <v>2AHD WM+ BGG Đoàn Kết, Thường Thắng</v>
      </c>
      <c r="V217" s="40" t="str">
        <f>IF(H217="","",Sheet1!AL217)</f>
        <v>2AHD WM+ BGG Đoàn Kết, Thường Thắng</v>
      </c>
      <c r="Y217" s="15" t="str">
        <f>IF(H217="","",Sheet1!AJ217)</f>
        <v>GM500</v>
      </c>
      <c r="AB217" s="51">
        <f t="shared" si="31"/>
        <v>5111</v>
      </c>
      <c r="AC217" s="51">
        <f t="shared" si="32"/>
        <v>131</v>
      </c>
      <c r="AE217" s="45">
        <f>IF(H217="","",Sheet1!U217)</f>
        <v>1</v>
      </c>
      <c r="AG217" s="15">
        <f>IF(H217="","",Sheet1!T217)</f>
        <v>111058</v>
      </c>
      <c r="AH217" s="46">
        <f t="shared" si="33"/>
        <v>111058</v>
      </c>
      <c r="AL217" s="48">
        <f t="shared" si="34"/>
        <v>8</v>
      </c>
      <c r="AN217" s="45">
        <f t="shared" si="35"/>
        <v>8884.64</v>
      </c>
      <c r="AO217" s="48">
        <f t="shared" si="36"/>
        <v>33311</v>
      </c>
      <c r="AQ217" s="52" t="str">
        <f t="shared" si="37"/>
        <v>K-hangtra</v>
      </c>
      <c r="AR217" s="52">
        <f t="shared" si="38"/>
        <v>156</v>
      </c>
      <c r="AS217" s="52">
        <f t="shared" si="39"/>
        <v>632</v>
      </c>
    </row>
    <row r="218" spans="3:45" x14ac:dyDescent="0.25">
      <c r="C218" s="39" t="str">
        <f>IF(H218="","",Sheet1!AI218)</f>
        <v>N</v>
      </c>
      <c r="D218" s="38" t="s">
        <v>3039</v>
      </c>
      <c r="E218" s="38" t="s">
        <v>25</v>
      </c>
      <c r="F218" s="39" t="str">
        <f>IF(H218="","",Sheet1!AF218)</f>
        <v>04/10/2025</v>
      </c>
      <c r="G218" t="str">
        <f>IF(H218="","",Sheet1!AF218)</f>
        <v>04/10/2025</v>
      </c>
      <c r="H218" s="21">
        <v>9106024576</v>
      </c>
      <c r="I218" t="str">
        <f>IF(H218="","",Sheet1!AF218)</f>
        <v>04/10/2025</v>
      </c>
      <c r="J218" s="40" t="str">
        <f t="shared" si="30"/>
        <v>NKHT2510/55100157966</v>
      </c>
      <c r="L218" s="42" t="str">
        <f>IF(H218="","",Sheet1!AK218)</f>
        <v>K25TTM</v>
      </c>
      <c r="M218" s="42" t="str">
        <f>IF(H218="","",Sheet1!AE218)</f>
        <v>00157966</v>
      </c>
      <c r="N218" s="43" t="str">
        <f>IF(H218="","",Sheet1!AF218)</f>
        <v>04/10/2025</v>
      </c>
      <c r="O218" s="15" t="str">
        <f>IF(H218="","",Sheet1!AH218)</f>
        <v>WIN1551</v>
      </c>
      <c r="S218" s="40" t="str">
        <f>IF(H218="","",Sheet1!AL218)</f>
        <v>1551 WM VCP HCM Phan Văn Trị</v>
      </c>
      <c r="V218" s="40" t="str">
        <f>IF(H218="","",Sheet1!AL218)</f>
        <v>1551 WM VCP HCM Phan Văn Trị</v>
      </c>
      <c r="Y218" s="15" t="str">
        <f>IF(H218="","",Sheet1!AJ218)</f>
        <v>GM500</v>
      </c>
      <c r="AB218" s="51">
        <f t="shared" si="31"/>
        <v>5111</v>
      </c>
      <c r="AC218" s="51">
        <f t="shared" si="32"/>
        <v>131</v>
      </c>
      <c r="AE218" s="45">
        <f>IF(H218="","",Sheet1!U218)</f>
        <v>1</v>
      </c>
      <c r="AG218" s="15">
        <f>IF(H218="","",Sheet1!T218)</f>
        <v>111058</v>
      </c>
      <c r="AH218" s="46">
        <f t="shared" si="33"/>
        <v>111058</v>
      </c>
      <c r="AL218" s="48">
        <f t="shared" si="34"/>
        <v>8</v>
      </c>
      <c r="AN218" s="45">
        <f t="shared" si="35"/>
        <v>8884.64</v>
      </c>
      <c r="AO218" s="48">
        <f t="shared" si="36"/>
        <v>33311</v>
      </c>
      <c r="AQ218" s="52" t="str">
        <f t="shared" si="37"/>
        <v>K-hangtra</v>
      </c>
      <c r="AR218" s="52">
        <f t="shared" si="38"/>
        <v>156</v>
      </c>
      <c r="AS218" s="52">
        <f t="shared" si="39"/>
        <v>632</v>
      </c>
    </row>
    <row r="219" spans="3:45" x14ac:dyDescent="0.25">
      <c r="C219" s="39" t="str">
        <f>IF(H219="","",Sheet1!AI219)</f>
        <v>B</v>
      </c>
      <c r="D219" s="38" t="s">
        <v>3039</v>
      </c>
      <c r="E219" s="38" t="s">
        <v>25</v>
      </c>
      <c r="F219" s="39" t="str">
        <f>IF(H219="","",Sheet1!AF219)</f>
        <v>04/10/2025</v>
      </c>
      <c r="G219" t="str">
        <f>IF(H219="","",Sheet1!AF219)</f>
        <v>04/10/2025</v>
      </c>
      <c r="H219" s="21">
        <v>9106024624</v>
      </c>
      <c r="I219" t="str">
        <f>IF(H219="","",Sheet1!AF219)</f>
        <v>04/10/2025</v>
      </c>
      <c r="J219" s="40" t="str">
        <f t="shared" si="30"/>
        <v>NKHT2510/00200475763</v>
      </c>
      <c r="L219" s="42" t="str">
        <f>IF(H219="","",Sheet1!AK219)</f>
        <v>K25TTM</v>
      </c>
      <c r="M219" s="42" t="str">
        <f>IF(H219="","",Sheet1!AE219)</f>
        <v>00475763</v>
      </c>
      <c r="N219" s="43" t="str">
        <f>IF(H219="","",Sheet1!AF219)</f>
        <v>04/10/2025</v>
      </c>
      <c r="O219" s="15" t="str">
        <f>IF(H219="","",Sheet1!AH219)</f>
        <v>WIN-HNI-00-002</v>
      </c>
      <c r="S219" s="40" t="str">
        <f>IF(H219="","",Sheet1!AL219)</f>
        <v>2792 WM+ HNI 38 Đê Tô Hoàng</v>
      </c>
      <c r="V219" s="40" t="str">
        <f>IF(H219="","",Sheet1!AL219)</f>
        <v>2792 WM+ HNI 38 Đê Tô Hoàng</v>
      </c>
      <c r="Y219" s="15" t="str">
        <f>IF(H219="","",Sheet1!AJ219)</f>
        <v>CC300</v>
      </c>
      <c r="AB219" s="51">
        <f t="shared" si="31"/>
        <v>5111</v>
      </c>
      <c r="AC219" s="51">
        <f t="shared" si="32"/>
        <v>131</v>
      </c>
      <c r="AE219" s="45">
        <f>IF(H219="","",Sheet1!U219)</f>
        <v>3</v>
      </c>
      <c r="AG219" s="15">
        <f>IF(H219="","",Sheet1!T219)</f>
        <v>60885</v>
      </c>
      <c r="AH219" s="46">
        <f t="shared" si="33"/>
        <v>182655</v>
      </c>
      <c r="AL219" s="48">
        <f t="shared" si="34"/>
        <v>8</v>
      </c>
      <c r="AN219" s="45">
        <f t="shared" si="35"/>
        <v>14612.4</v>
      </c>
      <c r="AO219" s="48">
        <f t="shared" si="36"/>
        <v>33311</v>
      </c>
      <c r="AQ219" s="52" t="str">
        <f t="shared" si="37"/>
        <v>K-hangtra</v>
      </c>
      <c r="AR219" s="52">
        <f t="shared" si="38"/>
        <v>156</v>
      </c>
      <c r="AS219" s="52">
        <f t="shared" si="39"/>
        <v>632</v>
      </c>
    </row>
    <row r="220" spans="3:45" x14ac:dyDescent="0.25">
      <c r="C220" s="39" t="str">
        <f>IF(H220="","",Sheet1!AI220)</f>
        <v>B</v>
      </c>
      <c r="D220" s="38" t="s">
        <v>3039</v>
      </c>
      <c r="E220" s="38" t="s">
        <v>25</v>
      </c>
      <c r="F220" s="39" t="str">
        <f>IF(H220="","",Sheet1!AF220)</f>
        <v>04/10/2025</v>
      </c>
      <c r="G220" t="str">
        <f>IF(H220="","",Sheet1!AF220)</f>
        <v>04/10/2025</v>
      </c>
      <c r="H220" s="21">
        <v>9106024624</v>
      </c>
      <c r="I220" t="str">
        <f>IF(H220="","",Sheet1!AF220)</f>
        <v>04/10/2025</v>
      </c>
      <c r="J220" s="40" t="str">
        <f t="shared" si="30"/>
        <v>NKHT2510/00200475763</v>
      </c>
      <c r="L220" s="42" t="str">
        <f>IF(H220="","",Sheet1!AK220)</f>
        <v>K25TTM</v>
      </c>
      <c r="M220" s="42" t="str">
        <f>IF(H220="","",Sheet1!AE220)</f>
        <v>00475763</v>
      </c>
      <c r="N220" s="43" t="str">
        <f>IF(H220="","",Sheet1!AF220)</f>
        <v>04/10/2025</v>
      </c>
      <c r="O220" s="15" t="str">
        <f>IF(H220="","",Sheet1!AH220)</f>
        <v>WIN-HNI-00-002</v>
      </c>
      <c r="S220" s="40" t="str">
        <f>IF(H220="","",Sheet1!AL220)</f>
        <v>2792 WM+ HNI 38 Đê Tô Hoàng</v>
      </c>
      <c r="V220" s="40" t="str">
        <f>IF(H220="","",Sheet1!AL220)</f>
        <v>2792 WM+ HNI 38 Đê Tô Hoàng</v>
      </c>
      <c r="Y220" s="15" t="str">
        <f>IF(H220="","",Sheet1!AJ220)</f>
        <v>TH200</v>
      </c>
      <c r="AB220" s="51">
        <f t="shared" si="31"/>
        <v>5111</v>
      </c>
      <c r="AC220" s="51">
        <f t="shared" si="32"/>
        <v>131</v>
      </c>
      <c r="AE220" s="45">
        <f>IF(H220="","",Sheet1!U220)</f>
        <v>2</v>
      </c>
      <c r="AG220" s="15">
        <f>IF(H220="","",Sheet1!T220)</f>
        <v>45588</v>
      </c>
      <c r="AH220" s="46">
        <f t="shared" si="33"/>
        <v>91176</v>
      </c>
      <c r="AL220" s="48">
        <f t="shared" si="34"/>
        <v>8</v>
      </c>
      <c r="AN220" s="45">
        <f t="shared" si="35"/>
        <v>7294.08</v>
      </c>
      <c r="AO220" s="48">
        <f t="shared" si="36"/>
        <v>33311</v>
      </c>
      <c r="AQ220" s="52" t="str">
        <f t="shared" si="37"/>
        <v>K-hangtra</v>
      </c>
      <c r="AR220" s="52">
        <f t="shared" si="38"/>
        <v>156</v>
      </c>
      <c r="AS220" s="52">
        <f t="shared" si="39"/>
        <v>632</v>
      </c>
    </row>
    <row r="221" spans="3:45" x14ac:dyDescent="0.25">
      <c r="C221" s="39" t="str">
        <f>IF(H221="","",Sheet1!AI221)</f>
        <v>B</v>
      </c>
      <c r="D221" s="38" t="s">
        <v>3039</v>
      </c>
      <c r="E221" s="38" t="s">
        <v>25</v>
      </c>
      <c r="F221" s="39" t="str">
        <f>IF(H221="","",Sheet1!AF221)</f>
        <v>04/10/2025</v>
      </c>
      <c r="G221" t="str">
        <f>IF(H221="","",Sheet1!AF221)</f>
        <v>04/10/2025</v>
      </c>
      <c r="H221" s="21">
        <v>9106024624</v>
      </c>
      <c r="I221" t="str">
        <f>IF(H221="","",Sheet1!AF221)</f>
        <v>04/10/2025</v>
      </c>
      <c r="J221" s="40" t="str">
        <f t="shared" si="30"/>
        <v>NKHT2510/00200475763</v>
      </c>
      <c r="L221" s="42" t="str">
        <f>IF(H221="","",Sheet1!AK221)</f>
        <v>K25TTM</v>
      </c>
      <c r="M221" s="42" t="str">
        <f>IF(H221="","",Sheet1!AE221)</f>
        <v>00475763</v>
      </c>
      <c r="N221" s="43" t="str">
        <f>IF(H221="","",Sheet1!AF221)</f>
        <v>04/10/2025</v>
      </c>
      <c r="O221" s="15" t="str">
        <f>IF(H221="","",Sheet1!AH221)</f>
        <v>WIN-HNI-00-002</v>
      </c>
      <c r="S221" s="40" t="str">
        <f>IF(H221="","",Sheet1!AL221)</f>
        <v>2792 WM+ HNI 38 Đê Tô Hoàng</v>
      </c>
      <c r="V221" s="40" t="str">
        <f>IF(H221="","",Sheet1!AL221)</f>
        <v>2792 WM+ HNI 38 Đê Tô Hoàng</v>
      </c>
      <c r="Y221" s="15" t="str">
        <f>IF(H221="","",Sheet1!AJ221)</f>
        <v>CN300</v>
      </c>
      <c r="AB221" s="51">
        <f t="shared" si="31"/>
        <v>5111</v>
      </c>
      <c r="AC221" s="51">
        <f t="shared" si="32"/>
        <v>131</v>
      </c>
      <c r="AE221" s="45">
        <f>IF(H221="","",Sheet1!U221)</f>
        <v>1</v>
      </c>
      <c r="AG221" s="15">
        <f>IF(H221="","",Sheet1!T221)</f>
        <v>70950</v>
      </c>
      <c r="AH221" s="46">
        <f t="shared" si="33"/>
        <v>70950</v>
      </c>
      <c r="AL221" s="48">
        <f t="shared" si="34"/>
        <v>8</v>
      </c>
      <c r="AN221" s="45">
        <f t="shared" si="35"/>
        <v>5676</v>
      </c>
      <c r="AO221" s="48">
        <f t="shared" si="36"/>
        <v>33311</v>
      </c>
      <c r="AQ221" s="52" t="str">
        <f t="shared" si="37"/>
        <v>K-hangtra</v>
      </c>
      <c r="AR221" s="52">
        <f t="shared" si="38"/>
        <v>156</v>
      </c>
      <c r="AS221" s="52">
        <f t="shared" si="39"/>
        <v>632</v>
      </c>
    </row>
    <row r="222" spans="3:45" x14ac:dyDescent="0.25">
      <c r="C222" s="39" t="str">
        <f>IF(H222="","",Sheet1!AI222)</f>
        <v>N</v>
      </c>
      <c r="D222" s="38" t="s">
        <v>3039</v>
      </c>
      <c r="E222" s="38" t="s">
        <v>25</v>
      </c>
      <c r="F222" s="39" t="str">
        <f>IF(H222="","",Sheet1!AF222)</f>
        <v>04/10/2025</v>
      </c>
      <c r="G222" t="str">
        <f>IF(H222="","",Sheet1!AF222)</f>
        <v>04/10/2025</v>
      </c>
      <c r="H222" s="21">
        <v>9106024641</v>
      </c>
      <c r="I222" t="str">
        <f>IF(H222="","",Sheet1!AF222)</f>
        <v>04/10/2025</v>
      </c>
      <c r="J222" s="40" t="str">
        <f t="shared" si="30"/>
        <v>NKHT2510/02800010031</v>
      </c>
      <c r="L222" s="42" t="str">
        <f>IF(H222="","",Sheet1!AK222)</f>
        <v>K25TTM</v>
      </c>
      <c r="M222" s="42" t="str">
        <f>IF(H222="","",Sheet1!AE222)</f>
        <v>00010031</v>
      </c>
      <c r="N222" s="43" t="str">
        <f>IF(H222="","",Sheet1!AF222)</f>
        <v>04/10/2025</v>
      </c>
      <c r="O222" s="15" t="str">
        <f>IF(H222="","",Sheet1!AH222)</f>
        <v>WIN-028</v>
      </c>
      <c r="S222" s="40" t="str">
        <f>IF(H222="","",Sheet1!AL222)</f>
        <v>5719 WM+ KHA 19 Đường A1, KDT Vĩnh Điềm</v>
      </c>
      <c r="V222" s="40" t="str">
        <f>IF(H222="","",Sheet1!AL222)</f>
        <v>5719 WM+ KHA 19 Đường A1, KDT Vĩnh Điềm</v>
      </c>
      <c r="Y222" s="15" t="str">
        <f>IF(H222="","",Sheet1!AJ222)</f>
        <v>TH200</v>
      </c>
      <c r="AB222" s="51">
        <f t="shared" si="31"/>
        <v>5111</v>
      </c>
      <c r="AC222" s="51">
        <f t="shared" si="32"/>
        <v>131</v>
      </c>
      <c r="AE222" s="45">
        <f>IF(H222="","",Sheet1!U222)</f>
        <v>2</v>
      </c>
      <c r="AG222" s="15">
        <f>IF(H222="","",Sheet1!T222)</f>
        <v>45588</v>
      </c>
      <c r="AH222" s="46">
        <f t="shared" si="33"/>
        <v>91176</v>
      </c>
      <c r="AL222" s="48">
        <f t="shared" si="34"/>
        <v>8</v>
      </c>
      <c r="AN222" s="45">
        <f t="shared" si="35"/>
        <v>7294.08</v>
      </c>
      <c r="AO222" s="48">
        <f t="shared" si="36"/>
        <v>33311</v>
      </c>
      <c r="AQ222" s="52" t="str">
        <f t="shared" si="37"/>
        <v>K-hangtra</v>
      </c>
      <c r="AR222" s="52">
        <f t="shared" si="38"/>
        <v>156</v>
      </c>
      <c r="AS222" s="52">
        <f t="shared" si="39"/>
        <v>632</v>
      </c>
    </row>
    <row r="223" spans="3:45" x14ac:dyDescent="0.25">
      <c r="C223" s="39" t="str">
        <f>IF(H223="","",Sheet1!AI223)</f>
        <v>N</v>
      </c>
      <c r="D223" s="38" t="s">
        <v>3039</v>
      </c>
      <c r="E223" s="38" t="s">
        <v>25</v>
      </c>
      <c r="F223" s="39" t="str">
        <f>IF(H223="","",Sheet1!AF223)</f>
        <v>04/10/2025</v>
      </c>
      <c r="G223" t="str">
        <f>IF(H223="","",Sheet1!AF223)</f>
        <v>04/10/2025</v>
      </c>
      <c r="H223" s="21">
        <v>9106024662</v>
      </c>
      <c r="I223" t="str">
        <f>IF(H223="","",Sheet1!AF223)</f>
        <v>04/10/2025</v>
      </c>
      <c r="J223" s="40" t="str">
        <f t="shared" si="30"/>
        <v>NKHT2510/02200008193</v>
      </c>
      <c r="L223" s="42" t="str">
        <f>IF(H223="","",Sheet1!AK223)</f>
        <v>K25TTM</v>
      </c>
      <c r="M223" s="42" t="str">
        <f>IF(H223="","",Sheet1!AE223)</f>
        <v>00008193</v>
      </c>
      <c r="N223" s="43" t="str">
        <f>IF(H223="","",Sheet1!AF223)</f>
        <v>04/10/2025</v>
      </c>
      <c r="O223" s="15" t="str">
        <f>IF(H223="","",Sheet1!AH223)</f>
        <v>WIN-022</v>
      </c>
      <c r="S223" s="40" t="str">
        <f>IF(H223="","",Sheet1!AL223)</f>
        <v>2AW1 WM+ GLI Lô 01 Nguyễn Huệ, Kông Chro</v>
      </c>
      <c r="V223" s="40" t="str">
        <f>IF(H223="","",Sheet1!AL223)</f>
        <v>2AW1 WM+ GLI Lô 01 Nguyễn Huệ, Kông Chro</v>
      </c>
      <c r="Y223" s="15" t="str">
        <f>IF(H223="","",Sheet1!AJ223)</f>
        <v>GM500</v>
      </c>
      <c r="AB223" s="51">
        <f t="shared" si="31"/>
        <v>5111</v>
      </c>
      <c r="AC223" s="51">
        <f t="shared" si="32"/>
        <v>131</v>
      </c>
      <c r="AE223" s="45">
        <f>IF(H223="","",Sheet1!U223)</f>
        <v>1</v>
      </c>
      <c r="AG223" s="15">
        <f>IF(H223="","",Sheet1!T223)</f>
        <v>111058</v>
      </c>
      <c r="AH223" s="46">
        <f t="shared" si="33"/>
        <v>111058</v>
      </c>
      <c r="AL223" s="48">
        <f t="shared" si="34"/>
        <v>8</v>
      </c>
      <c r="AN223" s="45">
        <f t="shared" si="35"/>
        <v>8884.64</v>
      </c>
      <c r="AO223" s="48">
        <f t="shared" si="36"/>
        <v>33311</v>
      </c>
      <c r="AQ223" s="52" t="str">
        <f t="shared" si="37"/>
        <v>K-hangtra</v>
      </c>
      <c r="AR223" s="52">
        <f t="shared" si="38"/>
        <v>156</v>
      </c>
      <c r="AS223" s="52">
        <f t="shared" si="39"/>
        <v>632</v>
      </c>
    </row>
    <row r="224" spans="3:45" x14ac:dyDescent="0.25">
      <c r="C224" s="39" t="str">
        <f>IF(H224="","",Sheet1!AI224)</f>
        <v>B</v>
      </c>
      <c r="D224" s="38" t="s">
        <v>3039</v>
      </c>
      <c r="E224" s="38" t="s">
        <v>25</v>
      </c>
      <c r="F224" s="39" t="str">
        <f>IF(H224="","",Sheet1!AF224)</f>
        <v>04/10/2025</v>
      </c>
      <c r="G224" t="str">
        <f>IF(H224="","",Sheet1!AF224)</f>
        <v>04/10/2025</v>
      </c>
      <c r="H224" s="21">
        <v>9106024729</v>
      </c>
      <c r="I224" t="str">
        <f>IF(H224="","",Sheet1!AF224)</f>
        <v>04/10/2025</v>
      </c>
      <c r="J224" s="40" t="str">
        <f t="shared" si="30"/>
        <v>NKHT2510/06500009599</v>
      </c>
      <c r="L224" s="42" t="str">
        <f>IF(H224="","",Sheet1!AK224)</f>
        <v>K25TTM</v>
      </c>
      <c r="M224" s="42" t="str">
        <f>IF(H224="","",Sheet1!AE224)</f>
        <v>00009599</v>
      </c>
      <c r="N224" s="43" t="str">
        <f>IF(H224="","",Sheet1!AF224)</f>
        <v>04/10/2025</v>
      </c>
      <c r="O224" s="15" t="str">
        <f>IF(H224="","",Sheet1!AH224)</f>
        <v>WIN-065</v>
      </c>
      <c r="S224" s="40" t="str">
        <f>IF(H224="","",Sheet1!AL224)</f>
        <v>2ART WM+ BGG 430 Chợ Mía</v>
      </c>
      <c r="V224" s="40" t="str">
        <f>IF(H224="","",Sheet1!AL224)</f>
        <v>2ART WM+ BGG 430 Chợ Mía</v>
      </c>
      <c r="Y224" s="15" t="str">
        <f>IF(H224="","",Sheet1!AJ224)</f>
        <v>CN300</v>
      </c>
      <c r="AB224" s="51">
        <f t="shared" si="31"/>
        <v>5111</v>
      </c>
      <c r="AC224" s="51">
        <f t="shared" si="32"/>
        <v>131</v>
      </c>
      <c r="AE224" s="45">
        <f>IF(H224="","",Sheet1!U224)</f>
        <v>1</v>
      </c>
      <c r="AG224" s="15">
        <f>IF(H224="","",Sheet1!T224)</f>
        <v>70950</v>
      </c>
      <c r="AH224" s="46">
        <f t="shared" si="33"/>
        <v>70950</v>
      </c>
      <c r="AL224" s="48">
        <f t="shared" si="34"/>
        <v>8</v>
      </c>
      <c r="AN224" s="45">
        <f t="shared" si="35"/>
        <v>5676</v>
      </c>
      <c r="AO224" s="48">
        <f t="shared" si="36"/>
        <v>33311</v>
      </c>
      <c r="AQ224" s="52" t="str">
        <f t="shared" si="37"/>
        <v>K-hangtra</v>
      </c>
      <c r="AR224" s="52">
        <f t="shared" si="38"/>
        <v>156</v>
      </c>
      <c r="AS224" s="52">
        <f t="shared" si="39"/>
        <v>632</v>
      </c>
    </row>
    <row r="225" spans="3:45" x14ac:dyDescent="0.25">
      <c r="C225" s="39" t="str">
        <f>IF(H225="","",Sheet1!AI225)</f>
        <v>B</v>
      </c>
      <c r="D225" s="38" t="s">
        <v>3039</v>
      </c>
      <c r="E225" s="38" t="s">
        <v>25</v>
      </c>
      <c r="F225" s="39" t="str">
        <f>IF(H225="","",Sheet1!AF225)</f>
        <v>04/10/2025</v>
      </c>
      <c r="G225" t="str">
        <f>IF(H225="","",Sheet1!AF225)</f>
        <v>04/10/2025</v>
      </c>
      <c r="H225" s="21">
        <v>9106024729</v>
      </c>
      <c r="I225" t="str">
        <f>IF(H225="","",Sheet1!AF225)</f>
        <v>04/10/2025</v>
      </c>
      <c r="J225" s="40" t="str">
        <f t="shared" si="30"/>
        <v>NKHT2510/06500009599</v>
      </c>
      <c r="L225" s="42" t="str">
        <f>IF(H225="","",Sheet1!AK225)</f>
        <v>K25TTM</v>
      </c>
      <c r="M225" s="42" t="str">
        <f>IF(H225="","",Sheet1!AE225)</f>
        <v>00009599</v>
      </c>
      <c r="N225" s="43" t="str">
        <f>IF(H225="","",Sheet1!AF225)</f>
        <v>04/10/2025</v>
      </c>
      <c r="O225" s="15" t="str">
        <f>IF(H225="","",Sheet1!AH225)</f>
        <v>WIN-065</v>
      </c>
      <c r="S225" s="40" t="str">
        <f>IF(H225="","",Sheet1!AL225)</f>
        <v>2ART WM+ BGG 430 Chợ Mía</v>
      </c>
      <c r="V225" s="40" t="str">
        <f>IF(H225="","",Sheet1!AL225)</f>
        <v>2ART WM+ BGG 430 Chợ Mía</v>
      </c>
      <c r="Y225" s="15" t="str">
        <f>IF(H225="","",Sheet1!AJ225)</f>
        <v>GM500</v>
      </c>
      <c r="AB225" s="51">
        <f t="shared" si="31"/>
        <v>5111</v>
      </c>
      <c r="AC225" s="51">
        <f t="shared" si="32"/>
        <v>131</v>
      </c>
      <c r="AE225" s="45">
        <f>IF(H225="","",Sheet1!U225)</f>
        <v>1</v>
      </c>
      <c r="AG225" s="15">
        <f>IF(H225="","",Sheet1!T225)</f>
        <v>111058</v>
      </c>
      <c r="AH225" s="46">
        <f t="shared" si="33"/>
        <v>111058</v>
      </c>
      <c r="AL225" s="48">
        <f t="shared" si="34"/>
        <v>8</v>
      </c>
      <c r="AN225" s="45">
        <f t="shared" si="35"/>
        <v>8884.64</v>
      </c>
      <c r="AO225" s="48">
        <f t="shared" si="36"/>
        <v>33311</v>
      </c>
      <c r="AQ225" s="52" t="str">
        <f t="shared" si="37"/>
        <v>K-hangtra</v>
      </c>
      <c r="AR225" s="52">
        <f t="shared" si="38"/>
        <v>156</v>
      </c>
      <c r="AS225" s="52">
        <f t="shared" si="39"/>
        <v>632</v>
      </c>
    </row>
    <row r="226" spans="3:45" x14ac:dyDescent="0.25">
      <c r="C226" s="39" t="str">
        <f>IF(H226="","",Sheet1!AI226)</f>
        <v>N</v>
      </c>
      <c r="D226" s="38" t="s">
        <v>3039</v>
      </c>
      <c r="E226" s="38" t="s">
        <v>25</v>
      </c>
      <c r="F226" s="39" t="str">
        <f>IF(H226="","",Sheet1!AF226)</f>
        <v>04/10/2025</v>
      </c>
      <c r="G226" t="str">
        <f>IF(H226="","",Sheet1!AF226)</f>
        <v>04/10/2025</v>
      </c>
      <c r="H226" s="21">
        <v>9106024797</v>
      </c>
      <c r="I226" t="str">
        <f>IF(H226="","",Sheet1!AF226)</f>
        <v>04/10/2025</v>
      </c>
      <c r="J226" s="40" t="str">
        <f t="shared" si="30"/>
        <v>NKHT2510/85400157977</v>
      </c>
      <c r="L226" s="42" t="str">
        <f>IF(H226="","",Sheet1!AK226)</f>
        <v>K25TTM</v>
      </c>
      <c r="M226" s="42" t="str">
        <f>IF(H226="","",Sheet1!AE226)</f>
        <v>00157977</v>
      </c>
      <c r="N226" s="43" t="str">
        <f>IF(H226="","",Sheet1!AF226)</f>
        <v>04/10/2025</v>
      </c>
      <c r="O226" s="15" t="str">
        <f>IF(H226="","",Sheet1!AH226)</f>
        <v>WIN5854</v>
      </c>
      <c r="S226" s="40" t="str">
        <f>IF(H226="","",Sheet1!AL226)</f>
        <v>5854 WM+ HCM A1/27A,  Ấp 1, Xã Vĩnh Lộc</v>
      </c>
      <c r="V226" s="40" t="str">
        <f>IF(H226="","",Sheet1!AL226)</f>
        <v>5854 WM+ HCM A1/27A,  Ấp 1, Xã Vĩnh Lộc</v>
      </c>
      <c r="Y226" s="15" t="str">
        <f>IF(H226="","",Sheet1!AJ226)</f>
        <v>GTLX250G</v>
      </c>
      <c r="AB226" s="51">
        <f t="shared" si="31"/>
        <v>5111</v>
      </c>
      <c r="AC226" s="51">
        <f t="shared" si="32"/>
        <v>131</v>
      </c>
      <c r="AE226" s="45">
        <f>IF(H226="","",Sheet1!U226)</f>
        <v>1</v>
      </c>
      <c r="AG226" s="15">
        <f>IF(H226="","",Sheet1!T226)</f>
        <v>41150</v>
      </c>
      <c r="AH226" s="46">
        <f t="shared" si="33"/>
        <v>41150</v>
      </c>
      <c r="AL226" s="48">
        <f t="shared" si="34"/>
        <v>8</v>
      </c>
      <c r="AN226" s="45">
        <f t="shared" si="35"/>
        <v>3292</v>
      </c>
      <c r="AO226" s="48">
        <f t="shared" si="36"/>
        <v>33311</v>
      </c>
      <c r="AQ226" s="52" t="str">
        <f t="shared" si="37"/>
        <v>K-hangtra</v>
      </c>
      <c r="AR226" s="52">
        <f t="shared" si="38"/>
        <v>156</v>
      </c>
      <c r="AS226" s="52">
        <f t="shared" si="39"/>
        <v>632</v>
      </c>
    </row>
    <row r="227" spans="3:45" x14ac:dyDescent="0.25">
      <c r="C227" s="39" t="str">
        <f>IF(H227="","",Sheet1!AI227)</f>
        <v>B</v>
      </c>
      <c r="D227" s="38" t="s">
        <v>3039</v>
      </c>
      <c r="E227" s="38" t="s">
        <v>25</v>
      </c>
      <c r="F227" s="39" t="str">
        <f>IF(H227="","",Sheet1!AF227)</f>
        <v>04/10/2025</v>
      </c>
      <c r="G227" t="str">
        <f>IF(H227="","",Sheet1!AF227)</f>
        <v>04/10/2025</v>
      </c>
      <c r="H227" s="21">
        <v>9106024800</v>
      </c>
      <c r="I227" t="str">
        <f>IF(H227="","",Sheet1!AF227)</f>
        <v>04/10/2025</v>
      </c>
      <c r="J227" s="40" t="str">
        <f t="shared" si="30"/>
        <v>NKHT2510/07200003784</v>
      </c>
      <c r="L227" s="42" t="str">
        <f>IF(H227="","",Sheet1!AK227)</f>
        <v>K25TTM</v>
      </c>
      <c r="M227" s="42" t="str">
        <f>IF(H227="","",Sheet1!AE227)</f>
        <v>00003784</v>
      </c>
      <c r="N227" s="43" t="str">
        <f>IF(H227="","",Sheet1!AF227)</f>
        <v>04/10/2025</v>
      </c>
      <c r="O227" s="15" t="str">
        <f>IF(H227="","",Sheet1!AH227)</f>
        <v>WIN-072</v>
      </c>
      <c r="S227" s="40" t="str">
        <f>IF(H227="","",Sheet1!AL227)</f>
        <v>6933 WM+ LCI TDP 4, TT Tằng Lỏong</v>
      </c>
      <c r="V227" s="40" t="str">
        <f>IF(H227="","",Sheet1!AL227)</f>
        <v>6933 WM+ LCI TDP 4, TT Tằng Lỏong</v>
      </c>
      <c r="Y227" s="15" t="str">
        <f>IF(H227="","",Sheet1!AJ227)</f>
        <v>CC300</v>
      </c>
      <c r="AB227" s="51">
        <f t="shared" si="31"/>
        <v>5111</v>
      </c>
      <c r="AC227" s="51">
        <f t="shared" si="32"/>
        <v>131</v>
      </c>
      <c r="AE227" s="45">
        <f>IF(H227="","",Sheet1!U227)</f>
        <v>3</v>
      </c>
      <c r="AG227" s="15">
        <f>IF(H227="","",Sheet1!T227)</f>
        <v>60885</v>
      </c>
      <c r="AH227" s="46">
        <f t="shared" si="33"/>
        <v>182655</v>
      </c>
      <c r="AL227" s="48">
        <f t="shared" si="34"/>
        <v>8</v>
      </c>
      <c r="AN227" s="45">
        <f t="shared" si="35"/>
        <v>14612.4</v>
      </c>
      <c r="AO227" s="48">
        <f t="shared" si="36"/>
        <v>33311</v>
      </c>
      <c r="AQ227" s="52" t="str">
        <f t="shared" si="37"/>
        <v>K-hangtra</v>
      </c>
      <c r="AR227" s="52">
        <f t="shared" si="38"/>
        <v>156</v>
      </c>
      <c r="AS227" s="52">
        <f t="shared" si="39"/>
        <v>632</v>
      </c>
    </row>
    <row r="228" spans="3:45" x14ac:dyDescent="0.25">
      <c r="C228" s="39" t="str">
        <f>IF(H228="","",Sheet1!AI228)</f>
        <v>B</v>
      </c>
      <c r="D228" s="38" t="s">
        <v>3039</v>
      </c>
      <c r="E228" s="38" t="s">
        <v>25</v>
      </c>
      <c r="F228" s="39" t="str">
        <f>IF(H228="","",Sheet1!AF228)</f>
        <v>04/10/2025</v>
      </c>
      <c r="G228" t="str">
        <f>IF(H228="","",Sheet1!AF228)</f>
        <v>04/10/2025</v>
      </c>
      <c r="H228" s="21">
        <v>9106024790</v>
      </c>
      <c r="I228" t="str">
        <f>IF(H228="","",Sheet1!AF228)</f>
        <v>04/10/2025</v>
      </c>
      <c r="J228" s="40" t="str">
        <f t="shared" si="30"/>
        <v>NKHT2510/03100018525</v>
      </c>
      <c r="L228" s="42" t="str">
        <f>IF(H228="","",Sheet1!AK228)</f>
        <v>K25TTM</v>
      </c>
      <c r="M228" s="42" t="str">
        <f>IF(H228="","",Sheet1!AE228)</f>
        <v>00018525</v>
      </c>
      <c r="N228" s="43" t="str">
        <f>IF(H228="","",Sheet1!AF228)</f>
        <v>04/10/2025</v>
      </c>
      <c r="O228" s="15" t="str">
        <f>IF(H228="","",Sheet1!AH228)</f>
        <v>WIN-031</v>
      </c>
      <c r="S228" s="40" t="str">
        <f>IF(H228="","",Sheet1!AL228)</f>
        <v>2ABM WM+ BNH 103 Lý Thường Kiệt</v>
      </c>
      <c r="V228" s="40" t="str">
        <f>IF(H228="","",Sheet1!AL228)</f>
        <v>2ABM WM+ BNH 103 Lý Thường Kiệt</v>
      </c>
      <c r="Y228" s="15" t="str">
        <f>IF(H228="","",Sheet1!AJ228)</f>
        <v>MNH250</v>
      </c>
      <c r="AB228" s="51">
        <f t="shared" si="31"/>
        <v>5111</v>
      </c>
      <c r="AC228" s="51">
        <f t="shared" si="32"/>
        <v>131</v>
      </c>
      <c r="AE228" s="45">
        <f>IF(H228="","",Sheet1!U228)</f>
        <v>1</v>
      </c>
      <c r="AG228" s="15">
        <f>IF(H228="","",Sheet1!T228)</f>
        <v>46000</v>
      </c>
      <c r="AH228" s="46">
        <f t="shared" si="33"/>
        <v>46000</v>
      </c>
      <c r="AL228" s="48">
        <f t="shared" si="34"/>
        <v>8</v>
      </c>
      <c r="AN228" s="45">
        <f t="shared" si="35"/>
        <v>3680</v>
      </c>
      <c r="AO228" s="48">
        <f t="shared" si="36"/>
        <v>33311</v>
      </c>
      <c r="AQ228" s="52" t="str">
        <f t="shared" si="37"/>
        <v>K-hangtra</v>
      </c>
      <c r="AR228" s="52">
        <f t="shared" si="38"/>
        <v>156</v>
      </c>
      <c r="AS228" s="52">
        <f t="shared" si="39"/>
        <v>632</v>
      </c>
    </row>
    <row r="229" spans="3:45" x14ac:dyDescent="0.25">
      <c r="C229" s="39" t="str">
        <f>IF(H229="","",Sheet1!AI229)</f>
        <v>B</v>
      </c>
      <c r="D229" s="38" t="s">
        <v>3039</v>
      </c>
      <c r="E229" s="38" t="s">
        <v>25</v>
      </c>
      <c r="F229" s="39" t="str">
        <f>IF(H229="","",Sheet1!AF229)</f>
        <v>04/10/2025</v>
      </c>
      <c r="G229" t="str">
        <f>IF(H229="","",Sheet1!AF229)</f>
        <v>04/10/2025</v>
      </c>
      <c r="H229" s="21">
        <v>9106024849</v>
      </c>
      <c r="I229" t="str">
        <f>IF(H229="","",Sheet1!AF229)</f>
        <v>04/10/2025</v>
      </c>
      <c r="J229" s="40" t="str">
        <f t="shared" si="30"/>
        <v>NKHT2510/06400008075</v>
      </c>
      <c r="L229" s="42" t="str">
        <f>IF(H229="","",Sheet1!AK229)</f>
        <v>K25TTM</v>
      </c>
      <c r="M229" s="42" t="str">
        <f>IF(H229="","",Sheet1!AE229)</f>
        <v>00008075</v>
      </c>
      <c r="N229" s="43" t="str">
        <f>IF(H229="","",Sheet1!AF229)</f>
        <v>04/10/2025</v>
      </c>
      <c r="O229" s="15" t="str">
        <f>IF(H229="","",Sheet1!AH229)</f>
        <v>WIN-064</v>
      </c>
      <c r="S229" s="40" t="str">
        <f>IF(H229="","",Sheet1!AL229)</f>
        <v>2AWN WM+ NDH 116-118 Hải Đông</v>
      </c>
      <c r="V229" s="40" t="str">
        <f>IF(H229="","",Sheet1!AL229)</f>
        <v>2AWN WM+ NDH 116-118 Hải Đông</v>
      </c>
      <c r="Y229" s="15" t="str">
        <f>IF(H229="","",Sheet1!AJ229)</f>
        <v>GM500</v>
      </c>
      <c r="AB229" s="51">
        <f t="shared" si="31"/>
        <v>5111</v>
      </c>
      <c r="AC229" s="51">
        <f t="shared" si="32"/>
        <v>131</v>
      </c>
      <c r="AE229" s="45">
        <f>IF(H229="","",Sheet1!U229)</f>
        <v>1</v>
      </c>
      <c r="AG229" s="15">
        <f>IF(H229="","",Sheet1!T229)</f>
        <v>111058</v>
      </c>
      <c r="AH229" s="46">
        <f t="shared" si="33"/>
        <v>111058</v>
      </c>
      <c r="AL229" s="48">
        <f t="shared" si="34"/>
        <v>8</v>
      </c>
      <c r="AN229" s="45">
        <f t="shared" si="35"/>
        <v>8884.64</v>
      </c>
      <c r="AO229" s="48">
        <f t="shared" si="36"/>
        <v>33311</v>
      </c>
      <c r="AQ229" s="52" t="str">
        <f t="shared" si="37"/>
        <v>K-hangtra</v>
      </c>
      <c r="AR229" s="52">
        <f t="shared" si="38"/>
        <v>156</v>
      </c>
      <c r="AS229" s="52">
        <f t="shared" si="39"/>
        <v>632</v>
      </c>
    </row>
    <row r="230" spans="3:45" x14ac:dyDescent="0.25">
      <c r="C230" s="39" t="str">
        <f>IF(H230="","",Sheet1!AI230)</f>
        <v>B</v>
      </c>
      <c r="D230" s="38" t="s">
        <v>3039</v>
      </c>
      <c r="E230" s="38" t="s">
        <v>25</v>
      </c>
      <c r="F230" s="39" t="str">
        <f>IF(H230="","",Sheet1!AF230)</f>
        <v>04/10/2025</v>
      </c>
      <c r="G230" t="str">
        <f>IF(H230="","",Sheet1!AF230)</f>
        <v>04/10/2025</v>
      </c>
      <c r="H230" s="21">
        <v>9106024958</v>
      </c>
      <c r="I230" t="str">
        <f>IF(H230="","",Sheet1!AF230)</f>
        <v>04/10/2025</v>
      </c>
      <c r="J230" s="40" t="str">
        <f t="shared" si="30"/>
        <v>NKHT2510/00400014724</v>
      </c>
      <c r="L230" s="42" t="str">
        <f>IF(H230="","",Sheet1!AK230)</f>
        <v>K25TTM</v>
      </c>
      <c r="M230" s="42" t="str">
        <f>IF(H230="","",Sheet1!AE230)</f>
        <v>00014724</v>
      </c>
      <c r="N230" s="43" t="str">
        <f>IF(H230="","",Sheet1!AF230)</f>
        <v>04/10/2025</v>
      </c>
      <c r="O230" s="15" t="str">
        <f>IF(H230="","",Sheet1!AH230)</f>
        <v>WIN-HTH-00-004</v>
      </c>
      <c r="S230" s="40" t="str">
        <f>IF(H230="","",Sheet1!AL230)</f>
        <v>5031 WM+ HTH 87 Phan Đình Giót</v>
      </c>
      <c r="V230" s="40" t="str">
        <f>IF(H230="","",Sheet1!AL230)</f>
        <v>5031 WM+ HTH 87 Phan Đình Giót</v>
      </c>
      <c r="Y230" s="15" t="str">
        <f>IF(H230="","",Sheet1!AJ230)</f>
        <v>CGM300</v>
      </c>
      <c r="AB230" s="51">
        <f t="shared" si="31"/>
        <v>5111</v>
      </c>
      <c r="AC230" s="51">
        <f t="shared" si="32"/>
        <v>131</v>
      </c>
      <c r="AE230" s="45">
        <f>IF(H230="","",Sheet1!U230)</f>
        <v>1</v>
      </c>
      <c r="AG230" s="15">
        <f>IF(H230="","",Sheet1!T230)</f>
        <v>73431</v>
      </c>
      <c r="AH230" s="46">
        <f t="shared" si="33"/>
        <v>73431</v>
      </c>
      <c r="AL230" s="48">
        <f t="shared" si="34"/>
        <v>8</v>
      </c>
      <c r="AN230" s="45">
        <f t="shared" si="35"/>
        <v>5874.4800000000005</v>
      </c>
      <c r="AO230" s="48">
        <f t="shared" si="36"/>
        <v>33311</v>
      </c>
      <c r="AQ230" s="52" t="str">
        <f t="shared" si="37"/>
        <v>K-hangtra</v>
      </c>
      <c r="AR230" s="52">
        <f t="shared" si="38"/>
        <v>156</v>
      </c>
      <c r="AS230" s="52">
        <f t="shared" si="39"/>
        <v>632</v>
      </c>
    </row>
    <row r="231" spans="3:45" x14ac:dyDescent="0.25">
      <c r="C231" s="39" t="str">
        <f>IF(H231="","",Sheet1!AI231)</f>
        <v>B</v>
      </c>
      <c r="D231" s="38" t="s">
        <v>3039</v>
      </c>
      <c r="E231" s="38" t="s">
        <v>25</v>
      </c>
      <c r="F231" s="39" t="str">
        <f>IF(H231="","",Sheet1!AF231)</f>
        <v>04/10/2025</v>
      </c>
      <c r="G231" t="str">
        <f>IF(H231="","",Sheet1!AF231)</f>
        <v>04/10/2025</v>
      </c>
      <c r="H231" s="21">
        <v>9106024958</v>
      </c>
      <c r="I231" t="str">
        <f>IF(H231="","",Sheet1!AF231)</f>
        <v>04/10/2025</v>
      </c>
      <c r="J231" s="40" t="str">
        <f t="shared" si="30"/>
        <v>NKHT2510/00400014724</v>
      </c>
      <c r="L231" s="42" t="str">
        <f>IF(H231="","",Sheet1!AK231)</f>
        <v>K25TTM</v>
      </c>
      <c r="M231" s="42" t="str">
        <f>IF(H231="","",Sheet1!AE231)</f>
        <v>00014724</v>
      </c>
      <c r="N231" s="43" t="str">
        <f>IF(H231="","",Sheet1!AF231)</f>
        <v>04/10/2025</v>
      </c>
      <c r="O231" s="15" t="str">
        <f>IF(H231="","",Sheet1!AH231)</f>
        <v>WIN-HTH-00-004</v>
      </c>
      <c r="S231" s="40" t="str">
        <f>IF(H231="","",Sheet1!AL231)</f>
        <v>5031 WM+ HTH 87 Phan Đình Giót</v>
      </c>
      <c r="V231" s="40" t="str">
        <f>IF(H231="","",Sheet1!AL231)</f>
        <v>5031 WM+ HTH 87 Phan Đình Giót</v>
      </c>
      <c r="Y231" s="15" t="str">
        <f>IF(H231="","",Sheet1!AJ231)</f>
        <v>GM500</v>
      </c>
      <c r="AB231" s="51">
        <f t="shared" si="31"/>
        <v>5111</v>
      </c>
      <c r="AC231" s="51">
        <f t="shared" si="32"/>
        <v>131</v>
      </c>
      <c r="AE231" s="45">
        <f>IF(H231="","",Sheet1!U231)</f>
        <v>5</v>
      </c>
      <c r="AG231" s="15">
        <f>IF(H231="","",Sheet1!T231)</f>
        <v>111058</v>
      </c>
      <c r="AH231" s="46">
        <f t="shared" si="33"/>
        <v>555290</v>
      </c>
      <c r="AL231" s="48">
        <f t="shared" si="34"/>
        <v>8</v>
      </c>
      <c r="AN231" s="45">
        <f t="shared" si="35"/>
        <v>44423.200000000004</v>
      </c>
      <c r="AO231" s="48">
        <f t="shared" si="36"/>
        <v>33311</v>
      </c>
      <c r="AQ231" s="52" t="str">
        <f t="shared" si="37"/>
        <v>K-hangtra</v>
      </c>
      <c r="AR231" s="52">
        <f t="shared" si="38"/>
        <v>156</v>
      </c>
      <c r="AS231" s="52">
        <f t="shared" si="39"/>
        <v>632</v>
      </c>
    </row>
    <row r="232" spans="3:45" x14ac:dyDescent="0.25">
      <c r="C232" s="39" t="str">
        <f>IF(H232="","",Sheet1!AI232)</f>
        <v>B</v>
      </c>
      <c r="D232" s="38" t="s">
        <v>3039</v>
      </c>
      <c r="E232" s="38" t="s">
        <v>25</v>
      </c>
      <c r="F232" s="39" t="str">
        <f>IF(H232="","",Sheet1!AF232)</f>
        <v>04/10/2025</v>
      </c>
      <c r="G232" t="str">
        <f>IF(H232="","",Sheet1!AF232)</f>
        <v>04/10/2025</v>
      </c>
      <c r="H232" s="21">
        <v>9106024946</v>
      </c>
      <c r="I232" t="str">
        <f>IF(H232="","",Sheet1!AF232)</f>
        <v>04/10/2025</v>
      </c>
      <c r="J232" s="40" t="str">
        <f t="shared" si="30"/>
        <v>NKHT2510/04400014110</v>
      </c>
      <c r="L232" s="42" t="str">
        <f>IF(H232="","",Sheet1!AK232)</f>
        <v>K25TTM</v>
      </c>
      <c r="M232" s="42" t="str">
        <f>IF(H232="","",Sheet1!AE232)</f>
        <v>00014110</v>
      </c>
      <c r="N232" s="43" t="str">
        <f>IF(H232="","",Sheet1!AF232)</f>
        <v>04/10/2025</v>
      </c>
      <c r="O232" s="15" t="str">
        <f>IF(H232="","",Sheet1!AH232)</f>
        <v>WIN-044</v>
      </c>
      <c r="S232" s="40" t="str">
        <f>IF(H232="","",Sheet1!AL232)</f>
        <v>6721 WM+ TBH Ái Quốc, Tiền Hải</v>
      </c>
      <c r="V232" s="40" t="str">
        <f>IF(H232="","",Sheet1!AL232)</f>
        <v>6721 WM+ TBH Ái Quốc, Tiền Hải</v>
      </c>
      <c r="Y232" s="15" t="str">
        <f>IF(H232="","",Sheet1!AJ232)</f>
        <v>CC300</v>
      </c>
      <c r="AB232" s="51">
        <f t="shared" si="31"/>
        <v>5111</v>
      </c>
      <c r="AC232" s="51">
        <f t="shared" si="32"/>
        <v>131</v>
      </c>
      <c r="AE232" s="45">
        <f>IF(H232="","",Sheet1!U232)</f>
        <v>2</v>
      </c>
      <c r="AG232" s="15">
        <f>IF(H232="","",Sheet1!T232)</f>
        <v>60885</v>
      </c>
      <c r="AH232" s="46">
        <f t="shared" si="33"/>
        <v>121770</v>
      </c>
      <c r="AL232" s="48">
        <f t="shared" si="34"/>
        <v>8</v>
      </c>
      <c r="AN232" s="45">
        <f t="shared" si="35"/>
        <v>9741.6</v>
      </c>
      <c r="AO232" s="48">
        <f t="shared" si="36"/>
        <v>33311</v>
      </c>
      <c r="AQ232" s="52" t="str">
        <f t="shared" si="37"/>
        <v>K-hangtra</v>
      </c>
      <c r="AR232" s="52">
        <f t="shared" si="38"/>
        <v>156</v>
      </c>
      <c r="AS232" s="52">
        <f t="shared" si="39"/>
        <v>632</v>
      </c>
    </row>
    <row r="233" spans="3:45" x14ac:dyDescent="0.25">
      <c r="C233" s="39" t="str">
        <f>IF(H233="","",Sheet1!AI233)</f>
        <v>N</v>
      </c>
      <c r="D233" s="38" t="s">
        <v>3039</v>
      </c>
      <c r="E233" s="38" t="s">
        <v>25</v>
      </c>
      <c r="F233" s="39" t="str">
        <f>IF(H233="","",Sheet1!AF233)</f>
        <v>04/10/2025</v>
      </c>
      <c r="G233" t="str">
        <f>IF(H233="","",Sheet1!AF233)</f>
        <v>04/10/2025</v>
      </c>
      <c r="H233" s="21">
        <v>9106024976</v>
      </c>
      <c r="I233" t="str">
        <f>IF(H233="","",Sheet1!AF233)</f>
        <v>04/10/2025</v>
      </c>
      <c r="J233" s="40" t="str">
        <f t="shared" si="30"/>
        <v>NKHT2510/02200008197</v>
      </c>
      <c r="L233" s="42" t="str">
        <f>IF(H233="","",Sheet1!AK233)</f>
        <v>K25TTM</v>
      </c>
      <c r="M233" s="42" t="str">
        <f>IF(H233="","",Sheet1!AE233)</f>
        <v>00008197</v>
      </c>
      <c r="N233" s="43" t="str">
        <f>IF(H233="","",Sheet1!AF233)</f>
        <v>04/10/2025</v>
      </c>
      <c r="O233" s="15" t="str">
        <f>IF(H233="","",Sheet1!AH233)</f>
        <v>WIN-022</v>
      </c>
      <c r="S233" s="40" t="str">
        <f>IF(H233="","",Sheet1!AL233)</f>
        <v>4947 WM+ GLI 27-29 Nguyễn Văn Trỗi</v>
      </c>
      <c r="V233" s="40" t="str">
        <f>IF(H233="","",Sheet1!AL233)</f>
        <v>4947 WM+ GLI 27-29 Nguyễn Văn Trỗi</v>
      </c>
      <c r="Y233" s="15" t="str">
        <f>IF(H233="","",Sheet1!AJ233)</f>
        <v>GXD500</v>
      </c>
      <c r="AB233" s="51">
        <f t="shared" si="31"/>
        <v>5111</v>
      </c>
      <c r="AC233" s="51">
        <f t="shared" si="32"/>
        <v>131</v>
      </c>
      <c r="AE233" s="45">
        <f>IF(H233="","",Sheet1!U233)</f>
        <v>2</v>
      </c>
      <c r="AG233" s="15">
        <f>IF(H233="","",Sheet1!T233)</f>
        <v>111606</v>
      </c>
      <c r="AH233" s="46">
        <f t="shared" si="33"/>
        <v>223212</v>
      </c>
      <c r="AL233" s="48">
        <f t="shared" si="34"/>
        <v>8</v>
      </c>
      <c r="AN233" s="45">
        <f t="shared" si="35"/>
        <v>17856.96</v>
      </c>
      <c r="AO233" s="48">
        <f t="shared" si="36"/>
        <v>33311</v>
      </c>
      <c r="AQ233" s="52" t="str">
        <f t="shared" si="37"/>
        <v>K-hangtra</v>
      </c>
      <c r="AR233" s="52">
        <f t="shared" si="38"/>
        <v>156</v>
      </c>
      <c r="AS233" s="52">
        <f t="shared" si="39"/>
        <v>632</v>
      </c>
    </row>
    <row r="234" spans="3:45" x14ac:dyDescent="0.25">
      <c r="C234" s="39" t="str">
        <f>IF(H234="","",Sheet1!AI234)</f>
        <v>B</v>
      </c>
      <c r="D234" s="38" t="s">
        <v>3039</v>
      </c>
      <c r="E234" s="38" t="s">
        <v>25</v>
      </c>
      <c r="F234" s="39" t="str">
        <f>IF(H234="","",Sheet1!AF234)</f>
        <v>04/10/2025</v>
      </c>
      <c r="G234" t="str">
        <f>IF(H234="","",Sheet1!AF234)</f>
        <v>04/10/2025</v>
      </c>
      <c r="H234" s="21">
        <v>9106025069</v>
      </c>
      <c r="I234" t="str">
        <f>IF(H234="","",Sheet1!AF234)</f>
        <v>04/10/2025</v>
      </c>
      <c r="J234" s="40" t="str">
        <f t="shared" si="30"/>
        <v>NKHT2510/05200003147</v>
      </c>
      <c r="L234" s="42" t="str">
        <f>IF(H234="","",Sheet1!AK234)</f>
        <v>K25TTM</v>
      </c>
      <c r="M234" s="42" t="str">
        <f>IF(H234="","",Sheet1!AE234)</f>
        <v>00003147</v>
      </c>
      <c r="N234" s="43" t="str">
        <f>IF(H234="","",Sheet1!AF234)</f>
        <v>04/10/2025</v>
      </c>
      <c r="O234" s="15" t="str">
        <f>IF(H234="","",Sheet1!AH234)</f>
        <v>WIN-052</v>
      </c>
      <c r="S234" s="40" t="str">
        <f>IF(H234="","",Sheet1!AL234)</f>
        <v>4905 WM+ LSN 509 Bà Triệu</v>
      </c>
      <c r="V234" s="40" t="str">
        <f>IF(H234="","",Sheet1!AL234)</f>
        <v>4905 WM+ LSN 509 Bà Triệu</v>
      </c>
      <c r="Y234" s="15" t="str">
        <f>IF(H234="","",Sheet1!AJ234)</f>
        <v>GTLX250G</v>
      </c>
      <c r="AB234" s="51">
        <f t="shared" si="31"/>
        <v>5111</v>
      </c>
      <c r="AC234" s="51">
        <f t="shared" si="32"/>
        <v>131</v>
      </c>
      <c r="AE234" s="45">
        <f>IF(H234="","",Sheet1!U234)</f>
        <v>2</v>
      </c>
      <c r="AG234" s="15">
        <f>IF(H234="","",Sheet1!T234)</f>
        <v>41150</v>
      </c>
      <c r="AH234" s="46">
        <f t="shared" si="33"/>
        <v>82300</v>
      </c>
      <c r="AL234" s="48">
        <f t="shared" si="34"/>
        <v>8</v>
      </c>
      <c r="AN234" s="45">
        <f t="shared" si="35"/>
        <v>6584</v>
      </c>
      <c r="AO234" s="48">
        <f t="shared" si="36"/>
        <v>33311</v>
      </c>
      <c r="AQ234" s="52" t="str">
        <f t="shared" si="37"/>
        <v>K-hangtra</v>
      </c>
      <c r="AR234" s="52">
        <f t="shared" si="38"/>
        <v>156</v>
      </c>
      <c r="AS234" s="52">
        <f t="shared" si="39"/>
        <v>632</v>
      </c>
    </row>
    <row r="235" spans="3:45" x14ac:dyDescent="0.25">
      <c r="C235" s="39" t="str">
        <f>IF(H235="","",Sheet1!AI235)</f>
        <v>B</v>
      </c>
      <c r="D235" s="38" t="s">
        <v>3039</v>
      </c>
      <c r="E235" s="38" t="s">
        <v>25</v>
      </c>
      <c r="F235" s="39" t="str">
        <f>IF(H235="","",Sheet1!AF235)</f>
        <v>04/10/2025</v>
      </c>
      <c r="G235" t="str">
        <f>IF(H235="","",Sheet1!AF235)</f>
        <v>04/10/2025</v>
      </c>
      <c r="H235" s="21">
        <v>9106025099</v>
      </c>
      <c r="I235" t="str">
        <f>IF(H235="","",Sheet1!AF235)</f>
        <v>04/10/2025</v>
      </c>
      <c r="J235" s="40" t="str">
        <f t="shared" si="30"/>
        <v>NKHT2510/02500034991</v>
      </c>
      <c r="L235" s="42" t="str">
        <f>IF(H235="","",Sheet1!AK235)</f>
        <v>K25TTM</v>
      </c>
      <c r="M235" s="42" t="str">
        <f>IF(H235="","",Sheet1!AE235)</f>
        <v>00034991</v>
      </c>
      <c r="N235" s="43" t="str">
        <f>IF(H235="","",Sheet1!AF235)</f>
        <v>04/10/2025</v>
      </c>
      <c r="O235" s="15" t="str">
        <f>IF(H235="","",Sheet1!AH235)</f>
        <v>WIN-025</v>
      </c>
      <c r="S235" s="40" t="str">
        <f>IF(H235="","",Sheet1!AL235)</f>
        <v>6727 WM+ HPG Tuy Lạc, Thủy Nguyên</v>
      </c>
      <c r="V235" s="40" t="str">
        <f>IF(H235="","",Sheet1!AL235)</f>
        <v>6727 WM+ HPG Tuy Lạc, Thủy Nguyên</v>
      </c>
      <c r="Y235" s="15" t="str">
        <f>IF(H235="","",Sheet1!AJ235)</f>
        <v>GM500</v>
      </c>
      <c r="AB235" s="51">
        <f t="shared" si="31"/>
        <v>5111</v>
      </c>
      <c r="AC235" s="51">
        <f t="shared" si="32"/>
        <v>131</v>
      </c>
      <c r="AE235" s="45">
        <f>IF(H235="","",Sheet1!U235)</f>
        <v>6</v>
      </c>
      <c r="AG235" s="15">
        <f>IF(H235="","",Sheet1!T235)</f>
        <v>111058</v>
      </c>
      <c r="AH235" s="46">
        <f t="shared" si="33"/>
        <v>666348</v>
      </c>
      <c r="AL235" s="48">
        <f t="shared" si="34"/>
        <v>8</v>
      </c>
      <c r="AN235" s="45">
        <f t="shared" si="35"/>
        <v>53307.840000000004</v>
      </c>
      <c r="AO235" s="48">
        <f t="shared" si="36"/>
        <v>33311</v>
      </c>
      <c r="AQ235" s="52" t="str">
        <f t="shared" si="37"/>
        <v>K-hangtra</v>
      </c>
      <c r="AR235" s="52">
        <f t="shared" si="38"/>
        <v>156</v>
      </c>
      <c r="AS235" s="52">
        <f t="shared" si="39"/>
        <v>632</v>
      </c>
    </row>
    <row r="236" spans="3:45" x14ac:dyDescent="0.25">
      <c r="C236" s="39" t="str">
        <f>IF(H236="","",Sheet1!AI236)</f>
        <v>B</v>
      </c>
      <c r="D236" s="38" t="s">
        <v>3039</v>
      </c>
      <c r="E236" s="38" t="s">
        <v>25</v>
      </c>
      <c r="F236" s="39" t="str">
        <f>IF(H236="","",Sheet1!AF236)</f>
        <v>04/10/2025</v>
      </c>
      <c r="G236" t="str">
        <f>IF(H236="","",Sheet1!AF236)</f>
        <v>04/10/2025</v>
      </c>
      <c r="H236" s="21">
        <v>9106025091</v>
      </c>
      <c r="I236" t="str">
        <f>IF(H236="","",Sheet1!AF236)</f>
        <v>04/10/2025</v>
      </c>
      <c r="J236" s="40" t="str">
        <f t="shared" si="30"/>
        <v>NKHT2510/00200475904</v>
      </c>
      <c r="L236" s="42" t="str">
        <f>IF(H236="","",Sheet1!AK236)</f>
        <v>K25TTM</v>
      </c>
      <c r="M236" s="42" t="str">
        <f>IF(H236="","",Sheet1!AE236)</f>
        <v>00475904</v>
      </c>
      <c r="N236" s="43" t="str">
        <f>IF(H236="","",Sheet1!AF236)</f>
        <v>04/10/2025</v>
      </c>
      <c r="O236" s="15" t="str">
        <f>IF(H236="","",Sheet1!AH236)</f>
        <v>WIN-HNI-00-002</v>
      </c>
      <c r="S236" s="40" t="str">
        <f>IF(H236="","",Sheet1!AL236)</f>
        <v>6991 WM+ HNI Xuân Sơn, Sóc Sơn</v>
      </c>
      <c r="V236" s="40" t="str">
        <f>IF(H236="","",Sheet1!AL236)</f>
        <v>6991 WM+ HNI Xuân Sơn, Sóc Sơn</v>
      </c>
      <c r="Y236" s="15" t="str">
        <f>IF(H236="","",Sheet1!AJ236)</f>
        <v>GTLX250G</v>
      </c>
      <c r="AB236" s="51">
        <f t="shared" si="31"/>
        <v>5111</v>
      </c>
      <c r="AC236" s="51">
        <f t="shared" si="32"/>
        <v>131</v>
      </c>
      <c r="AE236" s="45">
        <f>IF(H236="","",Sheet1!U236)</f>
        <v>3</v>
      </c>
      <c r="AG236" s="15">
        <f>IF(H236="","",Sheet1!T236)</f>
        <v>41150</v>
      </c>
      <c r="AH236" s="46">
        <f t="shared" si="33"/>
        <v>123450</v>
      </c>
      <c r="AL236" s="48">
        <f t="shared" si="34"/>
        <v>8</v>
      </c>
      <c r="AN236" s="45">
        <f t="shared" si="35"/>
        <v>9876</v>
      </c>
      <c r="AO236" s="48">
        <f t="shared" si="36"/>
        <v>33311</v>
      </c>
      <c r="AQ236" s="52" t="str">
        <f t="shared" si="37"/>
        <v>K-hangtra</v>
      </c>
      <c r="AR236" s="52">
        <f t="shared" si="38"/>
        <v>156</v>
      </c>
      <c r="AS236" s="52">
        <f t="shared" si="39"/>
        <v>632</v>
      </c>
    </row>
    <row r="237" spans="3:45" x14ac:dyDescent="0.25">
      <c r="C237" s="39" t="str">
        <f>IF(H237="","",Sheet1!AI237)</f>
        <v>B</v>
      </c>
      <c r="D237" s="38" t="s">
        <v>3039</v>
      </c>
      <c r="E237" s="38" t="s">
        <v>25</v>
      </c>
      <c r="F237" s="39" t="str">
        <f>IF(H237="","",Sheet1!AF237)</f>
        <v>04/10/2025</v>
      </c>
      <c r="G237" t="str">
        <f>IF(H237="","",Sheet1!AF237)</f>
        <v>04/10/2025</v>
      </c>
      <c r="H237" s="21">
        <v>9106025091</v>
      </c>
      <c r="I237" t="str">
        <f>IF(H237="","",Sheet1!AF237)</f>
        <v>04/10/2025</v>
      </c>
      <c r="J237" s="40" t="str">
        <f t="shared" si="30"/>
        <v>NKHT2510/00200475904</v>
      </c>
      <c r="L237" s="42" t="str">
        <f>IF(H237="","",Sheet1!AK237)</f>
        <v>K25TTM</v>
      </c>
      <c r="M237" s="42" t="str">
        <f>IF(H237="","",Sheet1!AE237)</f>
        <v>00475904</v>
      </c>
      <c r="N237" s="43" t="str">
        <f>IF(H237="","",Sheet1!AF237)</f>
        <v>04/10/2025</v>
      </c>
      <c r="O237" s="15" t="str">
        <f>IF(H237="","",Sheet1!AH237)</f>
        <v>WIN-HNI-00-002</v>
      </c>
      <c r="S237" s="40" t="str">
        <f>IF(H237="","",Sheet1!AL237)</f>
        <v>6991 WM+ HNI Xuân Sơn, Sóc Sơn</v>
      </c>
      <c r="V237" s="40" t="str">
        <f>IF(H237="","",Sheet1!AL237)</f>
        <v>6991 WM+ HNI Xuân Sơn, Sóc Sơn</v>
      </c>
      <c r="Y237" s="15" t="str">
        <f>IF(H237="","",Sheet1!AJ237)</f>
        <v>GM500</v>
      </c>
      <c r="AB237" s="51">
        <f t="shared" si="31"/>
        <v>5111</v>
      </c>
      <c r="AC237" s="51">
        <f t="shared" si="32"/>
        <v>131</v>
      </c>
      <c r="AE237" s="45">
        <f>IF(H237="","",Sheet1!U237)</f>
        <v>1</v>
      </c>
      <c r="AG237" s="15">
        <f>IF(H237="","",Sheet1!T237)</f>
        <v>111058</v>
      </c>
      <c r="AH237" s="46">
        <f t="shared" si="33"/>
        <v>111058</v>
      </c>
      <c r="AL237" s="48">
        <f t="shared" si="34"/>
        <v>8</v>
      </c>
      <c r="AN237" s="45">
        <f t="shared" si="35"/>
        <v>8884.64</v>
      </c>
      <c r="AO237" s="48">
        <f t="shared" si="36"/>
        <v>33311</v>
      </c>
      <c r="AQ237" s="52" t="str">
        <f t="shared" si="37"/>
        <v>K-hangtra</v>
      </c>
      <c r="AR237" s="52">
        <f t="shared" si="38"/>
        <v>156</v>
      </c>
      <c r="AS237" s="52">
        <f t="shared" si="39"/>
        <v>632</v>
      </c>
    </row>
    <row r="238" spans="3:45" x14ac:dyDescent="0.25">
      <c r="C238" s="39" t="str">
        <f>IF(H238="","",Sheet1!AI238)</f>
        <v>N</v>
      </c>
      <c r="D238" s="38" t="s">
        <v>3039</v>
      </c>
      <c r="E238" s="38" t="s">
        <v>25</v>
      </c>
      <c r="F238" s="39" t="str">
        <f>IF(H238="","",Sheet1!AF238)</f>
        <v>06/10/2025</v>
      </c>
      <c r="G238" t="str">
        <f>IF(H238="","",Sheet1!AF238)</f>
        <v>06/10/2025</v>
      </c>
      <c r="H238" s="21">
        <v>9106025112</v>
      </c>
      <c r="I238" t="str">
        <f>IF(H238="","",Sheet1!AF238)</f>
        <v>06/10/2025</v>
      </c>
      <c r="J238" s="40" t="str">
        <f t="shared" si="30"/>
        <v>NKHT2510/01600025653</v>
      </c>
      <c r="L238" s="42" t="str">
        <f>IF(H238="","",Sheet1!AK238)</f>
        <v>K25TTM</v>
      </c>
      <c r="M238" s="42" t="str">
        <f>IF(H238="","",Sheet1!AE238)</f>
        <v>00025653</v>
      </c>
      <c r="N238" s="43" t="str">
        <f>IF(H238="","",Sheet1!AF238)</f>
        <v>06/10/2025</v>
      </c>
      <c r="O238" s="15" t="str">
        <f>IF(H238="","",Sheet1!AH238)</f>
        <v>WIN-CTO-01-016</v>
      </c>
      <c r="S238" s="40" t="str">
        <f>IF(H238="","",Sheet1!AL238)</f>
        <v>1519 WM CTO Ninh Kiều</v>
      </c>
      <c r="V238" s="40" t="str">
        <f>IF(H238="","",Sheet1!AL238)</f>
        <v>1519 WM CTO Ninh Kiều</v>
      </c>
      <c r="Y238" s="15" t="str">
        <f>IF(H238="","",Sheet1!AJ238)</f>
        <v>GL250</v>
      </c>
      <c r="AB238" s="51">
        <f t="shared" si="31"/>
        <v>5111</v>
      </c>
      <c r="AC238" s="51">
        <f t="shared" si="32"/>
        <v>131</v>
      </c>
      <c r="AE238" s="45">
        <f>IF(H238="","",Sheet1!U238)</f>
        <v>1</v>
      </c>
      <c r="AG238" s="15">
        <f>IF(H238="","",Sheet1!T238)</f>
        <v>49500</v>
      </c>
      <c r="AH238" s="46">
        <f t="shared" si="33"/>
        <v>49500</v>
      </c>
      <c r="AL238" s="48">
        <f t="shared" si="34"/>
        <v>8</v>
      </c>
      <c r="AN238" s="45">
        <f t="shared" si="35"/>
        <v>3960</v>
      </c>
      <c r="AO238" s="48">
        <f t="shared" si="36"/>
        <v>33311</v>
      </c>
      <c r="AQ238" s="52" t="str">
        <f t="shared" si="37"/>
        <v>K-hangtra</v>
      </c>
      <c r="AR238" s="52">
        <f t="shared" si="38"/>
        <v>156</v>
      </c>
      <c r="AS238" s="52">
        <f t="shared" si="39"/>
        <v>632</v>
      </c>
    </row>
    <row r="239" spans="3:45" x14ac:dyDescent="0.25">
      <c r="C239" s="39" t="str">
        <f>IF(H239="","",Sheet1!AI239)</f>
        <v>N</v>
      </c>
      <c r="D239" s="38" t="s">
        <v>3039</v>
      </c>
      <c r="E239" s="38" t="s">
        <v>25</v>
      </c>
      <c r="F239" s="39" t="str">
        <f>IF(H239="","",Sheet1!AF239)</f>
        <v>06/10/2025</v>
      </c>
      <c r="G239" t="str">
        <f>IF(H239="","",Sheet1!AF239)</f>
        <v>06/10/2025</v>
      </c>
      <c r="H239" s="21">
        <v>9106025112</v>
      </c>
      <c r="I239" t="str">
        <f>IF(H239="","",Sheet1!AF239)</f>
        <v>06/10/2025</v>
      </c>
      <c r="J239" s="40" t="str">
        <f t="shared" si="30"/>
        <v>NKHT2510/01600025653</v>
      </c>
      <c r="L239" s="42" t="str">
        <f>IF(H239="","",Sheet1!AK239)</f>
        <v>K25TTM</v>
      </c>
      <c r="M239" s="42" t="str">
        <f>IF(H239="","",Sheet1!AE239)</f>
        <v>00025653</v>
      </c>
      <c r="N239" s="43" t="str">
        <f>IF(H239="","",Sheet1!AF239)</f>
        <v>06/10/2025</v>
      </c>
      <c r="O239" s="15" t="str">
        <f>IF(H239="","",Sheet1!AH239)</f>
        <v>WIN-CTO-01-016</v>
      </c>
      <c r="S239" s="40" t="str">
        <f>IF(H239="","",Sheet1!AL239)</f>
        <v>1519 WM CTO Ninh Kiều</v>
      </c>
      <c r="V239" s="40" t="str">
        <f>IF(H239="","",Sheet1!AL239)</f>
        <v>1519 WM CTO Ninh Kiều</v>
      </c>
      <c r="Y239" s="15" t="str">
        <f>IF(H239="","",Sheet1!AJ239)</f>
        <v>GXD500</v>
      </c>
      <c r="AB239" s="51">
        <f t="shared" si="31"/>
        <v>5111</v>
      </c>
      <c r="AC239" s="51">
        <f t="shared" si="32"/>
        <v>131</v>
      </c>
      <c r="AE239" s="45">
        <f>IF(H239="","",Sheet1!U239)</f>
        <v>3</v>
      </c>
      <c r="AG239" s="15">
        <f>IF(H239="","",Sheet1!T239)</f>
        <v>111606</v>
      </c>
      <c r="AH239" s="46">
        <f t="shared" si="33"/>
        <v>334818</v>
      </c>
      <c r="AL239" s="48">
        <f t="shared" si="34"/>
        <v>8</v>
      </c>
      <c r="AN239" s="45">
        <f t="shared" si="35"/>
        <v>26785.440000000002</v>
      </c>
      <c r="AO239" s="48">
        <f t="shared" si="36"/>
        <v>33311</v>
      </c>
      <c r="AQ239" s="52" t="str">
        <f t="shared" si="37"/>
        <v>K-hangtra</v>
      </c>
      <c r="AR239" s="52">
        <f t="shared" si="38"/>
        <v>156</v>
      </c>
      <c r="AS239" s="52">
        <f t="shared" si="39"/>
        <v>632</v>
      </c>
    </row>
    <row r="240" spans="3:45" x14ac:dyDescent="0.25">
      <c r="C240" s="39" t="str">
        <f>IF(H240="","",Sheet1!AI240)</f>
        <v>N</v>
      </c>
      <c r="D240" s="38" t="s">
        <v>3039</v>
      </c>
      <c r="E240" s="38" t="s">
        <v>25</v>
      </c>
      <c r="F240" s="39" t="str">
        <f>IF(H240="","",Sheet1!AF240)</f>
        <v>06/10/2025</v>
      </c>
      <c r="G240" t="str">
        <f>IF(H240="","",Sheet1!AF240)</f>
        <v>06/10/2025</v>
      </c>
      <c r="H240" s="21">
        <v>9106025112</v>
      </c>
      <c r="I240" t="str">
        <f>IF(H240="","",Sheet1!AF240)</f>
        <v>06/10/2025</v>
      </c>
      <c r="J240" s="40" t="str">
        <f t="shared" si="30"/>
        <v>NKHT2510/01600025653</v>
      </c>
      <c r="L240" s="42" t="str">
        <f>IF(H240="","",Sheet1!AK240)</f>
        <v>K25TTM</v>
      </c>
      <c r="M240" s="42" t="str">
        <f>IF(H240="","",Sheet1!AE240)</f>
        <v>00025653</v>
      </c>
      <c r="N240" s="43" t="str">
        <f>IF(H240="","",Sheet1!AF240)</f>
        <v>06/10/2025</v>
      </c>
      <c r="O240" s="15" t="str">
        <f>IF(H240="","",Sheet1!AH240)</f>
        <v>WIN-CTO-01-016</v>
      </c>
      <c r="S240" s="40" t="str">
        <f>IF(H240="","",Sheet1!AL240)</f>
        <v>1519 WM CTO Ninh Kiều</v>
      </c>
      <c r="V240" s="40" t="str">
        <f>IF(H240="","",Sheet1!AL240)</f>
        <v>1519 WM CTO Ninh Kiều</v>
      </c>
      <c r="Y240" s="15" t="str">
        <f>IF(H240="","",Sheet1!AJ240)</f>
        <v>GTLX250G</v>
      </c>
      <c r="AB240" s="51">
        <f t="shared" si="31"/>
        <v>5111</v>
      </c>
      <c r="AC240" s="51">
        <f t="shared" si="32"/>
        <v>131</v>
      </c>
      <c r="AE240" s="45">
        <f>IF(H240="","",Sheet1!U240)</f>
        <v>1</v>
      </c>
      <c r="AG240" s="15">
        <f>IF(H240="","",Sheet1!T240)</f>
        <v>50182</v>
      </c>
      <c r="AH240" s="46">
        <f t="shared" si="33"/>
        <v>50182</v>
      </c>
      <c r="AL240" s="48">
        <f t="shared" si="34"/>
        <v>8</v>
      </c>
      <c r="AN240" s="45">
        <f t="shared" si="35"/>
        <v>4014.56</v>
      </c>
      <c r="AO240" s="48">
        <f t="shared" si="36"/>
        <v>33311</v>
      </c>
      <c r="AQ240" s="52" t="str">
        <f t="shared" si="37"/>
        <v>K-hangtra</v>
      </c>
      <c r="AR240" s="52">
        <f t="shared" si="38"/>
        <v>156</v>
      </c>
      <c r="AS240" s="52">
        <f t="shared" si="39"/>
        <v>632</v>
      </c>
    </row>
    <row r="241" spans="3:45" x14ac:dyDescent="0.25">
      <c r="C241" s="39" t="str">
        <f>IF(H241="","",Sheet1!AI241)</f>
        <v>N</v>
      </c>
      <c r="D241" s="38" t="s">
        <v>3039</v>
      </c>
      <c r="E241" s="38" t="s">
        <v>25</v>
      </c>
      <c r="F241" s="39" t="str">
        <f>IF(H241="","",Sheet1!AF241)</f>
        <v>04/10/2025</v>
      </c>
      <c r="G241" t="str">
        <f>IF(H241="","",Sheet1!AF241)</f>
        <v>04/10/2025</v>
      </c>
      <c r="H241" s="21">
        <v>9106025130</v>
      </c>
      <c r="I241" t="str">
        <f>IF(H241="","",Sheet1!AF241)</f>
        <v>04/10/2025</v>
      </c>
      <c r="J241" s="40" t="str">
        <f t="shared" si="30"/>
        <v>NKHT2510/00900079871</v>
      </c>
      <c r="L241" s="42" t="str">
        <f>IF(H241="","",Sheet1!AK241)</f>
        <v>K25TTM</v>
      </c>
      <c r="M241" s="42" t="str">
        <f>IF(H241="","",Sheet1!AE241)</f>
        <v>00079871</v>
      </c>
      <c r="N241" s="43" t="str">
        <f>IF(H241="","",Sheet1!AF241)</f>
        <v>04/10/2025</v>
      </c>
      <c r="O241" s="15" t="str">
        <f>IF(H241="","",Sheet1!AH241)</f>
        <v>WIN-DNG-01-009</v>
      </c>
      <c r="S241" s="40" t="str">
        <f>IF(H241="","",Sheet1!AL241)</f>
        <v>2589 WM+ DNG 71 Lê Hồng Phong</v>
      </c>
      <c r="V241" s="40" t="str">
        <f>IF(H241="","",Sheet1!AL241)</f>
        <v>2589 WM+ DNG 71 Lê Hồng Phong</v>
      </c>
      <c r="Y241" s="15" t="str">
        <f>IF(H241="","",Sheet1!AJ241)</f>
        <v>TH200</v>
      </c>
      <c r="AB241" s="51">
        <f t="shared" si="31"/>
        <v>5111</v>
      </c>
      <c r="AC241" s="51">
        <f t="shared" si="32"/>
        <v>131</v>
      </c>
      <c r="AE241" s="45">
        <f>IF(H241="","",Sheet1!U241)</f>
        <v>1</v>
      </c>
      <c r="AG241" s="15">
        <f>IF(H241="","",Sheet1!T241)</f>
        <v>45588</v>
      </c>
      <c r="AH241" s="46">
        <f t="shared" si="33"/>
        <v>45588</v>
      </c>
      <c r="AL241" s="48">
        <f t="shared" si="34"/>
        <v>8</v>
      </c>
      <c r="AN241" s="45">
        <f t="shared" si="35"/>
        <v>3647.04</v>
      </c>
      <c r="AO241" s="48">
        <f t="shared" si="36"/>
        <v>33311</v>
      </c>
      <c r="AQ241" s="52" t="str">
        <f t="shared" si="37"/>
        <v>K-hangtra</v>
      </c>
      <c r="AR241" s="52">
        <f t="shared" si="38"/>
        <v>156</v>
      </c>
      <c r="AS241" s="52">
        <f t="shared" si="39"/>
        <v>632</v>
      </c>
    </row>
    <row r="242" spans="3:45" x14ac:dyDescent="0.25">
      <c r="C242" s="39" t="str">
        <f>IF(H242="","",Sheet1!AI242)</f>
        <v>N</v>
      </c>
      <c r="D242" s="38" t="s">
        <v>3039</v>
      </c>
      <c r="E242" s="38" t="s">
        <v>25</v>
      </c>
      <c r="F242" s="39" t="str">
        <f>IF(H242="","",Sheet1!AF242)</f>
        <v>04/10/2025</v>
      </c>
      <c r="G242" t="str">
        <f>IF(H242="","",Sheet1!AF242)</f>
        <v>04/10/2025</v>
      </c>
      <c r="H242" s="21">
        <v>9106025130</v>
      </c>
      <c r="I242" t="str">
        <f>IF(H242="","",Sheet1!AF242)</f>
        <v>04/10/2025</v>
      </c>
      <c r="J242" s="40" t="str">
        <f t="shared" si="30"/>
        <v>NKHT2510/00900079871</v>
      </c>
      <c r="L242" s="42" t="str">
        <f>IF(H242="","",Sheet1!AK242)</f>
        <v>K25TTM</v>
      </c>
      <c r="M242" s="42" t="str">
        <f>IF(H242="","",Sheet1!AE242)</f>
        <v>00079871</v>
      </c>
      <c r="N242" s="43" t="str">
        <f>IF(H242="","",Sheet1!AF242)</f>
        <v>04/10/2025</v>
      </c>
      <c r="O242" s="15" t="str">
        <f>IF(H242="","",Sheet1!AH242)</f>
        <v>WIN-DNG-01-009</v>
      </c>
      <c r="S242" s="40" t="str">
        <f>IF(H242="","",Sheet1!AL242)</f>
        <v>2589 WM+ DNG 71 Lê Hồng Phong</v>
      </c>
      <c r="V242" s="40" t="str">
        <f>IF(H242="","",Sheet1!AL242)</f>
        <v>2589 WM+ DNG 71 Lê Hồng Phong</v>
      </c>
      <c r="Y242" s="15" t="str">
        <f>IF(H242="","",Sheet1!AJ242)</f>
        <v>GL250</v>
      </c>
      <c r="AB242" s="51">
        <f t="shared" si="31"/>
        <v>5111</v>
      </c>
      <c r="AC242" s="51">
        <f t="shared" si="32"/>
        <v>131</v>
      </c>
      <c r="AE242" s="45">
        <f>IF(H242="","",Sheet1!U242)</f>
        <v>1</v>
      </c>
      <c r="AG242" s="15">
        <f>IF(H242="","",Sheet1!T242)</f>
        <v>49500</v>
      </c>
      <c r="AH242" s="46">
        <f t="shared" si="33"/>
        <v>49500</v>
      </c>
      <c r="AL242" s="48">
        <f t="shared" si="34"/>
        <v>8</v>
      </c>
      <c r="AN242" s="45">
        <f t="shared" si="35"/>
        <v>3960</v>
      </c>
      <c r="AO242" s="48">
        <f t="shared" si="36"/>
        <v>33311</v>
      </c>
      <c r="AQ242" s="52" t="str">
        <f t="shared" si="37"/>
        <v>K-hangtra</v>
      </c>
      <c r="AR242" s="52">
        <f t="shared" si="38"/>
        <v>156</v>
      </c>
      <c r="AS242" s="52">
        <f t="shared" si="39"/>
        <v>632</v>
      </c>
    </row>
    <row r="243" spans="3:45" x14ac:dyDescent="0.25">
      <c r="C243" s="39" t="str">
        <f>IF(H243="","",Sheet1!AI243)</f>
        <v>B</v>
      </c>
      <c r="D243" s="38" t="s">
        <v>3039</v>
      </c>
      <c r="E243" s="38" t="s">
        <v>25</v>
      </c>
      <c r="F243" s="39" t="str">
        <f>IF(H243="","",Sheet1!AF243)</f>
        <v>04/10/2025</v>
      </c>
      <c r="G243" t="str">
        <f>IF(H243="","",Sheet1!AF243)</f>
        <v>04/10/2025</v>
      </c>
      <c r="H243" s="21">
        <v>9106025149</v>
      </c>
      <c r="I243" t="str">
        <f>IF(H243="","",Sheet1!AF243)</f>
        <v>04/10/2025</v>
      </c>
      <c r="J243" s="40" t="str">
        <f t="shared" si="30"/>
        <v>NKHT2510/04400014111</v>
      </c>
      <c r="L243" s="42" t="str">
        <f>IF(H243="","",Sheet1!AK243)</f>
        <v>K25TTM</v>
      </c>
      <c r="M243" s="42" t="str">
        <f>IF(H243="","",Sheet1!AE243)</f>
        <v>00014111</v>
      </c>
      <c r="N243" s="43" t="str">
        <f>IF(H243="","",Sheet1!AF243)</f>
        <v>04/10/2025</v>
      </c>
      <c r="O243" s="15" t="str">
        <f>IF(H243="","",Sheet1!AH243)</f>
        <v>WIN-044</v>
      </c>
      <c r="S243" s="40" t="str">
        <f>IF(H243="","",Sheet1!AL243)</f>
        <v>5222 WM+ TBH 106 Bùi Sỹ Tiêm</v>
      </c>
      <c r="V243" s="40" t="str">
        <f>IF(H243="","",Sheet1!AL243)</f>
        <v>5222 WM+ TBH 106 Bùi Sỹ Tiêm</v>
      </c>
      <c r="Y243" s="15" t="str">
        <f>IF(H243="","",Sheet1!AJ243)</f>
        <v>GTLX250G</v>
      </c>
      <c r="AB243" s="51">
        <f t="shared" si="31"/>
        <v>5111</v>
      </c>
      <c r="AC243" s="51">
        <f t="shared" si="32"/>
        <v>131</v>
      </c>
      <c r="AE243" s="45">
        <f>IF(H243="","",Sheet1!U243)</f>
        <v>1</v>
      </c>
      <c r="AG243" s="15">
        <f>IF(H243="","",Sheet1!T243)</f>
        <v>41150</v>
      </c>
      <c r="AH243" s="46">
        <f t="shared" si="33"/>
        <v>41150</v>
      </c>
      <c r="AL243" s="48">
        <f t="shared" si="34"/>
        <v>8</v>
      </c>
      <c r="AN243" s="45">
        <f t="shared" si="35"/>
        <v>3292</v>
      </c>
      <c r="AO243" s="48">
        <f t="shared" si="36"/>
        <v>33311</v>
      </c>
      <c r="AQ243" s="52" t="str">
        <f t="shared" si="37"/>
        <v>K-hangtra</v>
      </c>
      <c r="AR243" s="52">
        <f t="shared" si="38"/>
        <v>156</v>
      </c>
      <c r="AS243" s="52">
        <f t="shared" si="39"/>
        <v>632</v>
      </c>
    </row>
    <row r="244" spans="3:45" x14ac:dyDescent="0.25">
      <c r="C244" s="39" t="str">
        <f>IF(H244="","",Sheet1!AI244)</f>
        <v>B</v>
      </c>
      <c r="D244" s="38" t="s">
        <v>3039</v>
      </c>
      <c r="E244" s="38" t="s">
        <v>25</v>
      </c>
      <c r="F244" s="39" t="str">
        <f>IF(H244="","",Sheet1!AF244)</f>
        <v>04/10/2025</v>
      </c>
      <c r="G244" t="str">
        <f>IF(H244="","",Sheet1!AF244)</f>
        <v>04/10/2025</v>
      </c>
      <c r="H244" s="21">
        <v>9106025150</v>
      </c>
      <c r="I244" t="str">
        <f>IF(H244="","",Sheet1!AF244)</f>
        <v>04/10/2025</v>
      </c>
      <c r="J244" s="40" t="str">
        <f t="shared" si="30"/>
        <v>NKHT2510/00200475919</v>
      </c>
      <c r="L244" s="42" t="str">
        <f>IF(H244="","",Sheet1!AK244)</f>
        <v>K25TTM</v>
      </c>
      <c r="M244" s="42" t="str">
        <f>IF(H244="","",Sheet1!AE244)</f>
        <v>00475919</v>
      </c>
      <c r="N244" s="43" t="str">
        <f>IF(H244="","",Sheet1!AF244)</f>
        <v>04/10/2025</v>
      </c>
      <c r="O244" s="15" t="str">
        <f>IF(H244="","",Sheet1!AH244)</f>
        <v>WIN-HNI-00-002</v>
      </c>
      <c r="S244" s="40" t="str">
        <f>IF(H244="","",Sheet1!AL244)</f>
        <v>6991 WM+ HNI Xuân Sơn, Sóc Sơn</v>
      </c>
      <c r="V244" s="40" t="str">
        <f>IF(H244="","",Sheet1!AL244)</f>
        <v>6991 WM+ HNI Xuân Sơn, Sóc Sơn</v>
      </c>
      <c r="Y244" s="15" t="str">
        <f>IF(H244="","",Sheet1!AJ244)</f>
        <v>MNH250</v>
      </c>
      <c r="AB244" s="51">
        <f t="shared" si="31"/>
        <v>5111</v>
      </c>
      <c r="AC244" s="51">
        <f t="shared" si="32"/>
        <v>131</v>
      </c>
      <c r="AE244" s="45">
        <f>IF(H244="","",Sheet1!U244)</f>
        <v>2</v>
      </c>
      <c r="AG244" s="15">
        <f>IF(H244="","",Sheet1!T244)</f>
        <v>46000</v>
      </c>
      <c r="AH244" s="46">
        <f t="shared" si="33"/>
        <v>92000</v>
      </c>
      <c r="AL244" s="48">
        <f t="shared" si="34"/>
        <v>8</v>
      </c>
      <c r="AN244" s="45">
        <f t="shared" si="35"/>
        <v>7360</v>
      </c>
      <c r="AO244" s="48">
        <f t="shared" si="36"/>
        <v>33311</v>
      </c>
      <c r="AQ244" s="52" t="str">
        <f t="shared" si="37"/>
        <v>K-hangtra</v>
      </c>
      <c r="AR244" s="52">
        <f t="shared" si="38"/>
        <v>156</v>
      </c>
      <c r="AS244" s="52">
        <f t="shared" si="39"/>
        <v>632</v>
      </c>
    </row>
    <row r="245" spans="3:45" x14ac:dyDescent="0.25">
      <c r="C245" s="39" t="str">
        <f>IF(H245="","",Sheet1!AI245)</f>
        <v>B</v>
      </c>
      <c r="D245" s="38" t="s">
        <v>3039</v>
      </c>
      <c r="E245" s="38" t="s">
        <v>25</v>
      </c>
      <c r="F245" s="39" t="str">
        <f>IF(H245="","",Sheet1!AF245)</f>
        <v>04/10/2025</v>
      </c>
      <c r="G245" t="str">
        <f>IF(H245="","",Sheet1!AF245)</f>
        <v>04/10/2025</v>
      </c>
      <c r="H245" s="21">
        <v>9106025150</v>
      </c>
      <c r="I245" t="str">
        <f>IF(H245="","",Sheet1!AF245)</f>
        <v>04/10/2025</v>
      </c>
      <c r="J245" s="40" t="str">
        <f t="shared" si="30"/>
        <v>NKHT2510/00200475919</v>
      </c>
      <c r="L245" s="42" t="str">
        <f>IF(H245="","",Sheet1!AK245)</f>
        <v>K25TTM</v>
      </c>
      <c r="M245" s="42" t="str">
        <f>IF(H245="","",Sheet1!AE245)</f>
        <v>00475919</v>
      </c>
      <c r="N245" s="43" t="str">
        <f>IF(H245="","",Sheet1!AF245)</f>
        <v>04/10/2025</v>
      </c>
      <c r="O245" s="15" t="str">
        <f>IF(H245="","",Sheet1!AH245)</f>
        <v>WIN-HNI-00-002</v>
      </c>
      <c r="S245" s="40" t="str">
        <f>IF(H245="","",Sheet1!AL245)</f>
        <v>6991 WM+ HNI Xuân Sơn, Sóc Sơn</v>
      </c>
      <c r="V245" s="40" t="str">
        <f>IF(H245="","",Sheet1!AL245)</f>
        <v>6991 WM+ HNI Xuân Sơn, Sóc Sơn</v>
      </c>
      <c r="Y245" s="15" t="str">
        <f>IF(H245="","",Sheet1!AJ245)</f>
        <v>GM500</v>
      </c>
      <c r="AB245" s="51">
        <f t="shared" si="31"/>
        <v>5111</v>
      </c>
      <c r="AC245" s="51">
        <f t="shared" si="32"/>
        <v>131</v>
      </c>
      <c r="AE245" s="45">
        <f>IF(H245="","",Sheet1!U245)</f>
        <v>2</v>
      </c>
      <c r="AG245" s="15">
        <f>IF(H245="","",Sheet1!T245)</f>
        <v>111058</v>
      </c>
      <c r="AH245" s="46">
        <f t="shared" si="33"/>
        <v>222116</v>
      </c>
      <c r="AL245" s="48">
        <f t="shared" si="34"/>
        <v>8</v>
      </c>
      <c r="AN245" s="45">
        <f t="shared" si="35"/>
        <v>17769.28</v>
      </c>
      <c r="AO245" s="48">
        <f t="shared" si="36"/>
        <v>33311</v>
      </c>
      <c r="AQ245" s="52" t="str">
        <f t="shared" si="37"/>
        <v>K-hangtra</v>
      </c>
      <c r="AR245" s="52">
        <f t="shared" si="38"/>
        <v>156</v>
      </c>
      <c r="AS245" s="52">
        <f t="shared" si="39"/>
        <v>632</v>
      </c>
    </row>
    <row r="246" spans="3:45" x14ac:dyDescent="0.25">
      <c r="C246" s="39" t="str">
        <f>IF(H246="","",Sheet1!AI246)</f>
        <v>N</v>
      </c>
      <c r="D246" s="38" t="s">
        <v>3039</v>
      </c>
      <c r="E246" s="38" t="s">
        <v>25</v>
      </c>
      <c r="F246" s="39" t="str">
        <f>IF(H246="","",Sheet1!AF246)</f>
        <v>04/10/2025</v>
      </c>
      <c r="G246" t="str">
        <f>IF(H246="","",Sheet1!AF246)</f>
        <v>04/10/2025</v>
      </c>
      <c r="H246" s="21">
        <v>9106025231</v>
      </c>
      <c r="I246" t="str">
        <f>IF(H246="","",Sheet1!AF246)</f>
        <v>04/10/2025</v>
      </c>
      <c r="J246" s="40" t="str">
        <f t="shared" si="30"/>
        <v>NKHT2510/00900079875</v>
      </c>
      <c r="L246" s="42" t="str">
        <f>IF(H246="","",Sheet1!AK246)</f>
        <v>K25TTM</v>
      </c>
      <c r="M246" s="42" t="str">
        <f>IF(H246="","",Sheet1!AE246)</f>
        <v>00079875</v>
      </c>
      <c r="N246" s="43" t="str">
        <f>IF(H246="","",Sheet1!AF246)</f>
        <v>04/10/2025</v>
      </c>
      <c r="O246" s="15" t="str">
        <f>IF(H246="","",Sheet1!AH246)</f>
        <v>WIN-DNG-01-009</v>
      </c>
      <c r="S246" s="40" t="str">
        <f>IF(H246="","",Sheet1!AL246)</f>
        <v>4475 WM+ DNG 220 Thanh Thủy</v>
      </c>
      <c r="V246" s="40" t="str">
        <f>IF(H246="","",Sheet1!AL246)</f>
        <v>4475 WM+ DNG 220 Thanh Thủy</v>
      </c>
      <c r="Y246" s="15" t="str">
        <f>IF(H246="","",Sheet1!AJ246)</f>
        <v>CC300</v>
      </c>
      <c r="AB246" s="51">
        <f t="shared" si="31"/>
        <v>5111</v>
      </c>
      <c r="AC246" s="51">
        <f t="shared" si="32"/>
        <v>131</v>
      </c>
      <c r="AE246" s="45">
        <f>IF(H246="","",Sheet1!U246)</f>
        <v>1</v>
      </c>
      <c r="AG246" s="15">
        <f>IF(H246="","",Sheet1!T246)</f>
        <v>60885</v>
      </c>
      <c r="AH246" s="46">
        <f t="shared" si="33"/>
        <v>60885</v>
      </c>
      <c r="AL246" s="48">
        <f t="shared" si="34"/>
        <v>8</v>
      </c>
      <c r="AN246" s="45">
        <f t="shared" si="35"/>
        <v>4870.8</v>
      </c>
      <c r="AO246" s="48">
        <f t="shared" si="36"/>
        <v>33311</v>
      </c>
      <c r="AQ246" s="52" t="str">
        <f t="shared" si="37"/>
        <v>K-hangtra</v>
      </c>
      <c r="AR246" s="52">
        <f t="shared" si="38"/>
        <v>156</v>
      </c>
      <c r="AS246" s="52">
        <f t="shared" si="39"/>
        <v>632</v>
      </c>
    </row>
    <row r="247" spans="3:45" x14ac:dyDescent="0.25">
      <c r="C247" s="39" t="str">
        <f>IF(H247="","",Sheet1!AI247)</f>
        <v>N</v>
      </c>
      <c r="D247" s="38" t="s">
        <v>3039</v>
      </c>
      <c r="E247" s="38" t="s">
        <v>25</v>
      </c>
      <c r="F247" s="39" t="str">
        <f>IF(H247="","",Sheet1!AF247)</f>
        <v>04/10/2025</v>
      </c>
      <c r="G247" t="str">
        <f>IF(H247="","",Sheet1!AF247)</f>
        <v>04/10/2025</v>
      </c>
      <c r="H247" s="21">
        <v>9106025231</v>
      </c>
      <c r="I247" t="str">
        <f>IF(H247="","",Sheet1!AF247)</f>
        <v>04/10/2025</v>
      </c>
      <c r="J247" s="40" t="str">
        <f t="shared" si="30"/>
        <v>NKHT2510/00900079875</v>
      </c>
      <c r="L247" s="42" t="str">
        <f>IF(H247="","",Sheet1!AK247)</f>
        <v>K25TTM</v>
      </c>
      <c r="M247" s="42" t="str">
        <f>IF(H247="","",Sheet1!AE247)</f>
        <v>00079875</v>
      </c>
      <c r="N247" s="43" t="str">
        <f>IF(H247="","",Sheet1!AF247)</f>
        <v>04/10/2025</v>
      </c>
      <c r="O247" s="15" t="str">
        <f>IF(H247="","",Sheet1!AH247)</f>
        <v>WIN-DNG-01-009</v>
      </c>
      <c r="S247" s="40" t="str">
        <f>IF(H247="","",Sheet1!AL247)</f>
        <v>4475 WM+ DNG 220 Thanh Thủy</v>
      </c>
      <c r="V247" s="40" t="str">
        <f>IF(H247="","",Sheet1!AL247)</f>
        <v>4475 WM+ DNG 220 Thanh Thủy</v>
      </c>
      <c r="Y247" s="15" t="str">
        <f>IF(H247="","",Sheet1!AJ247)</f>
        <v>CN300</v>
      </c>
      <c r="AB247" s="51">
        <f t="shared" si="31"/>
        <v>5111</v>
      </c>
      <c r="AC247" s="51">
        <f t="shared" si="32"/>
        <v>131</v>
      </c>
      <c r="AE247" s="45">
        <f>IF(H247="","",Sheet1!U247)</f>
        <v>1</v>
      </c>
      <c r="AG247" s="15">
        <f>IF(H247="","",Sheet1!T247)</f>
        <v>70950</v>
      </c>
      <c r="AH247" s="46">
        <f t="shared" si="33"/>
        <v>70950</v>
      </c>
      <c r="AL247" s="48">
        <f t="shared" si="34"/>
        <v>8</v>
      </c>
      <c r="AN247" s="45">
        <f t="shared" si="35"/>
        <v>5676</v>
      </c>
      <c r="AO247" s="48">
        <f t="shared" si="36"/>
        <v>33311</v>
      </c>
      <c r="AQ247" s="52" t="str">
        <f t="shared" si="37"/>
        <v>K-hangtra</v>
      </c>
      <c r="AR247" s="52">
        <f t="shared" si="38"/>
        <v>156</v>
      </c>
      <c r="AS247" s="52">
        <f t="shared" si="39"/>
        <v>632</v>
      </c>
    </row>
    <row r="248" spans="3:45" x14ac:dyDescent="0.25">
      <c r="C248" s="39" t="str">
        <f>IF(H248="","",Sheet1!AI248)</f>
        <v>N</v>
      </c>
      <c r="D248" s="38" t="s">
        <v>3039</v>
      </c>
      <c r="E248" s="38" t="s">
        <v>25</v>
      </c>
      <c r="F248" s="39" t="str">
        <f>IF(H248="","",Sheet1!AF248)</f>
        <v>04/10/2025</v>
      </c>
      <c r="G248" t="str">
        <f>IF(H248="","",Sheet1!AF248)</f>
        <v>04/10/2025</v>
      </c>
      <c r="H248" s="21">
        <v>9106025231</v>
      </c>
      <c r="I248" t="str">
        <f>IF(H248="","",Sheet1!AF248)</f>
        <v>04/10/2025</v>
      </c>
      <c r="J248" s="40" t="str">
        <f t="shared" si="30"/>
        <v>NKHT2510/00900079875</v>
      </c>
      <c r="L248" s="42" t="str">
        <f>IF(H248="","",Sheet1!AK248)</f>
        <v>K25TTM</v>
      </c>
      <c r="M248" s="42" t="str">
        <f>IF(H248="","",Sheet1!AE248)</f>
        <v>00079875</v>
      </c>
      <c r="N248" s="43" t="str">
        <f>IF(H248="","",Sheet1!AF248)</f>
        <v>04/10/2025</v>
      </c>
      <c r="O248" s="15" t="str">
        <f>IF(H248="","",Sheet1!AH248)</f>
        <v>WIN-DNG-01-009</v>
      </c>
      <c r="S248" s="40" t="str">
        <f>IF(H248="","",Sheet1!AL248)</f>
        <v>4475 WM+ DNG 220 Thanh Thủy</v>
      </c>
      <c r="V248" s="40" t="str">
        <f>IF(H248="","",Sheet1!AL248)</f>
        <v>4475 WM+ DNG 220 Thanh Thủy</v>
      </c>
      <c r="Y248" s="15" t="str">
        <f>IF(H248="","",Sheet1!AJ248)</f>
        <v>MNH250</v>
      </c>
      <c r="AB248" s="51">
        <f t="shared" si="31"/>
        <v>5111</v>
      </c>
      <c r="AC248" s="51">
        <f t="shared" si="32"/>
        <v>131</v>
      </c>
      <c r="AE248" s="45">
        <f>IF(H248="","",Sheet1!U248)</f>
        <v>1</v>
      </c>
      <c r="AG248" s="15">
        <f>IF(H248="","",Sheet1!T248)</f>
        <v>46000</v>
      </c>
      <c r="AH248" s="46">
        <f t="shared" si="33"/>
        <v>46000</v>
      </c>
      <c r="AL248" s="48">
        <f t="shared" si="34"/>
        <v>8</v>
      </c>
      <c r="AN248" s="45">
        <f t="shared" si="35"/>
        <v>3680</v>
      </c>
      <c r="AO248" s="48">
        <f t="shared" si="36"/>
        <v>33311</v>
      </c>
      <c r="AQ248" s="52" t="str">
        <f t="shared" si="37"/>
        <v>K-hangtra</v>
      </c>
      <c r="AR248" s="52">
        <f t="shared" si="38"/>
        <v>156</v>
      </c>
      <c r="AS248" s="52">
        <f t="shared" si="39"/>
        <v>632</v>
      </c>
    </row>
    <row r="249" spans="3:45" x14ac:dyDescent="0.25">
      <c r="C249" s="39" t="str">
        <f>IF(H249="","",Sheet1!AI249)</f>
        <v>B</v>
      </c>
      <c r="D249" s="38" t="s">
        <v>3039</v>
      </c>
      <c r="E249" s="38" t="s">
        <v>25</v>
      </c>
      <c r="F249" s="39" t="str">
        <f>IF(H249="","",Sheet1!AF249)</f>
        <v>04/10/2025</v>
      </c>
      <c r="G249" t="str">
        <f>IF(H249="","",Sheet1!AF249)</f>
        <v>04/10/2025</v>
      </c>
      <c r="H249" s="21">
        <v>9106025241</v>
      </c>
      <c r="I249" t="str">
        <f>IF(H249="","",Sheet1!AF249)</f>
        <v>04/10/2025</v>
      </c>
      <c r="J249" s="40" t="str">
        <f t="shared" si="30"/>
        <v>NKHT2510/00200475941</v>
      </c>
      <c r="L249" s="42" t="str">
        <f>IF(H249="","",Sheet1!AK249)</f>
        <v>K25TTM</v>
      </c>
      <c r="M249" s="42" t="str">
        <f>IF(H249="","",Sheet1!AE249)</f>
        <v>00475941</v>
      </c>
      <c r="N249" s="43" t="str">
        <f>IF(H249="","",Sheet1!AF249)</f>
        <v>04/10/2025</v>
      </c>
      <c r="O249" s="15" t="str">
        <f>IF(H249="","",Sheet1!AH249)</f>
        <v>WIN-HNI-00-002</v>
      </c>
      <c r="S249" s="40" t="str">
        <f>IF(H249="","",Sheet1!AL249)</f>
        <v>3857 WM+ HNI TDP 18 Trung Văn (70 Đại Li</v>
      </c>
      <c r="V249" s="40" t="str">
        <f>IF(H249="","",Sheet1!AL249)</f>
        <v>3857 WM+ HNI TDP 18 Trung Văn (70 Đại Li</v>
      </c>
      <c r="Y249" s="15" t="str">
        <f>IF(H249="","",Sheet1!AJ249)</f>
        <v>GM500</v>
      </c>
      <c r="AB249" s="51">
        <f t="shared" si="31"/>
        <v>5111</v>
      </c>
      <c r="AC249" s="51">
        <f t="shared" si="32"/>
        <v>131</v>
      </c>
      <c r="AE249" s="45">
        <f>IF(H249="","",Sheet1!U249)</f>
        <v>2</v>
      </c>
      <c r="AG249" s="15">
        <f>IF(H249="","",Sheet1!T249)</f>
        <v>111058</v>
      </c>
      <c r="AH249" s="46">
        <f t="shared" si="33"/>
        <v>222116</v>
      </c>
      <c r="AL249" s="48">
        <f t="shared" si="34"/>
        <v>8</v>
      </c>
      <c r="AN249" s="45">
        <f t="shared" si="35"/>
        <v>17769.28</v>
      </c>
      <c r="AO249" s="48">
        <f t="shared" si="36"/>
        <v>33311</v>
      </c>
      <c r="AQ249" s="52" t="str">
        <f t="shared" si="37"/>
        <v>K-hangtra</v>
      </c>
      <c r="AR249" s="52">
        <f t="shared" si="38"/>
        <v>156</v>
      </c>
      <c r="AS249" s="52">
        <f t="shared" si="39"/>
        <v>632</v>
      </c>
    </row>
    <row r="250" spans="3:45" x14ac:dyDescent="0.25">
      <c r="C250" s="39" t="str">
        <f>IF(H250="","",Sheet1!AI250)</f>
        <v>B</v>
      </c>
      <c r="D250" s="38" t="s">
        <v>3039</v>
      </c>
      <c r="E250" s="38" t="s">
        <v>25</v>
      </c>
      <c r="F250" s="39" t="str">
        <f>IF(H250="","",Sheet1!AF250)</f>
        <v>04/10/2025</v>
      </c>
      <c r="G250" t="str">
        <f>IF(H250="","",Sheet1!AF250)</f>
        <v>04/10/2025</v>
      </c>
      <c r="H250" s="21">
        <v>9106025265</v>
      </c>
      <c r="I250" t="str">
        <f>IF(H250="","",Sheet1!AF250)</f>
        <v>04/10/2025</v>
      </c>
      <c r="J250" s="40" t="str">
        <f t="shared" si="30"/>
        <v>NKHT2510/05600028536</v>
      </c>
      <c r="L250" s="42" t="str">
        <f>IF(H250="","",Sheet1!AK250)</f>
        <v>K25TTM</v>
      </c>
      <c r="M250" s="42" t="str">
        <f>IF(H250="","",Sheet1!AE250)</f>
        <v>00028536</v>
      </c>
      <c r="N250" s="43" t="str">
        <f>IF(H250="","",Sheet1!AF250)</f>
        <v>04/10/2025</v>
      </c>
      <c r="O250" s="15" t="str">
        <f>IF(H250="","",Sheet1!AH250)</f>
        <v>WIN-056</v>
      </c>
      <c r="S250" s="40" t="str">
        <f>IF(H250="","",Sheet1!AL250)</f>
        <v>5762 WM+ HYN Liên Nghĩa, Văn Giang</v>
      </c>
      <c r="V250" s="40" t="str">
        <f>IF(H250="","",Sheet1!AL250)</f>
        <v>5762 WM+ HYN Liên Nghĩa, Văn Giang</v>
      </c>
      <c r="Y250" s="15" t="str">
        <f>IF(H250="","",Sheet1!AJ250)</f>
        <v>CGM300</v>
      </c>
      <c r="AB250" s="51">
        <f t="shared" si="31"/>
        <v>5111</v>
      </c>
      <c r="AC250" s="51">
        <f t="shared" si="32"/>
        <v>131</v>
      </c>
      <c r="AE250" s="45">
        <f>IF(H250="","",Sheet1!U250)</f>
        <v>1</v>
      </c>
      <c r="AG250" s="15">
        <f>IF(H250="","",Sheet1!T250)</f>
        <v>73431</v>
      </c>
      <c r="AH250" s="46">
        <f t="shared" si="33"/>
        <v>73431</v>
      </c>
      <c r="AL250" s="48">
        <f t="shared" si="34"/>
        <v>8</v>
      </c>
      <c r="AN250" s="45">
        <f t="shared" si="35"/>
        <v>5874.4800000000005</v>
      </c>
      <c r="AO250" s="48">
        <f t="shared" si="36"/>
        <v>33311</v>
      </c>
      <c r="AQ250" s="52" t="str">
        <f t="shared" si="37"/>
        <v>K-hangtra</v>
      </c>
      <c r="AR250" s="52">
        <f t="shared" si="38"/>
        <v>156</v>
      </c>
      <c r="AS250" s="52">
        <f t="shared" si="39"/>
        <v>632</v>
      </c>
    </row>
    <row r="251" spans="3:45" x14ac:dyDescent="0.25">
      <c r="C251" s="39" t="str">
        <f>IF(H251="","",Sheet1!AI251)</f>
        <v>N</v>
      </c>
      <c r="D251" s="38" t="s">
        <v>3039</v>
      </c>
      <c r="E251" s="38" t="s">
        <v>25</v>
      </c>
      <c r="F251" s="39" t="str">
        <f>IF(H251="","",Sheet1!AF251)</f>
        <v>04/10/2025</v>
      </c>
      <c r="G251" t="str">
        <f>IF(H251="","",Sheet1!AF251)</f>
        <v>04/10/2025</v>
      </c>
      <c r="H251" s="21">
        <v>9106025294</v>
      </c>
      <c r="I251" t="str">
        <f>IF(H251="","",Sheet1!AF251)</f>
        <v>04/10/2025</v>
      </c>
      <c r="J251" s="40" t="str">
        <f t="shared" si="30"/>
        <v>NKHT2510/02800010047</v>
      </c>
      <c r="L251" s="42" t="str">
        <f>IF(H251="","",Sheet1!AK251)</f>
        <v>K25TTM</v>
      </c>
      <c r="M251" s="42" t="str">
        <f>IF(H251="","",Sheet1!AE251)</f>
        <v>00010047</v>
      </c>
      <c r="N251" s="43" t="str">
        <f>IF(H251="","",Sheet1!AF251)</f>
        <v>04/10/2025</v>
      </c>
      <c r="O251" s="15" t="str">
        <f>IF(H251="","",Sheet1!AH251)</f>
        <v>WIN-028</v>
      </c>
      <c r="S251" s="40" t="str">
        <f>IF(H251="","",Sheet1!AL251)</f>
        <v>5902 WM+ KHA 155 đường A2 Phước Hải</v>
      </c>
      <c r="V251" s="40" t="str">
        <f>IF(H251="","",Sheet1!AL251)</f>
        <v>5902 WM+ KHA 155 đường A2 Phước Hải</v>
      </c>
      <c r="Y251" s="15" t="str">
        <f>IF(H251="","",Sheet1!AJ251)</f>
        <v>CN300</v>
      </c>
      <c r="AB251" s="51">
        <f t="shared" si="31"/>
        <v>5111</v>
      </c>
      <c r="AC251" s="51">
        <f t="shared" si="32"/>
        <v>131</v>
      </c>
      <c r="AE251" s="45">
        <f>IF(H251="","",Sheet1!U251)</f>
        <v>1</v>
      </c>
      <c r="AG251" s="15">
        <f>IF(H251="","",Sheet1!T251)</f>
        <v>70950</v>
      </c>
      <c r="AH251" s="46">
        <f t="shared" si="33"/>
        <v>70950</v>
      </c>
      <c r="AL251" s="48">
        <f t="shared" si="34"/>
        <v>8</v>
      </c>
      <c r="AN251" s="45">
        <f t="shared" si="35"/>
        <v>5676</v>
      </c>
      <c r="AO251" s="48">
        <f t="shared" si="36"/>
        <v>33311</v>
      </c>
      <c r="AQ251" s="52" t="str">
        <f t="shared" si="37"/>
        <v>K-hangtra</v>
      </c>
      <c r="AR251" s="52">
        <f t="shared" si="38"/>
        <v>156</v>
      </c>
      <c r="AS251" s="52">
        <f t="shared" si="39"/>
        <v>632</v>
      </c>
    </row>
    <row r="252" spans="3:45" x14ac:dyDescent="0.25">
      <c r="C252" s="39" t="str">
        <f>IF(H252="","",Sheet1!AI252)</f>
        <v>N</v>
      </c>
      <c r="D252" s="38" t="s">
        <v>3039</v>
      </c>
      <c r="E252" s="38" t="s">
        <v>25</v>
      </c>
      <c r="F252" s="39" t="str">
        <f>IF(H252="","",Sheet1!AF252)</f>
        <v>04/10/2025</v>
      </c>
      <c r="G252" t="str">
        <f>IF(H252="","",Sheet1!AF252)</f>
        <v>04/10/2025</v>
      </c>
      <c r="H252" s="21">
        <v>9106025294</v>
      </c>
      <c r="I252" t="str">
        <f>IF(H252="","",Sheet1!AF252)</f>
        <v>04/10/2025</v>
      </c>
      <c r="J252" s="40" t="str">
        <f t="shared" si="30"/>
        <v>NKHT2510/02800010047</v>
      </c>
      <c r="L252" s="42" t="str">
        <f>IF(H252="","",Sheet1!AK252)</f>
        <v>K25TTM</v>
      </c>
      <c r="M252" s="42" t="str">
        <f>IF(H252="","",Sheet1!AE252)</f>
        <v>00010047</v>
      </c>
      <c r="N252" s="43" t="str">
        <f>IF(H252="","",Sheet1!AF252)</f>
        <v>04/10/2025</v>
      </c>
      <c r="O252" s="15" t="str">
        <f>IF(H252="","",Sheet1!AH252)</f>
        <v>WIN-028</v>
      </c>
      <c r="S252" s="40" t="str">
        <f>IF(H252="","",Sheet1!AL252)</f>
        <v>5902 WM+ KHA 155 đường A2 Phước Hải</v>
      </c>
      <c r="V252" s="40" t="str">
        <f>IF(H252="","",Sheet1!AL252)</f>
        <v>5902 WM+ KHA 155 đường A2 Phước Hải</v>
      </c>
      <c r="Y252" s="15" t="str">
        <f>IF(H252="","",Sheet1!AJ252)</f>
        <v>GTLX250G</v>
      </c>
      <c r="AB252" s="51">
        <f t="shared" si="31"/>
        <v>5111</v>
      </c>
      <c r="AC252" s="51">
        <f t="shared" si="32"/>
        <v>131</v>
      </c>
      <c r="AE252" s="45">
        <f>IF(H252="","",Sheet1!U252)</f>
        <v>2</v>
      </c>
      <c r="AG252" s="15">
        <f>IF(H252="","",Sheet1!T252)</f>
        <v>41150</v>
      </c>
      <c r="AH252" s="46">
        <f t="shared" si="33"/>
        <v>82300</v>
      </c>
      <c r="AL252" s="48">
        <f t="shared" si="34"/>
        <v>8</v>
      </c>
      <c r="AN252" s="45">
        <f t="shared" si="35"/>
        <v>6584</v>
      </c>
      <c r="AO252" s="48">
        <f t="shared" si="36"/>
        <v>33311</v>
      </c>
      <c r="AQ252" s="52" t="str">
        <f t="shared" si="37"/>
        <v>K-hangtra</v>
      </c>
      <c r="AR252" s="52">
        <f t="shared" si="38"/>
        <v>156</v>
      </c>
      <c r="AS252" s="52">
        <f t="shared" si="39"/>
        <v>632</v>
      </c>
    </row>
    <row r="253" spans="3:45" x14ac:dyDescent="0.25">
      <c r="C253" s="39" t="str">
        <f>IF(H253="","",Sheet1!AI253)</f>
        <v>B</v>
      </c>
      <c r="D253" s="38" t="s">
        <v>3039</v>
      </c>
      <c r="E253" s="38" t="s">
        <v>25</v>
      </c>
      <c r="F253" s="39" t="str">
        <f>IF(H253="","",Sheet1!AF253)</f>
        <v>04/10/2025</v>
      </c>
      <c r="G253" t="str">
        <f>IF(H253="","",Sheet1!AF253)</f>
        <v>04/10/2025</v>
      </c>
      <c r="H253" s="21">
        <v>9106025375</v>
      </c>
      <c r="I253" t="str">
        <f>IF(H253="","",Sheet1!AF253)</f>
        <v>04/10/2025</v>
      </c>
      <c r="J253" s="40" t="str">
        <f t="shared" si="30"/>
        <v>NKHT2510/00200475986</v>
      </c>
      <c r="L253" s="42" t="str">
        <f>IF(H253="","",Sheet1!AK253)</f>
        <v>K25TTM</v>
      </c>
      <c r="M253" s="42" t="str">
        <f>IF(H253="","",Sheet1!AE253)</f>
        <v>00475986</v>
      </c>
      <c r="N253" s="43" t="str">
        <f>IF(H253="","",Sheet1!AF253)</f>
        <v>04/10/2025</v>
      </c>
      <c r="O253" s="15" t="str">
        <f>IF(H253="","",Sheet1!AH253)</f>
        <v>WIN-HNI-00-002</v>
      </c>
      <c r="S253" s="40" t="str">
        <f>IF(H253="","",Sheet1!AL253)</f>
        <v>5669 WM+ HNI 15 Xóm Chợ Yêm, Sóc Sơn</v>
      </c>
      <c r="V253" s="40" t="str">
        <f>IF(H253="","",Sheet1!AL253)</f>
        <v>5669 WM+ HNI 15 Xóm Chợ Yêm, Sóc Sơn</v>
      </c>
      <c r="Y253" s="15" t="str">
        <f>IF(H253="","",Sheet1!AJ253)</f>
        <v>GTLX250G</v>
      </c>
      <c r="AB253" s="51">
        <f t="shared" si="31"/>
        <v>5111</v>
      </c>
      <c r="AC253" s="51">
        <f t="shared" si="32"/>
        <v>131</v>
      </c>
      <c r="AE253" s="45">
        <f>IF(H253="","",Sheet1!U253)</f>
        <v>1</v>
      </c>
      <c r="AG253" s="15">
        <f>IF(H253="","",Sheet1!T253)</f>
        <v>41150</v>
      </c>
      <c r="AH253" s="46">
        <f t="shared" si="33"/>
        <v>41150</v>
      </c>
      <c r="AL253" s="48">
        <f t="shared" si="34"/>
        <v>8</v>
      </c>
      <c r="AN253" s="45">
        <f t="shared" si="35"/>
        <v>3292</v>
      </c>
      <c r="AO253" s="48">
        <f t="shared" si="36"/>
        <v>33311</v>
      </c>
      <c r="AQ253" s="52" t="str">
        <f t="shared" si="37"/>
        <v>K-hangtra</v>
      </c>
      <c r="AR253" s="52">
        <f t="shared" si="38"/>
        <v>156</v>
      </c>
      <c r="AS253" s="52">
        <f t="shared" si="39"/>
        <v>632</v>
      </c>
    </row>
    <row r="254" spans="3:45" x14ac:dyDescent="0.25">
      <c r="C254" s="39" t="str">
        <f>IF(H254="","",Sheet1!AI254)</f>
        <v>B</v>
      </c>
      <c r="D254" s="38" t="s">
        <v>3039</v>
      </c>
      <c r="E254" s="38" t="s">
        <v>25</v>
      </c>
      <c r="F254" s="39" t="str">
        <f>IF(H254="","",Sheet1!AF254)</f>
        <v>04/10/2025</v>
      </c>
      <c r="G254" t="str">
        <f>IF(H254="","",Sheet1!AF254)</f>
        <v>04/10/2025</v>
      </c>
      <c r="H254" s="21">
        <v>9106025375</v>
      </c>
      <c r="I254" t="str">
        <f>IF(H254="","",Sheet1!AF254)</f>
        <v>04/10/2025</v>
      </c>
      <c r="J254" s="40" t="str">
        <f t="shared" si="30"/>
        <v>NKHT2510/00200475986</v>
      </c>
      <c r="L254" s="42" t="str">
        <f>IF(H254="","",Sheet1!AK254)</f>
        <v>K25TTM</v>
      </c>
      <c r="M254" s="42" t="str">
        <f>IF(H254="","",Sheet1!AE254)</f>
        <v>00475986</v>
      </c>
      <c r="N254" s="43" t="str">
        <f>IF(H254="","",Sheet1!AF254)</f>
        <v>04/10/2025</v>
      </c>
      <c r="O254" s="15" t="str">
        <f>IF(H254="","",Sheet1!AH254)</f>
        <v>WIN-HNI-00-002</v>
      </c>
      <c r="S254" s="40" t="str">
        <f>IF(H254="","",Sheet1!AL254)</f>
        <v>5669 WM+ HNI 15 Xóm Chợ Yêm, Sóc Sơn</v>
      </c>
      <c r="V254" s="40" t="str">
        <f>IF(H254="","",Sheet1!AL254)</f>
        <v>5669 WM+ HNI 15 Xóm Chợ Yêm, Sóc Sơn</v>
      </c>
      <c r="Y254" s="15" t="str">
        <f>IF(H254="","",Sheet1!AJ254)</f>
        <v>MNH250</v>
      </c>
      <c r="AB254" s="51">
        <f t="shared" si="31"/>
        <v>5111</v>
      </c>
      <c r="AC254" s="51">
        <f t="shared" si="32"/>
        <v>131</v>
      </c>
      <c r="AE254" s="45">
        <f>IF(H254="","",Sheet1!U254)</f>
        <v>1</v>
      </c>
      <c r="AG254" s="15">
        <f>IF(H254="","",Sheet1!T254)</f>
        <v>46000</v>
      </c>
      <c r="AH254" s="46">
        <f t="shared" si="33"/>
        <v>46000</v>
      </c>
      <c r="AL254" s="48">
        <f t="shared" si="34"/>
        <v>8</v>
      </c>
      <c r="AN254" s="45">
        <f t="shared" si="35"/>
        <v>3680</v>
      </c>
      <c r="AO254" s="48">
        <f t="shared" si="36"/>
        <v>33311</v>
      </c>
      <c r="AQ254" s="52" t="str">
        <f t="shared" si="37"/>
        <v>K-hangtra</v>
      </c>
      <c r="AR254" s="52">
        <f t="shared" si="38"/>
        <v>156</v>
      </c>
      <c r="AS254" s="52">
        <f t="shared" si="39"/>
        <v>632</v>
      </c>
    </row>
    <row r="255" spans="3:45" x14ac:dyDescent="0.25">
      <c r="C255" s="39" t="str">
        <f>IF(H255="","",Sheet1!AI255)</f>
        <v>B</v>
      </c>
      <c r="D255" s="38" t="s">
        <v>3039</v>
      </c>
      <c r="E255" s="38" t="s">
        <v>25</v>
      </c>
      <c r="F255" s="39" t="str">
        <f>IF(H255="","",Sheet1!AF255)</f>
        <v>04/10/2025</v>
      </c>
      <c r="G255" t="str">
        <f>IF(H255="","",Sheet1!AF255)</f>
        <v>04/10/2025</v>
      </c>
      <c r="H255" s="21">
        <v>9106025376</v>
      </c>
      <c r="I255" t="str">
        <f>IF(H255="","",Sheet1!AF255)</f>
        <v>04/10/2025</v>
      </c>
      <c r="J255" s="40" t="str">
        <f t="shared" si="30"/>
        <v>NKHT2510/03100018530</v>
      </c>
      <c r="L255" s="42" t="str">
        <f>IF(H255="","",Sheet1!AK255)</f>
        <v>K25TTM</v>
      </c>
      <c r="M255" s="42" t="str">
        <f>IF(H255="","",Sheet1!AE255)</f>
        <v>00018530</v>
      </c>
      <c r="N255" s="43" t="str">
        <f>IF(H255="","",Sheet1!AF255)</f>
        <v>04/10/2025</v>
      </c>
      <c r="O255" s="15" t="str">
        <f>IF(H255="","",Sheet1!AH255)</f>
        <v>WIN-031</v>
      </c>
      <c r="S255" s="40" t="str">
        <f>IF(H255="","",Sheet1!AL255)</f>
        <v>3495 WM+ BNH 8-10 Ngõ 2 Minh Khai</v>
      </c>
      <c r="V255" s="40" t="str">
        <f>IF(H255="","",Sheet1!AL255)</f>
        <v>3495 WM+ BNH 8-10 Ngõ 2 Minh Khai</v>
      </c>
      <c r="Y255" s="15" t="str">
        <f>IF(H255="","",Sheet1!AJ255)</f>
        <v>GM500</v>
      </c>
      <c r="AB255" s="51">
        <f t="shared" si="31"/>
        <v>5111</v>
      </c>
      <c r="AC255" s="51">
        <f t="shared" si="32"/>
        <v>131</v>
      </c>
      <c r="AE255" s="45">
        <f>IF(H255="","",Sheet1!U255)</f>
        <v>2</v>
      </c>
      <c r="AG255" s="15">
        <f>IF(H255="","",Sheet1!T255)</f>
        <v>111058</v>
      </c>
      <c r="AH255" s="46">
        <f t="shared" si="33"/>
        <v>222116</v>
      </c>
      <c r="AL255" s="48">
        <f t="shared" si="34"/>
        <v>8</v>
      </c>
      <c r="AN255" s="45">
        <f t="shared" si="35"/>
        <v>17769.28</v>
      </c>
      <c r="AO255" s="48">
        <f t="shared" si="36"/>
        <v>33311</v>
      </c>
      <c r="AQ255" s="52" t="str">
        <f t="shared" si="37"/>
        <v>K-hangtra</v>
      </c>
      <c r="AR255" s="52">
        <f t="shared" si="38"/>
        <v>156</v>
      </c>
      <c r="AS255" s="52">
        <f t="shared" si="39"/>
        <v>632</v>
      </c>
    </row>
    <row r="256" spans="3:45" x14ac:dyDescent="0.25">
      <c r="C256" s="39" t="str">
        <f>IF(H256="","",Sheet1!AI256)</f>
        <v>N</v>
      </c>
      <c r="D256" s="38" t="s">
        <v>3039</v>
      </c>
      <c r="E256" s="38" t="s">
        <v>25</v>
      </c>
      <c r="F256" s="39" t="str">
        <f>IF(H256="","",Sheet1!AF256)</f>
        <v>04/10/2025</v>
      </c>
      <c r="G256" t="str">
        <f>IF(H256="","",Sheet1!AF256)</f>
        <v>04/10/2025</v>
      </c>
      <c r="H256" s="21">
        <v>9106025402</v>
      </c>
      <c r="I256" t="str">
        <f>IF(H256="","",Sheet1!AF256)</f>
        <v>04/10/2025</v>
      </c>
      <c r="J256" s="40" t="str">
        <f t="shared" si="30"/>
        <v>NKHT2510/04100004719</v>
      </c>
      <c r="L256" s="42" t="str">
        <f>IF(H256="","",Sheet1!AK256)</f>
        <v>K25TTM</v>
      </c>
      <c r="M256" s="42" t="str">
        <f>IF(H256="","",Sheet1!AE256)</f>
        <v>00004719</v>
      </c>
      <c r="N256" s="43" t="str">
        <f>IF(H256="","",Sheet1!AF256)</f>
        <v>04/10/2025</v>
      </c>
      <c r="O256" s="15" t="str">
        <f>IF(H256="","",Sheet1!AH256)</f>
        <v>WIN-041</v>
      </c>
      <c r="S256" s="40" t="str">
        <f>IF(H256="","",Sheet1!AL256)</f>
        <v>4860 WM+ LAN 10-11-12 Trương Định</v>
      </c>
      <c r="V256" s="40" t="str">
        <f>IF(H256="","",Sheet1!AL256)</f>
        <v>4860 WM+ LAN 10-11-12 Trương Định</v>
      </c>
      <c r="Y256" s="15" t="str">
        <f>IF(H256="","",Sheet1!AJ256)</f>
        <v>GL250</v>
      </c>
      <c r="AB256" s="51">
        <f t="shared" si="31"/>
        <v>5111</v>
      </c>
      <c r="AC256" s="51">
        <f t="shared" si="32"/>
        <v>131</v>
      </c>
      <c r="AE256" s="45">
        <f>IF(H256="","",Sheet1!U256)</f>
        <v>1</v>
      </c>
      <c r="AG256" s="15">
        <f>IF(H256="","",Sheet1!T256)</f>
        <v>49500</v>
      </c>
      <c r="AH256" s="46">
        <f t="shared" si="33"/>
        <v>49500</v>
      </c>
      <c r="AL256" s="48">
        <f t="shared" si="34"/>
        <v>8</v>
      </c>
      <c r="AN256" s="45">
        <f t="shared" si="35"/>
        <v>3960</v>
      </c>
      <c r="AO256" s="48">
        <f t="shared" si="36"/>
        <v>33311</v>
      </c>
      <c r="AQ256" s="52" t="str">
        <f t="shared" si="37"/>
        <v>K-hangtra</v>
      </c>
      <c r="AR256" s="52">
        <f t="shared" si="38"/>
        <v>156</v>
      </c>
      <c r="AS256" s="52">
        <f t="shared" si="39"/>
        <v>632</v>
      </c>
    </row>
    <row r="257" spans="3:45" x14ac:dyDescent="0.25">
      <c r="C257" s="39" t="str">
        <f>IF(H257="","",Sheet1!AI257)</f>
        <v>N</v>
      </c>
      <c r="D257" s="38" t="s">
        <v>3039</v>
      </c>
      <c r="E257" s="38" t="s">
        <v>25</v>
      </c>
      <c r="F257" s="39" t="str">
        <f>IF(H257="","",Sheet1!AF257)</f>
        <v>04/10/2025</v>
      </c>
      <c r="G257" t="str">
        <f>IF(H257="","",Sheet1!AF257)</f>
        <v>04/10/2025</v>
      </c>
      <c r="H257" s="21">
        <v>9106025402</v>
      </c>
      <c r="I257" t="str">
        <f>IF(H257="","",Sheet1!AF257)</f>
        <v>04/10/2025</v>
      </c>
      <c r="J257" s="40" t="str">
        <f t="shared" si="30"/>
        <v>NKHT2510/04100004719</v>
      </c>
      <c r="L257" s="42" t="str">
        <f>IF(H257="","",Sheet1!AK257)</f>
        <v>K25TTM</v>
      </c>
      <c r="M257" s="42" t="str">
        <f>IF(H257="","",Sheet1!AE257)</f>
        <v>00004719</v>
      </c>
      <c r="N257" s="43" t="str">
        <f>IF(H257="","",Sheet1!AF257)</f>
        <v>04/10/2025</v>
      </c>
      <c r="O257" s="15" t="str">
        <f>IF(H257="","",Sheet1!AH257)</f>
        <v>WIN-041</v>
      </c>
      <c r="S257" s="40" t="str">
        <f>IF(H257="","",Sheet1!AL257)</f>
        <v>4860 WM+ LAN 10-11-12 Trương Định</v>
      </c>
      <c r="V257" s="40" t="str">
        <f>IF(H257="","",Sheet1!AL257)</f>
        <v>4860 WM+ LAN 10-11-12 Trương Định</v>
      </c>
      <c r="Y257" s="15" t="str">
        <f>IF(H257="","",Sheet1!AJ257)</f>
        <v>CC300</v>
      </c>
      <c r="AB257" s="51">
        <f t="shared" si="31"/>
        <v>5111</v>
      </c>
      <c r="AC257" s="51">
        <f t="shared" si="32"/>
        <v>131</v>
      </c>
      <c r="AE257" s="45">
        <f>IF(H257="","",Sheet1!U257)</f>
        <v>1</v>
      </c>
      <c r="AG257" s="15">
        <f>IF(H257="","",Sheet1!T257)</f>
        <v>60885</v>
      </c>
      <c r="AH257" s="46">
        <f t="shared" si="33"/>
        <v>60885</v>
      </c>
      <c r="AL257" s="48">
        <f t="shared" si="34"/>
        <v>8</v>
      </c>
      <c r="AN257" s="45">
        <f t="shared" si="35"/>
        <v>4870.8</v>
      </c>
      <c r="AO257" s="48">
        <f t="shared" si="36"/>
        <v>33311</v>
      </c>
      <c r="AQ257" s="52" t="str">
        <f t="shared" si="37"/>
        <v>K-hangtra</v>
      </c>
      <c r="AR257" s="52">
        <f t="shared" si="38"/>
        <v>156</v>
      </c>
      <c r="AS257" s="52">
        <f t="shared" si="39"/>
        <v>632</v>
      </c>
    </row>
    <row r="258" spans="3:45" x14ac:dyDescent="0.25">
      <c r="C258" s="39" t="str">
        <f>IF(H258="","",Sheet1!AI258)</f>
        <v>N</v>
      </c>
      <c r="D258" s="38" t="s">
        <v>3039</v>
      </c>
      <c r="E258" s="38" t="s">
        <v>25</v>
      </c>
      <c r="F258" s="39" t="str">
        <f>IF(H258="","",Sheet1!AF258)</f>
        <v>04/10/2025</v>
      </c>
      <c r="G258" t="str">
        <f>IF(H258="","",Sheet1!AF258)</f>
        <v>04/10/2025</v>
      </c>
      <c r="H258" s="21">
        <v>9106025420</v>
      </c>
      <c r="I258" t="str">
        <f>IF(H258="","",Sheet1!AF258)</f>
        <v>04/10/2025</v>
      </c>
      <c r="J258" s="40" t="str">
        <f t="shared" si="30"/>
        <v>NKHT2510/00900079888</v>
      </c>
      <c r="L258" s="42" t="str">
        <f>IF(H258="","",Sheet1!AK258)</f>
        <v>K25TTM</v>
      </c>
      <c r="M258" s="42" t="str">
        <f>IF(H258="","",Sheet1!AE258)</f>
        <v>00079888</v>
      </c>
      <c r="N258" s="43" t="str">
        <f>IF(H258="","",Sheet1!AF258)</f>
        <v>04/10/2025</v>
      </c>
      <c r="O258" s="15" t="str">
        <f>IF(H258="","",Sheet1!AH258)</f>
        <v>WIN-DNG-01-009</v>
      </c>
      <c r="S258" s="40" t="str">
        <f>IF(H258="","",Sheet1!AL258)</f>
        <v>3739 WIN DNG 76B-76C Bà Huyện Thanh Quan</v>
      </c>
      <c r="V258" s="40" t="str">
        <f>IF(H258="","",Sheet1!AL258)</f>
        <v>3739 WIN DNG 76B-76C Bà Huyện Thanh Quan</v>
      </c>
      <c r="Y258" s="15" t="str">
        <f>IF(H258="","",Sheet1!AJ258)</f>
        <v>GTLX250G</v>
      </c>
      <c r="AB258" s="51">
        <f t="shared" si="31"/>
        <v>5111</v>
      </c>
      <c r="AC258" s="51">
        <f t="shared" si="32"/>
        <v>131</v>
      </c>
      <c r="AE258" s="45">
        <f>IF(H258="","",Sheet1!U258)</f>
        <v>4</v>
      </c>
      <c r="AG258" s="15">
        <f>IF(H258="","",Sheet1!T258)</f>
        <v>41150</v>
      </c>
      <c r="AH258" s="46">
        <f t="shared" si="33"/>
        <v>164600</v>
      </c>
      <c r="AL258" s="48">
        <f t="shared" si="34"/>
        <v>8</v>
      </c>
      <c r="AN258" s="45">
        <f t="shared" si="35"/>
        <v>13168</v>
      </c>
      <c r="AO258" s="48">
        <f t="shared" si="36"/>
        <v>33311</v>
      </c>
      <c r="AQ258" s="52" t="str">
        <f t="shared" si="37"/>
        <v>K-hangtra</v>
      </c>
      <c r="AR258" s="52">
        <f t="shared" si="38"/>
        <v>156</v>
      </c>
      <c r="AS258" s="52">
        <f t="shared" si="39"/>
        <v>632</v>
      </c>
    </row>
    <row r="259" spans="3:45" x14ac:dyDescent="0.25">
      <c r="C259" s="39" t="str">
        <f>IF(H259="","",Sheet1!AI259)</f>
        <v>N</v>
      </c>
      <c r="D259" s="38" t="s">
        <v>3039</v>
      </c>
      <c r="E259" s="38" t="s">
        <v>25</v>
      </c>
      <c r="F259" s="39" t="str">
        <f>IF(H259="","",Sheet1!AF259)</f>
        <v>04/10/2025</v>
      </c>
      <c r="G259" t="str">
        <f>IF(H259="","",Sheet1!AF259)</f>
        <v>04/10/2025</v>
      </c>
      <c r="H259" s="21">
        <v>9106025420</v>
      </c>
      <c r="I259" t="str">
        <f>IF(H259="","",Sheet1!AF259)</f>
        <v>04/10/2025</v>
      </c>
      <c r="J259" s="40" t="str">
        <f t="shared" ref="J259:J322" si="40">"NKHT25"&amp;TEXT(MONTH(I259),"00")&amp;"/"&amp;RIGHT(O259,3)&amp;M259</f>
        <v>NKHT2510/00900079888</v>
      </c>
      <c r="L259" s="42" t="str">
        <f>IF(H259="","",Sheet1!AK259)</f>
        <v>K25TTM</v>
      </c>
      <c r="M259" s="42" t="str">
        <f>IF(H259="","",Sheet1!AE259)</f>
        <v>00079888</v>
      </c>
      <c r="N259" s="43" t="str">
        <f>IF(H259="","",Sheet1!AF259)</f>
        <v>04/10/2025</v>
      </c>
      <c r="O259" s="15" t="str">
        <f>IF(H259="","",Sheet1!AH259)</f>
        <v>WIN-DNG-01-009</v>
      </c>
      <c r="S259" s="40" t="str">
        <f>IF(H259="","",Sheet1!AL259)</f>
        <v>3739 WIN DNG 76B-76C Bà Huyện Thanh Quan</v>
      </c>
      <c r="V259" s="40" t="str">
        <f>IF(H259="","",Sheet1!AL259)</f>
        <v>3739 WIN DNG 76B-76C Bà Huyện Thanh Quan</v>
      </c>
      <c r="Y259" s="15" t="str">
        <f>IF(H259="","",Sheet1!AJ259)</f>
        <v>CN300</v>
      </c>
      <c r="AB259" s="51">
        <f t="shared" ref="AB259:AB322" si="41">IF(H259="","",5111)</f>
        <v>5111</v>
      </c>
      <c r="AC259" s="51">
        <f t="shared" ref="AC259:AC322" si="42">IF(H259="","",131)</f>
        <v>131</v>
      </c>
      <c r="AE259" s="45">
        <f>IF(H259="","",Sheet1!U259)</f>
        <v>1</v>
      </c>
      <c r="AG259" s="15">
        <f>IF(H259="","",Sheet1!T259)</f>
        <v>70950</v>
      </c>
      <c r="AH259" s="46">
        <f t="shared" ref="AH259:AH322" si="43">AE259*AG259</f>
        <v>70950</v>
      </c>
      <c r="AL259" s="48">
        <f t="shared" ref="AL259:AL322" si="44">IF(H259="","",8)</f>
        <v>8</v>
      </c>
      <c r="AN259" s="45">
        <f t="shared" ref="AN259:AN322" si="45">AH259*8%</f>
        <v>5676</v>
      </c>
      <c r="AO259" s="48">
        <f t="shared" ref="AO259:AO322" si="46">IF(H259="","",33311)</f>
        <v>33311</v>
      </c>
      <c r="AQ259" s="52" t="str">
        <f t="shared" ref="AQ259:AQ322" si="47">IF(H259="","","K-hangtra")</f>
        <v>K-hangtra</v>
      </c>
      <c r="AR259" s="52">
        <f t="shared" ref="AR259:AR322" si="48">IF(H259="","",156)</f>
        <v>156</v>
      </c>
      <c r="AS259" s="52">
        <f t="shared" ref="AS259:AS322" si="49">IF(H259="","",632)</f>
        <v>632</v>
      </c>
    </row>
    <row r="260" spans="3:45" x14ac:dyDescent="0.25">
      <c r="C260" s="39" t="str">
        <f>IF(H260="","",Sheet1!AI260)</f>
        <v>N</v>
      </c>
      <c r="D260" s="38" t="s">
        <v>3039</v>
      </c>
      <c r="E260" s="38" t="s">
        <v>25</v>
      </c>
      <c r="F260" s="39" t="str">
        <f>IF(H260="","",Sheet1!AF260)</f>
        <v>04/10/2025</v>
      </c>
      <c r="G260" t="str">
        <f>IF(H260="","",Sheet1!AF260)</f>
        <v>04/10/2025</v>
      </c>
      <c r="H260" s="21">
        <v>9106025420</v>
      </c>
      <c r="I260" t="str">
        <f>IF(H260="","",Sheet1!AF260)</f>
        <v>04/10/2025</v>
      </c>
      <c r="J260" s="40" t="str">
        <f t="shared" si="40"/>
        <v>NKHT2510/00900079888</v>
      </c>
      <c r="L260" s="42" t="str">
        <f>IF(H260="","",Sheet1!AK260)</f>
        <v>K25TTM</v>
      </c>
      <c r="M260" s="42" t="str">
        <f>IF(H260="","",Sheet1!AE260)</f>
        <v>00079888</v>
      </c>
      <c r="N260" s="43" t="str">
        <f>IF(H260="","",Sheet1!AF260)</f>
        <v>04/10/2025</v>
      </c>
      <c r="O260" s="15" t="str">
        <f>IF(H260="","",Sheet1!AH260)</f>
        <v>WIN-DNG-01-009</v>
      </c>
      <c r="S260" s="40" t="str">
        <f>IF(H260="","",Sheet1!AL260)</f>
        <v>3739 WIN DNG 76B-76C Bà Huyện Thanh Quan</v>
      </c>
      <c r="V260" s="40" t="str">
        <f>IF(H260="","",Sheet1!AL260)</f>
        <v>3739 WIN DNG 76B-76C Bà Huyện Thanh Quan</v>
      </c>
      <c r="Y260" s="15" t="str">
        <f>IF(H260="","",Sheet1!AJ260)</f>
        <v>GM500</v>
      </c>
      <c r="AB260" s="51">
        <f t="shared" si="41"/>
        <v>5111</v>
      </c>
      <c r="AC260" s="51">
        <f t="shared" si="42"/>
        <v>131</v>
      </c>
      <c r="AE260" s="45">
        <f>IF(H260="","",Sheet1!U260)</f>
        <v>2</v>
      </c>
      <c r="AG260" s="15">
        <f>IF(H260="","",Sheet1!T260)</f>
        <v>111058</v>
      </c>
      <c r="AH260" s="46">
        <f t="shared" si="43"/>
        <v>222116</v>
      </c>
      <c r="AL260" s="48">
        <f t="shared" si="44"/>
        <v>8</v>
      </c>
      <c r="AN260" s="45">
        <f t="shared" si="45"/>
        <v>17769.28</v>
      </c>
      <c r="AO260" s="48">
        <f t="shared" si="46"/>
        <v>33311</v>
      </c>
      <c r="AQ260" s="52" t="str">
        <f t="shared" si="47"/>
        <v>K-hangtra</v>
      </c>
      <c r="AR260" s="52">
        <f t="shared" si="48"/>
        <v>156</v>
      </c>
      <c r="AS260" s="52">
        <f t="shared" si="49"/>
        <v>632</v>
      </c>
    </row>
    <row r="261" spans="3:45" x14ac:dyDescent="0.25">
      <c r="C261" s="39" t="str">
        <f>IF(H261="","",Sheet1!AI261)</f>
        <v>N</v>
      </c>
      <c r="D261" s="38" t="s">
        <v>3039</v>
      </c>
      <c r="E261" s="38" t="s">
        <v>25</v>
      </c>
      <c r="F261" s="39" t="str">
        <f>IF(H261="","",Sheet1!AF261)</f>
        <v>04/10/2025</v>
      </c>
      <c r="G261" t="str">
        <f>IF(H261="","",Sheet1!AF261)</f>
        <v>04/10/2025</v>
      </c>
      <c r="H261" s="21">
        <v>9106025447</v>
      </c>
      <c r="I261" t="str">
        <f>IF(H261="","",Sheet1!AF261)</f>
        <v>04/10/2025</v>
      </c>
      <c r="J261" s="40" t="str">
        <f t="shared" si="40"/>
        <v>NKHT2510/02200008205</v>
      </c>
      <c r="L261" s="42" t="str">
        <f>IF(H261="","",Sheet1!AK261)</f>
        <v>K25TTM</v>
      </c>
      <c r="M261" s="42" t="str">
        <f>IF(H261="","",Sheet1!AE261)</f>
        <v>00008205</v>
      </c>
      <c r="N261" s="43" t="str">
        <f>IF(H261="","",Sheet1!AF261)</f>
        <v>04/10/2025</v>
      </c>
      <c r="O261" s="15" t="str">
        <f>IF(H261="","",Sheet1!AH261)</f>
        <v>WIN-022</v>
      </c>
      <c r="S261" s="40" t="str">
        <f>IF(H261="","",Sheet1!AL261)</f>
        <v>4907 WM+ GLI 339 Trường Chinh</v>
      </c>
      <c r="V261" s="40" t="str">
        <f>IF(H261="","",Sheet1!AL261)</f>
        <v>4907 WM+ GLI 339 Trường Chinh</v>
      </c>
      <c r="Y261" s="15" t="str">
        <f>IF(H261="","",Sheet1!AJ261)</f>
        <v>GL250</v>
      </c>
      <c r="AB261" s="51">
        <f t="shared" si="41"/>
        <v>5111</v>
      </c>
      <c r="AC261" s="51">
        <f t="shared" si="42"/>
        <v>131</v>
      </c>
      <c r="AE261" s="45">
        <f>IF(H261="","",Sheet1!U261)</f>
        <v>1</v>
      </c>
      <c r="AG261" s="15">
        <f>IF(H261="","",Sheet1!T261)</f>
        <v>49500</v>
      </c>
      <c r="AH261" s="46">
        <f t="shared" si="43"/>
        <v>49500</v>
      </c>
      <c r="AL261" s="48">
        <f t="shared" si="44"/>
        <v>8</v>
      </c>
      <c r="AN261" s="45">
        <f t="shared" si="45"/>
        <v>3960</v>
      </c>
      <c r="AO261" s="48">
        <f t="shared" si="46"/>
        <v>33311</v>
      </c>
      <c r="AQ261" s="52" t="str">
        <f t="shared" si="47"/>
        <v>K-hangtra</v>
      </c>
      <c r="AR261" s="52">
        <f t="shared" si="48"/>
        <v>156</v>
      </c>
      <c r="AS261" s="52">
        <f t="shared" si="49"/>
        <v>632</v>
      </c>
    </row>
    <row r="262" spans="3:45" x14ac:dyDescent="0.25">
      <c r="C262" s="39" t="str">
        <f>IF(H262="","",Sheet1!AI262)</f>
        <v>N</v>
      </c>
      <c r="D262" s="38" t="s">
        <v>3039</v>
      </c>
      <c r="E262" s="38" t="s">
        <v>25</v>
      </c>
      <c r="F262" s="39" t="str">
        <f>IF(H262="","",Sheet1!AF262)</f>
        <v>04/10/2025</v>
      </c>
      <c r="G262" t="str">
        <f>IF(H262="","",Sheet1!AF262)</f>
        <v>04/10/2025</v>
      </c>
      <c r="H262" s="21">
        <v>9106025447</v>
      </c>
      <c r="I262" t="str">
        <f>IF(H262="","",Sheet1!AF262)</f>
        <v>04/10/2025</v>
      </c>
      <c r="J262" s="40" t="str">
        <f t="shared" si="40"/>
        <v>NKHT2510/02200008205</v>
      </c>
      <c r="L262" s="42" t="str">
        <f>IF(H262="","",Sheet1!AK262)</f>
        <v>K25TTM</v>
      </c>
      <c r="M262" s="42" t="str">
        <f>IF(H262="","",Sheet1!AE262)</f>
        <v>00008205</v>
      </c>
      <c r="N262" s="43" t="str">
        <f>IF(H262="","",Sheet1!AF262)</f>
        <v>04/10/2025</v>
      </c>
      <c r="O262" s="15" t="str">
        <f>IF(H262="","",Sheet1!AH262)</f>
        <v>WIN-022</v>
      </c>
      <c r="S262" s="40" t="str">
        <f>IF(H262="","",Sheet1!AL262)</f>
        <v>4907 WM+ GLI 339 Trường Chinh</v>
      </c>
      <c r="V262" s="40" t="str">
        <f>IF(H262="","",Sheet1!AL262)</f>
        <v>4907 WM+ GLI 339 Trường Chinh</v>
      </c>
      <c r="Y262" s="15" t="str">
        <f>IF(H262="","",Sheet1!AJ262)</f>
        <v>CN300</v>
      </c>
      <c r="AB262" s="51">
        <f t="shared" si="41"/>
        <v>5111</v>
      </c>
      <c r="AC262" s="51">
        <f t="shared" si="42"/>
        <v>131</v>
      </c>
      <c r="AE262" s="45">
        <f>IF(H262="","",Sheet1!U262)</f>
        <v>2</v>
      </c>
      <c r="AG262" s="15">
        <f>IF(H262="","",Sheet1!T262)</f>
        <v>70950</v>
      </c>
      <c r="AH262" s="46">
        <f t="shared" si="43"/>
        <v>141900</v>
      </c>
      <c r="AL262" s="48">
        <f t="shared" si="44"/>
        <v>8</v>
      </c>
      <c r="AN262" s="45">
        <f t="shared" si="45"/>
        <v>11352</v>
      </c>
      <c r="AO262" s="48">
        <f t="shared" si="46"/>
        <v>33311</v>
      </c>
      <c r="AQ262" s="52" t="str">
        <f t="shared" si="47"/>
        <v>K-hangtra</v>
      </c>
      <c r="AR262" s="52">
        <f t="shared" si="48"/>
        <v>156</v>
      </c>
      <c r="AS262" s="52">
        <f t="shared" si="49"/>
        <v>632</v>
      </c>
    </row>
    <row r="263" spans="3:45" x14ac:dyDescent="0.25">
      <c r="C263" s="39" t="str">
        <f>IF(H263="","",Sheet1!AI263)</f>
        <v>N</v>
      </c>
      <c r="D263" s="38" t="s">
        <v>3039</v>
      </c>
      <c r="E263" s="38" t="s">
        <v>25</v>
      </c>
      <c r="F263" s="39" t="str">
        <f>IF(H263="","",Sheet1!AF263)</f>
        <v>04/10/2025</v>
      </c>
      <c r="G263" t="str">
        <f>IF(H263="","",Sheet1!AF263)</f>
        <v>04/10/2025</v>
      </c>
      <c r="H263" s="21">
        <v>9106025447</v>
      </c>
      <c r="I263" t="str">
        <f>IF(H263="","",Sheet1!AF263)</f>
        <v>04/10/2025</v>
      </c>
      <c r="J263" s="40" t="str">
        <f t="shared" si="40"/>
        <v>NKHT2510/02200008205</v>
      </c>
      <c r="L263" s="42" t="str">
        <f>IF(H263="","",Sheet1!AK263)</f>
        <v>K25TTM</v>
      </c>
      <c r="M263" s="42" t="str">
        <f>IF(H263="","",Sheet1!AE263)</f>
        <v>00008205</v>
      </c>
      <c r="N263" s="43" t="str">
        <f>IF(H263="","",Sheet1!AF263)</f>
        <v>04/10/2025</v>
      </c>
      <c r="O263" s="15" t="str">
        <f>IF(H263="","",Sheet1!AH263)</f>
        <v>WIN-022</v>
      </c>
      <c r="S263" s="40" t="str">
        <f>IF(H263="","",Sheet1!AL263)</f>
        <v>4907 WM+ GLI 339 Trường Chinh</v>
      </c>
      <c r="V263" s="40" t="str">
        <f>IF(H263="","",Sheet1!AL263)</f>
        <v>4907 WM+ GLI 339 Trường Chinh</v>
      </c>
      <c r="Y263" s="15" t="str">
        <f>IF(H263="","",Sheet1!AJ263)</f>
        <v>CC300</v>
      </c>
      <c r="AB263" s="51">
        <f t="shared" si="41"/>
        <v>5111</v>
      </c>
      <c r="AC263" s="51">
        <f t="shared" si="42"/>
        <v>131</v>
      </c>
      <c r="AE263" s="45">
        <f>IF(H263="","",Sheet1!U263)</f>
        <v>1</v>
      </c>
      <c r="AG263" s="15">
        <f>IF(H263="","",Sheet1!T263)</f>
        <v>60885</v>
      </c>
      <c r="AH263" s="46">
        <f t="shared" si="43"/>
        <v>60885</v>
      </c>
      <c r="AL263" s="48">
        <f t="shared" si="44"/>
        <v>8</v>
      </c>
      <c r="AN263" s="45">
        <f t="shared" si="45"/>
        <v>4870.8</v>
      </c>
      <c r="AO263" s="48">
        <f t="shared" si="46"/>
        <v>33311</v>
      </c>
      <c r="AQ263" s="52" t="str">
        <f t="shared" si="47"/>
        <v>K-hangtra</v>
      </c>
      <c r="AR263" s="52">
        <f t="shared" si="48"/>
        <v>156</v>
      </c>
      <c r="AS263" s="52">
        <f t="shared" si="49"/>
        <v>632</v>
      </c>
    </row>
    <row r="264" spans="3:45" x14ac:dyDescent="0.25">
      <c r="C264" s="39" t="str">
        <f>IF(H264="","",Sheet1!AI264)</f>
        <v>N</v>
      </c>
      <c r="D264" s="38" t="s">
        <v>3039</v>
      </c>
      <c r="E264" s="38" t="s">
        <v>25</v>
      </c>
      <c r="F264" s="39" t="str">
        <f>IF(H264="","",Sheet1!AF264)</f>
        <v>04/10/2025</v>
      </c>
      <c r="G264" t="str">
        <f>IF(H264="","",Sheet1!AF264)</f>
        <v>04/10/2025</v>
      </c>
      <c r="H264" s="21">
        <v>9106025447</v>
      </c>
      <c r="I264" t="str">
        <f>IF(H264="","",Sheet1!AF264)</f>
        <v>04/10/2025</v>
      </c>
      <c r="J264" s="40" t="str">
        <f t="shared" si="40"/>
        <v>NKHT2510/02200008205</v>
      </c>
      <c r="L264" s="42" t="str">
        <f>IF(H264="","",Sheet1!AK264)</f>
        <v>K25TTM</v>
      </c>
      <c r="M264" s="42" t="str">
        <f>IF(H264="","",Sheet1!AE264)</f>
        <v>00008205</v>
      </c>
      <c r="N264" s="43" t="str">
        <f>IF(H264="","",Sheet1!AF264)</f>
        <v>04/10/2025</v>
      </c>
      <c r="O264" s="15" t="str">
        <f>IF(H264="","",Sheet1!AH264)</f>
        <v>WIN-022</v>
      </c>
      <c r="S264" s="40" t="str">
        <f>IF(H264="","",Sheet1!AL264)</f>
        <v>4907 WM+ GLI 339 Trường Chinh</v>
      </c>
      <c r="V264" s="40" t="str">
        <f>IF(H264="","",Sheet1!AL264)</f>
        <v>4907 WM+ GLI 339 Trường Chinh</v>
      </c>
      <c r="Y264" s="15" t="str">
        <f>IF(H264="","",Sheet1!AJ264)</f>
        <v>GXD500</v>
      </c>
      <c r="AB264" s="51">
        <f t="shared" si="41"/>
        <v>5111</v>
      </c>
      <c r="AC264" s="51">
        <f t="shared" si="42"/>
        <v>131</v>
      </c>
      <c r="AE264" s="45">
        <f>IF(H264="","",Sheet1!U264)</f>
        <v>1</v>
      </c>
      <c r="AG264" s="15">
        <f>IF(H264="","",Sheet1!T264)</f>
        <v>111606</v>
      </c>
      <c r="AH264" s="46">
        <f t="shared" si="43"/>
        <v>111606</v>
      </c>
      <c r="AL264" s="48">
        <f t="shared" si="44"/>
        <v>8</v>
      </c>
      <c r="AN264" s="45">
        <f t="shared" si="45"/>
        <v>8928.48</v>
      </c>
      <c r="AO264" s="48">
        <f t="shared" si="46"/>
        <v>33311</v>
      </c>
      <c r="AQ264" s="52" t="str">
        <f t="shared" si="47"/>
        <v>K-hangtra</v>
      </c>
      <c r="AR264" s="52">
        <f t="shared" si="48"/>
        <v>156</v>
      </c>
      <c r="AS264" s="52">
        <f t="shared" si="49"/>
        <v>632</v>
      </c>
    </row>
    <row r="265" spans="3:45" x14ac:dyDescent="0.25">
      <c r="C265" s="39" t="str">
        <f>IF(H265="","",Sheet1!AI265)</f>
        <v>B</v>
      </c>
      <c r="D265" s="38" t="s">
        <v>3039</v>
      </c>
      <c r="E265" s="38" t="s">
        <v>25</v>
      </c>
      <c r="F265" s="39" t="str">
        <f>IF(H265="","",Sheet1!AF265)</f>
        <v>04/10/2025</v>
      </c>
      <c r="G265" t="str">
        <f>IF(H265="","",Sheet1!AF265)</f>
        <v>04/10/2025</v>
      </c>
      <c r="H265" s="21">
        <v>9106025458</v>
      </c>
      <c r="I265" t="str">
        <f>IF(H265="","",Sheet1!AF265)</f>
        <v>04/10/2025</v>
      </c>
      <c r="J265" s="40" t="str">
        <f t="shared" si="40"/>
        <v>NKHT2510/00700046856</v>
      </c>
      <c r="L265" s="42" t="str">
        <f>IF(H265="","",Sheet1!AK265)</f>
        <v>K25TTM</v>
      </c>
      <c r="M265" s="42" t="str">
        <f>IF(H265="","",Sheet1!AE265)</f>
        <v>00046856</v>
      </c>
      <c r="N265" s="43" t="str">
        <f>IF(H265="","",Sheet1!AF265)</f>
        <v>04/10/2025</v>
      </c>
      <c r="O265" s="15" t="str">
        <f>IF(H265="","",Sheet1!AH265)</f>
        <v>WIN-QNH-00-007</v>
      </c>
      <c r="S265" s="40" t="str">
        <f>IF(H265="","",Sheet1!AL265)</f>
        <v>6708 WM+ QNH 103 Hoàng Hoa Thám</v>
      </c>
      <c r="V265" s="40" t="str">
        <f>IF(H265="","",Sheet1!AL265)</f>
        <v>6708 WM+ QNH 103 Hoàng Hoa Thám</v>
      </c>
      <c r="Y265" s="15" t="str">
        <f>IF(H265="","",Sheet1!AJ265)</f>
        <v>MNH250</v>
      </c>
      <c r="AB265" s="51">
        <f t="shared" si="41"/>
        <v>5111</v>
      </c>
      <c r="AC265" s="51">
        <f t="shared" si="42"/>
        <v>131</v>
      </c>
      <c r="AE265" s="45">
        <f>IF(H265="","",Sheet1!U265)</f>
        <v>1</v>
      </c>
      <c r="AG265" s="15">
        <f>IF(H265="","",Sheet1!T265)</f>
        <v>46000</v>
      </c>
      <c r="AH265" s="46">
        <f t="shared" si="43"/>
        <v>46000</v>
      </c>
      <c r="AL265" s="48">
        <f t="shared" si="44"/>
        <v>8</v>
      </c>
      <c r="AN265" s="45">
        <f t="shared" si="45"/>
        <v>3680</v>
      </c>
      <c r="AO265" s="48">
        <f t="shared" si="46"/>
        <v>33311</v>
      </c>
      <c r="AQ265" s="52" t="str">
        <f t="shared" si="47"/>
        <v>K-hangtra</v>
      </c>
      <c r="AR265" s="52">
        <f t="shared" si="48"/>
        <v>156</v>
      </c>
      <c r="AS265" s="52">
        <f t="shared" si="49"/>
        <v>632</v>
      </c>
    </row>
    <row r="266" spans="3:45" x14ac:dyDescent="0.25">
      <c r="C266" s="39" t="str">
        <f>IF(H266="","",Sheet1!AI266)</f>
        <v>N</v>
      </c>
      <c r="D266" s="38" t="s">
        <v>3039</v>
      </c>
      <c r="E266" s="38" t="s">
        <v>25</v>
      </c>
      <c r="F266" s="39" t="str">
        <f>IF(H266="","",Sheet1!AF266)</f>
        <v>04/10/2025</v>
      </c>
      <c r="G266" t="str">
        <f>IF(H266="","",Sheet1!AF266)</f>
        <v>04/10/2025</v>
      </c>
      <c r="H266" s="21">
        <v>9106025459</v>
      </c>
      <c r="I266" t="str">
        <f>IF(H266="","",Sheet1!AF266)</f>
        <v>04/10/2025</v>
      </c>
      <c r="J266" s="40" t="str">
        <f t="shared" si="40"/>
        <v>NKHT2510/02200008206</v>
      </c>
      <c r="L266" s="42" t="str">
        <f>IF(H266="","",Sheet1!AK266)</f>
        <v>K25TTM</v>
      </c>
      <c r="M266" s="42" t="str">
        <f>IF(H266="","",Sheet1!AE266)</f>
        <v>00008206</v>
      </c>
      <c r="N266" s="43" t="str">
        <f>IF(H266="","",Sheet1!AF266)</f>
        <v>04/10/2025</v>
      </c>
      <c r="O266" s="15" t="str">
        <f>IF(H266="","",Sheet1!AH266)</f>
        <v>WIN-022</v>
      </c>
      <c r="S266" s="40" t="str">
        <f>IF(H266="","",Sheet1!AL266)</f>
        <v>2AQS WM+ GLI 31 Phù Đổng</v>
      </c>
      <c r="V266" s="40" t="str">
        <f>IF(H266="","",Sheet1!AL266)</f>
        <v>2AQS WM+ GLI 31 Phù Đổng</v>
      </c>
      <c r="Y266" s="15" t="str">
        <f>IF(H266="","",Sheet1!AJ266)</f>
        <v>GXD500</v>
      </c>
      <c r="AB266" s="51">
        <f t="shared" si="41"/>
        <v>5111</v>
      </c>
      <c r="AC266" s="51">
        <f t="shared" si="42"/>
        <v>131</v>
      </c>
      <c r="AE266" s="45">
        <f>IF(H266="","",Sheet1!U266)</f>
        <v>1</v>
      </c>
      <c r="AG266" s="15">
        <f>IF(H266="","",Sheet1!T266)</f>
        <v>111606</v>
      </c>
      <c r="AH266" s="46">
        <f t="shared" si="43"/>
        <v>111606</v>
      </c>
      <c r="AL266" s="48">
        <f t="shared" si="44"/>
        <v>8</v>
      </c>
      <c r="AN266" s="45">
        <f t="shared" si="45"/>
        <v>8928.48</v>
      </c>
      <c r="AO266" s="48">
        <f t="shared" si="46"/>
        <v>33311</v>
      </c>
      <c r="AQ266" s="52" t="str">
        <f t="shared" si="47"/>
        <v>K-hangtra</v>
      </c>
      <c r="AR266" s="52">
        <f t="shared" si="48"/>
        <v>156</v>
      </c>
      <c r="AS266" s="52">
        <f t="shared" si="49"/>
        <v>632</v>
      </c>
    </row>
    <row r="267" spans="3:45" x14ac:dyDescent="0.25">
      <c r="C267" s="39" t="str">
        <f>IF(H267="","",Sheet1!AI267)</f>
        <v>N</v>
      </c>
      <c r="D267" s="38" t="s">
        <v>3039</v>
      </c>
      <c r="E267" s="38" t="s">
        <v>25</v>
      </c>
      <c r="F267" s="39" t="str">
        <f>IF(H267="","",Sheet1!AF267)</f>
        <v>04/10/2025</v>
      </c>
      <c r="G267" t="str">
        <f>IF(H267="","",Sheet1!AF267)</f>
        <v>04/10/2025</v>
      </c>
      <c r="H267" s="21">
        <v>9106025500</v>
      </c>
      <c r="I267" t="str">
        <f>IF(H267="","",Sheet1!AF267)</f>
        <v>04/10/2025</v>
      </c>
      <c r="J267" s="40" t="str">
        <f t="shared" si="40"/>
        <v>NKHT2510/07000010647</v>
      </c>
      <c r="L267" s="42" t="str">
        <f>IF(H267="","",Sheet1!AK267)</f>
        <v>K25TTM</v>
      </c>
      <c r="M267" s="42" t="str">
        <f>IF(H267="","",Sheet1!AE267)</f>
        <v>00010647</v>
      </c>
      <c r="N267" s="43" t="str">
        <f>IF(H267="","",Sheet1!AF267)</f>
        <v>04/10/2025</v>
      </c>
      <c r="O267" s="15" t="str">
        <f>IF(H267="","",Sheet1!AH267)</f>
        <v>WIN-070</v>
      </c>
      <c r="S267" s="40" t="str">
        <f>IF(H267="","",Sheet1!AL267)</f>
        <v>2AC1 WM+ QTI 352 Trần Hưng Đạo</v>
      </c>
      <c r="V267" s="40" t="str">
        <f>IF(H267="","",Sheet1!AL267)</f>
        <v>2AC1 WM+ QTI 352 Trần Hưng Đạo</v>
      </c>
      <c r="Y267" s="15" t="str">
        <f>IF(H267="","",Sheet1!AJ267)</f>
        <v>GM500</v>
      </c>
      <c r="AB267" s="51">
        <f t="shared" si="41"/>
        <v>5111</v>
      </c>
      <c r="AC267" s="51">
        <f t="shared" si="42"/>
        <v>131</v>
      </c>
      <c r="AE267" s="45">
        <f>IF(H267="","",Sheet1!U267)</f>
        <v>1</v>
      </c>
      <c r="AG267" s="15">
        <f>IF(H267="","",Sheet1!T267)</f>
        <v>111058</v>
      </c>
      <c r="AH267" s="46">
        <f t="shared" si="43"/>
        <v>111058</v>
      </c>
      <c r="AL267" s="48">
        <f t="shared" si="44"/>
        <v>8</v>
      </c>
      <c r="AN267" s="45">
        <f t="shared" si="45"/>
        <v>8884.64</v>
      </c>
      <c r="AO267" s="48">
        <f t="shared" si="46"/>
        <v>33311</v>
      </c>
      <c r="AQ267" s="52" t="str">
        <f t="shared" si="47"/>
        <v>K-hangtra</v>
      </c>
      <c r="AR267" s="52">
        <f t="shared" si="48"/>
        <v>156</v>
      </c>
      <c r="AS267" s="52">
        <f t="shared" si="49"/>
        <v>632</v>
      </c>
    </row>
    <row r="268" spans="3:45" x14ac:dyDescent="0.25">
      <c r="C268" s="39" t="str">
        <f>IF(H268="","",Sheet1!AI268)</f>
        <v>N</v>
      </c>
      <c r="D268" s="38" t="s">
        <v>3039</v>
      </c>
      <c r="E268" s="38" t="s">
        <v>25</v>
      </c>
      <c r="F268" s="39" t="str">
        <f>IF(H268="","",Sheet1!AF268)</f>
        <v>04/10/2025</v>
      </c>
      <c r="G268" t="str">
        <f>IF(H268="","",Sheet1!AF268)</f>
        <v>04/10/2025</v>
      </c>
      <c r="H268" s="21">
        <v>9106025503</v>
      </c>
      <c r="I268" t="str">
        <f>IF(H268="","",Sheet1!AF268)</f>
        <v>04/10/2025</v>
      </c>
      <c r="J268" s="40" t="str">
        <f t="shared" si="40"/>
        <v>NKHT2510/07000010648</v>
      </c>
      <c r="L268" s="42" t="str">
        <f>IF(H268="","",Sheet1!AK268)</f>
        <v>K25TTM</v>
      </c>
      <c r="M268" s="42" t="str">
        <f>IF(H268="","",Sheet1!AE268)</f>
        <v>00010648</v>
      </c>
      <c r="N268" s="43" t="str">
        <f>IF(H268="","",Sheet1!AF268)</f>
        <v>04/10/2025</v>
      </c>
      <c r="O268" s="15" t="str">
        <f>IF(H268="","",Sheet1!AH268)</f>
        <v>WIN-070</v>
      </c>
      <c r="S268" s="40" t="str">
        <f>IF(H268="","",Sheet1!AL268)</f>
        <v>2AC1 WM+ QTI 352 Trần Hưng Đạo</v>
      </c>
      <c r="V268" s="40" t="str">
        <f>IF(H268="","",Sheet1!AL268)</f>
        <v>2AC1 WM+ QTI 352 Trần Hưng Đạo</v>
      </c>
      <c r="Y268" s="15" t="str">
        <f>IF(H268="","",Sheet1!AJ268)</f>
        <v>GTLX250G</v>
      </c>
      <c r="AB268" s="51">
        <f t="shared" si="41"/>
        <v>5111</v>
      </c>
      <c r="AC268" s="51">
        <f t="shared" si="42"/>
        <v>131</v>
      </c>
      <c r="AE268" s="45">
        <f>IF(H268="","",Sheet1!U268)</f>
        <v>1</v>
      </c>
      <c r="AG268" s="15">
        <f>IF(H268="","",Sheet1!T268)</f>
        <v>41150</v>
      </c>
      <c r="AH268" s="46">
        <f t="shared" si="43"/>
        <v>41150</v>
      </c>
      <c r="AL268" s="48">
        <f t="shared" si="44"/>
        <v>8</v>
      </c>
      <c r="AN268" s="45">
        <f t="shared" si="45"/>
        <v>3292</v>
      </c>
      <c r="AO268" s="48">
        <f t="shared" si="46"/>
        <v>33311</v>
      </c>
      <c r="AQ268" s="52" t="str">
        <f t="shared" si="47"/>
        <v>K-hangtra</v>
      </c>
      <c r="AR268" s="52">
        <f t="shared" si="48"/>
        <v>156</v>
      </c>
      <c r="AS268" s="52">
        <f t="shared" si="49"/>
        <v>632</v>
      </c>
    </row>
    <row r="269" spans="3:45" x14ac:dyDescent="0.25">
      <c r="C269" s="39" t="str">
        <f>IF(H269="","",Sheet1!AI269)</f>
        <v>B</v>
      </c>
      <c r="D269" s="38" t="s">
        <v>3039</v>
      </c>
      <c r="E269" s="38" t="s">
        <v>25</v>
      </c>
      <c r="F269" s="39" t="str">
        <f>IF(H269="","",Sheet1!AF269)</f>
        <v>04/10/2025</v>
      </c>
      <c r="G269" t="str">
        <f>IF(H269="","",Sheet1!AF269)</f>
        <v>04/10/2025</v>
      </c>
      <c r="H269" s="21">
        <v>9106025539</v>
      </c>
      <c r="I269" t="str">
        <f>IF(H269="","",Sheet1!AF269)</f>
        <v>04/10/2025</v>
      </c>
      <c r="J269" s="40" t="str">
        <f t="shared" si="40"/>
        <v>NKHT2510/00700046858</v>
      </c>
      <c r="L269" s="42" t="str">
        <f>IF(H269="","",Sheet1!AK269)</f>
        <v>K25TTM</v>
      </c>
      <c r="M269" s="42" t="str">
        <f>IF(H269="","",Sheet1!AE269)</f>
        <v>00046858</v>
      </c>
      <c r="N269" s="43" t="str">
        <f>IF(H269="","",Sheet1!AF269)</f>
        <v>04/10/2025</v>
      </c>
      <c r="O269" s="15" t="str">
        <f>IF(H269="","",Sheet1!AH269)</f>
        <v>WIN-QNH-00-007</v>
      </c>
      <c r="S269" s="40" t="str">
        <f>IF(H269="","",Sheet1!AL269)</f>
        <v>4069 WM+ QNH 01 Lô A3 Vựng Đâng</v>
      </c>
      <c r="V269" s="40" t="str">
        <f>IF(H269="","",Sheet1!AL269)</f>
        <v>4069 WM+ QNH 01 Lô A3 Vựng Đâng</v>
      </c>
      <c r="Y269" s="15" t="str">
        <f>IF(H269="","",Sheet1!AJ269)</f>
        <v>GM500</v>
      </c>
      <c r="AB269" s="51">
        <f t="shared" si="41"/>
        <v>5111</v>
      </c>
      <c r="AC269" s="51">
        <f t="shared" si="42"/>
        <v>131</v>
      </c>
      <c r="AE269" s="45">
        <f>IF(H269="","",Sheet1!U269)</f>
        <v>2</v>
      </c>
      <c r="AG269" s="15">
        <f>IF(H269="","",Sheet1!T269)</f>
        <v>111058</v>
      </c>
      <c r="AH269" s="46">
        <f t="shared" si="43"/>
        <v>222116</v>
      </c>
      <c r="AL269" s="48">
        <f t="shared" si="44"/>
        <v>8</v>
      </c>
      <c r="AN269" s="45">
        <f t="shared" si="45"/>
        <v>17769.28</v>
      </c>
      <c r="AO269" s="48">
        <f t="shared" si="46"/>
        <v>33311</v>
      </c>
      <c r="AQ269" s="52" t="str">
        <f t="shared" si="47"/>
        <v>K-hangtra</v>
      </c>
      <c r="AR269" s="52">
        <f t="shared" si="48"/>
        <v>156</v>
      </c>
      <c r="AS269" s="52">
        <f t="shared" si="49"/>
        <v>632</v>
      </c>
    </row>
    <row r="270" spans="3:45" x14ac:dyDescent="0.25">
      <c r="C270" s="39" t="str">
        <f>IF(H270="","",Sheet1!AI270)</f>
        <v>N</v>
      </c>
      <c r="D270" s="38" t="s">
        <v>3039</v>
      </c>
      <c r="E270" s="38" t="s">
        <v>25</v>
      </c>
      <c r="F270" s="39" t="str">
        <f>IF(H270="","",Sheet1!AF270)</f>
        <v>04/10/2025</v>
      </c>
      <c r="G270" t="str">
        <f>IF(H270="","",Sheet1!AF270)</f>
        <v>04/10/2025</v>
      </c>
      <c r="H270" s="21">
        <v>9106025541</v>
      </c>
      <c r="I270" t="str">
        <f>IF(H270="","",Sheet1!AF270)</f>
        <v>04/10/2025</v>
      </c>
      <c r="J270" s="40" t="str">
        <f t="shared" si="40"/>
        <v>NKHT2510/01000010824</v>
      </c>
      <c r="L270" s="42" t="str">
        <f>IF(H270="","",Sheet1!AK270)</f>
        <v>K25TTM</v>
      </c>
      <c r="M270" s="42" t="str">
        <f>IF(H270="","",Sheet1!AE270)</f>
        <v>00010824</v>
      </c>
      <c r="N270" s="43" t="str">
        <f>IF(H270="","",Sheet1!AF270)</f>
        <v>04/10/2025</v>
      </c>
      <c r="O270" s="15" t="str">
        <f>IF(H270="","",Sheet1!AH270)</f>
        <v>WIN-AGG-01-010</v>
      </c>
      <c r="S270" s="40" t="str">
        <f>IF(H270="","",Sheet1!AL270)</f>
        <v>4694 WM+ AGG 493/26 Quản Cơ Thành</v>
      </c>
      <c r="V270" s="40" t="str">
        <f>IF(H270="","",Sheet1!AL270)</f>
        <v>4694 WM+ AGG 493/26 Quản Cơ Thành</v>
      </c>
      <c r="Y270" s="15" t="str">
        <f>IF(H270="","",Sheet1!AJ270)</f>
        <v>CC300</v>
      </c>
      <c r="AB270" s="51">
        <f t="shared" si="41"/>
        <v>5111</v>
      </c>
      <c r="AC270" s="51">
        <f t="shared" si="42"/>
        <v>131</v>
      </c>
      <c r="AE270" s="45">
        <f>IF(H270="","",Sheet1!U270)</f>
        <v>3</v>
      </c>
      <c r="AG270" s="15">
        <f>IF(H270="","",Sheet1!T270)</f>
        <v>60885</v>
      </c>
      <c r="AH270" s="46">
        <f t="shared" si="43"/>
        <v>182655</v>
      </c>
      <c r="AL270" s="48">
        <f t="shared" si="44"/>
        <v>8</v>
      </c>
      <c r="AN270" s="45">
        <f t="shared" si="45"/>
        <v>14612.4</v>
      </c>
      <c r="AO270" s="48">
        <f t="shared" si="46"/>
        <v>33311</v>
      </c>
      <c r="AQ270" s="52" t="str">
        <f t="shared" si="47"/>
        <v>K-hangtra</v>
      </c>
      <c r="AR270" s="52">
        <f t="shared" si="48"/>
        <v>156</v>
      </c>
      <c r="AS270" s="52">
        <f t="shared" si="49"/>
        <v>632</v>
      </c>
    </row>
    <row r="271" spans="3:45" x14ac:dyDescent="0.25">
      <c r="C271" s="39" t="str">
        <f>IF(H271="","",Sheet1!AI271)</f>
        <v>N</v>
      </c>
      <c r="D271" s="38" t="s">
        <v>3039</v>
      </c>
      <c r="E271" s="38" t="s">
        <v>25</v>
      </c>
      <c r="F271" s="39" t="str">
        <f>IF(H271="","",Sheet1!AF271)</f>
        <v>04/10/2025</v>
      </c>
      <c r="G271" t="str">
        <f>IF(H271="","",Sheet1!AF271)</f>
        <v>04/10/2025</v>
      </c>
      <c r="H271" s="21">
        <v>9106025541</v>
      </c>
      <c r="I271" t="str">
        <f>IF(H271="","",Sheet1!AF271)</f>
        <v>04/10/2025</v>
      </c>
      <c r="J271" s="40" t="str">
        <f t="shared" si="40"/>
        <v>NKHT2510/01000010824</v>
      </c>
      <c r="L271" s="42" t="str">
        <f>IF(H271="","",Sheet1!AK271)</f>
        <v>K25TTM</v>
      </c>
      <c r="M271" s="42" t="str">
        <f>IF(H271="","",Sheet1!AE271)</f>
        <v>00010824</v>
      </c>
      <c r="N271" s="43" t="str">
        <f>IF(H271="","",Sheet1!AF271)</f>
        <v>04/10/2025</v>
      </c>
      <c r="O271" s="15" t="str">
        <f>IF(H271="","",Sheet1!AH271)</f>
        <v>WIN-AGG-01-010</v>
      </c>
      <c r="S271" s="40" t="str">
        <f>IF(H271="","",Sheet1!AL271)</f>
        <v>4694 WM+ AGG 493/26 Quản Cơ Thành</v>
      </c>
      <c r="V271" s="40" t="str">
        <f>IF(H271="","",Sheet1!AL271)</f>
        <v>4694 WM+ AGG 493/26 Quản Cơ Thành</v>
      </c>
      <c r="Y271" s="15" t="str">
        <f>IF(H271="","",Sheet1!AJ271)</f>
        <v>GM500</v>
      </c>
      <c r="AB271" s="51">
        <f t="shared" si="41"/>
        <v>5111</v>
      </c>
      <c r="AC271" s="51">
        <f t="shared" si="42"/>
        <v>131</v>
      </c>
      <c r="AE271" s="45">
        <f>IF(H271="","",Sheet1!U271)</f>
        <v>1</v>
      </c>
      <c r="AG271" s="15">
        <f>IF(H271="","",Sheet1!T271)</f>
        <v>111058</v>
      </c>
      <c r="AH271" s="46">
        <f t="shared" si="43"/>
        <v>111058</v>
      </c>
      <c r="AL271" s="48">
        <f t="shared" si="44"/>
        <v>8</v>
      </c>
      <c r="AN271" s="45">
        <f t="shared" si="45"/>
        <v>8884.64</v>
      </c>
      <c r="AO271" s="48">
        <f t="shared" si="46"/>
        <v>33311</v>
      </c>
      <c r="AQ271" s="52" t="str">
        <f t="shared" si="47"/>
        <v>K-hangtra</v>
      </c>
      <c r="AR271" s="52">
        <f t="shared" si="48"/>
        <v>156</v>
      </c>
      <c r="AS271" s="52">
        <f t="shared" si="49"/>
        <v>632</v>
      </c>
    </row>
    <row r="272" spans="3:45" x14ac:dyDescent="0.25">
      <c r="C272" s="39" t="str">
        <f>IF(H272="","",Sheet1!AI272)</f>
        <v>B</v>
      </c>
      <c r="D272" s="38" t="s">
        <v>3039</v>
      </c>
      <c r="E272" s="38" t="s">
        <v>25</v>
      </c>
      <c r="F272" s="39" t="str">
        <f>IF(H272="","",Sheet1!AF272)</f>
        <v>04/10/2025</v>
      </c>
      <c r="G272" t="str">
        <f>IF(H272="","",Sheet1!AF272)</f>
        <v>04/10/2025</v>
      </c>
      <c r="H272" s="21">
        <v>9106025544</v>
      </c>
      <c r="I272" t="str">
        <f>IF(H272="","",Sheet1!AF272)</f>
        <v>04/10/2025</v>
      </c>
      <c r="J272" s="40" t="str">
        <f t="shared" si="40"/>
        <v>NKHT2510/04400014115</v>
      </c>
      <c r="L272" s="42" t="str">
        <f>IF(H272="","",Sheet1!AK272)</f>
        <v>K25TTM</v>
      </c>
      <c r="M272" s="42" t="str">
        <f>IF(H272="","",Sheet1!AE272)</f>
        <v>00014115</v>
      </c>
      <c r="N272" s="43" t="str">
        <f>IF(H272="","",Sheet1!AF272)</f>
        <v>04/10/2025</v>
      </c>
      <c r="O272" s="15" t="str">
        <f>IF(H272="","",Sheet1!AH272)</f>
        <v>WIN-044</v>
      </c>
      <c r="S272" s="40" t="str">
        <f>IF(H272="","",Sheet1!AL272)</f>
        <v>2AZK WM+ TBH Cao Bạt Nang, Thống Nhất</v>
      </c>
      <c r="V272" s="40" t="str">
        <f>IF(H272="","",Sheet1!AL272)</f>
        <v>2AZK WM+ TBH Cao Bạt Nang, Thống Nhất</v>
      </c>
      <c r="Y272" s="15" t="str">
        <f>IF(H272="","",Sheet1!AJ272)</f>
        <v>GL250</v>
      </c>
      <c r="AB272" s="51">
        <f t="shared" si="41"/>
        <v>5111</v>
      </c>
      <c r="AC272" s="51">
        <f t="shared" si="42"/>
        <v>131</v>
      </c>
      <c r="AE272" s="45">
        <f>IF(H272="","",Sheet1!U272)</f>
        <v>9</v>
      </c>
      <c r="AG272" s="15">
        <f>IF(H272="","",Sheet1!T272)</f>
        <v>49500</v>
      </c>
      <c r="AH272" s="46">
        <f t="shared" si="43"/>
        <v>445500</v>
      </c>
      <c r="AL272" s="48">
        <f t="shared" si="44"/>
        <v>8</v>
      </c>
      <c r="AN272" s="45">
        <f t="shared" si="45"/>
        <v>35640</v>
      </c>
      <c r="AO272" s="48">
        <f t="shared" si="46"/>
        <v>33311</v>
      </c>
      <c r="AQ272" s="52" t="str">
        <f t="shared" si="47"/>
        <v>K-hangtra</v>
      </c>
      <c r="AR272" s="52">
        <f t="shared" si="48"/>
        <v>156</v>
      </c>
      <c r="AS272" s="52">
        <f t="shared" si="49"/>
        <v>632</v>
      </c>
    </row>
    <row r="273" spans="3:45" x14ac:dyDescent="0.25">
      <c r="C273" s="39" t="str">
        <f>IF(H273="","",Sheet1!AI273)</f>
        <v>B</v>
      </c>
      <c r="D273" s="38" t="s">
        <v>3039</v>
      </c>
      <c r="E273" s="38" t="s">
        <v>25</v>
      </c>
      <c r="F273" s="39" t="str">
        <f>IF(H273="","",Sheet1!AF273)</f>
        <v>04/10/2025</v>
      </c>
      <c r="G273" t="str">
        <f>IF(H273="","",Sheet1!AF273)</f>
        <v>04/10/2025</v>
      </c>
      <c r="H273" s="21">
        <v>9106025555</v>
      </c>
      <c r="I273" t="str">
        <f>IF(H273="","",Sheet1!AF273)</f>
        <v>04/10/2025</v>
      </c>
      <c r="J273" s="40" t="str">
        <f t="shared" si="40"/>
        <v>NKHT2510/00200476040</v>
      </c>
      <c r="L273" s="42" t="str">
        <f>IF(H273="","",Sheet1!AK273)</f>
        <v>K25TTM</v>
      </c>
      <c r="M273" s="42" t="str">
        <f>IF(H273="","",Sheet1!AE273)</f>
        <v>00476040</v>
      </c>
      <c r="N273" s="43" t="str">
        <f>IF(H273="","",Sheet1!AF273)</f>
        <v>04/10/2025</v>
      </c>
      <c r="O273" s="15" t="str">
        <f>IF(H273="","",Sheet1!AH273)</f>
        <v>WIN-HNI-00-002</v>
      </c>
      <c r="S273" s="40" t="str">
        <f>IF(H273="","",Sheet1!AL273)</f>
        <v>6435 WM+ HNI 343 Thanh Cao</v>
      </c>
      <c r="V273" s="40" t="str">
        <f>IF(H273="","",Sheet1!AL273)</f>
        <v>6435 WM+ HNI 343 Thanh Cao</v>
      </c>
      <c r="Y273" s="15" t="str">
        <f>IF(H273="","",Sheet1!AJ273)</f>
        <v>TH200</v>
      </c>
      <c r="AB273" s="51">
        <f t="shared" si="41"/>
        <v>5111</v>
      </c>
      <c r="AC273" s="51">
        <f t="shared" si="42"/>
        <v>131</v>
      </c>
      <c r="AE273" s="45">
        <f>IF(H273="","",Sheet1!U273)</f>
        <v>2</v>
      </c>
      <c r="AG273" s="15">
        <f>IF(H273="","",Sheet1!T273)</f>
        <v>45588</v>
      </c>
      <c r="AH273" s="46">
        <f t="shared" si="43"/>
        <v>91176</v>
      </c>
      <c r="AL273" s="48">
        <f t="shared" si="44"/>
        <v>8</v>
      </c>
      <c r="AN273" s="45">
        <f t="shared" si="45"/>
        <v>7294.08</v>
      </c>
      <c r="AO273" s="48">
        <f t="shared" si="46"/>
        <v>33311</v>
      </c>
      <c r="AQ273" s="52" t="str">
        <f t="shared" si="47"/>
        <v>K-hangtra</v>
      </c>
      <c r="AR273" s="52">
        <f t="shared" si="48"/>
        <v>156</v>
      </c>
      <c r="AS273" s="52">
        <f t="shared" si="49"/>
        <v>632</v>
      </c>
    </row>
    <row r="274" spans="3:45" x14ac:dyDescent="0.25">
      <c r="C274" s="39" t="str">
        <f>IF(H274="","",Sheet1!AI274)</f>
        <v>B</v>
      </c>
      <c r="D274" s="38" t="s">
        <v>3039</v>
      </c>
      <c r="E274" s="38" t="s">
        <v>25</v>
      </c>
      <c r="F274" s="39" t="str">
        <f>IF(H274="","",Sheet1!AF274)</f>
        <v>04/10/2025</v>
      </c>
      <c r="G274" t="str">
        <f>IF(H274="","",Sheet1!AF274)</f>
        <v>04/10/2025</v>
      </c>
      <c r="H274" s="21">
        <v>9106025555</v>
      </c>
      <c r="I274" t="str">
        <f>IF(H274="","",Sheet1!AF274)</f>
        <v>04/10/2025</v>
      </c>
      <c r="J274" s="40" t="str">
        <f t="shared" si="40"/>
        <v>NKHT2510/00200476040</v>
      </c>
      <c r="L274" s="42" t="str">
        <f>IF(H274="","",Sheet1!AK274)</f>
        <v>K25TTM</v>
      </c>
      <c r="M274" s="42" t="str">
        <f>IF(H274="","",Sheet1!AE274)</f>
        <v>00476040</v>
      </c>
      <c r="N274" s="43" t="str">
        <f>IF(H274="","",Sheet1!AF274)</f>
        <v>04/10/2025</v>
      </c>
      <c r="O274" s="15" t="str">
        <f>IF(H274="","",Sheet1!AH274)</f>
        <v>WIN-HNI-00-002</v>
      </c>
      <c r="S274" s="40" t="str">
        <f>IF(H274="","",Sheet1!AL274)</f>
        <v>6435 WM+ HNI 343 Thanh Cao</v>
      </c>
      <c r="V274" s="40" t="str">
        <f>IF(H274="","",Sheet1!AL274)</f>
        <v>6435 WM+ HNI 343 Thanh Cao</v>
      </c>
      <c r="Y274" s="15" t="str">
        <f>IF(H274="","",Sheet1!AJ274)</f>
        <v>GM500</v>
      </c>
      <c r="AB274" s="51">
        <f t="shared" si="41"/>
        <v>5111</v>
      </c>
      <c r="AC274" s="51">
        <f t="shared" si="42"/>
        <v>131</v>
      </c>
      <c r="AE274" s="45">
        <f>IF(H274="","",Sheet1!U274)</f>
        <v>3</v>
      </c>
      <c r="AG274" s="15">
        <f>IF(H274="","",Sheet1!T274)</f>
        <v>111058</v>
      </c>
      <c r="AH274" s="46">
        <f t="shared" si="43"/>
        <v>333174</v>
      </c>
      <c r="AL274" s="48">
        <f t="shared" si="44"/>
        <v>8</v>
      </c>
      <c r="AN274" s="45">
        <f t="shared" si="45"/>
        <v>26653.920000000002</v>
      </c>
      <c r="AO274" s="48">
        <f t="shared" si="46"/>
        <v>33311</v>
      </c>
      <c r="AQ274" s="52" t="str">
        <f t="shared" si="47"/>
        <v>K-hangtra</v>
      </c>
      <c r="AR274" s="52">
        <f t="shared" si="48"/>
        <v>156</v>
      </c>
      <c r="AS274" s="52">
        <f t="shared" si="49"/>
        <v>632</v>
      </c>
    </row>
    <row r="275" spans="3:45" x14ac:dyDescent="0.25">
      <c r="C275" s="39" t="str">
        <f>IF(H275="","",Sheet1!AI275)</f>
        <v>B</v>
      </c>
      <c r="D275" s="38" t="s">
        <v>3039</v>
      </c>
      <c r="E275" s="38" t="s">
        <v>25</v>
      </c>
      <c r="F275" s="39" t="str">
        <f>IF(H275="","",Sheet1!AF275)</f>
        <v>04/10/2025</v>
      </c>
      <c r="G275" t="str">
        <f>IF(H275="","",Sheet1!AF275)</f>
        <v>04/10/2025</v>
      </c>
      <c r="H275" s="21">
        <v>9106025556</v>
      </c>
      <c r="I275" t="str">
        <f>IF(H275="","",Sheet1!AF275)</f>
        <v>04/10/2025</v>
      </c>
      <c r="J275" s="40" t="str">
        <f t="shared" si="40"/>
        <v>NKHT2510/00200476041</v>
      </c>
      <c r="L275" s="42" t="str">
        <f>IF(H275="","",Sheet1!AK275)</f>
        <v>K25TTM</v>
      </c>
      <c r="M275" s="42" t="str">
        <f>IF(H275="","",Sheet1!AE275)</f>
        <v>00476041</v>
      </c>
      <c r="N275" s="43" t="str">
        <f>IF(H275="","",Sheet1!AF275)</f>
        <v>04/10/2025</v>
      </c>
      <c r="O275" s="15" t="str">
        <f>IF(H275="","",Sheet1!AH275)</f>
        <v>WIN-HNI-00-002</v>
      </c>
      <c r="S275" s="40" t="str">
        <f>IF(H275="","",Sheet1!AL275)</f>
        <v>6435 WM+ HNI 343 Thanh Cao</v>
      </c>
      <c r="V275" s="40" t="str">
        <f>IF(H275="","",Sheet1!AL275)</f>
        <v>6435 WM+ HNI 343 Thanh Cao</v>
      </c>
      <c r="Y275" s="15" t="str">
        <f>IF(H275="","",Sheet1!AJ275)</f>
        <v>GM500</v>
      </c>
      <c r="AB275" s="51">
        <f t="shared" si="41"/>
        <v>5111</v>
      </c>
      <c r="AC275" s="51">
        <f t="shared" si="42"/>
        <v>131</v>
      </c>
      <c r="AE275" s="45">
        <f>IF(H275="","",Sheet1!U275)</f>
        <v>2</v>
      </c>
      <c r="AG275" s="15">
        <f>IF(H275="","",Sheet1!T275)</f>
        <v>111058</v>
      </c>
      <c r="AH275" s="46">
        <f t="shared" si="43"/>
        <v>222116</v>
      </c>
      <c r="AL275" s="48">
        <f t="shared" si="44"/>
        <v>8</v>
      </c>
      <c r="AN275" s="45">
        <f t="shared" si="45"/>
        <v>17769.28</v>
      </c>
      <c r="AO275" s="48">
        <f t="shared" si="46"/>
        <v>33311</v>
      </c>
      <c r="AQ275" s="52" t="str">
        <f t="shared" si="47"/>
        <v>K-hangtra</v>
      </c>
      <c r="AR275" s="52">
        <f t="shared" si="48"/>
        <v>156</v>
      </c>
      <c r="AS275" s="52">
        <f t="shared" si="49"/>
        <v>632</v>
      </c>
    </row>
    <row r="276" spans="3:45" x14ac:dyDescent="0.25">
      <c r="C276" s="39" t="str">
        <f>IF(H276="","",Sheet1!AI276)</f>
        <v>B</v>
      </c>
      <c r="D276" s="38" t="s">
        <v>3039</v>
      </c>
      <c r="E276" s="38" t="s">
        <v>25</v>
      </c>
      <c r="F276" s="39" t="str">
        <f>IF(H276="","",Sheet1!AF276)</f>
        <v>04/10/2025</v>
      </c>
      <c r="G276" t="str">
        <f>IF(H276="","",Sheet1!AF276)</f>
        <v>04/10/2025</v>
      </c>
      <c r="H276" s="21">
        <v>9106025556</v>
      </c>
      <c r="I276" t="str">
        <f>IF(H276="","",Sheet1!AF276)</f>
        <v>04/10/2025</v>
      </c>
      <c r="J276" s="40" t="str">
        <f t="shared" si="40"/>
        <v>NKHT2510/00200476041</v>
      </c>
      <c r="L276" s="42" t="str">
        <f>IF(H276="","",Sheet1!AK276)</f>
        <v>K25TTM</v>
      </c>
      <c r="M276" s="42" t="str">
        <f>IF(H276="","",Sheet1!AE276)</f>
        <v>00476041</v>
      </c>
      <c r="N276" s="43" t="str">
        <f>IF(H276="","",Sheet1!AF276)</f>
        <v>04/10/2025</v>
      </c>
      <c r="O276" s="15" t="str">
        <f>IF(H276="","",Sheet1!AH276)</f>
        <v>WIN-HNI-00-002</v>
      </c>
      <c r="S276" s="40" t="str">
        <f>IF(H276="","",Sheet1!AL276)</f>
        <v>6435 WM+ HNI 343 Thanh Cao</v>
      </c>
      <c r="V276" s="40" t="str">
        <f>IF(H276="","",Sheet1!AL276)</f>
        <v>6435 WM+ HNI 343 Thanh Cao</v>
      </c>
      <c r="Y276" s="15" t="str">
        <f>IF(H276="","",Sheet1!AJ276)</f>
        <v>GSG250</v>
      </c>
      <c r="AB276" s="51">
        <f t="shared" si="41"/>
        <v>5111</v>
      </c>
      <c r="AC276" s="51">
        <f t="shared" si="42"/>
        <v>131</v>
      </c>
      <c r="AE276" s="45">
        <f>IF(H276="","",Sheet1!U276)</f>
        <v>1</v>
      </c>
      <c r="AG276" s="15">
        <f>IF(H276="","",Sheet1!T276)</f>
        <v>50400</v>
      </c>
      <c r="AH276" s="46">
        <f t="shared" si="43"/>
        <v>50400</v>
      </c>
      <c r="AL276" s="48">
        <f t="shared" si="44"/>
        <v>8</v>
      </c>
      <c r="AN276" s="45">
        <f t="shared" si="45"/>
        <v>4032</v>
      </c>
      <c r="AO276" s="48">
        <f t="shared" si="46"/>
        <v>33311</v>
      </c>
      <c r="AQ276" s="52" t="str">
        <f t="shared" si="47"/>
        <v>K-hangtra</v>
      </c>
      <c r="AR276" s="52">
        <f t="shared" si="48"/>
        <v>156</v>
      </c>
      <c r="AS276" s="52">
        <f t="shared" si="49"/>
        <v>632</v>
      </c>
    </row>
    <row r="277" spans="3:45" x14ac:dyDescent="0.25">
      <c r="C277" s="39" t="str">
        <f>IF(H277="","",Sheet1!AI277)</f>
        <v>B</v>
      </c>
      <c r="D277" s="38" t="s">
        <v>3039</v>
      </c>
      <c r="E277" s="38" t="s">
        <v>25</v>
      </c>
      <c r="F277" s="39" t="str">
        <f>IF(H277="","",Sheet1!AF277)</f>
        <v>04/10/2025</v>
      </c>
      <c r="G277" t="str">
        <f>IF(H277="","",Sheet1!AF277)</f>
        <v>04/10/2025</v>
      </c>
      <c r="H277" s="21">
        <v>9106025582</v>
      </c>
      <c r="I277" t="str">
        <f>IF(H277="","",Sheet1!AF277)</f>
        <v>04/10/2025</v>
      </c>
      <c r="J277" s="40" t="str">
        <f t="shared" si="40"/>
        <v>NKHT2510/00100005691</v>
      </c>
      <c r="L277" s="42" t="str">
        <f>IF(H277="","",Sheet1!AK277)</f>
        <v>K25TTM</v>
      </c>
      <c r="M277" s="42" t="str">
        <f>IF(H277="","",Sheet1!AE277)</f>
        <v>00005691</v>
      </c>
      <c r="N277" s="43" t="str">
        <f>IF(H277="","",Sheet1!AF277)</f>
        <v>04/10/2025</v>
      </c>
      <c r="O277" s="15" t="str">
        <f>IF(H277="","",Sheet1!AH277)</f>
        <v>WIN-NBH-00-001</v>
      </c>
      <c r="S277" s="40" t="str">
        <f>IF(H277="","",Sheet1!AL277)</f>
        <v>6371 WM+ NBH 105 Trần Phú</v>
      </c>
      <c r="V277" s="40" t="str">
        <f>IF(H277="","",Sheet1!AL277)</f>
        <v>6371 WM+ NBH 105 Trần Phú</v>
      </c>
      <c r="Y277" s="15" t="str">
        <f>IF(H277="","",Sheet1!AJ277)</f>
        <v>GM500</v>
      </c>
      <c r="AB277" s="51">
        <f t="shared" si="41"/>
        <v>5111</v>
      </c>
      <c r="AC277" s="51">
        <f t="shared" si="42"/>
        <v>131</v>
      </c>
      <c r="AE277" s="45">
        <f>IF(H277="","",Sheet1!U277)</f>
        <v>2</v>
      </c>
      <c r="AG277" s="15">
        <f>IF(H277="","",Sheet1!T277)</f>
        <v>111058</v>
      </c>
      <c r="AH277" s="46">
        <f t="shared" si="43"/>
        <v>222116</v>
      </c>
      <c r="AL277" s="48">
        <f t="shared" si="44"/>
        <v>8</v>
      </c>
      <c r="AN277" s="45">
        <f t="shared" si="45"/>
        <v>17769.28</v>
      </c>
      <c r="AO277" s="48">
        <f t="shared" si="46"/>
        <v>33311</v>
      </c>
      <c r="AQ277" s="52" t="str">
        <f t="shared" si="47"/>
        <v>K-hangtra</v>
      </c>
      <c r="AR277" s="52">
        <f t="shared" si="48"/>
        <v>156</v>
      </c>
      <c r="AS277" s="52">
        <f t="shared" si="49"/>
        <v>632</v>
      </c>
    </row>
    <row r="278" spans="3:45" x14ac:dyDescent="0.25">
      <c r="C278" s="39" t="str">
        <f>IF(H278="","",Sheet1!AI278)</f>
        <v>N</v>
      </c>
      <c r="D278" s="38" t="s">
        <v>3039</v>
      </c>
      <c r="E278" s="38" t="s">
        <v>25</v>
      </c>
      <c r="F278" s="39" t="str">
        <f>IF(H278="","",Sheet1!AF278)</f>
        <v>04/10/2025</v>
      </c>
      <c r="G278" t="str">
        <f>IF(H278="","",Sheet1!AF278)</f>
        <v>04/10/2025</v>
      </c>
      <c r="H278" s="21">
        <v>9106025598</v>
      </c>
      <c r="I278" t="str">
        <f>IF(H278="","",Sheet1!AF278)</f>
        <v>04/10/2025</v>
      </c>
      <c r="J278" s="40" t="str">
        <f t="shared" si="40"/>
        <v>NKHT2510/01000010826</v>
      </c>
      <c r="L278" s="42" t="str">
        <f>IF(H278="","",Sheet1!AK278)</f>
        <v>K25TTM</v>
      </c>
      <c r="M278" s="42" t="str">
        <f>IF(H278="","",Sheet1!AE278)</f>
        <v>00010826</v>
      </c>
      <c r="N278" s="43" t="str">
        <f>IF(H278="","",Sheet1!AF278)</f>
        <v>04/10/2025</v>
      </c>
      <c r="O278" s="15" t="str">
        <f>IF(H278="","",Sheet1!AH278)</f>
        <v>WIN-AGG-01-010</v>
      </c>
      <c r="S278" s="40" t="str">
        <f>IF(H278="","",Sheet1!AL278)</f>
        <v>6483 WM + AGG Thửa 4082 – 4122 đường Ung</v>
      </c>
      <c r="V278" s="40" t="str">
        <f>IF(H278="","",Sheet1!AL278)</f>
        <v>6483 WM + AGG Thửa 4082 – 4122 đường Ung</v>
      </c>
      <c r="Y278" s="15" t="str">
        <f>IF(H278="","",Sheet1!AJ278)</f>
        <v>GM500</v>
      </c>
      <c r="AB278" s="51">
        <f t="shared" si="41"/>
        <v>5111</v>
      </c>
      <c r="AC278" s="51">
        <f t="shared" si="42"/>
        <v>131</v>
      </c>
      <c r="AE278" s="45">
        <f>IF(H278="","",Sheet1!U278)</f>
        <v>2</v>
      </c>
      <c r="AG278" s="15">
        <f>IF(H278="","",Sheet1!T278)</f>
        <v>111058</v>
      </c>
      <c r="AH278" s="46">
        <f t="shared" si="43"/>
        <v>222116</v>
      </c>
      <c r="AL278" s="48">
        <f t="shared" si="44"/>
        <v>8</v>
      </c>
      <c r="AN278" s="45">
        <f t="shared" si="45"/>
        <v>17769.28</v>
      </c>
      <c r="AO278" s="48">
        <f t="shared" si="46"/>
        <v>33311</v>
      </c>
      <c r="AQ278" s="52" t="str">
        <f t="shared" si="47"/>
        <v>K-hangtra</v>
      </c>
      <c r="AR278" s="52">
        <f t="shared" si="48"/>
        <v>156</v>
      </c>
      <c r="AS278" s="52">
        <f t="shared" si="49"/>
        <v>632</v>
      </c>
    </row>
    <row r="279" spans="3:45" x14ac:dyDescent="0.25">
      <c r="C279" s="39" t="str">
        <f>IF(H279="","",Sheet1!AI279)</f>
        <v>B</v>
      </c>
      <c r="D279" s="38" t="s">
        <v>3039</v>
      </c>
      <c r="E279" s="38" t="s">
        <v>25</v>
      </c>
      <c r="F279" s="39" t="str">
        <f>IF(H279="","",Sheet1!AF279)</f>
        <v>04/10/2025</v>
      </c>
      <c r="G279" t="str">
        <f>IF(H279="","",Sheet1!AF279)</f>
        <v>04/10/2025</v>
      </c>
      <c r="H279" s="21">
        <v>9106025608</v>
      </c>
      <c r="I279" t="str">
        <f>IF(H279="","",Sheet1!AF279)</f>
        <v>04/10/2025</v>
      </c>
      <c r="J279" s="40" t="str">
        <f t="shared" si="40"/>
        <v>NKHT2510/00200476055</v>
      </c>
      <c r="L279" s="42" t="str">
        <f>IF(H279="","",Sheet1!AK279)</f>
        <v>K25TTM</v>
      </c>
      <c r="M279" s="42" t="str">
        <f>IF(H279="","",Sheet1!AE279)</f>
        <v>00476055</v>
      </c>
      <c r="N279" s="43" t="str">
        <f>IF(H279="","",Sheet1!AF279)</f>
        <v>04/10/2025</v>
      </c>
      <c r="O279" s="15" t="str">
        <f>IF(H279="","",Sheet1!AH279)</f>
        <v>WIN-HNI-00-002</v>
      </c>
      <c r="S279" s="40" t="str">
        <f>IF(H279="","",Sheet1!AL279)</f>
        <v>6312 WM+ HNI Thiết Bình, Đông Anh</v>
      </c>
      <c r="V279" s="40" t="str">
        <f>IF(H279="","",Sheet1!AL279)</f>
        <v>6312 WM+ HNI Thiết Bình, Đông Anh</v>
      </c>
      <c r="Y279" s="15" t="str">
        <f>IF(H279="","",Sheet1!AJ279)</f>
        <v>CGM300</v>
      </c>
      <c r="AB279" s="51">
        <f t="shared" si="41"/>
        <v>5111</v>
      </c>
      <c r="AC279" s="51">
        <f t="shared" si="42"/>
        <v>131</v>
      </c>
      <c r="AE279" s="45">
        <f>IF(H279="","",Sheet1!U279)</f>
        <v>1</v>
      </c>
      <c r="AG279" s="15">
        <f>IF(H279="","",Sheet1!T279)</f>
        <v>73431</v>
      </c>
      <c r="AH279" s="46">
        <f t="shared" si="43"/>
        <v>73431</v>
      </c>
      <c r="AL279" s="48">
        <f t="shared" si="44"/>
        <v>8</v>
      </c>
      <c r="AN279" s="45">
        <f t="shared" si="45"/>
        <v>5874.4800000000005</v>
      </c>
      <c r="AO279" s="48">
        <f t="shared" si="46"/>
        <v>33311</v>
      </c>
      <c r="AQ279" s="52" t="str">
        <f t="shared" si="47"/>
        <v>K-hangtra</v>
      </c>
      <c r="AR279" s="52">
        <f t="shared" si="48"/>
        <v>156</v>
      </c>
      <c r="AS279" s="52">
        <f t="shared" si="49"/>
        <v>632</v>
      </c>
    </row>
    <row r="280" spans="3:45" x14ac:dyDescent="0.25">
      <c r="C280" s="39" t="str">
        <f>IF(H280="","",Sheet1!AI280)</f>
        <v>B</v>
      </c>
      <c r="D280" s="38" t="s">
        <v>3039</v>
      </c>
      <c r="E280" s="38" t="s">
        <v>25</v>
      </c>
      <c r="F280" s="39" t="str">
        <f>IF(H280="","",Sheet1!AF280)</f>
        <v>04/10/2025</v>
      </c>
      <c r="G280" t="str">
        <f>IF(H280="","",Sheet1!AF280)</f>
        <v>04/10/2025</v>
      </c>
      <c r="H280" s="21">
        <v>9106025608</v>
      </c>
      <c r="I280" t="str">
        <f>IF(H280="","",Sheet1!AF280)</f>
        <v>04/10/2025</v>
      </c>
      <c r="J280" s="40" t="str">
        <f t="shared" si="40"/>
        <v>NKHT2510/00200476055</v>
      </c>
      <c r="L280" s="42" t="str">
        <f>IF(H280="","",Sheet1!AK280)</f>
        <v>K25TTM</v>
      </c>
      <c r="M280" s="42" t="str">
        <f>IF(H280="","",Sheet1!AE280)</f>
        <v>00476055</v>
      </c>
      <c r="N280" s="43" t="str">
        <f>IF(H280="","",Sheet1!AF280)</f>
        <v>04/10/2025</v>
      </c>
      <c r="O280" s="15" t="str">
        <f>IF(H280="","",Sheet1!AH280)</f>
        <v>WIN-HNI-00-002</v>
      </c>
      <c r="S280" s="40" t="str">
        <f>IF(H280="","",Sheet1!AL280)</f>
        <v>6312 WM+ HNI Thiết Bình, Đông Anh</v>
      </c>
      <c r="V280" s="40" t="str">
        <f>IF(H280="","",Sheet1!AL280)</f>
        <v>6312 WM+ HNI Thiết Bình, Đông Anh</v>
      </c>
      <c r="Y280" s="15" t="str">
        <f>IF(H280="","",Sheet1!AJ280)</f>
        <v>MNH250</v>
      </c>
      <c r="AB280" s="51">
        <f t="shared" si="41"/>
        <v>5111</v>
      </c>
      <c r="AC280" s="51">
        <f t="shared" si="42"/>
        <v>131</v>
      </c>
      <c r="AE280" s="45">
        <f>IF(H280="","",Sheet1!U280)</f>
        <v>1</v>
      </c>
      <c r="AG280" s="15">
        <f>IF(H280="","",Sheet1!T280)</f>
        <v>46000</v>
      </c>
      <c r="AH280" s="46">
        <f t="shared" si="43"/>
        <v>46000</v>
      </c>
      <c r="AL280" s="48">
        <f t="shared" si="44"/>
        <v>8</v>
      </c>
      <c r="AN280" s="45">
        <f t="shared" si="45"/>
        <v>3680</v>
      </c>
      <c r="AO280" s="48">
        <f t="shared" si="46"/>
        <v>33311</v>
      </c>
      <c r="AQ280" s="52" t="str">
        <f t="shared" si="47"/>
        <v>K-hangtra</v>
      </c>
      <c r="AR280" s="52">
        <f t="shared" si="48"/>
        <v>156</v>
      </c>
      <c r="AS280" s="52">
        <f t="shared" si="49"/>
        <v>632</v>
      </c>
    </row>
    <row r="281" spans="3:45" x14ac:dyDescent="0.25">
      <c r="C281" s="39" t="str">
        <f>IF(H281="","",Sheet1!AI281)</f>
        <v>B</v>
      </c>
      <c r="D281" s="38" t="s">
        <v>3039</v>
      </c>
      <c r="E281" s="38" t="s">
        <v>25</v>
      </c>
      <c r="F281" s="39" t="str">
        <f>IF(H281="","",Sheet1!AF281)</f>
        <v>04/10/2025</v>
      </c>
      <c r="G281" t="str">
        <f>IF(H281="","",Sheet1!AF281)</f>
        <v>04/10/2025</v>
      </c>
      <c r="H281" s="21">
        <v>9106025608</v>
      </c>
      <c r="I281" t="str">
        <f>IF(H281="","",Sheet1!AF281)</f>
        <v>04/10/2025</v>
      </c>
      <c r="J281" s="40" t="str">
        <f t="shared" si="40"/>
        <v>NKHT2510/00200476055</v>
      </c>
      <c r="L281" s="42" t="str">
        <f>IF(H281="","",Sheet1!AK281)</f>
        <v>K25TTM</v>
      </c>
      <c r="M281" s="42" t="str">
        <f>IF(H281="","",Sheet1!AE281)</f>
        <v>00476055</v>
      </c>
      <c r="N281" s="43" t="str">
        <f>IF(H281="","",Sheet1!AF281)</f>
        <v>04/10/2025</v>
      </c>
      <c r="O281" s="15" t="str">
        <f>IF(H281="","",Sheet1!AH281)</f>
        <v>WIN-HNI-00-002</v>
      </c>
      <c r="S281" s="40" t="str">
        <f>IF(H281="","",Sheet1!AL281)</f>
        <v>6312 WM+ HNI Thiết Bình, Đông Anh</v>
      </c>
      <c r="V281" s="40" t="str">
        <f>IF(H281="","",Sheet1!AL281)</f>
        <v>6312 WM+ HNI Thiết Bình, Đông Anh</v>
      </c>
      <c r="Y281" s="15" t="str">
        <f>IF(H281="","",Sheet1!AJ281)</f>
        <v>GTLX250G</v>
      </c>
      <c r="AB281" s="51">
        <f t="shared" si="41"/>
        <v>5111</v>
      </c>
      <c r="AC281" s="51">
        <f t="shared" si="42"/>
        <v>131</v>
      </c>
      <c r="AE281" s="45">
        <f>IF(H281="","",Sheet1!U281)</f>
        <v>2</v>
      </c>
      <c r="AG281" s="15">
        <f>IF(H281="","",Sheet1!T281)</f>
        <v>41150</v>
      </c>
      <c r="AH281" s="46">
        <f t="shared" si="43"/>
        <v>82300</v>
      </c>
      <c r="AL281" s="48">
        <f t="shared" si="44"/>
        <v>8</v>
      </c>
      <c r="AN281" s="45">
        <f t="shared" si="45"/>
        <v>6584</v>
      </c>
      <c r="AO281" s="48">
        <f t="shared" si="46"/>
        <v>33311</v>
      </c>
      <c r="AQ281" s="52" t="str">
        <f t="shared" si="47"/>
        <v>K-hangtra</v>
      </c>
      <c r="AR281" s="52">
        <f t="shared" si="48"/>
        <v>156</v>
      </c>
      <c r="AS281" s="52">
        <f t="shared" si="49"/>
        <v>632</v>
      </c>
    </row>
    <row r="282" spans="3:45" x14ac:dyDescent="0.25">
      <c r="C282" s="39" t="str">
        <f>IF(H282="","",Sheet1!AI282)</f>
        <v>B</v>
      </c>
      <c r="D282" s="38" t="s">
        <v>3039</v>
      </c>
      <c r="E282" s="38" t="s">
        <v>25</v>
      </c>
      <c r="F282" s="39" t="str">
        <f>IF(H282="","",Sheet1!AF282)</f>
        <v>04/10/2025</v>
      </c>
      <c r="G282" t="str">
        <f>IF(H282="","",Sheet1!AF282)</f>
        <v>04/10/2025</v>
      </c>
      <c r="H282" s="21">
        <v>9106025574</v>
      </c>
      <c r="I282" t="str">
        <f>IF(H282="","",Sheet1!AF282)</f>
        <v>04/10/2025</v>
      </c>
      <c r="J282" s="40" t="str">
        <f t="shared" si="40"/>
        <v>NKHT2510/00200476049</v>
      </c>
      <c r="L282" s="42" t="str">
        <f>IF(H282="","",Sheet1!AK282)</f>
        <v>K25TTM</v>
      </c>
      <c r="M282" s="42" t="str">
        <f>IF(H282="","",Sheet1!AE282)</f>
        <v>00476049</v>
      </c>
      <c r="N282" s="43" t="str">
        <f>IF(H282="","",Sheet1!AF282)</f>
        <v>04/10/2025</v>
      </c>
      <c r="O282" s="15" t="str">
        <f>IF(H282="","",Sheet1!AH282)</f>
        <v>WIN-HNI-00-002</v>
      </c>
      <c r="S282" s="40" t="str">
        <f>IF(H282="","",Sheet1!AL282)</f>
        <v>2254 WM+ HNI 164 Trương Định</v>
      </c>
      <c r="V282" s="40" t="str">
        <f>IF(H282="","",Sheet1!AL282)</f>
        <v>2254 WM+ HNI 164 Trương Định</v>
      </c>
      <c r="Y282" s="15" t="str">
        <f>IF(H282="","",Sheet1!AJ282)</f>
        <v>GM500</v>
      </c>
      <c r="AB282" s="51">
        <f t="shared" si="41"/>
        <v>5111</v>
      </c>
      <c r="AC282" s="51">
        <f t="shared" si="42"/>
        <v>131</v>
      </c>
      <c r="AE282" s="45">
        <f>IF(H282="","",Sheet1!U282)</f>
        <v>1</v>
      </c>
      <c r="AG282" s="15">
        <f>IF(H282="","",Sheet1!T282)</f>
        <v>111058</v>
      </c>
      <c r="AH282" s="46">
        <f t="shared" si="43"/>
        <v>111058</v>
      </c>
      <c r="AL282" s="48">
        <f t="shared" si="44"/>
        <v>8</v>
      </c>
      <c r="AN282" s="45">
        <f t="shared" si="45"/>
        <v>8884.64</v>
      </c>
      <c r="AO282" s="48">
        <f t="shared" si="46"/>
        <v>33311</v>
      </c>
      <c r="AQ282" s="52" t="str">
        <f t="shared" si="47"/>
        <v>K-hangtra</v>
      </c>
      <c r="AR282" s="52">
        <f t="shared" si="48"/>
        <v>156</v>
      </c>
      <c r="AS282" s="52">
        <f t="shared" si="49"/>
        <v>632</v>
      </c>
    </row>
    <row r="283" spans="3:45" x14ac:dyDescent="0.25">
      <c r="C283" s="39" t="str">
        <f>IF(H283="","",Sheet1!AI283)</f>
        <v>B</v>
      </c>
      <c r="D283" s="38" t="s">
        <v>3039</v>
      </c>
      <c r="E283" s="38" t="s">
        <v>25</v>
      </c>
      <c r="F283" s="39" t="str">
        <f>IF(H283="","",Sheet1!AF283)</f>
        <v>04/10/2025</v>
      </c>
      <c r="G283" t="str">
        <f>IF(H283="","",Sheet1!AF283)</f>
        <v>04/10/2025</v>
      </c>
      <c r="H283" s="21">
        <v>9106025574</v>
      </c>
      <c r="I283" t="str">
        <f>IF(H283="","",Sheet1!AF283)</f>
        <v>04/10/2025</v>
      </c>
      <c r="J283" s="40" t="str">
        <f t="shared" si="40"/>
        <v>NKHT2510/00200476049</v>
      </c>
      <c r="L283" s="42" t="str">
        <f>IF(H283="","",Sheet1!AK283)</f>
        <v>K25TTM</v>
      </c>
      <c r="M283" s="42" t="str">
        <f>IF(H283="","",Sheet1!AE283)</f>
        <v>00476049</v>
      </c>
      <c r="N283" s="43" t="str">
        <f>IF(H283="","",Sheet1!AF283)</f>
        <v>04/10/2025</v>
      </c>
      <c r="O283" s="15" t="str">
        <f>IF(H283="","",Sheet1!AH283)</f>
        <v>WIN-HNI-00-002</v>
      </c>
      <c r="S283" s="40" t="str">
        <f>IF(H283="","",Sheet1!AL283)</f>
        <v>2254 WM+ HNI 164 Trương Định</v>
      </c>
      <c r="V283" s="40" t="str">
        <f>IF(H283="","",Sheet1!AL283)</f>
        <v>2254 WM+ HNI 164 Trương Định</v>
      </c>
      <c r="Y283" s="15" t="str">
        <f>IF(H283="","",Sheet1!AJ283)</f>
        <v>MNH250</v>
      </c>
      <c r="AB283" s="51">
        <f t="shared" si="41"/>
        <v>5111</v>
      </c>
      <c r="AC283" s="51">
        <f t="shared" si="42"/>
        <v>131</v>
      </c>
      <c r="AE283" s="45">
        <f>IF(H283="","",Sheet1!U283)</f>
        <v>2</v>
      </c>
      <c r="AG283" s="15">
        <f>IF(H283="","",Sheet1!T283)</f>
        <v>46000</v>
      </c>
      <c r="AH283" s="46">
        <f t="shared" si="43"/>
        <v>92000</v>
      </c>
      <c r="AL283" s="48">
        <f t="shared" si="44"/>
        <v>8</v>
      </c>
      <c r="AN283" s="45">
        <f t="shared" si="45"/>
        <v>7360</v>
      </c>
      <c r="AO283" s="48">
        <f t="shared" si="46"/>
        <v>33311</v>
      </c>
      <c r="AQ283" s="52" t="str">
        <f t="shared" si="47"/>
        <v>K-hangtra</v>
      </c>
      <c r="AR283" s="52">
        <f t="shared" si="48"/>
        <v>156</v>
      </c>
      <c r="AS283" s="52">
        <f t="shared" si="49"/>
        <v>632</v>
      </c>
    </row>
    <row r="284" spans="3:45" x14ac:dyDescent="0.25">
      <c r="C284" s="39" t="str">
        <f>IF(H284="","",Sheet1!AI284)</f>
        <v>B</v>
      </c>
      <c r="D284" s="38" t="s">
        <v>3039</v>
      </c>
      <c r="E284" s="38" t="s">
        <v>25</v>
      </c>
      <c r="F284" s="39" t="str">
        <f>IF(H284="","",Sheet1!AF284)</f>
        <v>04/10/2025</v>
      </c>
      <c r="G284" t="str">
        <f>IF(H284="","",Sheet1!AF284)</f>
        <v>04/10/2025</v>
      </c>
      <c r="H284" s="21">
        <v>9106025574</v>
      </c>
      <c r="I284" t="str">
        <f>IF(H284="","",Sheet1!AF284)</f>
        <v>04/10/2025</v>
      </c>
      <c r="J284" s="40" t="str">
        <f t="shared" si="40"/>
        <v>NKHT2510/00200476049</v>
      </c>
      <c r="L284" s="42" t="str">
        <f>IF(H284="","",Sheet1!AK284)</f>
        <v>K25TTM</v>
      </c>
      <c r="M284" s="42" t="str">
        <f>IF(H284="","",Sheet1!AE284)</f>
        <v>00476049</v>
      </c>
      <c r="N284" s="43" t="str">
        <f>IF(H284="","",Sheet1!AF284)</f>
        <v>04/10/2025</v>
      </c>
      <c r="O284" s="15" t="str">
        <f>IF(H284="","",Sheet1!AH284)</f>
        <v>WIN-HNI-00-002</v>
      </c>
      <c r="S284" s="40" t="str">
        <f>IF(H284="","",Sheet1!AL284)</f>
        <v>2254 WM+ HNI 164 Trương Định</v>
      </c>
      <c r="V284" s="40" t="str">
        <f>IF(H284="","",Sheet1!AL284)</f>
        <v>2254 WM+ HNI 164 Trương Định</v>
      </c>
      <c r="Y284" s="15" t="str">
        <f>IF(H284="","",Sheet1!AJ284)</f>
        <v>TH200</v>
      </c>
      <c r="AB284" s="51">
        <f t="shared" si="41"/>
        <v>5111</v>
      </c>
      <c r="AC284" s="51">
        <f t="shared" si="42"/>
        <v>131</v>
      </c>
      <c r="AE284" s="45">
        <f>IF(H284="","",Sheet1!U284)</f>
        <v>1</v>
      </c>
      <c r="AG284" s="15">
        <f>IF(H284="","",Sheet1!T284)</f>
        <v>45588</v>
      </c>
      <c r="AH284" s="46">
        <f t="shared" si="43"/>
        <v>45588</v>
      </c>
      <c r="AL284" s="48">
        <f t="shared" si="44"/>
        <v>8</v>
      </c>
      <c r="AN284" s="45">
        <f t="shared" si="45"/>
        <v>3647.04</v>
      </c>
      <c r="AO284" s="48">
        <f t="shared" si="46"/>
        <v>33311</v>
      </c>
      <c r="AQ284" s="52" t="str">
        <f t="shared" si="47"/>
        <v>K-hangtra</v>
      </c>
      <c r="AR284" s="52">
        <f t="shared" si="48"/>
        <v>156</v>
      </c>
      <c r="AS284" s="52">
        <f t="shared" si="49"/>
        <v>632</v>
      </c>
    </row>
    <row r="285" spans="3:45" x14ac:dyDescent="0.25">
      <c r="C285" s="39" t="str">
        <f>IF(H285="","",Sheet1!AI285)</f>
        <v>B</v>
      </c>
      <c r="D285" s="38" t="s">
        <v>3039</v>
      </c>
      <c r="E285" s="38" t="s">
        <v>25</v>
      </c>
      <c r="F285" s="39" t="str">
        <f>IF(H285="","",Sheet1!AF285)</f>
        <v>04/10/2025</v>
      </c>
      <c r="G285" t="str">
        <f>IF(H285="","",Sheet1!AF285)</f>
        <v>04/10/2025</v>
      </c>
      <c r="H285" s="21">
        <v>9106025622</v>
      </c>
      <c r="I285" t="str">
        <f>IF(H285="","",Sheet1!AF285)</f>
        <v>04/10/2025</v>
      </c>
      <c r="J285" s="40" t="str">
        <f t="shared" si="40"/>
        <v>NKHT2510/00400014734</v>
      </c>
      <c r="L285" s="42" t="str">
        <f>IF(H285="","",Sheet1!AK285)</f>
        <v>K25TTM</v>
      </c>
      <c r="M285" s="42" t="str">
        <f>IF(H285="","",Sheet1!AE285)</f>
        <v>00014734</v>
      </c>
      <c r="N285" s="43" t="str">
        <f>IF(H285="","",Sheet1!AF285)</f>
        <v>04/10/2025</v>
      </c>
      <c r="O285" s="15" t="str">
        <f>IF(H285="","",Sheet1!AH285)</f>
        <v>WIN-HTH-00-004</v>
      </c>
      <c r="S285" s="40" t="str">
        <f>IF(H285="","",Sheet1!AL285)</f>
        <v>2BF8 WM+ HTH 157 Nguyễn Tuấn Thiện</v>
      </c>
      <c r="V285" s="40" t="str">
        <f>IF(H285="","",Sheet1!AL285)</f>
        <v>2BF8 WM+ HTH 157 Nguyễn Tuấn Thiện</v>
      </c>
      <c r="Y285" s="15" t="str">
        <f>IF(H285="","",Sheet1!AJ285)</f>
        <v>GM500</v>
      </c>
      <c r="AB285" s="51">
        <f t="shared" si="41"/>
        <v>5111</v>
      </c>
      <c r="AC285" s="51">
        <f t="shared" si="42"/>
        <v>131</v>
      </c>
      <c r="AE285" s="45">
        <f>IF(H285="","",Sheet1!U285)</f>
        <v>2</v>
      </c>
      <c r="AG285" s="15">
        <f>IF(H285="","",Sheet1!T285)</f>
        <v>111058</v>
      </c>
      <c r="AH285" s="46">
        <f t="shared" si="43"/>
        <v>222116</v>
      </c>
      <c r="AL285" s="48">
        <f t="shared" si="44"/>
        <v>8</v>
      </c>
      <c r="AN285" s="45">
        <f t="shared" si="45"/>
        <v>17769.28</v>
      </c>
      <c r="AO285" s="48">
        <f t="shared" si="46"/>
        <v>33311</v>
      </c>
      <c r="AQ285" s="52" t="str">
        <f t="shared" si="47"/>
        <v>K-hangtra</v>
      </c>
      <c r="AR285" s="52">
        <f t="shared" si="48"/>
        <v>156</v>
      </c>
      <c r="AS285" s="52">
        <f t="shared" si="49"/>
        <v>632</v>
      </c>
    </row>
    <row r="286" spans="3:45" x14ac:dyDescent="0.25">
      <c r="C286" s="39" t="str">
        <f>IF(H286="","",Sheet1!AI286)</f>
        <v>N</v>
      </c>
      <c r="D286" s="38" t="s">
        <v>3039</v>
      </c>
      <c r="E286" s="38" t="s">
        <v>25</v>
      </c>
      <c r="F286" s="39" t="str">
        <f>IF(H286="","",Sheet1!AF286)</f>
        <v>04/10/2025</v>
      </c>
      <c r="G286" t="str">
        <f>IF(H286="","",Sheet1!AF286)</f>
        <v>04/10/2025</v>
      </c>
      <c r="H286" s="21">
        <v>9106025713</v>
      </c>
      <c r="I286" t="str">
        <f>IF(H286="","",Sheet1!AF286)</f>
        <v>04/10/2025</v>
      </c>
      <c r="J286" s="40" t="str">
        <f t="shared" si="40"/>
        <v>NKHT2510/93400158056</v>
      </c>
      <c r="L286" s="42" t="str">
        <f>IF(H286="","",Sheet1!AK286)</f>
        <v>K25TTM</v>
      </c>
      <c r="M286" s="42" t="str">
        <f>IF(H286="","",Sheet1!AE286)</f>
        <v>00158056</v>
      </c>
      <c r="N286" s="43" t="str">
        <f>IF(H286="","",Sheet1!AF286)</f>
        <v>04/10/2025</v>
      </c>
      <c r="O286" s="15" t="str">
        <f>IF(H286="","",Sheet1!AH286)</f>
        <v>WIN3934</v>
      </c>
      <c r="S286" s="40" t="str">
        <f>IF(H286="","",Sheet1!AL286)</f>
        <v>3934 WIN HCM 39A - 41 Đường Số 3</v>
      </c>
      <c r="V286" s="40" t="str">
        <f>IF(H286="","",Sheet1!AL286)</f>
        <v>3934 WIN HCM 39A - 41 Đường Số 3</v>
      </c>
      <c r="Y286" s="15" t="str">
        <f>IF(H286="","",Sheet1!AJ286)</f>
        <v>CGM300</v>
      </c>
      <c r="AB286" s="51">
        <f t="shared" si="41"/>
        <v>5111</v>
      </c>
      <c r="AC286" s="51">
        <f t="shared" si="42"/>
        <v>131</v>
      </c>
      <c r="AE286" s="45">
        <f>IF(H286="","",Sheet1!U286)</f>
        <v>1</v>
      </c>
      <c r="AG286" s="15">
        <f>IF(H286="","",Sheet1!T286)</f>
        <v>73431</v>
      </c>
      <c r="AH286" s="46">
        <f t="shared" si="43"/>
        <v>73431</v>
      </c>
      <c r="AL286" s="48">
        <f t="shared" si="44"/>
        <v>8</v>
      </c>
      <c r="AN286" s="45">
        <f t="shared" si="45"/>
        <v>5874.4800000000005</v>
      </c>
      <c r="AO286" s="48">
        <f t="shared" si="46"/>
        <v>33311</v>
      </c>
      <c r="AQ286" s="52" t="str">
        <f t="shared" si="47"/>
        <v>K-hangtra</v>
      </c>
      <c r="AR286" s="52">
        <f t="shared" si="48"/>
        <v>156</v>
      </c>
      <c r="AS286" s="52">
        <f t="shared" si="49"/>
        <v>632</v>
      </c>
    </row>
    <row r="287" spans="3:45" x14ac:dyDescent="0.25">
      <c r="C287" s="39" t="str">
        <f>IF(H287="","",Sheet1!AI287)</f>
        <v>N</v>
      </c>
      <c r="D287" s="38" t="s">
        <v>3039</v>
      </c>
      <c r="E287" s="38" t="s">
        <v>25</v>
      </c>
      <c r="F287" s="39" t="str">
        <f>IF(H287="","",Sheet1!AF287)</f>
        <v>04/10/2025</v>
      </c>
      <c r="G287" t="str">
        <f>IF(H287="","",Sheet1!AF287)</f>
        <v>04/10/2025</v>
      </c>
      <c r="H287" s="21">
        <v>9106025713</v>
      </c>
      <c r="I287" t="str">
        <f>IF(H287="","",Sheet1!AF287)</f>
        <v>04/10/2025</v>
      </c>
      <c r="J287" s="40" t="str">
        <f t="shared" si="40"/>
        <v>NKHT2510/93400158056</v>
      </c>
      <c r="L287" s="42" t="str">
        <f>IF(H287="","",Sheet1!AK287)</f>
        <v>K25TTM</v>
      </c>
      <c r="M287" s="42" t="str">
        <f>IF(H287="","",Sheet1!AE287)</f>
        <v>00158056</v>
      </c>
      <c r="N287" s="43" t="str">
        <f>IF(H287="","",Sheet1!AF287)</f>
        <v>04/10/2025</v>
      </c>
      <c r="O287" s="15" t="str">
        <f>IF(H287="","",Sheet1!AH287)</f>
        <v>WIN3934</v>
      </c>
      <c r="S287" s="40" t="str">
        <f>IF(H287="","",Sheet1!AL287)</f>
        <v>3934 WIN HCM 39A - 41 Đường Số 3</v>
      </c>
      <c r="V287" s="40" t="str">
        <f>IF(H287="","",Sheet1!AL287)</f>
        <v>3934 WIN HCM 39A - 41 Đường Số 3</v>
      </c>
      <c r="Y287" s="15" t="str">
        <f>IF(H287="","",Sheet1!AJ287)</f>
        <v>GM500</v>
      </c>
      <c r="AB287" s="51">
        <f t="shared" si="41"/>
        <v>5111</v>
      </c>
      <c r="AC287" s="51">
        <f t="shared" si="42"/>
        <v>131</v>
      </c>
      <c r="AE287" s="45">
        <f>IF(H287="","",Sheet1!U287)</f>
        <v>2</v>
      </c>
      <c r="AG287" s="15">
        <f>IF(H287="","",Sheet1!T287)</f>
        <v>111058</v>
      </c>
      <c r="AH287" s="46">
        <f t="shared" si="43"/>
        <v>222116</v>
      </c>
      <c r="AL287" s="48">
        <f t="shared" si="44"/>
        <v>8</v>
      </c>
      <c r="AN287" s="45">
        <f t="shared" si="45"/>
        <v>17769.28</v>
      </c>
      <c r="AO287" s="48">
        <f t="shared" si="46"/>
        <v>33311</v>
      </c>
      <c r="AQ287" s="52" t="str">
        <f t="shared" si="47"/>
        <v>K-hangtra</v>
      </c>
      <c r="AR287" s="52">
        <f t="shared" si="48"/>
        <v>156</v>
      </c>
      <c r="AS287" s="52">
        <f t="shared" si="49"/>
        <v>632</v>
      </c>
    </row>
    <row r="288" spans="3:45" x14ac:dyDescent="0.25">
      <c r="C288" s="39" t="str">
        <f>IF(H288="","",Sheet1!AI288)</f>
        <v>N</v>
      </c>
      <c r="D288" s="38" t="s">
        <v>3039</v>
      </c>
      <c r="E288" s="38" t="s">
        <v>25</v>
      </c>
      <c r="F288" s="39" t="str">
        <f>IF(H288="","",Sheet1!AF288)</f>
        <v>04/10/2025</v>
      </c>
      <c r="G288" t="str">
        <f>IF(H288="","",Sheet1!AF288)</f>
        <v>04/10/2025</v>
      </c>
      <c r="H288" s="21">
        <v>9106025713</v>
      </c>
      <c r="I288" t="str">
        <f>IF(H288="","",Sheet1!AF288)</f>
        <v>04/10/2025</v>
      </c>
      <c r="J288" s="40" t="str">
        <f t="shared" si="40"/>
        <v>NKHT2510/93400158056</v>
      </c>
      <c r="L288" s="42" t="str">
        <f>IF(H288="","",Sheet1!AK288)</f>
        <v>K25TTM</v>
      </c>
      <c r="M288" s="42" t="str">
        <f>IF(H288="","",Sheet1!AE288)</f>
        <v>00158056</v>
      </c>
      <c r="N288" s="43" t="str">
        <f>IF(H288="","",Sheet1!AF288)</f>
        <v>04/10/2025</v>
      </c>
      <c r="O288" s="15" t="str">
        <f>IF(H288="","",Sheet1!AH288)</f>
        <v>WIN3934</v>
      </c>
      <c r="S288" s="40" t="str">
        <f>IF(H288="","",Sheet1!AL288)</f>
        <v>3934 WIN HCM 39A - 41 Đường Số 3</v>
      </c>
      <c r="V288" s="40" t="str">
        <f>IF(H288="","",Sheet1!AL288)</f>
        <v>3934 WIN HCM 39A - 41 Đường Số 3</v>
      </c>
      <c r="Y288" s="15" t="str">
        <f>IF(H288="","",Sheet1!AJ288)</f>
        <v>TH200</v>
      </c>
      <c r="AB288" s="51">
        <f t="shared" si="41"/>
        <v>5111</v>
      </c>
      <c r="AC288" s="51">
        <f t="shared" si="42"/>
        <v>131</v>
      </c>
      <c r="AE288" s="45">
        <f>IF(H288="","",Sheet1!U288)</f>
        <v>1</v>
      </c>
      <c r="AG288" s="15">
        <f>IF(H288="","",Sheet1!T288)</f>
        <v>45588</v>
      </c>
      <c r="AH288" s="46">
        <f t="shared" si="43"/>
        <v>45588</v>
      </c>
      <c r="AL288" s="48">
        <f t="shared" si="44"/>
        <v>8</v>
      </c>
      <c r="AN288" s="45">
        <f t="shared" si="45"/>
        <v>3647.04</v>
      </c>
      <c r="AO288" s="48">
        <f t="shared" si="46"/>
        <v>33311</v>
      </c>
      <c r="AQ288" s="52" t="str">
        <f t="shared" si="47"/>
        <v>K-hangtra</v>
      </c>
      <c r="AR288" s="52">
        <f t="shared" si="48"/>
        <v>156</v>
      </c>
      <c r="AS288" s="52">
        <f t="shared" si="49"/>
        <v>632</v>
      </c>
    </row>
    <row r="289" spans="3:45" x14ac:dyDescent="0.25">
      <c r="C289" s="39" t="str">
        <f>IF(H289="","",Sheet1!AI289)</f>
        <v>N</v>
      </c>
      <c r="D289" s="38" t="s">
        <v>3039</v>
      </c>
      <c r="E289" s="38" t="s">
        <v>25</v>
      </c>
      <c r="F289" s="39" t="str">
        <f>IF(H289="","",Sheet1!AF289)</f>
        <v>04/10/2025</v>
      </c>
      <c r="G289" t="str">
        <f>IF(H289="","",Sheet1!AF289)</f>
        <v>04/10/2025</v>
      </c>
      <c r="H289" s="21">
        <v>9106025760</v>
      </c>
      <c r="I289" t="str">
        <f>IF(H289="","",Sheet1!AF289)</f>
        <v>04/10/2025</v>
      </c>
      <c r="J289" s="40" t="str">
        <f t="shared" si="40"/>
        <v>NKHT2510/93400158061</v>
      </c>
      <c r="L289" s="42" t="str">
        <f>IF(H289="","",Sheet1!AK289)</f>
        <v>K25TTM</v>
      </c>
      <c r="M289" s="42" t="str">
        <f>IF(H289="","",Sheet1!AE289)</f>
        <v>00158061</v>
      </c>
      <c r="N289" s="43" t="str">
        <f>IF(H289="","",Sheet1!AF289)</f>
        <v>04/10/2025</v>
      </c>
      <c r="O289" s="15" t="str">
        <f>IF(H289="","",Sheet1!AH289)</f>
        <v>WIN3934</v>
      </c>
      <c r="S289" s="40" t="str">
        <f>IF(H289="","",Sheet1!AL289)</f>
        <v>3934 WIN HCM 39A - 41 Đường Số 3</v>
      </c>
      <c r="V289" s="40" t="str">
        <f>IF(H289="","",Sheet1!AL289)</f>
        <v>3934 WIN HCM 39A - 41 Đường Số 3</v>
      </c>
      <c r="Y289" s="15" t="str">
        <f>IF(H289="","",Sheet1!AJ289)</f>
        <v>GM500</v>
      </c>
      <c r="AB289" s="51">
        <f t="shared" si="41"/>
        <v>5111</v>
      </c>
      <c r="AC289" s="51">
        <f t="shared" si="42"/>
        <v>131</v>
      </c>
      <c r="AE289" s="45">
        <f>IF(H289="","",Sheet1!U289)</f>
        <v>2</v>
      </c>
      <c r="AG289" s="15">
        <f>IF(H289="","",Sheet1!T289)</f>
        <v>111058</v>
      </c>
      <c r="AH289" s="46">
        <f t="shared" si="43"/>
        <v>222116</v>
      </c>
      <c r="AL289" s="48">
        <f t="shared" si="44"/>
        <v>8</v>
      </c>
      <c r="AN289" s="45">
        <f t="shared" si="45"/>
        <v>17769.28</v>
      </c>
      <c r="AO289" s="48">
        <f t="shared" si="46"/>
        <v>33311</v>
      </c>
      <c r="AQ289" s="52" t="str">
        <f t="shared" si="47"/>
        <v>K-hangtra</v>
      </c>
      <c r="AR289" s="52">
        <f t="shared" si="48"/>
        <v>156</v>
      </c>
      <c r="AS289" s="52">
        <f t="shared" si="49"/>
        <v>632</v>
      </c>
    </row>
    <row r="290" spans="3:45" x14ac:dyDescent="0.25">
      <c r="C290" s="39" t="str">
        <f>IF(H290="","",Sheet1!AI290)</f>
        <v>N</v>
      </c>
      <c r="D290" s="38" t="s">
        <v>3039</v>
      </c>
      <c r="E290" s="38" t="s">
        <v>25</v>
      </c>
      <c r="F290" s="39" t="str">
        <f>IF(H290="","",Sheet1!AF290)</f>
        <v>04/10/2025</v>
      </c>
      <c r="G290" t="str">
        <f>IF(H290="","",Sheet1!AF290)</f>
        <v>04/10/2025</v>
      </c>
      <c r="H290" s="21">
        <v>9106025760</v>
      </c>
      <c r="I290" t="str">
        <f>IF(H290="","",Sheet1!AF290)</f>
        <v>04/10/2025</v>
      </c>
      <c r="J290" s="40" t="str">
        <f t="shared" si="40"/>
        <v>NKHT2510/93400158061</v>
      </c>
      <c r="L290" s="42" t="str">
        <f>IF(H290="","",Sheet1!AK290)</f>
        <v>K25TTM</v>
      </c>
      <c r="M290" s="42" t="str">
        <f>IF(H290="","",Sheet1!AE290)</f>
        <v>00158061</v>
      </c>
      <c r="N290" s="43" t="str">
        <f>IF(H290="","",Sheet1!AF290)</f>
        <v>04/10/2025</v>
      </c>
      <c r="O290" s="15" t="str">
        <f>IF(H290="","",Sheet1!AH290)</f>
        <v>WIN3934</v>
      </c>
      <c r="S290" s="40" t="str">
        <f>IF(H290="","",Sheet1!AL290)</f>
        <v>3934 WIN HCM 39A - 41 Đường Số 3</v>
      </c>
      <c r="V290" s="40" t="str">
        <f>IF(H290="","",Sheet1!AL290)</f>
        <v>3934 WIN HCM 39A - 41 Đường Số 3</v>
      </c>
      <c r="Y290" s="15" t="str">
        <f>IF(H290="","",Sheet1!AJ290)</f>
        <v>GL250</v>
      </c>
      <c r="AB290" s="51">
        <f t="shared" si="41"/>
        <v>5111</v>
      </c>
      <c r="AC290" s="51">
        <f t="shared" si="42"/>
        <v>131</v>
      </c>
      <c r="AE290" s="45">
        <f>IF(H290="","",Sheet1!U290)</f>
        <v>2</v>
      </c>
      <c r="AG290" s="15">
        <f>IF(H290="","",Sheet1!T290)</f>
        <v>49500</v>
      </c>
      <c r="AH290" s="46">
        <f t="shared" si="43"/>
        <v>99000</v>
      </c>
      <c r="AL290" s="48">
        <f t="shared" si="44"/>
        <v>8</v>
      </c>
      <c r="AN290" s="45">
        <f t="shared" si="45"/>
        <v>7920</v>
      </c>
      <c r="AO290" s="48">
        <f t="shared" si="46"/>
        <v>33311</v>
      </c>
      <c r="AQ290" s="52" t="str">
        <f t="shared" si="47"/>
        <v>K-hangtra</v>
      </c>
      <c r="AR290" s="52">
        <f t="shared" si="48"/>
        <v>156</v>
      </c>
      <c r="AS290" s="52">
        <f t="shared" si="49"/>
        <v>632</v>
      </c>
    </row>
    <row r="291" spans="3:45" x14ac:dyDescent="0.25">
      <c r="C291" s="39" t="str">
        <f>IF(H291="","",Sheet1!AI291)</f>
        <v>N</v>
      </c>
      <c r="D291" s="38" t="s">
        <v>3039</v>
      </c>
      <c r="E291" s="38" t="s">
        <v>25</v>
      </c>
      <c r="F291" s="39" t="str">
        <f>IF(H291="","",Sheet1!AF291)</f>
        <v>04/10/2025</v>
      </c>
      <c r="G291" t="str">
        <f>IF(H291="","",Sheet1!AF291)</f>
        <v>04/10/2025</v>
      </c>
      <c r="H291" s="21">
        <v>9106025760</v>
      </c>
      <c r="I291" t="str">
        <f>IF(H291="","",Sheet1!AF291)</f>
        <v>04/10/2025</v>
      </c>
      <c r="J291" s="40" t="str">
        <f t="shared" si="40"/>
        <v>NKHT2510/93400158061</v>
      </c>
      <c r="L291" s="42" t="str">
        <f>IF(H291="","",Sheet1!AK291)</f>
        <v>K25TTM</v>
      </c>
      <c r="M291" s="42" t="str">
        <f>IF(H291="","",Sheet1!AE291)</f>
        <v>00158061</v>
      </c>
      <c r="N291" s="43" t="str">
        <f>IF(H291="","",Sheet1!AF291)</f>
        <v>04/10/2025</v>
      </c>
      <c r="O291" s="15" t="str">
        <f>IF(H291="","",Sheet1!AH291)</f>
        <v>WIN3934</v>
      </c>
      <c r="S291" s="40" t="str">
        <f>IF(H291="","",Sheet1!AL291)</f>
        <v>3934 WIN HCM 39A - 41 Đường Số 3</v>
      </c>
      <c r="V291" s="40" t="str">
        <f>IF(H291="","",Sheet1!AL291)</f>
        <v>3934 WIN HCM 39A - 41 Đường Số 3</v>
      </c>
      <c r="Y291" s="15" t="str">
        <f>IF(H291="","",Sheet1!AJ291)</f>
        <v>CN300</v>
      </c>
      <c r="AB291" s="51">
        <f t="shared" si="41"/>
        <v>5111</v>
      </c>
      <c r="AC291" s="51">
        <f t="shared" si="42"/>
        <v>131</v>
      </c>
      <c r="AE291" s="45">
        <f>IF(H291="","",Sheet1!U291)</f>
        <v>1</v>
      </c>
      <c r="AG291" s="15">
        <f>IF(H291="","",Sheet1!T291)</f>
        <v>70950</v>
      </c>
      <c r="AH291" s="46">
        <f t="shared" si="43"/>
        <v>70950</v>
      </c>
      <c r="AL291" s="48">
        <f t="shared" si="44"/>
        <v>8</v>
      </c>
      <c r="AN291" s="45">
        <f t="shared" si="45"/>
        <v>5676</v>
      </c>
      <c r="AO291" s="48">
        <f t="shared" si="46"/>
        <v>33311</v>
      </c>
      <c r="AQ291" s="52" t="str">
        <f t="shared" si="47"/>
        <v>K-hangtra</v>
      </c>
      <c r="AR291" s="52">
        <f t="shared" si="48"/>
        <v>156</v>
      </c>
      <c r="AS291" s="52">
        <f t="shared" si="49"/>
        <v>632</v>
      </c>
    </row>
    <row r="292" spans="3:45" x14ac:dyDescent="0.25">
      <c r="C292" s="39" t="str">
        <f>IF(H292="","",Sheet1!AI292)</f>
        <v>N</v>
      </c>
      <c r="D292" s="38" t="s">
        <v>3039</v>
      </c>
      <c r="E292" s="38" t="s">
        <v>25</v>
      </c>
      <c r="F292" s="39" t="str">
        <f>IF(H292="","",Sheet1!AF292)</f>
        <v>04/10/2025</v>
      </c>
      <c r="G292" t="str">
        <f>IF(H292="","",Sheet1!AF292)</f>
        <v>04/10/2025</v>
      </c>
      <c r="H292" s="21">
        <v>9106025760</v>
      </c>
      <c r="I292" t="str">
        <f>IF(H292="","",Sheet1!AF292)</f>
        <v>04/10/2025</v>
      </c>
      <c r="J292" s="40" t="str">
        <f t="shared" si="40"/>
        <v>NKHT2510/93400158061</v>
      </c>
      <c r="L292" s="42" t="str">
        <f>IF(H292="","",Sheet1!AK292)</f>
        <v>K25TTM</v>
      </c>
      <c r="M292" s="42" t="str">
        <f>IF(H292="","",Sheet1!AE292)</f>
        <v>00158061</v>
      </c>
      <c r="N292" s="43" t="str">
        <f>IF(H292="","",Sheet1!AF292)</f>
        <v>04/10/2025</v>
      </c>
      <c r="O292" s="15" t="str">
        <f>IF(H292="","",Sheet1!AH292)</f>
        <v>WIN3934</v>
      </c>
      <c r="S292" s="40" t="str">
        <f>IF(H292="","",Sheet1!AL292)</f>
        <v>3934 WIN HCM 39A - 41 Đường Số 3</v>
      </c>
      <c r="V292" s="40" t="str">
        <f>IF(H292="","",Sheet1!AL292)</f>
        <v>3934 WIN HCM 39A - 41 Đường Số 3</v>
      </c>
      <c r="Y292" s="15" t="str">
        <f>IF(H292="","",Sheet1!AJ292)</f>
        <v>GXD500</v>
      </c>
      <c r="AB292" s="51">
        <f t="shared" si="41"/>
        <v>5111</v>
      </c>
      <c r="AC292" s="51">
        <f t="shared" si="42"/>
        <v>131</v>
      </c>
      <c r="AE292" s="45">
        <f>IF(H292="","",Sheet1!U292)</f>
        <v>3</v>
      </c>
      <c r="AG292" s="15">
        <f>IF(H292="","",Sheet1!T292)</f>
        <v>111606</v>
      </c>
      <c r="AH292" s="46">
        <f t="shared" si="43"/>
        <v>334818</v>
      </c>
      <c r="AL292" s="48">
        <f t="shared" si="44"/>
        <v>8</v>
      </c>
      <c r="AN292" s="45">
        <f t="shared" si="45"/>
        <v>26785.440000000002</v>
      </c>
      <c r="AO292" s="48">
        <f t="shared" si="46"/>
        <v>33311</v>
      </c>
      <c r="AQ292" s="52" t="str">
        <f t="shared" si="47"/>
        <v>K-hangtra</v>
      </c>
      <c r="AR292" s="52">
        <f t="shared" si="48"/>
        <v>156</v>
      </c>
      <c r="AS292" s="52">
        <f t="shared" si="49"/>
        <v>632</v>
      </c>
    </row>
    <row r="293" spans="3:45" x14ac:dyDescent="0.25">
      <c r="C293" s="39" t="str">
        <f>IF(H293="","",Sheet1!AI293)</f>
        <v>N</v>
      </c>
      <c r="D293" s="38" t="s">
        <v>3039</v>
      </c>
      <c r="E293" s="38" t="s">
        <v>25</v>
      </c>
      <c r="F293" s="39" t="str">
        <f>IF(H293="","",Sheet1!AF293)</f>
        <v>04/10/2025</v>
      </c>
      <c r="G293" t="str">
        <f>IF(H293="","",Sheet1!AF293)</f>
        <v>04/10/2025</v>
      </c>
      <c r="H293" s="21">
        <v>9106025760</v>
      </c>
      <c r="I293" t="str">
        <f>IF(H293="","",Sheet1!AF293)</f>
        <v>04/10/2025</v>
      </c>
      <c r="J293" s="40" t="str">
        <f t="shared" si="40"/>
        <v>NKHT2510/93400158061</v>
      </c>
      <c r="L293" s="42" t="str">
        <f>IF(H293="","",Sheet1!AK293)</f>
        <v>K25TTM</v>
      </c>
      <c r="M293" s="42" t="str">
        <f>IF(H293="","",Sheet1!AE293)</f>
        <v>00158061</v>
      </c>
      <c r="N293" s="43" t="str">
        <f>IF(H293="","",Sheet1!AF293)</f>
        <v>04/10/2025</v>
      </c>
      <c r="O293" s="15" t="str">
        <f>IF(H293="","",Sheet1!AH293)</f>
        <v>WIN3934</v>
      </c>
      <c r="S293" s="40" t="str">
        <f>IF(H293="","",Sheet1!AL293)</f>
        <v>3934 WIN HCM 39A - 41 Đường Số 3</v>
      </c>
      <c r="V293" s="40" t="str">
        <f>IF(H293="","",Sheet1!AL293)</f>
        <v>3934 WIN HCM 39A - 41 Đường Số 3</v>
      </c>
      <c r="Y293" s="15" t="str">
        <f>IF(H293="","",Sheet1!AJ293)</f>
        <v>GTLX250G</v>
      </c>
      <c r="AB293" s="51">
        <f t="shared" si="41"/>
        <v>5111</v>
      </c>
      <c r="AC293" s="51">
        <f t="shared" si="42"/>
        <v>131</v>
      </c>
      <c r="AE293" s="45">
        <f>IF(H293="","",Sheet1!U293)</f>
        <v>2</v>
      </c>
      <c r="AG293" s="15">
        <f>IF(H293="","",Sheet1!T293)</f>
        <v>41150</v>
      </c>
      <c r="AH293" s="46">
        <f t="shared" si="43"/>
        <v>82300</v>
      </c>
      <c r="AL293" s="48">
        <f t="shared" si="44"/>
        <v>8</v>
      </c>
      <c r="AN293" s="45">
        <f t="shared" si="45"/>
        <v>6584</v>
      </c>
      <c r="AO293" s="48">
        <f t="shared" si="46"/>
        <v>33311</v>
      </c>
      <c r="AQ293" s="52" t="str">
        <f t="shared" si="47"/>
        <v>K-hangtra</v>
      </c>
      <c r="AR293" s="52">
        <f t="shared" si="48"/>
        <v>156</v>
      </c>
      <c r="AS293" s="52">
        <f t="shared" si="49"/>
        <v>632</v>
      </c>
    </row>
    <row r="294" spans="3:45" x14ac:dyDescent="0.25">
      <c r="C294" s="39" t="str">
        <f>IF(H294="","",Sheet1!AI294)</f>
        <v>B</v>
      </c>
      <c r="D294" s="38" t="s">
        <v>3039</v>
      </c>
      <c r="E294" s="38" t="s">
        <v>25</v>
      </c>
      <c r="F294" s="39" t="str">
        <f>IF(H294="","",Sheet1!AF294)</f>
        <v>04/10/2025</v>
      </c>
      <c r="G294" t="str">
        <f>IF(H294="","",Sheet1!AF294)</f>
        <v>04/10/2025</v>
      </c>
      <c r="H294" s="21">
        <v>9106025778</v>
      </c>
      <c r="I294" t="str">
        <f>IF(H294="","",Sheet1!AF294)</f>
        <v>04/10/2025</v>
      </c>
      <c r="J294" s="40" t="str">
        <f t="shared" si="40"/>
        <v>NKHT2510/00300017892</v>
      </c>
      <c r="L294" s="42" t="str">
        <f>IF(H294="","",Sheet1!AK294)</f>
        <v>K25TTM</v>
      </c>
      <c r="M294" s="42" t="str">
        <f>IF(H294="","",Sheet1!AE294)</f>
        <v>00017892</v>
      </c>
      <c r="N294" s="43" t="str">
        <f>IF(H294="","",Sheet1!AF294)</f>
        <v>04/10/2025</v>
      </c>
      <c r="O294" s="15" t="str">
        <f>IF(H294="","",Sheet1!AH294)</f>
        <v>WIN-PTO-00-003</v>
      </c>
      <c r="S294" s="40" t="str">
        <f>IF(H294="","",Sheet1!AL294)</f>
        <v>3518 WM+ PTO 73 Quang Trung</v>
      </c>
      <c r="V294" s="40" t="str">
        <f>IF(H294="","",Sheet1!AL294)</f>
        <v>3518 WM+ PTO 73 Quang Trung</v>
      </c>
      <c r="Y294" s="15" t="str">
        <f>IF(H294="","",Sheet1!AJ294)</f>
        <v>GTLX250G</v>
      </c>
      <c r="AB294" s="51">
        <f t="shared" si="41"/>
        <v>5111</v>
      </c>
      <c r="AC294" s="51">
        <f t="shared" si="42"/>
        <v>131</v>
      </c>
      <c r="AE294" s="45">
        <f>IF(H294="","",Sheet1!U294)</f>
        <v>1</v>
      </c>
      <c r="AG294" s="15">
        <f>IF(H294="","",Sheet1!T294)</f>
        <v>41150</v>
      </c>
      <c r="AH294" s="46">
        <f t="shared" si="43"/>
        <v>41150</v>
      </c>
      <c r="AL294" s="48">
        <f t="shared" si="44"/>
        <v>8</v>
      </c>
      <c r="AN294" s="45">
        <f t="shared" si="45"/>
        <v>3292</v>
      </c>
      <c r="AO294" s="48">
        <f t="shared" si="46"/>
        <v>33311</v>
      </c>
      <c r="AQ294" s="52" t="str">
        <f t="shared" si="47"/>
        <v>K-hangtra</v>
      </c>
      <c r="AR294" s="52">
        <f t="shared" si="48"/>
        <v>156</v>
      </c>
      <c r="AS294" s="52">
        <f t="shared" si="49"/>
        <v>632</v>
      </c>
    </row>
    <row r="295" spans="3:45" x14ac:dyDescent="0.25">
      <c r="C295" s="39" t="str">
        <f>IF(H295="","",Sheet1!AI295)</f>
        <v>B</v>
      </c>
      <c r="D295" s="38" t="s">
        <v>3039</v>
      </c>
      <c r="E295" s="38" t="s">
        <v>25</v>
      </c>
      <c r="F295" s="39" t="str">
        <f>IF(H295="","",Sheet1!AF295)</f>
        <v>04/10/2025</v>
      </c>
      <c r="G295" t="str">
        <f>IF(H295="","",Sheet1!AF295)</f>
        <v>04/10/2025</v>
      </c>
      <c r="H295" s="21">
        <v>9106025778</v>
      </c>
      <c r="I295" t="str">
        <f>IF(H295="","",Sheet1!AF295)</f>
        <v>04/10/2025</v>
      </c>
      <c r="J295" s="40" t="str">
        <f t="shared" si="40"/>
        <v>NKHT2510/00300017892</v>
      </c>
      <c r="L295" s="42" t="str">
        <f>IF(H295="","",Sheet1!AK295)</f>
        <v>K25TTM</v>
      </c>
      <c r="M295" s="42" t="str">
        <f>IF(H295="","",Sheet1!AE295)</f>
        <v>00017892</v>
      </c>
      <c r="N295" s="43" t="str">
        <f>IF(H295="","",Sheet1!AF295)</f>
        <v>04/10/2025</v>
      </c>
      <c r="O295" s="15" t="str">
        <f>IF(H295="","",Sheet1!AH295)</f>
        <v>WIN-PTO-00-003</v>
      </c>
      <c r="S295" s="40" t="str">
        <f>IF(H295="","",Sheet1!AL295)</f>
        <v>3518 WM+ PTO 73 Quang Trung</v>
      </c>
      <c r="V295" s="40" t="str">
        <f>IF(H295="","",Sheet1!AL295)</f>
        <v>3518 WM+ PTO 73 Quang Trung</v>
      </c>
      <c r="Y295" s="15" t="str">
        <f>IF(H295="","",Sheet1!AJ295)</f>
        <v>MNH250</v>
      </c>
      <c r="AB295" s="51">
        <f t="shared" si="41"/>
        <v>5111</v>
      </c>
      <c r="AC295" s="51">
        <f t="shared" si="42"/>
        <v>131</v>
      </c>
      <c r="AE295" s="45">
        <f>IF(H295="","",Sheet1!U295)</f>
        <v>2</v>
      </c>
      <c r="AG295" s="15">
        <f>IF(H295="","",Sheet1!T295)</f>
        <v>46000</v>
      </c>
      <c r="AH295" s="46">
        <f t="shared" si="43"/>
        <v>92000</v>
      </c>
      <c r="AL295" s="48">
        <f t="shared" si="44"/>
        <v>8</v>
      </c>
      <c r="AN295" s="45">
        <f t="shared" si="45"/>
        <v>7360</v>
      </c>
      <c r="AO295" s="48">
        <f t="shared" si="46"/>
        <v>33311</v>
      </c>
      <c r="AQ295" s="52" t="str">
        <f t="shared" si="47"/>
        <v>K-hangtra</v>
      </c>
      <c r="AR295" s="52">
        <f t="shared" si="48"/>
        <v>156</v>
      </c>
      <c r="AS295" s="52">
        <f t="shared" si="49"/>
        <v>632</v>
      </c>
    </row>
    <row r="296" spans="3:45" x14ac:dyDescent="0.25">
      <c r="C296" s="39" t="str">
        <f>IF(H296="","",Sheet1!AI296)</f>
        <v>N</v>
      </c>
      <c r="D296" s="38" t="s">
        <v>3039</v>
      </c>
      <c r="E296" s="38" t="s">
        <v>25</v>
      </c>
      <c r="F296" s="39" t="str">
        <f>IF(H296="","",Sheet1!AF296)</f>
        <v>04/10/2025</v>
      </c>
      <c r="G296" t="str">
        <f>IF(H296="","",Sheet1!AF296)</f>
        <v>04/10/2025</v>
      </c>
      <c r="H296" s="21">
        <v>9106025780</v>
      </c>
      <c r="I296" t="str">
        <f>IF(H296="","",Sheet1!AF296)</f>
        <v>04/10/2025</v>
      </c>
      <c r="J296" s="40" t="str">
        <f t="shared" si="40"/>
        <v>NKHT2510/00900079909</v>
      </c>
      <c r="L296" s="42" t="str">
        <f>IF(H296="","",Sheet1!AK296)</f>
        <v>K25TTM</v>
      </c>
      <c r="M296" s="42" t="str">
        <f>IF(H296="","",Sheet1!AE296)</f>
        <v>00079909</v>
      </c>
      <c r="N296" s="43" t="str">
        <f>IF(H296="","",Sheet1!AF296)</f>
        <v>04/10/2025</v>
      </c>
      <c r="O296" s="15" t="str">
        <f>IF(H296="","",Sheet1!AH296)</f>
        <v>WIN-DNG-01-009</v>
      </c>
      <c r="S296" s="40" t="str">
        <f>IF(H296="","",Sheet1!AL296)</f>
        <v>5181 WM+ DNG 96 Trịnh Đình Thảo</v>
      </c>
      <c r="V296" s="40" t="str">
        <f>IF(H296="","",Sheet1!AL296)</f>
        <v>5181 WM+ DNG 96 Trịnh Đình Thảo</v>
      </c>
      <c r="Y296" s="15" t="str">
        <f>IF(H296="","",Sheet1!AJ296)</f>
        <v>GXD500</v>
      </c>
      <c r="AB296" s="51">
        <f t="shared" si="41"/>
        <v>5111</v>
      </c>
      <c r="AC296" s="51">
        <f t="shared" si="42"/>
        <v>131</v>
      </c>
      <c r="AE296" s="45">
        <f>IF(H296="","",Sheet1!U296)</f>
        <v>1</v>
      </c>
      <c r="AG296" s="15">
        <f>IF(H296="","",Sheet1!T296)</f>
        <v>111606</v>
      </c>
      <c r="AH296" s="46">
        <f t="shared" si="43"/>
        <v>111606</v>
      </c>
      <c r="AL296" s="48">
        <f t="shared" si="44"/>
        <v>8</v>
      </c>
      <c r="AN296" s="45">
        <f t="shared" si="45"/>
        <v>8928.48</v>
      </c>
      <c r="AO296" s="48">
        <f t="shared" si="46"/>
        <v>33311</v>
      </c>
      <c r="AQ296" s="52" t="str">
        <f t="shared" si="47"/>
        <v>K-hangtra</v>
      </c>
      <c r="AR296" s="52">
        <f t="shared" si="48"/>
        <v>156</v>
      </c>
      <c r="AS296" s="52">
        <f t="shared" si="49"/>
        <v>632</v>
      </c>
    </row>
    <row r="297" spans="3:45" x14ac:dyDescent="0.25">
      <c r="C297" s="39" t="str">
        <f>IF(H297="","",Sheet1!AI297)</f>
        <v>N</v>
      </c>
      <c r="D297" s="38" t="s">
        <v>3039</v>
      </c>
      <c r="E297" s="38" t="s">
        <v>25</v>
      </c>
      <c r="F297" s="39" t="str">
        <f>IF(H297="","",Sheet1!AF297)</f>
        <v>04/10/2025</v>
      </c>
      <c r="G297" t="str">
        <f>IF(H297="","",Sheet1!AF297)</f>
        <v>04/10/2025</v>
      </c>
      <c r="H297" s="21">
        <v>9106025764</v>
      </c>
      <c r="I297" t="str">
        <f>IF(H297="","",Sheet1!AF297)</f>
        <v>04/10/2025</v>
      </c>
      <c r="J297" s="40" t="str">
        <f t="shared" si="40"/>
        <v>NKHT2510/02400062916</v>
      </c>
      <c r="L297" s="42" t="str">
        <f>IF(H297="","",Sheet1!AK297)</f>
        <v>K25TTM</v>
      </c>
      <c r="M297" s="42" t="str">
        <f>IF(H297="","",Sheet1!AE297)</f>
        <v>00062916</v>
      </c>
      <c r="N297" s="43" t="str">
        <f>IF(H297="","",Sheet1!AF297)</f>
        <v>04/10/2025</v>
      </c>
      <c r="O297" s="15" t="str">
        <f>IF(H297="","",Sheet1!AH297)</f>
        <v>WIN-024</v>
      </c>
      <c r="S297" s="40" t="str">
        <f>IF(H297="","",Sheet1!AL297)</f>
        <v>2AKI WM+ BDG CC HT Pearl Apartment</v>
      </c>
      <c r="V297" s="40" t="str">
        <f>IF(H297="","",Sheet1!AL297)</f>
        <v>2AKI WM+ BDG CC HT Pearl Apartment</v>
      </c>
      <c r="Y297" s="15" t="str">
        <f>IF(H297="","",Sheet1!AJ297)</f>
        <v>MNH250</v>
      </c>
      <c r="AB297" s="51">
        <f t="shared" si="41"/>
        <v>5111</v>
      </c>
      <c r="AC297" s="51">
        <f t="shared" si="42"/>
        <v>131</v>
      </c>
      <c r="AE297" s="45">
        <f>IF(H297="","",Sheet1!U297)</f>
        <v>2</v>
      </c>
      <c r="AG297" s="15">
        <f>IF(H297="","",Sheet1!T297)</f>
        <v>46000</v>
      </c>
      <c r="AH297" s="46">
        <f t="shared" si="43"/>
        <v>92000</v>
      </c>
      <c r="AL297" s="48">
        <f t="shared" si="44"/>
        <v>8</v>
      </c>
      <c r="AN297" s="45">
        <f t="shared" si="45"/>
        <v>7360</v>
      </c>
      <c r="AO297" s="48">
        <f t="shared" si="46"/>
        <v>33311</v>
      </c>
      <c r="AQ297" s="52" t="str">
        <f t="shared" si="47"/>
        <v>K-hangtra</v>
      </c>
      <c r="AR297" s="52">
        <f t="shared" si="48"/>
        <v>156</v>
      </c>
      <c r="AS297" s="52">
        <f t="shared" si="49"/>
        <v>632</v>
      </c>
    </row>
    <row r="298" spans="3:45" x14ac:dyDescent="0.25">
      <c r="C298" s="39" t="str">
        <f>IF(H298="","",Sheet1!AI298)</f>
        <v>N</v>
      </c>
      <c r="D298" s="38" t="s">
        <v>3039</v>
      </c>
      <c r="E298" s="38" t="s">
        <v>25</v>
      </c>
      <c r="F298" s="39" t="str">
        <f>IF(H298="","",Sheet1!AF298)</f>
        <v>04/10/2025</v>
      </c>
      <c r="G298" t="str">
        <f>IF(H298="","",Sheet1!AF298)</f>
        <v>04/10/2025</v>
      </c>
      <c r="H298" s="21">
        <v>9106025764</v>
      </c>
      <c r="I298" t="str">
        <f>IF(H298="","",Sheet1!AF298)</f>
        <v>04/10/2025</v>
      </c>
      <c r="J298" s="40" t="str">
        <f t="shared" si="40"/>
        <v>NKHT2510/02400062916</v>
      </c>
      <c r="L298" s="42" t="str">
        <f>IF(H298="","",Sheet1!AK298)</f>
        <v>K25TTM</v>
      </c>
      <c r="M298" s="42" t="str">
        <f>IF(H298="","",Sheet1!AE298)</f>
        <v>00062916</v>
      </c>
      <c r="N298" s="43" t="str">
        <f>IF(H298="","",Sheet1!AF298)</f>
        <v>04/10/2025</v>
      </c>
      <c r="O298" s="15" t="str">
        <f>IF(H298="","",Sheet1!AH298)</f>
        <v>WIN-024</v>
      </c>
      <c r="S298" s="40" t="str">
        <f>IF(H298="","",Sheet1!AL298)</f>
        <v>2AKI WM+ BDG CC HT Pearl Apartment</v>
      </c>
      <c r="V298" s="40" t="str">
        <f>IF(H298="","",Sheet1!AL298)</f>
        <v>2AKI WM+ BDG CC HT Pearl Apartment</v>
      </c>
      <c r="Y298" s="15" t="str">
        <f>IF(H298="","",Sheet1!AJ298)</f>
        <v>GTLX250G</v>
      </c>
      <c r="AB298" s="51">
        <f t="shared" si="41"/>
        <v>5111</v>
      </c>
      <c r="AC298" s="51">
        <f t="shared" si="42"/>
        <v>131</v>
      </c>
      <c r="AE298" s="45">
        <f>IF(H298="","",Sheet1!U298)</f>
        <v>2</v>
      </c>
      <c r="AG298" s="15">
        <f>IF(H298="","",Sheet1!T298)</f>
        <v>41150</v>
      </c>
      <c r="AH298" s="46">
        <f t="shared" si="43"/>
        <v>82300</v>
      </c>
      <c r="AL298" s="48">
        <f t="shared" si="44"/>
        <v>8</v>
      </c>
      <c r="AN298" s="45">
        <f t="shared" si="45"/>
        <v>6584</v>
      </c>
      <c r="AO298" s="48">
        <f t="shared" si="46"/>
        <v>33311</v>
      </c>
      <c r="AQ298" s="52" t="str">
        <f t="shared" si="47"/>
        <v>K-hangtra</v>
      </c>
      <c r="AR298" s="52">
        <f t="shared" si="48"/>
        <v>156</v>
      </c>
      <c r="AS298" s="52">
        <f t="shared" si="49"/>
        <v>632</v>
      </c>
    </row>
    <row r="299" spans="3:45" x14ac:dyDescent="0.25">
      <c r="C299" s="39" t="str">
        <f>IF(H299="","",Sheet1!AI299)</f>
        <v>N</v>
      </c>
      <c r="D299" s="38" t="s">
        <v>3039</v>
      </c>
      <c r="E299" s="38" t="s">
        <v>25</v>
      </c>
      <c r="F299" s="39" t="str">
        <f>IF(H299="","",Sheet1!AF299)</f>
        <v>04/10/2025</v>
      </c>
      <c r="G299" t="str">
        <f>IF(H299="","",Sheet1!AF299)</f>
        <v>04/10/2025</v>
      </c>
      <c r="H299" s="21">
        <v>9106025764</v>
      </c>
      <c r="I299" t="str">
        <f>IF(H299="","",Sheet1!AF299)</f>
        <v>04/10/2025</v>
      </c>
      <c r="J299" s="40" t="str">
        <f t="shared" si="40"/>
        <v>NKHT2510/02400062916</v>
      </c>
      <c r="L299" s="42" t="str">
        <f>IF(H299="","",Sheet1!AK299)</f>
        <v>K25TTM</v>
      </c>
      <c r="M299" s="42" t="str">
        <f>IF(H299="","",Sheet1!AE299)</f>
        <v>00062916</v>
      </c>
      <c r="N299" s="43" t="str">
        <f>IF(H299="","",Sheet1!AF299)</f>
        <v>04/10/2025</v>
      </c>
      <c r="O299" s="15" t="str">
        <f>IF(H299="","",Sheet1!AH299)</f>
        <v>WIN-024</v>
      </c>
      <c r="S299" s="40" t="str">
        <f>IF(H299="","",Sheet1!AL299)</f>
        <v>2AKI WM+ BDG CC HT Pearl Apartment</v>
      </c>
      <c r="V299" s="40" t="str">
        <f>IF(H299="","",Sheet1!AL299)</f>
        <v>2AKI WM+ BDG CC HT Pearl Apartment</v>
      </c>
      <c r="Y299" s="15" t="str">
        <f>IF(H299="","",Sheet1!AJ299)</f>
        <v>CGM300</v>
      </c>
      <c r="AB299" s="51">
        <f t="shared" si="41"/>
        <v>5111</v>
      </c>
      <c r="AC299" s="51">
        <f t="shared" si="42"/>
        <v>131</v>
      </c>
      <c r="AE299" s="45">
        <f>IF(H299="","",Sheet1!U299)</f>
        <v>1</v>
      </c>
      <c r="AG299" s="15">
        <f>IF(H299="","",Sheet1!T299)</f>
        <v>73431</v>
      </c>
      <c r="AH299" s="46">
        <f t="shared" si="43"/>
        <v>73431</v>
      </c>
      <c r="AL299" s="48">
        <f t="shared" si="44"/>
        <v>8</v>
      </c>
      <c r="AN299" s="45">
        <f t="shared" si="45"/>
        <v>5874.4800000000005</v>
      </c>
      <c r="AO299" s="48">
        <f t="shared" si="46"/>
        <v>33311</v>
      </c>
      <c r="AQ299" s="52" t="str">
        <f t="shared" si="47"/>
        <v>K-hangtra</v>
      </c>
      <c r="AR299" s="52">
        <f t="shared" si="48"/>
        <v>156</v>
      </c>
      <c r="AS299" s="52">
        <f t="shared" si="49"/>
        <v>632</v>
      </c>
    </row>
    <row r="300" spans="3:45" x14ac:dyDescent="0.25">
      <c r="C300" s="39" t="str">
        <f>IF(H300="","",Sheet1!AI300)</f>
        <v>N</v>
      </c>
      <c r="D300" s="38" t="s">
        <v>3039</v>
      </c>
      <c r="E300" s="38" t="s">
        <v>25</v>
      </c>
      <c r="F300" s="39" t="str">
        <f>IF(H300="","",Sheet1!AF300)</f>
        <v>04/10/2025</v>
      </c>
      <c r="G300" t="str">
        <f>IF(H300="","",Sheet1!AF300)</f>
        <v>04/10/2025</v>
      </c>
      <c r="H300" s="21">
        <v>9106025764</v>
      </c>
      <c r="I300" t="str">
        <f>IF(H300="","",Sheet1!AF300)</f>
        <v>04/10/2025</v>
      </c>
      <c r="J300" s="40" t="str">
        <f t="shared" si="40"/>
        <v>NKHT2510/02400062916</v>
      </c>
      <c r="L300" s="42" t="str">
        <f>IF(H300="","",Sheet1!AK300)</f>
        <v>K25TTM</v>
      </c>
      <c r="M300" s="42" t="str">
        <f>IF(H300="","",Sheet1!AE300)</f>
        <v>00062916</v>
      </c>
      <c r="N300" s="43" t="str">
        <f>IF(H300="","",Sheet1!AF300)</f>
        <v>04/10/2025</v>
      </c>
      <c r="O300" s="15" t="str">
        <f>IF(H300="","",Sheet1!AH300)</f>
        <v>WIN-024</v>
      </c>
      <c r="S300" s="40" t="str">
        <f>IF(H300="","",Sheet1!AL300)</f>
        <v>2AKI WM+ BDG CC HT Pearl Apartment</v>
      </c>
      <c r="V300" s="40" t="str">
        <f>IF(H300="","",Sheet1!AL300)</f>
        <v>2AKI WM+ BDG CC HT Pearl Apartment</v>
      </c>
      <c r="Y300" s="15" t="str">
        <f>IF(H300="","",Sheet1!AJ300)</f>
        <v>GM500</v>
      </c>
      <c r="AB300" s="51">
        <f t="shared" si="41"/>
        <v>5111</v>
      </c>
      <c r="AC300" s="51">
        <f t="shared" si="42"/>
        <v>131</v>
      </c>
      <c r="AE300" s="45">
        <f>IF(H300="","",Sheet1!U300)</f>
        <v>1</v>
      </c>
      <c r="AG300" s="15">
        <f>IF(H300="","",Sheet1!T300)</f>
        <v>111058</v>
      </c>
      <c r="AH300" s="46">
        <f t="shared" si="43"/>
        <v>111058</v>
      </c>
      <c r="AL300" s="48">
        <f t="shared" si="44"/>
        <v>8</v>
      </c>
      <c r="AN300" s="45">
        <f t="shared" si="45"/>
        <v>8884.64</v>
      </c>
      <c r="AO300" s="48">
        <f t="shared" si="46"/>
        <v>33311</v>
      </c>
      <c r="AQ300" s="52" t="str">
        <f t="shared" si="47"/>
        <v>K-hangtra</v>
      </c>
      <c r="AR300" s="52">
        <f t="shared" si="48"/>
        <v>156</v>
      </c>
      <c r="AS300" s="52">
        <f t="shared" si="49"/>
        <v>632</v>
      </c>
    </row>
    <row r="301" spans="3:45" x14ac:dyDescent="0.25">
      <c r="C301" s="39" t="str">
        <f>IF(H301="","",Sheet1!AI301)</f>
        <v>B</v>
      </c>
      <c r="D301" s="38" t="s">
        <v>3039</v>
      </c>
      <c r="E301" s="38" t="s">
        <v>25</v>
      </c>
      <c r="F301" s="39" t="str">
        <f>IF(H301="","",Sheet1!AF301)</f>
        <v>04/10/2025</v>
      </c>
      <c r="G301" t="str">
        <f>IF(H301="","",Sheet1!AF301)</f>
        <v>04/10/2025</v>
      </c>
      <c r="H301" s="21">
        <v>9106025800</v>
      </c>
      <c r="I301" t="str">
        <f>IF(H301="","",Sheet1!AF301)</f>
        <v>04/10/2025</v>
      </c>
      <c r="J301" s="40" t="str">
        <f t="shared" si="40"/>
        <v>NKHT2510/02000033127</v>
      </c>
      <c r="L301" s="42" t="str">
        <f>IF(H301="","",Sheet1!AK301)</f>
        <v>K25TTM</v>
      </c>
      <c r="M301" s="42" t="str">
        <f>IF(H301="","",Sheet1!AE301)</f>
        <v>00033127</v>
      </c>
      <c r="N301" s="43" t="str">
        <f>IF(H301="","",Sheet1!AF301)</f>
        <v>04/10/2025</v>
      </c>
      <c r="O301" s="15" t="str">
        <f>IF(H301="","",Sheet1!AH301)</f>
        <v>WIN-020</v>
      </c>
      <c r="S301" s="40" t="str">
        <f>IF(H301="","",Sheet1!AL301)</f>
        <v>2AKP WM+ THA 184 Định Đức</v>
      </c>
      <c r="V301" s="40" t="str">
        <f>IF(H301="","",Sheet1!AL301)</f>
        <v>2AKP WM+ THA 184 Định Đức</v>
      </c>
      <c r="Y301" s="15" t="str">
        <f>IF(H301="","",Sheet1!AJ301)</f>
        <v>TH200</v>
      </c>
      <c r="AB301" s="51">
        <f t="shared" si="41"/>
        <v>5111</v>
      </c>
      <c r="AC301" s="51">
        <f t="shared" si="42"/>
        <v>131</v>
      </c>
      <c r="AE301" s="45">
        <f>IF(H301="","",Sheet1!U301)</f>
        <v>1</v>
      </c>
      <c r="AG301" s="15">
        <f>IF(H301="","",Sheet1!T301)</f>
        <v>45588</v>
      </c>
      <c r="AH301" s="46">
        <f t="shared" si="43"/>
        <v>45588</v>
      </c>
      <c r="AL301" s="48">
        <f t="shared" si="44"/>
        <v>8</v>
      </c>
      <c r="AN301" s="45">
        <f t="shared" si="45"/>
        <v>3647.04</v>
      </c>
      <c r="AO301" s="48">
        <f t="shared" si="46"/>
        <v>33311</v>
      </c>
      <c r="AQ301" s="52" t="str">
        <f t="shared" si="47"/>
        <v>K-hangtra</v>
      </c>
      <c r="AR301" s="52">
        <f t="shared" si="48"/>
        <v>156</v>
      </c>
      <c r="AS301" s="52">
        <f t="shared" si="49"/>
        <v>632</v>
      </c>
    </row>
    <row r="302" spans="3:45" x14ac:dyDescent="0.25">
      <c r="C302" s="39" t="str">
        <f>IF(H302="","",Sheet1!AI302)</f>
        <v>B</v>
      </c>
      <c r="D302" s="38" t="s">
        <v>3039</v>
      </c>
      <c r="E302" s="38" t="s">
        <v>25</v>
      </c>
      <c r="F302" s="39" t="str">
        <f>IF(H302="","",Sheet1!AF302)</f>
        <v>04/10/2025</v>
      </c>
      <c r="G302" t="str">
        <f>IF(H302="","",Sheet1!AF302)</f>
        <v>04/10/2025</v>
      </c>
      <c r="H302" s="21">
        <v>9106025837</v>
      </c>
      <c r="I302" t="str">
        <f>IF(H302="","",Sheet1!AF302)</f>
        <v>04/10/2025</v>
      </c>
      <c r="J302" s="40" t="str">
        <f t="shared" si="40"/>
        <v>NKHT2510/00200476131</v>
      </c>
      <c r="L302" s="42" t="str">
        <f>IF(H302="","",Sheet1!AK302)</f>
        <v>K25TTM</v>
      </c>
      <c r="M302" s="42" t="str">
        <f>IF(H302="","",Sheet1!AE302)</f>
        <v>00476131</v>
      </c>
      <c r="N302" s="43" t="str">
        <f>IF(H302="","",Sheet1!AF302)</f>
        <v>04/10/2025</v>
      </c>
      <c r="O302" s="15" t="str">
        <f>IF(H302="","",Sheet1!AH302)</f>
        <v>WIN-HNI-00-002</v>
      </c>
      <c r="S302" s="40" t="str">
        <f>IF(H302="","",Sheet1!AL302)</f>
        <v>3569 WM+ HNI 359 Lĩnh Nam</v>
      </c>
      <c r="V302" s="40" t="str">
        <f>IF(H302="","",Sheet1!AL302)</f>
        <v>3569 WM+ HNI 359 Lĩnh Nam</v>
      </c>
      <c r="Y302" s="15" t="str">
        <f>IF(H302="","",Sheet1!AJ302)</f>
        <v>GTLX250G</v>
      </c>
      <c r="AB302" s="51">
        <f t="shared" si="41"/>
        <v>5111</v>
      </c>
      <c r="AC302" s="51">
        <f t="shared" si="42"/>
        <v>131</v>
      </c>
      <c r="AE302" s="45">
        <f>IF(H302="","",Sheet1!U302)</f>
        <v>2</v>
      </c>
      <c r="AG302" s="15">
        <f>IF(H302="","",Sheet1!T302)</f>
        <v>41150</v>
      </c>
      <c r="AH302" s="46">
        <f t="shared" si="43"/>
        <v>82300</v>
      </c>
      <c r="AL302" s="48">
        <f t="shared" si="44"/>
        <v>8</v>
      </c>
      <c r="AN302" s="45">
        <f t="shared" si="45"/>
        <v>6584</v>
      </c>
      <c r="AO302" s="48">
        <f t="shared" si="46"/>
        <v>33311</v>
      </c>
      <c r="AQ302" s="52" t="str">
        <f t="shared" si="47"/>
        <v>K-hangtra</v>
      </c>
      <c r="AR302" s="52">
        <f t="shared" si="48"/>
        <v>156</v>
      </c>
      <c r="AS302" s="52">
        <f t="shared" si="49"/>
        <v>632</v>
      </c>
    </row>
    <row r="303" spans="3:45" x14ac:dyDescent="0.25">
      <c r="C303" s="39" t="str">
        <f>IF(H303="","",Sheet1!AI303)</f>
        <v>B</v>
      </c>
      <c r="D303" s="38" t="s">
        <v>3039</v>
      </c>
      <c r="E303" s="38" t="s">
        <v>25</v>
      </c>
      <c r="F303" s="39" t="str">
        <f>IF(H303="","",Sheet1!AF303)</f>
        <v>04/10/2025</v>
      </c>
      <c r="G303" t="str">
        <f>IF(H303="","",Sheet1!AF303)</f>
        <v>04/10/2025</v>
      </c>
      <c r="H303" s="21">
        <v>9106025837</v>
      </c>
      <c r="I303" t="str">
        <f>IF(H303="","",Sheet1!AF303)</f>
        <v>04/10/2025</v>
      </c>
      <c r="J303" s="40" t="str">
        <f t="shared" si="40"/>
        <v>NKHT2510/00200476131</v>
      </c>
      <c r="L303" s="42" t="str">
        <f>IF(H303="","",Sheet1!AK303)</f>
        <v>K25TTM</v>
      </c>
      <c r="M303" s="42" t="str">
        <f>IF(H303="","",Sheet1!AE303)</f>
        <v>00476131</v>
      </c>
      <c r="N303" s="43" t="str">
        <f>IF(H303="","",Sheet1!AF303)</f>
        <v>04/10/2025</v>
      </c>
      <c r="O303" s="15" t="str">
        <f>IF(H303="","",Sheet1!AH303)</f>
        <v>WIN-HNI-00-002</v>
      </c>
      <c r="S303" s="40" t="str">
        <f>IF(H303="","",Sheet1!AL303)</f>
        <v>3569 WM+ HNI 359 Lĩnh Nam</v>
      </c>
      <c r="V303" s="40" t="str">
        <f>IF(H303="","",Sheet1!AL303)</f>
        <v>3569 WM+ HNI 359 Lĩnh Nam</v>
      </c>
      <c r="Y303" s="15" t="str">
        <f>IF(H303="","",Sheet1!AJ303)</f>
        <v>TH200</v>
      </c>
      <c r="AB303" s="51">
        <f t="shared" si="41"/>
        <v>5111</v>
      </c>
      <c r="AC303" s="51">
        <f t="shared" si="42"/>
        <v>131</v>
      </c>
      <c r="AE303" s="45">
        <f>IF(H303="","",Sheet1!U303)</f>
        <v>3</v>
      </c>
      <c r="AG303" s="15">
        <f>IF(H303="","",Sheet1!T303)</f>
        <v>45588</v>
      </c>
      <c r="AH303" s="46">
        <f t="shared" si="43"/>
        <v>136764</v>
      </c>
      <c r="AL303" s="48">
        <f t="shared" si="44"/>
        <v>8</v>
      </c>
      <c r="AN303" s="45">
        <f t="shared" si="45"/>
        <v>10941.12</v>
      </c>
      <c r="AO303" s="48">
        <f t="shared" si="46"/>
        <v>33311</v>
      </c>
      <c r="AQ303" s="52" t="str">
        <f t="shared" si="47"/>
        <v>K-hangtra</v>
      </c>
      <c r="AR303" s="52">
        <f t="shared" si="48"/>
        <v>156</v>
      </c>
      <c r="AS303" s="52">
        <f t="shared" si="49"/>
        <v>632</v>
      </c>
    </row>
    <row r="304" spans="3:45" x14ac:dyDescent="0.25">
      <c r="C304" s="39" t="str">
        <f>IF(H304="","",Sheet1!AI304)</f>
        <v>B</v>
      </c>
      <c r="D304" s="38" t="s">
        <v>3039</v>
      </c>
      <c r="E304" s="38" t="s">
        <v>25</v>
      </c>
      <c r="F304" s="39" t="str">
        <f>IF(H304="","",Sheet1!AF304)</f>
        <v>04/10/2025</v>
      </c>
      <c r="G304" t="str">
        <f>IF(H304="","",Sheet1!AF304)</f>
        <v>04/10/2025</v>
      </c>
      <c r="H304" s="21">
        <v>9106025821</v>
      </c>
      <c r="I304" t="str">
        <f>IF(H304="","",Sheet1!AF304)</f>
        <v>04/10/2025</v>
      </c>
      <c r="J304" s="40" t="str">
        <f t="shared" si="40"/>
        <v>NKHT2510/05800036990</v>
      </c>
      <c r="L304" s="42" t="str">
        <f>IF(H304="","",Sheet1!AK304)</f>
        <v>K25TTM</v>
      </c>
      <c r="M304" s="42" t="str">
        <f>IF(H304="","",Sheet1!AE304)</f>
        <v>00036990</v>
      </c>
      <c r="N304" s="43" t="str">
        <f>IF(H304="","",Sheet1!AF304)</f>
        <v>04/10/2025</v>
      </c>
      <c r="O304" s="15" t="str">
        <f>IF(H304="","",Sheet1!AH304)</f>
        <v>WIN-058</v>
      </c>
      <c r="S304" s="40" t="str">
        <f>IF(H304="","",Sheet1!AL304)</f>
        <v>2BM3 WM+ NAN 07 Mai Hắc Đế</v>
      </c>
      <c r="V304" s="40" t="str">
        <f>IF(H304="","",Sheet1!AL304)</f>
        <v>2BM3 WM+ NAN 07 Mai Hắc Đế</v>
      </c>
      <c r="Y304" s="15" t="str">
        <f>IF(H304="","",Sheet1!AJ304)</f>
        <v>GM500</v>
      </c>
      <c r="AB304" s="51">
        <f t="shared" si="41"/>
        <v>5111</v>
      </c>
      <c r="AC304" s="51">
        <f t="shared" si="42"/>
        <v>131</v>
      </c>
      <c r="AE304" s="45">
        <f>IF(H304="","",Sheet1!U304)</f>
        <v>1</v>
      </c>
      <c r="AG304" s="15">
        <f>IF(H304="","",Sheet1!T304)</f>
        <v>111058</v>
      </c>
      <c r="AH304" s="46">
        <f t="shared" si="43"/>
        <v>111058</v>
      </c>
      <c r="AL304" s="48">
        <f t="shared" si="44"/>
        <v>8</v>
      </c>
      <c r="AN304" s="45">
        <f t="shared" si="45"/>
        <v>8884.64</v>
      </c>
      <c r="AO304" s="48">
        <f t="shared" si="46"/>
        <v>33311</v>
      </c>
      <c r="AQ304" s="52" t="str">
        <f t="shared" si="47"/>
        <v>K-hangtra</v>
      </c>
      <c r="AR304" s="52">
        <f t="shared" si="48"/>
        <v>156</v>
      </c>
      <c r="AS304" s="52">
        <f t="shared" si="49"/>
        <v>632</v>
      </c>
    </row>
    <row r="305" spans="3:45" x14ac:dyDescent="0.25">
      <c r="C305" s="39" t="str">
        <f>IF(H305="","",Sheet1!AI305)</f>
        <v>B</v>
      </c>
      <c r="D305" s="38" t="s">
        <v>3039</v>
      </c>
      <c r="E305" s="38" t="s">
        <v>25</v>
      </c>
      <c r="F305" s="39" t="str">
        <f>IF(H305="","",Sheet1!AF305)</f>
        <v>04/10/2025</v>
      </c>
      <c r="G305" t="str">
        <f>IF(H305="","",Sheet1!AF305)</f>
        <v>04/10/2025</v>
      </c>
      <c r="H305" s="21">
        <v>9106025821</v>
      </c>
      <c r="I305" t="str">
        <f>IF(H305="","",Sheet1!AF305)</f>
        <v>04/10/2025</v>
      </c>
      <c r="J305" s="40" t="str">
        <f t="shared" si="40"/>
        <v>NKHT2510/05800036990</v>
      </c>
      <c r="L305" s="42" t="str">
        <f>IF(H305="","",Sheet1!AK305)</f>
        <v>K25TTM</v>
      </c>
      <c r="M305" s="42" t="str">
        <f>IF(H305="","",Sheet1!AE305)</f>
        <v>00036990</v>
      </c>
      <c r="N305" s="43" t="str">
        <f>IF(H305="","",Sheet1!AF305)</f>
        <v>04/10/2025</v>
      </c>
      <c r="O305" s="15" t="str">
        <f>IF(H305="","",Sheet1!AH305)</f>
        <v>WIN-058</v>
      </c>
      <c r="S305" s="40" t="str">
        <f>IF(H305="","",Sheet1!AL305)</f>
        <v>2BM3 WM+ NAN 07 Mai Hắc Đế</v>
      </c>
      <c r="V305" s="40" t="str">
        <f>IF(H305="","",Sheet1!AL305)</f>
        <v>2BM3 WM+ NAN 07 Mai Hắc Đế</v>
      </c>
      <c r="Y305" s="15" t="str">
        <f>IF(H305="","",Sheet1!AJ305)</f>
        <v>CC300</v>
      </c>
      <c r="AB305" s="51">
        <f t="shared" si="41"/>
        <v>5111</v>
      </c>
      <c r="AC305" s="51">
        <f t="shared" si="42"/>
        <v>131</v>
      </c>
      <c r="AE305" s="45">
        <f>IF(H305="","",Sheet1!U305)</f>
        <v>1</v>
      </c>
      <c r="AG305" s="15">
        <f>IF(H305="","",Sheet1!T305)</f>
        <v>60885</v>
      </c>
      <c r="AH305" s="46">
        <f t="shared" si="43"/>
        <v>60885</v>
      </c>
      <c r="AL305" s="48">
        <f t="shared" si="44"/>
        <v>8</v>
      </c>
      <c r="AN305" s="45">
        <f t="shared" si="45"/>
        <v>4870.8</v>
      </c>
      <c r="AO305" s="48">
        <f t="shared" si="46"/>
        <v>33311</v>
      </c>
      <c r="AQ305" s="52" t="str">
        <f t="shared" si="47"/>
        <v>K-hangtra</v>
      </c>
      <c r="AR305" s="52">
        <f t="shared" si="48"/>
        <v>156</v>
      </c>
      <c r="AS305" s="52">
        <f t="shared" si="49"/>
        <v>632</v>
      </c>
    </row>
    <row r="306" spans="3:45" x14ac:dyDescent="0.25">
      <c r="C306" s="39" t="str">
        <f>IF(H306="","",Sheet1!AI306)</f>
        <v>N</v>
      </c>
      <c r="D306" s="38" t="s">
        <v>3039</v>
      </c>
      <c r="E306" s="38" t="s">
        <v>25</v>
      </c>
      <c r="F306" s="39" t="str">
        <f>IF(H306="","",Sheet1!AF306)</f>
        <v>04/10/2025</v>
      </c>
      <c r="G306" t="str">
        <f>IF(H306="","",Sheet1!AF306)</f>
        <v>04/10/2025</v>
      </c>
      <c r="H306" s="21">
        <v>9106025756</v>
      </c>
      <c r="I306" t="str">
        <f>IF(H306="","",Sheet1!AF306)</f>
        <v>04/10/2025</v>
      </c>
      <c r="J306" s="40" t="str">
        <f t="shared" si="40"/>
        <v>NKHT2510/01600025584</v>
      </c>
      <c r="L306" s="42" t="str">
        <f>IF(H306="","",Sheet1!AK306)</f>
        <v>K25TTM</v>
      </c>
      <c r="M306" s="42" t="str">
        <f>IF(H306="","",Sheet1!AE306)</f>
        <v>00025584</v>
      </c>
      <c r="N306" s="43" t="str">
        <f>IF(H306="","",Sheet1!AF306)</f>
        <v>04/10/2025</v>
      </c>
      <c r="O306" s="15" t="str">
        <f>IF(H306="","",Sheet1!AH306)</f>
        <v>WIN-CTO-01-016</v>
      </c>
      <c r="S306" s="40" t="str">
        <f>IF(H306="","",Sheet1!AL306)</f>
        <v>4415 WM+ CTO 155 Lý Tự Trọng</v>
      </c>
      <c r="V306" s="40" t="str">
        <f>IF(H306="","",Sheet1!AL306)</f>
        <v>4415 WM+ CTO 155 Lý Tự Trọng</v>
      </c>
      <c r="Y306" s="15" t="str">
        <f>IF(H306="","",Sheet1!AJ306)</f>
        <v>GM500</v>
      </c>
      <c r="AB306" s="51">
        <f t="shared" si="41"/>
        <v>5111</v>
      </c>
      <c r="AC306" s="51">
        <f t="shared" si="42"/>
        <v>131</v>
      </c>
      <c r="AE306" s="45">
        <f>IF(H306="","",Sheet1!U306)</f>
        <v>2</v>
      </c>
      <c r="AG306" s="15">
        <f>IF(H306="","",Sheet1!T306)</f>
        <v>111058</v>
      </c>
      <c r="AH306" s="46">
        <f t="shared" si="43"/>
        <v>222116</v>
      </c>
      <c r="AL306" s="48">
        <f t="shared" si="44"/>
        <v>8</v>
      </c>
      <c r="AN306" s="45">
        <f t="shared" si="45"/>
        <v>17769.28</v>
      </c>
      <c r="AO306" s="48">
        <f t="shared" si="46"/>
        <v>33311</v>
      </c>
      <c r="AQ306" s="52" t="str">
        <f t="shared" si="47"/>
        <v>K-hangtra</v>
      </c>
      <c r="AR306" s="52">
        <f t="shared" si="48"/>
        <v>156</v>
      </c>
      <c r="AS306" s="52">
        <f t="shared" si="49"/>
        <v>632</v>
      </c>
    </row>
    <row r="307" spans="3:45" x14ac:dyDescent="0.25">
      <c r="C307" s="39" t="str">
        <f>IF(H307="","",Sheet1!AI307)</f>
        <v>N</v>
      </c>
      <c r="D307" s="38" t="s">
        <v>3039</v>
      </c>
      <c r="E307" s="38" t="s">
        <v>25</v>
      </c>
      <c r="F307" s="39" t="str">
        <f>IF(H307="","",Sheet1!AF307)</f>
        <v>04/10/2025</v>
      </c>
      <c r="G307" t="str">
        <f>IF(H307="","",Sheet1!AF307)</f>
        <v>04/10/2025</v>
      </c>
      <c r="H307" s="21">
        <v>9106025756</v>
      </c>
      <c r="I307" t="str">
        <f>IF(H307="","",Sheet1!AF307)</f>
        <v>04/10/2025</v>
      </c>
      <c r="J307" s="40" t="str">
        <f t="shared" si="40"/>
        <v>NKHT2510/01600025584</v>
      </c>
      <c r="L307" s="42" t="str">
        <f>IF(H307="","",Sheet1!AK307)</f>
        <v>K25TTM</v>
      </c>
      <c r="M307" s="42" t="str">
        <f>IF(H307="","",Sheet1!AE307)</f>
        <v>00025584</v>
      </c>
      <c r="N307" s="43" t="str">
        <f>IF(H307="","",Sheet1!AF307)</f>
        <v>04/10/2025</v>
      </c>
      <c r="O307" s="15" t="str">
        <f>IF(H307="","",Sheet1!AH307)</f>
        <v>WIN-CTO-01-016</v>
      </c>
      <c r="S307" s="40" t="str">
        <f>IF(H307="","",Sheet1!AL307)</f>
        <v>4415 WM+ CTO 155 Lý Tự Trọng</v>
      </c>
      <c r="V307" s="40" t="str">
        <f>IF(H307="","",Sheet1!AL307)</f>
        <v>4415 WM+ CTO 155 Lý Tự Trọng</v>
      </c>
      <c r="Y307" s="15" t="str">
        <f>IF(H307="","",Sheet1!AJ307)</f>
        <v>GL250</v>
      </c>
      <c r="AB307" s="51">
        <f t="shared" si="41"/>
        <v>5111</v>
      </c>
      <c r="AC307" s="51">
        <f t="shared" si="42"/>
        <v>131</v>
      </c>
      <c r="AE307" s="45">
        <f>IF(H307="","",Sheet1!U307)</f>
        <v>2</v>
      </c>
      <c r="AG307" s="15">
        <f>IF(H307="","",Sheet1!T307)</f>
        <v>49500</v>
      </c>
      <c r="AH307" s="46">
        <f t="shared" si="43"/>
        <v>99000</v>
      </c>
      <c r="AL307" s="48">
        <f t="shared" si="44"/>
        <v>8</v>
      </c>
      <c r="AN307" s="45">
        <f t="shared" si="45"/>
        <v>7920</v>
      </c>
      <c r="AO307" s="48">
        <f t="shared" si="46"/>
        <v>33311</v>
      </c>
      <c r="AQ307" s="52" t="str">
        <f t="shared" si="47"/>
        <v>K-hangtra</v>
      </c>
      <c r="AR307" s="52">
        <f t="shared" si="48"/>
        <v>156</v>
      </c>
      <c r="AS307" s="52">
        <f t="shared" si="49"/>
        <v>632</v>
      </c>
    </row>
    <row r="308" spans="3:45" x14ac:dyDescent="0.25">
      <c r="C308" s="39" t="str">
        <f>IF(H308="","",Sheet1!AI308)</f>
        <v>B</v>
      </c>
      <c r="D308" s="38" t="s">
        <v>3039</v>
      </c>
      <c r="E308" s="38" t="s">
        <v>25</v>
      </c>
      <c r="F308" s="39" t="str">
        <f>IF(H308="","",Sheet1!AF308)</f>
        <v>04/10/2025</v>
      </c>
      <c r="G308" t="str">
        <f>IF(H308="","",Sheet1!AF308)</f>
        <v>04/10/2025</v>
      </c>
      <c r="H308" s="21">
        <v>9106025836</v>
      </c>
      <c r="I308" t="str">
        <f>IF(H308="","",Sheet1!AF308)</f>
        <v>04/10/2025</v>
      </c>
      <c r="J308" s="40" t="str">
        <f t="shared" si="40"/>
        <v>NKHT2510/00400014736</v>
      </c>
      <c r="L308" s="42" t="str">
        <f>IF(H308="","",Sheet1!AK308)</f>
        <v>K25TTM</v>
      </c>
      <c r="M308" s="42" t="str">
        <f>IF(H308="","",Sheet1!AE308)</f>
        <v>00014736</v>
      </c>
      <c r="N308" s="43" t="str">
        <f>IF(H308="","",Sheet1!AF308)</f>
        <v>04/10/2025</v>
      </c>
      <c r="O308" s="15" t="str">
        <f>IF(H308="","",Sheet1!AH308)</f>
        <v>WIN-HTH-00-004</v>
      </c>
      <c r="S308" s="40" t="str">
        <f>IF(H308="","",Sheet1!AL308)</f>
        <v>2ASE WM+ HTH Phú Thượng, Cẩm Duệ</v>
      </c>
      <c r="V308" s="40" t="str">
        <f>IF(H308="","",Sheet1!AL308)</f>
        <v>2ASE WM+ HTH Phú Thượng, Cẩm Duệ</v>
      </c>
      <c r="Y308" s="15" t="str">
        <f>IF(H308="","",Sheet1!AJ308)</f>
        <v>MNH250</v>
      </c>
      <c r="AB308" s="51">
        <f t="shared" si="41"/>
        <v>5111</v>
      </c>
      <c r="AC308" s="51">
        <f t="shared" si="42"/>
        <v>131</v>
      </c>
      <c r="AE308" s="45">
        <f>IF(H308="","",Sheet1!U308)</f>
        <v>2</v>
      </c>
      <c r="AG308" s="15">
        <f>IF(H308="","",Sheet1!T308)</f>
        <v>46000</v>
      </c>
      <c r="AH308" s="46">
        <f t="shared" si="43"/>
        <v>92000</v>
      </c>
      <c r="AL308" s="48">
        <f t="shared" si="44"/>
        <v>8</v>
      </c>
      <c r="AN308" s="45">
        <f t="shared" si="45"/>
        <v>7360</v>
      </c>
      <c r="AO308" s="48">
        <f t="shared" si="46"/>
        <v>33311</v>
      </c>
      <c r="AQ308" s="52" t="str">
        <f t="shared" si="47"/>
        <v>K-hangtra</v>
      </c>
      <c r="AR308" s="52">
        <f t="shared" si="48"/>
        <v>156</v>
      </c>
      <c r="AS308" s="52">
        <f t="shared" si="49"/>
        <v>632</v>
      </c>
    </row>
    <row r="309" spans="3:45" x14ac:dyDescent="0.25">
      <c r="C309" s="39" t="str">
        <f>IF(H309="","",Sheet1!AI309)</f>
        <v>B</v>
      </c>
      <c r="D309" s="38" t="s">
        <v>3039</v>
      </c>
      <c r="E309" s="38" t="s">
        <v>25</v>
      </c>
      <c r="F309" s="39" t="str">
        <f>IF(H309="","",Sheet1!AF309)</f>
        <v>04/10/2025</v>
      </c>
      <c r="G309" t="str">
        <f>IF(H309="","",Sheet1!AF309)</f>
        <v>04/10/2025</v>
      </c>
      <c r="H309" s="21">
        <v>9106025938</v>
      </c>
      <c r="I309" t="str">
        <f>IF(H309="","",Sheet1!AF309)</f>
        <v>04/10/2025</v>
      </c>
      <c r="J309" s="40" t="str">
        <f t="shared" si="40"/>
        <v>NKHT2510/00200476160</v>
      </c>
      <c r="L309" s="42" t="str">
        <f>IF(H309="","",Sheet1!AK309)</f>
        <v>K25TTM</v>
      </c>
      <c r="M309" s="42" t="str">
        <f>IF(H309="","",Sheet1!AE309)</f>
        <v>00476160</v>
      </c>
      <c r="N309" s="43" t="str">
        <f>IF(H309="","",Sheet1!AF309)</f>
        <v>04/10/2025</v>
      </c>
      <c r="O309" s="15" t="str">
        <f>IF(H309="","",Sheet1!AH309)</f>
        <v>WIN-HNI-00-002</v>
      </c>
      <c r="S309" s="40" t="str">
        <f>IF(H309="","",Sheet1!AL309)</f>
        <v>5740 WM+ HNI TM17-H1 Hope Residences, Ph</v>
      </c>
      <c r="V309" s="40" t="str">
        <f>IF(H309="","",Sheet1!AL309)</f>
        <v>5740 WM+ HNI TM17-H1 Hope Residences, Ph</v>
      </c>
      <c r="Y309" s="15" t="str">
        <f>IF(H309="","",Sheet1!AJ309)</f>
        <v>GM500</v>
      </c>
      <c r="AB309" s="51">
        <f t="shared" si="41"/>
        <v>5111</v>
      </c>
      <c r="AC309" s="51">
        <f t="shared" si="42"/>
        <v>131</v>
      </c>
      <c r="AE309" s="45">
        <f>IF(H309="","",Sheet1!U309)</f>
        <v>1</v>
      </c>
      <c r="AG309" s="15">
        <f>IF(H309="","",Sheet1!T309)</f>
        <v>111058</v>
      </c>
      <c r="AH309" s="46">
        <f t="shared" si="43"/>
        <v>111058</v>
      </c>
      <c r="AL309" s="48">
        <f t="shared" si="44"/>
        <v>8</v>
      </c>
      <c r="AN309" s="45">
        <f t="shared" si="45"/>
        <v>8884.64</v>
      </c>
      <c r="AO309" s="48">
        <f t="shared" si="46"/>
        <v>33311</v>
      </c>
      <c r="AQ309" s="52" t="str">
        <f t="shared" si="47"/>
        <v>K-hangtra</v>
      </c>
      <c r="AR309" s="52">
        <f t="shared" si="48"/>
        <v>156</v>
      </c>
      <c r="AS309" s="52">
        <f t="shared" si="49"/>
        <v>632</v>
      </c>
    </row>
    <row r="310" spans="3:45" x14ac:dyDescent="0.25">
      <c r="C310" s="39" t="str">
        <f>IF(H310="","",Sheet1!AI310)</f>
        <v>N</v>
      </c>
      <c r="D310" s="38" t="s">
        <v>3039</v>
      </c>
      <c r="E310" s="38" t="s">
        <v>25</v>
      </c>
      <c r="F310" s="39" t="str">
        <f>IF(H310="","",Sheet1!AF310)</f>
        <v>04/10/2025</v>
      </c>
      <c r="G310" t="str">
        <f>IF(H310="","",Sheet1!AF310)</f>
        <v>04/10/2025</v>
      </c>
      <c r="H310" s="21">
        <v>9106025947</v>
      </c>
      <c r="I310" t="str">
        <f>IF(H310="","",Sheet1!AF310)</f>
        <v>04/10/2025</v>
      </c>
      <c r="J310" s="40" t="str">
        <f t="shared" si="40"/>
        <v>NKHT2510/01000010835</v>
      </c>
      <c r="L310" s="42" t="str">
        <f>IF(H310="","",Sheet1!AK310)</f>
        <v>K25TTM</v>
      </c>
      <c r="M310" s="42" t="str">
        <f>IF(H310="","",Sheet1!AE310)</f>
        <v>00010835</v>
      </c>
      <c r="N310" s="43" t="str">
        <f>IF(H310="","",Sheet1!AF310)</f>
        <v>04/10/2025</v>
      </c>
      <c r="O310" s="15" t="str">
        <f>IF(H310="","",Sheet1!AH310)</f>
        <v>WIN-AGG-01-010</v>
      </c>
      <c r="S310" s="40" t="str">
        <f>IF(H310="","",Sheet1!AL310)</f>
        <v>4562 WM+ AGG 244-245 Hàm Nghi</v>
      </c>
      <c r="V310" s="40" t="str">
        <f>IF(H310="","",Sheet1!AL310)</f>
        <v>4562 WM+ AGG 244-245 Hàm Nghi</v>
      </c>
      <c r="Y310" s="15" t="str">
        <f>IF(H310="","",Sheet1!AJ310)</f>
        <v>CC300</v>
      </c>
      <c r="AB310" s="51">
        <f t="shared" si="41"/>
        <v>5111</v>
      </c>
      <c r="AC310" s="51">
        <f t="shared" si="42"/>
        <v>131</v>
      </c>
      <c r="AE310" s="45">
        <f>IF(H310="","",Sheet1!U310)</f>
        <v>5</v>
      </c>
      <c r="AG310" s="15">
        <f>IF(H310="","",Sheet1!T310)</f>
        <v>60885</v>
      </c>
      <c r="AH310" s="46">
        <f t="shared" si="43"/>
        <v>304425</v>
      </c>
      <c r="AL310" s="48">
        <f t="shared" si="44"/>
        <v>8</v>
      </c>
      <c r="AN310" s="45">
        <f t="shared" si="45"/>
        <v>24354</v>
      </c>
      <c r="AO310" s="48">
        <f t="shared" si="46"/>
        <v>33311</v>
      </c>
      <c r="AQ310" s="52" t="str">
        <f t="shared" si="47"/>
        <v>K-hangtra</v>
      </c>
      <c r="AR310" s="52">
        <f t="shared" si="48"/>
        <v>156</v>
      </c>
      <c r="AS310" s="52">
        <f t="shared" si="49"/>
        <v>632</v>
      </c>
    </row>
    <row r="311" spans="3:45" x14ac:dyDescent="0.25">
      <c r="C311" s="39" t="str">
        <f>IF(H311="","",Sheet1!AI311)</f>
        <v>N</v>
      </c>
      <c r="D311" s="38" t="s">
        <v>3039</v>
      </c>
      <c r="E311" s="38" t="s">
        <v>25</v>
      </c>
      <c r="F311" s="39" t="str">
        <f>IF(H311="","",Sheet1!AF311)</f>
        <v>04/10/2025</v>
      </c>
      <c r="G311" t="str">
        <f>IF(H311="","",Sheet1!AF311)</f>
        <v>04/10/2025</v>
      </c>
      <c r="H311" s="21">
        <v>9106025968</v>
      </c>
      <c r="I311" t="str">
        <f>IF(H311="","",Sheet1!AF311)</f>
        <v>04/10/2025</v>
      </c>
      <c r="J311" s="40" t="str">
        <f t="shared" si="40"/>
        <v>NKHT2510/01000010836</v>
      </c>
      <c r="L311" s="42" t="str">
        <f>IF(H311="","",Sheet1!AK311)</f>
        <v>K25TTM</v>
      </c>
      <c r="M311" s="42" t="str">
        <f>IF(H311="","",Sheet1!AE311)</f>
        <v>00010836</v>
      </c>
      <c r="N311" s="43" t="str">
        <f>IF(H311="","",Sheet1!AF311)</f>
        <v>04/10/2025</v>
      </c>
      <c r="O311" s="15" t="str">
        <f>IF(H311="","",Sheet1!AH311)</f>
        <v>WIN-AGG-01-010</v>
      </c>
      <c r="S311" s="40" t="str">
        <f>IF(H311="","",Sheet1!AL311)</f>
        <v>4562 WM+ AGG 244-245 Hàm Nghi</v>
      </c>
      <c r="V311" s="40" t="str">
        <f>IF(H311="","",Sheet1!AL311)</f>
        <v>4562 WM+ AGG 244-245 Hàm Nghi</v>
      </c>
      <c r="Y311" s="15" t="str">
        <f>IF(H311="","",Sheet1!AJ311)</f>
        <v>CGM300</v>
      </c>
      <c r="AB311" s="51">
        <f t="shared" si="41"/>
        <v>5111</v>
      </c>
      <c r="AC311" s="51">
        <f t="shared" si="42"/>
        <v>131</v>
      </c>
      <c r="AE311" s="45">
        <f>IF(H311="","",Sheet1!U311)</f>
        <v>1</v>
      </c>
      <c r="AG311" s="15">
        <f>IF(H311="","",Sheet1!T311)</f>
        <v>73431</v>
      </c>
      <c r="AH311" s="46">
        <f t="shared" si="43"/>
        <v>73431</v>
      </c>
      <c r="AL311" s="48">
        <f t="shared" si="44"/>
        <v>8</v>
      </c>
      <c r="AN311" s="45">
        <f t="shared" si="45"/>
        <v>5874.4800000000005</v>
      </c>
      <c r="AO311" s="48">
        <f t="shared" si="46"/>
        <v>33311</v>
      </c>
      <c r="AQ311" s="52" t="str">
        <f t="shared" si="47"/>
        <v>K-hangtra</v>
      </c>
      <c r="AR311" s="52">
        <f t="shared" si="48"/>
        <v>156</v>
      </c>
      <c r="AS311" s="52">
        <f t="shared" si="49"/>
        <v>632</v>
      </c>
    </row>
    <row r="312" spans="3:45" x14ac:dyDescent="0.25">
      <c r="C312" s="39" t="str">
        <f>IF(H312="","",Sheet1!AI312)</f>
        <v>N</v>
      </c>
      <c r="D312" s="38" t="s">
        <v>3039</v>
      </c>
      <c r="E312" s="38" t="s">
        <v>25</v>
      </c>
      <c r="F312" s="39" t="str">
        <f>IF(H312="","",Sheet1!AF312)</f>
        <v>04/10/2025</v>
      </c>
      <c r="G312" t="str">
        <f>IF(H312="","",Sheet1!AF312)</f>
        <v>04/10/2025</v>
      </c>
      <c r="H312" s="21">
        <v>9106025968</v>
      </c>
      <c r="I312" t="str">
        <f>IF(H312="","",Sheet1!AF312)</f>
        <v>04/10/2025</v>
      </c>
      <c r="J312" s="40" t="str">
        <f t="shared" si="40"/>
        <v>NKHT2510/01000010836</v>
      </c>
      <c r="L312" s="42" t="str">
        <f>IF(H312="","",Sheet1!AK312)</f>
        <v>K25TTM</v>
      </c>
      <c r="M312" s="42" t="str">
        <f>IF(H312="","",Sheet1!AE312)</f>
        <v>00010836</v>
      </c>
      <c r="N312" s="43" t="str">
        <f>IF(H312="","",Sheet1!AF312)</f>
        <v>04/10/2025</v>
      </c>
      <c r="O312" s="15" t="str">
        <f>IF(H312="","",Sheet1!AH312)</f>
        <v>WIN-AGG-01-010</v>
      </c>
      <c r="S312" s="40" t="str">
        <f>IF(H312="","",Sheet1!AL312)</f>
        <v>4562 WM+ AGG 244-245 Hàm Nghi</v>
      </c>
      <c r="V312" s="40" t="str">
        <f>IF(H312="","",Sheet1!AL312)</f>
        <v>4562 WM+ AGG 244-245 Hàm Nghi</v>
      </c>
      <c r="Y312" s="15" t="str">
        <f>IF(H312="","",Sheet1!AJ312)</f>
        <v>GM500</v>
      </c>
      <c r="AB312" s="51">
        <f t="shared" si="41"/>
        <v>5111</v>
      </c>
      <c r="AC312" s="51">
        <f t="shared" si="42"/>
        <v>131</v>
      </c>
      <c r="AE312" s="45">
        <f>IF(H312="","",Sheet1!U312)</f>
        <v>1</v>
      </c>
      <c r="AG312" s="15">
        <f>IF(H312="","",Sheet1!T312)</f>
        <v>111058</v>
      </c>
      <c r="AH312" s="46">
        <f t="shared" si="43"/>
        <v>111058</v>
      </c>
      <c r="AL312" s="48">
        <f t="shared" si="44"/>
        <v>8</v>
      </c>
      <c r="AN312" s="45">
        <f t="shared" si="45"/>
        <v>8884.64</v>
      </c>
      <c r="AO312" s="48">
        <f t="shared" si="46"/>
        <v>33311</v>
      </c>
      <c r="AQ312" s="52" t="str">
        <f t="shared" si="47"/>
        <v>K-hangtra</v>
      </c>
      <c r="AR312" s="52">
        <f t="shared" si="48"/>
        <v>156</v>
      </c>
      <c r="AS312" s="52">
        <f t="shared" si="49"/>
        <v>632</v>
      </c>
    </row>
    <row r="313" spans="3:45" x14ac:dyDescent="0.25">
      <c r="C313" s="39" t="str">
        <f>IF(H313="","",Sheet1!AI313)</f>
        <v>N</v>
      </c>
      <c r="D313" s="38" t="s">
        <v>3039</v>
      </c>
      <c r="E313" s="38" t="s">
        <v>25</v>
      </c>
      <c r="F313" s="39" t="str">
        <f>IF(H313="","",Sheet1!AF313)</f>
        <v>04/10/2025</v>
      </c>
      <c r="G313" t="str">
        <f>IF(H313="","",Sheet1!AF313)</f>
        <v>04/10/2025</v>
      </c>
      <c r="H313" s="21">
        <v>9106025968</v>
      </c>
      <c r="I313" t="str">
        <f>IF(H313="","",Sheet1!AF313)</f>
        <v>04/10/2025</v>
      </c>
      <c r="J313" s="40" t="str">
        <f t="shared" si="40"/>
        <v>NKHT2510/01000010836</v>
      </c>
      <c r="L313" s="42" t="str">
        <f>IF(H313="","",Sheet1!AK313)</f>
        <v>K25TTM</v>
      </c>
      <c r="M313" s="42" t="str">
        <f>IF(H313="","",Sheet1!AE313)</f>
        <v>00010836</v>
      </c>
      <c r="N313" s="43" t="str">
        <f>IF(H313="","",Sheet1!AF313)</f>
        <v>04/10/2025</v>
      </c>
      <c r="O313" s="15" t="str">
        <f>IF(H313="","",Sheet1!AH313)</f>
        <v>WIN-AGG-01-010</v>
      </c>
      <c r="S313" s="40" t="str">
        <f>IF(H313="","",Sheet1!AL313)</f>
        <v>4562 WM+ AGG 244-245 Hàm Nghi</v>
      </c>
      <c r="V313" s="40" t="str">
        <f>IF(H313="","",Sheet1!AL313)</f>
        <v>4562 WM+ AGG 244-245 Hàm Nghi</v>
      </c>
      <c r="Y313" s="15" t="str">
        <f>IF(H313="","",Sheet1!AJ313)</f>
        <v>TH200</v>
      </c>
      <c r="AB313" s="51">
        <f t="shared" si="41"/>
        <v>5111</v>
      </c>
      <c r="AC313" s="51">
        <f t="shared" si="42"/>
        <v>131</v>
      </c>
      <c r="AE313" s="45">
        <f>IF(H313="","",Sheet1!U313)</f>
        <v>3</v>
      </c>
      <c r="AG313" s="15">
        <f>IF(H313="","",Sheet1!T313)</f>
        <v>45588</v>
      </c>
      <c r="AH313" s="46">
        <f t="shared" si="43"/>
        <v>136764</v>
      </c>
      <c r="AL313" s="48">
        <f t="shared" si="44"/>
        <v>8</v>
      </c>
      <c r="AN313" s="45">
        <f t="shared" si="45"/>
        <v>10941.12</v>
      </c>
      <c r="AO313" s="48">
        <f t="shared" si="46"/>
        <v>33311</v>
      </c>
      <c r="AQ313" s="52" t="str">
        <f t="shared" si="47"/>
        <v>K-hangtra</v>
      </c>
      <c r="AR313" s="52">
        <f t="shared" si="48"/>
        <v>156</v>
      </c>
      <c r="AS313" s="52">
        <f t="shared" si="49"/>
        <v>632</v>
      </c>
    </row>
    <row r="314" spans="3:45" x14ac:dyDescent="0.25">
      <c r="C314" s="39" t="str">
        <f>IF(H314="","",Sheet1!AI314)</f>
        <v>B</v>
      </c>
      <c r="D314" s="38" t="s">
        <v>3039</v>
      </c>
      <c r="E314" s="38" t="s">
        <v>25</v>
      </c>
      <c r="F314" s="39" t="str">
        <f>IF(H314="","",Sheet1!AF314)</f>
        <v>04/10/2025</v>
      </c>
      <c r="G314" t="str">
        <f>IF(H314="","",Sheet1!AF314)</f>
        <v>04/10/2025</v>
      </c>
      <c r="H314" s="21">
        <v>9106025984</v>
      </c>
      <c r="I314" t="str">
        <f>IF(H314="","",Sheet1!AF314)</f>
        <v>04/10/2025</v>
      </c>
      <c r="J314" s="40" t="str">
        <f t="shared" si="40"/>
        <v>NKHT2510/02000033133</v>
      </c>
      <c r="L314" s="42" t="str">
        <f>IF(H314="","",Sheet1!AK314)</f>
        <v>K25TTM</v>
      </c>
      <c r="M314" s="42" t="str">
        <f>IF(H314="","",Sheet1!AE314)</f>
        <v>00033133</v>
      </c>
      <c r="N314" s="43" t="str">
        <f>IF(H314="","",Sheet1!AF314)</f>
        <v>04/10/2025</v>
      </c>
      <c r="O314" s="15" t="str">
        <f>IF(H314="","",Sheet1!AH314)</f>
        <v>WIN-020</v>
      </c>
      <c r="S314" s="40" t="str">
        <f>IF(H314="","",Sheet1!AL314)</f>
        <v>2AVG WM+ THA 623 Triệu Quốc Đạt</v>
      </c>
      <c r="V314" s="40" t="str">
        <f>IF(H314="","",Sheet1!AL314)</f>
        <v>2AVG WM+ THA 623 Triệu Quốc Đạt</v>
      </c>
      <c r="Y314" s="15" t="str">
        <f>IF(H314="","",Sheet1!AJ314)</f>
        <v>CC300</v>
      </c>
      <c r="AB314" s="51">
        <f t="shared" si="41"/>
        <v>5111</v>
      </c>
      <c r="AC314" s="51">
        <f t="shared" si="42"/>
        <v>131</v>
      </c>
      <c r="AE314" s="45">
        <f>IF(H314="","",Sheet1!U314)</f>
        <v>2</v>
      </c>
      <c r="AG314" s="15">
        <f>IF(H314="","",Sheet1!T314)</f>
        <v>60885</v>
      </c>
      <c r="AH314" s="46">
        <f t="shared" si="43"/>
        <v>121770</v>
      </c>
      <c r="AL314" s="48">
        <f t="shared" si="44"/>
        <v>8</v>
      </c>
      <c r="AN314" s="45">
        <f t="shared" si="45"/>
        <v>9741.6</v>
      </c>
      <c r="AO314" s="48">
        <f t="shared" si="46"/>
        <v>33311</v>
      </c>
      <c r="AQ314" s="52" t="str">
        <f t="shared" si="47"/>
        <v>K-hangtra</v>
      </c>
      <c r="AR314" s="52">
        <f t="shared" si="48"/>
        <v>156</v>
      </c>
      <c r="AS314" s="52">
        <f t="shared" si="49"/>
        <v>632</v>
      </c>
    </row>
    <row r="315" spans="3:45" x14ac:dyDescent="0.25">
      <c r="C315" s="39" t="str">
        <f>IF(H315="","",Sheet1!AI315)</f>
        <v>B</v>
      </c>
      <c r="D315" s="38" t="s">
        <v>3039</v>
      </c>
      <c r="E315" s="38" t="s">
        <v>25</v>
      </c>
      <c r="F315" s="39" t="str">
        <f>IF(H315="","",Sheet1!AF315)</f>
        <v>04/10/2025</v>
      </c>
      <c r="G315" t="str">
        <f>IF(H315="","",Sheet1!AF315)</f>
        <v>04/10/2025</v>
      </c>
      <c r="H315" s="21">
        <v>9106026001</v>
      </c>
      <c r="I315" t="str">
        <f>IF(H315="","",Sheet1!AF315)</f>
        <v>04/10/2025</v>
      </c>
      <c r="J315" s="40" t="str">
        <f t="shared" si="40"/>
        <v>NKHT2510/00200476185</v>
      </c>
      <c r="L315" s="42" t="str">
        <f>IF(H315="","",Sheet1!AK315)</f>
        <v>K25TTM</v>
      </c>
      <c r="M315" s="42" t="str">
        <f>IF(H315="","",Sheet1!AE315)</f>
        <v>00476185</v>
      </c>
      <c r="N315" s="43" t="str">
        <f>IF(H315="","",Sheet1!AF315)</f>
        <v>04/10/2025</v>
      </c>
      <c r="O315" s="15" t="str">
        <f>IF(H315="","",Sheet1!AH315)</f>
        <v>WIN-HNI-00-002</v>
      </c>
      <c r="S315" s="40" t="str">
        <f>IF(H315="","",Sheet1!AL315)</f>
        <v>5805 WM+ HNI 55 Bùi Huy Bích</v>
      </c>
      <c r="V315" s="40" t="str">
        <f>IF(H315="","",Sheet1!AL315)</f>
        <v>5805 WM+ HNI 55 Bùi Huy Bích</v>
      </c>
      <c r="Y315" s="15" t="str">
        <f>IF(H315="","",Sheet1!AJ315)</f>
        <v>GM500</v>
      </c>
      <c r="AB315" s="51">
        <f t="shared" si="41"/>
        <v>5111</v>
      </c>
      <c r="AC315" s="51">
        <f t="shared" si="42"/>
        <v>131</v>
      </c>
      <c r="AE315" s="45">
        <f>IF(H315="","",Sheet1!U315)</f>
        <v>4</v>
      </c>
      <c r="AG315" s="15">
        <f>IF(H315="","",Sheet1!T315)</f>
        <v>111058</v>
      </c>
      <c r="AH315" s="46">
        <f t="shared" si="43"/>
        <v>444232</v>
      </c>
      <c r="AL315" s="48">
        <f t="shared" si="44"/>
        <v>8</v>
      </c>
      <c r="AN315" s="45">
        <f t="shared" si="45"/>
        <v>35538.559999999998</v>
      </c>
      <c r="AO315" s="48">
        <f t="shared" si="46"/>
        <v>33311</v>
      </c>
      <c r="AQ315" s="52" t="str">
        <f t="shared" si="47"/>
        <v>K-hangtra</v>
      </c>
      <c r="AR315" s="52">
        <f t="shared" si="48"/>
        <v>156</v>
      </c>
      <c r="AS315" s="52">
        <f t="shared" si="49"/>
        <v>632</v>
      </c>
    </row>
    <row r="316" spans="3:45" x14ac:dyDescent="0.25">
      <c r="C316" s="39" t="str">
        <f>IF(H316="","",Sheet1!AI316)</f>
        <v>B</v>
      </c>
      <c r="D316" s="38" t="s">
        <v>3039</v>
      </c>
      <c r="E316" s="38" t="s">
        <v>25</v>
      </c>
      <c r="F316" s="39" t="str">
        <f>IF(H316="","",Sheet1!AF316)</f>
        <v>04/10/2025</v>
      </c>
      <c r="G316" t="str">
        <f>IF(H316="","",Sheet1!AF316)</f>
        <v>04/10/2025</v>
      </c>
      <c r="H316" s="21">
        <v>9106026001</v>
      </c>
      <c r="I316" t="str">
        <f>IF(H316="","",Sheet1!AF316)</f>
        <v>04/10/2025</v>
      </c>
      <c r="J316" s="40" t="str">
        <f t="shared" si="40"/>
        <v>NKHT2510/00200476185</v>
      </c>
      <c r="L316" s="42" t="str">
        <f>IF(H316="","",Sheet1!AK316)</f>
        <v>K25TTM</v>
      </c>
      <c r="M316" s="42" t="str">
        <f>IF(H316="","",Sheet1!AE316)</f>
        <v>00476185</v>
      </c>
      <c r="N316" s="43" t="str">
        <f>IF(H316="","",Sheet1!AF316)</f>
        <v>04/10/2025</v>
      </c>
      <c r="O316" s="15" t="str">
        <f>IF(H316="","",Sheet1!AH316)</f>
        <v>WIN-HNI-00-002</v>
      </c>
      <c r="S316" s="40" t="str">
        <f>IF(H316="","",Sheet1!AL316)</f>
        <v>5805 WM+ HNI 55 Bùi Huy Bích</v>
      </c>
      <c r="V316" s="40" t="str">
        <f>IF(H316="","",Sheet1!AL316)</f>
        <v>5805 WM+ HNI 55 Bùi Huy Bích</v>
      </c>
      <c r="Y316" s="15" t="str">
        <f>IF(H316="","",Sheet1!AJ316)</f>
        <v>CN300</v>
      </c>
      <c r="AB316" s="51">
        <f t="shared" si="41"/>
        <v>5111</v>
      </c>
      <c r="AC316" s="51">
        <f t="shared" si="42"/>
        <v>131</v>
      </c>
      <c r="AE316" s="45">
        <f>IF(H316="","",Sheet1!U316)</f>
        <v>5</v>
      </c>
      <c r="AG316" s="15">
        <f>IF(H316="","",Sheet1!T316)</f>
        <v>70950</v>
      </c>
      <c r="AH316" s="46">
        <f t="shared" si="43"/>
        <v>354750</v>
      </c>
      <c r="AL316" s="48">
        <f t="shared" si="44"/>
        <v>8</v>
      </c>
      <c r="AN316" s="45">
        <f t="shared" si="45"/>
        <v>28380</v>
      </c>
      <c r="AO316" s="48">
        <f t="shared" si="46"/>
        <v>33311</v>
      </c>
      <c r="AQ316" s="52" t="str">
        <f t="shared" si="47"/>
        <v>K-hangtra</v>
      </c>
      <c r="AR316" s="52">
        <f t="shared" si="48"/>
        <v>156</v>
      </c>
      <c r="AS316" s="52">
        <f t="shared" si="49"/>
        <v>632</v>
      </c>
    </row>
    <row r="317" spans="3:45" x14ac:dyDescent="0.25">
      <c r="C317" s="39" t="str">
        <f>IF(H317="","",Sheet1!AI317)</f>
        <v>B</v>
      </c>
      <c r="D317" s="38" t="s">
        <v>3039</v>
      </c>
      <c r="E317" s="38" t="s">
        <v>25</v>
      </c>
      <c r="F317" s="39" t="str">
        <f>IF(H317="","",Sheet1!AF317)</f>
        <v>05/10/2025</v>
      </c>
      <c r="G317" t="str">
        <f>IF(H317="","",Sheet1!AF317)</f>
        <v>05/10/2025</v>
      </c>
      <c r="H317" s="21">
        <v>9106026029</v>
      </c>
      <c r="I317" t="str">
        <f>IF(H317="","",Sheet1!AF317)</f>
        <v>05/10/2025</v>
      </c>
      <c r="J317" s="40" t="str">
        <f t="shared" si="40"/>
        <v>NKHT2510/00700046885</v>
      </c>
      <c r="L317" s="42" t="str">
        <f>IF(H317="","",Sheet1!AK317)</f>
        <v>K25TTM</v>
      </c>
      <c r="M317" s="42" t="str">
        <f>IF(H317="","",Sheet1!AE317)</f>
        <v>00046885</v>
      </c>
      <c r="N317" s="43" t="str">
        <f>IF(H317="","",Sheet1!AF317)</f>
        <v>05/10/2025</v>
      </c>
      <c r="O317" s="15" t="str">
        <f>IF(H317="","",Sheet1!AH317)</f>
        <v>WIN-QNH-00-007</v>
      </c>
      <c r="S317" s="40" t="str">
        <f>IF(H317="","",Sheet1!AL317)</f>
        <v>6812 WM+ QNH 73 Kênh Liêm</v>
      </c>
      <c r="V317" s="40" t="str">
        <f>IF(H317="","",Sheet1!AL317)</f>
        <v>6812 WM+ QNH 73 Kênh Liêm</v>
      </c>
      <c r="Y317" s="15" t="str">
        <f>IF(H317="","",Sheet1!AJ317)</f>
        <v>GTLX250G</v>
      </c>
      <c r="AB317" s="51">
        <f t="shared" si="41"/>
        <v>5111</v>
      </c>
      <c r="AC317" s="51">
        <f t="shared" si="42"/>
        <v>131</v>
      </c>
      <c r="AE317" s="45">
        <f>IF(H317="","",Sheet1!U317)</f>
        <v>3</v>
      </c>
      <c r="AG317" s="15">
        <f>IF(H317="","",Sheet1!T317)</f>
        <v>41150</v>
      </c>
      <c r="AH317" s="46">
        <f t="shared" si="43"/>
        <v>123450</v>
      </c>
      <c r="AL317" s="48">
        <f t="shared" si="44"/>
        <v>8</v>
      </c>
      <c r="AN317" s="45">
        <f t="shared" si="45"/>
        <v>9876</v>
      </c>
      <c r="AO317" s="48">
        <f t="shared" si="46"/>
        <v>33311</v>
      </c>
      <c r="AQ317" s="52" t="str">
        <f t="shared" si="47"/>
        <v>K-hangtra</v>
      </c>
      <c r="AR317" s="52">
        <f t="shared" si="48"/>
        <v>156</v>
      </c>
      <c r="AS317" s="52">
        <f t="shared" si="49"/>
        <v>632</v>
      </c>
    </row>
    <row r="318" spans="3:45" x14ac:dyDescent="0.25">
      <c r="C318" s="39" t="str">
        <f>IF(H318="","",Sheet1!AI318)</f>
        <v>B</v>
      </c>
      <c r="D318" s="38" t="s">
        <v>3039</v>
      </c>
      <c r="E318" s="38" t="s">
        <v>25</v>
      </c>
      <c r="F318" s="39" t="str">
        <f>IF(H318="","",Sheet1!AF318)</f>
        <v>05/10/2025</v>
      </c>
      <c r="G318" t="str">
        <f>IF(H318="","",Sheet1!AF318)</f>
        <v>05/10/2025</v>
      </c>
      <c r="H318" s="21">
        <v>9106026031</v>
      </c>
      <c r="I318" t="str">
        <f>IF(H318="","",Sheet1!AF318)</f>
        <v>05/10/2025</v>
      </c>
      <c r="J318" s="40" t="str">
        <f t="shared" si="40"/>
        <v>NKHT2510/05800036997</v>
      </c>
      <c r="L318" s="42" t="str">
        <f>IF(H318="","",Sheet1!AK318)</f>
        <v>K25TTM</v>
      </c>
      <c r="M318" s="42" t="str">
        <f>IF(H318="","",Sheet1!AE318)</f>
        <v>00036997</v>
      </c>
      <c r="N318" s="43" t="str">
        <f>IF(H318="","",Sheet1!AF318)</f>
        <v>05/10/2025</v>
      </c>
      <c r="O318" s="15" t="str">
        <f>IF(H318="","",Sheet1!AH318)</f>
        <v>WIN-058</v>
      </c>
      <c r="S318" s="40" t="str">
        <f>IF(H318="","",Sheet1!AL318)</f>
        <v>4581 WM+ NAN 117 Đặng Thái Thân</v>
      </c>
      <c r="V318" s="40" t="str">
        <f>IF(H318="","",Sheet1!AL318)</f>
        <v>4581 WM+ NAN 117 Đặng Thái Thân</v>
      </c>
      <c r="Y318" s="15" t="str">
        <f>IF(H318="","",Sheet1!AJ318)</f>
        <v>CN300</v>
      </c>
      <c r="AB318" s="51">
        <f t="shared" si="41"/>
        <v>5111</v>
      </c>
      <c r="AC318" s="51">
        <f t="shared" si="42"/>
        <v>131</v>
      </c>
      <c r="AE318" s="45">
        <f>IF(H318="","",Sheet1!U318)</f>
        <v>1</v>
      </c>
      <c r="AG318" s="15">
        <f>IF(H318="","",Sheet1!T318)</f>
        <v>70950</v>
      </c>
      <c r="AH318" s="46">
        <f t="shared" si="43"/>
        <v>70950</v>
      </c>
      <c r="AL318" s="48">
        <f t="shared" si="44"/>
        <v>8</v>
      </c>
      <c r="AN318" s="45">
        <f t="shared" si="45"/>
        <v>5676</v>
      </c>
      <c r="AO318" s="48">
        <f t="shared" si="46"/>
        <v>33311</v>
      </c>
      <c r="AQ318" s="52" t="str">
        <f t="shared" si="47"/>
        <v>K-hangtra</v>
      </c>
      <c r="AR318" s="52">
        <f t="shared" si="48"/>
        <v>156</v>
      </c>
      <c r="AS318" s="52">
        <f t="shared" si="49"/>
        <v>632</v>
      </c>
    </row>
    <row r="319" spans="3:45" x14ac:dyDescent="0.25">
      <c r="C319" s="39" t="str">
        <f>IF(H319="","",Sheet1!AI319)</f>
        <v>B</v>
      </c>
      <c r="D319" s="38" t="s">
        <v>3039</v>
      </c>
      <c r="E319" s="38" t="s">
        <v>25</v>
      </c>
      <c r="F319" s="39" t="str">
        <f>IF(H319="","",Sheet1!AF319)</f>
        <v>05/10/2025</v>
      </c>
      <c r="G319" t="str">
        <f>IF(H319="","",Sheet1!AF319)</f>
        <v>05/10/2025</v>
      </c>
      <c r="H319" s="21">
        <v>9106026072</v>
      </c>
      <c r="I319" t="str">
        <f>IF(H319="","",Sheet1!AF319)</f>
        <v>05/10/2025</v>
      </c>
      <c r="J319" s="40" t="str">
        <f t="shared" si="40"/>
        <v>NKHT2510/05900010755</v>
      </c>
      <c r="L319" s="42" t="str">
        <f>IF(H319="","",Sheet1!AK319)</f>
        <v>K25TTM</v>
      </c>
      <c r="M319" s="42" t="str">
        <f>IF(H319="","",Sheet1!AE319)</f>
        <v>00010755</v>
      </c>
      <c r="N319" s="43" t="str">
        <f>IF(H319="","",Sheet1!AF319)</f>
        <v>05/10/2025</v>
      </c>
      <c r="O319" s="15" t="str">
        <f>IF(H319="","",Sheet1!AH319)</f>
        <v>WIN-059</v>
      </c>
      <c r="S319" s="40" t="str">
        <f>IF(H319="","",Sheet1!AL319)</f>
        <v>2AUB WM+ TNN Xóm Trại, Nhã Lộng</v>
      </c>
      <c r="V319" s="40" t="str">
        <f>IF(H319="","",Sheet1!AL319)</f>
        <v>2AUB WM+ TNN Xóm Trại, Nhã Lộng</v>
      </c>
      <c r="Y319" s="15" t="str">
        <f>IF(H319="","",Sheet1!AJ319)</f>
        <v>TH200</v>
      </c>
      <c r="AB319" s="51">
        <f t="shared" si="41"/>
        <v>5111</v>
      </c>
      <c r="AC319" s="51">
        <f t="shared" si="42"/>
        <v>131</v>
      </c>
      <c r="AE319" s="45">
        <f>IF(H319="","",Sheet1!U319)</f>
        <v>2</v>
      </c>
      <c r="AG319" s="15">
        <f>IF(H319="","",Sheet1!T319)</f>
        <v>45588</v>
      </c>
      <c r="AH319" s="46">
        <f t="shared" si="43"/>
        <v>91176</v>
      </c>
      <c r="AL319" s="48">
        <f t="shared" si="44"/>
        <v>8</v>
      </c>
      <c r="AN319" s="45">
        <f t="shared" si="45"/>
        <v>7294.08</v>
      </c>
      <c r="AO319" s="48">
        <f t="shared" si="46"/>
        <v>33311</v>
      </c>
      <c r="AQ319" s="52" t="str">
        <f t="shared" si="47"/>
        <v>K-hangtra</v>
      </c>
      <c r="AR319" s="52">
        <f t="shared" si="48"/>
        <v>156</v>
      </c>
      <c r="AS319" s="52">
        <f t="shared" si="49"/>
        <v>632</v>
      </c>
    </row>
    <row r="320" spans="3:45" x14ac:dyDescent="0.25">
      <c r="C320" s="39" t="str">
        <f>IF(H320="","",Sheet1!AI320)</f>
        <v>B</v>
      </c>
      <c r="D320" s="38" t="s">
        <v>3039</v>
      </c>
      <c r="E320" s="38" t="s">
        <v>25</v>
      </c>
      <c r="F320" s="39" t="str">
        <f>IF(H320="","",Sheet1!AF320)</f>
        <v>05/10/2025</v>
      </c>
      <c r="G320" t="str">
        <f>IF(H320="","",Sheet1!AF320)</f>
        <v>05/10/2025</v>
      </c>
      <c r="H320" s="21">
        <v>9106026073</v>
      </c>
      <c r="I320" t="str">
        <f>IF(H320="","",Sheet1!AF320)</f>
        <v>05/10/2025</v>
      </c>
      <c r="J320" s="40" t="str">
        <f t="shared" si="40"/>
        <v>NKHT2510/05900010756</v>
      </c>
      <c r="L320" s="42" t="str">
        <f>IF(H320="","",Sheet1!AK320)</f>
        <v>K25TTM</v>
      </c>
      <c r="M320" s="42" t="str">
        <f>IF(H320="","",Sheet1!AE320)</f>
        <v>00010756</v>
      </c>
      <c r="N320" s="43" t="str">
        <f>IF(H320="","",Sheet1!AF320)</f>
        <v>05/10/2025</v>
      </c>
      <c r="O320" s="15" t="str">
        <f>IF(H320="","",Sheet1!AH320)</f>
        <v>WIN-059</v>
      </c>
      <c r="S320" s="40" t="str">
        <f>IF(H320="","",Sheet1!AL320)</f>
        <v>2AUB WM+ TNN Xóm Trại, Nhã Lộng</v>
      </c>
      <c r="V320" s="40" t="str">
        <f>IF(H320="","",Sheet1!AL320)</f>
        <v>2AUB WM+ TNN Xóm Trại, Nhã Lộng</v>
      </c>
      <c r="Y320" s="15" t="str">
        <f>IF(H320="","",Sheet1!AJ320)</f>
        <v>GTLX250G</v>
      </c>
      <c r="AB320" s="51">
        <f t="shared" si="41"/>
        <v>5111</v>
      </c>
      <c r="AC320" s="51">
        <f t="shared" si="42"/>
        <v>131</v>
      </c>
      <c r="AE320" s="45">
        <f>IF(H320="","",Sheet1!U320)</f>
        <v>6</v>
      </c>
      <c r="AG320" s="15">
        <f>IF(H320="","",Sheet1!T320)</f>
        <v>41150</v>
      </c>
      <c r="AH320" s="46">
        <f t="shared" si="43"/>
        <v>246900</v>
      </c>
      <c r="AL320" s="48">
        <f t="shared" si="44"/>
        <v>8</v>
      </c>
      <c r="AN320" s="45">
        <f t="shared" si="45"/>
        <v>19752</v>
      </c>
      <c r="AO320" s="48">
        <f t="shared" si="46"/>
        <v>33311</v>
      </c>
      <c r="AQ320" s="52" t="str">
        <f t="shared" si="47"/>
        <v>K-hangtra</v>
      </c>
      <c r="AR320" s="52">
        <f t="shared" si="48"/>
        <v>156</v>
      </c>
      <c r="AS320" s="52">
        <f t="shared" si="49"/>
        <v>632</v>
      </c>
    </row>
    <row r="321" spans="3:45" x14ac:dyDescent="0.25">
      <c r="C321" s="39" t="str">
        <f>IF(H321="","",Sheet1!AI321)</f>
        <v>B</v>
      </c>
      <c r="D321" s="38" t="s">
        <v>3039</v>
      </c>
      <c r="E321" s="38" t="s">
        <v>25</v>
      </c>
      <c r="F321" s="39" t="str">
        <f>IF(H321="","",Sheet1!AF321)</f>
        <v>05/10/2025</v>
      </c>
      <c r="G321" t="str">
        <f>IF(H321="","",Sheet1!AF321)</f>
        <v>05/10/2025</v>
      </c>
      <c r="H321" s="21">
        <v>9106026036</v>
      </c>
      <c r="I321" t="str">
        <f>IF(H321="","",Sheet1!AF321)</f>
        <v>05/10/2025</v>
      </c>
      <c r="J321" s="40" t="str">
        <f t="shared" si="40"/>
        <v>NKHT2510/02000033137</v>
      </c>
      <c r="L321" s="42" t="str">
        <f>IF(H321="","",Sheet1!AK321)</f>
        <v>K25TTM</v>
      </c>
      <c r="M321" s="42" t="str">
        <f>IF(H321="","",Sheet1!AE321)</f>
        <v>00033137</v>
      </c>
      <c r="N321" s="43" t="str">
        <f>IF(H321="","",Sheet1!AF321)</f>
        <v>05/10/2025</v>
      </c>
      <c r="O321" s="15" t="str">
        <f>IF(H321="","",Sheet1!AH321)</f>
        <v>WIN-020</v>
      </c>
      <c r="S321" s="40" t="str">
        <f>IF(H321="","",Sheet1!AL321)</f>
        <v>2AXG WM+ THA TDP Thượng Hải, Hải Thanh</v>
      </c>
      <c r="V321" s="40" t="str">
        <f>IF(H321="","",Sheet1!AL321)</f>
        <v>2AXG WM+ THA TDP Thượng Hải, Hải Thanh</v>
      </c>
      <c r="Y321" s="15" t="str">
        <f>IF(H321="","",Sheet1!AJ321)</f>
        <v>GM500</v>
      </c>
      <c r="AB321" s="51">
        <f t="shared" si="41"/>
        <v>5111</v>
      </c>
      <c r="AC321" s="51">
        <f t="shared" si="42"/>
        <v>131</v>
      </c>
      <c r="AE321" s="45">
        <f>IF(H321="","",Sheet1!U321)</f>
        <v>1</v>
      </c>
      <c r="AG321" s="15">
        <f>IF(H321="","",Sheet1!T321)</f>
        <v>111058</v>
      </c>
      <c r="AH321" s="46">
        <f t="shared" si="43"/>
        <v>111058</v>
      </c>
      <c r="AL321" s="48">
        <f t="shared" si="44"/>
        <v>8</v>
      </c>
      <c r="AN321" s="45">
        <f t="shared" si="45"/>
        <v>8884.64</v>
      </c>
      <c r="AO321" s="48">
        <f t="shared" si="46"/>
        <v>33311</v>
      </c>
      <c r="AQ321" s="52" t="str">
        <f t="shared" si="47"/>
        <v>K-hangtra</v>
      </c>
      <c r="AR321" s="52">
        <f t="shared" si="48"/>
        <v>156</v>
      </c>
      <c r="AS321" s="52">
        <f t="shared" si="49"/>
        <v>632</v>
      </c>
    </row>
    <row r="322" spans="3:45" x14ac:dyDescent="0.25">
      <c r="C322" s="39" t="str">
        <f>IF(H322="","",Sheet1!AI322)</f>
        <v>B</v>
      </c>
      <c r="D322" s="38" t="s">
        <v>3039</v>
      </c>
      <c r="E322" s="38" t="s">
        <v>25</v>
      </c>
      <c r="F322" s="39" t="str">
        <f>IF(H322="","",Sheet1!AF322)</f>
        <v>05/10/2025</v>
      </c>
      <c r="G322" t="str">
        <f>IF(H322="","",Sheet1!AF322)</f>
        <v>05/10/2025</v>
      </c>
      <c r="H322" s="21">
        <v>9106026075</v>
      </c>
      <c r="I322" t="str">
        <f>IF(H322="","",Sheet1!AF322)</f>
        <v>05/10/2025</v>
      </c>
      <c r="J322" s="40" t="str">
        <f t="shared" si="40"/>
        <v>NKHT2510/04400014123</v>
      </c>
      <c r="L322" s="42" t="str">
        <f>IF(H322="","",Sheet1!AK322)</f>
        <v>K25TTM</v>
      </c>
      <c r="M322" s="42" t="str">
        <f>IF(H322="","",Sheet1!AE322)</f>
        <v>00014123</v>
      </c>
      <c r="N322" s="43" t="str">
        <f>IF(H322="","",Sheet1!AF322)</f>
        <v>05/10/2025</v>
      </c>
      <c r="O322" s="15" t="str">
        <f>IF(H322="","",Sheet1!AH322)</f>
        <v>WIN-044</v>
      </c>
      <c r="S322" s="40" t="str">
        <f>IF(H322="","",Sheet1!AL322)</f>
        <v>2B41 WM+ HYN An Thái, Lê Lợi</v>
      </c>
      <c r="V322" s="40" t="str">
        <f>IF(H322="","",Sheet1!AL322)</f>
        <v>2B41 WM+ HYN An Thái, Lê Lợi</v>
      </c>
      <c r="Y322" s="15" t="str">
        <f>IF(H322="","",Sheet1!AJ322)</f>
        <v>MNH250</v>
      </c>
      <c r="AB322" s="51">
        <f t="shared" si="41"/>
        <v>5111</v>
      </c>
      <c r="AC322" s="51">
        <f t="shared" si="42"/>
        <v>131</v>
      </c>
      <c r="AE322" s="45">
        <f>IF(H322="","",Sheet1!U322)</f>
        <v>2</v>
      </c>
      <c r="AG322" s="15">
        <f>IF(H322="","",Sheet1!T322)</f>
        <v>46000</v>
      </c>
      <c r="AH322" s="46">
        <f t="shared" si="43"/>
        <v>92000</v>
      </c>
      <c r="AL322" s="48">
        <f t="shared" si="44"/>
        <v>8</v>
      </c>
      <c r="AN322" s="45">
        <f t="shared" si="45"/>
        <v>7360</v>
      </c>
      <c r="AO322" s="48">
        <f t="shared" si="46"/>
        <v>33311</v>
      </c>
      <c r="AQ322" s="52" t="str">
        <f t="shared" si="47"/>
        <v>K-hangtra</v>
      </c>
      <c r="AR322" s="52">
        <f t="shared" si="48"/>
        <v>156</v>
      </c>
      <c r="AS322" s="52">
        <f t="shared" si="49"/>
        <v>632</v>
      </c>
    </row>
    <row r="323" spans="3:45" x14ac:dyDescent="0.25">
      <c r="C323" s="39" t="str">
        <f>IF(H323="","",Sheet1!AI323)</f>
        <v>B</v>
      </c>
      <c r="D323" s="38" t="s">
        <v>3039</v>
      </c>
      <c r="E323" s="38" t="s">
        <v>25</v>
      </c>
      <c r="F323" s="39" t="str">
        <f>IF(H323="","",Sheet1!AF323)</f>
        <v>05/10/2025</v>
      </c>
      <c r="G323" t="str">
        <f>IF(H323="","",Sheet1!AF323)</f>
        <v>05/10/2025</v>
      </c>
      <c r="H323" s="21">
        <v>9106026126</v>
      </c>
      <c r="I323" t="str">
        <f>IF(H323="","",Sheet1!AF323)</f>
        <v>05/10/2025</v>
      </c>
      <c r="J323" s="40" t="str">
        <f t="shared" ref="J323:J386" si="50">"NKHT25"&amp;TEXT(MONTH(I323),"00")&amp;"/"&amp;RIGHT(O323,3)&amp;M323</f>
        <v>NKHT2510/00200476267</v>
      </c>
      <c r="L323" s="42" t="str">
        <f>IF(H323="","",Sheet1!AK323)</f>
        <v>K25TTM</v>
      </c>
      <c r="M323" s="42" t="str">
        <f>IF(H323="","",Sheet1!AE323)</f>
        <v>00476267</v>
      </c>
      <c r="N323" s="43" t="str">
        <f>IF(H323="","",Sheet1!AF323)</f>
        <v>05/10/2025</v>
      </c>
      <c r="O323" s="15" t="str">
        <f>IF(H323="","",Sheet1!AH323)</f>
        <v>WIN-HNI-00-002</v>
      </c>
      <c r="S323" s="40" t="str">
        <f>IF(H323="","",Sheet1!AL323)</f>
        <v>2AZU WM+ HNI 22 Chợ Đông Bài</v>
      </c>
      <c r="V323" s="40" t="str">
        <f>IF(H323="","",Sheet1!AL323)</f>
        <v>2AZU WM+ HNI 22 Chợ Đông Bài</v>
      </c>
      <c r="Y323" s="15" t="str">
        <f>IF(H323="","",Sheet1!AJ323)</f>
        <v>GM500</v>
      </c>
      <c r="AB323" s="51">
        <f t="shared" ref="AB323:AB386" si="51">IF(H323="","",5111)</f>
        <v>5111</v>
      </c>
      <c r="AC323" s="51">
        <f t="shared" ref="AC323:AC386" si="52">IF(H323="","",131)</f>
        <v>131</v>
      </c>
      <c r="AE323" s="45">
        <f>IF(H323="","",Sheet1!U323)</f>
        <v>1</v>
      </c>
      <c r="AG323" s="15">
        <f>IF(H323="","",Sheet1!T323)</f>
        <v>111058</v>
      </c>
      <c r="AH323" s="46">
        <f t="shared" ref="AH323:AH386" si="53">AE323*AG323</f>
        <v>111058</v>
      </c>
      <c r="AL323" s="48">
        <f t="shared" ref="AL323:AL386" si="54">IF(H323="","",8)</f>
        <v>8</v>
      </c>
      <c r="AN323" s="45">
        <f t="shared" ref="AN323:AN386" si="55">AH323*8%</f>
        <v>8884.64</v>
      </c>
      <c r="AO323" s="48">
        <f t="shared" ref="AO323:AO386" si="56">IF(H323="","",33311)</f>
        <v>33311</v>
      </c>
      <c r="AQ323" s="52" t="str">
        <f t="shared" ref="AQ323:AQ386" si="57">IF(H323="","","K-hangtra")</f>
        <v>K-hangtra</v>
      </c>
      <c r="AR323" s="52">
        <f t="shared" ref="AR323:AR386" si="58">IF(H323="","",156)</f>
        <v>156</v>
      </c>
      <c r="AS323" s="52">
        <f t="shared" ref="AS323:AS386" si="59">IF(H323="","",632)</f>
        <v>632</v>
      </c>
    </row>
    <row r="324" spans="3:45" x14ac:dyDescent="0.25">
      <c r="C324" s="39" t="str">
        <f>IF(H324="","",Sheet1!AI324)</f>
        <v>B</v>
      </c>
      <c r="D324" s="38" t="s">
        <v>3039</v>
      </c>
      <c r="E324" s="38" t="s">
        <v>25</v>
      </c>
      <c r="F324" s="39" t="str">
        <f>IF(H324="","",Sheet1!AF324)</f>
        <v>05/10/2025</v>
      </c>
      <c r="G324" t="str">
        <f>IF(H324="","",Sheet1!AF324)</f>
        <v>05/10/2025</v>
      </c>
      <c r="H324" s="21">
        <v>9106026163</v>
      </c>
      <c r="I324" t="str">
        <f>IF(H324="","",Sheet1!AF324)</f>
        <v>05/10/2025</v>
      </c>
      <c r="J324" s="40" t="str">
        <f t="shared" si="50"/>
        <v>NKHT2510/07200003790</v>
      </c>
      <c r="L324" s="42" t="str">
        <f>IF(H324="","",Sheet1!AK324)</f>
        <v>K25TTM</v>
      </c>
      <c r="M324" s="42" t="str">
        <f>IF(H324="","",Sheet1!AE324)</f>
        <v>00003790</v>
      </c>
      <c r="N324" s="43" t="str">
        <f>IF(H324="","",Sheet1!AF324)</f>
        <v>05/10/2025</v>
      </c>
      <c r="O324" s="15" t="str">
        <f>IF(H324="","",Sheet1!AH324)</f>
        <v>WIN-072</v>
      </c>
      <c r="S324" s="40" t="str">
        <f>IF(H324="","",Sheet1!AL324)</f>
        <v>5382 WM+ LCI 030 Quy Hóa</v>
      </c>
      <c r="V324" s="40" t="str">
        <f>IF(H324="","",Sheet1!AL324)</f>
        <v>5382 WM+ LCI 030 Quy Hóa</v>
      </c>
      <c r="Y324" s="15" t="str">
        <f>IF(H324="","",Sheet1!AJ324)</f>
        <v>GM500</v>
      </c>
      <c r="AB324" s="51">
        <f t="shared" si="51"/>
        <v>5111</v>
      </c>
      <c r="AC324" s="51">
        <f t="shared" si="52"/>
        <v>131</v>
      </c>
      <c r="AE324" s="45">
        <f>IF(H324="","",Sheet1!U324)</f>
        <v>1</v>
      </c>
      <c r="AG324" s="15">
        <f>IF(H324="","",Sheet1!T324)</f>
        <v>111058</v>
      </c>
      <c r="AH324" s="46">
        <f t="shared" si="53"/>
        <v>111058</v>
      </c>
      <c r="AL324" s="48">
        <f t="shared" si="54"/>
        <v>8</v>
      </c>
      <c r="AN324" s="45">
        <f t="shared" si="55"/>
        <v>8884.64</v>
      </c>
      <c r="AO324" s="48">
        <f t="shared" si="56"/>
        <v>33311</v>
      </c>
      <c r="AQ324" s="52" t="str">
        <f t="shared" si="57"/>
        <v>K-hangtra</v>
      </c>
      <c r="AR324" s="52">
        <f t="shared" si="58"/>
        <v>156</v>
      </c>
      <c r="AS324" s="52">
        <f t="shared" si="59"/>
        <v>632</v>
      </c>
    </row>
    <row r="325" spans="3:45" x14ac:dyDescent="0.25">
      <c r="C325" s="39" t="str">
        <f>IF(H325="","",Sheet1!AI325)</f>
        <v>N</v>
      </c>
      <c r="D325" s="38" t="s">
        <v>3039</v>
      </c>
      <c r="E325" s="38" t="s">
        <v>25</v>
      </c>
      <c r="F325" s="39" t="str">
        <f>IF(H325="","",Sheet1!AF325)</f>
        <v>05/10/2025</v>
      </c>
      <c r="G325" t="str">
        <f>IF(H325="","",Sheet1!AF325)</f>
        <v>05/10/2025</v>
      </c>
      <c r="H325" s="21">
        <v>9106026222</v>
      </c>
      <c r="I325" t="str">
        <f>IF(H325="","",Sheet1!AF325)</f>
        <v>05/10/2025</v>
      </c>
      <c r="J325" s="40" t="str">
        <f t="shared" si="50"/>
        <v>NKHT2510/05700006346</v>
      </c>
      <c r="L325" s="42" t="str">
        <f>IF(H325="","",Sheet1!AK325)</f>
        <v>K25TTM</v>
      </c>
      <c r="M325" s="42" t="str">
        <f>IF(H325="","",Sheet1!AE325)</f>
        <v>00006346</v>
      </c>
      <c r="N325" s="43" t="str">
        <f>IF(H325="","",Sheet1!AF325)</f>
        <v>05/10/2025</v>
      </c>
      <c r="O325" s="15" t="str">
        <f>IF(H325="","",Sheet1!AH325)</f>
        <v>WIN-057</v>
      </c>
      <c r="S325" s="40" t="str">
        <f>IF(H325="","",Sheet1!AL325)</f>
        <v>4867 WM+ KGG 21 Nguyễn Văn Cừ</v>
      </c>
      <c r="V325" s="40" t="str">
        <f>IF(H325="","",Sheet1!AL325)</f>
        <v>4867 WM+ KGG 21 Nguyễn Văn Cừ</v>
      </c>
      <c r="Y325" s="15" t="str">
        <f>IF(H325="","",Sheet1!AJ325)</f>
        <v>GM500</v>
      </c>
      <c r="AB325" s="51">
        <f t="shared" si="51"/>
        <v>5111</v>
      </c>
      <c r="AC325" s="51">
        <f t="shared" si="52"/>
        <v>131</v>
      </c>
      <c r="AE325" s="45">
        <f>IF(H325="","",Sheet1!U325)</f>
        <v>1</v>
      </c>
      <c r="AG325" s="15">
        <f>IF(H325="","",Sheet1!T325)</f>
        <v>111058</v>
      </c>
      <c r="AH325" s="46">
        <f t="shared" si="53"/>
        <v>111058</v>
      </c>
      <c r="AL325" s="48">
        <f t="shared" si="54"/>
        <v>8</v>
      </c>
      <c r="AN325" s="45">
        <f t="shared" si="55"/>
        <v>8884.64</v>
      </c>
      <c r="AO325" s="48">
        <f t="shared" si="56"/>
        <v>33311</v>
      </c>
      <c r="AQ325" s="52" t="str">
        <f t="shared" si="57"/>
        <v>K-hangtra</v>
      </c>
      <c r="AR325" s="52">
        <f t="shared" si="58"/>
        <v>156</v>
      </c>
      <c r="AS325" s="52">
        <f t="shared" si="59"/>
        <v>632</v>
      </c>
    </row>
    <row r="326" spans="3:45" x14ac:dyDescent="0.25">
      <c r="C326" s="39" t="str">
        <f>IF(H326="","",Sheet1!AI326)</f>
        <v>N</v>
      </c>
      <c r="D326" s="38" t="s">
        <v>3039</v>
      </c>
      <c r="E326" s="38" t="s">
        <v>25</v>
      </c>
      <c r="F326" s="39" t="str">
        <f>IF(H326="","",Sheet1!AF326)</f>
        <v>05/10/2025</v>
      </c>
      <c r="G326" t="str">
        <f>IF(H326="","",Sheet1!AF326)</f>
        <v>05/10/2025</v>
      </c>
      <c r="H326" s="21">
        <v>9106026288</v>
      </c>
      <c r="I326" t="str">
        <f>IF(H326="","",Sheet1!AF326)</f>
        <v>05/10/2025</v>
      </c>
      <c r="J326" s="40" t="str">
        <f t="shared" si="50"/>
        <v>NKHT2510/03200158123</v>
      </c>
      <c r="L326" s="42" t="str">
        <f>IF(H326="","",Sheet1!AK326)</f>
        <v>K25TTM</v>
      </c>
      <c r="M326" s="42" t="str">
        <f>IF(H326="","",Sheet1!AE326)</f>
        <v>00158123</v>
      </c>
      <c r="N326" s="43" t="str">
        <f>IF(H326="","",Sheet1!AF326)</f>
        <v>05/10/2025</v>
      </c>
      <c r="O326" s="15" t="str">
        <f>IF(H326="","",Sheet1!AH326)</f>
        <v>WIN6032</v>
      </c>
      <c r="S326" s="40" t="str">
        <f>IF(H326="","",Sheet1!AL326)</f>
        <v>6032 WM+ HCM 0.03 Moonlight Boulevard 51</v>
      </c>
      <c r="V326" s="40" t="str">
        <f>IF(H326="","",Sheet1!AL326)</f>
        <v>6032 WM+ HCM 0.03 Moonlight Boulevard 51</v>
      </c>
      <c r="Y326" s="15" t="str">
        <f>IF(H326="","",Sheet1!AJ326)</f>
        <v>CC300</v>
      </c>
      <c r="AB326" s="51">
        <f t="shared" si="51"/>
        <v>5111</v>
      </c>
      <c r="AC326" s="51">
        <f t="shared" si="52"/>
        <v>131</v>
      </c>
      <c r="AE326" s="45">
        <f>IF(H326="","",Sheet1!U326)</f>
        <v>1</v>
      </c>
      <c r="AG326" s="15">
        <f>IF(H326="","",Sheet1!T326)</f>
        <v>60885</v>
      </c>
      <c r="AH326" s="46">
        <f t="shared" si="53"/>
        <v>60885</v>
      </c>
      <c r="AL326" s="48">
        <f t="shared" si="54"/>
        <v>8</v>
      </c>
      <c r="AN326" s="45">
        <f t="shared" si="55"/>
        <v>4870.8</v>
      </c>
      <c r="AO326" s="48">
        <f t="shared" si="56"/>
        <v>33311</v>
      </c>
      <c r="AQ326" s="52" t="str">
        <f t="shared" si="57"/>
        <v>K-hangtra</v>
      </c>
      <c r="AR326" s="52">
        <f t="shared" si="58"/>
        <v>156</v>
      </c>
      <c r="AS326" s="52">
        <f t="shared" si="59"/>
        <v>632</v>
      </c>
    </row>
    <row r="327" spans="3:45" x14ac:dyDescent="0.25">
      <c r="C327" s="39" t="str">
        <f>IF(H327="","",Sheet1!AI327)</f>
        <v>N</v>
      </c>
      <c r="D327" s="38" t="s">
        <v>3039</v>
      </c>
      <c r="E327" s="38" t="s">
        <v>25</v>
      </c>
      <c r="F327" s="39" t="str">
        <f>IF(H327="","",Sheet1!AF327)</f>
        <v>05/10/2025</v>
      </c>
      <c r="G327" t="str">
        <f>IF(H327="","",Sheet1!AF327)</f>
        <v>05/10/2025</v>
      </c>
      <c r="H327" s="21">
        <v>9106026288</v>
      </c>
      <c r="I327" t="str">
        <f>IF(H327="","",Sheet1!AF327)</f>
        <v>05/10/2025</v>
      </c>
      <c r="J327" s="40" t="str">
        <f t="shared" si="50"/>
        <v>NKHT2510/03200158123</v>
      </c>
      <c r="L327" s="42" t="str">
        <f>IF(H327="","",Sheet1!AK327)</f>
        <v>K25TTM</v>
      </c>
      <c r="M327" s="42" t="str">
        <f>IF(H327="","",Sheet1!AE327)</f>
        <v>00158123</v>
      </c>
      <c r="N327" s="43" t="str">
        <f>IF(H327="","",Sheet1!AF327)</f>
        <v>05/10/2025</v>
      </c>
      <c r="O327" s="15" t="str">
        <f>IF(H327="","",Sheet1!AH327)</f>
        <v>WIN6032</v>
      </c>
      <c r="S327" s="40" t="str">
        <f>IF(H327="","",Sheet1!AL327)</f>
        <v>6032 WM+ HCM 0.03 Moonlight Boulevard 51</v>
      </c>
      <c r="V327" s="40" t="str">
        <f>IF(H327="","",Sheet1!AL327)</f>
        <v>6032 WM+ HCM 0.03 Moonlight Boulevard 51</v>
      </c>
      <c r="Y327" s="15" t="str">
        <f>IF(H327="","",Sheet1!AJ327)</f>
        <v>MNH250</v>
      </c>
      <c r="AB327" s="51">
        <f t="shared" si="51"/>
        <v>5111</v>
      </c>
      <c r="AC327" s="51">
        <f t="shared" si="52"/>
        <v>131</v>
      </c>
      <c r="AE327" s="45">
        <f>IF(H327="","",Sheet1!U327)</f>
        <v>3</v>
      </c>
      <c r="AG327" s="15">
        <f>IF(H327="","",Sheet1!T327)</f>
        <v>46000</v>
      </c>
      <c r="AH327" s="46">
        <f t="shared" si="53"/>
        <v>138000</v>
      </c>
      <c r="AL327" s="48">
        <f t="shared" si="54"/>
        <v>8</v>
      </c>
      <c r="AN327" s="45">
        <f t="shared" si="55"/>
        <v>11040</v>
      </c>
      <c r="AO327" s="48">
        <f t="shared" si="56"/>
        <v>33311</v>
      </c>
      <c r="AQ327" s="52" t="str">
        <f t="shared" si="57"/>
        <v>K-hangtra</v>
      </c>
      <c r="AR327" s="52">
        <f t="shared" si="58"/>
        <v>156</v>
      </c>
      <c r="AS327" s="52">
        <f t="shared" si="59"/>
        <v>632</v>
      </c>
    </row>
    <row r="328" spans="3:45" x14ac:dyDescent="0.25">
      <c r="C328" s="39" t="str">
        <f>IF(H328="","",Sheet1!AI328)</f>
        <v>N</v>
      </c>
      <c r="D328" s="38" t="s">
        <v>3039</v>
      </c>
      <c r="E328" s="38" t="s">
        <v>25</v>
      </c>
      <c r="F328" s="39" t="str">
        <f>IF(H328="","",Sheet1!AF328)</f>
        <v>05/10/2025</v>
      </c>
      <c r="G328" t="str">
        <f>IF(H328="","",Sheet1!AF328)</f>
        <v>05/10/2025</v>
      </c>
      <c r="H328" s="21">
        <v>9106026288</v>
      </c>
      <c r="I328" t="str">
        <f>IF(H328="","",Sheet1!AF328)</f>
        <v>05/10/2025</v>
      </c>
      <c r="J328" s="40" t="str">
        <f t="shared" si="50"/>
        <v>NKHT2510/03200158123</v>
      </c>
      <c r="L328" s="42" t="str">
        <f>IF(H328="","",Sheet1!AK328)</f>
        <v>K25TTM</v>
      </c>
      <c r="M328" s="42" t="str">
        <f>IF(H328="","",Sheet1!AE328)</f>
        <v>00158123</v>
      </c>
      <c r="N328" s="43" t="str">
        <f>IF(H328="","",Sheet1!AF328)</f>
        <v>05/10/2025</v>
      </c>
      <c r="O328" s="15" t="str">
        <f>IF(H328="","",Sheet1!AH328)</f>
        <v>WIN6032</v>
      </c>
      <c r="S328" s="40" t="str">
        <f>IF(H328="","",Sheet1!AL328)</f>
        <v>6032 WM+ HCM 0.03 Moonlight Boulevard 51</v>
      </c>
      <c r="V328" s="40" t="str">
        <f>IF(H328="","",Sheet1!AL328)</f>
        <v>6032 WM+ HCM 0.03 Moonlight Boulevard 51</v>
      </c>
      <c r="Y328" s="15" t="str">
        <f>IF(H328="","",Sheet1!AJ328)</f>
        <v>GM500</v>
      </c>
      <c r="AB328" s="51">
        <f t="shared" si="51"/>
        <v>5111</v>
      </c>
      <c r="AC328" s="51">
        <f t="shared" si="52"/>
        <v>131</v>
      </c>
      <c r="AE328" s="45">
        <f>IF(H328="","",Sheet1!U328)</f>
        <v>2</v>
      </c>
      <c r="AG328" s="15">
        <f>IF(H328="","",Sheet1!T328)</f>
        <v>111058</v>
      </c>
      <c r="AH328" s="46">
        <f t="shared" si="53"/>
        <v>222116</v>
      </c>
      <c r="AL328" s="48">
        <f t="shared" si="54"/>
        <v>8</v>
      </c>
      <c r="AN328" s="45">
        <f t="shared" si="55"/>
        <v>17769.28</v>
      </c>
      <c r="AO328" s="48">
        <f t="shared" si="56"/>
        <v>33311</v>
      </c>
      <c r="AQ328" s="52" t="str">
        <f t="shared" si="57"/>
        <v>K-hangtra</v>
      </c>
      <c r="AR328" s="52">
        <f t="shared" si="58"/>
        <v>156</v>
      </c>
      <c r="AS328" s="52">
        <f t="shared" si="59"/>
        <v>632</v>
      </c>
    </row>
    <row r="329" spans="3:45" x14ac:dyDescent="0.25">
      <c r="C329" s="39" t="str">
        <f>IF(H329="","",Sheet1!AI329)</f>
        <v>N</v>
      </c>
      <c r="D329" s="38" t="s">
        <v>3039</v>
      </c>
      <c r="E329" s="38" t="s">
        <v>25</v>
      </c>
      <c r="F329" s="39" t="str">
        <f>IF(H329="","",Sheet1!AF329)</f>
        <v>05/10/2025</v>
      </c>
      <c r="G329" t="str">
        <f>IF(H329="","",Sheet1!AF329)</f>
        <v>05/10/2025</v>
      </c>
      <c r="H329" s="21">
        <v>9106026324</v>
      </c>
      <c r="I329" t="str">
        <f>IF(H329="","",Sheet1!AF329)</f>
        <v>05/10/2025</v>
      </c>
      <c r="J329" s="40" t="str">
        <f t="shared" si="50"/>
        <v>NKHT2510/00900079942</v>
      </c>
      <c r="L329" s="42" t="str">
        <f>IF(H329="","",Sheet1!AK329)</f>
        <v>K25TTM</v>
      </c>
      <c r="M329" s="42" t="str">
        <f>IF(H329="","",Sheet1!AE329)</f>
        <v>00079942</v>
      </c>
      <c r="N329" s="43" t="str">
        <f>IF(H329="","",Sheet1!AF329)</f>
        <v>05/10/2025</v>
      </c>
      <c r="O329" s="15" t="str">
        <f>IF(H329="","",Sheet1!AH329)</f>
        <v>WIN-DNG-01-009</v>
      </c>
      <c r="S329" s="40" t="str">
        <f>IF(H329="","",Sheet1!AL329)</f>
        <v>4071 WM+ DNG 164 Kỳ Đồng</v>
      </c>
      <c r="V329" s="40" t="str">
        <f>IF(H329="","",Sheet1!AL329)</f>
        <v>4071 WM+ DNG 164 Kỳ Đồng</v>
      </c>
      <c r="Y329" s="15" t="str">
        <f>IF(H329="","",Sheet1!AJ329)</f>
        <v>GM500</v>
      </c>
      <c r="AB329" s="51">
        <f t="shared" si="51"/>
        <v>5111</v>
      </c>
      <c r="AC329" s="51">
        <f t="shared" si="52"/>
        <v>131</v>
      </c>
      <c r="AE329" s="45">
        <f>IF(H329="","",Sheet1!U329)</f>
        <v>2</v>
      </c>
      <c r="AG329" s="15">
        <f>IF(H329="","",Sheet1!T329)</f>
        <v>111058</v>
      </c>
      <c r="AH329" s="46">
        <f t="shared" si="53"/>
        <v>222116</v>
      </c>
      <c r="AL329" s="48">
        <f t="shared" si="54"/>
        <v>8</v>
      </c>
      <c r="AN329" s="45">
        <f t="shared" si="55"/>
        <v>17769.28</v>
      </c>
      <c r="AO329" s="48">
        <f t="shared" si="56"/>
        <v>33311</v>
      </c>
      <c r="AQ329" s="52" t="str">
        <f t="shared" si="57"/>
        <v>K-hangtra</v>
      </c>
      <c r="AR329" s="52">
        <f t="shared" si="58"/>
        <v>156</v>
      </c>
      <c r="AS329" s="52">
        <f t="shared" si="59"/>
        <v>632</v>
      </c>
    </row>
    <row r="330" spans="3:45" x14ac:dyDescent="0.25">
      <c r="C330" s="39" t="str">
        <f>IF(H330="","",Sheet1!AI330)</f>
        <v>B</v>
      </c>
      <c r="D330" s="38" t="s">
        <v>3039</v>
      </c>
      <c r="E330" s="38" t="s">
        <v>25</v>
      </c>
      <c r="F330" s="39" t="str">
        <f>IF(H330="","",Sheet1!AF330)</f>
        <v>05/10/2025</v>
      </c>
      <c r="G330" t="str">
        <f>IF(H330="","",Sheet1!AF330)</f>
        <v>05/10/2025</v>
      </c>
      <c r="H330" s="21">
        <v>9106026418</v>
      </c>
      <c r="I330" t="str">
        <f>IF(H330="","",Sheet1!AF330)</f>
        <v>05/10/2025</v>
      </c>
      <c r="J330" s="40" t="str">
        <f t="shared" si="50"/>
        <v>NKHT2510/02000033147</v>
      </c>
      <c r="L330" s="42" t="str">
        <f>IF(H330="","",Sheet1!AK330)</f>
        <v>K25TTM</v>
      </c>
      <c r="M330" s="42" t="str">
        <f>IF(H330="","",Sheet1!AE330)</f>
        <v>00033147</v>
      </c>
      <c r="N330" s="43" t="str">
        <f>IF(H330="","",Sheet1!AF330)</f>
        <v>05/10/2025</v>
      </c>
      <c r="O330" s="15" t="str">
        <f>IF(H330="","",Sheet1!AH330)</f>
        <v>WIN-020</v>
      </c>
      <c r="S330" s="40" t="str">
        <f>IF(H330="","",Sheet1!AL330)</f>
        <v>5738 WM+ THA 17 Hai Bà Trưng</v>
      </c>
      <c r="V330" s="40" t="str">
        <f>IF(H330="","",Sheet1!AL330)</f>
        <v>5738 WM+ THA 17 Hai Bà Trưng</v>
      </c>
      <c r="Y330" s="15" t="str">
        <f>IF(H330="","",Sheet1!AJ330)</f>
        <v>GTLX250G</v>
      </c>
      <c r="AB330" s="51">
        <f t="shared" si="51"/>
        <v>5111</v>
      </c>
      <c r="AC330" s="51">
        <f t="shared" si="52"/>
        <v>131</v>
      </c>
      <c r="AE330" s="45">
        <f>IF(H330="","",Sheet1!U330)</f>
        <v>3</v>
      </c>
      <c r="AG330" s="15">
        <f>IF(H330="","",Sheet1!T330)</f>
        <v>41150</v>
      </c>
      <c r="AH330" s="46">
        <f t="shared" si="53"/>
        <v>123450</v>
      </c>
      <c r="AL330" s="48">
        <f t="shared" si="54"/>
        <v>8</v>
      </c>
      <c r="AN330" s="45">
        <f t="shared" si="55"/>
        <v>9876</v>
      </c>
      <c r="AO330" s="48">
        <f t="shared" si="56"/>
        <v>33311</v>
      </c>
      <c r="AQ330" s="52" t="str">
        <f t="shared" si="57"/>
        <v>K-hangtra</v>
      </c>
      <c r="AR330" s="52">
        <f t="shared" si="58"/>
        <v>156</v>
      </c>
      <c r="AS330" s="52">
        <f t="shared" si="59"/>
        <v>632</v>
      </c>
    </row>
    <row r="331" spans="3:45" x14ac:dyDescent="0.25">
      <c r="C331" s="39" t="str">
        <f>IF(H331="","",Sheet1!AI331)</f>
        <v>B</v>
      </c>
      <c r="D331" s="38" t="s">
        <v>3039</v>
      </c>
      <c r="E331" s="38" t="s">
        <v>25</v>
      </c>
      <c r="F331" s="39" t="str">
        <f>IF(H331="","",Sheet1!AF331)</f>
        <v>05/10/2025</v>
      </c>
      <c r="G331" t="str">
        <f>IF(H331="","",Sheet1!AF331)</f>
        <v>05/10/2025</v>
      </c>
      <c r="H331" s="21">
        <v>9106026418</v>
      </c>
      <c r="I331" t="str">
        <f>IF(H331="","",Sheet1!AF331)</f>
        <v>05/10/2025</v>
      </c>
      <c r="J331" s="40" t="str">
        <f t="shared" si="50"/>
        <v>NKHT2510/02000033147</v>
      </c>
      <c r="L331" s="42" t="str">
        <f>IF(H331="","",Sheet1!AK331)</f>
        <v>K25TTM</v>
      </c>
      <c r="M331" s="42" t="str">
        <f>IF(H331="","",Sheet1!AE331)</f>
        <v>00033147</v>
      </c>
      <c r="N331" s="43" t="str">
        <f>IF(H331="","",Sheet1!AF331)</f>
        <v>05/10/2025</v>
      </c>
      <c r="O331" s="15" t="str">
        <f>IF(H331="","",Sheet1!AH331)</f>
        <v>WIN-020</v>
      </c>
      <c r="S331" s="40" t="str">
        <f>IF(H331="","",Sheet1!AL331)</f>
        <v>5738 WM+ THA 17 Hai Bà Trưng</v>
      </c>
      <c r="V331" s="40" t="str">
        <f>IF(H331="","",Sheet1!AL331)</f>
        <v>5738 WM+ THA 17 Hai Bà Trưng</v>
      </c>
      <c r="Y331" s="15" t="str">
        <f>IF(H331="","",Sheet1!AJ331)</f>
        <v>MNH250</v>
      </c>
      <c r="AB331" s="51">
        <f t="shared" si="51"/>
        <v>5111</v>
      </c>
      <c r="AC331" s="51">
        <f t="shared" si="52"/>
        <v>131</v>
      </c>
      <c r="AE331" s="45">
        <f>IF(H331="","",Sheet1!U331)</f>
        <v>1</v>
      </c>
      <c r="AG331" s="15">
        <f>IF(H331="","",Sheet1!T331)</f>
        <v>46000</v>
      </c>
      <c r="AH331" s="46">
        <f t="shared" si="53"/>
        <v>46000</v>
      </c>
      <c r="AL331" s="48">
        <f t="shared" si="54"/>
        <v>8</v>
      </c>
      <c r="AN331" s="45">
        <f t="shared" si="55"/>
        <v>3680</v>
      </c>
      <c r="AO331" s="48">
        <f t="shared" si="56"/>
        <v>33311</v>
      </c>
      <c r="AQ331" s="52" t="str">
        <f t="shared" si="57"/>
        <v>K-hangtra</v>
      </c>
      <c r="AR331" s="52">
        <f t="shared" si="58"/>
        <v>156</v>
      </c>
      <c r="AS331" s="52">
        <f t="shared" si="59"/>
        <v>632</v>
      </c>
    </row>
    <row r="332" spans="3:45" x14ac:dyDescent="0.25">
      <c r="C332" s="39" t="str">
        <f>IF(H332="","",Sheet1!AI332)</f>
        <v>B</v>
      </c>
      <c r="D332" s="38" t="s">
        <v>3039</v>
      </c>
      <c r="E332" s="38" t="s">
        <v>25</v>
      </c>
      <c r="F332" s="39" t="str">
        <f>IF(H332="","",Sheet1!AF332)</f>
        <v>05/10/2025</v>
      </c>
      <c r="G332" t="str">
        <f>IF(H332="","",Sheet1!AF332)</f>
        <v>05/10/2025</v>
      </c>
      <c r="H332" s="21">
        <v>9106026427</v>
      </c>
      <c r="I332" t="str">
        <f>IF(H332="","",Sheet1!AF332)</f>
        <v>05/10/2025</v>
      </c>
      <c r="J332" s="40" t="str">
        <f t="shared" si="50"/>
        <v>NKHT2510/00200476354</v>
      </c>
      <c r="L332" s="42" t="str">
        <f>IF(H332="","",Sheet1!AK332)</f>
        <v>K25TTM</v>
      </c>
      <c r="M332" s="42" t="str">
        <f>IF(H332="","",Sheet1!AE332)</f>
        <v>00476354</v>
      </c>
      <c r="N332" s="43" t="str">
        <f>IF(H332="","",Sheet1!AF332)</f>
        <v>05/10/2025</v>
      </c>
      <c r="O332" s="15" t="str">
        <f>IF(H332="","",Sheet1!AH332)</f>
        <v>WIN-HNI-00-002</v>
      </c>
      <c r="S332" s="40" t="str">
        <f>IF(H332="","",Sheet1!AL332)</f>
        <v>2AYV WM+ HNI Thượng Hồng, Văn Bình</v>
      </c>
      <c r="V332" s="40" t="str">
        <f>IF(H332="","",Sheet1!AL332)</f>
        <v>2AYV WM+ HNI Thượng Hồng, Văn Bình</v>
      </c>
      <c r="Y332" s="15" t="str">
        <f>IF(H332="","",Sheet1!AJ332)</f>
        <v>CGM300</v>
      </c>
      <c r="AB332" s="51">
        <f t="shared" si="51"/>
        <v>5111</v>
      </c>
      <c r="AC332" s="51">
        <f t="shared" si="52"/>
        <v>131</v>
      </c>
      <c r="AE332" s="45">
        <f>IF(H332="","",Sheet1!U332)</f>
        <v>2</v>
      </c>
      <c r="AG332" s="15">
        <f>IF(H332="","",Sheet1!T332)</f>
        <v>73431</v>
      </c>
      <c r="AH332" s="46">
        <f t="shared" si="53"/>
        <v>146862</v>
      </c>
      <c r="AL332" s="48">
        <f t="shared" si="54"/>
        <v>8</v>
      </c>
      <c r="AN332" s="45">
        <f t="shared" si="55"/>
        <v>11748.960000000001</v>
      </c>
      <c r="AO332" s="48">
        <f t="shared" si="56"/>
        <v>33311</v>
      </c>
      <c r="AQ332" s="52" t="str">
        <f t="shared" si="57"/>
        <v>K-hangtra</v>
      </c>
      <c r="AR332" s="52">
        <f t="shared" si="58"/>
        <v>156</v>
      </c>
      <c r="AS332" s="52">
        <f t="shared" si="59"/>
        <v>632</v>
      </c>
    </row>
    <row r="333" spans="3:45" x14ac:dyDescent="0.25">
      <c r="C333" s="39" t="str">
        <f>IF(H333="","",Sheet1!AI333)</f>
        <v>B</v>
      </c>
      <c r="D333" s="38" t="s">
        <v>3039</v>
      </c>
      <c r="E333" s="38" t="s">
        <v>25</v>
      </c>
      <c r="F333" s="39" t="str">
        <f>IF(H333="","",Sheet1!AF333)</f>
        <v>05/10/2025</v>
      </c>
      <c r="G333" t="str">
        <f>IF(H333="","",Sheet1!AF333)</f>
        <v>05/10/2025</v>
      </c>
      <c r="H333" s="21">
        <v>9106026427</v>
      </c>
      <c r="I333" t="str">
        <f>IF(H333="","",Sheet1!AF333)</f>
        <v>05/10/2025</v>
      </c>
      <c r="J333" s="40" t="str">
        <f t="shared" si="50"/>
        <v>NKHT2510/00200476354</v>
      </c>
      <c r="L333" s="42" t="str">
        <f>IF(H333="","",Sheet1!AK333)</f>
        <v>K25TTM</v>
      </c>
      <c r="M333" s="42" t="str">
        <f>IF(H333="","",Sheet1!AE333)</f>
        <v>00476354</v>
      </c>
      <c r="N333" s="43" t="str">
        <f>IF(H333="","",Sheet1!AF333)</f>
        <v>05/10/2025</v>
      </c>
      <c r="O333" s="15" t="str">
        <f>IF(H333="","",Sheet1!AH333)</f>
        <v>WIN-HNI-00-002</v>
      </c>
      <c r="S333" s="40" t="str">
        <f>IF(H333="","",Sheet1!AL333)</f>
        <v>2AYV WM+ HNI Thượng Hồng, Văn Bình</v>
      </c>
      <c r="V333" s="40" t="str">
        <f>IF(H333="","",Sheet1!AL333)</f>
        <v>2AYV WM+ HNI Thượng Hồng, Văn Bình</v>
      </c>
      <c r="Y333" s="15" t="str">
        <f>IF(H333="","",Sheet1!AJ333)</f>
        <v>GM500</v>
      </c>
      <c r="AB333" s="51">
        <f t="shared" si="51"/>
        <v>5111</v>
      </c>
      <c r="AC333" s="51">
        <f t="shared" si="52"/>
        <v>131</v>
      </c>
      <c r="AE333" s="45">
        <f>IF(H333="","",Sheet1!U333)</f>
        <v>3</v>
      </c>
      <c r="AG333" s="15">
        <f>IF(H333="","",Sheet1!T333)</f>
        <v>111058</v>
      </c>
      <c r="AH333" s="46">
        <f t="shared" si="53"/>
        <v>333174</v>
      </c>
      <c r="AL333" s="48">
        <f t="shared" si="54"/>
        <v>8</v>
      </c>
      <c r="AN333" s="45">
        <f t="shared" si="55"/>
        <v>26653.920000000002</v>
      </c>
      <c r="AO333" s="48">
        <f t="shared" si="56"/>
        <v>33311</v>
      </c>
      <c r="AQ333" s="52" t="str">
        <f t="shared" si="57"/>
        <v>K-hangtra</v>
      </c>
      <c r="AR333" s="52">
        <f t="shared" si="58"/>
        <v>156</v>
      </c>
      <c r="AS333" s="52">
        <f t="shared" si="59"/>
        <v>632</v>
      </c>
    </row>
    <row r="334" spans="3:45" x14ac:dyDescent="0.25">
      <c r="C334" s="39" t="str">
        <f>IF(H334="","",Sheet1!AI334)</f>
        <v>N</v>
      </c>
      <c r="D334" s="38" t="s">
        <v>3039</v>
      </c>
      <c r="E334" s="38" t="s">
        <v>25</v>
      </c>
      <c r="F334" s="39" t="str">
        <f>IF(H334="","",Sheet1!AF334)</f>
        <v>05/10/2025</v>
      </c>
      <c r="G334" t="str">
        <f>IF(H334="","",Sheet1!AF334)</f>
        <v>05/10/2025</v>
      </c>
      <c r="H334" s="21">
        <v>9106026471</v>
      </c>
      <c r="I334" t="str">
        <f>IF(H334="","",Sheet1!AF334)</f>
        <v>05/10/2025</v>
      </c>
      <c r="J334" s="40" t="str">
        <f t="shared" si="50"/>
        <v>NKHT2510/01000010844</v>
      </c>
      <c r="L334" s="42" t="str">
        <f>IF(H334="","",Sheet1!AK334)</f>
        <v>K25TTM</v>
      </c>
      <c r="M334" s="42" t="str">
        <f>IF(H334="","",Sheet1!AE334)</f>
        <v>00010844</v>
      </c>
      <c r="N334" s="43" t="str">
        <f>IF(H334="","",Sheet1!AF334)</f>
        <v>05/10/2025</v>
      </c>
      <c r="O334" s="15" t="str">
        <f>IF(H334="","",Sheet1!AH334)</f>
        <v>WIN-AGG-01-010</v>
      </c>
      <c r="S334" s="40" t="str">
        <f>IF(H334="","",Sheet1!AL334)</f>
        <v>4562 WM+ AGG 244-245 Hàm Nghi</v>
      </c>
      <c r="V334" s="40" t="str">
        <f>IF(H334="","",Sheet1!AL334)</f>
        <v>4562 WM+ AGG 244-245 Hàm Nghi</v>
      </c>
      <c r="Y334" s="15" t="str">
        <f>IF(H334="","",Sheet1!AJ334)</f>
        <v>GM500</v>
      </c>
      <c r="AB334" s="51">
        <f t="shared" si="51"/>
        <v>5111</v>
      </c>
      <c r="AC334" s="51">
        <f t="shared" si="52"/>
        <v>131</v>
      </c>
      <c r="AE334" s="45">
        <f>IF(H334="","",Sheet1!U334)</f>
        <v>1</v>
      </c>
      <c r="AG334" s="15">
        <f>IF(H334="","",Sheet1!T334)</f>
        <v>111058</v>
      </c>
      <c r="AH334" s="46">
        <f t="shared" si="53"/>
        <v>111058</v>
      </c>
      <c r="AL334" s="48">
        <f t="shared" si="54"/>
        <v>8</v>
      </c>
      <c r="AN334" s="45">
        <f t="shared" si="55"/>
        <v>8884.64</v>
      </c>
      <c r="AO334" s="48">
        <f t="shared" si="56"/>
        <v>33311</v>
      </c>
      <c r="AQ334" s="52" t="str">
        <f t="shared" si="57"/>
        <v>K-hangtra</v>
      </c>
      <c r="AR334" s="52">
        <f t="shared" si="58"/>
        <v>156</v>
      </c>
      <c r="AS334" s="52">
        <f t="shared" si="59"/>
        <v>632</v>
      </c>
    </row>
    <row r="335" spans="3:45" x14ac:dyDescent="0.25">
      <c r="C335" s="39" t="str">
        <f>IF(H335="","",Sheet1!AI335)</f>
        <v>B</v>
      </c>
      <c r="D335" s="38" t="s">
        <v>3039</v>
      </c>
      <c r="E335" s="38" t="s">
        <v>25</v>
      </c>
      <c r="F335" s="39" t="str">
        <f>IF(H335="","",Sheet1!AF335)</f>
        <v>05/10/2025</v>
      </c>
      <c r="G335" t="str">
        <f>IF(H335="","",Sheet1!AF335)</f>
        <v>05/10/2025</v>
      </c>
      <c r="H335" s="21">
        <v>9106026462</v>
      </c>
      <c r="I335" t="str">
        <f>IF(H335="","",Sheet1!AF335)</f>
        <v>05/10/2025</v>
      </c>
      <c r="J335" s="40" t="str">
        <f t="shared" si="50"/>
        <v>NKHT2510/00700046900</v>
      </c>
      <c r="L335" s="42" t="str">
        <f>IF(H335="","",Sheet1!AK335)</f>
        <v>K25TTM</v>
      </c>
      <c r="M335" s="42" t="str">
        <f>IF(H335="","",Sheet1!AE335)</f>
        <v>00046900</v>
      </c>
      <c r="N335" s="43" t="str">
        <f>IF(H335="","",Sheet1!AF335)</f>
        <v>05/10/2025</v>
      </c>
      <c r="O335" s="15" t="str">
        <f>IF(H335="","",Sheet1!AH335)</f>
        <v>WIN-QNH-00-007</v>
      </c>
      <c r="S335" s="40" t="str">
        <f>IF(H335="","",Sheet1!AL335)</f>
        <v>5926 WM+ QNH 162 Nguyễn Văn Trỗi</v>
      </c>
      <c r="V335" s="40" t="str">
        <f>IF(H335="","",Sheet1!AL335)</f>
        <v>5926 WM+ QNH 162 Nguyễn Văn Trỗi</v>
      </c>
      <c r="Y335" s="15" t="str">
        <f>IF(H335="","",Sheet1!AJ335)</f>
        <v>CN300</v>
      </c>
      <c r="AB335" s="51">
        <f t="shared" si="51"/>
        <v>5111</v>
      </c>
      <c r="AC335" s="51">
        <f t="shared" si="52"/>
        <v>131</v>
      </c>
      <c r="AE335" s="45">
        <f>IF(H335="","",Sheet1!U335)</f>
        <v>1</v>
      </c>
      <c r="AG335" s="15">
        <f>IF(H335="","",Sheet1!T335)</f>
        <v>70950</v>
      </c>
      <c r="AH335" s="46">
        <f t="shared" si="53"/>
        <v>70950</v>
      </c>
      <c r="AL335" s="48">
        <f t="shared" si="54"/>
        <v>8</v>
      </c>
      <c r="AN335" s="45">
        <f t="shared" si="55"/>
        <v>5676</v>
      </c>
      <c r="AO335" s="48">
        <f t="shared" si="56"/>
        <v>33311</v>
      </c>
      <c r="AQ335" s="52" t="str">
        <f t="shared" si="57"/>
        <v>K-hangtra</v>
      </c>
      <c r="AR335" s="52">
        <f t="shared" si="58"/>
        <v>156</v>
      </c>
      <c r="AS335" s="52">
        <f t="shared" si="59"/>
        <v>632</v>
      </c>
    </row>
    <row r="336" spans="3:45" x14ac:dyDescent="0.25">
      <c r="C336" s="39" t="str">
        <f>IF(H336="","",Sheet1!AI336)</f>
        <v>B</v>
      </c>
      <c r="D336" s="38" t="s">
        <v>3039</v>
      </c>
      <c r="E336" s="38" t="s">
        <v>25</v>
      </c>
      <c r="F336" s="39" t="str">
        <f>IF(H336="","",Sheet1!AF336)</f>
        <v>05/10/2025</v>
      </c>
      <c r="G336" t="str">
        <f>IF(H336="","",Sheet1!AF336)</f>
        <v>05/10/2025</v>
      </c>
      <c r="H336" s="21">
        <v>9106026473</v>
      </c>
      <c r="I336" t="str">
        <f>IF(H336="","",Sheet1!AF336)</f>
        <v>05/10/2025</v>
      </c>
      <c r="J336" s="40" t="str">
        <f t="shared" si="50"/>
        <v>NKHT2510/00700046901</v>
      </c>
      <c r="L336" s="42" t="str">
        <f>IF(H336="","",Sheet1!AK336)</f>
        <v>K25TTM</v>
      </c>
      <c r="M336" s="42" t="str">
        <f>IF(H336="","",Sheet1!AE336)</f>
        <v>00046901</v>
      </c>
      <c r="N336" s="43" t="str">
        <f>IF(H336="","",Sheet1!AF336)</f>
        <v>05/10/2025</v>
      </c>
      <c r="O336" s="15" t="str">
        <f>IF(H336="","",Sheet1!AH336)</f>
        <v>WIN-QNH-00-007</v>
      </c>
      <c r="S336" s="40" t="str">
        <f>IF(H336="","",Sheet1!AL336)</f>
        <v>3838 WM+ QNH 372B Cao Thắng, Hạ Long</v>
      </c>
      <c r="V336" s="40" t="str">
        <f>IF(H336="","",Sheet1!AL336)</f>
        <v>3838 WM+ QNH 372B Cao Thắng, Hạ Long</v>
      </c>
      <c r="Y336" s="15" t="str">
        <f>IF(H336="","",Sheet1!AJ336)</f>
        <v>TH200</v>
      </c>
      <c r="AB336" s="51">
        <f t="shared" si="51"/>
        <v>5111</v>
      </c>
      <c r="AC336" s="51">
        <f t="shared" si="52"/>
        <v>131</v>
      </c>
      <c r="AE336" s="45">
        <f>IF(H336="","",Sheet1!U336)</f>
        <v>1</v>
      </c>
      <c r="AG336" s="15">
        <f>IF(H336="","",Sheet1!T336)</f>
        <v>45588</v>
      </c>
      <c r="AH336" s="46">
        <f t="shared" si="53"/>
        <v>45588</v>
      </c>
      <c r="AL336" s="48">
        <f t="shared" si="54"/>
        <v>8</v>
      </c>
      <c r="AN336" s="45">
        <f t="shared" si="55"/>
        <v>3647.04</v>
      </c>
      <c r="AO336" s="48">
        <f t="shared" si="56"/>
        <v>33311</v>
      </c>
      <c r="AQ336" s="52" t="str">
        <f t="shared" si="57"/>
        <v>K-hangtra</v>
      </c>
      <c r="AR336" s="52">
        <f t="shared" si="58"/>
        <v>156</v>
      </c>
      <c r="AS336" s="52">
        <f t="shared" si="59"/>
        <v>632</v>
      </c>
    </row>
    <row r="337" spans="3:45" x14ac:dyDescent="0.25">
      <c r="C337" s="39" t="str">
        <f>IF(H337="","",Sheet1!AI337)</f>
        <v>B</v>
      </c>
      <c r="D337" s="38" t="s">
        <v>3039</v>
      </c>
      <c r="E337" s="38" t="s">
        <v>25</v>
      </c>
      <c r="F337" s="39" t="str">
        <f>IF(H337="","",Sheet1!AF337)</f>
        <v>05/10/2025</v>
      </c>
      <c r="G337" t="str">
        <f>IF(H337="","",Sheet1!AF337)</f>
        <v>05/10/2025</v>
      </c>
      <c r="H337" s="21">
        <v>9106026473</v>
      </c>
      <c r="I337" t="str">
        <f>IF(H337="","",Sheet1!AF337)</f>
        <v>05/10/2025</v>
      </c>
      <c r="J337" s="40" t="str">
        <f t="shared" si="50"/>
        <v>NKHT2510/00700046901</v>
      </c>
      <c r="L337" s="42" t="str">
        <f>IF(H337="","",Sheet1!AK337)</f>
        <v>K25TTM</v>
      </c>
      <c r="M337" s="42" t="str">
        <f>IF(H337="","",Sheet1!AE337)</f>
        <v>00046901</v>
      </c>
      <c r="N337" s="43" t="str">
        <f>IF(H337="","",Sheet1!AF337)</f>
        <v>05/10/2025</v>
      </c>
      <c r="O337" s="15" t="str">
        <f>IF(H337="","",Sheet1!AH337)</f>
        <v>WIN-QNH-00-007</v>
      </c>
      <c r="S337" s="40" t="str">
        <f>IF(H337="","",Sheet1!AL337)</f>
        <v>3838 WM+ QNH 372B Cao Thắng, Hạ Long</v>
      </c>
      <c r="V337" s="40" t="str">
        <f>IF(H337="","",Sheet1!AL337)</f>
        <v>3838 WM+ QNH 372B Cao Thắng, Hạ Long</v>
      </c>
      <c r="Y337" s="15" t="str">
        <f>IF(H337="","",Sheet1!AJ337)</f>
        <v>CN300</v>
      </c>
      <c r="AB337" s="51">
        <f t="shared" si="51"/>
        <v>5111</v>
      </c>
      <c r="AC337" s="51">
        <f t="shared" si="52"/>
        <v>131</v>
      </c>
      <c r="AE337" s="45">
        <f>IF(H337="","",Sheet1!U337)</f>
        <v>2</v>
      </c>
      <c r="AG337" s="15">
        <f>IF(H337="","",Sheet1!T337)</f>
        <v>70950</v>
      </c>
      <c r="AH337" s="46">
        <f t="shared" si="53"/>
        <v>141900</v>
      </c>
      <c r="AL337" s="48">
        <f t="shared" si="54"/>
        <v>8</v>
      </c>
      <c r="AN337" s="45">
        <f t="shared" si="55"/>
        <v>11352</v>
      </c>
      <c r="AO337" s="48">
        <f t="shared" si="56"/>
        <v>33311</v>
      </c>
      <c r="AQ337" s="52" t="str">
        <f t="shared" si="57"/>
        <v>K-hangtra</v>
      </c>
      <c r="AR337" s="52">
        <f t="shared" si="58"/>
        <v>156</v>
      </c>
      <c r="AS337" s="52">
        <f t="shared" si="59"/>
        <v>632</v>
      </c>
    </row>
    <row r="338" spans="3:45" x14ac:dyDescent="0.25">
      <c r="C338" s="39" t="str">
        <f>IF(H338="","",Sheet1!AI338)</f>
        <v>B</v>
      </c>
      <c r="D338" s="38" t="s">
        <v>3039</v>
      </c>
      <c r="E338" s="38" t="s">
        <v>25</v>
      </c>
      <c r="F338" s="39" t="str">
        <f>IF(H338="","",Sheet1!AF338)</f>
        <v>05/10/2025</v>
      </c>
      <c r="G338" t="str">
        <f>IF(H338="","",Sheet1!AF338)</f>
        <v>05/10/2025</v>
      </c>
      <c r="H338" s="21">
        <v>9106026473</v>
      </c>
      <c r="I338" t="str">
        <f>IF(H338="","",Sheet1!AF338)</f>
        <v>05/10/2025</v>
      </c>
      <c r="J338" s="40" t="str">
        <f t="shared" si="50"/>
        <v>NKHT2510/00700046901</v>
      </c>
      <c r="L338" s="42" t="str">
        <f>IF(H338="","",Sheet1!AK338)</f>
        <v>K25TTM</v>
      </c>
      <c r="M338" s="42" t="str">
        <f>IF(H338="","",Sheet1!AE338)</f>
        <v>00046901</v>
      </c>
      <c r="N338" s="43" t="str">
        <f>IF(H338="","",Sheet1!AF338)</f>
        <v>05/10/2025</v>
      </c>
      <c r="O338" s="15" t="str">
        <f>IF(H338="","",Sheet1!AH338)</f>
        <v>WIN-QNH-00-007</v>
      </c>
      <c r="S338" s="40" t="str">
        <f>IF(H338="","",Sheet1!AL338)</f>
        <v>3838 WM+ QNH 372B Cao Thắng, Hạ Long</v>
      </c>
      <c r="V338" s="40" t="str">
        <f>IF(H338="","",Sheet1!AL338)</f>
        <v>3838 WM+ QNH 372B Cao Thắng, Hạ Long</v>
      </c>
      <c r="Y338" s="15" t="str">
        <f>IF(H338="","",Sheet1!AJ338)</f>
        <v>CC300</v>
      </c>
      <c r="AB338" s="51">
        <f t="shared" si="51"/>
        <v>5111</v>
      </c>
      <c r="AC338" s="51">
        <f t="shared" si="52"/>
        <v>131</v>
      </c>
      <c r="AE338" s="45">
        <f>IF(H338="","",Sheet1!U338)</f>
        <v>2</v>
      </c>
      <c r="AG338" s="15">
        <f>IF(H338="","",Sheet1!T338)</f>
        <v>60885</v>
      </c>
      <c r="AH338" s="46">
        <f t="shared" si="53"/>
        <v>121770</v>
      </c>
      <c r="AL338" s="48">
        <f t="shared" si="54"/>
        <v>8</v>
      </c>
      <c r="AN338" s="45">
        <f t="shared" si="55"/>
        <v>9741.6</v>
      </c>
      <c r="AO338" s="48">
        <f t="shared" si="56"/>
        <v>33311</v>
      </c>
      <c r="AQ338" s="52" t="str">
        <f t="shared" si="57"/>
        <v>K-hangtra</v>
      </c>
      <c r="AR338" s="52">
        <f t="shared" si="58"/>
        <v>156</v>
      </c>
      <c r="AS338" s="52">
        <f t="shared" si="59"/>
        <v>632</v>
      </c>
    </row>
    <row r="339" spans="3:45" x14ac:dyDescent="0.25">
      <c r="C339" s="39" t="str">
        <f>IF(H339="","",Sheet1!AI339)</f>
        <v>N</v>
      </c>
      <c r="D339" s="38" t="s">
        <v>3039</v>
      </c>
      <c r="E339" s="38" t="s">
        <v>25</v>
      </c>
      <c r="F339" s="39" t="str">
        <f>IF(H339="","",Sheet1!AF339)</f>
        <v>05/10/2025</v>
      </c>
      <c r="G339" t="str">
        <f>IF(H339="","",Sheet1!AF339)</f>
        <v>05/10/2025</v>
      </c>
      <c r="H339" s="21">
        <v>9106026466</v>
      </c>
      <c r="I339" t="str">
        <f>IF(H339="","",Sheet1!AF339)</f>
        <v>05/10/2025</v>
      </c>
      <c r="J339" s="40" t="str">
        <f t="shared" si="50"/>
        <v>NKHT2510/07100009460</v>
      </c>
      <c r="L339" s="42" t="str">
        <f>IF(H339="","",Sheet1!AK339)</f>
        <v>K25TTM</v>
      </c>
      <c r="M339" s="42" t="str">
        <f>IF(H339="","",Sheet1!AE339)</f>
        <v>00009460</v>
      </c>
      <c r="N339" s="43" t="str">
        <f>IF(H339="","",Sheet1!AF339)</f>
        <v>05/10/2025</v>
      </c>
      <c r="O339" s="15" t="str">
        <f>IF(H339="","",Sheet1!AH339)</f>
        <v>WIN-071</v>
      </c>
      <c r="S339" s="40" t="str">
        <f>IF(H339="","",Sheet1!AL339)</f>
        <v>2AN6 WM+ BDH 488 Quang Trung</v>
      </c>
      <c r="V339" s="40" t="str">
        <f>IF(H339="","",Sheet1!AL339)</f>
        <v>2AN6 WM+ BDH 488 Quang Trung</v>
      </c>
      <c r="Y339" s="15" t="str">
        <f>IF(H339="","",Sheet1!AJ339)</f>
        <v>GL250</v>
      </c>
      <c r="AB339" s="51">
        <f t="shared" si="51"/>
        <v>5111</v>
      </c>
      <c r="AC339" s="51">
        <f t="shared" si="52"/>
        <v>131</v>
      </c>
      <c r="AE339" s="45">
        <f>IF(H339="","",Sheet1!U339)</f>
        <v>1</v>
      </c>
      <c r="AG339" s="15">
        <f>IF(H339="","",Sheet1!T339)</f>
        <v>49500</v>
      </c>
      <c r="AH339" s="46">
        <f t="shared" si="53"/>
        <v>49500</v>
      </c>
      <c r="AL339" s="48">
        <f t="shared" si="54"/>
        <v>8</v>
      </c>
      <c r="AN339" s="45">
        <f t="shared" si="55"/>
        <v>3960</v>
      </c>
      <c r="AO339" s="48">
        <f t="shared" si="56"/>
        <v>33311</v>
      </c>
      <c r="AQ339" s="52" t="str">
        <f t="shared" si="57"/>
        <v>K-hangtra</v>
      </c>
      <c r="AR339" s="52">
        <f t="shared" si="58"/>
        <v>156</v>
      </c>
      <c r="AS339" s="52">
        <f t="shared" si="59"/>
        <v>632</v>
      </c>
    </row>
    <row r="340" spans="3:45" x14ac:dyDescent="0.25">
      <c r="C340" s="39" t="str">
        <f>IF(H340="","",Sheet1!AI340)</f>
        <v>N</v>
      </c>
      <c r="D340" s="38" t="s">
        <v>3039</v>
      </c>
      <c r="E340" s="38" t="s">
        <v>25</v>
      </c>
      <c r="F340" s="39" t="str">
        <f>IF(H340="","",Sheet1!AF340)</f>
        <v>05/10/2025</v>
      </c>
      <c r="G340" t="str">
        <f>IF(H340="","",Sheet1!AF340)</f>
        <v>05/10/2025</v>
      </c>
      <c r="H340" s="21">
        <v>9106026466</v>
      </c>
      <c r="I340" t="str">
        <f>IF(H340="","",Sheet1!AF340)</f>
        <v>05/10/2025</v>
      </c>
      <c r="J340" s="40" t="str">
        <f t="shared" si="50"/>
        <v>NKHT2510/07100009460</v>
      </c>
      <c r="L340" s="42" t="str">
        <f>IF(H340="","",Sheet1!AK340)</f>
        <v>K25TTM</v>
      </c>
      <c r="M340" s="42" t="str">
        <f>IF(H340="","",Sheet1!AE340)</f>
        <v>00009460</v>
      </c>
      <c r="N340" s="43" t="str">
        <f>IF(H340="","",Sheet1!AF340)</f>
        <v>05/10/2025</v>
      </c>
      <c r="O340" s="15" t="str">
        <f>IF(H340="","",Sheet1!AH340)</f>
        <v>WIN-071</v>
      </c>
      <c r="S340" s="40" t="str">
        <f>IF(H340="","",Sheet1!AL340)</f>
        <v>2AN6 WM+ BDH 488 Quang Trung</v>
      </c>
      <c r="V340" s="40" t="str">
        <f>IF(H340="","",Sheet1!AL340)</f>
        <v>2AN6 WM+ BDH 488 Quang Trung</v>
      </c>
      <c r="Y340" s="15" t="str">
        <f>IF(H340="","",Sheet1!AJ340)</f>
        <v>GSG250</v>
      </c>
      <c r="AB340" s="51">
        <f t="shared" si="51"/>
        <v>5111</v>
      </c>
      <c r="AC340" s="51">
        <f t="shared" si="52"/>
        <v>131</v>
      </c>
      <c r="AE340" s="45">
        <f>IF(H340="","",Sheet1!U340)</f>
        <v>3</v>
      </c>
      <c r="AG340" s="15">
        <f>IF(H340="","",Sheet1!T340)</f>
        <v>50400</v>
      </c>
      <c r="AH340" s="46">
        <f t="shared" si="53"/>
        <v>151200</v>
      </c>
      <c r="AL340" s="48">
        <f t="shared" si="54"/>
        <v>8</v>
      </c>
      <c r="AN340" s="45">
        <f t="shared" si="55"/>
        <v>12096</v>
      </c>
      <c r="AO340" s="48">
        <f t="shared" si="56"/>
        <v>33311</v>
      </c>
      <c r="AQ340" s="52" t="str">
        <f t="shared" si="57"/>
        <v>K-hangtra</v>
      </c>
      <c r="AR340" s="52">
        <f t="shared" si="58"/>
        <v>156</v>
      </c>
      <c r="AS340" s="52">
        <f t="shared" si="59"/>
        <v>632</v>
      </c>
    </row>
    <row r="341" spans="3:45" x14ac:dyDescent="0.25">
      <c r="C341" s="39" t="str">
        <f>IF(H341="","",Sheet1!AI341)</f>
        <v>N</v>
      </c>
      <c r="D341" s="38" t="s">
        <v>3039</v>
      </c>
      <c r="E341" s="38" t="s">
        <v>25</v>
      </c>
      <c r="F341" s="39" t="str">
        <f>IF(H341="","",Sheet1!AF341)</f>
        <v>05/10/2025</v>
      </c>
      <c r="G341" t="str">
        <f>IF(H341="","",Sheet1!AF341)</f>
        <v>05/10/2025</v>
      </c>
      <c r="H341" s="21">
        <v>9106026466</v>
      </c>
      <c r="I341" t="str">
        <f>IF(H341="","",Sheet1!AF341)</f>
        <v>05/10/2025</v>
      </c>
      <c r="J341" s="40" t="str">
        <f t="shared" si="50"/>
        <v>NKHT2510/07100009460</v>
      </c>
      <c r="L341" s="42" t="str">
        <f>IF(H341="","",Sheet1!AK341)</f>
        <v>K25TTM</v>
      </c>
      <c r="M341" s="42" t="str">
        <f>IF(H341="","",Sheet1!AE341)</f>
        <v>00009460</v>
      </c>
      <c r="N341" s="43" t="str">
        <f>IF(H341="","",Sheet1!AF341)</f>
        <v>05/10/2025</v>
      </c>
      <c r="O341" s="15" t="str">
        <f>IF(H341="","",Sheet1!AH341)</f>
        <v>WIN-071</v>
      </c>
      <c r="S341" s="40" t="str">
        <f>IF(H341="","",Sheet1!AL341)</f>
        <v>2AN6 WM+ BDH 488 Quang Trung</v>
      </c>
      <c r="V341" s="40" t="str">
        <f>IF(H341="","",Sheet1!AL341)</f>
        <v>2AN6 WM+ BDH 488 Quang Trung</v>
      </c>
      <c r="Y341" s="15" t="str">
        <f>IF(H341="","",Sheet1!AJ341)</f>
        <v>GTLX250G</v>
      </c>
      <c r="AB341" s="51">
        <f t="shared" si="51"/>
        <v>5111</v>
      </c>
      <c r="AC341" s="51">
        <f t="shared" si="52"/>
        <v>131</v>
      </c>
      <c r="AE341" s="45">
        <f>IF(H341="","",Sheet1!U341)</f>
        <v>3</v>
      </c>
      <c r="AG341" s="15">
        <f>IF(H341="","",Sheet1!T341)</f>
        <v>41150</v>
      </c>
      <c r="AH341" s="46">
        <f t="shared" si="53"/>
        <v>123450</v>
      </c>
      <c r="AL341" s="48">
        <f t="shared" si="54"/>
        <v>8</v>
      </c>
      <c r="AN341" s="45">
        <f t="shared" si="55"/>
        <v>9876</v>
      </c>
      <c r="AO341" s="48">
        <f t="shared" si="56"/>
        <v>33311</v>
      </c>
      <c r="AQ341" s="52" t="str">
        <f t="shared" si="57"/>
        <v>K-hangtra</v>
      </c>
      <c r="AR341" s="52">
        <f t="shared" si="58"/>
        <v>156</v>
      </c>
      <c r="AS341" s="52">
        <f t="shared" si="59"/>
        <v>632</v>
      </c>
    </row>
    <row r="342" spans="3:45" x14ac:dyDescent="0.25">
      <c r="C342" s="39" t="str">
        <f>IF(H342="","",Sheet1!AI342)</f>
        <v>N</v>
      </c>
      <c r="D342" s="38" t="s">
        <v>3039</v>
      </c>
      <c r="E342" s="38" t="s">
        <v>25</v>
      </c>
      <c r="F342" s="39" t="str">
        <f>IF(H342="","",Sheet1!AF342)</f>
        <v>05/10/2025</v>
      </c>
      <c r="G342" t="str">
        <f>IF(H342="","",Sheet1!AF342)</f>
        <v>05/10/2025</v>
      </c>
      <c r="H342" s="21">
        <v>9106026499</v>
      </c>
      <c r="I342" t="str">
        <f>IF(H342="","",Sheet1!AF342)</f>
        <v>05/10/2025</v>
      </c>
      <c r="J342" s="40" t="str">
        <f t="shared" si="50"/>
        <v>NKHT2510/07100009461</v>
      </c>
      <c r="L342" s="42" t="str">
        <f>IF(H342="","",Sheet1!AK342)</f>
        <v>K25TTM</v>
      </c>
      <c r="M342" s="42" t="str">
        <f>IF(H342="","",Sheet1!AE342)</f>
        <v>00009461</v>
      </c>
      <c r="N342" s="43" t="str">
        <f>IF(H342="","",Sheet1!AF342)</f>
        <v>05/10/2025</v>
      </c>
      <c r="O342" s="15" t="str">
        <f>IF(H342="","",Sheet1!AH342)</f>
        <v>WIN-071</v>
      </c>
      <c r="S342" s="40" t="str">
        <f>IF(H342="","",Sheet1!AL342)</f>
        <v>2AN6 WM+ BDH 488 Quang Trung</v>
      </c>
      <c r="V342" s="40" t="str">
        <f>IF(H342="","",Sheet1!AL342)</f>
        <v>2AN6 WM+ BDH 488 Quang Trung</v>
      </c>
      <c r="Y342" s="15" t="str">
        <f>IF(H342="","",Sheet1!AJ342)</f>
        <v>GM500</v>
      </c>
      <c r="AB342" s="51">
        <f t="shared" si="51"/>
        <v>5111</v>
      </c>
      <c r="AC342" s="51">
        <f t="shared" si="52"/>
        <v>131</v>
      </c>
      <c r="AE342" s="45">
        <f>IF(H342="","",Sheet1!U342)</f>
        <v>2</v>
      </c>
      <c r="AG342" s="15">
        <f>IF(H342="","",Sheet1!T342)</f>
        <v>111058</v>
      </c>
      <c r="AH342" s="46">
        <f t="shared" si="53"/>
        <v>222116</v>
      </c>
      <c r="AL342" s="48">
        <f t="shared" si="54"/>
        <v>8</v>
      </c>
      <c r="AN342" s="45">
        <f t="shared" si="55"/>
        <v>17769.28</v>
      </c>
      <c r="AO342" s="48">
        <f t="shared" si="56"/>
        <v>33311</v>
      </c>
      <c r="AQ342" s="52" t="str">
        <f t="shared" si="57"/>
        <v>K-hangtra</v>
      </c>
      <c r="AR342" s="52">
        <f t="shared" si="58"/>
        <v>156</v>
      </c>
      <c r="AS342" s="52">
        <f t="shared" si="59"/>
        <v>632</v>
      </c>
    </row>
    <row r="343" spans="3:45" x14ac:dyDescent="0.25">
      <c r="C343" s="39" t="str">
        <f>IF(H343="","",Sheet1!AI343)</f>
        <v>B</v>
      </c>
      <c r="D343" s="38" t="s">
        <v>3039</v>
      </c>
      <c r="E343" s="38" t="s">
        <v>25</v>
      </c>
      <c r="F343" s="39" t="str">
        <f>IF(H343="","",Sheet1!AF343)</f>
        <v>05/10/2025</v>
      </c>
      <c r="G343" t="str">
        <f>IF(H343="","",Sheet1!AF343)</f>
        <v>05/10/2025</v>
      </c>
      <c r="H343" s="21">
        <v>9106026537</v>
      </c>
      <c r="I343" t="str">
        <f>IF(H343="","",Sheet1!AF343)</f>
        <v>05/10/2025</v>
      </c>
      <c r="J343" s="40" t="str">
        <f t="shared" si="50"/>
        <v>NKHT2510/00200476391</v>
      </c>
      <c r="L343" s="42" t="str">
        <f>IF(H343="","",Sheet1!AK343)</f>
        <v>K25TTM</v>
      </c>
      <c r="M343" s="42" t="str">
        <f>IF(H343="","",Sheet1!AE343)</f>
        <v>00476391</v>
      </c>
      <c r="N343" s="43" t="str">
        <f>IF(H343="","",Sheet1!AF343)</f>
        <v>05/10/2025</v>
      </c>
      <c r="O343" s="15" t="str">
        <f>IF(H343="","",Sheet1!AH343)</f>
        <v>WIN-HNI-00-002</v>
      </c>
      <c r="S343" s="40" t="str">
        <f>IF(H343="","",Sheet1!AL343)</f>
        <v>5368 WM+ HNI Chợ Cầu Xây, Sóc Sơn</v>
      </c>
      <c r="V343" s="40" t="str">
        <f>IF(H343="","",Sheet1!AL343)</f>
        <v>5368 WM+ HNI Chợ Cầu Xây, Sóc Sơn</v>
      </c>
      <c r="Y343" s="15" t="str">
        <f>IF(H343="","",Sheet1!AJ343)</f>
        <v>CGM300</v>
      </c>
      <c r="AB343" s="51">
        <f t="shared" si="51"/>
        <v>5111</v>
      </c>
      <c r="AC343" s="51">
        <f t="shared" si="52"/>
        <v>131</v>
      </c>
      <c r="AE343" s="45">
        <f>IF(H343="","",Sheet1!U343)</f>
        <v>4</v>
      </c>
      <c r="AG343" s="15">
        <f>IF(H343="","",Sheet1!T343)</f>
        <v>73431</v>
      </c>
      <c r="AH343" s="46">
        <f t="shared" si="53"/>
        <v>293724</v>
      </c>
      <c r="AL343" s="48">
        <f t="shared" si="54"/>
        <v>8</v>
      </c>
      <c r="AN343" s="45">
        <f t="shared" si="55"/>
        <v>23497.920000000002</v>
      </c>
      <c r="AO343" s="48">
        <f t="shared" si="56"/>
        <v>33311</v>
      </c>
      <c r="AQ343" s="52" t="str">
        <f t="shared" si="57"/>
        <v>K-hangtra</v>
      </c>
      <c r="AR343" s="52">
        <f t="shared" si="58"/>
        <v>156</v>
      </c>
      <c r="AS343" s="52">
        <f t="shared" si="59"/>
        <v>632</v>
      </c>
    </row>
    <row r="344" spans="3:45" x14ac:dyDescent="0.25">
      <c r="C344" s="39" t="str">
        <f>IF(H344="","",Sheet1!AI344)</f>
        <v>B</v>
      </c>
      <c r="D344" s="38" t="s">
        <v>3039</v>
      </c>
      <c r="E344" s="38" t="s">
        <v>25</v>
      </c>
      <c r="F344" s="39" t="str">
        <f>IF(H344="","",Sheet1!AF344)</f>
        <v>05/10/2025</v>
      </c>
      <c r="G344" t="str">
        <f>IF(H344="","",Sheet1!AF344)</f>
        <v>05/10/2025</v>
      </c>
      <c r="H344" s="21">
        <v>9106026537</v>
      </c>
      <c r="I344" t="str">
        <f>IF(H344="","",Sheet1!AF344)</f>
        <v>05/10/2025</v>
      </c>
      <c r="J344" s="40" t="str">
        <f t="shared" si="50"/>
        <v>NKHT2510/00200476391</v>
      </c>
      <c r="L344" s="42" t="str">
        <f>IF(H344="","",Sheet1!AK344)</f>
        <v>K25TTM</v>
      </c>
      <c r="M344" s="42" t="str">
        <f>IF(H344="","",Sheet1!AE344)</f>
        <v>00476391</v>
      </c>
      <c r="N344" s="43" t="str">
        <f>IF(H344="","",Sheet1!AF344)</f>
        <v>05/10/2025</v>
      </c>
      <c r="O344" s="15" t="str">
        <f>IF(H344="","",Sheet1!AH344)</f>
        <v>WIN-HNI-00-002</v>
      </c>
      <c r="S344" s="40" t="str">
        <f>IF(H344="","",Sheet1!AL344)</f>
        <v>5368 WM+ HNI Chợ Cầu Xây, Sóc Sơn</v>
      </c>
      <c r="V344" s="40" t="str">
        <f>IF(H344="","",Sheet1!AL344)</f>
        <v>5368 WM+ HNI Chợ Cầu Xây, Sóc Sơn</v>
      </c>
      <c r="Y344" s="15" t="str">
        <f>IF(H344="","",Sheet1!AJ344)</f>
        <v>GM500</v>
      </c>
      <c r="AB344" s="51">
        <f t="shared" si="51"/>
        <v>5111</v>
      </c>
      <c r="AC344" s="51">
        <f t="shared" si="52"/>
        <v>131</v>
      </c>
      <c r="AE344" s="45">
        <f>IF(H344="","",Sheet1!U344)</f>
        <v>2</v>
      </c>
      <c r="AG344" s="15">
        <f>IF(H344="","",Sheet1!T344)</f>
        <v>111058</v>
      </c>
      <c r="AH344" s="46">
        <f t="shared" si="53"/>
        <v>222116</v>
      </c>
      <c r="AL344" s="48">
        <f t="shared" si="54"/>
        <v>8</v>
      </c>
      <c r="AN344" s="45">
        <f t="shared" si="55"/>
        <v>17769.28</v>
      </c>
      <c r="AO344" s="48">
        <f t="shared" si="56"/>
        <v>33311</v>
      </c>
      <c r="AQ344" s="52" t="str">
        <f t="shared" si="57"/>
        <v>K-hangtra</v>
      </c>
      <c r="AR344" s="52">
        <f t="shared" si="58"/>
        <v>156</v>
      </c>
      <c r="AS344" s="52">
        <f t="shared" si="59"/>
        <v>632</v>
      </c>
    </row>
    <row r="345" spans="3:45" x14ac:dyDescent="0.25">
      <c r="C345" s="39" t="str">
        <f>IF(H345="","",Sheet1!AI345)</f>
        <v>B</v>
      </c>
      <c r="D345" s="38" t="s">
        <v>3039</v>
      </c>
      <c r="E345" s="38" t="s">
        <v>25</v>
      </c>
      <c r="F345" s="39" t="str">
        <f>IF(H345="","",Sheet1!AF345)</f>
        <v>05/10/2025</v>
      </c>
      <c r="G345" t="str">
        <f>IF(H345="","",Sheet1!AF345)</f>
        <v>05/10/2025</v>
      </c>
      <c r="H345" s="21">
        <v>9106026524</v>
      </c>
      <c r="I345" t="str">
        <f>IF(H345="","",Sheet1!AF345)</f>
        <v>05/10/2025</v>
      </c>
      <c r="J345" s="40" t="str">
        <f t="shared" si="50"/>
        <v>NKHT2510/00200476385</v>
      </c>
      <c r="L345" s="42" t="str">
        <f>IF(H345="","",Sheet1!AK345)</f>
        <v>K25TTM</v>
      </c>
      <c r="M345" s="42" t="str">
        <f>IF(H345="","",Sheet1!AE345)</f>
        <v>00476385</v>
      </c>
      <c r="N345" s="43" t="str">
        <f>IF(H345="","",Sheet1!AF345)</f>
        <v>05/10/2025</v>
      </c>
      <c r="O345" s="15" t="str">
        <f>IF(H345="","",Sheet1!AH345)</f>
        <v>WIN-HNI-00-002</v>
      </c>
      <c r="S345" s="40" t="str">
        <f>IF(H345="","",Sheet1!AL345)</f>
        <v>2ATX WM+ HNI Xóm 5, Thôn Hoành</v>
      </c>
      <c r="V345" s="40" t="str">
        <f>IF(H345="","",Sheet1!AL345)</f>
        <v>2ATX WM+ HNI Xóm 5, Thôn Hoành</v>
      </c>
      <c r="Y345" s="15" t="str">
        <f>IF(H345="","",Sheet1!AJ345)</f>
        <v>GTLX250G</v>
      </c>
      <c r="AB345" s="51">
        <f t="shared" si="51"/>
        <v>5111</v>
      </c>
      <c r="AC345" s="51">
        <f t="shared" si="52"/>
        <v>131</v>
      </c>
      <c r="AE345" s="45">
        <f>IF(H345="","",Sheet1!U345)</f>
        <v>2</v>
      </c>
      <c r="AG345" s="15">
        <f>IF(H345="","",Sheet1!T345)</f>
        <v>41150</v>
      </c>
      <c r="AH345" s="46">
        <f t="shared" si="53"/>
        <v>82300</v>
      </c>
      <c r="AL345" s="48">
        <f t="shared" si="54"/>
        <v>8</v>
      </c>
      <c r="AN345" s="45">
        <f t="shared" si="55"/>
        <v>6584</v>
      </c>
      <c r="AO345" s="48">
        <f t="shared" si="56"/>
        <v>33311</v>
      </c>
      <c r="AQ345" s="52" t="str">
        <f t="shared" si="57"/>
        <v>K-hangtra</v>
      </c>
      <c r="AR345" s="52">
        <f t="shared" si="58"/>
        <v>156</v>
      </c>
      <c r="AS345" s="52">
        <f t="shared" si="59"/>
        <v>632</v>
      </c>
    </row>
    <row r="346" spans="3:45" x14ac:dyDescent="0.25">
      <c r="C346" s="39" t="str">
        <f>IF(H346="","",Sheet1!AI346)</f>
        <v>B</v>
      </c>
      <c r="D346" s="38" t="s">
        <v>3039</v>
      </c>
      <c r="E346" s="38" t="s">
        <v>25</v>
      </c>
      <c r="F346" s="39" t="str">
        <f>IF(H346="","",Sheet1!AF346)</f>
        <v>05/10/2025</v>
      </c>
      <c r="G346" t="str">
        <f>IF(H346="","",Sheet1!AF346)</f>
        <v>05/10/2025</v>
      </c>
      <c r="H346" s="21">
        <v>9106026524</v>
      </c>
      <c r="I346" t="str">
        <f>IF(H346="","",Sheet1!AF346)</f>
        <v>05/10/2025</v>
      </c>
      <c r="J346" s="40" t="str">
        <f t="shared" si="50"/>
        <v>NKHT2510/00200476385</v>
      </c>
      <c r="L346" s="42" t="str">
        <f>IF(H346="","",Sheet1!AK346)</f>
        <v>K25TTM</v>
      </c>
      <c r="M346" s="42" t="str">
        <f>IF(H346="","",Sheet1!AE346)</f>
        <v>00476385</v>
      </c>
      <c r="N346" s="43" t="str">
        <f>IF(H346="","",Sheet1!AF346)</f>
        <v>05/10/2025</v>
      </c>
      <c r="O346" s="15" t="str">
        <f>IF(H346="","",Sheet1!AH346)</f>
        <v>WIN-HNI-00-002</v>
      </c>
      <c r="S346" s="40" t="str">
        <f>IF(H346="","",Sheet1!AL346)</f>
        <v>2ATX WM+ HNI Xóm 5, Thôn Hoành</v>
      </c>
      <c r="V346" s="40" t="str">
        <f>IF(H346="","",Sheet1!AL346)</f>
        <v>2ATX WM+ HNI Xóm 5, Thôn Hoành</v>
      </c>
      <c r="Y346" s="15" t="str">
        <f>IF(H346="","",Sheet1!AJ346)</f>
        <v>CC300</v>
      </c>
      <c r="AB346" s="51">
        <f t="shared" si="51"/>
        <v>5111</v>
      </c>
      <c r="AC346" s="51">
        <f t="shared" si="52"/>
        <v>131</v>
      </c>
      <c r="AE346" s="45">
        <f>IF(H346="","",Sheet1!U346)</f>
        <v>1</v>
      </c>
      <c r="AG346" s="15">
        <f>IF(H346="","",Sheet1!T346)</f>
        <v>60885</v>
      </c>
      <c r="AH346" s="46">
        <f t="shared" si="53"/>
        <v>60885</v>
      </c>
      <c r="AL346" s="48">
        <f t="shared" si="54"/>
        <v>8</v>
      </c>
      <c r="AN346" s="45">
        <f t="shared" si="55"/>
        <v>4870.8</v>
      </c>
      <c r="AO346" s="48">
        <f t="shared" si="56"/>
        <v>33311</v>
      </c>
      <c r="AQ346" s="52" t="str">
        <f t="shared" si="57"/>
        <v>K-hangtra</v>
      </c>
      <c r="AR346" s="52">
        <f t="shared" si="58"/>
        <v>156</v>
      </c>
      <c r="AS346" s="52">
        <f t="shared" si="59"/>
        <v>632</v>
      </c>
    </row>
    <row r="347" spans="3:45" x14ac:dyDescent="0.25">
      <c r="C347" s="39" t="str">
        <f>IF(H347="","",Sheet1!AI347)</f>
        <v>B</v>
      </c>
      <c r="D347" s="38" t="s">
        <v>3039</v>
      </c>
      <c r="E347" s="38" t="s">
        <v>25</v>
      </c>
      <c r="F347" s="39" t="str">
        <f>IF(H347="","",Sheet1!AF347)</f>
        <v>05/10/2025</v>
      </c>
      <c r="G347" t="str">
        <f>IF(H347="","",Sheet1!AF347)</f>
        <v>05/10/2025</v>
      </c>
      <c r="H347" s="21">
        <v>9106026545</v>
      </c>
      <c r="I347" t="str">
        <f>IF(H347="","",Sheet1!AF347)</f>
        <v>05/10/2025</v>
      </c>
      <c r="J347" s="40" t="str">
        <f t="shared" si="50"/>
        <v>NKHT2510/00200476396</v>
      </c>
      <c r="L347" s="42" t="str">
        <f>IF(H347="","",Sheet1!AK347)</f>
        <v>K25TTM</v>
      </c>
      <c r="M347" s="42" t="str">
        <f>IF(H347="","",Sheet1!AE347)</f>
        <v>00476396</v>
      </c>
      <c r="N347" s="43" t="str">
        <f>IF(H347="","",Sheet1!AF347)</f>
        <v>05/10/2025</v>
      </c>
      <c r="O347" s="15" t="str">
        <f>IF(H347="","",Sheet1!AH347)</f>
        <v>WIN-HNI-00-002</v>
      </c>
      <c r="S347" s="40" t="str">
        <f>IF(H347="","",Sheet1!AL347)</f>
        <v>2ARP WM+ HNI 176 -178 Vân Hòa</v>
      </c>
      <c r="V347" s="40" t="str">
        <f>IF(H347="","",Sheet1!AL347)</f>
        <v>2ARP WM+ HNI 176 -178 Vân Hòa</v>
      </c>
      <c r="Y347" s="15" t="str">
        <f>IF(H347="","",Sheet1!AJ347)</f>
        <v>CC300</v>
      </c>
      <c r="AB347" s="51">
        <f t="shared" si="51"/>
        <v>5111</v>
      </c>
      <c r="AC347" s="51">
        <f t="shared" si="52"/>
        <v>131</v>
      </c>
      <c r="AE347" s="45">
        <f>IF(H347="","",Sheet1!U347)</f>
        <v>1</v>
      </c>
      <c r="AG347" s="15">
        <f>IF(H347="","",Sheet1!T347)</f>
        <v>60885</v>
      </c>
      <c r="AH347" s="46">
        <f t="shared" si="53"/>
        <v>60885</v>
      </c>
      <c r="AL347" s="48">
        <f t="shared" si="54"/>
        <v>8</v>
      </c>
      <c r="AN347" s="45">
        <f t="shared" si="55"/>
        <v>4870.8</v>
      </c>
      <c r="AO347" s="48">
        <f t="shared" si="56"/>
        <v>33311</v>
      </c>
      <c r="AQ347" s="52" t="str">
        <f t="shared" si="57"/>
        <v>K-hangtra</v>
      </c>
      <c r="AR347" s="52">
        <f t="shared" si="58"/>
        <v>156</v>
      </c>
      <c r="AS347" s="52">
        <f t="shared" si="59"/>
        <v>632</v>
      </c>
    </row>
    <row r="348" spans="3:45" x14ac:dyDescent="0.25">
      <c r="C348" s="39" t="str">
        <f>IF(H348="","",Sheet1!AI348)</f>
        <v>B</v>
      </c>
      <c r="D348" s="38" t="s">
        <v>3039</v>
      </c>
      <c r="E348" s="38" t="s">
        <v>25</v>
      </c>
      <c r="F348" s="39" t="str">
        <f>IF(H348="","",Sheet1!AF348)</f>
        <v>05/10/2025</v>
      </c>
      <c r="G348" t="str">
        <f>IF(H348="","",Sheet1!AF348)</f>
        <v>05/10/2025</v>
      </c>
      <c r="H348" s="21">
        <v>9106026586</v>
      </c>
      <c r="I348" t="str">
        <f>IF(H348="","",Sheet1!AF348)</f>
        <v>05/10/2025</v>
      </c>
      <c r="J348" s="40" t="str">
        <f t="shared" si="50"/>
        <v>NKHT2510/09400001753</v>
      </c>
      <c r="L348" s="42" t="str">
        <f>IF(H348="","",Sheet1!AK348)</f>
        <v>K25TTM</v>
      </c>
      <c r="M348" s="42" t="str">
        <f>IF(H348="","",Sheet1!AE348)</f>
        <v>00001753</v>
      </c>
      <c r="N348" s="43" t="str">
        <f>IF(H348="","",Sheet1!AF348)</f>
        <v>05/10/2025</v>
      </c>
      <c r="O348" s="15" t="str">
        <f>IF(H348="","",Sheet1!AH348)</f>
        <v>WIN-094</v>
      </c>
      <c r="S348" s="40" t="str">
        <f>IF(H348="","",Sheet1!AL348)</f>
        <v>6491 WM+ LCU 306 Trần Hưng Đạo</v>
      </c>
      <c r="V348" s="40" t="str">
        <f>IF(H348="","",Sheet1!AL348)</f>
        <v>6491 WM+ LCU 306 Trần Hưng Đạo</v>
      </c>
      <c r="Y348" s="15" t="str">
        <f>IF(H348="","",Sheet1!AJ348)</f>
        <v>GM500</v>
      </c>
      <c r="AB348" s="51">
        <f t="shared" si="51"/>
        <v>5111</v>
      </c>
      <c r="AC348" s="51">
        <f t="shared" si="52"/>
        <v>131</v>
      </c>
      <c r="AE348" s="45">
        <f>IF(H348="","",Sheet1!U348)</f>
        <v>3</v>
      </c>
      <c r="AG348" s="15">
        <f>IF(H348="","",Sheet1!T348)</f>
        <v>111058</v>
      </c>
      <c r="AH348" s="46">
        <f t="shared" si="53"/>
        <v>333174</v>
      </c>
      <c r="AL348" s="48">
        <f t="shared" si="54"/>
        <v>8</v>
      </c>
      <c r="AN348" s="45">
        <f t="shared" si="55"/>
        <v>26653.920000000002</v>
      </c>
      <c r="AO348" s="48">
        <f t="shared" si="56"/>
        <v>33311</v>
      </c>
      <c r="AQ348" s="52" t="str">
        <f t="shared" si="57"/>
        <v>K-hangtra</v>
      </c>
      <c r="AR348" s="52">
        <f t="shared" si="58"/>
        <v>156</v>
      </c>
      <c r="AS348" s="52">
        <f t="shared" si="59"/>
        <v>632</v>
      </c>
    </row>
    <row r="349" spans="3:45" x14ac:dyDescent="0.25">
      <c r="C349" s="39" t="str">
        <f>IF(H349="","",Sheet1!AI349)</f>
        <v>B</v>
      </c>
      <c r="D349" s="38" t="s">
        <v>3039</v>
      </c>
      <c r="E349" s="38" t="s">
        <v>25</v>
      </c>
      <c r="F349" s="39" t="str">
        <f>IF(H349="","",Sheet1!AF349)</f>
        <v>05/10/2025</v>
      </c>
      <c r="G349" t="str">
        <f>IF(H349="","",Sheet1!AF349)</f>
        <v>05/10/2025</v>
      </c>
      <c r="H349" s="21">
        <v>9106026640</v>
      </c>
      <c r="I349" t="str">
        <f>IF(H349="","",Sheet1!AF349)</f>
        <v>05/10/2025</v>
      </c>
      <c r="J349" s="40" t="str">
        <f t="shared" si="50"/>
        <v>NKHT2510/03100018541</v>
      </c>
      <c r="L349" s="42" t="str">
        <f>IF(H349="","",Sheet1!AK349)</f>
        <v>K25TTM</v>
      </c>
      <c r="M349" s="42" t="str">
        <f>IF(H349="","",Sheet1!AE349)</f>
        <v>00018541</v>
      </c>
      <c r="N349" s="43" t="str">
        <f>IF(H349="","",Sheet1!AF349)</f>
        <v>05/10/2025</v>
      </c>
      <c r="O349" s="15" t="str">
        <f>IF(H349="","",Sheet1!AH349)</f>
        <v>WIN-031</v>
      </c>
      <c r="S349" s="40" t="str">
        <f>IF(H349="","",Sheet1!AL349)</f>
        <v>5676 WM+ BNH 112B-112C Phố Hạ, Từ Sơn</v>
      </c>
      <c r="V349" s="40" t="str">
        <f>IF(H349="","",Sheet1!AL349)</f>
        <v>5676 WM+ BNH 112B-112C Phố Hạ, Từ Sơn</v>
      </c>
      <c r="Y349" s="15" t="str">
        <f>IF(H349="","",Sheet1!AJ349)</f>
        <v>CC300</v>
      </c>
      <c r="AB349" s="51">
        <f t="shared" si="51"/>
        <v>5111</v>
      </c>
      <c r="AC349" s="51">
        <f t="shared" si="52"/>
        <v>131</v>
      </c>
      <c r="AE349" s="45">
        <f>IF(H349="","",Sheet1!U349)</f>
        <v>1</v>
      </c>
      <c r="AG349" s="15">
        <f>IF(H349="","",Sheet1!T349)</f>
        <v>60885</v>
      </c>
      <c r="AH349" s="46">
        <f t="shared" si="53"/>
        <v>60885</v>
      </c>
      <c r="AL349" s="48">
        <f t="shared" si="54"/>
        <v>8</v>
      </c>
      <c r="AN349" s="45">
        <f t="shared" si="55"/>
        <v>4870.8</v>
      </c>
      <c r="AO349" s="48">
        <f t="shared" si="56"/>
        <v>33311</v>
      </c>
      <c r="AQ349" s="52" t="str">
        <f t="shared" si="57"/>
        <v>K-hangtra</v>
      </c>
      <c r="AR349" s="52">
        <f t="shared" si="58"/>
        <v>156</v>
      </c>
      <c r="AS349" s="52">
        <f t="shared" si="59"/>
        <v>632</v>
      </c>
    </row>
    <row r="350" spans="3:45" x14ac:dyDescent="0.25">
      <c r="C350" s="39" t="str">
        <f>IF(H350="","",Sheet1!AI350)</f>
        <v>B</v>
      </c>
      <c r="D350" s="38" t="s">
        <v>3039</v>
      </c>
      <c r="E350" s="38" t="s">
        <v>25</v>
      </c>
      <c r="F350" s="39" t="str">
        <f>IF(H350="","",Sheet1!AF350)</f>
        <v>05/10/2025</v>
      </c>
      <c r="G350" t="str">
        <f>IF(H350="","",Sheet1!AF350)</f>
        <v>05/10/2025</v>
      </c>
      <c r="H350" s="21">
        <v>9106026641</v>
      </c>
      <c r="I350" t="str">
        <f>IF(H350="","",Sheet1!AF350)</f>
        <v>05/10/2025</v>
      </c>
      <c r="J350" s="40" t="str">
        <f t="shared" si="50"/>
        <v>NKHT2510/03100018542</v>
      </c>
      <c r="L350" s="42" t="str">
        <f>IF(H350="","",Sheet1!AK350)</f>
        <v>K25TTM</v>
      </c>
      <c r="M350" s="42" t="str">
        <f>IF(H350="","",Sheet1!AE350)</f>
        <v>00018542</v>
      </c>
      <c r="N350" s="43" t="str">
        <f>IF(H350="","",Sheet1!AF350)</f>
        <v>05/10/2025</v>
      </c>
      <c r="O350" s="15" t="str">
        <f>IF(H350="","",Sheet1!AH350)</f>
        <v>WIN-031</v>
      </c>
      <c r="S350" s="40" t="str">
        <f>IF(H350="","",Sheet1!AL350)</f>
        <v>5676 WM+ BNH 112B-112C Phố Hạ, Từ Sơn</v>
      </c>
      <c r="V350" s="40" t="str">
        <f>IF(H350="","",Sheet1!AL350)</f>
        <v>5676 WM+ BNH 112B-112C Phố Hạ, Từ Sơn</v>
      </c>
      <c r="Y350" s="15" t="str">
        <f>IF(H350="","",Sheet1!AJ350)</f>
        <v>GM500</v>
      </c>
      <c r="AB350" s="51">
        <f t="shared" si="51"/>
        <v>5111</v>
      </c>
      <c r="AC350" s="51">
        <f t="shared" si="52"/>
        <v>131</v>
      </c>
      <c r="AE350" s="45">
        <f>IF(H350="","",Sheet1!U350)</f>
        <v>1</v>
      </c>
      <c r="AG350" s="15">
        <f>IF(H350="","",Sheet1!T350)</f>
        <v>111058</v>
      </c>
      <c r="AH350" s="46">
        <f t="shared" si="53"/>
        <v>111058</v>
      </c>
      <c r="AL350" s="48">
        <f t="shared" si="54"/>
        <v>8</v>
      </c>
      <c r="AN350" s="45">
        <f t="shared" si="55"/>
        <v>8884.64</v>
      </c>
      <c r="AO350" s="48">
        <f t="shared" si="56"/>
        <v>33311</v>
      </c>
      <c r="AQ350" s="52" t="str">
        <f t="shared" si="57"/>
        <v>K-hangtra</v>
      </c>
      <c r="AR350" s="52">
        <f t="shared" si="58"/>
        <v>156</v>
      </c>
      <c r="AS350" s="52">
        <f t="shared" si="59"/>
        <v>632</v>
      </c>
    </row>
    <row r="351" spans="3:45" x14ac:dyDescent="0.25">
      <c r="C351" s="39" t="str">
        <f>IF(H351="","",Sheet1!AI351)</f>
        <v>B</v>
      </c>
      <c r="D351" s="38" t="s">
        <v>3039</v>
      </c>
      <c r="E351" s="38" t="s">
        <v>25</v>
      </c>
      <c r="F351" s="39" t="str">
        <f>IF(H351="","",Sheet1!AF351)</f>
        <v>05/10/2025</v>
      </c>
      <c r="G351" t="str">
        <f>IF(H351="","",Sheet1!AF351)</f>
        <v>05/10/2025</v>
      </c>
      <c r="H351" s="21">
        <v>9106026659</v>
      </c>
      <c r="I351" t="str">
        <f>IF(H351="","",Sheet1!AF351)</f>
        <v>05/10/2025</v>
      </c>
      <c r="J351" s="40" t="str">
        <f t="shared" si="50"/>
        <v>NKHT2510/00200476436</v>
      </c>
      <c r="L351" s="42" t="str">
        <f>IF(H351="","",Sheet1!AK351)</f>
        <v>K25TTM</v>
      </c>
      <c r="M351" s="42" t="str">
        <f>IF(H351="","",Sheet1!AE351)</f>
        <v>00476436</v>
      </c>
      <c r="N351" s="43" t="str">
        <f>IF(H351="","",Sheet1!AF351)</f>
        <v>05/10/2025</v>
      </c>
      <c r="O351" s="15" t="str">
        <f>IF(H351="","",Sheet1!AH351)</f>
        <v>WIN-HNI-00-002</v>
      </c>
      <c r="S351" s="40" t="str">
        <f>IF(H351="","",Sheet1!AL351)</f>
        <v>2AWY WM+ HNI 45 Hiệu Chân</v>
      </c>
      <c r="V351" s="40" t="str">
        <f>IF(H351="","",Sheet1!AL351)</f>
        <v>2AWY WM+ HNI 45 Hiệu Chân</v>
      </c>
      <c r="Y351" s="15" t="str">
        <f>IF(H351="","",Sheet1!AJ351)</f>
        <v>CGM300</v>
      </c>
      <c r="AB351" s="51">
        <f t="shared" si="51"/>
        <v>5111</v>
      </c>
      <c r="AC351" s="51">
        <f t="shared" si="52"/>
        <v>131</v>
      </c>
      <c r="AE351" s="45">
        <f>IF(H351="","",Sheet1!U351)</f>
        <v>1</v>
      </c>
      <c r="AG351" s="15">
        <f>IF(H351="","",Sheet1!T351)</f>
        <v>73431</v>
      </c>
      <c r="AH351" s="46">
        <f t="shared" si="53"/>
        <v>73431</v>
      </c>
      <c r="AL351" s="48">
        <f t="shared" si="54"/>
        <v>8</v>
      </c>
      <c r="AN351" s="45">
        <f t="shared" si="55"/>
        <v>5874.4800000000005</v>
      </c>
      <c r="AO351" s="48">
        <f t="shared" si="56"/>
        <v>33311</v>
      </c>
      <c r="AQ351" s="52" t="str">
        <f t="shared" si="57"/>
        <v>K-hangtra</v>
      </c>
      <c r="AR351" s="52">
        <f t="shared" si="58"/>
        <v>156</v>
      </c>
      <c r="AS351" s="52">
        <f t="shared" si="59"/>
        <v>632</v>
      </c>
    </row>
    <row r="352" spans="3:45" x14ac:dyDescent="0.25">
      <c r="C352" s="39" t="str">
        <f>IF(H352="","",Sheet1!AI352)</f>
        <v>B</v>
      </c>
      <c r="D352" s="38" t="s">
        <v>3039</v>
      </c>
      <c r="E352" s="38" t="s">
        <v>25</v>
      </c>
      <c r="F352" s="39" t="str">
        <f>IF(H352="","",Sheet1!AF352)</f>
        <v>05/10/2025</v>
      </c>
      <c r="G352" t="str">
        <f>IF(H352="","",Sheet1!AF352)</f>
        <v>05/10/2025</v>
      </c>
      <c r="H352" s="21">
        <v>9106026659</v>
      </c>
      <c r="I352" t="str">
        <f>IF(H352="","",Sheet1!AF352)</f>
        <v>05/10/2025</v>
      </c>
      <c r="J352" s="40" t="str">
        <f t="shared" si="50"/>
        <v>NKHT2510/00200476436</v>
      </c>
      <c r="L352" s="42" t="str">
        <f>IF(H352="","",Sheet1!AK352)</f>
        <v>K25TTM</v>
      </c>
      <c r="M352" s="42" t="str">
        <f>IF(H352="","",Sheet1!AE352)</f>
        <v>00476436</v>
      </c>
      <c r="N352" s="43" t="str">
        <f>IF(H352="","",Sheet1!AF352)</f>
        <v>05/10/2025</v>
      </c>
      <c r="O352" s="15" t="str">
        <f>IF(H352="","",Sheet1!AH352)</f>
        <v>WIN-HNI-00-002</v>
      </c>
      <c r="S352" s="40" t="str">
        <f>IF(H352="","",Sheet1!AL352)</f>
        <v>2AWY WM+ HNI 45 Hiệu Chân</v>
      </c>
      <c r="V352" s="40" t="str">
        <f>IF(H352="","",Sheet1!AL352)</f>
        <v>2AWY WM+ HNI 45 Hiệu Chân</v>
      </c>
      <c r="Y352" s="15" t="str">
        <f>IF(H352="","",Sheet1!AJ352)</f>
        <v>GM500</v>
      </c>
      <c r="AB352" s="51">
        <f t="shared" si="51"/>
        <v>5111</v>
      </c>
      <c r="AC352" s="51">
        <f t="shared" si="52"/>
        <v>131</v>
      </c>
      <c r="AE352" s="45">
        <f>IF(H352="","",Sheet1!U352)</f>
        <v>1</v>
      </c>
      <c r="AG352" s="15">
        <f>IF(H352="","",Sheet1!T352)</f>
        <v>111058</v>
      </c>
      <c r="AH352" s="46">
        <f t="shared" si="53"/>
        <v>111058</v>
      </c>
      <c r="AL352" s="48">
        <f t="shared" si="54"/>
        <v>8</v>
      </c>
      <c r="AN352" s="45">
        <f t="shared" si="55"/>
        <v>8884.64</v>
      </c>
      <c r="AO352" s="48">
        <f t="shared" si="56"/>
        <v>33311</v>
      </c>
      <c r="AQ352" s="52" t="str">
        <f t="shared" si="57"/>
        <v>K-hangtra</v>
      </c>
      <c r="AR352" s="52">
        <f t="shared" si="58"/>
        <v>156</v>
      </c>
      <c r="AS352" s="52">
        <f t="shared" si="59"/>
        <v>632</v>
      </c>
    </row>
    <row r="353" spans="3:45" x14ac:dyDescent="0.25">
      <c r="C353" s="39" t="str">
        <f>IF(H353="","",Sheet1!AI353)</f>
        <v>N</v>
      </c>
      <c r="D353" s="38" t="s">
        <v>3039</v>
      </c>
      <c r="E353" s="38" t="s">
        <v>25</v>
      </c>
      <c r="F353" s="39" t="str">
        <f>IF(H353="","",Sheet1!AF353)</f>
        <v>05/10/2025</v>
      </c>
      <c r="G353" t="str">
        <f>IF(H353="","",Sheet1!AF353)</f>
        <v>05/10/2025</v>
      </c>
      <c r="H353" s="21">
        <v>9106026636</v>
      </c>
      <c r="I353" t="str">
        <f>IF(H353="","",Sheet1!AF353)</f>
        <v>05/10/2025</v>
      </c>
      <c r="J353" s="40" t="str">
        <f t="shared" si="50"/>
        <v>NKHT2510/07000010659</v>
      </c>
      <c r="L353" s="42" t="str">
        <f>IF(H353="","",Sheet1!AK353)</f>
        <v>K25TTM</v>
      </c>
      <c r="M353" s="42" t="str">
        <f>IF(H353="","",Sheet1!AE353)</f>
        <v>00010659</v>
      </c>
      <c r="N353" s="43" t="str">
        <f>IF(H353="","",Sheet1!AF353)</f>
        <v>05/10/2025</v>
      </c>
      <c r="O353" s="15" t="str">
        <f>IF(H353="","",Sheet1!AH353)</f>
        <v>WIN-070</v>
      </c>
      <c r="S353" s="40" t="str">
        <f>IF(H353="","",Sheet1!AL353)</f>
        <v>5260 WM+ QTI 51 Lê Lợi</v>
      </c>
      <c r="V353" s="40" t="str">
        <f>IF(H353="","",Sheet1!AL353)</f>
        <v>5260 WM+ QTI 51 Lê Lợi</v>
      </c>
      <c r="Y353" s="15" t="str">
        <f>IF(H353="","",Sheet1!AJ353)</f>
        <v>CC300</v>
      </c>
      <c r="AB353" s="51">
        <f t="shared" si="51"/>
        <v>5111</v>
      </c>
      <c r="AC353" s="51">
        <f t="shared" si="52"/>
        <v>131</v>
      </c>
      <c r="AE353" s="45">
        <f>IF(H353="","",Sheet1!U353)</f>
        <v>1</v>
      </c>
      <c r="AG353" s="15">
        <f>IF(H353="","",Sheet1!T353)</f>
        <v>60885</v>
      </c>
      <c r="AH353" s="46">
        <f t="shared" si="53"/>
        <v>60885</v>
      </c>
      <c r="AL353" s="48">
        <f t="shared" si="54"/>
        <v>8</v>
      </c>
      <c r="AN353" s="45">
        <f t="shared" si="55"/>
        <v>4870.8</v>
      </c>
      <c r="AO353" s="48">
        <f t="shared" si="56"/>
        <v>33311</v>
      </c>
      <c r="AQ353" s="52" t="str">
        <f t="shared" si="57"/>
        <v>K-hangtra</v>
      </c>
      <c r="AR353" s="52">
        <f t="shared" si="58"/>
        <v>156</v>
      </c>
      <c r="AS353" s="52">
        <f t="shared" si="59"/>
        <v>632</v>
      </c>
    </row>
    <row r="354" spans="3:45" x14ac:dyDescent="0.25">
      <c r="C354" s="39" t="str">
        <f>IF(H354="","",Sheet1!AI354)</f>
        <v>B</v>
      </c>
      <c r="D354" s="38" t="s">
        <v>3039</v>
      </c>
      <c r="E354" s="38" t="s">
        <v>25</v>
      </c>
      <c r="F354" s="39" t="str">
        <f>IF(H354="","",Sheet1!AF354)</f>
        <v>05/10/2025</v>
      </c>
      <c r="G354" t="str">
        <f>IF(H354="","",Sheet1!AF354)</f>
        <v>05/10/2025</v>
      </c>
      <c r="H354" s="21">
        <v>9106026704</v>
      </c>
      <c r="I354" t="str">
        <f>IF(H354="","",Sheet1!AF354)</f>
        <v>05/10/2025</v>
      </c>
      <c r="J354" s="40" t="str">
        <f t="shared" si="50"/>
        <v>NKHT2510/00200476448</v>
      </c>
      <c r="L354" s="42" t="str">
        <f>IF(H354="","",Sheet1!AK354)</f>
        <v>K25TTM</v>
      </c>
      <c r="M354" s="42" t="str">
        <f>IF(H354="","",Sheet1!AE354)</f>
        <v>00476448</v>
      </c>
      <c r="N354" s="43" t="str">
        <f>IF(H354="","",Sheet1!AF354)</f>
        <v>05/10/2025</v>
      </c>
      <c r="O354" s="15" t="str">
        <f>IF(H354="","",Sheet1!AH354)</f>
        <v>WIN-HNI-00-002</v>
      </c>
      <c r="S354" s="40" t="str">
        <f>IF(H354="","",Sheet1!AL354)</f>
        <v>2014 WM+ HNI 46/230 Lạc Trung</v>
      </c>
      <c r="V354" s="40" t="str">
        <f>IF(H354="","",Sheet1!AL354)</f>
        <v>2014 WM+ HNI 46/230 Lạc Trung</v>
      </c>
      <c r="Y354" s="15" t="str">
        <f>IF(H354="","",Sheet1!AJ354)</f>
        <v>CN300</v>
      </c>
      <c r="AB354" s="51">
        <f t="shared" si="51"/>
        <v>5111</v>
      </c>
      <c r="AC354" s="51">
        <f t="shared" si="52"/>
        <v>131</v>
      </c>
      <c r="AE354" s="45">
        <f>IF(H354="","",Sheet1!U354)</f>
        <v>2</v>
      </c>
      <c r="AG354" s="15">
        <f>IF(H354="","",Sheet1!T354)</f>
        <v>70950</v>
      </c>
      <c r="AH354" s="46">
        <f t="shared" si="53"/>
        <v>141900</v>
      </c>
      <c r="AL354" s="48">
        <f t="shared" si="54"/>
        <v>8</v>
      </c>
      <c r="AN354" s="45">
        <f t="shared" si="55"/>
        <v>11352</v>
      </c>
      <c r="AO354" s="48">
        <f t="shared" si="56"/>
        <v>33311</v>
      </c>
      <c r="AQ354" s="52" t="str">
        <f t="shared" si="57"/>
        <v>K-hangtra</v>
      </c>
      <c r="AR354" s="52">
        <f t="shared" si="58"/>
        <v>156</v>
      </c>
      <c r="AS354" s="52">
        <f t="shared" si="59"/>
        <v>632</v>
      </c>
    </row>
    <row r="355" spans="3:45" x14ac:dyDescent="0.25">
      <c r="C355" s="39" t="str">
        <f>IF(H355="","",Sheet1!AI355)</f>
        <v>N</v>
      </c>
      <c r="D355" s="38" t="s">
        <v>3039</v>
      </c>
      <c r="E355" s="38" t="s">
        <v>25</v>
      </c>
      <c r="F355" s="39" t="str">
        <f>IF(H355="","",Sheet1!AF355)</f>
        <v>05/10/2025</v>
      </c>
      <c r="G355" t="str">
        <f>IF(H355="","",Sheet1!AF355)</f>
        <v>05/10/2025</v>
      </c>
      <c r="H355" s="21">
        <v>9106026718</v>
      </c>
      <c r="I355" t="str">
        <f>IF(H355="","",Sheet1!AF355)</f>
        <v>05/10/2025</v>
      </c>
      <c r="J355" s="40" t="str">
        <f t="shared" si="50"/>
        <v>NKHT2510/01600025615</v>
      </c>
      <c r="L355" s="42" t="str">
        <f>IF(H355="","",Sheet1!AK355)</f>
        <v>K25TTM</v>
      </c>
      <c r="M355" s="42" t="str">
        <f>IF(H355="","",Sheet1!AE355)</f>
        <v>00025615</v>
      </c>
      <c r="N355" s="43" t="str">
        <f>IF(H355="","",Sheet1!AF355)</f>
        <v>05/10/2025</v>
      </c>
      <c r="O355" s="15" t="str">
        <f>IF(H355="","",Sheet1!AH355)</f>
        <v>WIN-CTO-01-016</v>
      </c>
      <c r="S355" s="40" t="str">
        <f>IF(H355="","",Sheet1!AL355)</f>
        <v>2AA8 WM+ CTO 132 Đường 3/2</v>
      </c>
      <c r="V355" s="40" t="str">
        <f>IF(H355="","",Sheet1!AL355)</f>
        <v>2AA8 WM+ CTO 132 Đường 3/2</v>
      </c>
      <c r="Y355" s="15" t="str">
        <f>IF(H355="","",Sheet1!AJ355)</f>
        <v>CGM300</v>
      </c>
      <c r="AB355" s="51">
        <f t="shared" si="51"/>
        <v>5111</v>
      </c>
      <c r="AC355" s="51">
        <f t="shared" si="52"/>
        <v>131</v>
      </c>
      <c r="AE355" s="45">
        <f>IF(H355="","",Sheet1!U355)</f>
        <v>1</v>
      </c>
      <c r="AG355" s="15">
        <f>IF(H355="","",Sheet1!T355)</f>
        <v>73431</v>
      </c>
      <c r="AH355" s="46">
        <f t="shared" si="53"/>
        <v>73431</v>
      </c>
      <c r="AL355" s="48">
        <f t="shared" si="54"/>
        <v>8</v>
      </c>
      <c r="AN355" s="45">
        <f t="shared" si="55"/>
        <v>5874.4800000000005</v>
      </c>
      <c r="AO355" s="48">
        <f t="shared" si="56"/>
        <v>33311</v>
      </c>
      <c r="AQ355" s="52" t="str">
        <f t="shared" si="57"/>
        <v>K-hangtra</v>
      </c>
      <c r="AR355" s="52">
        <f t="shared" si="58"/>
        <v>156</v>
      </c>
      <c r="AS355" s="52">
        <f t="shared" si="59"/>
        <v>632</v>
      </c>
    </row>
    <row r="356" spans="3:45" x14ac:dyDescent="0.25">
      <c r="C356" s="39" t="str">
        <f>IF(H356="","",Sheet1!AI356)</f>
        <v>N</v>
      </c>
      <c r="D356" s="38" t="s">
        <v>3039</v>
      </c>
      <c r="E356" s="38" t="s">
        <v>25</v>
      </c>
      <c r="F356" s="39" t="str">
        <f>IF(H356="","",Sheet1!AF356)</f>
        <v>05/10/2025</v>
      </c>
      <c r="G356" t="str">
        <f>IF(H356="","",Sheet1!AF356)</f>
        <v>05/10/2025</v>
      </c>
      <c r="H356" s="21">
        <v>9106026723</v>
      </c>
      <c r="I356" t="str">
        <f>IF(H356="","",Sheet1!AF356)</f>
        <v>05/10/2025</v>
      </c>
      <c r="J356" s="40" t="str">
        <f t="shared" si="50"/>
        <v>NKHT2510/14500158164</v>
      </c>
      <c r="L356" s="42" t="str">
        <f>IF(H356="","",Sheet1!AK356)</f>
        <v>K25TTM</v>
      </c>
      <c r="M356" s="42" t="str">
        <f>IF(H356="","",Sheet1!AE356)</f>
        <v>00158164</v>
      </c>
      <c r="N356" s="43" t="str">
        <f>IF(H356="","",Sheet1!AF356)</f>
        <v>05/10/2025</v>
      </c>
      <c r="O356" s="15" t="str">
        <f>IF(H356="","",Sheet1!AH356)</f>
        <v>WIN4145</v>
      </c>
      <c r="S356" s="40" t="str">
        <f>IF(H356="","",Sheet1!AL356)</f>
        <v>4145 WIN HCM 271 Bàu Cát</v>
      </c>
      <c r="V356" s="40" t="str">
        <f>IF(H356="","",Sheet1!AL356)</f>
        <v>4145 WIN HCM 271 Bàu Cát</v>
      </c>
      <c r="Y356" s="15" t="str">
        <f>IF(H356="","",Sheet1!AJ356)</f>
        <v>GL250</v>
      </c>
      <c r="AB356" s="51">
        <f t="shared" si="51"/>
        <v>5111</v>
      </c>
      <c r="AC356" s="51">
        <f t="shared" si="52"/>
        <v>131</v>
      </c>
      <c r="AE356" s="45">
        <f>IF(H356="","",Sheet1!U356)</f>
        <v>1</v>
      </c>
      <c r="AG356" s="15">
        <f>IF(H356="","",Sheet1!T356)</f>
        <v>49500</v>
      </c>
      <c r="AH356" s="46">
        <f t="shared" si="53"/>
        <v>49500</v>
      </c>
      <c r="AL356" s="48">
        <f t="shared" si="54"/>
        <v>8</v>
      </c>
      <c r="AN356" s="45">
        <f t="shared" si="55"/>
        <v>3960</v>
      </c>
      <c r="AO356" s="48">
        <f t="shared" si="56"/>
        <v>33311</v>
      </c>
      <c r="AQ356" s="52" t="str">
        <f t="shared" si="57"/>
        <v>K-hangtra</v>
      </c>
      <c r="AR356" s="52">
        <f t="shared" si="58"/>
        <v>156</v>
      </c>
      <c r="AS356" s="52">
        <f t="shared" si="59"/>
        <v>632</v>
      </c>
    </row>
    <row r="357" spans="3:45" x14ac:dyDescent="0.25">
      <c r="C357" s="39" t="str">
        <f>IF(H357="","",Sheet1!AI357)</f>
        <v>N</v>
      </c>
      <c r="D357" s="38" t="s">
        <v>3039</v>
      </c>
      <c r="E357" s="38" t="s">
        <v>25</v>
      </c>
      <c r="F357" s="39" t="str">
        <f>IF(H357="","",Sheet1!AF357)</f>
        <v>05/10/2025</v>
      </c>
      <c r="G357" t="str">
        <f>IF(H357="","",Sheet1!AF357)</f>
        <v>05/10/2025</v>
      </c>
      <c r="H357" s="21">
        <v>9106026723</v>
      </c>
      <c r="I357" t="str">
        <f>IF(H357="","",Sheet1!AF357)</f>
        <v>05/10/2025</v>
      </c>
      <c r="J357" s="40" t="str">
        <f t="shared" si="50"/>
        <v>NKHT2510/14500158164</v>
      </c>
      <c r="L357" s="42" t="str">
        <f>IF(H357="","",Sheet1!AK357)</f>
        <v>K25TTM</v>
      </c>
      <c r="M357" s="42" t="str">
        <f>IF(H357="","",Sheet1!AE357)</f>
        <v>00158164</v>
      </c>
      <c r="N357" s="43" t="str">
        <f>IF(H357="","",Sheet1!AF357)</f>
        <v>05/10/2025</v>
      </c>
      <c r="O357" s="15" t="str">
        <f>IF(H357="","",Sheet1!AH357)</f>
        <v>WIN4145</v>
      </c>
      <c r="S357" s="40" t="str">
        <f>IF(H357="","",Sheet1!AL357)</f>
        <v>4145 WIN HCM 271 Bàu Cát</v>
      </c>
      <c r="V357" s="40" t="str">
        <f>IF(H357="","",Sheet1!AL357)</f>
        <v>4145 WIN HCM 271 Bàu Cát</v>
      </c>
      <c r="Y357" s="15" t="str">
        <f>IF(H357="","",Sheet1!AJ357)</f>
        <v>MNH250</v>
      </c>
      <c r="AB357" s="51">
        <f t="shared" si="51"/>
        <v>5111</v>
      </c>
      <c r="AC357" s="51">
        <f t="shared" si="52"/>
        <v>131</v>
      </c>
      <c r="AE357" s="45">
        <f>IF(H357="","",Sheet1!U357)</f>
        <v>2</v>
      </c>
      <c r="AG357" s="15">
        <f>IF(H357="","",Sheet1!T357)</f>
        <v>46000</v>
      </c>
      <c r="AH357" s="46">
        <f t="shared" si="53"/>
        <v>92000</v>
      </c>
      <c r="AL357" s="48">
        <f t="shared" si="54"/>
        <v>8</v>
      </c>
      <c r="AN357" s="45">
        <f t="shared" si="55"/>
        <v>7360</v>
      </c>
      <c r="AO357" s="48">
        <f t="shared" si="56"/>
        <v>33311</v>
      </c>
      <c r="AQ357" s="52" t="str">
        <f t="shared" si="57"/>
        <v>K-hangtra</v>
      </c>
      <c r="AR357" s="52">
        <f t="shared" si="58"/>
        <v>156</v>
      </c>
      <c r="AS357" s="52">
        <f t="shared" si="59"/>
        <v>632</v>
      </c>
    </row>
    <row r="358" spans="3:45" x14ac:dyDescent="0.25">
      <c r="C358" s="39" t="str">
        <f>IF(H358="","",Sheet1!AI358)</f>
        <v>B</v>
      </c>
      <c r="D358" s="38" t="s">
        <v>3039</v>
      </c>
      <c r="E358" s="38" t="s">
        <v>25</v>
      </c>
      <c r="F358" s="39" t="str">
        <f>IF(H358="","",Sheet1!AF358)</f>
        <v>05/10/2025</v>
      </c>
      <c r="G358" t="str">
        <f>IF(H358="","",Sheet1!AF358)</f>
        <v>05/10/2025</v>
      </c>
      <c r="H358" s="21">
        <v>9106026731</v>
      </c>
      <c r="I358" t="str">
        <f>IF(H358="","",Sheet1!AF358)</f>
        <v>05/10/2025</v>
      </c>
      <c r="J358" s="40" t="str">
        <f t="shared" si="50"/>
        <v>NKHT2510/00300017919</v>
      </c>
      <c r="L358" s="42" t="str">
        <f>IF(H358="","",Sheet1!AK358)</f>
        <v>K25TTM</v>
      </c>
      <c r="M358" s="42" t="str">
        <f>IF(H358="","",Sheet1!AE358)</f>
        <v>00017919</v>
      </c>
      <c r="N358" s="43" t="str">
        <f>IF(H358="","",Sheet1!AF358)</f>
        <v>05/10/2025</v>
      </c>
      <c r="O358" s="15" t="str">
        <f>IF(H358="","",Sheet1!AH358)</f>
        <v>WIN-PTO-00-003</v>
      </c>
      <c r="S358" s="40" t="str">
        <f>IF(H358="","",Sheet1!AL358)</f>
        <v>2AJJ WM+ PTO 439 Tiên Dung</v>
      </c>
      <c r="V358" s="40" t="str">
        <f>IF(H358="","",Sheet1!AL358)</f>
        <v>2AJJ WM+ PTO 439 Tiên Dung</v>
      </c>
      <c r="Y358" s="15" t="str">
        <f>IF(H358="","",Sheet1!AJ358)</f>
        <v>GL250</v>
      </c>
      <c r="AB358" s="51">
        <f t="shared" si="51"/>
        <v>5111</v>
      </c>
      <c r="AC358" s="51">
        <f t="shared" si="52"/>
        <v>131</v>
      </c>
      <c r="AE358" s="45">
        <f>IF(H358="","",Sheet1!U358)</f>
        <v>1</v>
      </c>
      <c r="AG358" s="15">
        <f>IF(H358="","",Sheet1!T358)</f>
        <v>49500</v>
      </c>
      <c r="AH358" s="46">
        <f t="shared" si="53"/>
        <v>49500</v>
      </c>
      <c r="AL358" s="48">
        <f t="shared" si="54"/>
        <v>8</v>
      </c>
      <c r="AN358" s="45">
        <f t="shared" si="55"/>
        <v>3960</v>
      </c>
      <c r="AO358" s="48">
        <f t="shared" si="56"/>
        <v>33311</v>
      </c>
      <c r="AQ358" s="52" t="str">
        <f t="shared" si="57"/>
        <v>K-hangtra</v>
      </c>
      <c r="AR358" s="52">
        <f t="shared" si="58"/>
        <v>156</v>
      </c>
      <c r="AS358" s="52">
        <f t="shared" si="59"/>
        <v>632</v>
      </c>
    </row>
    <row r="359" spans="3:45" x14ac:dyDescent="0.25">
      <c r="C359" s="39" t="str">
        <f>IF(H359="","",Sheet1!AI359)</f>
        <v>B</v>
      </c>
      <c r="D359" s="38" t="s">
        <v>3039</v>
      </c>
      <c r="E359" s="38" t="s">
        <v>25</v>
      </c>
      <c r="F359" s="39" t="str">
        <f>IF(H359="","",Sheet1!AF359)</f>
        <v>05/10/2025</v>
      </c>
      <c r="G359" t="str">
        <f>IF(H359="","",Sheet1!AF359)</f>
        <v>05/10/2025</v>
      </c>
      <c r="H359" s="21">
        <v>9106026731</v>
      </c>
      <c r="I359" t="str">
        <f>IF(H359="","",Sheet1!AF359)</f>
        <v>05/10/2025</v>
      </c>
      <c r="J359" s="40" t="str">
        <f t="shared" si="50"/>
        <v>NKHT2510/00300017919</v>
      </c>
      <c r="L359" s="42" t="str">
        <f>IF(H359="","",Sheet1!AK359)</f>
        <v>K25TTM</v>
      </c>
      <c r="M359" s="42" t="str">
        <f>IF(H359="","",Sheet1!AE359)</f>
        <v>00017919</v>
      </c>
      <c r="N359" s="43" t="str">
        <f>IF(H359="","",Sheet1!AF359)</f>
        <v>05/10/2025</v>
      </c>
      <c r="O359" s="15" t="str">
        <f>IF(H359="","",Sheet1!AH359)</f>
        <v>WIN-PTO-00-003</v>
      </c>
      <c r="S359" s="40" t="str">
        <f>IF(H359="","",Sheet1!AL359)</f>
        <v>2AJJ WM+ PTO 439 Tiên Dung</v>
      </c>
      <c r="V359" s="40" t="str">
        <f>IF(H359="","",Sheet1!AL359)</f>
        <v>2AJJ WM+ PTO 439 Tiên Dung</v>
      </c>
      <c r="Y359" s="15" t="str">
        <f>IF(H359="","",Sheet1!AJ359)</f>
        <v>CN300</v>
      </c>
      <c r="AB359" s="51">
        <f t="shared" si="51"/>
        <v>5111</v>
      </c>
      <c r="AC359" s="51">
        <f t="shared" si="52"/>
        <v>131</v>
      </c>
      <c r="AE359" s="45">
        <f>IF(H359="","",Sheet1!U359)</f>
        <v>1</v>
      </c>
      <c r="AG359" s="15">
        <f>IF(H359="","",Sheet1!T359)</f>
        <v>70950</v>
      </c>
      <c r="AH359" s="46">
        <f t="shared" si="53"/>
        <v>70950</v>
      </c>
      <c r="AL359" s="48">
        <f t="shared" si="54"/>
        <v>8</v>
      </c>
      <c r="AN359" s="45">
        <f t="shared" si="55"/>
        <v>5676</v>
      </c>
      <c r="AO359" s="48">
        <f t="shared" si="56"/>
        <v>33311</v>
      </c>
      <c r="AQ359" s="52" t="str">
        <f t="shared" si="57"/>
        <v>K-hangtra</v>
      </c>
      <c r="AR359" s="52">
        <f t="shared" si="58"/>
        <v>156</v>
      </c>
      <c r="AS359" s="52">
        <f t="shared" si="59"/>
        <v>632</v>
      </c>
    </row>
    <row r="360" spans="3:45" x14ac:dyDescent="0.25">
      <c r="C360" s="39" t="str">
        <f>IF(H360="","",Sheet1!AI360)</f>
        <v>B</v>
      </c>
      <c r="D360" s="38" t="s">
        <v>3039</v>
      </c>
      <c r="E360" s="38" t="s">
        <v>25</v>
      </c>
      <c r="F360" s="39" t="str">
        <f>IF(H360="","",Sheet1!AF360)</f>
        <v>05/10/2025</v>
      </c>
      <c r="G360" t="str">
        <f>IF(H360="","",Sheet1!AF360)</f>
        <v>05/10/2025</v>
      </c>
      <c r="H360" s="21">
        <v>9106026731</v>
      </c>
      <c r="I360" t="str">
        <f>IF(H360="","",Sheet1!AF360)</f>
        <v>05/10/2025</v>
      </c>
      <c r="J360" s="40" t="str">
        <f t="shared" si="50"/>
        <v>NKHT2510/00300017919</v>
      </c>
      <c r="L360" s="42" t="str">
        <f>IF(H360="","",Sheet1!AK360)</f>
        <v>K25TTM</v>
      </c>
      <c r="M360" s="42" t="str">
        <f>IF(H360="","",Sheet1!AE360)</f>
        <v>00017919</v>
      </c>
      <c r="N360" s="43" t="str">
        <f>IF(H360="","",Sheet1!AF360)</f>
        <v>05/10/2025</v>
      </c>
      <c r="O360" s="15" t="str">
        <f>IF(H360="","",Sheet1!AH360)</f>
        <v>WIN-PTO-00-003</v>
      </c>
      <c r="S360" s="40" t="str">
        <f>IF(H360="","",Sheet1!AL360)</f>
        <v>2AJJ WM+ PTO 439 Tiên Dung</v>
      </c>
      <c r="V360" s="40" t="str">
        <f>IF(H360="","",Sheet1!AL360)</f>
        <v>2AJJ WM+ PTO 439 Tiên Dung</v>
      </c>
      <c r="Y360" s="15" t="str">
        <f>IF(H360="","",Sheet1!AJ360)</f>
        <v>GTLX250G</v>
      </c>
      <c r="AB360" s="51">
        <f t="shared" si="51"/>
        <v>5111</v>
      </c>
      <c r="AC360" s="51">
        <f t="shared" si="52"/>
        <v>131</v>
      </c>
      <c r="AE360" s="45">
        <f>IF(H360="","",Sheet1!U360)</f>
        <v>1</v>
      </c>
      <c r="AG360" s="15">
        <f>IF(H360="","",Sheet1!T360)</f>
        <v>41150</v>
      </c>
      <c r="AH360" s="46">
        <f t="shared" si="53"/>
        <v>41150</v>
      </c>
      <c r="AL360" s="48">
        <f t="shared" si="54"/>
        <v>8</v>
      </c>
      <c r="AN360" s="45">
        <f t="shared" si="55"/>
        <v>3292</v>
      </c>
      <c r="AO360" s="48">
        <f t="shared" si="56"/>
        <v>33311</v>
      </c>
      <c r="AQ360" s="52" t="str">
        <f t="shared" si="57"/>
        <v>K-hangtra</v>
      </c>
      <c r="AR360" s="52">
        <f t="shared" si="58"/>
        <v>156</v>
      </c>
      <c r="AS360" s="52">
        <f t="shared" si="59"/>
        <v>632</v>
      </c>
    </row>
    <row r="361" spans="3:45" x14ac:dyDescent="0.25">
      <c r="C361" s="39" t="str">
        <f>IF(H361="","",Sheet1!AI361)</f>
        <v>B</v>
      </c>
      <c r="D361" s="38" t="s">
        <v>3039</v>
      </c>
      <c r="E361" s="38" t="s">
        <v>25</v>
      </c>
      <c r="F361" s="39" t="str">
        <f>IF(H361="","",Sheet1!AF361)</f>
        <v>05/10/2025</v>
      </c>
      <c r="G361" t="str">
        <f>IF(H361="","",Sheet1!AF361)</f>
        <v>05/10/2025</v>
      </c>
      <c r="H361" s="21">
        <v>9106026764</v>
      </c>
      <c r="I361" t="str">
        <f>IF(H361="","",Sheet1!AF361)</f>
        <v>05/10/2025</v>
      </c>
      <c r="J361" s="40" t="str">
        <f t="shared" si="50"/>
        <v>NKHT2510/02000033152</v>
      </c>
      <c r="L361" s="42" t="str">
        <f>IF(H361="","",Sheet1!AK361)</f>
        <v>K25TTM</v>
      </c>
      <c r="M361" s="42" t="str">
        <f>IF(H361="","",Sheet1!AE361)</f>
        <v>00033152</v>
      </c>
      <c r="N361" s="43" t="str">
        <f>IF(H361="","",Sheet1!AF361)</f>
        <v>05/10/2025</v>
      </c>
      <c r="O361" s="15" t="str">
        <f>IF(H361="","",Sheet1!AH361)</f>
        <v>WIN-020</v>
      </c>
      <c r="S361" s="40" t="str">
        <f>IF(H361="","",Sheet1!AL361)</f>
        <v>2AYW WM+ THA 205 Khu phố 1, TT Bến Sung</v>
      </c>
      <c r="V361" s="40" t="str">
        <f>IF(H361="","",Sheet1!AL361)</f>
        <v>2AYW WM+ THA 205 Khu phố 1, TT Bến Sung</v>
      </c>
      <c r="Y361" s="15" t="str">
        <f>IF(H361="","",Sheet1!AJ361)</f>
        <v>GTLX250G</v>
      </c>
      <c r="AB361" s="51">
        <f t="shared" si="51"/>
        <v>5111</v>
      </c>
      <c r="AC361" s="51">
        <f t="shared" si="52"/>
        <v>131</v>
      </c>
      <c r="AE361" s="45">
        <f>IF(H361="","",Sheet1!U361)</f>
        <v>4</v>
      </c>
      <c r="AG361" s="15">
        <f>IF(H361="","",Sheet1!T361)</f>
        <v>41150</v>
      </c>
      <c r="AH361" s="46">
        <f t="shared" si="53"/>
        <v>164600</v>
      </c>
      <c r="AL361" s="48">
        <f t="shared" si="54"/>
        <v>8</v>
      </c>
      <c r="AN361" s="45">
        <f t="shared" si="55"/>
        <v>13168</v>
      </c>
      <c r="AO361" s="48">
        <f t="shared" si="56"/>
        <v>33311</v>
      </c>
      <c r="AQ361" s="52" t="str">
        <f t="shared" si="57"/>
        <v>K-hangtra</v>
      </c>
      <c r="AR361" s="52">
        <f t="shared" si="58"/>
        <v>156</v>
      </c>
      <c r="AS361" s="52">
        <f t="shared" si="59"/>
        <v>632</v>
      </c>
    </row>
    <row r="362" spans="3:45" x14ac:dyDescent="0.25">
      <c r="C362" s="39" t="str">
        <f>IF(H362="","",Sheet1!AI362)</f>
        <v>N</v>
      </c>
      <c r="D362" s="38" t="s">
        <v>3039</v>
      </c>
      <c r="E362" s="38" t="s">
        <v>25</v>
      </c>
      <c r="F362" s="39" t="str">
        <f>IF(H362="","",Sheet1!AF362)</f>
        <v>05/10/2025</v>
      </c>
      <c r="G362" t="str">
        <f>IF(H362="","",Sheet1!AF362)</f>
        <v>05/10/2025</v>
      </c>
      <c r="H362" s="21">
        <v>9106026807</v>
      </c>
      <c r="I362" t="str">
        <f>IF(H362="","",Sheet1!AF362)</f>
        <v>05/10/2025</v>
      </c>
      <c r="J362" s="40" t="str">
        <f t="shared" si="50"/>
        <v>NKHT2510/02100008725</v>
      </c>
      <c r="L362" s="42" t="str">
        <f>IF(H362="","",Sheet1!AK362)</f>
        <v>K25TTM</v>
      </c>
      <c r="M362" s="42" t="str">
        <f>IF(H362="","",Sheet1!AE362)</f>
        <v>00008725</v>
      </c>
      <c r="N362" s="43" t="str">
        <f>IF(H362="","",Sheet1!AF362)</f>
        <v>05/10/2025</v>
      </c>
      <c r="O362" s="15" t="str">
        <f>IF(H362="","",Sheet1!AH362)</f>
        <v>WIN-021</v>
      </c>
      <c r="S362" s="40" t="str">
        <f>IF(H362="","",Sheet1!AL362)</f>
        <v>2AS6 WM+ TTH 26 Hoàng Quốc Việt</v>
      </c>
      <c r="V362" s="40" t="str">
        <f>IF(H362="","",Sheet1!AL362)</f>
        <v>2AS6 WM+ TTH 26 Hoàng Quốc Việt</v>
      </c>
      <c r="Y362" s="15" t="str">
        <f>IF(H362="","",Sheet1!AJ362)</f>
        <v>GXD500</v>
      </c>
      <c r="AB362" s="51">
        <f t="shared" si="51"/>
        <v>5111</v>
      </c>
      <c r="AC362" s="51">
        <f t="shared" si="52"/>
        <v>131</v>
      </c>
      <c r="AE362" s="45">
        <f>IF(H362="","",Sheet1!U362)</f>
        <v>1</v>
      </c>
      <c r="AG362" s="15">
        <f>IF(H362="","",Sheet1!T362)</f>
        <v>111606</v>
      </c>
      <c r="AH362" s="46">
        <f t="shared" si="53"/>
        <v>111606</v>
      </c>
      <c r="AL362" s="48">
        <f t="shared" si="54"/>
        <v>8</v>
      </c>
      <c r="AN362" s="45">
        <f t="shared" si="55"/>
        <v>8928.48</v>
      </c>
      <c r="AO362" s="48">
        <f t="shared" si="56"/>
        <v>33311</v>
      </c>
      <c r="AQ362" s="52" t="str">
        <f t="shared" si="57"/>
        <v>K-hangtra</v>
      </c>
      <c r="AR362" s="52">
        <f t="shared" si="58"/>
        <v>156</v>
      </c>
      <c r="AS362" s="52">
        <f t="shared" si="59"/>
        <v>632</v>
      </c>
    </row>
    <row r="363" spans="3:45" x14ac:dyDescent="0.25">
      <c r="C363" s="39" t="str">
        <f>IF(H363="","",Sheet1!AI363)</f>
        <v>B</v>
      </c>
      <c r="D363" s="38" t="s">
        <v>3039</v>
      </c>
      <c r="E363" s="38" t="s">
        <v>25</v>
      </c>
      <c r="F363" s="39" t="str">
        <f>IF(H363="","",Sheet1!AF363)</f>
        <v>05/10/2025</v>
      </c>
      <c r="G363" t="str">
        <f>IF(H363="","",Sheet1!AF363)</f>
        <v>05/10/2025</v>
      </c>
      <c r="H363" s="21">
        <v>9106026828</v>
      </c>
      <c r="I363" t="str">
        <f>IF(H363="","",Sheet1!AF363)</f>
        <v>05/10/2025</v>
      </c>
      <c r="J363" s="40" t="str">
        <f t="shared" si="50"/>
        <v>NKHT2510/02000033155</v>
      </c>
      <c r="L363" s="42" t="str">
        <f>IF(H363="","",Sheet1!AK363)</f>
        <v>K25TTM</v>
      </c>
      <c r="M363" s="42" t="str">
        <f>IF(H363="","",Sheet1!AE363)</f>
        <v>00033155</v>
      </c>
      <c r="N363" s="43" t="str">
        <f>IF(H363="","",Sheet1!AF363)</f>
        <v>05/10/2025</v>
      </c>
      <c r="O363" s="15" t="str">
        <f>IF(H363="","",Sheet1!AH363)</f>
        <v>WIN-020</v>
      </c>
      <c r="S363" s="40" t="str">
        <f>IF(H363="","",Sheet1!AL363)</f>
        <v>2AYW WM+ THA 205 Khu phố 1, TT Bến Sung</v>
      </c>
      <c r="V363" s="40" t="str">
        <f>IF(H363="","",Sheet1!AL363)</f>
        <v>2AYW WM+ THA 205 Khu phố 1, TT Bến Sung</v>
      </c>
      <c r="Y363" s="15" t="str">
        <f>IF(H363="","",Sheet1!AJ363)</f>
        <v>GTLX250G</v>
      </c>
      <c r="AB363" s="51">
        <f t="shared" si="51"/>
        <v>5111</v>
      </c>
      <c r="AC363" s="51">
        <f t="shared" si="52"/>
        <v>131</v>
      </c>
      <c r="AE363" s="45">
        <f>IF(H363="","",Sheet1!U363)</f>
        <v>4</v>
      </c>
      <c r="AG363" s="15">
        <f>IF(H363="","",Sheet1!T363)</f>
        <v>41150</v>
      </c>
      <c r="AH363" s="46">
        <f t="shared" si="53"/>
        <v>164600</v>
      </c>
      <c r="AL363" s="48">
        <f t="shared" si="54"/>
        <v>8</v>
      </c>
      <c r="AN363" s="45">
        <f t="shared" si="55"/>
        <v>13168</v>
      </c>
      <c r="AO363" s="48">
        <f t="shared" si="56"/>
        <v>33311</v>
      </c>
      <c r="AQ363" s="52" t="str">
        <f t="shared" si="57"/>
        <v>K-hangtra</v>
      </c>
      <c r="AR363" s="52">
        <f t="shared" si="58"/>
        <v>156</v>
      </c>
      <c r="AS363" s="52">
        <f t="shared" si="59"/>
        <v>632</v>
      </c>
    </row>
    <row r="364" spans="3:45" x14ac:dyDescent="0.25">
      <c r="C364" s="39" t="str">
        <f>IF(H364="","",Sheet1!AI364)</f>
        <v>B</v>
      </c>
      <c r="D364" s="38" t="s">
        <v>3039</v>
      </c>
      <c r="E364" s="38" t="s">
        <v>25</v>
      </c>
      <c r="F364" s="39" t="str">
        <f>IF(H364="","",Sheet1!AF364)</f>
        <v>05/10/2025</v>
      </c>
      <c r="G364" t="str">
        <f>IF(H364="","",Sheet1!AF364)</f>
        <v>05/10/2025</v>
      </c>
      <c r="H364" s="21">
        <v>9106026796</v>
      </c>
      <c r="I364" t="str">
        <f>IF(H364="","",Sheet1!AF364)</f>
        <v>05/10/2025</v>
      </c>
      <c r="J364" s="40" t="str">
        <f t="shared" si="50"/>
        <v>NKHT2510/00200476472</v>
      </c>
      <c r="L364" s="42" t="str">
        <f>IF(H364="","",Sheet1!AK364)</f>
        <v>K25TTM</v>
      </c>
      <c r="M364" s="42" t="str">
        <f>IF(H364="","",Sheet1!AE364)</f>
        <v>00476472</v>
      </c>
      <c r="N364" s="43" t="str">
        <f>IF(H364="","",Sheet1!AF364)</f>
        <v>05/10/2025</v>
      </c>
      <c r="O364" s="15" t="str">
        <f>IF(H364="","",Sheet1!AH364)</f>
        <v>WIN-HNI-00-002</v>
      </c>
      <c r="S364" s="40" t="str">
        <f>IF(H364="","",Sheet1!AL364)</f>
        <v>5807 WM+ HNI Minh Trí, Sóc Sơn</v>
      </c>
      <c r="V364" s="40" t="str">
        <f>IF(H364="","",Sheet1!AL364)</f>
        <v>5807 WM+ HNI Minh Trí, Sóc Sơn</v>
      </c>
      <c r="Y364" s="15" t="str">
        <f>IF(H364="","",Sheet1!AJ364)</f>
        <v>GM500</v>
      </c>
      <c r="AB364" s="51">
        <f t="shared" si="51"/>
        <v>5111</v>
      </c>
      <c r="AC364" s="51">
        <f t="shared" si="52"/>
        <v>131</v>
      </c>
      <c r="AE364" s="45">
        <f>IF(H364="","",Sheet1!U364)</f>
        <v>1</v>
      </c>
      <c r="AG364" s="15">
        <f>IF(H364="","",Sheet1!T364)</f>
        <v>111058</v>
      </c>
      <c r="AH364" s="46">
        <f t="shared" si="53"/>
        <v>111058</v>
      </c>
      <c r="AL364" s="48">
        <f t="shared" si="54"/>
        <v>8</v>
      </c>
      <c r="AN364" s="45">
        <f t="shared" si="55"/>
        <v>8884.64</v>
      </c>
      <c r="AO364" s="48">
        <f t="shared" si="56"/>
        <v>33311</v>
      </c>
      <c r="AQ364" s="52" t="str">
        <f t="shared" si="57"/>
        <v>K-hangtra</v>
      </c>
      <c r="AR364" s="52">
        <f t="shared" si="58"/>
        <v>156</v>
      </c>
      <c r="AS364" s="52">
        <f t="shared" si="59"/>
        <v>632</v>
      </c>
    </row>
    <row r="365" spans="3:45" x14ac:dyDescent="0.25">
      <c r="C365" s="39" t="str">
        <f>IF(H365="","",Sheet1!AI365)</f>
        <v>B</v>
      </c>
      <c r="D365" s="38" t="s">
        <v>3039</v>
      </c>
      <c r="E365" s="38" t="s">
        <v>25</v>
      </c>
      <c r="F365" s="39" t="str">
        <f>IF(H365="","",Sheet1!AF365)</f>
        <v>05/10/2025</v>
      </c>
      <c r="G365" t="str">
        <f>IF(H365="","",Sheet1!AF365)</f>
        <v>05/10/2025</v>
      </c>
      <c r="H365" s="21">
        <v>9106026898</v>
      </c>
      <c r="I365" t="str">
        <f>IF(H365="","",Sheet1!AF365)</f>
        <v>05/10/2025</v>
      </c>
      <c r="J365" s="40" t="str">
        <f t="shared" si="50"/>
        <v>NKHT2510/00300017921</v>
      </c>
      <c r="L365" s="42" t="str">
        <f>IF(H365="","",Sheet1!AK365)</f>
        <v>K25TTM</v>
      </c>
      <c r="M365" s="42" t="str">
        <f>IF(H365="","",Sheet1!AE365)</f>
        <v>00017921</v>
      </c>
      <c r="N365" s="43" t="str">
        <f>IF(H365="","",Sheet1!AF365)</f>
        <v>05/10/2025</v>
      </c>
      <c r="O365" s="15" t="str">
        <f>IF(H365="","",Sheet1!AH365)</f>
        <v>WIN-PTO-00-003</v>
      </c>
      <c r="S365" s="40" t="str">
        <f>IF(H365="","",Sheet1!AL365)</f>
        <v>5918 WM+ PTO Khu 12 Phú Hộ</v>
      </c>
      <c r="V365" s="40" t="str">
        <f>IF(H365="","",Sheet1!AL365)</f>
        <v>5918 WM+ PTO Khu 12 Phú Hộ</v>
      </c>
      <c r="Y365" s="15" t="str">
        <f>IF(H365="","",Sheet1!AJ365)</f>
        <v>MNH250</v>
      </c>
      <c r="AB365" s="51">
        <f t="shared" si="51"/>
        <v>5111</v>
      </c>
      <c r="AC365" s="51">
        <f t="shared" si="52"/>
        <v>131</v>
      </c>
      <c r="AE365" s="45">
        <f>IF(H365="","",Sheet1!U365)</f>
        <v>2</v>
      </c>
      <c r="AG365" s="15">
        <f>IF(H365="","",Sheet1!T365)</f>
        <v>46000</v>
      </c>
      <c r="AH365" s="46">
        <f t="shared" si="53"/>
        <v>92000</v>
      </c>
      <c r="AL365" s="48">
        <f t="shared" si="54"/>
        <v>8</v>
      </c>
      <c r="AN365" s="45">
        <f t="shared" si="55"/>
        <v>7360</v>
      </c>
      <c r="AO365" s="48">
        <f t="shared" si="56"/>
        <v>33311</v>
      </c>
      <c r="AQ365" s="52" t="str">
        <f t="shared" si="57"/>
        <v>K-hangtra</v>
      </c>
      <c r="AR365" s="52">
        <f t="shared" si="58"/>
        <v>156</v>
      </c>
      <c r="AS365" s="52">
        <f t="shared" si="59"/>
        <v>632</v>
      </c>
    </row>
    <row r="366" spans="3:45" x14ac:dyDescent="0.25">
      <c r="C366" s="39" t="str">
        <f>IF(H366="","",Sheet1!AI366)</f>
        <v>B</v>
      </c>
      <c r="D366" s="38" t="s">
        <v>3039</v>
      </c>
      <c r="E366" s="38" t="s">
        <v>25</v>
      </c>
      <c r="F366" s="39" t="str">
        <f>IF(H366="","",Sheet1!AF366)</f>
        <v>05/10/2025</v>
      </c>
      <c r="G366" t="str">
        <f>IF(H366="","",Sheet1!AF366)</f>
        <v>05/10/2025</v>
      </c>
      <c r="H366" s="21">
        <v>9106026898</v>
      </c>
      <c r="I366" t="str">
        <f>IF(H366="","",Sheet1!AF366)</f>
        <v>05/10/2025</v>
      </c>
      <c r="J366" s="40" t="str">
        <f t="shared" si="50"/>
        <v>NKHT2510/00300017921</v>
      </c>
      <c r="L366" s="42" t="str">
        <f>IF(H366="","",Sheet1!AK366)</f>
        <v>K25TTM</v>
      </c>
      <c r="M366" s="42" t="str">
        <f>IF(H366="","",Sheet1!AE366)</f>
        <v>00017921</v>
      </c>
      <c r="N366" s="43" t="str">
        <f>IF(H366="","",Sheet1!AF366)</f>
        <v>05/10/2025</v>
      </c>
      <c r="O366" s="15" t="str">
        <f>IF(H366="","",Sheet1!AH366)</f>
        <v>WIN-PTO-00-003</v>
      </c>
      <c r="S366" s="40" t="str">
        <f>IF(H366="","",Sheet1!AL366)</f>
        <v>5918 WM+ PTO Khu 12 Phú Hộ</v>
      </c>
      <c r="V366" s="40" t="str">
        <f>IF(H366="","",Sheet1!AL366)</f>
        <v>5918 WM+ PTO Khu 12 Phú Hộ</v>
      </c>
      <c r="Y366" s="15" t="str">
        <f>IF(H366="","",Sheet1!AJ366)</f>
        <v>GSG250</v>
      </c>
      <c r="AB366" s="51">
        <f t="shared" si="51"/>
        <v>5111</v>
      </c>
      <c r="AC366" s="51">
        <f t="shared" si="52"/>
        <v>131</v>
      </c>
      <c r="AE366" s="45">
        <f>IF(H366="","",Sheet1!U366)</f>
        <v>3</v>
      </c>
      <c r="AG366" s="15">
        <f>IF(H366="","",Sheet1!T366)</f>
        <v>50400</v>
      </c>
      <c r="AH366" s="46">
        <f t="shared" si="53"/>
        <v>151200</v>
      </c>
      <c r="AL366" s="48">
        <f t="shared" si="54"/>
        <v>8</v>
      </c>
      <c r="AN366" s="45">
        <f t="shared" si="55"/>
        <v>12096</v>
      </c>
      <c r="AO366" s="48">
        <f t="shared" si="56"/>
        <v>33311</v>
      </c>
      <c r="AQ366" s="52" t="str">
        <f t="shared" si="57"/>
        <v>K-hangtra</v>
      </c>
      <c r="AR366" s="52">
        <f t="shared" si="58"/>
        <v>156</v>
      </c>
      <c r="AS366" s="52">
        <f t="shared" si="59"/>
        <v>632</v>
      </c>
    </row>
    <row r="367" spans="3:45" x14ac:dyDescent="0.25">
      <c r="C367" s="39" t="str">
        <f>IF(H367="","",Sheet1!AI367)</f>
        <v>B</v>
      </c>
      <c r="D367" s="38" t="s">
        <v>3039</v>
      </c>
      <c r="E367" s="38" t="s">
        <v>25</v>
      </c>
      <c r="F367" s="39" t="str">
        <f>IF(H367="","",Sheet1!AF367)</f>
        <v>05/10/2025</v>
      </c>
      <c r="G367" t="str">
        <f>IF(H367="","",Sheet1!AF367)</f>
        <v>05/10/2025</v>
      </c>
      <c r="H367" s="21">
        <v>9106026906</v>
      </c>
      <c r="I367" t="str">
        <f>IF(H367="","",Sheet1!AF367)</f>
        <v>05/10/2025</v>
      </c>
      <c r="J367" s="40" t="str">
        <f t="shared" si="50"/>
        <v>NKHT2510/00300017923</v>
      </c>
      <c r="L367" s="42" t="str">
        <f>IF(H367="","",Sheet1!AK367)</f>
        <v>K25TTM</v>
      </c>
      <c r="M367" s="42" t="str">
        <f>IF(H367="","",Sheet1!AE367)</f>
        <v>00017923</v>
      </c>
      <c r="N367" s="43" t="str">
        <f>IF(H367="","",Sheet1!AF367)</f>
        <v>05/10/2025</v>
      </c>
      <c r="O367" s="15" t="str">
        <f>IF(H367="","",Sheet1!AH367)</f>
        <v>WIN-PTO-00-003</v>
      </c>
      <c r="S367" s="40" t="str">
        <f>IF(H367="","",Sheet1!AL367)</f>
        <v>3407 WM+ PTO 1250 Hùng Vương</v>
      </c>
      <c r="V367" s="40" t="str">
        <f>IF(H367="","",Sheet1!AL367)</f>
        <v>3407 WM+ PTO 1250 Hùng Vương</v>
      </c>
      <c r="Y367" s="15" t="str">
        <f>IF(H367="","",Sheet1!AJ367)</f>
        <v>GM500</v>
      </c>
      <c r="AB367" s="51">
        <f t="shared" si="51"/>
        <v>5111</v>
      </c>
      <c r="AC367" s="51">
        <f t="shared" si="52"/>
        <v>131</v>
      </c>
      <c r="AE367" s="45">
        <f>IF(H367="","",Sheet1!U367)</f>
        <v>3</v>
      </c>
      <c r="AG367" s="15">
        <f>IF(H367="","",Sheet1!T367)</f>
        <v>111058</v>
      </c>
      <c r="AH367" s="46">
        <f t="shared" si="53"/>
        <v>333174</v>
      </c>
      <c r="AL367" s="48">
        <f t="shared" si="54"/>
        <v>8</v>
      </c>
      <c r="AN367" s="45">
        <f t="shared" si="55"/>
        <v>26653.920000000002</v>
      </c>
      <c r="AO367" s="48">
        <f t="shared" si="56"/>
        <v>33311</v>
      </c>
      <c r="AQ367" s="52" t="str">
        <f t="shared" si="57"/>
        <v>K-hangtra</v>
      </c>
      <c r="AR367" s="52">
        <f t="shared" si="58"/>
        <v>156</v>
      </c>
      <c r="AS367" s="52">
        <f t="shared" si="59"/>
        <v>632</v>
      </c>
    </row>
    <row r="368" spans="3:45" x14ac:dyDescent="0.25">
      <c r="C368" s="39" t="str">
        <f>IF(H368="","",Sheet1!AI368)</f>
        <v>B</v>
      </c>
      <c r="D368" s="38" t="s">
        <v>3039</v>
      </c>
      <c r="E368" s="38" t="s">
        <v>25</v>
      </c>
      <c r="F368" s="39" t="str">
        <f>IF(H368="","",Sheet1!AF368)</f>
        <v>05/10/2025</v>
      </c>
      <c r="G368" t="str">
        <f>IF(H368="","",Sheet1!AF368)</f>
        <v>05/10/2025</v>
      </c>
      <c r="H368" s="21">
        <v>9106026950</v>
      </c>
      <c r="I368" t="str">
        <f>IF(H368="","",Sheet1!AF368)</f>
        <v>05/10/2025</v>
      </c>
      <c r="J368" s="40" t="str">
        <f t="shared" si="50"/>
        <v>NKHT2510/00400014753</v>
      </c>
      <c r="L368" s="42" t="str">
        <f>IF(H368="","",Sheet1!AK368)</f>
        <v>K25TTM</v>
      </c>
      <c r="M368" s="42" t="str">
        <f>IF(H368="","",Sheet1!AE368)</f>
        <v>00014753</v>
      </c>
      <c r="N368" s="43" t="str">
        <f>IF(H368="","",Sheet1!AF368)</f>
        <v>05/10/2025</v>
      </c>
      <c r="O368" s="15" t="str">
        <f>IF(H368="","",Sheet1!AH368)</f>
        <v>WIN-HTH-00-004</v>
      </c>
      <c r="S368" s="40" t="str">
        <f>IF(H368="","",Sheet1!AL368)</f>
        <v>2A51 WM+ HTH 187 Mai Thúc Loan</v>
      </c>
      <c r="V368" s="40" t="str">
        <f>IF(H368="","",Sheet1!AL368)</f>
        <v>2A51 WM+ HTH 187 Mai Thúc Loan</v>
      </c>
      <c r="Y368" s="15" t="str">
        <f>IF(H368="","",Sheet1!AJ368)</f>
        <v>GM500</v>
      </c>
      <c r="AB368" s="51">
        <f t="shared" si="51"/>
        <v>5111</v>
      </c>
      <c r="AC368" s="51">
        <f t="shared" si="52"/>
        <v>131</v>
      </c>
      <c r="AE368" s="45">
        <f>IF(H368="","",Sheet1!U368)</f>
        <v>2</v>
      </c>
      <c r="AG368" s="15">
        <f>IF(H368="","",Sheet1!T368)</f>
        <v>111058</v>
      </c>
      <c r="AH368" s="46">
        <f t="shared" si="53"/>
        <v>222116</v>
      </c>
      <c r="AL368" s="48">
        <f t="shared" si="54"/>
        <v>8</v>
      </c>
      <c r="AN368" s="45">
        <f t="shared" si="55"/>
        <v>17769.28</v>
      </c>
      <c r="AO368" s="48">
        <f t="shared" si="56"/>
        <v>33311</v>
      </c>
      <c r="AQ368" s="52" t="str">
        <f t="shared" si="57"/>
        <v>K-hangtra</v>
      </c>
      <c r="AR368" s="52">
        <f t="shared" si="58"/>
        <v>156</v>
      </c>
      <c r="AS368" s="52">
        <f t="shared" si="59"/>
        <v>632</v>
      </c>
    </row>
    <row r="369" spans="3:45" x14ac:dyDescent="0.25">
      <c r="C369" s="39" t="str">
        <f>IF(H369="","",Sheet1!AI369)</f>
        <v>B</v>
      </c>
      <c r="D369" s="38" t="s">
        <v>3039</v>
      </c>
      <c r="E369" s="38" t="s">
        <v>25</v>
      </c>
      <c r="F369" s="39" t="str">
        <f>IF(H369="","",Sheet1!AF369)</f>
        <v>05/10/2025</v>
      </c>
      <c r="G369" t="str">
        <f>IF(H369="","",Sheet1!AF369)</f>
        <v>05/10/2025</v>
      </c>
      <c r="H369" s="21">
        <v>9106026916</v>
      </c>
      <c r="I369" t="str">
        <f>IF(H369="","",Sheet1!AF369)</f>
        <v>05/10/2025</v>
      </c>
      <c r="J369" s="40" t="str">
        <f t="shared" si="50"/>
        <v>NKHT2510/00700046916</v>
      </c>
      <c r="L369" s="42" t="str">
        <f>IF(H369="","",Sheet1!AK369)</f>
        <v>K25TTM</v>
      </c>
      <c r="M369" s="42" t="str">
        <f>IF(H369="","",Sheet1!AE369)</f>
        <v>00046916</v>
      </c>
      <c r="N369" s="43" t="str">
        <f>IF(H369="","",Sheet1!AF369)</f>
        <v>05/10/2025</v>
      </c>
      <c r="O369" s="15" t="str">
        <f>IF(H369="","",Sheet1!AH369)</f>
        <v>WIN-QNH-00-007</v>
      </c>
      <c r="S369" s="40" t="str">
        <f>IF(H369="","",Sheet1!AL369)</f>
        <v>2AIO WM+ QNH TM.09, A1B The Sky LuxCity</v>
      </c>
      <c r="V369" s="40" t="str">
        <f>IF(H369="","",Sheet1!AL369)</f>
        <v>2AIO WM+ QNH TM.09, A1B The Sky LuxCity</v>
      </c>
      <c r="Y369" s="15" t="str">
        <f>IF(H369="","",Sheet1!AJ369)</f>
        <v>MNH250</v>
      </c>
      <c r="AB369" s="51">
        <f t="shared" si="51"/>
        <v>5111</v>
      </c>
      <c r="AC369" s="51">
        <f t="shared" si="52"/>
        <v>131</v>
      </c>
      <c r="AE369" s="45">
        <f>IF(H369="","",Sheet1!U369)</f>
        <v>3</v>
      </c>
      <c r="AG369" s="15">
        <f>IF(H369="","",Sheet1!T369)</f>
        <v>46000</v>
      </c>
      <c r="AH369" s="46">
        <f t="shared" si="53"/>
        <v>138000</v>
      </c>
      <c r="AL369" s="48">
        <f t="shared" si="54"/>
        <v>8</v>
      </c>
      <c r="AN369" s="45">
        <f t="shared" si="55"/>
        <v>11040</v>
      </c>
      <c r="AO369" s="48">
        <f t="shared" si="56"/>
        <v>33311</v>
      </c>
      <c r="AQ369" s="52" t="str">
        <f t="shared" si="57"/>
        <v>K-hangtra</v>
      </c>
      <c r="AR369" s="52">
        <f t="shared" si="58"/>
        <v>156</v>
      </c>
      <c r="AS369" s="52">
        <f t="shared" si="59"/>
        <v>632</v>
      </c>
    </row>
    <row r="370" spans="3:45" x14ac:dyDescent="0.25">
      <c r="C370" s="39" t="str">
        <f>IF(H370="","",Sheet1!AI370)</f>
        <v>B</v>
      </c>
      <c r="D370" s="38" t="s">
        <v>3039</v>
      </c>
      <c r="E370" s="38" t="s">
        <v>25</v>
      </c>
      <c r="F370" s="39" t="str">
        <f>IF(H370="","",Sheet1!AF370)</f>
        <v>05/10/2025</v>
      </c>
      <c r="G370" t="str">
        <f>IF(H370="","",Sheet1!AF370)</f>
        <v>05/10/2025</v>
      </c>
      <c r="H370" s="21">
        <v>9106026920</v>
      </c>
      <c r="I370" t="str">
        <f>IF(H370="","",Sheet1!AF370)</f>
        <v>05/10/2025</v>
      </c>
      <c r="J370" s="40" t="str">
        <f t="shared" si="50"/>
        <v>NKHT2510/02000033157</v>
      </c>
      <c r="L370" s="42" t="str">
        <f>IF(H370="","",Sheet1!AK370)</f>
        <v>K25TTM</v>
      </c>
      <c r="M370" s="42" t="str">
        <f>IF(H370="","",Sheet1!AE370)</f>
        <v>00033157</v>
      </c>
      <c r="N370" s="43" t="str">
        <f>IF(H370="","",Sheet1!AF370)</f>
        <v>05/10/2025</v>
      </c>
      <c r="O370" s="15" t="str">
        <f>IF(H370="","",Sheet1!AH370)</f>
        <v>WIN-020</v>
      </c>
      <c r="S370" s="40" t="str">
        <f>IF(H370="","",Sheet1!AL370)</f>
        <v>2AYW WM+ THA 205 Khu phố 1, TT Bến Sung</v>
      </c>
      <c r="V370" s="40" t="str">
        <f>IF(H370="","",Sheet1!AL370)</f>
        <v>2AYW WM+ THA 205 Khu phố 1, TT Bến Sung</v>
      </c>
      <c r="Y370" s="15" t="str">
        <f>IF(H370="","",Sheet1!AJ370)</f>
        <v>MNH250</v>
      </c>
      <c r="AB370" s="51">
        <f t="shared" si="51"/>
        <v>5111</v>
      </c>
      <c r="AC370" s="51">
        <f t="shared" si="52"/>
        <v>131</v>
      </c>
      <c r="AE370" s="45">
        <f>IF(H370="","",Sheet1!U370)</f>
        <v>1</v>
      </c>
      <c r="AG370" s="15">
        <f>IF(H370="","",Sheet1!T370)</f>
        <v>46000</v>
      </c>
      <c r="AH370" s="46">
        <f t="shared" si="53"/>
        <v>46000</v>
      </c>
      <c r="AL370" s="48">
        <f t="shared" si="54"/>
        <v>8</v>
      </c>
      <c r="AN370" s="45">
        <f t="shared" si="55"/>
        <v>3680</v>
      </c>
      <c r="AO370" s="48">
        <f t="shared" si="56"/>
        <v>33311</v>
      </c>
      <c r="AQ370" s="52" t="str">
        <f t="shared" si="57"/>
        <v>K-hangtra</v>
      </c>
      <c r="AR370" s="52">
        <f t="shared" si="58"/>
        <v>156</v>
      </c>
      <c r="AS370" s="52">
        <f t="shared" si="59"/>
        <v>632</v>
      </c>
    </row>
    <row r="371" spans="3:45" x14ac:dyDescent="0.25">
      <c r="C371" s="39" t="str">
        <f>IF(H371="","",Sheet1!AI371)</f>
        <v>B</v>
      </c>
      <c r="D371" s="38" t="s">
        <v>3039</v>
      </c>
      <c r="E371" s="38" t="s">
        <v>25</v>
      </c>
      <c r="F371" s="39" t="str">
        <f>IF(H371="","",Sheet1!AF371)</f>
        <v>05/10/2025</v>
      </c>
      <c r="G371" t="str">
        <f>IF(H371="","",Sheet1!AF371)</f>
        <v>05/10/2025</v>
      </c>
      <c r="H371" s="21">
        <v>9106026990</v>
      </c>
      <c r="I371" t="str">
        <f>IF(H371="","",Sheet1!AF371)</f>
        <v>05/10/2025</v>
      </c>
      <c r="J371" s="40" t="str">
        <f t="shared" si="50"/>
        <v>NKHT2510/00700046920</v>
      </c>
      <c r="L371" s="42" t="str">
        <f>IF(H371="","",Sheet1!AK371)</f>
        <v>K25TTM</v>
      </c>
      <c r="M371" s="42" t="str">
        <f>IF(H371="","",Sheet1!AE371)</f>
        <v>00046920</v>
      </c>
      <c r="N371" s="43" t="str">
        <f>IF(H371="","",Sheet1!AF371)</f>
        <v>05/10/2025</v>
      </c>
      <c r="O371" s="15" t="str">
        <f>IF(H371="","",Sheet1!AH371)</f>
        <v>WIN-QNH-00-007</v>
      </c>
      <c r="S371" s="40" t="str">
        <f>IF(H371="","",Sheet1!AL371)</f>
        <v>6336 WM+ QNH 262B Hùng Vương</v>
      </c>
      <c r="V371" s="40" t="str">
        <f>IF(H371="","",Sheet1!AL371)</f>
        <v>6336 WM+ QNH 262B Hùng Vương</v>
      </c>
      <c r="Y371" s="15" t="str">
        <f>IF(H371="","",Sheet1!AJ371)</f>
        <v>GTLX250G</v>
      </c>
      <c r="AB371" s="51">
        <f t="shared" si="51"/>
        <v>5111</v>
      </c>
      <c r="AC371" s="51">
        <f t="shared" si="52"/>
        <v>131</v>
      </c>
      <c r="AE371" s="45">
        <f>IF(H371="","",Sheet1!U371)</f>
        <v>2</v>
      </c>
      <c r="AG371" s="15">
        <f>IF(H371="","",Sheet1!T371)</f>
        <v>41150</v>
      </c>
      <c r="AH371" s="46">
        <f t="shared" si="53"/>
        <v>82300</v>
      </c>
      <c r="AL371" s="48">
        <f t="shared" si="54"/>
        <v>8</v>
      </c>
      <c r="AN371" s="45">
        <f t="shared" si="55"/>
        <v>6584</v>
      </c>
      <c r="AO371" s="48">
        <f t="shared" si="56"/>
        <v>33311</v>
      </c>
      <c r="AQ371" s="52" t="str">
        <f t="shared" si="57"/>
        <v>K-hangtra</v>
      </c>
      <c r="AR371" s="52">
        <f t="shared" si="58"/>
        <v>156</v>
      </c>
      <c r="AS371" s="52">
        <f t="shared" si="59"/>
        <v>632</v>
      </c>
    </row>
    <row r="372" spans="3:45" x14ac:dyDescent="0.25">
      <c r="C372" s="39" t="str">
        <f>IF(H372="","",Sheet1!AI372)</f>
        <v>B</v>
      </c>
      <c r="D372" s="38" t="s">
        <v>3039</v>
      </c>
      <c r="E372" s="38" t="s">
        <v>25</v>
      </c>
      <c r="F372" s="39" t="str">
        <f>IF(H372="","",Sheet1!AF372)</f>
        <v>05/10/2025</v>
      </c>
      <c r="G372" t="str">
        <f>IF(H372="","",Sheet1!AF372)</f>
        <v>05/10/2025</v>
      </c>
      <c r="H372" s="21">
        <v>9106026990</v>
      </c>
      <c r="I372" t="str">
        <f>IF(H372="","",Sheet1!AF372)</f>
        <v>05/10/2025</v>
      </c>
      <c r="J372" s="40" t="str">
        <f t="shared" si="50"/>
        <v>NKHT2510/00700046920</v>
      </c>
      <c r="L372" s="42" t="str">
        <f>IF(H372="","",Sheet1!AK372)</f>
        <v>K25TTM</v>
      </c>
      <c r="M372" s="42" t="str">
        <f>IF(H372="","",Sheet1!AE372)</f>
        <v>00046920</v>
      </c>
      <c r="N372" s="43" t="str">
        <f>IF(H372="","",Sheet1!AF372)</f>
        <v>05/10/2025</v>
      </c>
      <c r="O372" s="15" t="str">
        <f>IF(H372="","",Sheet1!AH372)</f>
        <v>WIN-QNH-00-007</v>
      </c>
      <c r="S372" s="40" t="str">
        <f>IF(H372="","",Sheet1!AL372)</f>
        <v>6336 WM+ QNH 262B Hùng Vương</v>
      </c>
      <c r="V372" s="40" t="str">
        <f>IF(H372="","",Sheet1!AL372)</f>
        <v>6336 WM+ QNH 262B Hùng Vương</v>
      </c>
      <c r="Y372" s="15" t="str">
        <f>IF(H372="","",Sheet1!AJ372)</f>
        <v>MNH250</v>
      </c>
      <c r="AB372" s="51">
        <f t="shared" si="51"/>
        <v>5111</v>
      </c>
      <c r="AC372" s="51">
        <f t="shared" si="52"/>
        <v>131</v>
      </c>
      <c r="AE372" s="45">
        <f>IF(H372="","",Sheet1!U372)</f>
        <v>5</v>
      </c>
      <c r="AG372" s="15">
        <f>IF(H372="","",Sheet1!T372)</f>
        <v>46000</v>
      </c>
      <c r="AH372" s="46">
        <f t="shared" si="53"/>
        <v>230000</v>
      </c>
      <c r="AL372" s="48">
        <f t="shared" si="54"/>
        <v>8</v>
      </c>
      <c r="AN372" s="45">
        <f t="shared" si="55"/>
        <v>18400</v>
      </c>
      <c r="AO372" s="48">
        <f t="shared" si="56"/>
        <v>33311</v>
      </c>
      <c r="AQ372" s="52" t="str">
        <f t="shared" si="57"/>
        <v>K-hangtra</v>
      </c>
      <c r="AR372" s="52">
        <f t="shared" si="58"/>
        <v>156</v>
      </c>
      <c r="AS372" s="52">
        <f t="shared" si="59"/>
        <v>632</v>
      </c>
    </row>
    <row r="373" spans="3:45" x14ac:dyDescent="0.25">
      <c r="C373" s="39" t="str">
        <f>IF(H373="","",Sheet1!AI373)</f>
        <v>B</v>
      </c>
      <c r="D373" s="38" t="s">
        <v>3039</v>
      </c>
      <c r="E373" s="38" t="s">
        <v>25</v>
      </c>
      <c r="F373" s="39" t="str">
        <f>IF(H373="","",Sheet1!AF373)</f>
        <v>05/10/2025</v>
      </c>
      <c r="G373" t="str">
        <f>IF(H373="","",Sheet1!AF373)</f>
        <v>05/10/2025</v>
      </c>
      <c r="H373" s="21">
        <v>9106027027</v>
      </c>
      <c r="I373" t="str">
        <f>IF(H373="","",Sheet1!AF373)</f>
        <v>05/10/2025</v>
      </c>
      <c r="J373" s="40" t="str">
        <f t="shared" si="50"/>
        <v>NKHT2510/02900011165</v>
      </c>
      <c r="L373" s="42" t="str">
        <f>IF(H373="","",Sheet1!AK373)</f>
        <v>K25TTM</v>
      </c>
      <c r="M373" s="42" t="str">
        <f>IF(H373="","",Sheet1!AE373)</f>
        <v>00011165</v>
      </c>
      <c r="N373" s="43" t="str">
        <f>IF(H373="","",Sheet1!AF373)</f>
        <v>05/10/2025</v>
      </c>
      <c r="O373" s="15" t="str">
        <f>IF(H373="","",Sheet1!AH373)</f>
        <v>WIN-029</v>
      </c>
      <c r="S373" s="40" t="str">
        <f>IF(H373="","",Sheet1!AL373)</f>
        <v>6333 WM+ VPC Vọng Sơn, Lập Thạch</v>
      </c>
      <c r="V373" s="40" t="str">
        <f>IF(H373="","",Sheet1!AL373)</f>
        <v>6333 WM+ VPC Vọng Sơn, Lập Thạch</v>
      </c>
      <c r="Y373" s="15" t="str">
        <f>IF(H373="","",Sheet1!AJ373)</f>
        <v>GM500</v>
      </c>
      <c r="AB373" s="51">
        <f t="shared" si="51"/>
        <v>5111</v>
      </c>
      <c r="AC373" s="51">
        <f t="shared" si="52"/>
        <v>131</v>
      </c>
      <c r="AE373" s="45">
        <f>IF(H373="","",Sheet1!U373)</f>
        <v>1</v>
      </c>
      <c r="AG373" s="15">
        <f>IF(H373="","",Sheet1!T373)</f>
        <v>111058</v>
      </c>
      <c r="AH373" s="46">
        <f t="shared" si="53"/>
        <v>111058</v>
      </c>
      <c r="AL373" s="48">
        <f t="shared" si="54"/>
        <v>8</v>
      </c>
      <c r="AN373" s="45">
        <f t="shared" si="55"/>
        <v>8884.64</v>
      </c>
      <c r="AO373" s="48">
        <f t="shared" si="56"/>
        <v>33311</v>
      </c>
      <c r="AQ373" s="52" t="str">
        <f t="shared" si="57"/>
        <v>K-hangtra</v>
      </c>
      <c r="AR373" s="52">
        <f t="shared" si="58"/>
        <v>156</v>
      </c>
      <c r="AS373" s="52">
        <f t="shared" si="59"/>
        <v>632</v>
      </c>
    </row>
    <row r="374" spans="3:45" x14ac:dyDescent="0.25">
      <c r="C374" s="39" t="str">
        <f>IF(H374="","",Sheet1!AI374)</f>
        <v>N</v>
      </c>
      <c r="D374" s="38" t="s">
        <v>3039</v>
      </c>
      <c r="E374" s="38" t="s">
        <v>25</v>
      </c>
      <c r="F374" s="39" t="str">
        <f>IF(H374="","",Sheet1!AF374)</f>
        <v>05/10/2025</v>
      </c>
      <c r="G374" t="str">
        <f>IF(H374="","",Sheet1!AF374)</f>
        <v>05/10/2025</v>
      </c>
      <c r="H374" s="21">
        <v>9106026975</v>
      </c>
      <c r="I374" t="str">
        <f>IF(H374="","",Sheet1!AF374)</f>
        <v>05/10/2025</v>
      </c>
      <c r="J374" s="40" t="str">
        <f t="shared" si="50"/>
        <v>NKHT2510/50600158194</v>
      </c>
      <c r="L374" s="42" t="str">
        <f>IF(H374="","",Sheet1!AK374)</f>
        <v>K25TTM</v>
      </c>
      <c r="M374" s="42" t="str">
        <f>IF(H374="","",Sheet1!AE374)</f>
        <v>00158194</v>
      </c>
      <c r="N374" s="43" t="str">
        <f>IF(H374="","",Sheet1!AF374)</f>
        <v>05/10/2025</v>
      </c>
      <c r="O374" s="15" t="str">
        <f>IF(H374="","",Sheet1!AH374)</f>
        <v>WIN6506</v>
      </c>
      <c r="S374" s="40" t="str">
        <f>IF(H374="","",Sheet1!AL374)</f>
        <v>6506 WM+ HCM 973 Nguyễn Duy Trinh</v>
      </c>
      <c r="V374" s="40" t="str">
        <f>IF(H374="","",Sheet1!AL374)</f>
        <v>6506 WM+ HCM 973 Nguyễn Duy Trinh</v>
      </c>
      <c r="Y374" s="15" t="str">
        <f>IF(H374="","",Sheet1!AJ374)</f>
        <v>TH200</v>
      </c>
      <c r="AB374" s="51">
        <f t="shared" si="51"/>
        <v>5111</v>
      </c>
      <c r="AC374" s="51">
        <f t="shared" si="52"/>
        <v>131</v>
      </c>
      <c r="AE374" s="45">
        <f>IF(H374="","",Sheet1!U374)</f>
        <v>9</v>
      </c>
      <c r="AG374" s="15">
        <f>IF(H374="","",Sheet1!T374)</f>
        <v>45588</v>
      </c>
      <c r="AH374" s="46">
        <f t="shared" si="53"/>
        <v>410292</v>
      </c>
      <c r="AL374" s="48">
        <f t="shared" si="54"/>
        <v>8</v>
      </c>
      <c r="AN374" s="45">
        <f t="shared" si="55"/>
        <v>32823.360000000001</v>
      </c>
      <c r="AO374" s="48">
        <f t="shared" si="56"/>
        <v>33311</v>
      </c>
      <c r="AQ374" s="52" t="str">
        <f t="shared" si="57"/>
        <v>K-hangtra</v>
      </c>
      <c r="AR374" s="52">
        <f t="shared" si="58"/>
        <v>156</v>
      </c>
      <c r="AS374" s="52">
        <f t="shared" si="59"/>
        <v>632</v>
      </c>
    </row>
    <row r="375" spans="3:45" x14ac:dyDescent="0.25">
      <c r="C375" s="39" t="str">
        <f>IF(H375="","",Sheet1!AI375)</f>
        <v>N</v>
      </c>
      <c r="D375" s="38" t="s">
        <v>3039</v>
      </c>
      <c r="E375" s="38" t="s">
        <v>25</v>
      </c>
      <c r="F375" s="39" t="str">
        <f>IF(H375="","",Sheet1!AF375)</f>
        <v>05/10/2025</v>
      </c>
      <c r="G375" t="str">
        <f>IF(H375="","",Sheet1!AF375)</f>
        <v>05/10/2025</v>
      </c>
      <c r="H375" s="21">
        <v>9106026975</v>
      </c>
      <c r="I375" t="str">
        <f>IF(H375="","",Sheet1!AF375)</f>
        <v>05/10/2025</v>
      </c>
      <c r="J375" s="40" t="str">
        <f t="shared" si="50"/>
        <v>NKHT2510/50600158194</v>
      </c>
      <c r="L375" s="42" t="str">
        <f>IF(H375="","",Sheet1!AK375)</f>
        <v>K25TTM</v>
      </c>
      <c r="M375" s="42" t="str">
        <f>IF(H375="","",Sheet1!AE375)</f>
        <v>00158194</v>
      </c>
      <c r="N375" s="43" t="str">
        <f>IF(H375="","",Sheet1!AF375)</f>
        <v>05/10/2025</v>
      </c>
      <c r="O375" s="15" t="str">
        <f>IF(H375="","",Sheet1!AH375)</f>
        <v>WIN6506</v>
      </c>
      <c r="S375" s="40" t="str">
        <f>IF(H375="","",Sheet1!AL375)</f>
        <v>6506 WM+ HCM 973 Nguyễn Duy Trinh</v>
      </c>
      <c r="V375" s="40" t="str">
        <f>IF(H375="","",Sheet1!AL375)</f>
        <v>6506 WM+ HCM 973 Nguyễn Duy Trinh</v>
      </c>
      <c r="Y375" s="15" t="str">
        <f>IF(H375="","",Sheet1!AJ375)</f>
        <v>GXD500</v>
      </c>
      <c r="AB375" s="51">
        <f t="shared" si="51"/>
        <v>5111</v>
      </c>
      <c r="AC375" s="51">
        <f t="shared" si="52"/>
        <v>131</v>
      </c>
      <c r="AE375" s="45">
        <f>IF(H375="","",Sheet1!U375)</f>
        <v>2</v>
      </c>
      <c r="AG375" s="15">
        <f>IF(H375="","",Sheet1!T375)</f>
        <v>111606</v>
      </c>
      <c r="AH375" s="46">
        <f t="shared" si="53"/>
        <v>223212</v>
      </c>
      <c r="AL375" s="48">
        <f t="shared" si="54"/>
        <v>8</v>
      </c>
      <c r="AN375" s="45">
        <f t="shared" si="55"/>
        <v>17856.96</v>
      </c>
      <c r="AO375" s="48">
        <f t="shared" si="56"/>
        <v>33311</v>
      </c>
      <c r="AQ375" s="52" t="str">
        <f t="shared" si="57"/>
        <v>K-hangtra</v>
      </c>
      <c r="AR375" s="52">
        <f t="shared" si="58"/>
        <v>156</v>
      </c>
      <c r="AS375" s="52">
        <f t="shared" si="59"/>
        <v>632</v>
      </c>
    </row>
    <row r="376" spans="3:45" x14ac:dyDescent="0.25">
      <c r="C376" s="39" t="str">
        <f>IF(H376="","",Sheet1!AI376)</f>
        <v>N</v>
      </c>
      <c r="D376" s="38" t="s">
        <v>3039</v>
      </c>
      <c r="E376" s="38" t="s">
        <v>25</v>
      </c>
      <c r="F376" s="39" t="str">
        <f>IF(H376="","",Sheet1!AF376)</f>
        <v>05/10/2025</v>
      </c>
      <c r="G376" t="str">
        <f>IF(H376="","",Sheet1!AF376)</f>
        <v>05/10/2025</v>
      </c>
      <c r="H376" s="21">
        <v>9106026975</v>
      </c>
      <c r="I376" t="str">
        <f>IF(H376="","",Sheet1!AF376)</f>
        <v>05/10/2025</v>
      </c>
      <c r="J376" s="40" t="str">
        <f t="shared" si="50"/>
        <v>NKHT2510/50600158194</v>
      </c>
      <c r="L376" s="42" t="str">
        <f>IF(H376="","",Sheet1!AK376)</f>
        <v>K25TTM</v>
      </c>
      <c r="M376" s="42" t="str">
        <f>IF(H376="","",Sheet1!AE376)</f>
        <v>00158194</v>
      </c>
      <c r="N376" s="43" t="str">
        <f>IF(H376="","",Sheet1!AF376)</f>
        <v>05/10/2025</v>
      </c>
      <c r="O376" s="15" t="str">
        <f>IF(H376="","",Sheet1!AH376)</f>
        <v>WIN6506</v>
      </c>
      <c r="S376" s="40" t="str">
        <f>IF(H376="","",Sheet1!AL376)</f>
        <v>6506 WM+ HCM 973 Nguyễn Duy Trinh</v>
      </c>
      <c r="V376" s="40" t="str">
        <f>IF(H376="","",Sheet1!AL376)</f>
        <v>6506 WM+ HCM 973 Nguyễn Duy Trinh</v>
      </c>
      <c r="Y376" s="15" t="str">
        <f>IF(H376="","",Sheet1!AJ376)</f>
        <v>CN300</v>
      </c>
      <c r="AB376" s="51">
        <f t="shared" si="51"/>
        <v>5111</v>
      </c>
      <c r="AC376" s="51">
        <f t="shared" si="52"/>
        <v>131</v>
      </c>
      <c r="AE376" s="45">
        <f>IF(H376="","",Sheet1!U376)</f>
        <v>2</v>
      </c>
      <c r="AG376" s="15">
        <f>IF(H376="","",Sheet1!T376)</f>
        <v>70950</v>
      </c>
      <c r="AH376" s="46">
        <f t="shared" si="53"/>
        <v>141900</v>
      </c>
      <c r="AL376" s="48">
        <f t="shared" si="54"/>
        <v>8</v>
      </c>
      <c r="AN376" s="45">
        <f t="shared" si="55"/>
        <v>11352</v>
      </c>
      <c r="AO376" s="48">
        <f t="shared" si="56"/>
        <v>33311</v>
      </c>
      <c r="AQ376" s="52" t="str">
        <f t="shared" si="57"/>
        <v>K-hangtra</v>
      </c>
      <c r="AR376" s="52">
        <f t="shared" si="58"/>
        <v>156</v>
      </c>
      <c r="AS376" s="52">
        <f t="shared" si="59"/>
        <v>632</v>
      </c>
    </row>
    <row r="377" spans="3:45" x14ac:dyDescent="0.25">
      <c r="C377" s="39" t="str">
        <f>IF(H377="","",Sheet1!AI377)</f>
        <v>N</v>
      </c>
      <c r="D377" s="38" t="s">
        <v>3039</v>
      </c>
      <c r="E377" s="38" t="s">
        <v>25</v>
      </c>
      <c r="F377" s="39" t="str">
        <f>IF(H377="","",Sheet1!AF377)</f>
        <v>05/10/2025</v>
      </c>
      <c r="G377" t="str">
        <f>IF(H377="","",Sheet1!AF377)</f>
        <v>05/10/2025</v>
      </c>
      <c r="H377" s="21">
        <v>9106026975</v>
      </c>
      <c r="I377" t="str">
        <f>IF(H377="","",Sheet1!AF377)</f>
        <v>05/10/2025</v>
      </c>
      <c r="J377" s="40" t="str">
        <f t="shared" si="50"/>
        <v>NKHT2510/50600158194</v>
      </c>
      <c r="L377" s="42" t="str">
        <f>IF(H377="","",Sheet1!AK377)</f>
        <v>K25TTM</v>
      </c>
      <c r="M377" s="42" t="str">
        <f>IF(H377="","",Sheet1!AE377)</f>
        <v>00158194</v>
      </c>
      <c r="N377" s="43" t="str">
        <f>IF(H377="","",Sheet1!AF377)</f>
        <v>05/10/2025</v>
      </c>
      <c r="O377" s="15" t="str">
        <f>IF(H377="","",Sheet1!AH377)</f>
        <v>WIN6506</v>
      </c>
      <c r="S377" s="40" t="str">
        <f>IF(H377="","",Sheet1!AL377)</f>
        <v>6506 WM+ HCM 973 Nguyễn Duy Trinh</v>
      </c>
      <c r="V377" s="40" t="str">
        <f>IF(H377="","",Sheet1!AL377)</f>
        <v>6506 WM+ HCM 973 Nguyễn Duy Trinh</v>
      </c>
      <c r="Y377" s="15" t="str">
        <f>IF(H377="","",Sheet1!AJ377)</f>
        <v>CC300</v>
      </c>
      <c r="AB377" s="51">
        <f t="shared" si="51"/>
        <v>5111</v>
      </c>
      <c r="AC377" s="51">
        <f t="shared" si="52"/>
        <v>131</v>
      </c>
      <c r="AE377" s="45">
        <f>IF(H377="","",Sheet1!U377)</f>
        <v>2</v>
      </c>
      <c r="AG377" s="15">
        <f>IF(H377="","",Sheet1!T377)</f>
        <v>60885</v>
      </c>
      <c r="AH377" s="46">
        <f t="shared" si="53"/>
        <v>121770</v>
      </c>
      <c r="AL377" s="48">
        <f t="shared" si="54"/>
        <v>8</v>
      </c>
      <c r="AN377" s="45">
        <f t="shared" si="55"/>
        <v>9741.6</v>
      </c>
      <c r="AO377" s="48">
        <f t="shared" si="56"/>
        <v>33311</v>
      </c>
      <c r="AQ377" s="52" t="str">
        <f t="shared" si="57"/>
        <v>K-hangtra</v>
      </c>
      <c r="AR377" s="52">
        <f t="shared" si="58"/>
        <v>156</v>
      </c>
      <c r="AS377" s="52">
        <f t="shared" si="59"/>
        <v>632</v>
      </c>
    </row>
    <row r="378" spans="3:45" x14ac:dyDescent="0.25">
      <c r="C378" s="39" t="str">
        <f>IF(H378="","",Sheet1!AI378)</f>
        <v>N</v>
      </c>
      <c r="D378" s="38" t="s">
        <v>3039</v>
      </c>
      <c r="E378" s="38" t="s">
        <v>25</v>
      </c>
      <c r="F378" s="39" t="str">
        <f>IF(H378="","",Sheet1!AF378)</f>
        <v>05/10/2025</v>
      </c>
      <c r="G378" t="str">
        <f>IF(H378="","",Sheet1!AF378)</f>
        <v>05/10/2025</v>
      </c>
      <c r="H378" s="21">
        <v>9106026975</v>
      </c>
      <c r="I378" t="str">
        <f>IF(H378="","",Sheet1!AF378)</f>
        <v>05/10/2025</v>
      </c>
      <c r="J378" s="40" t="str">
        <f t="shared" si="50"/>
        <v>NKHT2510/50600158194</v>
      </c>
      <c r="L378" s="42" t="str">
        <f>IF(H378="","",Sheet1!AK378)</f>
        <v>K25TTM</v>
      </c>
      <c r="M378" s="42" t="str">
        <f>IF(H378="","",Sheet1!AE378)</f>
        <v>00158194</v>
      </c>
      <c r="N378" s="43" t="str">
        <f>IF(H378="","",Sheet1!AF378)</f>
        <v>05/10/2025</v>
      </c>
      <c r="O378" s="15" t="str">
        <f>IF(H378="","",Sheet1!AH378)</f>
        <v>WIN6506</v>
      </c>
      <c r="S378" s="40" t="str">
        <f>IF(H378="","",Sheet1!AL378)</f>
        <v>6506 WM+ HCM 973 Nguyễn Duy Trinh</v>
      </c>
      <c r="V378" s="40" t="str">
        <f>IF(H378="","",Sheet1!AL378)</f>
        <v>6506 WM+ HCM 973 Nguyễn Duy Trinh</v>
      </c>
      <c r="Y378" s="15" t="str">
        <f>IF(H378="","",Sheet1!AJ378)</f>
        <v>MNH250</v>
      </c>
      <c r="AB378" s="51">
        <f t="shared" si="51"/>
        <v>5111</v>
      </c>
      <c r="AC378" s="51">
        <f t="shared" si="52"/>
        <v>131</v>
      </c>
      <c r="AE378" s="45">
        <f>IF(H378="","",Sheet1!U378)</f>
        <v>1</v>
      </c>
      <c r="AG378" s="15">
        <f>IF(H378="","",Sheet1!T378)</f>
        <v>46000</v>
      </c>
      <c r="AH378" s="46">
        <f t="shared" si="53"/>
        <v>46000</v>
      </c>
      <c r="AL378" s="48">
        <f t="shared" si="54"/>
        <v>8</v>
      </c>
      <c r="AN378" s="45">
        <f t="shared" si="55"/>
        <v>3680</v>
      </c>
      <c r="AO378" s="48">
        <f t="shared" si="56"/>
        <v>33311</v>
      </c>
      <c r="AQ378" s="52" t="str">
        <f t="shared" si="57"/>
        <v>K-hangtra</v>
      </c>
      <c r="AR378" s="52">
        <f t="shared" si="58"/>
        <v>156</v>
      </c>
      <c r="AS378" s="52">
        <f t="shared" si="59"/>
        <v>632</v>
      </c>
    </row>
    <row r="379" spans="3:45" x14ac:dyDescent="0.25">
      <c r="C379" s="39" t="str">
        <f>IF(H379="","",Sheet1!AI379)</f>
        <v>N</v>
      </c>
      <c r="D379" s="38" t="s">
        <v>3039</v>
      </c>
      <c r="E379" s="38" t="s">
        <v>25</v>
      </c>
      <c r="F379" s="39" t="str">
        <f>IF(H379="","",Sheet1!AF379)</f>
        <v>05/10/2025</v>
      </c>
      <c r="G379" t="str">
        <f>IF(H379="","",Sheet1!AF379)</f>
        <v>05/10/2025</v>
      </c>
      <c r="H379" s="21">
        <v>9106026975</v>
      </c>
      <c r="I379" t="str">
        <f>IF(H379="","",Sheet1!AF379)</f>
        <v>05/10/2025</v>
      </c>
      <c r="J379" s="40" t="str">
        <f t="shared" si="50"/>
        <v>NKHT2510/50600158194</v>
      </c>
      <c r="L379" s="42" t="str">
        <f>IF(H379="","",Sheet1!AK379)</f>
        <v>K25TTM</v>
      </c>
      <c r="M379" s="42" t="str">
        <f>IF(H379="","",Sheet1!AE379)</f>
        <v>00158194</v>
      </c>
      <c r="N379" s="43" t="str">
        <f>IF(H379="","",Sheet1!AF379)</f>
        <v>05/10/2025</v>
      </c>
      <c r="O379" s="15" t="str">
        <f>IF(H379="","",Sheet1!AH379)</f>
        <v>WIN6506</v>
      </c>
      <c r="S379" s="40" t="str">
        <f>IF(H379="","",Sheet1!AL379)</f>
        <v>6506 WM+ HCM 973 Nguyễn Duy Trinh</v>
      </c>
      <c r="V379" s="40" t="str">
        <f>IF(H379="","",Sheet1!AL379)</f>
        <v>6506 WM+ HCM 973 Nguyễn Duy Trinh</v>
      </c>
      <c r="Y379" s="15" t="str">
        <f>IF(H379="","",Sheet1!AJ379)</f>
        <v>GTLX250G</v>
      </c>
      <c r="AB379" s="51">
        <f t="shared" si="51"/>
        <v>5111</v>
      </c>
      <c r="AC379" s="51">
        <f t="shared" si="52"/>
        <v>131</v>
      </c>
      <c r="AE379" s="45">
        <f>IF(H379="","",Sheet1!U379)</f>
        <v>1</v>
      </c>
      <c r="AG379" s="15">
        <f>IF(H379="","",Sheet1!T379)</f>
        <v>41150</v>
      </c>
      <c r="AH379" s="46">
        <f t="shared" si="53"/>
        <v>41150</v>
      </c>
      <c r="AL379" s="48">
        <f t="shared" si="54"/>
        <v>8</v>
      </c>
      <c r="AN379" s="45">
        <f t="shared" si="55"/>
        <v>3292</v>
      </c>
      <c r="AO379" s="48">
        <f t="shared" si="56"/>
        <v>33311</v>
      </c>
      <c r="AQ379" s="52" t="str">
        <f t="shared" si="57"/>
        <v>K-hangtra</v>
      </c>
      <c r="AR379" s="52">
        <f t="shared" si="58"/>
        <v>156</v>
      </c>
      <c r="AS379" s="52">
        <f t="shared" si="59"/>
        <v>632</v>
      </c>
    </row>
    <row r="380" spans="3:45" x14ac:dyDescent="0.25">
      <c r="C380" s="39" t="str">
        <f>IF(H380="","",Sheet1!AI380)</f>
        <v>N</v>
      </c>
      <c r="D380" s="38" t="s">
        <v>3039</v>
      </c>
      <c r="E380" s="38" t="s">
        <v>25</v>
      </c>
      <c r="F380" s="39" t="str">
        <f>IF(H380="","",Sheet1!AF380)</f>
        <v>05/10/2025</v>
      </c>
      <c r="G380" t="str">
        <f>IF(H380="","",Sheet1!AF380)</f>
        <v>05/10/2025</v>
      </c>
      <c r="H380" s="21">
        <v>9106026975</v>
      </c>
      <c r="I380" t="str">
        <f>IF(H380="","",Sheet1!AF380)</f>
        <v>05/10/2025</v>
      </c>
      <c r="J380" s="40" t="str">
        <f t="shared" si="50"/>
        <v>NKHT2510/50600158194</v>
      </c>
      <c r="L380" s="42" t="str">
        <f>IF(H380="","",Sheet1!AK380)</f>
        <v>K25TTM</v>
      </c>
      <c r="M380" s="42" t="str">
        <f>IF(H380="","",Sheet1!AE380)</f>
        <v>00158194</v>
      </c>
      <c r="N380" s="43" t="str">
        <f>IF(H380="","",Sheet1!AF380)</f>
        <v>05/10/2025</v>
      </c>
      <c r="O380" s="15" t="str">
        <f>IF(H380="","",Sheet1!AH380)</f>
        <v>WIN6506</v>
      </c>
      <c r="S380" s="40" t="str">
        <f>IF(H380="","",Sheet1!AL380)</f>
        <v>6506 WM+ HCM 973 Nguyễn Duy Trinh</v>
      </c>
      <c r="V380" s="40" t="str">
        <f>IF(H380="","",Sheet1!AL380)</f>
        <v>6506 WM+ HCM 973 Nguyễn Duy Trinh</v>
      </c>
      <c r="Y380" s="15" t="str">
        <f>IF(H380="","",Sheet1!AJ380)</f>
        <v>GM500</v>
      </c>
      <c r="AB380" s="51">
        <f t="shared" si="51"/>
        <v>5111</v>
      </c>
      <c r="AC380" s="51">
        <f t="shared" si="52"/>
        <v>131</v>
      </c>
      <c r="AE380" s="45">
        <f>IF(H380="","",Sheet1!U380)</f>
        <v>6</v>
      </c>
      <c r="AG380" s="15">
        <f>IF(H380="","",Sheet1!T380)</f>
        <v>111058</v>
      </c>
      <c r="AH380" s="46">
        <f t="shared" si="53"/>
        <v>666348</v>
      </c>
      <c r="AL380" s="48">
        <f t="shared" si="54"/>
        <v>8</v>
      </c>
      <c r="AN380" s="45">
        <f t="shared" si="55"/>
        <v>53307.840000000004</v>
      </c>
      <c r="AO380" s="48">
        <f t="shared" si="56"/>
        <v>33311</v>
      </c>
      <c r="AQ380" s="52" t="str">
        <f t="shared" si="57"/>
        <v>K-hangtra</v>
      </c>
      <c r="AR380" s="52">
        <f t="shared" si="58"/>
        <v>156</v>
      </c>
      <c r="AS380" s="52">
        <f t="shared" si="59"/>
        <v>632</v>
      </c>
    </row>
    <row r="381" spans="3:45" x14ac:dyDescent="0.25">
      <c r="C381" s="39" t="str">
        <f>IF(H381="","",Sheet1!AI381)</f>
        <v>N</v>
      </c>
      <c r="D381" s="38" t="s">
        <v>3039</v>
      </c>
      <c r="E381" s="38" t="s">
        <v>25</v>
      </c>
      <c r="F381" s="39" t="str">
        <f>IF(H381="","",Sheet1!AF381)</f>
        <v>05/10/2025</v>
      </c>
      <c r="G381" t="str">
        <f>IF(H381="","",Sheet1!AF381)</f>
        <v>05/10/2025</v>
      </c>
      <c r="H381" s="21">
        <v>9106026975</v>
      </c>
      <c r="I381" t="str">
        <f>IF(H381="","",Sheet1!AF381)</f>
        <v>05/10/2025</v>
      </c>
      <c r="J381" s="40" t="str">
        <f t="shared" si="50"/>
        <v>NKHT2510/50600158194</v>
      </c>
      <c r="L381" s="42" t="str">
        <f>IF(H381="","",Sheet1!AK381)</f>
        <v>K25TTM</v>
      </c>
      <c r="M381" s="42" t="str">
        <f>IF(H381="","",Sheet1!AE381)</f>
        <v>00158194</v>
      </c>
      <c r="N381" s="43" t="str">
        <f>IF(H381="","",Sheet1!AF381)</f>
        <v>05/10/2025</v>
      </c>
      <c r="O381" s="15" t="str">
        <f>IF(H381="","",Sheet1!AH381)</f>
        <v>WIN6506</v>
      </c>
      <c r="S381" s="40" t="str">
        <f>IF(H381="","",Sheet1!AL381)</f>
        <v>6506 WM+ HCM 973 Nguyễn Duy Trinh</v>
      </c>
      <c r="V381" s="40" t="str">
        <f>IF(H381="","",Sheet1!AL381)</f>
        <v>6506 WM+ HCM 973 Nguyễn Duy Trinh</v>
      </c>
      <c r="Y381" s="15" t="str">
        <f>IF(H381="","",Sheet1!AJ381)</f>
        <v>GL250</v>
      </c>
      <c r="AB381" s="51">
        <f t="shared" si="51"/>
        <v>5111</v>
      </c>
      <c r="AC381" s="51">
        <f t="shared" si="52"/>
        <v>131</v>
      </c>
      <c r="AE381" s="45">
        <f>IF(H381="","",Sheet1!U381)</f>
        <v>2</v>
      </c>
      <c r="AG381" s="15">
        <f>IF(H381="","",Sheet1!T381)</f>
        <v>49500</v>
      </c>
      <c r="AH381" s="46">
        <f t="shared" si="53"/>
        <v>99000</v>
      </c>
      <c r="AL381" s="48">
        <f t="shared" si="54"/>
        <v>8</v>
      </c>
      <c r="AN381" s="45">
        <f t="shared" si="55"/>
        <v>7920</v>
      </c>
      <c r="AO381" s="48">
        <f t="shared" si="56"/>
        <v>33311</v>
      </c>
      <c r="AQ381" s="52" t="str">
        <f t="shared" si="57"/>
        <v>K-hangtra</v>
      </c>
      <c r="AR381" s="52">
        <f t="shared" si="58"/>
        <v>156</v>
      </c>
      <c r="AS381" s="52">
        <f t="shared" si="59"/>
        <v>632</v>
      </c>
    </row>
    <row r="382" spans="3:45" x14ac:dyDescent="0.25">
      <c r="C382" s="39" t="str">
        <f>IF(H382="","",Sheet1!AI382)</f>
        <v>N</v>
      </c>
      <c r="D382" s="38" t="s">
        <v>3039</v>
      </c>
      <c r="E382" s="38" t="s">
        <v>25</v>
      </c>
      <c r="F382" s="39" t="str">
        <f>IF(H382="","",Sheet1!AF382)</f>
        <v>05/10/2025</v>
      </c>
      <c r="G382" t="str">
        <f>IF(H382="","",Sheet1!AF382)</f>
        <v>05/10/2025</v>
      </c>
      <c r="H382" s="21">
        <v>9106027084</v>
      </c>
      <c r="I382" t="str">
        <f>IF(H382="","",Sheet1!AF382)</f>
        <v>05/10/2025</v>
      </c>
      <c r="J382" s="40" t="str">
        <f t="shared" si="50"/>
        <v>NKHT2510/01000010850</v>
      </c>
      <c r="L382" s="42" t="str">
        <f>IF(H382="","",Sheet1!AK382)</f>
        <v>K25TTM</v>
      </c>
      <c r="M382" s="42" t="str">
        <f>IF(H382="","",Sheet1!AE382)</f>
        <v>00010850</v>
      </c>
      <c r="N382" s="43" t="str">
        <f>IF(H382="","",Sheet1!AF382)</f>
        <v>05/10/2025</v>
      </c>
      <c r="O382" s="15" t="str">
        <f>IF(H382="","",Sheet1!AH382)</f>
        <v>WIN-AGG-01-010</v>
      </c>
      <c r="S382" s="40" t="str">
        <f>IF(H382="","",Sheet1!AL382)</f>
        <v>6874 WM+ AGG 662 Trần Hưng Đạo</v>
      </c>
      <c r="V382" s="40" t="str">
        <f>IF(H382="","",Sheet1!AL382)</f>
        <v>6874 WM+ AGG 662 Trần Hưng Đạo</v>
      </c>
      <c r="Y382" s="15" t="str">
        <f>IF(H382="","",Sheet1!AJ382)</f>
        <v>CC300</v>
      </c>
      <c r="AB382" s="51">
        <f t="shared" si="51"/>
        <v>5111</v>
      </c>
      <c r="AC382" s="51">
        <f t="shared" si="52"/>
        <v>131</v>
      </c>
      <c r="AE382" s="45">
        <f>IF(H382="","",Sheet1!U382)</f>
        <v>2</v>
      </c>
      <c r="AG382" s="15">
        <f>IF(H382="","",Sheet1!T382)</f>
        <v>60885</v>
      </c>
      <c r="AH382" s="46">
        <f t="shared" si="53"/>
        <v>121770</v>
      </c>
      <c r="AL382" s="48">
        <f t="shared" si="54"/>
        <v>8</v>
      </c>
      <c r="AN382" s="45">
        <f t="shared" si="55"/>
        <v>9741.6</v>
      </c>
      <c r="AO382" s="48">
        <f t="shared" si="56"/>
        <v>33311</v>
      </c>
      <c r="AQ382" s="52" t="str">
        <f t="shared" si="57"/>
        <v>K-hangtra</v>
      </c>
      <c r="AR382" s="52">
        <f t="shared" si="58"/>
        <v>156</v>
      </c>
      <c r="AS382" s="52">
        <f t="shared" si="59"/>
        <v>632</v>
      </c>
    </row>
    <row r="383" spans="3:45" x14ac:dyDescent="0.25">
      <c r="C383" s="39" t="str">
        <f>IF(H383="","",Sheet1!AI383)</f>
        <v>B</v>
      </c>
      <c r="D383" s="38" t="s">
        <v>3039</v>
      </c>
      <c r="E383" s="38" t="s">
        <v>25</v>
      </c>
      <c r="F383" s="39" t="str">
        <f>IF(H383="","",Sheet1!AF383)</f>
        <v>05/10/2025</v>
      </c>
      <c r="G383" t="str">
        <f>IF(H383="","",Sheet1!AF383)</f>
        <v>05/10/2025</v>
      </c>
      <c r="H383" s="21">
        <v>9106027107</v>
      </c>
      <c r="I383" t="str">
        <f>IF(H383="","",Sheet1!AF383)</f>
        <v>05/10/2025</v>
      </c>
      <c r="J383" s="40" t="str">
        <f t="shared" si="50"/>
        <v>NKHT2510/05200003150</v>
      </c>
      <c r="L383" s="42" t="str">
        <f>IF(H383="","",Sheet1!AK383)</f>
        <v>K25TTM</v>
      </c>
      <c r="M383" s="42" t="str">
        <f>IF(H383="","",Sheet1!AE383)</f>
        <v>00003150</v>
      </c>
      <c r="N383" s="43" t="str">
        <f>IF(H383="","",Sheet1!AF383)</f>
        <v>05/10/2025</v>
      </c>
      <c r="O383" s="15" t="str">
        <f>IF(H383="","",Sheet1!AH383)</f>
        <v>WIN-052</v>
      </c>
      <c r="S383" s="40" t="str">
        <f>IF(H383="","",Sheet1!AL383)</f>
        <v>4941 WM+ LSN Số 11 Ngô Quyền-Vĩnh Trại</v>
      </c>
      <c r="V383" s="40" t="str">
        <f>IF(H383="","",Sheet1!AL383)</f>
        <v>4941 WM+ LSN Số 11 Ngô Quyền-Vĩnh Trại</v>
      </c>
      <c r="Y383" s="15" t="str">
        <f>IF(H383="","",Sheet1!AJ383)</f>
        <v>GM500</v>
      </c>
      <c r="AB383" s="51">
        <f t="shared" si="51"/>
        <v>5111</v>
      </c>
      <c r="AC383" s="51">
        <f t="shared" si="52"/>
        <v>131</v>
      </c>
      <c r="AE383" s="45">
        <f>IF(H383="","",Sheet1!U383)</f>
        <v>2</v>
      </c>
      <c r="AG383" s="15">
        <f>IF(H383="","",Sheet1!T383)</f>
        <v>111058</v>
      </c>
      <c r="AH383" s="46">
        <f t="shared" si="53"/>
        <v>222116</v>
      </c>
      <c r="AL383" s="48">
        <f t="shared" si="54"/>
        <v>8</v>
      </c>
      <c r="AN383" s="45">
        <f t="shared" si="55"/>
        <v>17769.28</v>
      </c>
      <c r="AO383" s="48">
        <f t="shared" si="56"/>
        <v>33311</v>
      </c>
      <c r="AQ383" s="52" t="str">
        <f t="shared" si="57"/>
        <v>K-hangtra</v>
      </c>
      <c r="AR383" s="52">
        <f t="shared" si="58"/>
        <v>156</v>
      </c>
      <c r="AS383" s="52">
        <f t="shared" si="59"/>
        <v>632</v>
      </c>
    </row>
    <row r="384" spans="3:45" x14ac:dyDescent="0.25">
      <c r="C384" s="39" t="str">
        <f>IF(H384="","",Sheet1!AI384)</f>
        <v>B</v>
      </c>
      <c r="D384" s="38" t="s">
        <v>3039</v>
      </c>
      <c r="E384" s="38" t="s">
        <v>25</v>
      </c>
      <c r="F384" s="39" t="str">
        <f>IF(H384="","",Sheet1!AF384)</f>
        <v>05/10/2025</v>
      </c>
      <c r="G384" t="str">
        <f>IF(H384="","",Sheet1!AF384)</f>
        <v>05/10/2025</v>
      </c>
      <c r="H384" s="21">
        <v>9106027056</v>
      </c>
      <c r="I384" t="str">
        <f>IF(H384="","",Sheet1!AF384)</f>
        <v>05/10/2025</v>
      </c>
      <c r="J384" s="40" t="str">
        <f t="shared" si="50"/>
        <v>NKHT2510/00200476539</v>
      </c>
      <c r="L384" s="42" t="str">
        <f>IF(H384="","",Sheet1!AK384)</f>
        <v>K25TTM</v>
      </c>
      <c r="M384" s="42" t="str">
        <f>IF(H384="","",Sheet1!AE384)</f>
        <v>00476539</v>
      </c>
      <c r="N384" s="43" t="str">
        <f>IF(H384="","",Sheet1!AF384)</f>
        <v>05/10/2025</v>
      </c>
      <c r="O384" s="15" t="str">
        <f>IF(H384="","",Sheet1!AH384)</f>
        <v>WIN-HNI-00-002</v>
      </c>
      <c r="S384" s="40" t="str">
        <f>IF(H384="","",Sheet1!AL384)</f>
        <v>4583 WM+ HNI 38 Ngô Quyền</v>
      </c>
      <c r="V384" s="40" t="str">
        <f>IF(H384="","",Sheet1!AL384)</f>
        <v>4583 WM+ HNI 38 Ngô Quyền</v>
      </c>
      <c r="Y384" s="15" t="str">
        <f>IF(H384="","",Sheet1!AJ384)</f>
        <v>CC300</v>
      </c>
      <c r="AB384" s="51">
        <f t="shared" si="51"/>
        <v>5111</v>
      </c>
      <c r="AC384" s="51">
        <f t="shared" si="52"/>
        <v>131</v>
      </c>
      <c r="AE384" s="45">
        <f>IF(H384="","",Sheet1!U384)</f>
        <v>3</v>
      </c>
      <c r="AG384" s="15">
        <f>IF(H384="","",Sheet1!T384)</f>
        <v>60885</v>
      </c>
      <c r="AH384" s="46">
        <f t="shared" si="53"/>
        <v>182655</v>
      </c>
      <c r="AL384" s="48">
        <f t="shared" si="54"/>
        <v>8</v>
      </c>
      <c r="AN384" s="45">
        <f t="shared" si="55"/>
        <v>14612.4</v>
      </c>
      <c r="AO384" s="48">
        <f t="shared" si="56"/>
        <v>33311</v>
      </c>
      <c r="AQ384" s="52" t="str">
        <f t="shared" si="57"/>
        <v>K-hangtra</v>
      </c>
      <c r="AR384" s="52">
        <f t="shared" si="58"/>
        <v>156</v>
      </c>
      <c r="AS384" s="52">
        <f t="shared" si="59"/>
        <v>632</v>
      </c>
    </row>
    <row r="385" spans="3:45" x14ac:dyDescent="0.25">
      <c r="C385" s="39" t="str">
        <f>IF(H385="","",Sheet1!AI385)</f>
        <v>B</v>
      </c>
      <c r="D385" s="38" t="s">
        <v>3039</v>
      </c>
      <c r="E385" s="38" t="s">
        <v>25</v>
      </c>
      <c r="F385" s="39" t="str">
        <f>IF(H385="","",Sheet1!AF385)</f>
        <v>05/10/2025</v>
      </c>
      <c r="G385" t="str">
        <f>IF(H385="","",Sheet1!AF385)</f>
        <v>05/10/2025</v>
      </c>
      <c r="H385" s="21">
        <v>9106027056</v>
      </c>
      <c r="I385" t="str">
        <f>IF(H385="","",Sheet1!AF385)</f>
        <v>05/10/2025</v>
      </c>
      <c r="J385" s="40" t="str">
        <f t="shared" si="50"/>
        <v>NKHT2510/00200476539</v>
      </c>
      <c r="L385" s="42" t="str">
        <f>IF(H385="","",Sheet1!AK385)</f>
        <v>K25TTM</v>
      </c>
      <c r="M385" s="42" t="str">
        <f>IF(H385="","",Sheet1!AE385)</f>
        <v>00476539</v>
      </c>
      <c r="N385" s="43" t="str">
        <f>IF(H385="","",Sheet1!AF385)</f>
        <v>05/10/2025</v>
      </c>
      <c r="O385" s="15" t="str">
        <f>IF(H385="","",Sheet1!AH385)</f>
        <v>WIN-HNI-00-002</v>
      </c>
      <c r="S385" s="40" t="str">
        <f>IF(H385="","",Sheet1!AL385)</f>
        <v>4583 WM+ HNI 38 Ngô Quyền</v>
      </c>
      <c r="V385" s="40" t="str">
        <f>IF(H385="","",Sheet1!AL385)</f>
        <v>4583 WM+ HNI 38 Ngô Quyền</v>
      </c>
      <c r="Y385" s="15" t="str">
        <f>IF(H385="","",Sheet1!AJ385)</f>
        <v>MNH250</v>
      </c>
      <c r="AB385" s="51">
        <f t="shared" si="51"/>
        <v>5111</v>
      </c>
      <c r="AC385" s="51">
        <f t="shared" si="52"/>
        <v>131</v>
      </c>
      <c r="AE385" s="45">
        <f>IF(H385="","",Sheet1!U385)</f>
        <v>2</v>
      </c>
      <c r="AG385" s="15">
        <f>IF(H385="","",Sheet1!T385)</f>
        <v>46000</v>
      </c>
      <c r="AH385" s="46">
        <f t="shared" si="53"/>
        <v>92000</v>
      </c>
      <c r="AL385" s="48">
        <f t="shared" si="54"/>
        <v>8</v>
      </c>
      <c r="AN385" s="45">
        <f t="shared" si="55"/>
        <v>7360</v>
      </c>
      <c r="AO385" s="48">
        <f t="shared" si="56"/>
        <v>33311</v>
      </c>
      <c r="AQ385" s="52" t="str">
        <f t="shared" si="57"/>
        <v>K-hangtra</v>
      </c>
      <c r="AR385" s="52">
        <f t="shared" si="58"/>
        <v>156</v>
      </c>
      <c r="AS385" s="52">
        <f t="shared" si="59"/>
        <v>632</v>
      </c>
    </row>
    <row r="386" spans="3:45" x14ac:dyDescent="0.25">
      <c r="C386" s="39" t="str">
        <f>IF(H386="","",Sheet1!AI386)</f>
        <v>N</v>
      </c>
      <c r="D386" s="38" t="s">
        <v>3039</v>
      </c>
      <c r="E386" s="38" t="s">
        <v>25</v>
      </c>
      <c r="F386" s="39" t="str">
        <f>IF(H386="","",Sheet1!AF386)</f>
        <v>05/10/2025</v>
      </c>
      <c r="G386" t="str">
        <f>IF(H386="","",Sheet1!AF386)</f>
        <v>05/10/2025</v>
      </c>
      <c r="H386" s="21">
        <v>9106027122</v>
      </c>
      <c r="I386" t="str">
        <f>IF(H386="","",Sheet1!AF386)</f>
        <v>05/10/2025</v>
      </c>
      <c r="J386" s="40" t="str">
        <f t="shared" si="50"/>
        <v>NKHT2510/74400158205</v>
      </c>
      <c r="L386" s="42" t="str">
        <f>IF(H386="","",Sheet1!AK386)</f>
        <v>K25TTM</v>
      </c>
      <c r="M386" s="42" t="str">
        <f>IF(H386="","",Sheet1!AE386)</f>
        <v>00158205</v>
      </c>
      <c r="N386" s="43" t="str">
        <f>IF(H386="","",Sheet1!AF386)</f>
        <v>05/10/2025</v>
      </c>
      <c r="O386" s="15" t="str">
        <f>IF(H386="","",Sheet1!AH386)</f>
        <v>WIN6744</v>
      </c>
      <c r="S386" s="40" t="str">
        <f>IF(H386="","",Sheet1!AL386)</f>
        <v>6744 WM+ HCM 15 Đường số 1</v>
      </c>
      <c r="V386" s="40" t="str">
        <f>IF(H386="","",Sheet1!AL386)</f>
        <v>6744 WM+ HCM 15 Đường số 1</v>
      </c>
      <c r="Y386" s="15" t="str">
        <f>IF(H386="","",Sheet1!AJ386)</f>
        <v>CGM300</v>
      </c>
      <c r="AB386" s="51">
        <f t="shared" si="51"/>
        <v>5111</v>
      </c>
      <c r="AC386" s="51">
        <f t="shared" si="52"/>
        <v>131</v>
      </c>
      <c r="AE386" s="45">
        <f>IF(H386="","",Sheet1!U386)</f>
        <v>5</v>
      </c>
      <c r="AG386" s="15">
        <f>IF(H386="","",Sheet1!T386)</f>
        <v>73431</v>
      </c>
      <c r="AH386" s="46">
        <f t="shared" si="53"/>
        <v>367155</v>
      </c>
      <c r="AL386" s="48">
        <f t="shared" si="54"/>
        <v>8</v>
      </c>
      <c r="AN386" s="45">
        <f t="shared" si="55"/>
        <v>29372.400000000001</v>
      </c>
      <c r="AO386" s="48">
        <f t="shared" si="56"/>
        <v>33311</v>
      </c>
      <c r="AQ386" s="52" t="str">
        <f t="shared" si="57"/>
        <v>K-hangtra</v>
      </c>
      <c r="AR386" s="52">
        <f t="shared" si="58"/>
        <v>156</v>
      </c>
      <c r="AS386" s="52">
        <f t="shared" si="59"/>
        <v>632</v>
      </c>
    </row>
    <row r="387" spans="3:45" x14ac:dyDescent="0.25">
      <c r="C387" s="39" t="str">
        <f>IF(H387="","",Sheet1!AI387)</f>
        <v>N</v>
      </c>
      <c r="D387" s="38" t="s">
        <v>3039</v>
      </c>
      <c r="E387" s="38" t="s">
        <v>25</v>
      </c>
      <c r="F387" s="39" t="str">
        <f>IF(H387="","",Sheet1!AF387)</f>
        <v>05/10/2025</v>
      </c>
      <c r="G387" t="str">
        <f>IF(H387="","",Sheet1!AF387)</f>
        <v>05/10/2025</v>
      </c>
      <c r="H387" s="21">
        <v>9106027122</v>
      </c>
      <c r="I387" t="str">
        <f>IF(H387="","",Sheet1!AF387)</f>
        <v>05/10/2025</v>
      </c>
      <c r="J387" s="40" t="str">
        <f t="shared" ref="J387:J450" si="60">"NKHT25"&amp;TEXT(MONTH(I387),"00")&amp;"/"&amp;RIGHT(O387,3)&amp;M387</f>
        <v>NKHT2510/74400158205</v>
      </c>
      <c r="L387" s="42" t="str">
        <f>IF(H387="","",Sheet1!AK387)</f>
        <v>K25TTM</v>
      </c>
      <c r="M387" s="42" t="str">
        <f>IF(H387="","",Sheet1!AE387)</f>
        <v>00158205</v>
      </c>
      <c r="N387" s="43" t="str">
        <f>IF(H387="","",Sheet1!AF387)</f>
        <v>05/10/2025</v>
      </c>
      <c r="O387" s="15" t="str">
        <f>IF(H387="","",Sheet1!AH387)</f>
        <v>WIN6744</v>
      </c>
      <c r="S387" s="40" t="str">
        <f>IF(H387="","",Sheet1!AL387)</f>
        <v>6744 WM+ HCM 15 Đường số 1</v>
      </c>
      <c r="V387" s="40" t="str">
        <f>IF(H387="","",Sheet1!AL387)</f>
        <v>6744 WM+ HCM 15 Đường số 1</v>
      </c>
      <c r="Y387" s="15" t="str">
        <f>IF(H387="","",Sheet1!AJ387)</f>
        <v>GM500</v>
      </c>
      <c r="AB387" s="51">
        <f t="shared" ref="AB387:AB450" si="61">IF(H387="","",5111)</f>
        <v>5111</v>
      </c>
      <c r="AC387" s="51">
        <f t="shared" ref="AC387:AC450" si="62">IF(H387="","",131)</f>
        <v>131</v>
      </c>
      <c r="AE387" s="45">
        <f>IF(H387="","",Sheet1!U387)</f>
        <v>3</v>
      </c>
      <c r="AG387" s="15">
        <f>IF(H387="","",Sheet1!T387)</f>
        <v>111058</v>
      </c>
      <c r="AH387" s="46">
        <f t="shared" ref="AH387:AH450" si="63">AE387*AG387</f>
        <v>333174</v>
      </c>
      <c r="AL387" s="48">
        <f t="shared" ref="AL387:AL450" si="64">IF(H387="","",8)</f>
        <v>8</v>
      </c>
      <c r="AN387" s="45">
        <f t="shared" ref="AN387:AN450" si="65">AH387*8%</f>
        <v>26653.920000000002</v>
      </c>
      <c r="AO387" s="48">
        <f t="shared" ref="AO387:AO450" si="66">IF(H387="","",33311)</f>
        <v>33311</v>
      </c>
      <c r="AQ387" s="52" t="str">
        <f t="shared" ref="AQ387:AQ450" si="67">IF(H387="","","K-hangtra")</f>
        <v>K-hangtra</v>
      </c>
      <c r="AR387" s="52">
        <f t="shared" ref="AR387:AR450" si="68">IF(H387="","",156)</f>
        <v>156</v>
      </c>
      <c r="AS387" s="52">
        <f t="shared" ref="AS387:AS450" si="69">IF(H387="","",632)</f>
        <v>632</v>
      </c>
    </row>
    <row r="388" spans="3:45" x14ac:dyDescent="0.25">
      <c r="C388" s="39" t="str">
        <f>IF(H388="","",Sheet1!AI388)</f>
        <v>N</v>
      </c>
      <c r="D388" s="38" t="s">
        <v>3039</v>
      </c>
      <c r="E388" s="38" t="s">
        <v>25</v>
      </c>
      <c r="F388" s="39" t="str">
        <f>IF(H388="","",Sheet1!AF388)</f>
        <v>05/10/2025</v>
      </c>
      <c r="G388" t="str">
        <f>IF(H388="","",Sheet1!AF388)</f>
        <v>05/10/2025</v>
      </c>
      <c r="H388" s="21">
        <v>9106027122</v>
      </c>
      <c r="I388" t="str">
        <f>IF(H388="","",Sheet1!AF388)</f>
        <v>05/10/2025</v>
      </c>
      <c r="J388" s="40" t="str">
        <f t="shared" si="60"/>
        <v>NKHT2510/74400158205</v>
      </c>
      <c r="L388" s="42" t="str">
        <f>IF(H388="","",Sheet1!AK388)</f>
        <v>K25TTM</v>
      </c>
      <c r="M388" s="42" t="str">
        <f>IF(H388="","",Sheet1!AE388)</f>
        <v>00158205</v>
      </c>
      <c r="N388" s="43" t="str">
        <f>IF(H388="","",Sheet1!AF388)</f>
        <v>05/10/2025</v>
      </c>
      <c r="O388" s="15" t="str">
        <f>IF(H388="","",Sheet1!AH388)</f>
        <v>WIN6744</v>
      </c>
      <c r="S388" s="40" t="str">
        <f>IF(H388="","",Sheet1!AL388)</f>
        <v>6744 WM+ HCM 15 Đường số 1</v>
      </c>
      <c r="V388" s="40" t="str">
        <f>IF(H388="","",Sheet1!AL388)</f>
        <v>6744 WM+ HCM 15 Đường số 1</v>
      </c>
      <c r="Y388" s="15" t="str">
        <f>IF(H388="","",Sheet1!AJ388)</f>
        <v>TH200</v>
      </c>
      <c r="AB388" s="51">
        <f t="shared" si="61"/>
        <v>5111</v>
      </c>
      <c r="AC388" s="51">
        <f t="shared" si="62"/>
        <v>131</v>
      </c>
      <c r="AE388" s="45">
        <f>IF(H388="","",Sheet1!U388)</f>
        <v>4</v>
      </c>
      <c r="AG388" s="15">
        <f>IF(H388="","",Sheet1!T388)</f>
        <v>45588</v>
      </c>
      <c r="AH388" s="46">
        <f t="shared" si="63"/>
        <v>182352</v>
      </c>
      <c r="AL388" s="48">
        <f t="shared" si="64"/>
        <v>8</v>
      </c>
      <c r="AN388" s="45">
        <f t="shared" si="65"/>
        <v>14588.16</v>
      </c>
      <c r="AO388" s="48">
        <f t="shared" si="66"/>
        <v>33311</v>
      </c>
      <c r="AQ388" s="52" t="str">
        <f t="shared" si="67"/>
        <v>K-hangtra</v>
      </c>
      <c r="AR388" s="52">
        <f t="shared" si="68"/>
        <v>156</v>
      </c>
      <c r="AS388" s="52">
        <f t="shared" si="69"/>
        <v>632</v>
      </c>
    </row>
    <row r="389" spans="3:45" x14ac:dyDescent="0.25">
      <c r="C389" s="39" t="str">
        <f>IF(H389="","",Sheet1!AI389)</f>
        <v>N</v>
      </c>
      <c r="D389" s="38" t="s">
        <v>3039</v>
      </c>
      <c r="E389" s="38" t="s">
        <v>25</v>
      </c>
      <c r="F389" s="39" t="str">
        <f>IF(H389="","",Sheet1!AF389)</f>
        <v>05/10/2025</v>
      </c>
      <c r="G389" t="str">
        <f>IF(H389="","",Sheet1!AF389)</f>
        <v>05/10/2025</v>
      </c>
      <c r="H389" s="21">
        <v>9106027122</v>
      </c>
      <c r="I389" t="str">
        <f>IF(H389="","",Sheet1!AF389)</f>
        <v>05/10/2025</v>
      </c>
      <c r="J389" s="40" t="str">
        <f t="shared" si="60"/>
        <v>NKHT2510/74400158205</v>
      </c>
      <c r="L389" s="42" t="str">
        <f>IF(H389="","",Sheet1!AK389)</f>
        <v>K25TTM</v>
      </c>
      <c r="M389" s="42" t="str">
        <f>IF(H389="","",Sheet1!AE389)</f>
        <v>00158205</v>
      </c>
      <c r="N389" s="43" t="str">
        <f>IF(H389="","",Sheet1!AF389)</f>
        <v>05/10/2025</v>
      </c>
      <c r="O389" s="15" t="str">
        <f>IF(H389="","",Sheet1!AH389)</f>
        <v>WIN6744</v>
      </c>
      <c r="S389" s="40" t="str">
        <f>IF(H389="","",Sheet1!AL389)</f>
        <v>6744 WM+ HCM 15 Đường số 1</v>
      </c>
      <c r="V389" s="40" t="str">
        <f>IF(H389="","",Sheet1!AL389)</f>
        <v>6744 WM+ HCM 15 Đường số 1</v>
      </c>
      <c r="Y389" s="15" t="str">
        <f>IF(H389="","",Sheet1!AJ389)</f>
        <v>MNH250</v>
      </c>
      <c r="AB389" s="51">
        <f t="shared" si="61"/>
        <v>5111</v>
      </c>
      <c r="AC389" s="51">
        <f t="shared" si="62"/>
        <v>131</v>
      </c>
      <c r="AE389" s="45">
        <f>IF(H389="","",Sheet1!U389)</f>
        <v>1</v>
      </c>
      <c r="AG389" s="15">
        <f>IF(H389="","",Sheet1!T389)</f>
        <v>46000</v>
      </c>
      <c r="AH389" s="46">
        <f t="shared" si="63"/>
        <v>46000</v>
      </c>
      <c r="AL389" s="48">
        <f t="shared" si="64"/>
        <v>8</v>
      </c>
      <c r="AN389" s="45">
        <f t="shared" si="65"/>
        <v>3680</v>
      </c>
      <c r="AO389" s="48">
        <f t="shared" si="66"/>
        <v>33311</v>
      </c>
      <c r="AQ389" s="52" t="str">
        <f t="shared" si="67"/>
        <v>K-hangtra</v>
      </c>
      <c r="AR389" s="52">
        <f t="shared" si="68"/>
        <v>156</v>
      </c>
      <c r="AS389" s="52">
        <f t="shared" si="69"/>
        <v>632</v>
      </c>
    </row>
    <row r="390" spans="3:45" x14ac:dyDescent="0.25">
      <c r="C390" s="39" t="str">
        <f>IF(H390="","",Sheet1!AI390)</f>
        <v>N</v>
      </c>
      <c r="D390" s="38" t="s">
        <v>3039</v>
      </c>
      <c r="E390" s="38" t="s">
        <v>25</v>
      </c>
      <c r="F390" s="39" t="str">
        <f>IF(H390="","",Sheet1!AF390)</f>
        <v>05/10/2025</v>
      </c>
      <c r="G390" t="str">
        <f>IF(H390="","",Sheet1!AF390)</f>
        <v>05/10/2025</v>
      </c>
      <c r="H390" s="21">
        <v>9106027124</v>
      </c>
      <c r="I390" t="str">
        <f>IF(H390="","",Sheet1!AF390)</f>
        <v>05/10/2025</v>
      </c>
      <c r="J390" s="40" t="str">
        <f t="shared" si="60"/>
        <v>NKHT2510/74400158206</v>
      </c>
      <c r="L390" s="42" t="str">
        <f>IF(H390="","",Sheet1!AK390)</f>
        <v>K25TTM</v>
      </c>
      <c r="M390" s="42" t="str">
        <f>IF(H390="","",Sheet1!AE390)</f>
        <v>00158206</v>
      </c>
      <c r="N390" s="43" t="str">
        <f>IF(H390="","",Sheet1!AF390)</f>
        <v>05/10/2025</v>
      </c>
      <c r="O390" s="15" t="str">
        <f>IF(H390="","",Sheet1!AH390)</f>
        <v>WIN6744</v>
      </c>
      <c r="S390" s="40" t="str">
        <f>IF(H390="","",Sheet1!AL390)</f>
        <v>6744 WM+ HCM 15 Đường số 1</v>
      </c>
      <c r="V390" s="40" t="str">
        <f>IF(H390="","",Sheet1!AL390)</f>
        <v>6744 WM+ HCM 15 Đường số 1</v>
      </c>
      <c r="Y390" s="15" t="str">
        <f>IF(H390="","",Sheet1!AJ390)</f>
        <v>GL250</v>
      </c>
      <c r="AB390" s="51">
        <f t="shared" si="61"/>
        <v>5111</v>
      </c>
      <c r="AC390" s="51">
        <f t="shared" si="62"/>
        <v>131</v>
      </c>
      <c r="AE390" s="45">
        <f>IF(H390="","",Sheet1!U390)</f>
        <v>5</v>
      </c>
      <c r="AG390" s="15">
        <f>IF(H390="","",Sheet1!T390)</f>
        <v>49500</v>
      </c>
      <c r="AH390" s="46">
        <f t="shared" si="63"/>
        <v>247500</v>
      </c>
      <c r="AL390" s="48">
        <f t="shared" si="64"/>
        <v>8</v>
      </c>
      <c r="AN390" s="45">
        <f t="shared" si="65"/>
        <v>19800</v>
      </c>
      <c r="AO390" s="48">
        <f t="shared" si="66"/>
        <v>33311</v>
      </c>
      <c r="AQ390" s="52" t="str">
        <f t="shared" si="67"/>
        <v>K-hangtra</v>
      </c>
      <c r="AR390" s="52">
        <f t="shared" si="68"/>
        <v>156</v>
      </c>
      <c r="AS390" s="52">
        <f t="shared" si="69"/>
        <v>632</v>
      </c>
    </row>
    <row r="391" spans="3:45" x14ac:dyDescent="0.25">
      <c r="C391" s="39" t="str">
        <f>IF(H391="","",Sheet1!AI391)</f>
        <v>N</v>
      </c>
      <c r="D391" s="38" t="s">
        <v>3039</v>
      </c>
      <c r="E391" s="38" t="s">
        <v>25</v>
      </c>
      <c r="F391" s="39" t="str">
        <f>IF(H391="","",Sheet1!AF391)</f>
        <v>05/10/2025</v>
      </c>
      <c r="G391" t="str">
        <f>IF(H391="","",Sheet1!AF391)</f>
        <v>05/10/2025</v>
      </c>
      <c r="H391" s="21">
        <v>9106027124</v>
      </c>
      <c r="I391" t="str">
        <f>IF(H391="","",Sheet1!AF391)</f>
        <v>05/10/2025</v>
      </c>
      <c r="J391" s="40" t="str">
        <f t="shared" si="60"/>
        <v>NKHT2510/74400158206</v>
      </c>
      <c r="L391" s="42" t="str">
        <f>IF(H391="","",Sheet1!AK391)</f>
        <v>K25TTM</v>
      </c>
      <c r="M391" s="42" t="str">
        <f>IF(H391="","",Sheet1!AE391)</f>
        <v>00158206</v>
      </c>
      <c r="N391" s="43" t="str">
        <f>IF(H391="","",Sheet1!AF391)</f>
        <v>05/10/2025</v>
      </c>
      <c r="O391" s="15" t="str">
        <f>IF(H391="","",Sheet1!AH391)</f>
        <v>WIN6744</v>
      </c>
      <c r="S391" s="40" t="str">
        <f>IF(H391="","",Sheet1!AL391)</f>
        <v>6744 WM+ HCM 15 Đường số 1</v>
      </c>
      <c r="V391" s="40" t="str">
        <f>IF(H391="","",Sheet1!AL391)</f>
        <v>6744 WM+ HCM 15 Đường số 1</v>
      </c>
      <c r="Y391" s="15" t="str">
        <f>IF(H391="","",Sheet1!AJ391)</f>
        <v>CC300</v>
      </c>
      <c r="AB391" s="51">
        <f t="shared" si="61"/>
        <v>5111</v>
      </c>
      <c r="AC391" s="51">
        <f t="shared" si="62"/>
        <v>131</v>
      </c>
      <c r="AE391" s="45">
        <f>IF(H391="","",Sheet1!U391)</f>
        <v>6</v>
      </c>
      <c r="AG391" s="15">
        <f>IF(H391="","",Sheet1!T391)</f>
        <v>60885</v>
      </c>
      <c r="AH391" s="46">
        <f t="shared" si="63"/>
        <v>365310</v>
      </c>
      <c r="AL391" s="48">
        <f t="shared" si="64"/>
        <v>8</v>
      </c>
      <c r="AN391" s="45">
        <f t="shared" si="65"/>
        <v>29224.799999999999</v>
      </c>
      <c r="AO391" s="48">
        <f t="shared" si="66"/>
        <v>33311</v>
      </c>
      <c r="AQ391" s="52" t="str">
        <f t="shared" si="67"/>
        <v>K-hangtra</v>
      </c>
      <c r="AR391" s="52">
        <f t="shared" si="68"/>
        <v>156</v>
      </c>
      <c r="AS391" s="52">
        <f t="shared" si="69"/>
        <v>632</v>
      </c>
    </row>
    <row r="392" spans="3:45" x14ac:dyDescent="0.25">
      <c r="C392" s="39" t="str">
        <f>IF(H392="","",Sheet1!AI392)</f>
        <v>N</v>
      </c>
      <c r="D392" s="38" t="s">
        <v>3039</v>
      </c>
      <c r="E392" s="38" t="s">
        <v>25</v>
      </c>
      <c r="F392" s="39" t="str">
        <f>IF(H392="","",Sheet1!AF392)</f>
        <v>05/10/2025</v>
      </c>
      <c r="G392" t="str">
        <f>IF(H392="","",Sheet1!AF392)</f>
        <v>05/10/2025</v>
      </c>
      <c r="H392" s="21">
        <v>9106027124</v>
      </c>
      <c r="I392" t="str">
        <f>IF(H392="","",Sheet1!AF392)</f>
        <v>05/10/2025</v>
      </c>
      <c r="J392" s="40" t="str">
        <f t="shared" si="60"/>
        <v>NKHT2510/74400158206</v>
      </c>
      <c r="L392" s="42" t="str">
        <f>IF(H392="","",Sheet1!AK392)</f>
        <v>K25TTM</v>
      </c>
      <c r="M392" s="42" t="str">
        <f>IF(H392="","",Sheet1!AE392)</f>
        <v>00158206</v>
      </c>
      <c r="N392" s="43" t="str">
        <f>IF(H392="","",Sheet1!AF392)</f>
        <v>05/10/2025</v>
      </c>
      <c r="O392" s="15" t="str">
        <f>IF(H392="","",Sheet1!AH392)</f>
        <v>WIN6744</v>
      </c>
      <c r="S392" s="40" t="str">
        <f>IF(H392="","",Sheet1!AL392)</f>
        <v>6744 WM+ HCM 15 Đường số 1</v>
      </c>
      <c r="V392" s="40" t="str">
        <f>IF(H392="","",Sheet1!AL392)</f>
        <v>6744 WM+ HCM 15 Đường số 1</v>
      </c>
      <c r="Y392" s="15" t="str">
        <f>IF(H392="","",Sheet1!AJ392)</f>
        <v>GTLX250G</v>
      </c>
      <c r="AB392" s="51">
        <f t="shared" si="61"/>
        <v>5111</v>
      </c>
      <c r="AC392" s="51">
        <f t="shared" si="62"/>
        <v>131</v>
      </c>
      <c r="AE392" s="45">
        <f>IF(H392="","",Sheet1!U392)</f>
        <v>5</v>
      </c>
      <c r="AG392" s="15">
        <f>IF(H392="","",Sheet1!T392)</f>
        <v>41150</v>
      </c>
      <c r="AH392" s="46">
        <f t="shared" si="63"/>
        <v>205750</v>
      </c>
      <c r="AL392" s="48">
        <f t="shared" si="64"/>
        <v>8</v>
      </c>
      <c r="AN392" s="45">
        <f t="shared" si="65"/>
        <v>16460</v>
      </c>
      <c r="AO392" s="48">
        <f t="shared" si="66"/>
        <v>33311</v>
      </c>
      <c r="AQ392" s="52" t="str">
        <f t="shared" si="67"/>
        <v>K-hangtra</v>
      </c>
      <c r="AR392" s="52">
        <f t="shared" si="68"/>
        <v>156</v>
      </c>
      <c r="AS392" s="52">
        <f t="shared" si="69"/>
        <v>632</v>
      </c>
    </row>
    <row r="393" spans="3:45" x14ac:dyDescent="0.25">
      <c r="C393" s="39" t="str">
        <f>IF(H393="","",Sheet1!AI393)</f>
        <v>B</v>
      </c>
      <c r="D393" s="38" t="s">
        <v>3039</v>
      </c>
      <c r="E393" s="38" t="s">
        <v>25</v>
      </c>
      <c r="F393" s="39" t="str">
        <f>IF(H393="","",Sheet1!AF393)</f>
        <v>05/10/2025</v>
      </c>
      <c r="G393" t="str">
        <f>IF(H393="","",Sheet1!AF393)</f>
        <v>05/10/2025</v>
      </c>
      <c r="H393" s="21">
        <v>9106027173</v>
      </c>
      <c r="I393" t="str">
        <f>IF(H393="","",Sheet1!AF393)</f>
        <v>05/10/2025</v>
      </c>
      <c r="J393" s="40" t="str">
        <f t="shared" si="60"/>
        <v>NKHT2510/00200476570</v>
      </c>
      <c r="L393" s="42" t="str">
        <f>IF(H393="","",Sheet1!AK393)</f>
        <v>K25TTM</v>
      </c>
      <c r="M393" s="42" t="str">
        <f>IF(H393="","",Sheet1!AE393)</f>
        <v>00476570</v>
      </c>
      <c r="N393" s="43" t="str">
        <f>IF(H393="","",Sheet1!AF393)</f>
        <v>05/10/2025</v>
      </c>
      <c r="O393" s="15" t="str">
        <f>IF(H393="","",Sheet1!AH393)</f>
        <v>WIN-HNI-00-002</v>
      </c>
      <c r="S393" s="40" t="str">
        <f>IF(H393="","",Sheet1!AL393)</f>
        <v>2410 WM+ HNI 123 Trịnh Công Sơn</v>
      </c>
      <c r="V393" s="40" t="str">
        <f>IF(H393="","",Sheet1!AL393)</f>
        <v>2410 WM+ HNI 123 Trịnh Công Sơn</v>
      </c>
      <c r="Y393" s="15" t="str">
        <f>IF(H393="","",Sheet1!AJ393)</f>
        <v>CC300</v>
      </c>
      <c r="AB393" s="51">
        <f t="shared" si="61"/>
        <v>5111</v>
      </c>
      <c r="AC393" s="51">
        <f t="shared" si="62"/>
        <v>131</v>
      </c>
      <c r="AE393" s="45">
        <f>IF(H393="","",Sheet1!U393)</f>
        <v>2</v>
      </c>
      <c r="AG393" s="15">
        <f>IF(H393="","",Sheet1!T393)</f>
        <v>60885</v>
      </c>
      <c r="AH393" s="46">
        <f t="shared" si="63"/>
        <v>121770</v>
      </c>
      <c r="AL393" s="48">
        <f t="shared" si="64"/>
        <v>8</v>
      </c>
      <c r="AN393" s="45">
        <f t="shared" si="65"/>
        <v>9741.6</v>
      </c>
      <c r="AO393" s="48">
        <f t="shared" si="66"/>
        <v>33311</v>
      </c>
      <c r="AQ393" s="52" t="str">
        <f t="shared" si="67"/>
        <v>K-hangtra</v>
      </c>
      <c r="AR393" s="52">
        <f t="shared" si="68"/>
        <v>156</v>
      </c>
      <c r="AS393" s="52">
        <f t="shared" si="69"/>
        <v>632</v>
      </c>
    </row>
    <row r="394" spans="3:45" x14ac:dyDescent="0.25">
      <c r="C394" s="39" t="str">
        <f>IF(H394="","",Sheet1!AI394)</f>
        <v>B</v>
      </c>
      <c r="D394" s="38" t="s">
        <v>3039</v>
      </c>
      <c r="E394" s="38" t="s">
        <v>25</v>
      </c>
      <c r="F394" s="39" t="str">
        <f>IF(H394="","",Sheet1!AF394)</f>
        <v>05/10/2025</v>
      </c>
      <c r="G394" t="str">
        <f>IF(H394="","",Sheet1!AF394)</f>
        <v>05/10/2025</v>
      </c>
      <c r="H394" s="21">
        <v>9106027173</v>
      </c>
      <c r="I394" t="str">
        <f>IF(H394="","",Sheet1!AF394)</f>
        <v>05/10/2025</v>
      </c>
      <c r="J394" s="40" t="str">
        <f t="shared" si="60"/>
        <v>NKHT2510/00200476570</v>
      </c>
      <c r="L394" s="42" t="str">
        <f>IF(H394="","",Sheet1!AK394)</f>
        <v>K25TTM</v>
      </c>
      <c r="M394" s="42" t="str">
        <f>IF(H394="","",Sheet1!AE394)</f>
        <v>00476570</v>
      </c>
      <c r="N394" s="43" t="str">
        <f>IF(H394="","",Sheet1!AF394)</f>
        <v>05/10/2025</v>
      </c>
      <c r="O394" s="15" t="str">
        <f>IF(H394="","",Sheet1!AH394)</f>
        <v>WIN-HNI-00-002</v>
      </c>
      <c r="S394" s="40" t="str">
        <f>IF(H394="","",Sheet1!AL394)</f>
        <v>2410 WM+ HNI 123 Trịnh Công Sơn</v>
      </c>
      <c r="V394" s="40" t="str">
        <f>IF(H394="","",Sheet1!AL394)</f>
        <v>2410 WM+ HNI 123 Trịnh Công Sơn</v>
      </c>
      <c r="Y394" s="15" t="str">
        <f>IF(H394="","",Sheet1!AJ394)</f>
        <v>CN300</v>
      </c>
      <c r="AB394" s="51">
        <f t="shared" si="61"/>
        <v>5111</v>
      </c>
      <c r="AC394" s="51">
        <f t="shared" si="62"/>
        <v>131</v>
      </c>
      <c r="AE394" s="45">
        <f>IF(H394="","",Sheet1!U394)</f>
        <v>1</v>
      </c>
      <c r="AG394" s="15">
        <f>IF(H394="","",Sheet1!T394)</f>
        <v>70950</v>
      </c>
      <c r="AH394" s="46">
        <f t="shared" si="63"/>
        <v>70950</v>
      </c>
      <c r="AL394" s="48">
        <f t="shared" si="64"/>
        <v>8</v>
      </c>
      <c r="AN394" s="45">
        <f t="shared" si="65"/>
        <v>5676</v>
      </c>
      <c r="AO394" s="48">
        <f t="shared" si="66"/>
        <v>33311</v>
      </c>
      <c r="AQ394" s="52" t="str">
        <f t="shared" si="67"/>
        <v>K-hangtra</v>
      </c>
      <c r="AR394" s="52">
        <f t="shared" si="68"/>
        <v>156</v>
      </c>
      <c r="AS394" s="52">
        <f t="shared" si="69"/>
        <v>632</v>
      </c>
    </row>
    <row r="395" spans="3:45" x14ac:dyDescent="0.25">
      <c r="C395" s="39" t="str">
        <f>IF(H395="","",Sheet1!AI395)</f>
        <v>B</v>
      </c>
      <c r="D395" s="38" t="s">
        <v>3039</v>
      </c>
      <c r="E395" s="38" t="s">
        <v>25</v>
      </c>
      <c r="F395" s="39" t="str">
        <f>IF(H395="","",Sheet1!AF395)</f>
        <v>05/10/2025</v>
      </c>
      <c r="G395" t="str">
        <f>IF(H395="","",Sheet1!AF395)</f>
        <v>05/10/2025</v>
      </c>
      <c r="H395" s="21">
        <v>9106027173</v>
      </c>
      <c r="I395" t="str">
        <f>IF(H395="","",Sheet1!AF395)</f>
        <v>05/10/2025</v>
      </c>
      <c r="J395" s="40" t="str">
        <f t="shared" si="60"/>
        <v>NKHT2510/00200476570</v>
      </c>
      <c r="L395" s="42" t="str">
        <f>IF(H395="","",Sheet1!AK395)</f>
        <v>K25TTM</v>
      </c>
      <c r="M395" s="42" t="str">
        <f>IF(H395="","",Sheet1!AE395)</f>
        <v>00476570</v>
      </c>
      <c r="N395" s="43" t="str">
        <f>IF(H395="","",Sheet1!AF395)</f>
        <v>05/10/2025</v>
      </c>
      <c r="O395" s="15" t="str">
        <f>IF(H395="","",Sheet1!AH395)</f>
        <v>WIN-HNI-00-002</v>
      </c>
      <c r="S395" s="40" t="str">
        <f>IF(H395="","",Sheet1!AL395)</f>
        <v>2410 WM+ HNI 123 Trịnh Công Sơn</v>
      </c>
      <c r="V395" s="40" t="str">
        <f>IF(H395="","",Sheet1!AL395)</f>
        <v>2410 WM+ HNI 123 Trịnh Công Sơn</v>
      </c>
      <c r="Y395" s="15" t="str">
        <f>IF(H395="","",Sheet1!AJ395)</f>
        <v>MNH250</v>
      </c>
      <c r="AB395" s="51">
        <f t="shared" si="61"/>
        <v>5111</v>
      </c>
      <c r="AC395" s="51">
        <f t="shared" si="62"/>
        <v>131</v>
      </c>
      <c r="AE395" s="45">
        <f>IF(H395="","",Sheet1!U395)</f>
        <v>1</v>
      </c>
      <c r="AG395" s="15">
        <f>IF(H395="","",Sheet1!T395)</f>
        <v>46000</v>
      </c>
      <c r="AH395" s="46">
        <f t="shared" si="63"/>
        <v>46000</v>
      </c>
      <c r="AL395" s="48">
        <f t="shared" si="64"/>
        <v>8</v>
      </c>
      <c r="AN395" s="45">
        <f t="shared" si="65"/>
        <v>3680</v>
      </c>
      <c r="AO395" s="48">
        <f t="shared" si="66"/>
        <v>33311</v>
      </c>
      <c r="AQ395" s="52" t="str">
        <f t="shared" si="67"/>
        <v>K-hangtra</v>
      </c>
      <c r="AR395" s="52">
        <f t="shared" si="68"/>
        <v>156</v>
      </c>
      <c r="AS395" s="52">
        <f t="shared" si="69"/>
        <v>632</v>
      </c>
    </row>
    <row r="396" spans="3:45" x14ac:dyDescent="0.25">
      <c r="C396" s="39" t="str">
        <f>IF(H396="","",Sheet1!AI396)</f>
        <v>B</v>
      </c>
      <c r="D396" s="38" t="s">
        <v>3039</v>
      </c>
      <c r="E396" s="38" t="s">
        <v>25</v>
      </c>
      <c r="F396" s="39" t="str">
        <f>IF(H396="","",Sheet1!AF396)</f>
        <v>05/10/2025</v>
      </c>
      <c r="G396" t="str">
        <f>IF(H396="","",Sheet1!AF396)</f>
        <v>05/10/2025</v>
      </c>
      <c r="H396" s="21">
        <v>9106027173</v>
      </c>
      <c r="I396" t="str">
        <f>IF(H396="","",Sheet1!AF396)</f>
        <v>05/10/2025</v>
      </c>
      <c r="J396" s="40" t="str">
        <f t="shared" si="60"/>
        <v>NKHT2510/00200476570</v>
      </c>
      <c r="L396" s="42" t="str">
        <f>IF(H396="","",Sheet1!AK396)</f>
        <v>K25TTM</v>
      </c>
      <c r="M396" s="42" t="str">
        <f>IF(H396="","",Sheet1!AE396)</f>
        <v>00476570</v>
      </c>
      <c r="N396" s="43" t="str">
        <f>IF(H396="","",Sheet1!AF396)</f>
        <v>05/10/2025</v>
      </c>
      <c r="O396" s="15" t="str">
        <f>IF(H396="","",Sheet1!AH396)</f>
        <v>WIN-HNI-00-002</v>
      </c>
      <c r="S396" s="40" t="str">
        <f>IF(H396="","",Sheet1!AL396)</f>
        <v>2410 WM+ HNI 123 Trịnh Công Sơn</v>
      </c>
      <c r="V396" s="40" t="str">
        <f>IF(H396="","",Sheet1!AL396)</f>
        <v>2410 WM+ HNI 123 Trịnh Công Sơn</v>
      </c>
      <c r="Y396" s="15" t="str">
        <f>IF(H396="","",Sheet1!AJ396)</f>
        <v>TH200</v>
      </c>
      <c r="AB396" s="51">
        <f t="shared" si="61"/>
        <v>5111</v>
      </c>
      <c r="AC396" s="51">
        <f t="shared" si="62"/>
        <v>131</v>
      </c>
      <c r="AE396" s="45">
        <f>IF(H396="","",Sheet1!U396)</f>
        <v>1</v>
      </c>
      <c r="AG396" s="15">
        <f>IF(H396="","",Sheet1!T396)</f>
        <v>45588</v>
      </c>
      <c r="AH396" s="46">
        <f t="shared" si="63"/>
        <v>45588</v>
      </c>
      <c r="AL396" s="48">
        <f t="shared" si="64"/>
        <v>8</v>
      </c>
      <c r="AN396" s="45">
        <f t="shared" si="65"/>
        <v>3647.04</v>
      </c>
      <c r="AO396" s="48">
        <f t="shared" si="66"/>
        <v>33311</v>
      </c>
      <c r="AQ396" s="52" t="str">
        <f t="shared" si="67"/>
        <v>K-hangtra</v>
      </c>
      <c r="AR396" s="52">
        <f t="shared" si="68"/>
        <v>156</v>
      </c>
      <c r="AS396" s="52">
        <f t="shared" si="69"/>
        <v>632</v>
      </c>
    </row>
    <row r="397" spans="3:45" x14ac:dyDescent="0.25">
      <c r="C397" s="39" t="str">
        <f>IF(H397="","",Sheet1!AI397)</f>
        <v>B</v>
      </c>
      <c r="D397" s="38" t="s">
        <v>3039</v>
      </c>
      <c r="E397" s="38" t="s">
        <v>25</v>
      </c>
      <c r="F397" s="39" t="str">
        <f>IF(H397="","",Sheet1!AF397)</f>
        <v>05/10/2025</v>
      </c>
      <c r="G397" t="str">
        <f>IF(H397="","",Sheet1!AF397)</f>
        <v>05/10/2025</v>
      </c>
      <c r="H397" s="21">
        <v>9106027173</v>
      </c>
      <c r="I397" t="str">
        <f>IF(H397="","",Sheet1!AF397)</f>
        <v>05/10/2025</v>
      </c>
      <c r="J397" s="40" t="str">
        <f t="shared" si="60"/>
        <v>NKHT2510/00200476570</v>
      </c>
      <c r="L397" s="42" t="str">
        <f>IF(H397="","",Sheet1!AK397)</f>
        <v>K25TTM</v>
      </c>
      <c r="M397" s="42" t="str">
        <f>IF(H397="","",Sheet1!AE397)</f>
        <v>00476570</v>
      </c>
      <c r="N397" s="43" t="str">
        <f>IF(H397="","",Sheet1!AF397)</f>
        <v>05/10/2025</v>
      </c>
      <c r="O397" s="15" t="str">
        <f>IF(H397="","",Sheet1!AH397)</f>
        <v>WIN-HNI-00-002</v>
      </c>
      <c r="S397" s="40" t="str">
        <f>IF(H397="","",Sheet1!AL397)</f>
        <v>2410 WM+ HNI 123 Trịnh Công Sơn</v>
      </c>
      <c r="V397" s="40" t="str">
        <f>IF(H397="","",Sheet1!AL397)</f>
        <v>2410 WM+ HNI 123 Trịnh Công Sơn</v>
      </c>
      <c r="Y397" s="15" t="str">
        <f>IF(H397="","",Sheet1!AJ397)</f>
        <v>GM500</v>
      </c>
      <c r="AB397" s="51">
        <f t="shared" si="61"/>
        <v>5111</v>
      </c>
      <c r="AC397" s="51">
        <f t="shared" si="62"/>
        <v>131</v>
      </c>
      <c r="AE397" s="45">
        <f>IF(H397="","",Sheet1!U397)</f>
        <v>1</v>
      </c>
      <c r="AG397" s="15">
        <f>IF(H397="","",Sheet1!T397)</f>
        <v>111058</v>
      </c>
      <c r="AH397" s="46">
        <f t="shared" si="63"/>
        <v>111058</v>
      </c>
      <c r="AL397" s="48">
        <f t="shared" si="64"/>
        <v>8</v>
      </c>
      <c r="AN397" s="45">
        <f t="shared" si="65"/>
        <v>8884.64</v>
      </c>
      <c r="AO397" s="48">
        <f t="shared" si="66"/>
        <v>33311</v>
      </c>
      <c r="AQ397" s="52" t="str">
        <f t="shared" si="67"/>
        <v>K-hangtra</v>
      </c>
      <c r="AR397" s="52">
        <f t="shared" si="68"/>
        <v>156</v>
      </c>
      <c r="AS397" s="52">
        <f t="shared" si="69"/>
        <v>632</v>
      </c>
    </row>
    <row r="398" spans="3:45" x14ac:dyDescent="0.25">
      <c r="C398" s="39" t="str">
        <f>IF(H398="","",Sheet1!AI398)</f>
        <v>N</v>
      </c>
      <c r="D398" s="38" t="s">
        <v>3039</v>
      </c>
      <c r="E398" s="38" t="s">
        <v>25</v>
      </c>
      <c r="F398" s="39" t="str">
        <f>IF(H398="","",Sheet1!AF398)</f>
        <v>05/10/2025</v>
      </c>
      <c r="G398" t="str">
        <f>IF(H398="","",Sheet1!AF398)</f>
        <v>05/10/2025</v>
      </c>
      <c r="H398" s="21">
        <v>9106027214</v>
      </c>
      <c r="I398" t="str">
        <f>IF(H398="","",Sheet1!AF398)</f>
        <v>05/10/2025</v>
      </c>
      <c r="J398" s="40" t="str">
        <f t="shared" si="60"/>
        <v>NKHT2510/06100015610</v>
      </c>
      <c r="L398" s="42" t="str">
        <f>IF(H398="","",Sheet1!AK398)</f>
        <v>K25TTM</v>
      </c>
      <c r="M398" s="42" t="str">
        <f>IF(H398="","",Sheet1!AE398)</f>
        <v>00015610</v>
      </c>
      <c r="N398" s="43" t="str">
        <f>IF(H398="","",Sheet1!AF398)</f>
        <v>05/10/2025</v>
      </c>
      <c r="O398" s="15" t="str">
        <f>IF(H398="","",Sheet1!AH398)</f>
        <v>WIN-061</v>
      </c>
      <c r="S398" s="40" t="str">
        <f>IF(H398="","",Sheet1!AL398)</f>
        <v>2AH7 WM+ QNM 136 ĐT609, Điện Thọ</v>
      </c>
      <c r="V398" s="40" t="str">
        <f>IF(H398="","",Sheet1!AL398)</f>
        <v>2AH7 WM+ QNM 136 ĐT609, Điện Thọ</v>
      </c>
      <c r="Y398" s="15" t="str">
        <f>IF(H398="","",Sheet1!AJ398)</f>
        <v>GM500</v>
      </c>
      <c r="AB398" s="51">
        <f t="shared" si="61"/>
        <v>5111</v>
      </c>
      <c r="AC398" s="51">
        <f t="shared" si="62"/>
        <v>131</v>
      </c>
      <c r="AE398" s="45">
        <f>IF(H398="","",Sheet1!U398)</f>
        <v>1</v>
      </c>
      <c r="AG398" s="15">
        <f>IF(H398="","",Sheet1!T398)</f>
        <v>111058</v>
      </c>
      <c r="AH398" s="46">
        <f t="shared" si="63"/>
        <v>111058</v>
      </c>
      <c r="AL398" s="48">
        <f t="shared" si="64"/>
        <v>8</v>
      </c>
      <c r="AN398" s="45">
        <f t="shared" si="65"/>
        <v>8884.64</v>
      </c>
      <c r="AO398" s="48">
        <f t="shared" si="66"/>
        <v>33311</v>
      </c>
      <c r="AQ398" s="52" t="str">
        <f t="shared" si="67"/>
        <v>K-hangtra</v>
      </c>
      <c r="AR398" s="52">
        <f t="shared" si="68"/>
        <v>156</v>
      </c>
      <c r="AS398" s="52">
        <f t="shared" si="69"/>
        <v>632</v>
      </c>
    </row>
    <row r="399" spans="3:45" x14ac:dyDescent="0.25">
      <c r="C399" s="39" t="str">
        <f>IF(H399="","",Sheet1!AI399)</f>
        <v>B</v>
      </c>
      <c r="D399" s="38" t="s">
        <v>3039</v>
      </c>
      <c r="E399" s="38" t="s">
        <v>25</v>
      </c>
      <c r="F399" s="39" t="str">
        <f>IF(H399="","",Sheet1!AF399)</f>
        <v>05/10/2025</v>
      </c>
      <c r="G399" t="str">
        <f>IF(H399="","",Sheet1!AF399)</f>
        <v>05/10/2025</v>
      </c>
      <c r="H399" s="21">
        <v>9106027250</v>
      </c>
      <c r="I399" t="str">
        <f>IF(H399="","",Sheet1!AF399)</f>
        <v>05/10/2025</v>
      </c>
      <c r="J399" s="40" t="str">
        <f t="shared" si="60"/>
        <v>NKHT2510/02000033173</v>
      </c>
      <c r="L399" s="42" t="str">
        <f>IF(H399="","",Sheet1!AK399)</f>
        <v>K25TTM</v>
      </c>
      <c r="M399" s="42" t="str">
        <f>IF(H399="","",Sheet1!AE399)</f>
        <v>00033173</v>
      </c>
      <c r="N399" s="43" t="str">
        <f>IF(H399="","",Sheet1!AF399)</f>
        <v>05/10/2025</v>
      </c>
      <c r="O399" s="15" t="str">
        <f>IF(H399="","",Sheet1!AH399)</f>
        <v>WIN-020</v>
      </c>
      <c r="S399" s="40" t="str">
        <f>IF(H399="","",Sheet1!AL399)</f>
        <v>5663 WM+ THA 66B Phố Thiều</v>
      </c>
      <c r="V399" s="40" t="str">
        <f>IF(H399="","",Sheet1!AL399)</f>
        <v>5663 WM+ THA 66B Phố Thiều</v>
      </c>
      <c r="Y399" s="15" t="str">
        <f>IF(H399="","",Sheet1!AJ399)</f>
        <v>CC300</v>
      </c>
      <c r="AB399" s="51">
        <f t="shared" si="61"/>
        <v>5111</v>
      </c>
      <c r="AC399" s="51">
        <f t="shared" si="62"/>
        <v>131</v>
      </c>
      <c r="AE399" s="45">
        <f>IF(H399="","",Sheet1!U399)</f>
        <v>1</v>
      </c>
      <c r="AG399" s="15">
        <f>IF(H399="","",Sheet1!T399)</f>
        <v>60885</v>
      </c>
      <c r="AH399" s="46">
        <f t="shared" si="63"/>
        <v>60885</v>
      </c>
      <c r="AL399" s="48">
        <f t="shared" si="64"/>
        <v>8</v>
      </c>
      <c r="AN399" s="45">
        <f t="shared" si="65"/>
        <v>4870.8</v>
      </c>
      <c r="AO399" s="48">
        <f t="shared" si="66"/>
        <v>33311</v>
      </c>
      <c r="AQ399" s="52" t="str">
        <f t="shared" si="67"/>
        <v>K-hangtra</v>
      </c>
      <c r="AR399" s="52">
        <f t="shared" si="68"/>
        <v>156</v>
      </c>
      <c r="AS399" s="52">
        <f t="shared" si="69"/>
        <v>632</v>
      </c>
    </row>
    <row r="400" spans="3:45" x14ac:dyDescent="0.25">
      <c r="C400" s="39" t="str">
        <f>IF(H400="","",Sheet1!AI400)</f>
        <v>B</v>
      </c>
      <c r="D400" s="38" t="s">
        <v>3039</v>
      </c>
      <c r="E400" s="38" t="s">
        <v>25</v>
      </c>
      <c r="F400" s="39" t="str">
        <f>IF(H400="","",Sheet1!AF400)</f>
        <v>05/10/2025</v>
      </c>
      <c r="G400" t="str">
        <f>IF(H400="","",Sheet1!AF400)</f>
        <v>05/10/2025</v>
      </c>
      <c r="H400" s="21">
        <v>9106027324</v>
      </c>
      <c r="I400" t="str">
        <f>IF(H400="","",Sheet1!AF400)</f>
        <v>05/10/2025</v>
      </c>
      <c r="J400" s="40" t="str">
        <f t="shared" si="60"/>
        <v>NKHT2510/04500005222</v>
      </c>
      <c r="L400" s="42" t="str">
        <f>IF(H400="","",Sheet1!AK400)</f>
        <v>K25TTM</v>
      </c>
      <c r="M400" s="42" t="str">
        <f>IF(H400="","",Sheet1!AE400)</f>
        <v>00005222</v>
      </c>
      <c r="N400" s="43" t="str">
        <f>IF(H400="","",Sheet1!AF400)</f>
        <v>05/10/2025</v>
      </c>
      <c r="O400" s="15" t="str">
        <f>IF(H400="","",Sheet1!AH400)</f>
        <v>WIN-045</v>
      </c>
      <c r="S400" s="40" t="str">
        <f>IF(H400="","",Sheet1!AL400)</f>
        <v>6642 WM+ QBH Dy Lộc, Quảng Trạch</v>
      </c>
      <c r="V400" s="40" t="str">
        <f>IF(H400="","",Sheet1!AL400)</f>
        <v>6642 WM+ QBH Dy Lộc, Quảng Trạch</v>
      </c>
      <c r="Y400" s="15" t="str">
        <f>IF(H400="","",Sheet1!AJ400)</f>
        <v>MNH250</v>
      </c>
      <c r="AB400" s="51">
        <f t="shared" si="61"/>
        <v>5111</v>
      </c>
      <c r="AC400" s="51">
        <f t="shared" si="62"/>
        <v>131</v>
      </c>
      <c r="AE400" s="45">
        <f>IF(H400="","",Sheet1!U400)</f>
        <v>1</v>
      </c>
      <c r="AG400" s="15">
        <f>IF(H400="","",Sheet1!T400)</f>
        <v>46000</v>
      </c>
      <c r="AH400" s="46">
        <f t="shared" si="63"/>
        <v>46000</v>
      </c>
      <c r="AL400" s="48">
        <f t="shared" si="64"/>
        <v>8</v>
      </c>
      <c r="AN400" s="45">
        <f t="shared" si="65"/>
        <v>3680</v>
      </c>
      <c r="AO400" s="48">
        <f t="shared" si="66"/>
        <v>33311</v>
      </c>
      <c r="AQ400" s="52" t="str">
        <f t="shared" si="67"/>
        <v>K-hangtra</v>
      </c>
      <c r="AR400" s="52">
        <f t="shared" si="68"/>
        <v>156</v>
      </c>
      <c r="AS400" s="52">
        <f t="shared" si="69"/>
        <v>632</v>
      </c>
    </row>
    <row r="401" spans="3:45" x14ac:dyDescent="0.25">
      <c r="C401" s="39" t="str">
        <f>IF(H401="","",Sheet1!AI401)</f>
        <v>B</v>
      </c>
      <c r="D401" s="38" t="s">
        <v>3039</v>
      </c>
      <c r="E401" s="38" t="s">
        <v>25</v>
      </c>
      <c r="F401" s="39" t="str">
        <f>IF(H401="","",Sheet1!AF401)</f>
        <v>05/10/2025</v>
      </c>
      <c r="G401" t="str">
        <f>IF(H401="","",Sheet1!AF401)</f>
        <v>05/10/2025</v>
      </c>
      <c r="H401" s="21">
        <v>9106027377</v>
      </c>
      <c r="I401" t="str">
        <f>IF(H401="","",Sheet1!AF401)</f>
        <v>05/10/2025</v>
      </c>
      <c r="J401" s="40" t="str">
        <f t="shared" si="60"/>
        <v>NKHT2510/00200476642</v>
      </c>
      <c r="L401" s="42" t="str">
        <f>IF(H401="","",Sheet1!AK401)</f>
        <v>K25TTM</v>
      </c>
      <c r="M401" s="42" t="str">
        <f>IF(H401="","",Sheet1!AE401)</f>
        <v>00476642</v>
      </c>
      <c r="N401" s="43" t="str">
        <f>IF(H401="","",Sheet1!AF401)</f>
        <v>05/10/2025</v>
      </c>
      <c r="O401" s="15" t="str">
        <f>IF(H401="","",Sheet1!AH401)</f>
        <v>WIN-HNI-00-002</v>
      </c>
      <c r="S401" s="40" t="str">
        <f>IF(H401="","",Sheet1!AL401)</f>
        <v>5617 WM+ HNI S2.01 Ocean Park</v>
      </c>
      <c r="V401" s="40" t="str">
        <f>IF(H401="","",Sheet1!AL401)</f>
        <v>5617 WM+ HNI S2.01 Ocean Park</v>
      </c>
      <c r="Y401" s="15" t="str">
        <f>IF(H401="","",Sheet1!AJ401)</f>
        <v>CN300</v>
      </c>
      <c r="AB401" s="51">
        <f t="shared" si="61"/>
        <v>5111</v>
      </c>
      <c r="AC401" s="51">
        <f t="shared" si="62"/>
        <v>131</v>
      </c>
      <c r="AE401" s="45">
        <f>IF(H401="","",Sheet1!U401)</f>
        <v>1</v>
      </c>
      <c r="AG401" s="15">
        <f>IF(H401="","",Sheet1!T401)</f>
        <v>70950</v>
      </c>
      <c r="AH401" s="46">
        <f t="shared" si="63"/>
        <v>70950</v>
      </c>
      <c r="AL401" s="48">
        <f t="shared" si="64"/>
        <v>8</v>
      </c>
      <c r="AN401" s="45">
        <f t="shared" si="65"/>
        <v>5676</v>
      </c>
      <c r="AO401" s="48">
        <f t="shared" si="66"/>
        <v>33311</v>
      </c>
      <c r="AQ401" s="52" t="str">
        <f t="shared" si="67"/>
        <v>K-hangtra</v>
      </c>
      <c r="AR401" s="52">
        <f t="shared" si="68"/>
        <v>156</v>
      </c>
      <c r="AS401" s="52">
        <f t="shared" si="69"/>
        <v>632</v>
      </c>
    </row>
    <row r="402" spans="3:45" x14ac:dyDescent="0.25">
      <c r="C402" s="39" t="str">
        <f>IF(H402="","",Sheet1!AI402)</f>
        <v>B</v>
      </c>
      <c r="D402" s="38" t="s">
        <v>3039</v>
      </c>
      <c r="E402" s="38" t="s">
        <v>25</v>
      </c>
      <c r="F402" s="39" t="str">
        <f>IF(H402="","",Sheet1!AF402)</f>
        <v>05/10/2025</v>
      </c>
      <c r="G402" t="str">
        <f>IF(H402="","",Sheet1!AF402)</f>
        <v>05/10/2025</v>
      </c>
      <c r="H402" s="21">
        <v>9106027356</v>
      </c>
      <c r="I402" t="str">
        <f>IF(H402="","",Sheet1!AF402)</f>
        <v>05/10/2025</v>
      </c>
      <c r="J402" s="40" t="str">
        <f t="shared" si="60"/>
        <v>NKHT2510/00300017926</v>
      </c>
      <c r="L402" s="42" t="str">
        <f>IF(H402="","",Sheet1!AK402)</f>
        <v>K25TTM</v>
      </c>
      <c r="M402" s="42" t="str">
        <f>IF(H402="","",Sheet1!AE402)</f>
        <v>00017926</v>
      </c>
      <c r="N402" s="43" t="str">
        <f>IF(H402="","",Sheet1!AF402)</f>
        <v>05/10/2025</v>
      </c>
      <c r="O402" s="15" t="str">
        <f>IF(H402="","",Sheet1!AH402)</f>
        <v>WIN-PTO-00-003</v>
      </c>
      <c r="S402" s="40" t="str">
        <f>IF(H402="","",Sheet1!AL402)</f>
        <v>5905 WM+ PTO 26 Âu Cơ</v>
      </c>
      <c r="V402" s="40" t="str">
        <f>IF(H402="","",Sheet1!AL402)</f>
        <v>5905 WM+ PTO 26 Âu Cơ</v>
      </c>
      <c r="Y402" s="15" t="str">
        <f>IF(H402="","",Sheet1!AJ402)</f>
        <v>MNH250</v>
      </c>
      <c r="AB402" s="51">
        <f t="shared" si="61"/>
        <v>5111</v>
      </c>
      <c r="AC402" s="51">
        <f t="shared" si="62"/>
        <v>131</v>
      </c>
      <c r="AE402" s="45">
        <f>IF(H402="","",Sheet1!U402)</f>
        <v>2</v>
      </c>
      <c r="AG402" s="15">
        <f>IF(H402="","",Sheet1!T402)</f>
        <v>46000</v>
      </c>
      <c r="AH402" s="46">
        <f t="shared" si="63"/>
        <v>92000</v>
      </c>
      <c r="AL402" s="48">
        <f t="shared" si="64"/>
        <v>8</v>
      </c>
      <c r="AN402" s="45">
        <f t="shared" si="65"/>
        <v>7360</v>
      </c>
      <c r="AO402" s="48">
        <f t="shared" si="66"/>
        <v>33311</v>
      </c>
      <c r="AQ402" s="52" t="str">
        <f t="shared" si="67"/>
        <v>K-hangtra</v>
      </c>
      <c r="AR402" s="52">
        <f t="shared" si="68"/>
        <v>156</v>
      </c>
      <c r="AS402" s="52">
        <f t="shared" si="69"/>
        <v>632</v>
      </c>
    </row>
    <row r="403" spans="3:45" x14ac:dyDescent="0.25">
      <c r="C403" s="39" t="str">
        <f>IF(H403="","",Sheet1!AI403)</f>
        <v>B</v>
      </c>
      <c r="D403" s="38" t="s">
        <v>3039</v>
      </c>
      <c r="E403" s="38" t="s">
        <v>25</v>
      </c>
      <c r="F403" s="39" t="str">
        <f>IF(H403="","",Sheet1!AF403)</f>
        <v>05/10/2025</v>
      </c>
      <c r="G403" t="str">
        <f>IF(H403="","",Sheet1!AF403)</f>
        <v>05/10/2025</v>
      </c>
      <c r="H403" s="21">
        <v>9106027334</v>
      </c>
      <c r="I403" t="str">
        <f>IF(H403="","",Sheet1!AF403)</f>
        <v>05/10/2025</v>
      </c>
      <c r="J403" s="40" t="str">
        <f t="shared" si="60"/>
        <v>NKHT2510/00200476632</v>
      </c>
      <c r="L403" s="42" t="str">
        <f>IF(H403="","",Sheet1!AK403)</f>
        <v>K25TTM</v>
      </c>
      <c r="M403" s="42" t="str">
        <f>IF(H403="","",Sheet1!AE403)</f>
        <v>00476632</v>
      </c>
      <c r="N403" s="43" t="str">
        <f>IF(H403="","",Sheet1!AF403)</f>
        <v>05/10/2025</v>
      </c>
      <c r="O403" s="15" t="str">
        <f>IF(H403="","",Sheet1!AH403)</f>
        <v>WIN-HNI-00-002</v>
      </c>
      <c r="S403" s="40" t="str">
        <f>IF(H403="","",Sheet1!AL403)</f>
        <v>4484 WM+ HNI Chợ Kim, Tổ 49 TT Đông Anh</v>
      </c>
      <c r="V403" s="40" t="str">
        <f>IF(H403="","",Sheet1!AL403)</f>
        <v>4484 WM+ HNI Chợ Kim, Tổ 49 TT Đông Anh</v>
      </c>
      <c r="Y403" s="15" t="str">
        <f>IF(H403="","",Sheet1!AJ403)</f>
        <v>GM500</v>
      </c>
      <c r="AB403" s="51">
        <f t="shared" si="61"/>
        <v>5111</v>
      </c>
      <c r="AC403" s="51">
        <f t="shared" si="62"/>
        <v>131</v>
      </c>
      <c r="AE403" s="45">
        <f>IF(H403="","",Sheet1!U403)</f>
        <v>1</v>
      </c>
      <c r="AG403" s="15">
        <f>IF(H403="","",Sheet1!T403)</f>
        <v>111058</v>
      </c>
      <c r="AH403" s="46">
        <f t="shared" si="63"/>
        <v>111058</v>
      </c>
      <c r="AL403" s="48">
        <f t="shared" si="64"/>
        <v>8</v>
      </c>
      <c r="AN403" s="45">
        <f t="shared" si="65"/>
        <v>8884.64</v>
      </c>
      <c r="AO403" s="48">
        <f t="shared" si="66"/>
        <v>33311</v>
      </c>
      <c r="AQ403" s="52" t="str">
        <f t="shared" si="67"/>
        <v>K-hangtra</v>
      </c>
      <c r="AR403" s="52">
        <f t="shared" si="68"/>
        <v>156</v>
      </c>
      <c r="AS403" s="52">
        <f t="shared" si="69"/>
        <v>632</v>
      </c>
    </row>
    <row r="404" spans="3:45" x14ac:dyDescent="0.25">
      <c r="C404" s="39" t="str">
        <f>IF(H404="","",Sheet1!AI404)</f>
        <v>B</v>
      </c>
      <c r="D404" s="38" t="s">
        <v>3039</v>
      </c>
      <c r="E404" s="38" t="s">
        <v>25</v>
      </c>
      <c r="F404" s="39" t="str">
        <f>IF(H404="","",Sheet1!AF404)</f>
        <v>05/10/2025</v>
      </c>
      <c r="G404" t="str">
        <f>IF(H404="","",Sheet1!AF404)</f>
        <v>05/10/2025</v>
      </c>
      <c r="H404" s="21">
        <v>9106027438</v>
      </c>
      <c r="I404" t="str">
        <f>IF(H404="","",Sheet1!AF404)</f>
        <v>05/10/2025</v>
      </c>
      <c r="J404" s="40" t="str">
        <f t="shared" si="60"/>
        <v>NKHT2510/00200476656</v>
      </c>
      <c r="L404" s="42" t="str">
        <f>IF(H404="","",Sheet1!AK404)</f>
        <v>K25TTM</v>
      </c>
      <c r="M404" s="42" t="str">
        <f>IF(H404="","",Sheet1!AE404)</f>
        <v>00476656</v>
      </c>
      <c r="N404" s="43" t="str">
        <f>IF(H404="","",Sheet1!AF404)</f>
        <v>05/10/2025</v>
      </c>
      <c r="O404" s="15" t="str">
        <f>IF(H404="","",Sheet1!AH404)</f>
        <v>WIN-HNI-00-002</v>
      </c>
      <c r="S404" s="40" t="str">
        <f>IF(H404="","",Sheet1!AL404)</f>
        <v>4968 WM+ HNI QL3 Phố Lộc Hà</v>
      </c>
      <c r="V404" s="40" t="str">
        <f>IF(H404="","",Sheet1!AL404)</f>
        <v>4968 WM+ HNI QL3 Phố Lộc Hà</v>
      </c>
      <c r="Y404" s="15" t="str">
        <f>IF(H404="","",Sheet1!AJ404)</f>
        <v>TH200</v>
      </c>
      <c r="AB404" s="51">
        <f t="shared" si="61"/>
        <v>5111</v>
      </c>
      <c r="AC404" s="51">
        <f t="shared" si="62"/>
        <v>131</v>
      </c>
      <c r="AE404" s="45">
        <f>IF(H404="","",Sheet1!U404)</f>
        <v>1</v>
      </c>
      <c r="AG404" s="15">
        <f>IF(H404="","",Sheet1!T404)</f>
        <v>45588</v>
      </c>
      <c r="AH404" s="46">
        <f t="shared" si="63"/>
        <v>45588</v>
      </c>
      <c r="AL404" s="48">
        <f t="shared" si="64"/>
        <v>8</v>
      </c>
      <c r="AN404" s="45">
        <f t="shared" si="65"/>
        <v>3647.04</v>
      </c>
      <c r="AO404" s="48">
        <f t="shared" si="66"/>
        <v>33311</v>
      </c>
      <c r="AQ404" s="52" t="str">
        <f t="shared" si="67"/>
        <v>K-hangtra</v>
      </c>
      <c r="AR404" s="52">
        <f t="shared" si="68"/>
        <v>156</v>
      </c>
      <c r="AS404" s="52">
        <f t="shared" si="69"/>
        <v>632</v>
      </c>
    </row>
    <row r="405" spans="3:45" x14ac:dyDescent="0.25">
      <c r="C405" s="39" t="str">
        <f>IF(H405="","",Sheet1!AI405)</f>
        <v>N</v>
      </c>
      <c r="D405" s="38" t="s">
        <v>3039</v>
      </c>
      <c r="E405" s="38" t="s">
        <v>25</v>
      </c>
      <c r="F405" s="39" t="str">
        <f>IF(H405="","",Sheet1!AF405)</f>
        <v>05/10/2025</v>
      </c>
      <c r="G405" t="str">
        <f>IF(H405="","",Sheet1!AF405)</f>
        <v>05/10/2025</v>
      </c>
      <c r="H405" s="21">
        <v>9106027434</v>
      </c>
      <c r="I405" t="str">
        <f>IF(H405="","",Sheet1!AF405)</f>
        <v>05/10/2025</v>
      </c>
      <c r="J405" s="40" t="str">
        <f t="shared" si="60"/>
        <v>NKHT2510/09100158243</v>
      </c>
      <c r="L405" s="42" t="str">
        <f>IF(H405="","",Sheet1!AK405)</f>
        <v>K25TTM</v>
      </c>
      <c r="M405" s="42" t="str">
        <f>IF(H405="","",Sheet1!AE405)</f>
        <v>00158243</v>
      </c>
      <c r="N405" s="43" t="str">
        <f>IF(H405="","",Sheet1!AF405)</f>
        <v>05/10/2025</v>
      </c>
      <c r="O405" s="15" t="str">
        <f>IF(H405="","",Sheet1!AH405)</f>
        <v>WIN4091</v>
      </c>
      <c r="S405" s="40" t="str">
        <f>IF(H405="","",Sheet1!AL405)</f>
        <v>4091 WM+ HCM 217A Long Phước</v>
      </c>
      <c r="V405" s="40" t="str">
        <f>IF(H405="","",Sheet1!AL405)</f>
        <v>4091 WM+ HCM 217A Long Phước</v>
      </c>
      <c r="Y405" s="15" t="str">
        <f>IF(H405="","",Sheet1!AJ405)</f>
        <v>GXD500</v>
      </c>
      <c r="AB405" s="51">
        <f t="shared" si="61"/>
        <v>5111</v>
      </c>
      <c r="AC405" s="51">
        <f t="shared" si="62"/>
        <v>131</v>
      </c>
      <c r="AE405" s="45">
        <f>IF(H405="","",Sheet1!U405)</f>
        <v>4</v>
      </c>
      <c r="AG405" s="15">
        <f>IF(H405="","",Sheet1!T405)</f>
        <v>111606</v>
      </c>
      <c r="AH405" s="46">
        <f t="shared" si="63"/>
        <v>446424</v>
      </c>
      <c r="AL405" s="48">
        <f t="shared" si="64"/>
        <v>8</v>
      </c>
      <c r="AN405" s="45">
        <f t="shared" si="65"/>
        <v>35713.919999999998</v>
      </c>
      <c r="AO405" s="48">
        <f t="shared" si="66"/>
        <v>33311</v>
      </c>
      <c r="AQ405" s="52" t="str">
        <f t="shared" si="67"/>
        <v>K-hangtra</v>
      </c>
      <c r="AR405" s="52">
        <f t="shared" si="68"/>
        <v>156</v>
      </c>
      <c r="AS405" s="52">
        <f t="shared" si="69"/>
        <v>632</v>
      </c>
    </row>
    <row r="406" spans="3:45" x14ac:dyDescent="0.25">
      <c r="C406" s="39" t="str">
        <f>IF(H406="","",Sheet1!AI406)</f>
        <v>N</v>
      </c>
      <c r="D406" s="38" t="s">
        <v>3039</v>
      </c>
      <c r="E406" s="38" t="s">
        <v>25</v>
      </c>
      <c r="F406" s="39" t="str">
        <f>IF(H406="","",Sheet1!AF406)</f>
        <v>05/10/2025</v>
      </c>
      <c r="G406" t="str">
        <f>IF(H406="","",Sheet1!AF406)</f>
        <v>05/10/2025</v>
      </c>
      <c r="H406" s="21">
        <v>9106027434</v>
      </c>
      <c r="I406" t="str">
        <f>IF(H406="","",Sheet1!AF406)</f>
        <v>05/10/2025</v>
      </c>
      <c r="J406" s="40" t="str">
        <f t="shared" si="60"/>
        <v>NKHT2510/09100158243</v>
      </c>
      <c r="L406" s="42" t="str">
        <f>IF(H406="","",Sheet1!AK406)</f>
        <v>K25TTM</v>
      </c>
      <c r="M406" s="42" t="str">
        <f>IF(H406="","",Sheet1!AE406)</f>
        <v>00158243</v>
      </c>
      <c r="N406" s="43" t="str">
        <f>IF(H406="","",Sheet1!AF406)</f>
        <v>05/10/2025</v>
      </c>
      <c r="O406" s="15" t="str">
        <f>IF(H406="","",Sheet1!AH406)</f>
        <v>WIN4091</v>
      </c>
      <c r="S406" s="40" t="str">
        <f>IF(H406="","",Sheet1!AL406)</f>
        <v>4091 WM+ HCM 217A Long Phước</v>
      </c>
      <c r="V406" s="40" t="str">
        <f>IF(H406="","",Sheet1!AL406)</f>
        <v>4091 WM+ HCM 217A Long Phước</v>
      </c>
      <c r="Y406" s="15" t="str">
        <f>IF(H406="","",Sheet1!AJ406)</f>
        <v>CN300</v>
      </c>
      <c r="AB406" s="51">
        <f t="shared" si="61"/>
        <v>5111</v>
      </c>
      <c r="AC406" s="51">
        <f t="shared" si="62"/>
        <v>131</v>
      </c>
      <c r="AE406" s="45">
        <f>IF(H406="","",Sheet1!U406)</f>
        <v>2</v>
      </c>
      <c r="AG406" s="15">
        <f>IF(H406="","",Sheet1!T406)</f>
        <v>70950</v>
      </c>
      <c r="AH406" s="46">
        <f t="shared" si="63"/>
        <v>141900</v>
      </c>
      <c r="AL406" s="48">
        <f t="shared" si="64"/>
        <v>8</v>
      </c>
      <c r="AN406" s="45">
        <f t="shared" si="65"/>
        <v>11352</v>
      </c>
      <c r="AO406" s="48">
        <f t="shared" si="66"/>
        <v>33311</v>
      </c>
      <c r="AQ406" s="52" t="str">
        <f t="shared" si="67"/>
        <v>K-hangtra</v>
      </c>
      <c r="AR406" s="52">
        <f t="shared" si="68"/>
        <v>156</v>
      </c>
      <c r="AS406" s="52">
        <f t="shared" si="69"/>
        <v>632</v>
      </c>
    </row>
    <row r="407" spans="3:45" x14ac:dyDescent="0.25">
      <c r="C407" s="39" t="str">
        <f>IF(H407="","",Sheet1!AI407)</f>
        <v>N</v>
      </c>
      <c r="D407" s="38" t="s">
        <v>3039</v>
      </c>
      <c r="E407" s="38" t="s">
        <v>25</v>
      </c>
      <c r="F407" s="39" t="str">
        <f>IF(H407="","",Sheet1!AF407)</f>
        <v>05/10/2025</v>
      </c>
      <c r="G407" t="str">
        <f>IF(H407="","",Sheet1!AF407)</f>
        <v>05/10/2025</v>
      </c>
      <c r="H407" s="21">
        <v>9106027580</v>
      </c>
      <c r="I407" t="str">
        <f>IF(H407="","",Sheet1!AF407)</f>
        <v>05/10/2025</v>
      </c>
      <c r="J407" s="40" t="str">
        <f t="shared" si="60"/>
        <v>NKHT2510/07100009468</v>
      </c>
      <c r="L407" s="42" t="str">
        <f>IF(H407="","",Sheet1!AK407)</f>
        <v>K25TTM</v>
      </c>
      <c r="M407" s="42" t="str">
        <f>IF(H407="","",Sheet1!AE407)</f>
        <v>00009468</v>
      </c>
      <c r="N407" s="43" t="str">
        <f>IF(H407="","",Sheet1!AF407)</f>
        <v>05/10/2025</v>
      </c>
      <c r="O407" s="15" t="str">
        <f>IF(H407="","",Sheet1!AH407)</f>
        <v>WIN-071</v>
      </c>
      <c r="S407" s="40" t="str">
        <f>IF(H407="","",Sheet1!AL407)</f>
        <v>2ABE WM+ BDH TĐ 80, TBĐ 35 Thôn An Lương</v>
      </c>
      <c r="V407" s="40" t="str">
        <f>IF(H407="","",Sheet1!AL407)</f>
        <v>2ABE WM+ BDH TĐ 80, TBĐ 35 Thôn An Lương</v>
      </c>
      <c r="Y407" s="15" t="str">
        <f>IF(H407="","",Sheet1!AJ407)</f>
        <v>GTLX250G</v>
      </c>
      <c r="AB407" s="51">
        <f t="shared" si="61"/>
        <v>5111</v>
      </c>
      <c r="AC407" s="51">
        <f t="shared" si="62"/>
        <v>131</v>
      </c>
      <c r="AE407" s="45">
        <f>IF(H407="","",Sheet1!U407)</f>
        <v>2</v>
      </c>
      <c r="AG407" s="15">
        <f>IF(H407="","",Sheet1!T407)</f>
        <v>41150</v>
      </c>
      <c r="AH407" s="46">
        <f t="shared" si="63"/>
        <v>82300</v>
      </c>
      <c r="AL407" s="48">
        <f t="shared" si="64"/>
        <v>8</v>
      </c>
      <c r="AN407" s="45">
        <f t="shared" si="65"/>
        <v>6584</v>
      </c>
      <c r="AO407" s="48">
        <f t="shared" si="66"/>
        <v>33311</v>
      </c>
      <c r="AQ407" s="52" t="str">
        <f t="shared" si="67"/>
        <v>K-hangtra</v>
      </c>
      <c r="AR407" s="52">
        <f t="shared" si="68"/>
        <v>156</v>
      </c>
      <c r="AS407" s="52">
        <f t="shared" si="69"/>
        <v>632</v>
      </c>
    </row>
    <row r="408" spans="3:45" x14ac:dyDescent="0.25">
      <c r="C408" s="39" t="str">
        <f>IF(H408="","",Sheet1!AI408)</f>
        <v>N</v>
      </c>
      <c r="D408" s="38" t="s">
        <v>3039</v>
      </c>
      <c r="E408" s="38" t="s">
        <v>25</v>
      </c>
      <c r="F408" s="39" t="str">
        <f>IF(H408="","",Sheet1!AF408)</f>
        <v>05/10/2025</v>
      </c>
      <c r="G408" t="str">
        <f>IF(H408="","",Sheet1!AF408)</f>
        <v>05/10/2025</v>
      </c>
      <c r="H408" s="21">
        <v>9106027580</v>
      </c>
      <c r="I408" t="str">
        <f>IF(H408="","",Sheet1!AF408)</f>
        <v>05/10/2025</v>
      </c>
      <c r="J408" s="40" t="str">
        <f t="shared" si="60"/>
        <v>NKHT2510/07100009468</v>
      </c>
      <c r="L408" s="42" t="str">
        <f>IF(H408="","",Sheet1!AK408)</f>
        <v>K25TTM</v>
      </c>
      <c r="M408" s="42" t="str">
        <f>IF(H408="","",Sheet1!AE408)</f>
        <v>00009468</v>
      </c>
      <c r="N408" s="43" t="str">
        <f>IF(H408="","",Sheet1!AF408)</f>
        <v>05/10/2025</v>
      </c>
      <c r="O408" s="15" t="str">
        <f>IF(H408="","",Sheet1!AH408)</f>
        <v>WIN-071</v>
      </c>
      <c r="S408" s="40" t="str">
        <f>IF(H408="","",Sheet1!AL408)</f>
        <v>2ABE WM+ BDH TĐ 80, TBĐ 35 Thôn An Lương</v>
      </c>
      <c r="V408" s="40" t="str">
        <f>IF(H408="","",Sheet1!AL408)</f>
        <v>2ABE WM+ BDH TĐ 80, TBĐ 35 Thôn An Lương</v>
      </c>
      <c r="Y408" s="15" t="str">
        <f>IF(H408="","",Sheet1!AJ408)</f>
        <v>GSG250</v>
      </c>
      <c r="AB408" s="51">
        <f t="shared" si="61"/>
        <v>5111</v>
      </c>
      <c r="AC408" s="51">
        <f t="shared" si="62"/>
        <v>131</v>
      </c>
      <c r="AE408" s="45">
        <f>IF(H408="","",Sheet1!U408)</f>
        <v>1</v>
      </c>
      <c r="AG408" s="15">
        <f>IF(H408="","",Sheet1!T408)</f>
        <v>50400</v>
      </c>
      <c r="AH408" s="46">
        <f t="shared" si="63"/>
        <v>50400</v>
      </c>
      <c r="AL408" s="48">
        <f t="shared" si="64"/>
        <v>8</v>
      </c>
      <c r="AN408" s="45">
        <f t="shared" si="65"/>
        <v>4032</v>
      </c>
      <c r="AO408" s="48">
        <f t="shared" si="66"/>
        <v>33311</v>
      </c>
      <c r="AQ408" s="52" t="str">
        <f t="shared" si="67"/>
        <v>K-hangtra</v>
      </c>
      <c r="AR408" s="52">
        <f t="shared" si="68"/>
        <v>156</v>
      </c>
      <c r="AS408" s="52">
        <f t="shared" si="69"/>
        <v>632</v>
      </c>
    </row>
    <row r="409" spans="3:45" x14ac:dyDescent="0.25">
      <c r="C409" s="39" t="str">
        <f>IF(H409="","",Sheet1!AI409)</f>
        <v>B</v>
      </c>
      <c r="D409" s="38" t="s">
        <v>3039</v>
      </c>
      <c r="E409" s="38" t="s">
        <v>25</v>
      </c>
      <c r="F409" s="39" t="str">
        <f>IF(H409="","",Sheet1!AF409)</f>
        <v>05/10/2025</v>
      </c>
      <c r="G409" t="str">
        <f>IF(H409="","",Sheet1!AF409)</f>
        <v>05/10/2025</v>
      </c>
      <c r="H409" s="21">
        <v>9106027610</v>
      </c>
      <c r="I409" t="str">
        <f>IF(H409="","",Sheet1!AF409)</f>
        <v>05/10/2025</v>
      </c>
      <c r="J409" s="40" t="str">
        <f t="shared" si="60"/>
        <v>NKHT2510/05800037043</v>
      </c>
      <c r="L409" s="42" t="str">
        <f>IF(H409="","",Sheet1!AK409)</f>
        <v>K25TTM</v>
      </c>
      <c r="M409" s="42" t="str">
        <f>IF(H409="","",Sheet1!AE409)</f>
        <v>00037043</v>
      </c>
      <c r="N409" s="43" t="str">
        <f>IF(H409="","",Sheet1!AF409)</f>
        <v>05/10/2025</v>
      </c>
      <c r="O409" s="15" t="str">
        <f>IF(H409="","",Sheet1!AH409)</f>
        <v>WIN-058</v>
      </c>
      <c r="S409" s="40" t="str">
        <f>IF(H409="","",Sheet1!AL409)</f>
        <v>2AWQ WM+ NAN Trung Tâm, Nghi Ân</v>
      </c>
      <c r="V409" s="40" t="str">
        <f>IF(H409="","",Sheet1!AL409)</f>
        <v>2AWQ WM+ NAN Trung Tâm, Nghi Ân</v>
      </c>
      <c r="Y409" s="15" t="str">
        <f>IF(H409="","",Sheet1!AJ409)</f>
        <v>GM500</v>
      </c>
      <c r="AB409" s="51">
        <f t="shared" si="61"/>
        <v>5111</v>
      </c>
      <c r="AC409" s="51">
        <f t="shared" si="62"/>
        <v>131</v>
      </c>
      <c r="AE409" s="45">
        <f>IF(H409="","",Sheet1!U409)</f>
        <v>2</v>
      </c>
      <c r="AG409" s="15">
        <f>IF(H409="","",Sheet1!T409)</f>
        <v>111058</v>
      </c>
      <c r="AH409" s="46">
        <f t="shared" si="63"/>
        <v>222116</v>
      </c>
      <c r="AL409" s="48">
        <f t="shared" si="64"/>
        <v>8</v>
      </c>
      <c r="AN409" s="45">
        <f t="shared" si="65"/>
        <v>17769.28</v>
      </c>
      <c r="AO409" s="48">
        <f t="shared" si="66"/>
        <v>33311</v>
      </c>
      <c r="AQ409" s="52" t="str">
        <f t="shared" si="67"/>
        <v>K-hangtra</v>
      </c>
      <c r="AR409" s="52">
        <f t="shared" si="68"/>
        <v>156</v>
      </c>
      <c r="AS409" s="52">
        <f t="shared" si="69"/>
        <v>632</v>
      </c>
    </row>
    <row r="410" spans="3:45" x14ac:dyDescent="0.25">
      <c r="C410" s="39" t="str">
        <f>IF(H410="","",Sheet1!AI410)</f>
        <v>B</v>
      </c>
      <c r="D410" s="38" t="s">
        <v>3039</v>
      </c>
      <c r="E410" s="38" t="s">
        <v>25</v>
      </c>
      <c r="F410" s="39" t="str">
        <f>IF(H410="","",Sheet1!AF410)</f>
        <v>05/10/2025</v>
      </c>
      <c r="G410" t="str">
        <f>IF(H410="","",Sheet1!AF410)</f>
        <v>05/10/2025</v>
      </c>
      <c r="H410" s="21">
        <v>9106027555</v>
      </c>
      <c r="I410" t="str">
        <f>IF(H410="","",Sheet1!AF410)</f>
        <v>05/10/2025</v>
      </c>
      <c r="J410" s="40" t="str">
        <f t="shared" si="60"/>
        <v>NKHT2510/02000033181</v>
      </c>
      <c r="L410" s="42" t="str">
        <f>IF(H410="","",Sheet1!AK410)</f>
        <v>K25TTM</v>
      </c>
      <c r="M410" s="42" t="str">
        <f>IF(H410="","",Sheet1!AE410)</f>
        <v>00033181</v>
      </c>
      <c r="N410" s="43" t="str">
        <f>IF(H410="","",Sheet1!AF410)</f>
        <v>05/10/2025</v>
      </c>
      <c r="O410" s="15" t="str">
        <f>IF(H410="","",Sheet1!AH410)</f>
        <v>WIN-020</v>
      </c>
      <c r="S410" s="40" t="str">
        <f>IF(H410="","",Sheet1!AL410)</f>
        <v>6137 WM+ THA Nam Sơn, Đông Sơn</v>
      </c>
      <c r="V410" s="40" t="str">
        <f>IF(H410="","",Sheet1!AL410)</f>
        <v>6137 WM+ THA Nam Sơn, Đông Sơn</v>
      </c>
      <c r="Y410" s="15" t="str">
        <f>IF(H410="","",Sheet1!AJ410)</f>
        <v>GL250</v>
      </c>
      <c r="AB410" s="51">
        <f t="shared" si="61"/>
        <v>5111</v>
      </c>
      <c r="AC410" s="51">
        <f t="shared" si="62"/>
        <v>131</v>
      </c>
      <c r="AE410" s="45">
        <f>IF(H410="","",Sheet1!U410)</f>
        <v>1</v>
      </c>
      <c r="AG410" s="15">
        <f>IF(H410="","",Sheet1!T410)</f>
        <v>49500</v>
      </c>
      <c r="AH410" s="46">
        <f t="shared" si="63"/>
        <v>49500</v>
      </c>
      <c r="AL410" s="48">
        <f t="shared" si="64"/>
        <v>8</v>
      </c>
      <c r="AN410" s="45">
        <f t="shared" si="65"/>
        <v>3960</v>
      </c>
      <c r="AO410" s="48">
        <f t="shared" si="66"/>
        <v>33311</v>
      </c>
      <c r="AQ410" s="52" t="str">
        <f t="shared" si="67"/>
        <v>K-hangtra</v>
      </c>
      <c r="AR410" s="52">
        <f t="shared" si="68"/>
        <v>156</v>
      </c>
      <c r="AS410" s="52">
        <f t="shared" si="69"/>
        <v>632</v>
      </c>
    </row>
    <row r="411" spans="3:45" x14ac:dyDescent="0.25">
      <c r="C411" s="39" t="str">
        <f>IF(H411="","",Sheet1!AI411)</f>
        <v>B</v>
      </c>
      <c r="D411" s="38" t="s">
        <v>3039</v>
      </c>
      <c r="E411" s="38" t="s">
        <v>25</v>
      </c>
      <c r="F411" s="39" t="str">
        <f>IF(H411="","",Sheet1!AF411)</f>
        <v>05/10/2025</v>
      </c>
      <c r="G411" t="str">
        <f>IF(H411="","",Sheet1!AF411)</f>
        <v>05/10/2025</v>
      </c>
      <c r="H411" s="21">
        <v>9106027555</v>
      </c>
      <c r="I411" t="str">
        <f>IF(H411="","",Sheet1!AF411)</f>
        <v>05/10/2025</v>
      </c>
      <c r="J411" s="40" t="str">
        <f t="shared" si="60"/>
        <v>NKHT2510/02000033181</v>
      </c>
      <c r="L411" s="42" t="str">
        <f>IF(H411="","",Sheet1!AK411)</f>
        <v>K25TTM</v>
      </c>
      <c r="M411" s="42" t="str">
        <f>IF(H411="","",Sheet1!AE411)</f>
        <v>00033181</v>
      </c>
      <c r="N411" s="43" t="str">
        <f>IF(H411="","",Sheet1!AF411)</f>
        <v>05/10/2025</v>
      </c>
      <c r="O411" s="15" t="str">
        <f>IF(H411="","",Sheet1!AH411)</f>
        <v>WIN-020</v>
      </c>
      <c r="S411" s="40" t="str">
        <f>IF(H411="","",Sheet1!AL411)</f>
        <v>6137 WM+ THA Nam Sơn, Đông Sơn</v>
      </c>
      <c r="V411" s="40" t="str">
        <f>IF(H411="","",Sheet1!AL411)</f>
        <v>6137 WM+ THA Nam Sơn, Đông Sơn</v>
      </c>
      <c r="Y411" s="15" t="str">
        <f>IF(H411="","",Sheet1!AJ411)</f>
        <v>TH200</v>
      </c>
      <c r="AB411" s="51">
        <f t="shared" si="61"/>
        <v>5111</v>
      </c>
      <c r="AC411" s="51">
        <f t="shared" si="62"/>
        <v>131</v>
      </c>
      <c r="AE411" s="45">
        <f>IF(H411="","",Sheet1!U411)</f>
        <v>1</v>
      </c>
      <c r="AG411" s="15">
        <f>IF(H411="","",Sheet1!T411)</f>
        <v>45588</v>
      </c>
      <c r="AH411" s="46">
        <f t="shared" si="63"/>
        <v>45588</v>
      </c>
      <c r="AL411" s="48">
        <f t="shared" si="64"/>
        <v>8</v>
      </c>
      <c r="AN411" s="45">
        <f t="shared" si="65"/>
        <v>3647.04</v>
      </c>
      <c r="AO411" s="48">
        <f t="shared" si="66"/>
        <v>33311</v>
      </c>
      <c r="AQ411" s="52" t="str">
        <f t="shared" si="67"/>
        <v>K-hangtra</v>
      </c>
      <c r="AR411" s="52">
        <f t="shared" si="68"/>
        <v>156</v>
      </c>
      <c r="AS411" s="52">
        <f t="shared" si="69"/>
        <v>632</v>
      </c>
    </row>
    <row r="412" spans="3:45" x14ac:dyDescent="0.25">
      <c r="C412" s="39" t="str">
        <f>IF(H412="","",Sheet1!AI412)</f>
        <v>N</v>
      </c>
      <c r="D412" s="38" t="s">
        <v>3039</v>
      </c>
      <c r="E412" s="38" t="s">
        <v>25</v>
      </c>
      <c r="F412" s="39" t="str">
        <f>IF(H412="","",Sheet1!AF412)</f>
        <v>05/10/2025</v>
      </c>
      <c r="G412" t="str">
        <f>IF(H412="","",Sheet1!AF412)</f>
        <v>05/10/2025</v>
      </c>
      <c r="H412" s="21">
        <v>9106027644</v>
      </c>
      <c r="I412" t="str">
        <f>IF(H412="","",Sheet1!AF412)</f>
        <v>05/10/2025</v>
      </c>
      <c r="J412" s="40" t="str">
        <f t="shared" si="60"/>
        <v>NKHT2510/AR900158274</v>
      </c>
      <c r="L412" s="42" t="str">
        <f>IF(H412="","",Sheet1!AK412)</f>
        <v>K25TTM</v>
      </c>
      <c r="M412" s="42" t="str">
        <f>IF(H412="","",Sheet1!AE412)</f>
        <v>00158274</v>
      </c>
      <c r="N412" s="43" t="str">
        <f>IF(H412="","",Sheet1!AF412)</f>
        <v>05/10/2025</v>
      </c>
      <c r="O412" s="15" t="str">
        <f>IF(H412="","",Sheet1!AH412)</f>
        <v>WIN2AR9</v>
      </c>
      <c r="S412" s="40" t="str">
        <f>IF(H412="","",Sheet1!AL412)</f>
        <v>2AR9 WM+ HCM A1-0.06 Golden River</v>
      </c>
      <c r="V412" s="40" t="str">
        <f>IF(H412="","",Sheet1!AL412)</f>
        <v>2AR9 WM+ HCM A1-0.06 Golden River</v>
      </c>
      <c r="Y412" s="15" t="str">
        <f>IF(H412="","",Sheet1!AJ412)</f>
        <v>CGM300</v>
      </c>
      <c r="AB412" s="51">
        <f t="shared" si="61"/>
        <v>5111</v>
      </c>
      <c r="AC412" s="51">
        <f t="shared" si="62"/>
        <v>131</v>
      </c>
      <c r="AE412" s="45">
        <f>IF(H412="","",Sheet1!U412)</f>
        <v>1</v>
      </c>
      <c r="AG412" s="15">
        <f>IF(H412="","",Sheet1!T412)</f>
        <v>73431</v>
      </c>
      <c r="AH412" s="46">
        <f t="shared" si="63"/>
        <v>73431</v>
      </c>
      <c r="AL412" s="48">
        <f t="shared" si="64"/>
        <v>8</v>
      </c>
      <c r="AN412" s="45">
        <f t="shared" si="65"/>
        <v>5874.4800000000005</v>
      </c>
      <c r="AO412" s="48">
        <f t="shared" si="66"/>
        <v>33311</v>
      </c>
      <c r="AQ412" s="52" t="str">
        <f t="shared" si="67"/>
        <v>K-hangtra</v>
      </c>
      <c r="AR412" s="52">
        <f t="shared" si="68"/>
        <v>156</v>
      </c>
      <c r="AS412" s="52">
        <f t="shared" si="69"/>
        <v>632</v>
      </c>
    </row>
    <row r="413" spans="3:45" x14ac:dyDescent="0.25">
      <c r="C413" s="39" t="str">
        <f>IF(H413="","",Sheet1!AI413)</f>
        <v>N</v>
      </c>
      <c r="D413" s="38" t="s">
        <v>3039</v>
      </c>
      <c r="E413" s="38" t="s">
        <v>25</v>
      </c>
      <c r="F413" s="39" t="str">
        <f>IF(H413="","",Sheet1!AF413)</f>
        <v>05/10/2025</v>
      </c>
      <c r="G413" t="str">
        <f>IF(H413="","",Sheet1!AF413)</f>
        <v>05/10/2025</v>
      </c>
      <c r="H413" s="21">
        <v>9106027644</v>
      </c>
      <c r="I413" t="str">
        <f>IF(H413="","",Sheet1!AF413)</f>
        <v>05/10/2025</v>
      </c>
      <c r="J413" s="40" t="str">
        <f t="shared" si="60"/>
        <v>NKHT2510/AR900158274</v>
      </c>
      <c r="L413" s="42" t="str">
        <f>IF(H413="","",Sheet1!AK413)</f>
        <v>K25TTM</v>
      </c>
      <c r="M413" s="42" t="str">
        <f>IF(H413="","",Sheet1!AE413)</f>
        <v>00158274</v>
      </c>
      <c r="N413" s="43" t="str">
        <f>IF(H413="","",Sheet1!AF413)</f>
        <v>05/10/2025</v>
      </c>
      <c r="O413" s="15" t="str">
        <f>IF(H413="","",Sheet1!AH413)</f>
        <v>WIN2AR9</v>
      </c>
      <c r="S413" s="40" t="str">
        <f>IF(H413="","",Sheet1!AL413)</f>
        <v>2AR9 WM+ HCM A1-0.06 Golden River</v>
      </c>
      <c r="V413" s="40" t="str">
        <f>IF(H413="","",Sheet1!AL413)</f>
        <v>2AR9 WM+ HCM A1-0.06 Golden River</v>
      </c>
      <c r="Y413" s="15" t="str">
        <f>IF(H413="","",Sheet1!AJ413)</f>
        <v>GTLX250G</v>
      </c>
      <c r="AB413" s="51">
        <f t="shared" si="61"/>
        <v>5111</v>
      </c>
      <c r="AC413" s="51">
        <f t="shared" si="62"/>
        <v>131</v>
      </c>
      <c r="AE413" s="45">
        <f>IF(H413="","",Sheet1!U413)</f>
        <v>2</v>
      </c>
      <c r="AG413" s="15">
        <f>IF(H413="","",Sheet1!T413)</f>
        <v>41150</v>
      </c>
      <c r="AH413" s="46">
        <f t="shared" si="63"/>
        <v>82300</v>
      </c>
      <c r="AL413" s="48">
        <f t="shared" si="64"/>
        <v>8</v>
      </c>
      <c r="AN413" s="45">
        <f t="shared" si="65"/>
        <v>6584</v>
      </c>
      <c r="AO413" s="48">
        <f t="shared" si="66"/>
        <v>33311</v>
      </c>
      <c r="AQ413" s="52" t="str">
        <f t="shared" si="67"/>
        <v>K-hangtra</v>
      </c>
      <c r="AR413" s="52">
        <f t="shared" si="68"/>
        <v>156</v>
      </c>
      <c r="AS413" s="52">
        <f t="shared" si="69"/>
        <v>632</v>
      </c>
    </row>
    <row r="414" spans="3:45" x14ac:dyDescent="0.25">
      <c r="C414" s="39" t="str">
        <f>IF(H414="","",Sheet1!AI414)</f>
        <v>N</v>
      </c>
      <c r="D414" s="38" t="s">
        <v>3039</v>
      </c>
      <c r="E414" s="38" t="s">
        <v>25</v>
      </c>
      <c r="F414" s="39" t="str">
        <f>IF(H414="","",Sheet1!AF414)</f>
        <v>05/10/2025</v>
      </c>
      <c r="G414" t="str">
        <f>IF(H414="","",Sheet1!AF414)</f>
        <v>05/10/2025</v>
      </c>
      <c r="H414" s="21">
        <v>9106027644</v>
      </c>
      <c r="I414" t="str">
        <f>IF(H414="","",Sheet1!AF414)</f>
        <v>05/10/2025</v>
      </c>
      <c r="J414" s="40" t="str">
        <f t="shared" si="60"/>
        <v>NKHT2510/AR900158274</v>
      </c>
      <c r="L414" s="42" t="str">
        <f>IF(H414="","",Sheet1!AK414)</f>
        <v>K25TTM</v>
      </c>
      <c r="M414" s="42" t="str">
        <f>IF(H414="","",Sheet1!AE414)</f>
        <v>00158274</v>
      </c>
      <c r="N414" s="43" t="str">
        <f>IF(H414="","",Sheet1!AF414)</f>
        <v>05/10/2025</v>
      </c>
      <c r="O414" s="15" t="str">
        <f>IF(H414="","",Sheet1!AH414)</f>
        <v>WIN2AR9</v>
      </c>
      <c r="S414" s="40" t="str">
        <f>IF(H414="","",Sheet1!AL414)</f>
        <v>2AR9 WM+ HCM A1-0.06 Golden River</v>
      </c>
      <c r="V414" s="40" t="str">
        <f>IF(H414="","",Sheet1!AL414)</f>
        <v>2AR9 WM+ HCM A1-0.06 Golden River</v>
      </c>
      <c r="Y414" s="15" t="str">
        <f>IF(H414="","",Sheet1!AJ414)</f>
        <v>GL250</v>
      </c>
      <c r="AB414" s="51">
        <f t="shared" si="61"/>
        <v>5111</v>
      </c>
      <c r="AC414" s="51">
        <f t="shared" si="62"/>
        <v>131</v>
      </c>
      <c r="AE414" s="45">
        <f>IF(H414="","",Sheet1!U414)</f>
        <v>3</v>
      </c>
      <c r="AG414" s="15">
        <f>IF(H414="","",Sheet1!T414)</f>
        <v>49500</v>
      </c>
      <c r="AH414" s="46">
        <f t="shared" si="63"/>
        <v>148500</v>
      </c>
      <c r="AL414" s="48">
        <f t="shared" si="64"/>
        <v>8</v>
      </c>
      <c r="AN414" s="45">
        <f t="shared" si="65"/>
        <v>11880</v>
      </c>
      <c r="AO414" s="48">
        <f t="shared" si="66"/>
        <v>33311</v>
      </c>
      <c r="AQ414" s="52" t="str">
        <f t="shared" si="67"/>
        <v>K-hangtra</v>
      </c>
      <c r="AR414" s="52">
        <f t="shared" si="68"/>
        <v>156</v>
      </c>
      <c r="AS414" s="52">
        <f t="shared" si="69"/>
        <v>632</v>
      </c>
    </row>
    <row r="415" spans="3:45" x14ac:dyDescent="0.25">
      <c r="C415" s="39" t="str">
        <f>IF(H415="","",Sheet1!AI415)</f>
        <v>N</v>
      </c>
      <c r="D415" s="38" t="s">
        <v>3039</v>
      </c>
      <c r="E415" s="38" t="s">
        <v>25</v>
      </c>
      <c r="F415" s="39" t="str">
        <f>IF(H415="","",Sheet1!AF415)</f>
        <v>05/10/2025</v>
      </c>
      <c r="G415" t="str">
        <f>IF(H415="","",Sheet1!AF415)</f>
        <v>05/10/2025</v>
      </c>
      <c r="H415" s="21">
        <v>9106027644</v>
      </c>
      <c r="I415" t="str">
        <f>IF(H415="","",Sheet1!AF415)</f>
        <v>05/10/2025</v>
      </c>
      <c r="J415" s="40" t="str">
        <f t="shared" si="60"/>
        <v>NKHT2510/AR900158274</v>
      </c>
      <c r="L415" s="42" t="str">
        <f>IF(H415="","",Sheet1!AK415)</f>
        <v>K25TTM</v>
      </c>
      <c r="M415" s="42" t="str">
        <f>IF(H415="","",Sheet1!AE415)</f>
        <v>00158274</v>
      </c>
      <c r="N415" s="43" t="str">
        <f>IF(H415="","",Sheet1!AF415)</f>
        <v>05/10/2025</v>
      </c>
      <c r="O415" s="15" t="str">
        <f>IF(H415="","",Sheet1!AH415)</f>
        <v>WIN2AR9</v>
      </c>
      <c r="S415" s="40" t="str">
        <f>IF(H415="","",Sheet1!AL415)</f>
        <v>2AR9 WM+ HCM A1-0.06 Golden River</v>
      </c>
      <c r="V415" s="40" t="str">
        <f>IF(H415="","",Sheet1!AL415)</f>
        <v>2AR9 WM+ HCM A1-0.06 Golden River</v>
      </c>
      <c r="Y415" s="15" t="str">
        <f>IF(H415="","",Sheet1!AJ415)</f>
        <v>TH200</v>
      </c>
      <c r="AB415" s="51">
        <f t="shared" si="61"/>
        <v>5111</v>
      </c>
      <c r="AC415" s="51">
        <f t="shared" si="62"/>
        <v>131</v>
      </c>
      <c r="AE415" s="45">
        <f>IF(H415="","",Sheet1!U415)</f>
        <v>4</v>
      </c>
      <c r="AG415" s="15">
        <f>IF(H415="","",Sheet1!T415)</f>
        <v>45588</v>
      </c>
      <c r="AH415" s="46">
        <f t="shared" si="63"/>
        <v>182352</v>
      </c>
      <c r="AL415" s="48">
        <f t="shared" si="64"/>
        <v>8</v>
      </c>
      <c r="AN415" s="45">
        <f t="shared" si="65"/>
        <v>14588.16</v>
      </c>
      <c r="AO415" s="48">
        <f t="shared" si="66"/>
        <v>33311</v>
      </c>
      <c r="AQ415" s="52" t="str">
        <f t="shared" si="67"/>
        <v>K-hangtra</v>
      </c>
      <c r="AR415" s="52">
        <f t="shared" si="68"/>
        <v>156</v>
      </c>
      <c r="AS415" s="52">
        <f t="shared" si="69"/>
        <v>632</v>
      </c>
    </row>
    <row r="416" spans="3:45" x14ac:dyDescent="0.25">
      <c r="C416" s="39" t="str">
        <f>IF(H416="","",Sheet1!AI416)</f>
        <v>N</v>
      </c>
      <c r="D416" s="38" t="s">
        <v>3039</v>
      </c>
      <c r="E416" s="38" t="s">
        <v>25</v>
      </c>
      <c r="F416" s="39" t="str">
        <f>IF(H416="","",Sheet1!AF416)</f>
        <v>05/10/2025</v>
      </c>
      <c r="G416" t="str">
        <f>IF(H416="","",Sheet1!AF416)</f>
        <v>05/10/2025</v>
      </c>
      <c r="H416" s="21">
        <v>9106027644</v>
      </c>
      <c r="I416" t="str">
        <f>IF(H416="","",Sheet1!AF416)</f>
        <v>05/10/2025</v>
      </c>
      <c r="J416" s="40" t="str">
        <f t="shared" si="60"/>
        <v>NKHT2510/AR900158274</v>
      </c>
      <c r="L416" s="42" t="str">
        <f>IF(H416="","",Sheet1!AK416)</f>
        <v>K25TTM</v>
      </c>
      <c r="M416" s="42" t="str">
        <f>IF(H416="","",Sheet1!AE416)</f>
        <v>00158274</v>
      </c>
      <c r="N416" s="43" t="str">
        <f>IF(H416="","",Sheet1!AF416)</f>
        <v>05/10/2025</v>
      </c>
      <c r="O416" s="15" t="str">
        <f>IF(H416="","",Sheet1!AH416)</f>
        <v>WIN2AR9</v>
      </c>
      <c r="S416" s="40" t="str">
        <f>IF(H416="","",Sheet1!AL416)</f>
        <v>2AR9 WM+ HCM A1-0.06 Golden River</v>
      </c>
      <c r="V416" s="40" t="str">
        <f>IF(H416="","",Sheet1!AL416)</f>
        <v>2AR9 WM+ HCM A1-0.06 Golden River</v>
      </c>
      <c r="Y416" s="15" t="str">
        <f>IF(H416="","",Sheet1!AJ416)</f>
        <v>MNH250</v>
      </c>
      <c r="AB416" s="51">
        <f t="shared" si="61"/>
        <v>5111</v>
      </c>
      <c r="AC416" s="51">
        <f t="shared" si="62"/>
        <v>131</v>
      </c>
      <c r="AE416" s="45">
        <f>IF(H416="","",Sheet1!U416)</f>
        <v>6</v>
      </c>
      <c r="AG416" s="15">
        <f>IF(H416="","",Sheet1!T416)</f>
        <v>46000</v>
      </c>
      <c r="AH416" s="46">
        <f t="shared" si="63"/>
        <v>276000</v>
      </c>
      <c r="AL416" s="48">
        <f t="shared" si="64"/>
        <v>8</v>
      </c>
      <c r="AN416" s="45">
        <f t="shared" si="65"/>
        <v>22080</v>
      </c>
      <c r="AO416" s="48">
        <f t="shared" si="66"/>
        <v>33311</v>
      </c>
      <c r="AQ416" s="52" t="str">
        <f t="shared" si="67"/>
        <v>K-hangtra</v>
      </c>
      <c r="AR416" s="52">
        <f t="shared" si="68"/>
        <v>156</v>
      </c>
      <c r="AS416" s="52">
        <f t="shared" si="69"/>
        <v>632</v>
      </c>
    </row>
    <row r="417" spans="3:45" x14ac:dyDescent="0.25">
      <c r="C417" s="39" t="str">
        <f>IF(H417="","",Sheet1!AI417)</f>
        <v>N</v>
      </c>
      <c r="D417" s="38" t="s">
        <v>3039</v>
      </c>
      <c r="E417" s="38" t="s">
        <v>25</v>
      </c>
      <c r="F417" s="39" t="str">
        <f>IF(H417="","",Sheet1!AF417)</f>
        <v>05/10/2025</v>
      </c>
      <c r="G417" t="str">
        <f>IF(H417="","",Sheet1!AF417)</f>
        <v>05/10/2025</v>
      </c>
      <c r="H417" s="21">
        <v>9106027644</v>
      </c>
      <c r="I417" t="str">
        <f>IF(H417="","",Sheet1!AF417)</f>
        <v>05/10/2025</v>
      </c>
      <c r="J417" s="40" t="str">
        <f t="shared" si="60"/>
        <v>NKHT2510/AR900158274</v>
      </c>
      <c r="L417" s="42" t="str">
        <f>IF(H417="","",Sheet1!AK417)</f>
        <v>K25TTM</v>
      </c>
      <c r="M417" s="42" t="str">
        <f>IF(H417="","",Sheet1!AE417)</f>
        <v>00158274</v>
      </c>
      <c r="N417" s="43" t="str">
        <f>IF(H417="","",Sheet1!AF417)</f>
        <v>05/10/2025</v>
      </c>
      <c r="O417" s="15" t="str">
        <f>IF(H417="","",Sheet1!AH417)</f>
        <v>WIN2AR9</v>
      </c>
      <c r="S417" s="40" t="str">
        <f>IF(H417="","",Sheet1!AL417)</f>
        <v>2AR9 WM+ HCM A1-0.06 Golden River</v>
      </c>
      <c r="V417" s="40" t="str">
        <f>IF(H417="","",Sheet1!AL417)</f>
        <v>2AR9 WM+ HCM A1-0.06 Golden River</v>
      </c>
      <c r="Y417" s="15" t="str">
        <f>IF(H417="","",Sheet1!AJ417)</f>
        <v>CC300</v>
      </c>
      <c r="AB417" s="51">
        <f t="shared" si="61"/>
        <v>5111</v>
      </c>
      <c r="AC417" s="51">
        <f t="shared" si="62"/>
        <v>131</v>
      </c>
      <c r="AE417" s="45">
        <f>IF(H417="","",Sheet1!U417)</f>
        <v>4</v>
      </c>
      <c r="AG417" s="15">
        <f>IF(H417="","",Sheet1!T417)</f>
        <v>60885</v>
      </c>
      <c r="AH417" s="46">
        <f t="shared" si="63"/>
        <v>243540</v>
      </c>
      <c r="AL417" s="48">
        <f t="shared" si="64"/>
        <v>8</v>
      </c>
      <c r="AN417" s="45">
        <f t="shared" si="65"/>
        <v>19483.2</v>
      </c>
      <c r="AO417" s="48">
        <f t="shared" si="66"/>
        <v>33311</v>
      </c>
      <c r="AQ417" s="52" t="str">
        <f t="shared" si="67"/>
        <v>K-hangtra</v>
      </c>
      <c r="AR417" s="52">
        <f t="shared" si="68"/>
        <v>156</v>
      </c>
      <c r="AS417" s="52">
        <f t="shared" si="69"/>
        <v>632</v>
      </c>
    </row>
    <row r="418" spans="3:45" x14ac:dyDescent="0.25">
      <c r="C418" s="39" t="str">
        <f>IF(H418="","",Sheet1!AI418)</f>
        <v>N</v>
      </c>
      <c r="D418" s="38" t="s">
        <v>3039</v>
      </c>
      <c r="E418" s="38" t="s">
        <v>25</v>
      </c>
      <c r="F418" s="39" t="str">
        <f>IF(H418="","",Sheet1!AF418)</f>
        <v>05/10/2025</v>
      </c>
      <c r="G418" t="str">
        <f>IF(H418="","",Sheet1!AF418)</f>
        <v>05/10/2025</v>
      </c>
      <c r="H418" s="21">
        <v>9106027644</v>
      </c>
      <c r="I418" t="str">
        <f>IF(H418="","",Sheet1!AF418)</f>
        <v>05/10/2025</v>
      </c>
      <c r="J418" s="40" t="str">
        <f t="shared" si="60"/>
        <v>NKHT2510/AR900158274</v>
      </c>
      <c r="L418" s="42" t="str">
        <f>IF(H418="","",Sheet1!AK418)</f>
        <v>K25TTM</v>
      </c>
      <c r="M418" s="42" t="str">
        <f>IF(H418="","",Sheet1!AE418)</f>
        <v>00158274</v>
      </c>
      <c r="N418" s="43" t="str">
        <f>IF(H418="","",Sheet1!AF418)</f>
        <v>05/10/2025</v>
      </c>
      <c r="O418" s="15" t="str">
        <f>IF(H418="","",Sheet1!AH418)</f>
        <v>WIN2AR9</v>
      </c>
      <c r="S418" s="40" t="str">
        <f>IF(H418="","",Sheet1!AL418)</f>
        <v>2AR9 WM+ HCM A1-0.06 Golden River</v>
      </c>
      <c r="V418" s="40" t="str">
        <f>IF(H418="","",Sheet1!AL418)</f>
        <v>2AR9 WM+ HCM A1-0.06 Golden River</v>
      </c>
      <c r="Y418" s="15" t="str">
        <f>IF(H418="","",Sheet1!AJ418)</f>
        <v>CN300</v>
      </c>
      <c r="AB418" s="51">
        <f t="shared" si="61"/>
        <v>5111</v>
      </c>
      <c r="AC418" s="51">
        <f t="shared" si="62"/>
        <v>131</v>
      </c>
      <c r="AE418" s="45">
        <f>IF(H418="","",Sheet1!U418)</f>
        <v>5</v>
      </c>
      <c r="AG418" s="15">
        <f>IF(H418="","",Sheet1!T418)</f>
        <v>70950</v>
      </c>
      <c r="AH418" s="46">
        <f t="shared" si="63"/>
        <v>354750</v>
      </c>
      <c r="AL418" s="48">
        <f t="shared" si="64"/>
        <v>8</v>
      </c>
      <c r="AN418" s="45">
        <f t="shared" si="65"/>
        <v>28380</v>
      </c>
      <c r="AO418" s="48">
        <f t="shared" si="66"/>
        <v>33311</v>
      </c>
      <c r="AQ418" s="52" t="str">
        <f t="shared" si="67"/>
        <v>K-hangtra</v>
      </c>
      <c r="AR418" s="52">
        <f t="shared" si="68"/>
        <v>156</v>
      </c>
      <c r="AS418" s="52">
        <f t="shared" si="69"/>
        <v>632</v>
      </c>
    </row>
    <row r="419" spans="3:45" x14ac:dyDescent="0.25">
      <c r="C419" s="39" t="str">
        <f>IF(H419="","",Sheet1!AI419)</f>
        <v>N</v>
      </c>
      <c r="D419" s="38" t="s">
        <v>3039</v>
      </c>
      <c r="E419" s="38" t="s">
        <v>25</v>
      </c>
      <c r="F419" s="39" t="str">
        <f>IF(H419="","",Sheet1!AF419)</f>
        <v>05/10/2025</v>
      </c>
      <c r="G419" t="str">
        <f>IF(H419="","",Sheet1!AF419)</f>
        <v>05/10/2025</v>
      </c>
      <c r="H419" s="21">
        <v>9106027644</v>
      </c>
      <c r="I419" t="str">
        <f>IF(H419="","",Sheet1!AF419)</f>
        <v>05/10/2025</v>
      </c>
      <c r="J419" s="40" t="str">
        <f t="shared" si="60"/>
        <v>NKHT2510/AR900158274</v>
      </c>
      <c r="L419" s="42" t="str">
        <f>IF(H419="","",Sheet1!AK419)</f>
        <v>K25TTM</v>
      </c>
      <c r="M419" s="42" t="str">
        <f>IF(H419="","",Sheet1!AE419)</f>
        <v>00158274</v>
      </c>
      <c r="N419" s="43" t="str">
        <f>IF(H419="","",Sheet1!AF419)</f>
        <v>05/10/2025</v>
      </c>
      <c r="O419" s="15" t="str">
        <f>IF(H419="","",Sheet1!AH419)</f>
        <v>WIN2AR9</v>
      </c>
      <c r="S419" s="40" t="str">
        <f>IF(H419="","",Sheet1!AL419)</f>
        <v>2AR9 WM+ HCM A1-0.06 Golden River</v>
      </c>
      <c r="V419" s="40" t="str">
        <f>IF(H419="","",Sheet1!AL419)</f>
        <v>2AR9 WM+ HCM A1-0.06 Golden River</v>
      </c>
      <c r="Y419" s="15" t="str">
        <f>IF(H419="","",Sheet1!AJ419)</f>
        <v>GXD500</v>
      </c>
      <c r="AB419" s="51">
        <f t="shared" si="61"/>
        <v>5111</v>
      </c>
      <c r="AC419" s="51">
        <f t="shared" si="62"/>
        <v>131</v>
      </c>
      <c r="AE419" s="45">
        <f>IF(H419="","",Sheet1!U419)</f>
        <v>4</v>
      </c>
      <c r="AG419" s="15">
        <f>IF(H419="","",Sheet1!T419)</f>
        <v>111606</v>
      </c>
      <c r="AH419" s="46">
        <f t="shared" si="63"/>
        <v>446424</v>
      </c>
      <c r="AL419" s="48">
        <f t="shared" si="64"/>
        <v>8</v>
      </c>
      <c r="AN419" s="45">
        <f t="shared" si="65"/>
        <v>35713.919999999998</v>
      </c>
      <c r="AO419" s="48">
        <f t="shared" si="66"/>
        <v>33311</v>
      </c>
      <c r="AQ419" s="52" t="str">
        <f t="shared" si="67"/>
        <v>K-hangtra</v>
      </c>
      <c r="AR419" s="52">
        <f t="shared" si="68"/>
        <v>156</v>
      </c>
      <c r="AS419" s="52">
        <f t="shared" si="69"/>
        <v>632</v>
      </c>
    </row>
    <row r="420" spans="3:45" x14ac:dyDescent="0.25">
      <c r="C420" s="39" t="str">
        <f>IF(H420="","",Sheet1!AI420)</f>
        <v>N</v>
      </c>
      <c r="D420" s="38" t="s">
        <v>3039</v>
      </c>
      <c r="E420" s="38" t="s">
        <v>25</v>
      </c>
      <c r="F420" s="39" t="str">
        <f>IF(H420="","",Sheet1!AF420)</f>
        <v>05/10/2025</v>
      </c>
      <c r="G420" t="str">
        <f>IF(H420="","",Sheet1!AF420)</f>
        <v>05/10/2025</v>
      </c>
      <c r="H420" s="21">
        <v>9106027644</v>
      </c>
      <c r="I420" t="str">
        <f>IF(H420="","",Sheet1!AF420)</f>
        <v>05/10/2025</v>
      </c>
      <c r="J420" s="40" t="str">
        <f t="shared" si="60"/>
        <v>NKHT2510/AR900158274</v>
      </c>
      <c r="L420" s="42" t="str">
        <f>IF(H420="","",Sheet1!AK420)</f>
        <v>K25TTM</v>
      </c>
      <c r="M420" s="42" t="str">
        <f>IF(H420="","",Sheet1!AE420)</f>
        <v>00158274</v>
      </c>
      <c r="N420" s="43" t="str">
        <f>IF(H420="","",Sheet1!AF420)</f>
        <v>05/10/2025</v>
      </c>
      <c r="O420" s="15" t="str">
        <f>IF(H420="","",Sheet1!AH420)</f>
        <v>WIN2AR9</v>
      </c>
      <c r="S420" s="40" t="str">
        <f>IF(H420="","",Sheet1!AL420)</f>
        <v>2AR9 WM+ HCM A1-0.06 Golden River</v>
      </c>
      <c r="V420" s="40" t="str">
        <f>IF(H420="","",Sheet1!AL420)</f>
        <v>2AR9 WM+ HCM A1-0.06 Golden River</v>
      </c>
      <c r="Y420" s="15" t="str">
        <f>IF(H420="","",Sheet1!AJ420)</f>
        <v>GM500</v>
      </c>
      <c r="AB420" s="51">
        <f t="shared" si="61"/>
        <v>5111</v>
      </c>
      <c r="AC420" s="51">
        <f t="shared" si="62"/>
        <v>131</v>
      </c>
      <c r="AE420" s="45">
        <f>IF(H420="","",Sheet1!U420)</f>
        <v>4</v>
      </c>
      <c r="AG420" s="15">
        <f>IF(H420="","",Sheet1!T420)</f>
        <v>111058</v>
      </c>
      <c r="AH420" s="46">
        <f t="shared" si="63"/>
        <v>444232</v>
      </c>
      <c r="AL420" s="48">
        <f t="shared" si="64"/>
        <v>8</v>
      </c>
      <c r="AN420" s="45">
        <f t="shared" si="65"/>
        <v>35538.559999999998</v>
      </c>
      <c r="AO420" s="48">
        <f t="shared" si="66"/>
        <v>33311</v>
      </c>
      <c r="AQ420" s="52" t="str">
        <f t="shared" si="67"/>
        <v>K-hangtra</v>
      </c>
      <c r="AR420" s="52">
        <f t="shared" si="68"/>
        <v>156</v>
      </c>
      <c r="AS420" s="52">
        <f t="shared" si="69"/>
        <v>632</v>
      </c>
    </row>
    <row r="421" spans="3:45" x14ac:dyDescent="0.25">
      <c r="C421" s="39" t="str">
        <f>IF(H421="","",Sheet1!AI421)</f>
        <v>N</v>
      </c>
      <c r="D421" s="38" t="s">
        <v>3039</v>
      </c>
      <c r="E421" s="38" t="s">
        <v>25</v>
      </c>
      <c r="F421" s="39" t="str">
        <f>IF(H421="","",Sheet1!AF421)</f>
        <v>05/10/2025</v>
      </c>
      <c r="G421" t="str">
        <f>IF(H421="","",Sheet1!AF421)</f>
        <v>05/10/2025</v>
      </c>
      <c r="H421" s="21">
        <v>9106027660</v>
      </c>
      <c r="I421" t="str">
        <f>IF(H421="","",Sheet1!AF421)</f>
        <v>05/10/2025</v>
      </c>
      <c r="J421" s="40" t="str">
        <f t="shared" si="60"/>
        <v>NKHT2510/63700158276</v>
      </c>
      <c r="L421" s="42" t="str">
        <f>IF(H421="","",Sheet1!AK421)</f>
        <v>K25TTM</v>
      </c>
      <c r="M421" s="42" t="str">
        <f>IF(H421="","",Sheet1!AE421)</f>
        <v>00158276</v>
      </c>
      <c r="N421" s="43" t="str">
        <f>IF(H421="","",Sheet1!AF421)</f>
        <v>05/10/2025</v>
      </c>
      <c r="O421" s="15" t="str">
        <f>IF(H421="","",Sheet1!AH421)</f>
        <v>WIN5637</v>
      </c>
      <c r="S421" s="40" t="str">
        <f>IF(H421="","",Sheet1!AL421)</f>
        <v>5637 WIN HCM TM 03 Tầng 1, Khối D, CC</v>
      </c>
      <c r="V421" s="40" t="str">
        <f>IF(H421="","",Sheet1!AL421)</f>
        <v>5637 WIN HCM TM 03 Tầng 1, Khối D, CC</v>
      </c>
      <c r="Y421" s="15" t="str">
        <f>IF(H421="","",Sheet1!AJ421)</f>
        <v>MNH250</v>
      </c>
      <c r="AB421" s="51">
        <f t="shared" si="61"/>
        <v>5111</v>
      </c>
      <c r="AC421" s="51">
        <f t="shared" si="62"/>
        <v>131</v>
      </c>
      <c r="AE421" s="45">
        <f>IF(H421="","",Sheet1!U421)</f>
        <v>2</v>
      </c>
      <c r="AG421" s="15">
        <f>IF(H421="","",Sheet1!T421)</f>
        <v>46000</v>
      </c>
      <c r="AH421" s="46">
        <f t="shared" si="63"/>
        <v>92000</v>
      </c>
      <c r="AL421" s="48">
        <f t="shared" si="64"/>
        <v>8</v>
      </c>
      <c r="AN421" s="45">
        <f t="shared" si="65"/>
        <v>7360</v>
      </c>
      <c r="AO421" s="48">
        <f t="shared" si="66"/>
        <v>33311</v>
      </c>
      <c r="AQ421" s="52" t="str">
        <f t="shared" si="67"/>
        <v>K-hangtra</v>
      </c>
      <c r="AR421" s="52">
        <f t="shared" si="68"/>
        <v>156</v>
      </c>
      <c r="AS421" s="52">
        <f t="shared" si="69"/>
        <v>632</v>
      </c>
    </row>
    <row r="422" spans="3:45" x14ac:dyDescent="0.25">
      <c r="C422" s="39" t="str">
        <f>IF(H422="","",Sheet1!AI422)</f>
        <v>N</v>
      </c>
      <c r="D422" s="38" t="s">
        <v>3039</v>
      </c>
      <c r="E422" s="38" t="s">
        <v>25</v>
      </c>
      <c r="F422" s="39" t="str">
        <f>IF(H422="","",Sheet1!AF422)</f>
        <v>05/10/2025</v>
      </c>
      <c r="G422" t="str">
        <f>IF(H422="","",Sheet1!AF422)</f>
        <v>05/10/2025</v>
      </c>
      <c r="H422" s="21">
        <v>9106027660</v>
      </c>
      <c r="I422" t="str">
        <f>IF(H422="","",Sheet1!AF422)</f>
        <v>05/10/2025</v>
      </c>
      <c r="J422" s="40" t="str">
        <f t="shared" si="60"/>
        <v>NKHT2510/63700158276</v>
      </c>
      <c r="L422" s="42" t="str">
        <f>IF(H422="","",Sheet1!AK422)</f>
        <v>K25TTM</v>
      </c>
      <c r="M422" s="42" t="str">
        <f>IF(H422="","",Sheet1!AE422)</f>
        <v>00158276</v>
      </c>
      <c r="N422" s="43" t="str">
        <f>IF(H422="","",Sheet1!AF422)</f>
        <v>05/10/2025</v>
      </c>
      <c r="O422" s="15" t="str">
        <f>IF(H422="","",Sheet1!AH422)</f>
        <v>WIN5637</v>
      </c>
      <c r="S422" s="40" t="str">
        <f>IF(H422="","",Sheet1!AL422)</f>
        <v>5637 WIN HCM TM 03 Tầng 1, Khối D, CC</v>
      </c>
      <c r="V422" s="40" t="str">
        <f>IF(H422="","",Sheet1!AL422)</f>
        <v>5637 WIN HCM TM 03 Tầng 1, Khối D, CC</v>
      </c>
      <c r="Y422" s="15" t="str">
        <f>IF(H422="","",Sheet1!AJ422)</f>
        <v>CN300</v>
      </c>
      <c r="AB422" s="51">
        <f t="shared" si="61"/>
        <v>5111</v>
      </c>
      <c r="AC422" s="51">
        <f t="shared" si="62"/>
        <v>131</v>
      </c>
      <c r="AE422" s="45">
        <f>IF(H422="","",Sheet1!U422)</f>
        <v>1</v>
      </c>
      <c r="AG422" s="15">
        <f>IF(H422="","",Sheet1!T422)</f>
        <v>70950</v>
      </c>
      <c r="AH422" s="46">
        <f t="shared" si="63"/>
        <v>70950</v>
      </c>
      <c r="AL422" s="48">
        <f t="shared" si="64"/>
        <v>8</v>
      </c>
      <c r="AN422" s="45">
        <f t="shared" si="65"/>
        <v>5676</v>
      </c>
      <c r="AO422" s="48">
        <f t="shared" si="66"/>
        <v>33311</v>
      </c>
      <c r="AQ422" s="52" t="str">
        <f t="shared" si="67"/>
        <v>K-hangtra</v>
      </c>
      <c r="AR422" s="52">
        <f t="shared" si="68"/>
        <v>156</v>
      </c>
      <c r="AS422" s="52">
        <f t="shared" si="69"/>
        <v>632</v>
      </c>
    </row>
    <row r="423" spans="3:45" x14ac:dyDescent="0.25">
      <c r="C423" s="39" t="str">
        <f>IF(H423="","",Sheet1!AI423)</f>
        <v>N</v>
      </c>
      <c r="D423" s="38" t="s">
        <v>3039</v>
      </c>
      <c r="E423" s="38" t="s">
        <v>25</v>
      </c>
      <c r="F423" s="39" t="str">
        <f>IF(H423="","",Sheet1!AF423)</f>
        <v>05/10/2025</v>
      </c>
      <c r="G423" t="str">
        <f>IF(H423="","",Sheet1!AF423)</f>
        <v>05/10/2025</v>
      </c>
      <c r="H423" s="21">
        <v>9106027660</v>
      </c>
      <c r="I423" t="str">
        <f>IF(H423="","",Sheet1!AF423)</f>
        <v>05/10/2025</v>
      </c>
      <c r="J423" s="40" t="str">
        <f t="shared" si="60"/>
        <v>NKHT2510/63700158276</v>
      </c>
      <c r="L423" s="42" t="str">
        <f>IF(H423="","",Sheet1!AK423)</f>
        <v>K25TTM</v>
      </c>
      <c r="M423" s="42" t="str">
        <f>IF(H423="","",Sheet1!AE423)</f>
        <v>00158276</v>
      </c>
      <c r="N423" s="43" t="str">
        <f>IF(H423="","",Sheet1!AF423)</f>
        <v>05/10/2025</v>
      </c>
      <c r="O423" s="15" t="str">
        <f>IF(H423="","",Sheet1!AH423)</f>
        <v>WIN5637</v>
      </c>
      <c r="S423" s="40" t="str">
        <f>IF(H423="","",Sheet1!AL423)</f>
        <v>5637 WIN HCM TM 03 Tầng 1, Khối D, CC</v>
      </c>
      <c r="V423" s="40" t="str">
        <f>IF(H423="","",Sheet1!AL423)</f>
        <v>5637 WIN HCM TM 03 Tầng 1, Khối D, CC</v>
      </c>
      <c r="Y423" s="15" t="str">
        <f>IF(H423="","",Sheet1!AJ423)</f>
        <v>GXD500</v>
      </c>
      <c r="AB423" s="51">
        <f t="shared" si="61"/>
        <v>5111</v>
      </c>
      <c r="AC423" s="51">
        <f t="shared" si="62"/>
        <v>131</v>
      </c>
      <c r="AE423" s="45">
        <f>IF(H423="","",Sheet1!U423)</f>
        <v>1</v>
      </c>
      <c r="AG423" s="15">
        <f>IF(H423="","",Sheet1!T423)</f>
        <v>111606</v>
      </c>
      <c r="AH423" s="46">
        <f t="shared" si="63"/>
        <v>111606</v>
      </c>
      <c r="AL423" s="48">
        <f t="shared" si="64"/>
        <v>8</v>
      </c>
      <c r="AN423" s="45">
        <f t="shared" si="65"/>
        <v>8928.48</v>
      </c>
      <c r="AO423" s="48">
        <f t="shared" si="66"/>
        <v>33311</v>
      </c>
      <c r="AQ423" s="52" t="str">
        <f t="shared" si="67"/>
        <v>K-hangtra</v>
      </c>
      <c r="AR423" s="52">
        <f t="shared" si="68"/>
        <v>156</v>
      </c>
      <c r="AS423" s="52">
        <f t="shared" si="69"/>
        <v>632</v>
      </c>
    </row>
    <row r="424" spans="3:45" x14ac:dyDescent="0.25">
      <c r="C424" s="39" t="str">
        <f>IF(H424="","",Sheet1!AI424)</f>
        <v>N</v>
      </c>
      <c r="D424" s="38" t="s">
        <v>3039</v>
      </c>
      <c r="E424" s="38" t="s">
        <v>25</v>
      </c>
      <c r="F424" s="39" t="str">
        <f>IF(H424="","",Sheet1!AF424)</f>
        <v>05/10/2025</v>
      </c>
      <c r="G424" t="str">
        <f>IF(H424="","",Sheet1!AF424)</f>
        <v>05/10/2025</v>
      </c>
      <c r="H424" s="21">
        <v>9106027702</v>
      </c>
      <c r="I424" t="str">
        <f>IF(H424="","",Sheet1!AF424)</f>
        <v>05/10/2025</v>
      </c>
      <c r="J424" s="40" t="str">
        <f t="shared" si="60"/>
        <v>NKHT2510/06300005669</v>
      </c>
      <c r="L424" s="42" t="str">
        <f>IF(H424="","",Sheet1!AK424)</f>
        <v>K25TTM</v>
      </c>
      <c r="M424" s="42" t="str">
        <f>IF(H424="","",Sheet1!AE424)</f>
        <v>00005669</v>
      </c>
      <c r="N424" s="43" t="str">
        <f>IF(H424="","",Sheet1!AF424)</f>
        <v>05/10/2025</v>
      </c>
      <c r="O424" s="15" t="str">
        <f>IF(H424="","",Sheet1!AH424)</f>
        <v>WIN-063</v>
      </c>
      <c r="S424" s="40" t="str">
        <f>IF(H424="","",Sheet1!AL424)</f>
        <v>2B48 WM+ TGG 202 Nam Kỳ Khởi Nghĩa</v>
      </c>
      <c r="V424" s="40" t="str">
        <f>IF(H424="","",Sheet1!AL424)</f>
        <v>2B48 WM+ TGG 202 Nam Kỳ Khởi Nghĩa</v>
      </c>
      <c r="Y424" s="15" t="str">
        <f>IF(H424="","",Sheet1!AJ424)</f>
        <v>GM500</v>
      </c>
      <c r="AB424" s="51">
        <f t="shared" si="61"/>
        <v>5111</v>
      </c>
      <c r="AC424" s="51">
        <f t="shared" si="62"/>
        <v>131</v>
      </c>
      <c r="AE424" s="45">
        <f>IF(H424="","",Sheet1!U424)</f>
        <v>3</v>
      </c>
      <c r="AG424" s="15">
        <f>IF(H424="","",Sheet1!T424)</f>
        <v>111058</v>
      </c>
      <c r="AH424" s="46">
        <f t="shared" si="63"/>
        <v>333174</v>
      </c>
      <c r="AL424" s="48">
        <f t="shared" si="64"/>
        <v>8</v>
      </c>
      <c r="AN424" s="45">
        <f t="shared" si="65"/>
        <v>26653.920000000002</v>
      </c>
      <c r="AO424" s="48">
        <f t="shared" si="66"/>
        <v>33311</v>
      </c>
      <c r="AQ424" s="52" t="str">
        <f t="shared" si="67"/>
        <v>K-hangtra</v>
      </c>
      <c r="AR424" s="52">
        <f t="shared" si="68"/>
        <v>156</v>
      </c>
      <c r="AS424" s="52">
        <f t="shared" si="69"/>
        <v>632</v>
      </c>
    </row>
    <row r="425" spans="3:45" x14ac:dyDescent="0.25">
      <c r="C425" s="39" t="str">
        <f>IF(H425="","",Sheet1!AI425)</f>
        <v>N</v>
      </c>
      <c r="D425" s="38" t="s">
        <v>3039</v>
      </c>
      <c r="E425" s="38" t="s">
        <v>25</v>
      </c>
      <c r="F425" s="39" t="str">
        <f>IF(H425="","",Sheet1!AF425)</f>
        <v>05/10/2025</v>
      </c>
      <c r="G425" t="str">
        <f>IF(H425="","",Sheet1!AF425)</f>
        <v>05/10/2025</v>
      </c>
      <c r="H425" s="21">
        <v>9106027683</v>
      </c>
      <c r="I425" t="str">
        <f>IF(H425="","",Sheet1!AF425)</f>
        <v>05/10/2025</v>
      </c>
      <c r="J425" s="40" t="str">
        <f t="shared" si="60"/>
        <v>NKHT2510/02800010070</v>
      </c>
      <c r="L425" s="42" t="str">
        <f>IF(H425="","",Sheet1!AK425)</f>
        <v>K25TTM</v>
      </c>
      <c r="M425" s="42" t="str">
        <f>IF(H425="","",Sheet1!AE425)</f>
        <v>00010070</v>
      </c>
      <c r="N425" s="43" t="str">
        <f>IF(H425="","",Sheet1!AF425)</f>
        <v>05/10/2025</v>
      </c>
      <c r="O425" s="15" t="str">
        <f>IF(H425="","",Sheet1!AH425)</f>
        <v>WIN-028</v>
      </c>
      <c r="S425" s="40" t="str">
        <f>IF(H425="","",Sheet1!AL425)</f>
        <v>2ABT WM+ KHA 47B Đường 22 Tháng 8</v>
      </c>
      <c r="V425" s="40" t="str">
        <f>IF(H425="","",Sheet1!AL425)</f>
        <v>2ABT WM+ KHA 47B Đường 22 Tháng 8</v>
      </c>
      <c r="Y425" s="15" t="str">
        <f>IF(H425="","",Sheet1!AJ425)</f>
        <v>GTLX250G</v>
      </c>
      <c r="AB425" s="51">
        <f t="shared" si="61"/>
        <v>5111</v>
      </c>
      <c r="AC425" s="51">
        <f t="shared" si="62"/>
        <v>131</v>
      </c>
      <c r="AE425" s="45">
        <f>IF(H425="","",Sheet1!U425)</f>
        <v>3</v>
      </c>
      <c r="AG425" s="15">
        <f>IF(H425="","",Sheet1!T425)</f>
        <v>41150</v>
      </c>
      <c r="AH425" s="46">
        <f t="shared" si="63"/>
        <v>123450</v>
      </c>
      <c r="AL425" s="48">
        <f t="shared" si="64"/>
        <v>8</v>
      </c>
      <c r="AN425" s="45">
        <f t="shared" si="65"/>
        <v>9876</v>
      </c>
      <c r="AO425" s="48">
        <f t="shared" si="66"/>
        <v>33311</v>
      </c>
      <c r="AQ425" s="52" t="str">
        <f t="shared" si="67"/>
        <v>K-hangtra</v>
      </c>
      <c r="AR425" s="52">
        <f t="shared" si="68"/>
        <v>156</v>
      </c>
      <c r="AS425" s="52">
        <f t="shared" si="69"/>
        <v>632</v>
      </c>
    </row>
    <row r="426" spans="3:45" x14ac:dyDescent="0.25">
      <c r="C426" s="39" t="str">
        <f>IF(H426="","",Sheet1!AI426)</f>
        <v>N</v>
      </c>
      <c r="D426" s="38" t="s">
        <v>3039</v>
      </c>
      <c r="E426" s="38" t="s">
        <v>25</v>
      </c>
      <c r="F426" s="39" t="str">
        <f>IF(H426="","",Sheet1!AF426)</f>
        <v>05/10/2025</v>
      </c>
      <c r="G426" t="str">
        <f>IF(H426="","",Sheet1!AF426)</f>
        <v>05/10/2025</v>
      </c>
      <c r="H426" s="21">
        <v>9106027729</v>
      </c>
      <c r="I426" t="str">
        <f>IF(H426="","",Sheet1!AF426)</f>
        <v>05/10/2025</v>
      </c>
      <c r="J426" s="40" t="str">
        <f t="shared" si="60"/>
        <v>NKHT2510/06300005670</v>
      </c>
      <c r="L426" s="42" t="str">
        <f>IF(H426="","",Sheet1!AK426)</f>
        <v>K25TTM</v>
      </c>
      <c r="M426" s="42" t="str">
        <f>IF(H426="","",Sheet1!AE426)</f>
        <v>00005670</v>
      </c>
      <c r="N426" s="43" t="str">
        <f>IF(H426="","",Sheet1!AF426)</f>
        <v>05/10/2025</v>
      </c>
      <c r="O426" s="15" t="str">
        <f>IF(H426="","",Sheet1!AH426)</f>
        <v>WIN-063</v>
      </c>
      <c r="S426" s="40" t="str">
        <f>IF(H426="","",Sheet1!AL426)</f>
        <v>2B48 WM+ TGG 202 Nam Kỳ Khởi Nghĩa</v>
      </c>
      <c r="V426" s="40" t="str">
        <f>IF(H426="","",Sheet1!AL426)</f>
        <v>2B48 WM+ TGG 202 Nam Kỳ Khởi Nghĩa</v>
      </c>
      <c r="Y426" s="15" t="str">
        <f>IF(H426="","",Sheet1!AJ426)</f>
        <v>CGM300</v>
      </c>
      <c r="AB426" s="51">
        <f t="shared" si="61"/>
        <v>5111</v>
      </c>
      <c r="AC426" s="51">
        <f t="shared" si="62"/>
        <v>131</v>
      </c>
      <c r="AE426" s="45">
        <f>IF(H426="","",Sheet1!U426)</f>
        <v>1</v>
      </c>
      <c r="AG426" s="15">
        <f>IF(H426="","",Sheet1!T426)</f>
        <v>73431</v>
      </c>
      <c r="AH426" s="46">
        <f t="shared" si="63"/>
        <v>73431</v>
      </c>
      <c r="AL426" s="48">
        <f t="shared" si="64"/>
        <v>8</v>
      </c>
      <c r="AN426" s="45">
        <f t="shared" si="65"/>
        <v>5874.4800000000005</v>
      </c>
      <c r="AO426" s="48">
        <f t="shared" si="66"/>
        <v>33311</v>
      </c>
      <c r="AQ426" s="52" t="str">
        <f t="shared" si="67"/>
        <v>K-hangtra</v>
      </c>
      <c r="AR426" s="52">
        <f t="shared" si="68"/>
        <v>156</v>
      </c>
      <c r="AS426" s="52">
        <f t="shared" si="69"/>
        <v>632</v>
      </c>
    </row>
    <row r="427" spans="3:45" x14ac:dyDescent="0.25">
      <c r="C427" s="39" t="str">
        <f>IF(H427="","",Sheet1!AI427)</f>
        <v>N</v>
      </c>
      <c r="D427" s="38" t="s">
        <v>3039</v>
      </c>
      <c r="E427" s="38" t="s">
        <v>25</v>
      </c>
      <c r="F427" s="39" t="str">
        <f>IF(H427="","",Sheet1!AF427)</f>
        <v>05/10/2025</v>
      </c>
      <c r="G427" t="str">
        <f>IF(H427="","",Sheet1!AF427)</f>
        <v>05/10/2025</v>
      </c>
      <c r="H427" s="21">
        <v>9106027729</v>
      </c>
      <c r="I427" t="str">
        <f>IF(H427="","",Sheet1!AF427)</f>
        <v>05/10/2025</v>
      </c>
      <c r="J427" s="40" t="str">
        <f t="shared" si="60"/>
        <v>NKHT2510/06300005670</v>
      </c>
      <c r="L427" s="42" t="str">
        <f>IF(H427="","",Sheet1!AK427)</f>
        <v>K25TTM</v>
      </c>
      <c r="M427" s="42" t="str">
        <f>IF(H427="","",Sheet1!AE427)</f>
        <v>00005670</v>
      </c>
      <c r="N427" s="43" t="str">
        <f>IF(H427="","",Sheet1!AF427)</f>
        <v>05/10/2025</v>
      </c>
      <c r="O427" s="15" t="str">
        <f>IF(H427="","",Sheet1!AH427)</f>
        <v>WIN-063</v>
      </c>
      <c r="S427" s="40" t="str">
        <f>IF(H427="","",Sheet1!AL427)</f>
        <v>2B48 WM+ TGG 202 Nam Kỳ Khởi Nghĩa</v>
      </c>
      <c r="V427" s="40" t="str">
        <f>IF(H427="","",Sheet1!AL427)</f>
        <v>2B48 WM+ TGG 202 Nam Kỳ Khởi Nghĩa</v>
      </c>
      <c r="Y427" s="15" t="str">
        <f>IF(H427="","",Sheet1!AJ427)</f>
        <v>TH200</v>
      </c>
      <c r="AB427" s="51">
        <f t="shared" si="61"/>
        <v>5111</v>
      </c>
      <c r="AC427" s="51">
        <f t="shared" si="62"/>
        <v>131</v>
      </c>
      <c r="AE427" s="45">
        <f>IF(H427="","",Sheet1!U427)</f>
        <v>6</v>
      </c>
      <c r="AG427" s="15">
        <f>IF(H427="","",Sheet1!T427)</f>
        <v>45588</v>
      </c>
      <c r="AH427" s="46">
        <f t="shared" si="63"/>
        <v>273528</v>
      </c>
      <c r="AL427" s="48">
        <f t="shared" si="64"/>
        <v>8</v>
      </c>
      <c r="AN427" s="45">
        <f t="shared" si="65"/>
        <v>21882.240000000002</v>
      </c>
      <c r="AO427" s="48">
        <f t="shared" si="66"/>
        <v>33311</v>
      </c>
      <c r="AQ427" s="52" t="str">
        <f t="shared" si="67"/>
        <v>K-hangtra</v>
      </c>
      <c r="AR427" s="52">
        <f t="shared" si="68"/>
        <v>156</v>
      </c>
      <c r="AS427" s="52">
        <f t="shared" si="69"/>
        <v>632</v>
      </c>
    </row>
    <row r="428" spans="3:45" x14ac:dyDescent="0.25">
      <c r="C428" s="39" t="str">
        <f>IF(H428="","",Sheet1!AI428)</f>
        <v>N</v>
      </c>
      <c r="D428" s="38" t="s">
        <v>3039</v>
      </c>
      <c r="E428" s="38" t="s">
        <v>25</v>
      </c>
      <c r="F428" s="39" t="str">
        <f>IF(H428="","",Sheet1!AF428)</f>
        <v>05/10/2025</v>
      </c>
      <c r="G428" t="str">
        <f>IF(H428="","",Sheet1!AF428)</f>
        <v>05/10/2025</v>
      </c>
      <c r="H428" s="21">
        <v>9106027753</v>
      </c>
      <c r="I428" t="str">
        <f>IF(H428="","",Sheet1!AF428)</f>
        <v>05/10/2025</v>
      </c>
      <c r="J428" s="40" t="str">
        <f t="shared" si="60"/>
        <v>NKHT2510/01900002693</v>
      </c>
      <c r="L428" s="42" t="str">
        <f>IF(H428="","",Sheet1!AK428)</f>
        <v>K25TTM</v>
      </c>
      <c r="M428" s="42" t="str">
        <f>IF(H428="","",Sheet1!AE428)</f>
        <v>00002693</v>
      </c>
      <c r="N428" s="43" t="str">
        <f>IF(H428="","",Sheet1!AF428)</f>
        <v>05/10/2025</v>
      </c>
      <c r="O428" s="15" t="str">
        <f>IF(H428="","",Sheet1!AH428)</f>
        <v>WIN-019</v>
      </c>
      <c r="S428" s="40" t="str">
        <f>IF(H428="","",Sheet1!AL428)</f>
        <v>4786 WM+VLG 33/15D Phạm Thái Bường</v>
      </c>
      <c r="V428" s="40" t="str">
        <f>IF(H428="","",Sheet1!AL428)</f>
        <v>4786 WM+VLG 33/15D Phạm Thái Bường</v>
      </c>
      <c r="Y428" s="15" t="str">
        <f>IF(H428="","",Sheet1!AJ428)</f>
        <v>TH200</v>
      </c>
      <c r="AB428" s="51">
        <f t="shared" si="61"/>
        <v>5111</v>
      </c>
      <c r="AC428" s="51">
        <f t="shared" si="62"/>
        <v>131</v>
      </c>
      <c r="AE428" s="45">
        <f>IF(H428="","",Sheet1!U428)</f>
        <v>1</v>
      </c>
      <c r="AG428" s="15">
        <f>IF(H428="","",Sheet1!T428)</f>
        <v>45588</v>
      </c>
      <c r="AH428" s="46">
        <f t="shared" si="63"/>
        <v>45588</v>
      </c>
      <c r="AL428" s="48">
        <f t="shared" si="64"/>
        <v>8</v>
      </c>
      <c r="AN428" s="45">
        <f t="shared" si="65"/>
        <v>3647.04</v>
      </c>
      <c r="AO428" s="48">
        <f t="shared" si="66"/>
        <v>33311</v>
      </c>
      <c r="AQ428" s="52" t="str">
        <f t="shared" si="67"/>
        <v>K-hangtra</v>
      </c>
      <c r="AR428" s="52">
        <f t="shared" si="68"/>
        <v>156</v>
      </c>
      <c r="AS428" s="52">
        <f t="shared" si="69"/>
        <v>632</v>
      </c>
    </row>
    <row r="429" spans="3:45" x14ac:dyDescent="0.25">
      <c r="C429" s="39" t="str">
        <f>IF(H429="","",Sheet1!AI429)</f>
        <v>N</v>
      </c>
      <c r="D429" s="38" t="s">
        <v>3039</v>
      </c>
      <c r="E429" s="38" t="s">
        <v>25</v>
      </c>
      <c r="F429" s="39" t="str">
        <f>IF(H429="","",Sheet1!AF429)</f>
        <v>05/10/2025</v>
      </c>
      <c r="G429" t="str">
        <f>IF(H429="","",Sheet1!AF429)</f>
        <v>05/10/2025</v>
      </c>
      <c r="H429" s="21">
        <v>9106027753</v>
      </c>
      <c r="I429" t="str">
        <f>IF(H429="","",Sheet1!AF429)</f>
        <v>05/10/2025</v>
      </c>
      <c r="J429" s="40" t="str">
        <f t="shared" si="60"/>
        <v>NKHT2510/01900002693</v>
      </c>
      <c r="L429" s="42" t="str">
        <f>IF(H429="","",Sheet1!AK429)</f>
        <v>K25TTM</v>
      </c>
      <c r="M429" s="42" t="str">
        <f>IF(H429="","",Sheet1!AE429)</f>
        <v>00002693</v>
      </c>
      <c r="N429" s="43" t="str">
        <f>IF(H429="","",Sheet1!AF429)</f>
        <v>05/10/2025</v>
      </c>
      <c r="O429" s="15" t="str">
        <f>IF(H429="","",Sheet1!AH429)</f>
        <v>WIN-019</v>
      </c>
      <c r="S429" s="40" t="str">
        <f>IF(H429="","",Sheet1!AL429)</f>
        <v>4786 WM+VLG 33/15D Phạm Thái Bường</v>
      </c>
      <c r="V429" s="40" t="str">
        <f>IF(H429="","",Sheet1!AL429)</f>
        <v>4786 WM+VLG 33/15D Phạm Thái Bường</v>
      </c>
      <c r="Y429" s="15" t="str">
        <f>IF(H429="","",Sheet1!AJ429)</f>
        <v>CN300</v>
      </c>
      <c r="AB429" s="51">
        <f t="shared" si="61"/>
        <v>5111</v>
      </c>
      <c r="AC429" s="51">
        <f t="shared" si="62"/>
        <v>131</v>
      </c>
      <c r="AE429" s="45">
        <f>IF(H429="","",Sheet1!U429)</f>
        <v>3</v>
      </c>
      <c r="AG429" s="15">
        <f>IF(H429="","",Sheet1!T429)</f>
        <v>70950</v>
      </c>
      <c r="AH429" s="46">
        <f t="shared" si="63"/>
        <v>212850</v>
      </c>
      <c r="AL429" s="48">
        <f t="shared" si="64"/>
        <v>8</v>
      </c>
      <c r="AN429" s="45">
        <f t="shared" si="65"/>
        <v>17028</v>
      </c>
      <c r="AO429" s="48">
        <f t="shared" si="66"/>
        <v>33311</v>
      </c>
      <c r="AQ429" s="52" t="str">
        <f t="shared" si="67"/>
        <v>K-hangtra</v>
      </c>
      <c r="AR429" s="52">
        <f t="shared" si="68"/>
        <v>156</v>
      </c>
      <c r="AS429" s="52">
        <f t="shared" si="69"/>
        <v>632</v>
      </c>
    </row>
    <row r="430" spans="3:45" x14ac:dyDescent="0.25">
      <c r="C430" s="39" t="str">
        <f>IF(H430="","",Sheet1!AI430)</f>
        <v>N</v>
      </c>
      <c r="D430" s="38" t="s">
        <v>3039</v>
      </c>
      <c r="E430" s="38" t="s">
        <v>25</v>
      </c>
      <c r="F430" s="39" t="str">
        <f>IF(H430="","",Sheet1!AF430)</f>
        <v>05/10/2025</v>
      </c>
      <c r="G430" t="str">
        <f>IF(H430="","",Sheet1!AF430)</f>
        <v>05/10/2025</v>
      </c>
      <c r="H430" s="21">
        <v>9106027753</v>
      </c>
      <c r="I430" t="str">
        <f>IF(H430="","",Sheet1!AF430)</f>
        <v>05/10/2025</v>
      </c>
      <c r="J430" s="40" t="str">
        <f t="shared" si="60"/>
        <v>NKHT2510/01900002693</v>
      </c>
      <c r="L430" s="42" t="str">
        <f>IF(H430="","",Sheet1!AK430)</f>
        <v>K25TTM</v>
      </c>
      <c r="M430" s="42" t="str">
        <f>IF(H430="","",Sheet1!AE430)</f>
        <v>00002693</v>
      </c>
      <c r="N430" s="43" t="str">
        <f>IF(H430="","",Sheet1!AF430)</f>
        <v>05/10/2025</v>
      </c>
      <c r="O430" s="15" t="str">
        <f>IF(H430="","",Sheet1!AH430)</f>
        <v>WIN-019</v>
      </c>
      <c r="S430" s="40" t="str">
        <f>IF(H430="","",Sheet1!AL430)</f>
        <v>4786 WM+VLG 33/15D Phạm Thái Bường</v>
      </c>
      <c r="V430" s="40" t="str">
        <f>IF(H430="","",Sheet1!AL430)</f>
        <v>4786 WM+VLG 33/15D Phạm Thái Bường</v>
      </c>
      <c r="Y430" s="15" t="str">
        <f>IF(H430="","",Sheet1!AJ430)</f>
        <v>GTLX250G</v>
      </c>
      <c r="AB430" s="51">
        <f t="shared" si="61"/>
        <v>5111</v>
      </c>
      <c r="AC430" s="51">
        <f t="shared" si="62"/>
        <v>131</v>
      </c>
      <c r="AE430" s="45">
        <f>IF(H430="","",Sheet1!U430)</f>
        <v>1</v>
      </c>
      <c r="AG430" s="15">
        <f>IF(H430="","",Sheet1!T430)</f>
        <v>41150</v>
      </c>
      <c r="AH430" s="46">
        <f t="shared" si="63"/>
        <v>41150</v>
      </c>
      <c r="AL430" s="48">
        <f t="shared" si="64"/>
        <v>8</v>
      </c>
      <c r="AN430" s="45">
        <f t="shared" si="65"/>
        <v>3292</v>
      </c>
      <c r="AO430" s="48">
        <f t="shared" si="66"/>
        <v>33311</v>
      </c>
      <c r="AQ430" s="52" t="str">
        <f t="shared" si="67"/>
        <v>K-hangtra</v>
      </c>
      <c r="AR430" s="52">
        <f t="shared" si="68"/>
        <v>156</v>
      </c>
      <c r="AS430" s="52">
        <f t="shared" si="69"/>
        <v>632</v>
      </c>
    </row>
    <row r="431" spans="3:45" x14ac:dyDescent="0.25">
      <c r="C431" s="39" t="str">
        <f>IF(H431="","",Sheet1!AI431)</f>
        <v>N</v>
      </c>
      <c r="D431" s="38" t="s">
        <v>3039</v>
      </c>
      <c r="E431" s="38" t="s">
        <v>25</v>
      </c>
      <c r="F431" s="39" t="str">
        <f>IF(H431="","",Sheet1!AF431)</f>
        <v>05/10/2025</v>
      </c>
      <c r="G431" t="str">
        <f>IF(H431="","",Sheet1!AF431)</f>
        <v>05/10/2025</v>
      </c>
      <c r="H431" s="21">
        <v>9106027753</v>
      </c>
      <c r="I431" t="str">
        <f>IF(H431="","",Sheet1!AF431)</f>
        <v>05/10/2025</v>
      </c>
      <c r="J431" s="40" t="str">
        <f t="shared" si="60"/>
        <v>NKHT2510/01900002693</v>
      </c>
      <c r="L431" s="42" t="str">
        <f>IF(H431="","",Sheet1!AK431)</f>
        <v>K25TTM</v>
      </c>
      <c r="M431" s="42" t="str">
        <f>IF(H431="","",Sheet1!AE431)</f>
        <v>00002693</v>
      </c>
      <c r="N431" s="43" t="str">
        <f>IF(H431="","",Sheet1!AF431)</f>
        <v>05/10/2025</v>
      </c>
      <c r="O431" s="15" t="str">
        <f>IF(H431="","",Sheet1!AH431)</f>
        <v>WIN-019</v>
      </c>
      <c r="S431" s="40" t="str">
        <f>IF(H431="","",Sheet1!AL431)</f>
        <v>4786 WM+VLG 33/15D Phạm Thái Bường</v>
      </c>
      <c r="V431" s="40" t="str">
        <f>IF(H431="","",Sheet1!AL431)</f>
        <v>4786 WM+VLG 33/15D Phạm Thái Bường</v>
      </c>
      <c r="Y431" s="15" t="str">
        <f>IF(H431="","",Sheet1!AJ431)</f>
        <v>MNH250</v>
      </c>
      <c r="AB431" s="51">
        <f t="shared" si="61"/>
        <v>5111</v>
      </c>
      <c r="AC431" s="51">
        <f t="shared" si="62"/>
        <v>131</v>
      </c>
      <c r="AE431" s="45">
        <f>IF(H431="","",Sheet1!U431)</f>
        <v>1</v>
      </c>
      <c r="AG431" s="15">
        <f>IF(H431="","",Sheet1!T431)</f>
        <v>46000</v>
      </c>
      <c r="AH431" s="46">
        <f t="shared" si="63"/>
        <v>46000</v>
      </c>
      <c r="AL431" s="48">
        <f t="shared" si="64"/>
        <v>8</v>
      </c>
      <c r="AN431" s="45">
        <f t="shared" si="65"/>
        <v>3680</v>
      </c>
      <c r="AO431" s="48">
        <f t="shared" si="66"/>
        <v>33311</v>
      </c>
      <c r="AQ431" s="52" t="str">
        <f t="shared" si="67"/>
        <v>K-hangtra</v>
      </c>
      <c r="AR431" s="52">
        <f t="shared" si="68"/>
        <v>156</v>
      </c>
      <c r="AS431" s="52">
        <f t="shared" si="69"/>
        <v>632</v>
      </c>
    </row>
    <row r="432" spans="3:45" x14ac:dyDescent="0.25">
      <c r="C432" s="39" t="str">
        <f>IF(H432="","",Sheet1!AI432)</f>
        <v>B</v>
      </c>
      <c r="D432" s="38" t="s">
        <v>3039</v>
      </c>
      <c r="E432" s="38" t="s">
        <v>25</v>
      </c>
      <c r="F432" s="39" t="str">
        <f>IF(H432="","",Sheet1!AF432)</f>
        <v>05/10/2025</v>
      </c>
      <c r="G432" t="str">
        <f>IF(H432="","",Sheet1!AF432)</f>
        <v>05/10/2025</v>
      </c>
      <c r="H432" s="21">
        <v>9106027755</v>
      </c>
      <c r="I432" t="str">
        <f>IF(H432="","",Sheet1!AF432)</f>
        <v>05/10/2025</v>
      </c>
      <c r="J432" s="40" t="str">
        <f t="shared" si="60"/>
        <v>NKHT2510/00200476749</v>
      </c>
      <c r="L432" s="42" t="str">
        <f>IF(H432="","",Sheet1!AK432)</f>
        <v>K25TTM</v>
      </c>
      <c r="M432" s="42" t="str">
        <f>IF(H432="","",Sheet1!AE432)</f>
        <v>00476749</v>
      </c>
      <c r="N432" s="43" t="str">
        <f>IF(H432="","",Sheet1!AF432)</f>
        <v>05/10/2025</v>
      </c>
      <c r="O432" s="15" t="str">
        <f>IF(H432="","",Sheet1!AH432)</f>
        <v>WIN-HNI-00-002</v>
      </c>
      <c r="S432" s="40" t="str">
        <f>IF(H432="","",Sheet1!AL432)</f>
        <v>3276 WM+ HNI 250 Lạc Long Quân</v>
      </c>
      <c r="V432" s="40" t="str">
        <f>IF(H432="","",Sheet1!AL432)</f>
        <v>3276 WM+ HNI 250 Lạc Long Quân</v>
      </c>
      <c r="Y432" s="15" t="str">
        <f>IF(H432="","",Sheet1!AJ432)</f>
        <v>GM500</v>
      </c>
      <c r="AB432" s="51">
        <f t="shared" si="61"/>
        <v>5111</v>
      </c>
      <c r="AC432" s="51">
        <f t="shared" si="62"/>
        <v>131</v>
      </c>
      <c r="AE432" s="45">
        <f>IF(H432="","",Sheet1!U432)</f>
        <v>3</v>
      </c>
      <c r="AG432" s="15">
        <f>IF(H432="","",Sheet1!T432)</f>
        <v>111058</v>
      </c>
      <c r="AH432" s="46">
        <f t="shared" si="63"/>
        <v>333174</v>
      </c>
      <c r="AL432" s="48">
        <f t="shared" si="64"/>
        <v>8</v>
      </c>
      <c r="AN432" s="45">
        <f t="shared" si="65"/>
        <v>26653.920000000002</v>
      </c>
      <c r="AO432" s="48">
        <f t="shared" si="66"/>
        <v>33311</v>
      </c>
      <c r="AQ432" s="52" t="str">
        <f t="shared" si="67"/>
        <v>K-hangtra</v>
      </c>
      <c r="AR432" s="52">
        <f t="shared" si="68"/>
        <v>156</v>
      </c>
      <c r="AS432" s="52">
        <f t="shared" si="69"/>
        <v>632</v>
      </c>
    </row>
    <row r="433" spans="3:45" x14ac:dyDescent="0.25">
      <c r="C433" s="39" t="str">
        <f>IF(H433="","",Sheet1!AI433)</f>
        <v>B</v>
      </c>
      <c r="D433" s="38" t="s">
        <v>3039</v>
      </c>
      <c r="E433" s="38" t="s">
        <v>25</v>
      </c>
      <c r="F433" s="39" t="str">
        <f>IF(H433="","",Sheet1!AF433)</f>
        <v>05/10/2025</v>
      </c>
      <c r="G433" t="str">
        <f>IF(H433="","",Sheet1!AF433)</f>
        <v>05/10/2025</v>
      </c>
      <c r="H433" s="21">
        <v>9106027755</v>
      </c>
      <c r="I433" t="str">
        <f>IF(H433="","",Sheet1!AF433)</f>
        <v>05/10/2025</v>
      </c>
      <c r="J433" s="40" t="str">
        <f t="shared" si="60"/>
        <v>NKHT2510/00200476749</v>
      </c>
      <c r="L433" s="42" t="str">
        <f>IF(H433="","",Sheet1!AK433)</f>
        <v>K25TTM</v>
      </c>
      <c r="M433" s="42" t="str">
        <f>IF(H433="","",Sheet1!AE433)</f>
        <v>00476749</v>
      </c>
      <c r="N433" s="43" t="str">
        <f>IF(H433="","",Sheet1!AF433)</f>
        <v>05/10/2025</v>
      </c>
      <c r="O433" s="15" t="str">
        <f>IF(H433="","",Sheet1!AH433)</f>
        <v>WIN-HNI-00-002</v>
      </c>
      <c r="S433" s="40" t="str">
        <f>IF(H433="","",Sheet1!AL433)</f>
        <v>3276 WM+ HNI 250 Lạc Long Quân</v>
      </c>
      <c r="V433" s="40" t="str">
        <f>IF(H433="","",Sheet1!AL433)</f>
        <v>3276 WM+ HNI 250 Lạc Long Quân</v>
      </c>
      <c r="Y433" s="15" t="str">
        <f>IF(H433="","",Sheet1!AJ433)</f>
        <v>CGM300</v>
      </c>
      <c r="AB433" s="51">
        <f t="shared" si="61"/>
        <v>5111</v>
      </c>
      <c r="AC433" s="51">
        <f t="shared" si="62"/>
        <v>131</v>
      </c>
      <c r="AE433" s="45">
        <f>IF(H433="","",Sheet1!U433)</f>
        <v>3</v>
      </c>
      <c r="AG433" s="15">
        <f>IF(H433="","",Sheet1!T433)</f>
        <v>73431</v>
      </c>
      <c r="AH433" s="46">
        <f t="shared" si="63"/>
        <v>220293</v>
      </c>
      <c r="AL433" s="48">
        <f t="shared" si="64"/>
        <v>8</v>
      </c>
      <c r="AN433" s="45">
        <f t="shared" si="65"/>
        <v>17623.439999999999</v>
      </c>
      <c r="AO433" s="48">
        <f t="shared" si="66"/>
        <v>33311</v>
      </c>
      <c r="AQ433" s="52" t="str">
        <f t="shared" si="67"/>
        <v>K-hangtra</v>
      </c>
      <c r="AR433" s="52">
        <f t="shared" si="68"/>
        <v>156</v>
      </c>
      <c r="AS433" s="52">
        <f t="shared" si="69"/>
        <v>632</v>
      </c>
    </row>
    <row r="434" spans="3:45" x14ac:dyDescent="0.25">
      <c r="C434" s="39" t="str">
        <f>IF(H434="","",Sheet1!AI434)</f>
        <v>N</v>
      </c>
      <c r="D434" s="38" t="s">
        <v>3039</v>
      </c>
      <c r="E434" s="38" t="s">
        <v>25</v>
      </c>
      <c r="F434" s="39" t="str">
        <f>IF(H434="","",Sheet1!AF434)</f>
        <v>05/10/2025</v>
      </c>
      <c r="G434" t="str">
        <f>IF(H434="","",Sheet1!AF434)</f>
        <v>05/10/2025</v>
      </c>
      <c r="H434" s="21">
        <v>9106027782</v>
      </c>
      <c r="I434" t="str">
        <f>IF(H434="","",Sheet1!AF434)</f>
        <v>05/10/2025</v>
      </c>
      <c r="J434" s="40" t="str">
        <f t="shared" si="60"/>
        <v>NKHT2510/55800158296</v>
      </c>
      <c r="L434" s="42" t="str">
        <f>IF(H434="","",Sheet1!AK434)</f>
        <v>K25TTM</v>
      </c>
      <c r="M434" s="42" t="str">
        <f>IF(H434="","",Sheet1!AE434)</f>
        <v>00158296</v>
      </c>
      <c r="N434" s="43" t="str">
        <f>IF(H434="","",Sheet1!AF434)</f>
        <v>05/10/2025</v>
      </c>
      <c r="O434" s="15" t="str">
        <f>IF(H434="","",Sheet1!AH434)</f>
        <v>WIN6558</v>
      </c>
      <c r="S434" s="40" t="str">
        <f>IF(H434="","",Sheet1!AL434)</f>
        <v>6558 WM+ HCM A0101, Khu căn hộ Hoàng Anh</v>
      </c>
      <c r="V434" s="40" t="str">
        <f>IF(H434="","",Sheet1!AL434)</f>
        <v>6558 WM+ HCM A0101, Khu căn hộ Hoàng Anh</v>
      </c>
      <c r="Y434" s="15" t="str">
        <f>IF(H434="","",Sheet1!AJ434)</f>
        <v>CGM300</v>
      </c>
      <c r="AB434" s="51">
        <f t="shared" si="61"/>
        <v>5111</v>
      </c>
      <c r="AC434" s="51">
        <f t="shared" si="62"/>
        <v>131</v>
      </c>
      <c r="AE434" s="45">
        <f>IF(H434="","",Sheet1!U434)</f>
        <v>1</v>
      </c>
      <c r="AG434" s="15">
        <f>IF(H434="","",Sheet1!T434)</f>
        <v>73431</v>
      </c>
      <c r="AH434" s="46">
        <f t="shared" si="63"/>
        <v>73431</v>
      </c>
      <c r="AL434" s="48">
        <f t="shared" si="64"/>
        <v>8</v>
      </c>
      <c r="AN434" s="45">
        <f t="shared" si="65"/>
        <v>5874.4800000000005</v>
      </c>
      <c r="AO434" s="48">
        <f t="shared" si="66"/>
        <v>33311</v>
      </c>
      <c r="AQ434" s="52" t="str">
        <f t="shared" si="67"/>
        <v>K-hangtra</v>
      </c>
      <c r="AR434" s="52">
        <f t="shared" si="68"/>
        <v>156</v>
      </c>
      <c r="AS434" s="52">
        <f t="shared" si="69"/>
        <v>632</v>
      </c>
    </row>
    <row r="435" spans="3:45" x14ac:dyDescent="0.25">
      <c r="C435" s="39" t="str">
        <f>IF(H435="","",Sheet1!AI435)</f>
        <v>N</v>
      </c>
      <c r="D435" s="38" t="s">
        <v>3039</v>
      </c>
      <c r="E435" s="38" t="s">
        <v>25</v>
      </c>
      <c r="F435" s="39" t="str">
        <f>IF(H435="","",Sheet1!AF435)</f>
        <v>05/10/2025</v>
      </c>
      <c r="G435" t="str">
        <f>IF(H435="","",Sheet1!AF435)</f>
        <v>05/10/2025</v>
      </c>
      <c r="H435" s="21">
        <v>9106027782</v>
      </c>
      <c r="I435" t="str">
        <f>IF(H435="","",Sheet1!AF435)</f>
        <v>05/10/2025</v>
      </c>
      <c r="J435" s="40" t="str">
        <f t="shared" si="60"/>
        <v>NKHT2510/55800158296</v>
      </c>
      <c r="L435" s="42" t="str">
        <f>IF(H435="","",Sheet1!AK435)</f>
        <v>K25TTM</v>
      </c>
      <c r="M435" s="42" t="str">
        <f>IF(H435="","",Sheet1!AE435)</f>
        <v>00158296</v>
      </c>
      <c r="N435" s="43" t="str">
        <f>IF(H435="","",Sheet1!AF435)</f>
        <v>05/10/2025</v>
      </c>
      <c r="O435" s="15" t="str">
        <f>IF(H435="","",Sheet1!AH435)</f>
        <v>WIN6558</v>
      </c>
      <c r="S435" s="40" t="str">
        <f>IF(H435="","",Sheet1!AL435)</f>
        <v>6558 WM+ HCM A0101, Khu căn hộ Hoàng Anh</v>
      </c>
      <c r="V435" s="40" t="str">
        <f>IF(H435="","",Sheet1!AL435)</f>
        <v>6558 WM+ HCM A0101, Khu căn hộ Hoàng Anh</v>
      </c>
      <c r="Y435" s="15" t="str">
        <f>IF(H435="","",Sheet1!AJ435)</f>
        <v>CN300</v>
      </c>
      <c r="AB435" s="51">
        <f t="shared" si="61"/>
        <v>5111</v>
      </c>
      <c r="AC435" s="51">
        <f t="shared" si="62"/>
        <v>131</v>
      </c>
      <c r="AE435" s="45">
        <f>IF(H435="","",Sheet1!U435)</f>
        <v>2</v>
      </c>
      <c r="AG435" s="15">
        <f>IF(H435="","",Sheet1!T435)</f>
        <v>70950</v>
      </c>
      <c r="AH435" s="46">
        <f t="shared" si="63"/>
        <v>141900</v>
      </c>
      <c r="AL435" s="48">
        <f t="shared" si="64"/>
        <v>8</v>
      </c>
      <c r="AN435" s="45">
        <f t="shared" si="65"/>
        <v>11352</v>
      </c>
      <c r="AO435" s="48">
        <f t="shared" si="66"/>
        <v>33311</v>
      </c>
      <c r="AQ435" s="52" t="str">
        <f t="shared" si="67"/>
        <v>K-hangtra</v>
      </c>
      <c r="AR435" s="52">
        <f t="shared" si="68"/>
        <v>156</v>
      </c>
      <c r="AS435" s="52">
        <f t="shared" si="69"/>
        <v>632</v>
      </c>
    </row>
    <row r="436" spans="3:45" x14ac:dyDescent="0.25">
      <c r="C436" s="39" t="str">
        <f>IF(H436="","",Sheet1!AI436)</f>
        <v>N</v>
      </c>
      <c r="D436" s="38" t="s">
        <v>3039</v>
      </c>
      <c r="E436" s="38" t="s">
        <v>25</v>
      </c>
      <c r="F436" s="39" t="str">
        <f>IF(H436="","",Sheet1!AF436)</f>
        <v>05/10/2025</v>
      </c>
      <c r="G436" t="str">
        <f>IF(H436="","",Sheet1!AF436)</f>
        <v>05/10/2025</v>
      </c>
      <c r="H436" s="21">
        <v>9106027782</v>
      </c>
      <c r="I436" t="str">
        <f>IF(H436="","",Sheet1!AF436)</f>
        <v>05/10/2025</v>
      </c>
      <c r="J436" s="40" t="str">
        <f t="shared" si="60"/>
        <v>NKHT2510/55800158296</v>
      </c>
      <c r="L436" s="42" t="str">
        <f>IF(H436="","",Sheet1!AK436)</f>
        <v>K25TTM</v>
      </c>
      <c r="M436" s="42" t="str">
        <f>IF(H436="","",Sheet1!AE436)</f>
        <v>00158296</v>
      </c>
      <c r="N436" s="43" t="str">
        <f>IF(H436="","",Sheet1!AF436)</f>
        <v>05/10/2025</v>
      </c>
      <c r="O436" s="15" t="str">
        <f>IF(H436="","",Sheet1!AH436)</f>
        <v>WIN6558</v>
      </c>
      <c r="S436" s="40" t="str">
        <f>IF(H436="","",Sheet1!AL436)</f>
        <v>6558 WM+ HCM A0101, Khu căn hộ Hoàng Anh</v>
      </c>
      <c r="V436" s="40" t="str">
        <f>IF(H436="","",Sheet1!AL436)</f>
        <v>6558 WM+ HCM A0101, Khu căn hộ Hoàng Anh</v>
      </c>
      <c r="Y436" s="15" t="str">
        <f>IF(H436="","",Sheet1!AJ436)</f>
        <v>GXD500</v>
      </c>
      <c r="AB436" s="51">
        <f t="shared" si="61"/>
        <v>5111</v>
      </c>
      <c r="AC436" s="51">
        <f t="shared" si="62"/>
        <v>131</v>
      </c>
      <c r="AE436" s="45">
        <f>IF(H436="","",Sheet1!U436)</f>
        <v>2</v>
      </c>
      <c r="AG436" s="15">
        <f>IF(H436="","",Sheet1!T436)</f>
        <v>111606</v>
      </c>
      <c r="AH436" s="46">
        <f t="shared" si="63"/>
        <v>223212</v>
      </c>
      <c r="AL436" s="48">
        <f t="shared" si="64"/>
        <v>8</v>
      </c>
      <c r="AN436" s="45">
        <f t="shared" si="65"/>
        <v>17856.96</v>
      </c>
      <c r="AO436" s="48">
        <f t="shared" si="66"/>
        <v>33311</v>
      </c>
      <c r="AQ436" s="52" t="str">
        <f t="shared" si="67"/>
        <v>K-hangtra</v>
      </c>
      <c r="AR436" s="52">
        <f t="shared" si="68"/>
        <v>156</v>
      </c>
      <c r="AS436" s="52">
        <f t="shared" si="69"/>
        <v>632</v>
      </c>
    </row>
    <row r="437" spans="3:45" x14ac:dyDescent="0.25">
      <c r="C437" s="39" t="str">
        <f>IF(H437="","",Sheet1!AI437)</f>
        <v>B</v>
      </c>
      <c r="D437" s="38" t="s">
        <v>3039</v>
      </c>
      <c r="E437" s="38" t="s">
        <v>25</v>
      </c>
      <c r="F437" s="39" t="str">
        <f>IF(H437="","",Sheet1!AF437)</f>
        <v>05/10/2025</v>
      </c>
      <c r="G437" t="str">
        <f>IF(H437="","",Sheet1!AF437)</f>
        <v>05/10/2025</v>
      </c>
      <c r="H437" s="21">
        <v>9106027766</v>
      </c>
      <c r="I437" t="str">
        <f>IF(H437="","",Sheet1!AF437)</f>
        <v>05/10/2025</v>
      </c>
      <c r="J437" s="40" t="str">
        <f t="shared" si="60"/>
        <v>NKHT2510/02000033186</v>
      </c>
      <c r="L437" s="42" t="str">
        <f>IF(H437="","",Sheet1!AK437)</f>
        <v>K25TTM</v>
      </c>
      <c r="M437" s="42" t="str">
        <f>IF(H437="","",Sheet1!AE437)</f>
        <v>00033186</v>
      </c>
      <c r="N437" s="43" t="str">
        <f>IF(H437="","",Sheet1!AF437)</f>
        <v>05/10/2025</v>
      </c>
      <c r="O437" s="15" t="str">
        <f>IF(H437="","",Sheet1!AH437)</f>
        <v>WIN-020</v>
      </c>
      <c r="S437" s="40" t="str">
        <f>IF(H437="","",Sheet1!AL437)</f>
        <v>2BE5 WM+ THA Quốc lộ 47C, Thọ Phú</v>
      </c>
      <c r="V437" s="40" t="str">
        <f>IF(H437="","",Sheet1!AL437)</f>
        <v>2BE5 WM+ THA Quốc lộ 47C, Thọ Phú</v>
      </c>
      <c r="Y437" s="15" t="str">
        <f>IF(H437="","",Sheet1!AJ437)</f>
        <v>GTLX250G</v>
      </c>
      <c r="AB437" s="51">
        <f t="shared" si="61"/>
        <v>5111</v>
      </c>
      <c r="AC437" s="51">
        <f t="shared" si="62"/>
        <v>131</v>
      </c>
      <c r="AE437" s="45">
        <f>IF(H437="","",Sheet1!U437)</f>
        <v>4</v>
      </c>
      <c r="AG437" s="15">
        <f>IF(H437="","",Sheet1!T437)</f>
        <v>41150</v>
      </c>
      <c r="AH437" s="46">
        <f t="shared" si="63"/>
        <v>164600</v>
      </c>
      <c r="AL437" s="48">
        <f t="shared" si="64"/>
        <v>8</v>
      </c>
      <c r="AN437" s="45">
        <f t="shared" si="65"/>
        <v>13168</v>
      </c>
      <c r="AO437" s="48">
        <f t="shared" si="66"/>
        <v>33311</v>
      </c>
      <c r="AQ437" s="52" t="str">
        <f t="shared" si="67"/>
        <v>K-hangtra</v>
      </c>
      <c r="AR437" s="52">
        <f t="shared" si="68"/>
        <v>156</v>
      </c>
      <c r="AS437" s="52">
        <f t="shared" si="69"/>
        <v>632</v>
      </c>
    </row>
    <row r="438" spans="3:45" x14ac:dyDescent="0.25">
      <c r="C438" s="39" t="str">
        <f>IF(H438="","",Sheet1!AI438)</f>
        <v>B</v>
      </c>
      <c r="D438" s="38" t="s">
        <v>3039</v>
      </c>
      <c r="E438" s="38" t="s">
        <v>25</v>
      </c>
      <c r="F438" s="39" t="str">
        <f>IF(H438="","",Sheet1!AF438)</f>
        <v>05/10/2025</v>
      </c>
      <c r="G438" t="str">
        <f>IF(H438="","",Sheet1!AF438)</f>
        <v>05/10/2025</v>
      </c>
      <c r="H438" s="21">
        <v>9106027766</v>
      </c>
      <c r="I438" t="str">
        <f>IF(H438="","",Sheet1!AF438)</f>
        <v>05/10/2025</v>
      </c>
      <c r="J438" s="40" t="str">
        <f t="shared" si="60"/>
        <v>NKHT2510/02000033186</v>
      </c>
      <c r="L438" s="42" t="str">
        <f>IF(H438="","",Sheet1!AK438)</f>
        <v>K25TTM</v>
      </c>
      <c r="M438" s="42" t="str">
        <f>IF(H438="","",Sheet1!AE438)</f>
        <v>00033186</v>
      </c>
      <c r="N438" s="43" t="str">
        <f>IF(H438="","",Sheet1!AF438)</f>
        <v>05/10/2025</v>
      </c>
      <c r="O438" s="15" t="str">
        <f>IF(H438="","",Sheet1!AH438)</f>
        <v>WIN-020</v>
      </c>
      <c r="S438" s="40" t="str">
        <f>IF(H438="","",Sheet1!AL438)</f>
        <v>2BE5 WM+ THA Quốc lộ 47C, Thọ Phú</v>
      </c>
      <c r="V438" s="40" t="str">
        <f>IF(H438="","",Sheet1!AL438)</f>
        <v>2BE5 WM+ THA Quốc lộ 47C, Thọ Phú</v>
      </c>
      <c r="Y438" s="15" t="str">
        <f>IF(H438="","",Sheet1!AJ438)</f>
        <v>GSG250</v>
      </c>
      <c r="AB438" s="51">
        <f t="shared" si="61"/>
        <v>5111</v>
      </c>
      <c r="AC438" s="51">
        <f t="shared" si="62"/>
        <v>131</v>
      </c>
      <c r="AE438" s="45">
        <f>IF(H438="","",Sheet1!U438)</f>
        <v>2</v>
      </c>
      <c r="AG438" s="15">
        <f>IF(H438="","",Sheet1!T438)</f>
        <v>50400</v>
      </c>
      <c r="AH438" s="46">
        <f t="shared" si="63"/>
        <v>100800</v>
      </c>
      <c r="AL438" s="48">
        <f t="shared" si="64"/>
        <v>8</v>
      </c>
      <c r="AN438" s="45">
        <f t="shared" si="65"/>
        <v>8064</v>
      </c>
      <c r="AO438" s="48">
        <f t="shared" si="66"/>
        <v>33311</v>
      </c>
      <c r="AQ438" s="52" t="str">
        <f t="shared" si="67"/>
        <v>K-hangtra</v>
      </c>
      <c r="AR438" s="52">
        <f t="shared" si="68"/>
        <v>156</v>
      </c>
      <c r="AS438" s="52">
        <f t="shared" si="69"/>
        <v>632</v>
      </c>
    </row>
    <row r="439" spans="3:45" x14ac:dyDescent="0.25">
      <c r="C439" s="39" t="str">
        <f>IF(H439="","",Sheet1!AI439)</f>
        <v>B</v>
      </c>
      <c r="D439" s="38" t="s">
        <v>3039</v>
      </c>
      <c r="E439" s="38" t="s">
        <v>25</v>
      </c>
      <c r="F439" s="39" t="str">
        <f>IF(H439="","",Sheet1!AF439)</f>
        <v>05/10/2025</v>
      </c>
      <c r="G439" t="str">
        <f>IF(H439="","",Sheet1!AF439)</f>
        <v>05/10/2025</v>
      </c>
      <c r="H439" s="21">
        <v>9106027766</v>
      </c>
      <c r="I439" t="str">
        <f>IF(H439="","",Sheet1!AF439)</f>
        <v>05/10/2025</v>
      </c>
      <c r="J439" s="40" t="str">
        <f t="shared" si="60"/>
        <v>NKHT2510/02000033186</v>
      </c>
      <c r="L439" s="42" t="str">
        <f>IF(H439="","",Sheet1!AK439)</f>
        <v>K25TTM</v>
      </c>
      <c r="M439" s="42" t="str">
        <f>IF(H439="","",Sheet1!AE439)</f>
        <v>00033186</v>
      </c>
      <c r="N439" s="43" t="str">
        <f>IF(H439="","",Sheet1!AF439)</f>
        <v>05/10/2025</v>
      </c>
      <c r="O439" s="15" t="str">
        <f>IF(H439="","",Sheet1!AH439)</f>
        <v>WIN-020</v>
      </c>
      <c r="S439" s="40" t="str">
        <f>IF(H439="","",Sheet1!AL439)</f>
        <v>2BE5 WM+ THA Quốc lộ 47C, Thọ Phú</v>
      </c>
      <c r="V439" s="40" t="str">
        <f>IF(H439="","",Sheet1!AL439)</f>
        <v>2BE5 WM+ THA Quốc lộ 47C, Thọ Phú</v>
      </c>
      <c r="Y439" s="15" t="str">
        <f>IF(H439="","",Sheet1!AJ439)</f>
        <v>CGM300</v>
      </c>
      <c r="AB439" s="51">
        <f t="shared" si="61"/>
        <v>5111</v>
      </c>
      <c r="AC439" s="51">
        <f t="shared" si="62"/>
        <v>131</v>
      </c>
      <c r="AE439" s="45">
        <f>IF(H439="","",Sheet1!U439)</f>
        <v>1</v>
      </c>
      <c r="AG439" s="15">
        <f>IF(H439="","",Sheet1!T439)</f>
        <v>73431</v>
      </c>
      <c r="AH439" s="46">
        <f t="shared" si="63"/>
        <v>73431</v>
      </c>
      <c r="AL439" s="48">
        <f t="shared" si="64"/>
        <v>8</v>
      </c>
      <c r="AN439" s="45">
        <f t="shared" si="65"/>
        <v>5874.4800000000005</v>
      </c>
      <c r="AO439" s="48">
        <f t="shared" si="66"/>
        <v>33311</v>
      </c>
      <c r="AQ439" s="52" t="str">
        <f t="shared" si="67"/>
        <v>K-hangtra</v>
      </c>
      <c r="AR439" s="52">
        <f t="shared" si="68"/>
        <v>156</v>
      </c>
      <c r="AS439" s="52">
        <f t="shared" si="69"/>
        <v>632</v>
      </c>
    </row>
    <row r="440" spans="3:45" x14ac:dyDescent="0.25">
      <c r="C440" s="39" t="str">
        <f>IF(H440="","",Sheet1!AI440)</f>
        <v>N</v>
      </c>
      <c r="D440" s="38" t="s">
        <v>3039</v>
      </c>
      <c r="E440" s="38" t="s">
        <v>25</v>
      </c>
      <c r="F440" s="39" t="str">
        <f>IF(H440="","",Sheet1!AF440)</f>
        <v>05/10/2025</v>
      </c>
      <c r="G440" t="str">
        <f>IF(H440="","",Sheet1!AF440)</f>
        <v>05/10/2025</v>
      </c>
      <c r="H440" s="21">
        <v>9106027790</v>
      </c>
      <c r="I440" t="str">
        <f>IF(H440="","",Sheet1!AF440)</f>
        <v>05/10/2025</v>
      </c>
      <c r="J440" s="40" t="str">
        <f t="shared" si="60"/>
        <v>NKHT2510/74000158299</v>
      </c>
      <c r="L440" s="42" t="str">
        <f>IF(H440="","",Sheet1!AK440)</f>
        <v>K25TTM</v>
      </c>
      <c r="M440" s="42" t="str">
        <f>IF(H440="","",Sheet1!AE440)</f>
        <v>00158299</v>
      </c>
      <c r="N440" s="43" t="str">
        <f>IF(H440="","",Sheet1!AF440)</f>
        <v>05/10/2025</v>
      </c>
      <c r="O440" s="15" t="str">
        <f>IF(H440="","",Sheet1!AH440)</f>
        <v>WIN3740</v>
      </c>
      <c r="S440" s="40" t="str">
        <f>IF(H440="","",Sheet1!AL440)</f>
        <v>3740 WIN HCM 355A Đỗ Xuân Hợp</v>
      </c>
      <c r="V440" s="40" t="str">
        <f>IF(H440="","",Sheet1!AL440)</f>
        <v>3740 WIN HCM 355A Đỗ Xuân Hợp</v>
      </c>
      <c r="Y440" s="15" t="str">
        <f>IF(H440="","",Sheet1!AJ440)</f>
        <v>MNH250</v>
      </c>
      <c r="AB440" s="51">
        <f t="shared" si="61"/>
        <v>5111</v>
      </c>
      <c r="AC440" s="51">
        <f t="shared" si="62"/>
        <v>131</v>
      </c>
      <c r="AE440" s="45">
        <f>IF(H440="","",Sheet1!U440)</f>
        <v>1</v>
      </c>
      <c r="AG440" s="15">
        <f>IF(H440="","",Sheet1!T440)</f>
        <v>46000</v>
      </c>
      <c r="AH440" s="46">
        <f t="shared" si="63"/>
        <v>46000</v>
      </c>
      <c r="AL440" s="48">
        <f t="shared" si="64"/>
        <v>8</v>
      </c>
      <c r="AN440" s="45">
        <f t="shared" si="65"/>
        <v>3680</v>
      </c>
      <c r="AO440" s="48">
        <f t="shared" si="66"/>
        <v>33311</v>
      </c>
      <c r="AQ440" s="52" t="str">
        <f t="shared" si="67"/>
        <v>K-hangtra</v>
      </c>
      <c r="AR440" s="52">
        <f t="shared" si="68"/>
        <v>156</v>
      </c>
      <c r="AS440" s="52">
        <f t="shared" si="69"/>
        <v>632</v>
      </c>
    </row>
    <row r="441" spans="3:45" x14ac:dyDescent="0.25">
      <c r="C441" s="39" t="str">
        <f>IF(H441="","",Sheet1!AI441)</f>
        <v>N</v>
      </c>
      <c r="D441" s="38" t="s">
        <v>3039</v>
      </c>
      <c r="E441" s="38" t="s">
        <v>25</v>
      </c>
      <c r="F441" s="39" t="str">
        <f>IF(H441="","",Sheet1!AF441)</f>
        <v>05/10/2025</v>
      </c>
      <c r="G441" t="str">
        <f>IF(H441="","",Sheet1!AF441)</f>
        <v>05/10/2025</v>
      </c>
      <c r="H441" s="21">
        <v>9106027790</v>
      </c>
      <c r="I441" t="str">
        <f>IF(H441="","",Sheet1!AF441)</f>
        <v>05/10/2025</v>
      </c>
      <c r="J441" s="40" t="str">
        <f t="shared" si="60"/>
        <v>NKHT2510/74000158299</v>
      </c>
      <c r="L441" s="42" t="str">
        <f>IF(H441="","",Sheet1!AK441)</f>
        <v>K25TTM</v>
      </c>
      <c r="M441" s="42" t="str">
        <f>IF(H441="","",Sheet1!AE441)</f>
        <v>00158299</v>
      </c>
      <c r="N441" s="43" t="str">
        <f>IF(H441="","",Sheet1!AF441)</f>
        <v>05/10/2025</v>
      </c>
      <c r="O441" s="15" t="str">
        <f>IF(H441="","",Sheet1!AH441)</f>
        <v>WIN3740</v>
      </c>
      <c r="S441" s="40" t="str">
        <f>IF(H441="","",Sheet1!AL441)</f>
        <v>3740 WIN HCM 355A Đỗ Xuân Hợp</v>
      </c>
      <c r="V441" s="40" t="str">
        <f>IF(H441="","",Sheet1!AL441)</f>
        <v>3740 WIN HCM 355A Đỗ Xuân Hợp</v>
      </c>
      <c r="Y441" s="15" t="str">
        <f>IF(H441="","",Sheet1!AJ441)</f>
        <v>CN300</v>
      </c>
      <c r="AB441" s="51">
        <f t="shared" si="61"/>
        <v>5111</v>
      </c>
      <c r="AC441" s="51">
        <f t="shared" si="62"/>
        <v>131</v>
      </c>
      <c r="AE441" s="45">
        <f>IF(H441="","",Sheet1!U441)</f>
        <v>2</v>
      </c>
      <c r="AG441" s="15">
        <f>IF(H441="","",Sheet1!T441)</f>
        <v>70950</v>
      </c>
      <c r="AH441" s="46">
        <f t="shared" si="63"/>
        <v>141900</v>
      </c>
      <c r="AL441" s="48">
        <f t="shared" si="64"/>
        <v>8</v>
      </c>
      <c r="AN441" s="45">
        <f t="shared" si="65"/>
        <v>11352</v>
      </c>
      <c r="AO441" s="48">
        <f t="shared" si="66"/>
        <v>33311</v>
      </c>
      <c r="AQ441" s="52" t="str">
        <f t="shared" si="67"/>
        <v>K-hangtra</v>
      </c>
      <c r="AR441" s="52">
        <f t="shared" si="68"/>
        <v>156</v>
      </c>
      <c r="AS441" s="52">
        <f t="shared" si="69"/>
        <v>632</v>
      </c>
    </row>
    <row r="442" spans="3:45" x14ac:dyDescent="0.25">
      <c r="C442" s="39" t="str">
        <f>IF(H442="","",Sheet1!AI442)</f>
        <v>N</v>
      </c>
      <c r="D442" s="38" t="s">
        <v>3039</v>
      </c>
      <c r="E442" s="38" t="s">
        <v>25</v>
      </c>
      <c r="F442" s="39" t="str">
        <f>IF(H442="","",Sheet1!AF442)</f>
        <v>05/10/2025</v>
      </c>
      <c r="G442" t="str">
        <f>IF(H442="","",Sheet1!AF442)</f>
        <v>05/10/2025</v>
      </c>
      <c r="H442" s="21">
        <v>9106027790</v>
      </c>
      <c r="I442" t="str">
        <f>IF(H442="","",Sheet1!AF442)</f>
        <v>05/10/2025</v>
      </c>
      <c r="J442" s="40" t="str">
        <f t="shared" si="60"/>
        <v>NKHT2510/74000158299</v>
      </c>
      <c r="L442" s="42" t="str">
        <f>IF(H442="","",Sheet1!AK442)</f>
        <v>K25TTM</v>
      </c>
      <c r="M442" s="42" t="str">
        <f>IF(H442="","",Sheet1!AE442)</f>
        <v>00158299</v>
      </c>
      <c r="N442" s="43" t="str">
        <f>IF(H442="","",Sheet1!AF442)</f>
        <v>05/10/2025</v>
      </c>
      <c r="O442" s="15" t="str">
        <f>IF(H442="","",Sheet1!AH442)</f>
        <v>WIN3740</v>
      </c>
      <c r="S442" s="40" t="str">
        <f>IF(H442="","",Sheet1!AL442)</f>
        <v>3740 WIN HCM 355A Đỗ Xuân Hợp</v>
      </c>
      <c r="V442" s="40" t="str">
        <f>IF(H442="","",Sheet1!AL442)</f>
        <v>3740 WIN HCM 355A Đỗ Xuân Hợp</v>
      </c>
      <c r="Y442" s="15" t="str">
        <f>IF(H442="","",Sheet1!AJ442)</f>
        <v>CC300</v>
      </c>
      <c r="AB442" s="51">
        <f t="shared" si="61"/>
        <v>5111</v>
      </c>
      <c r="AC442" s="51">
        <f t="shared" si="62"/>
        <v>131</v>
      </c>
      <c r="AE442" s="45">
        <f>IF(H442="","",Sheet1!U442)</f>
        <v>1</v>
      </c>
      <c r="AG442" s="15">
        <f>IF(H442="","",Sheet1!T442)</f>
        <v>60885</v>
      </c>
      <c r="AH442" s="46">
        <f t="shared" si="63"/>
        <v>60885</v>
      </c>
      <c r="AL442" s="48">
        <f t="shared" si="64"/>
        <v>8</v>
      </c>
      <c r="AN442" s="45">
        <f t="shared" si="65"/>
        <v>4870.8</v>
      </c>
      <c r="AO442" s="48">
        <f t="shared" si="66"/>
        <v>33311</v>
      </c>
      <c r="AQ442" s="52" t="str">
        <f t="shared" si="67"/>
        <v>K-hangtra</v>
      </c>
      <c r="AR442" s="52">
        <f t="shared" si="68"/>
        <v>156</v>
      </c>
      <c r="AS442" s="52">
        <f t="shared" si="69"/>
        <v>632</v>
      </c>
    </row>
    <row r="443" spans="3:45" x14ac:dyDescent="0.25">
      <c r="C443" s="39" t="str">
        <f>IF(H443="","",Sheet1!AI443)</f>
        <v>N</v>
      </c>
      <c r="D443" s="38" t="s">
        <v>3039</v>
      </c>
      <c r="E443" s="38" t="s">
        <v>25</v>
      </c>
      <c r="F443" s="39" t="str">
        <f>IF(H443="","",Sheet1!AF443)</f>
        <v>05/10/2025</v>
      </c>
      <c r="G443" t="str">
        <f>IF(H443="","",Sheet1!AF443)</f>
        <v>05/10/2025</v>
      </c>
      <c r="H443" s="21">
        <v>9106027790</v>
      </c>
      <c r="I443" t="str">
        <f>IF(H443="","",Sheet1!AF443)</f>
        <v>05/10/2025</v>
      </c>
      <c r="J443" s="40" t="str">
        <f t="shared" si="60"/>
        <v>NKHT2510/74000158299</v>
      </c>
      <c r="L443" s="42" t="str">
        <f>IF(H443="","",Sheet1!AK443)</f>
        <v>K25TTM</v>
      </c>
      <c r="M443" s="42" t="str">
        <f>IF(H443="","",Sheet1!AE443)</f>
        <v>00158299</v>
      </c>
      <c r="N443" s="43" t="str">
        <f>IF(H443="","",Sheet1!AF443)</f>
        <v>05/10/2025</v>
      </c>
      <c r="O443" s="15" t="str">
        <f>IF(H443="","",Sheet1!AH443)</f>
        <v>WIN3740</v>
      </c>
      <c r="S443" s="40" t="str">
        <f>IF(H443="","",Sheet1!AL443)</f>
        <v>3740 WIN HCM 355A Đỗ Xuân Hợp</v>
      </c>
      <c r="V443" s="40" t="str">
        <f>IF(H443="","",Sheet1!AL443)</f>
        <v>3740 WIN HCM 355A Đỗ Xuân Hợp</v>
      </c>
      <c r="Y443" s="15" t="str">
        <f>IF(H443="","",Sheet1!AJ443)</f>
        <v>GTLX250G</v>
      </c>
      <c r="AB443" s="51">
        <f t="shared" si="61"/>
        <v>5111</v>
      </c>
      <c r="AC443" s="51">
        <f t="shared" si="62"/>
        <v>131</v>
      </c>
      <c r="AE443" s="45">
        <f>IF(H443="","",Sheet1!U443)</f>
        <v>1</v>
      </c>
      <c r="AG443" s="15">
        <f>IF(H443="","",Sheet1!T443)</f>
        <v>41150</v>
      </c>
      <c r="AH443" s="46">
        <f t="shared" si="63"/>
        <v>41150</v>
      </c>
      <c r="AL443" s="48">
        <f t="shared" si="64"/>
        <v>8</v>
      </c>
      <c r="AN443" s="45">
        <f t="shared" si="65"/>
        <v>3292</v>
      </c>
      <c r="AO443" s="48">
        <f t="shared" si="66"/>
        <v>33311</v>
      </c>
      <c r="AQ443" s="52" t="str">
        <f t="shared" si="67"/>
        <v>K-hangtra</v>
      </c>
      <c r="AR443" s="52">
        <f t="shared" si="68"/>
        <v>156</v>
      </c>
      <c r="AS443" s="52">
        <f t="shared" si="69"/>
        <v>632</v>
      </c>
    </row>
    <row r="444" spans="3:45" x14ac:dyDescent="0.25">
      <c r="C444" s="39" t="str">
        <f>IF(H444="","",Sheet1!AI444)</f>
        <v>N</v>
      </c>
      <c r="D444" s="38" t="s">
        <v>3039</v>
      </c>
      <c r="E444" s="38" t="s">
        <v>25</v>
      </c>
      <c r="F444" s="39" t="str">
        <f>IF(H444="","",Sheet1!AF444)</f>
        <v>05/10/2025</v>
      </c>
      <c r="G444" t="str">
        <f>IF(H444="","",Sheet1!AF444)</f>
        <v>05/10/2025</v>
      </c>
      <c r="H444" s="21">
        <v>9106027790</v>
      </c>
      <c r="I444" t="str">
        <f>IF(H444="","",Sheet1!AF444)</f>
        <v>05/10/2025</v>
      </c>
      <c r="J444" s="40" t="str">
        <f t="shared" si="60"/>
        <v>NKHT2510/74000158299</v>
      </c>
      <c r="L444" s="42" t="str">
        <f>IF(H444="","",Sheet1!AK444)</f>
        <v>K25TTM</v>
      </c>
      <c r="M444" s="42" t="str">
        <f>IF(H444="","",Sheet1!AE444)</f>
        <v>00158299</v>
      </c>
      <c r="N444" s="43" t="str">
        <f>IF(H444="","",Sheet1!AF444)</f>
        <v>05/10/2025</v>
      </c>
      <c r="O444" s="15" t="str">
        <f>IF(H444="","",Sheet1!AH444)</f>
        <v>WIN3740</v>
      </c>
      <c r="S444" s="40" t="str">
        <f>IF(H444="","",Sheet1!AL444)</f>
        <v>3740 WIN HCM 355A Đỗ Xuân Hợp</v>
      </c>
      <c r="V444" s="40" t="str">
        <f>IF(H444="","",Sheet1!AL444)</f>
        <v>3740 WIN HCM 355A Đỗ Xuân Hợp</v>
      </c>
      <c r="Y444" s="15" t="str">
        <f>IF(H444="","",Sheet1!AJ444)</f>
        <v>TH200</v>
      </c>
      <c r="AB444" s="51">
        <f t="shared" si="61"/>
        <v>5111</v>
      </c>
      <c r="AC444" s="51">
        <f t="shared" si="62"/>
        <v>131</v>
      </c>
      <c r="AE444" s="45">
        <f>IF(H444="","",Sheet1!U444)</f>
        <v>1</v>
      </c>
      <c r="AG444" s="15">
        <f>IF(H444="","",Sheet1!T444)</f>
        <v>45588</v>
      </c>
      <c r="AH444" s="46">
        <f t="shared" si="63"/>
        <v>45588</v>
      </c>
      <c r="AL444" s="48">
        <f t="shared" si="64"/>
        <v>8</v>
      </c>
      <c r="AN444" s="45">
        <f t="shared" si="65"/>
        <v>3647.04</v>
      </c>
      <c r="AO444" s="48">
        <f t="shared" si="66"/>
        <v>33311</v>
      </c>
      <c r="AQ444" s="52" t="str">
        <f t="shared" si="67"/>
        <v>K-hangtra</v>
      </c>
      <c r="AR444" s="52">
        <f t="shared" si="68"/>
        <v>156</v>
      </c>
      <c r="AS444" s="52">
        <f t="shared" si="69"/>
        <v>632</v>
      </c>
    </row>
    <row r="445" spans="3:45" x14ac:dyDescent="0.25">
      <c r="C445" s="39" t="str">
        <f>IF(H445="","",Sheet1!AI445)</f>
        <v>B</v>
      </c>
      <c r="D445" s="38" t="s">
        <v>3039</v>
      </c>
      <c r="E445" s="38" t="s">
        <v>25</v>
      </c>
      <c r="F445" s="39" t="str">
        <f>IF(H445="","",Sheet1!AF445)</f>
        <v>05/10/2025</v>
      </c>
      <c r="G445" t="str">
        <f>IF(H445="","",Sheet1!AF445)</f>
        <v>05/10/2025</v>
      </c>
      <c r="H445" s="21">
        <v>9106027784</v>
      </c>
      <c r="I445" t="str">
        <f>IF(H445="","",Sheet1!AF445)</f>
        <v>05/10/2025</v>
      </c>
      <c r="J445" s="40" t="str">
        <f t="shared" si="60"/>
        <v>NKHT2510/02500035025</v>
      </c>
      <c r="L445" s="42" t="str">
        <f>IF(H445="","",Sheet1!AK445)</f>
        <v>K25TTM</v>
      </c>
      <c r="M445" s="42" t="str">
        <f>IF(H445="","",Sheet1!AE445)</f>
        <v>00035025</v>
      </c>
      <c r="N445" s="43" t="str">
        <f>IF(H445="","",Sheet1!AF445)</f>
        <v>05/10/2025</v>
      </c>
      <c r="O445" s="15" t="str">
        <f>IF(H445="","",Sheet1!AH445)</f>
        <v>WIN-025</v>
      </c>
      <c r="S445" s="40" t="str">
        <f>IF(H445="","",Sheet1!AL445)</f>
        <v>4644 WM+ HPG 25 Điện Biên Phủ</v>
      </c>
      <c r="V445" s="40" t="str">
        <f>IF(H445="","",Sheet1!AL445)</f>
        <v>4644 WM+ HPG 25 Điện Biên Phủ</v>
      </c>
      <c r="Y445" s="15" t="str">
        <f>IF(H445="","",Sheet1!AJ445)</f>
        <v>CN300</v>
      </c>
      <c r="AB445" s="51">
        <f t="shared" si="61"/>
        <v>5111</v>
      </c>
      <c r="AC445" s="51">
        <f t="shared" si="62"/>
        <v>131</v>
      </c>
      <c r="AE445" s="45">
        <f>IF(H445="","",Sheet1!U445)</f>
        <v>3</v>
      </c>
      <c r="AG445" s="15">
        <f>IF(H445="","",Sheet1!T445)</f>
        <v>70950</v>
      </c>
      <c r="AH445" s="46">
        <f t="shared" si="63"/>
        <v>212850</v>
      </c>
      <c r="AL445" s="48">
        <f t="shared" si="64"/>
        <v>8</v>
      </c>
      <c r="AN445" s="45">
        <f t="shared" si="65"/>
        <v>17028</v>
      </c>
      <c r="AO445" s="48">
        <f t="shared" si="66"/>
        <v>33311</v>
      </c>
      <c r="AQ445" s="52" t="str">
        <f t="shared" si="67"/>
        <v>K-hangtra</v>
      </c>
      <c r="AR445" s="52">
        <f t="shared" si="68"/>
        <v>156</v>
      </c>
      <c r="AS445" s="52">
        <f t="shared" si="69"/>
        <v>632</v>
      </c>
    </row>
    <row r="446" spans="3:45" x14ac:dyDescent="0.25">
      <c r="C446" s="39" t="str">
        <f>IF(H446="","",Sheet1!AI446)</f>
        <v>N</v>
      </c>
      <c r="D446" s="38" t="s">
        <v>3039</v>
      </c>
      <c r="E446" s="38" t="s">
        <v>25</v>
      </c>
      <c r="F446" s="39" t="str">
        <f>IF(H446="","",Sheet1!AF446)</f>
        <v>05/10/2025</v>
      </c>
      <c r="G446" t="str">
        <f>IF(H446="","",Sheet1!AF446)</f>
        <v>05/10/2025</v>
      </c>
      <c r="H446" s="21">
        <v>9106027882</v>
      </c>
      <c r="I446" t="str">
        <f>IF(H446="","",Sheet1!AF446)</f>
        <v>05/10/2025</v>
      </c>
      <c r="J446" s="40" t="str">
        <f t="shared" si="60"/>
        <v>NKHT2510/01000010861</v>
      </c>
      <c r="L446" s="42" t="str">
        <f>IF(H446="","",Sheet1!AK446)</f>
        <v>K25TTM</v>
      </c>
      <c r="M446" s="42" t="str">
        <f>IF(H446="","",Sheet1!AE446)</f>
        <v>00010861</v>
      </c>
      <c r="N446" s="43" t="str">
        <f>IF(H446="","",Sheet1!AF446)</f>
        <v>05/10/2025</v>
      </c>
      <c r="O446" s="15" t="str">
        <f>IF(H446="","",Sheet1!AH446)</f>
        <v>WIN-AGG-01-010</v>
      </c>
      <c r="S446" s="40" t="str">
        <f>IF(H446="","",Sheet1!AL446)</f>
        <v>4558 WM+AGG 4Bis Lê Minh Ngươn</v>
      </c>
      <c r="V446" s="40" t="str">
        <f>IF(H446="","",Sheet1!AL446)</f>
        <v>4558 WM+AGG 4Bis Lê Minh Ngươn</v>
      </c>
      <c r="Y446" s="15" t="str">
        <f>IF(H446="","",Sheet1!AJ446)</f>
        <v>GM500</v>
      </c>
      <c r="AB446" s="51">
        <f t="shared" si="61"/>
        <v>5111</v>
      </c>
      <c r="AC446" s="51">
        <f t="shared" si="62"/>
        <v>131</v>
      </c>
      <c r="AE446" s="45">
        <f>IF(H446="","",Sheet1!U446)</f>
        <v>4</v>
      </c>
      <c r="AG446" s="15">
        <f>IF(H446="","",Sheet1!T446)</f>
        <v>111058</v>
      </c>
      <c r="AH446" s="46">
        <f t="shared" si="63"/>
        <v>444232</v>
      </c>
      <c r="AL446" s="48">
        <f t="shared" si="64"/>
        <v>8</v>
      </c>
      <c r="AN446" s="45">
        <f t="shared" si="65"/>
        <v>35538.559999999998</v>
      </c>
      <c r="AO446" s="48">
        <f t="shared" si="66"/>
        <v>33311</v>
      </c>
      <c r="AQ446" s="52" t="str">
        <f t="shared" si="67"/>
        <v>K-hangtra</v>
      </c>
      <c r="AR446" s="52">
        <f t="shared" si="68"/>
        <v>156</v>
      </c>
      <c r="AS446" s="52">
        <f t="shared" si="69"/>
        <v>632</v>
      </c>
    </row>
    <row r="447" spans="3:45" x14ac:dyDescent="0.25">
      <c r="C447" s="39" t="str">
        <f>IF(H447="","",Sheet1!AI447)</f>
        <v>N</v>
      </c>
      <c r="D447" s="38" t="s">
        <v>3039</v>
      </c>
      <c r="E447" s="38" t="s">
        <v>25</v>
      </c>
      <c r="F447" s="39" t="str">
        <f>IF(H447="","",Sheet1!AF447)</f>
        <v>05/10/2025</v>
      </c>
      <c r="G447" t="str">
        <f>IF(H447="","",Sheet1!AF447)</f>
        <v>05/10/2025</v>
      </c>
      <c r="H447" s="21">
        <v>9106027927</v>
      </c>
      <c r="I447" t="str">
        <f>IF(H447="","",Sheet1!AF447)</f>
        <v>05/10/2025</v>
      </c>
      <c r="J447" s="40" t="str">
        <f t="shared" si="60"/>
        <v>NKHT2510/06700002512</v>
      </c>
      <c r="L447" s="42" t="str">
        <f>IF(H447="","",Sheet1!AK447)</f>
        <v>K25TTM</v>
      </c>
      <c r="M447" s="42" t="str">
        <f>IF(H447="","",Sheet1!AE447)</f>
        <v>00002512</v>
      </c>
      <c r="N447" s="43" t="str">
        <f>IF(H447="","",Sheet1!AF447)</f>
        <v>05/10/2025</v>
      </c>
      <c r="O447" s="15" t="str">
        <f>IF(H447="","",Sheet1!AH447)</f>
        <v>WIN-067</v>
      </c>
      <c r="S447" s="40" t="str">
        <f>IF(H447="","",Sheet1!AL447)</f>
        <v>5118 WM+ BTE 261K Đường Số 1</v>
      </c>
      <c r="V447" s="40" t="str">
        <f>IF(H447="","",Sheet1!AL447)</f>
        <v>5118 WM+ BTE 261K Đường Số 1</v>
      </c>
      <c r="Y447" s="15" t="str">
        <f>IF(H447="","",Sheet1!AJ447)</f>
        <v>GM500</v>
      </c>
      <c r="AB447" s="51">
        <f t="shared" si="61"/>
        <v>5111</v>
      </c>
      <c r="AC447" s="51">
        <f t="shared" si="62"/>
        <v>131</v>
      </c>
      <c r="AE447" s="45">
        <f>IF(H447="","",Sheet1!U447)</f>
        <v>5</v>
      </c>
      <c r="AG447" s="15">
        <f>IF(H447="","",Sheet1!T447)</f>
        <v>111058</v>
      </c>
      <c r="AH447" s="46">
        <f t="shared" si="63"/>
        <v>555290</v>
      </c>
      <c r="AL447" s="48">
        <f t="shared" si="64"/>
        <v>8</v>
      </c>
      <c r="AN447" s="45">
        <f t="shared" si="65"/>
        <v>44423.200000000004</v>
      </c>
      <c r="AO447" s="48">
        <f t="shared" si="66"/>
        <v>33311</v>
      </c>
      <c r="AQ447" s="52" t="str">
        <f t="shared" si="67"/>
        <v>K-hangtra</v>
      </c>
      <c r="AR447" s="52">
        <f t="shared" si="68"/>
        <v>156</v>
      </c>
      <c r="AS447" s="52">
        <f t="shared" si="69"/>
        <v>632</v>
      </c>
    </row>
    <row r="448" spans="3:45" x14ac:dyDescent="0.25">
      <c r="C448" s="39" t="str">
        <f>IF(H448="","",Sheet1!AI448)</f>
        <v>N</v>
      </c>
      <c r="D448" s="38" t="s">
        <v>3039</v>
      </c>
      <c r="E448" s="38" t="s">
        <v>25</v>
      </c>
      <c r="F448" s="39" t="str">
        <f>IF(H448="","",Sheet1!AF448)</f>
        <v>05/10/2025</v>
      </c>
      <c r="G448" t="str">
        <f>IF(H448="","",Sheet1!AF448)</f>
        <v>05/10/2025</v>
      </c>
      <c r="H448" s="21">
        <v>9106027906</v>
      </c>
      <c r="I448" t="str">
        <f>IF(H448="","",Sheet1!AF448)</f>
        <v>05/10/2025</v>
      </c>
      <c r="J448" s="40" t="str">
        <f t="shared" si="60"/>
        <v>NKHT2510/02700004429</v>
      </c>
      <c r="L448" s="42" t="str">
        <f>IF(H448="","",Sheet1!AK448)</f>
        <v>K25TTM</v>
      </c>
      <c r="M448" s="42" t="str">
        <f>IF(H448="","",Sheet1!AE448)</f>
        <v>00004429</v>
      </c>
      <c r="N448" s="43" t="str">
        <f>IF(H448="","",Sheet1!AF448)</f>
        <v>05/10/2025</v>
      </c>
      <c r="O448" s="15" t="str">
        <f>IF(H448="","",Sheet1!AH448)</f>
        <v>WIN-027</v>
      </c>
      <c r="S448" s="40" t="str">
        <f>IF(H448="","",Sheet1!AL448)</f>
        <v>2AK8 WM+ NTN K1 KĐT mới Đông Bắc</v>
      </c>
      <c r="V448" s="40" t="str">
        <f>IF(H448="","",Sheet1!AL448)</f>
        <v>2AK8 WM+ NTN K1 KĐT mới Đông Bắc</v>
      </c>
      <c r="Y448" s="15" t="str">
        <f>IF(H448="","",Sheet1!AJ448)</f>
        <v>CGM300</v>
      </c>
      <c r="AB448" s="51">
        <f t="shared" si="61"/>
        <v>5111</v>
      </c>
      <c r="AC448" s="51">
        <f t="shared" si="62"/>
        <v>131</v>
      </c>
      <c r="AE448" s="45">
        <f>IF(H448="","",Sheet1!U448)</f>
        <v>2</v>
      </c>
      <c r="AG448" s="15">
        <f>IF(H448="","",Sheet1!T448)</f>
        <v>73431</v>
      </c>
      <c r="AH448" s="46">
        <f t="shared" si="63"/>
        <v>146862</v>
      </c>
      <c r="AL448" s="48">
        <f t="shared" si="64"/>
        <v>8</v>
      </c>
      <c r="AN448" s="45">
        <f t="shared" si="65"/>
        <v>11748.960000000001</v>
      </c>
      <c r="AO448" s="48">
        <f t="shared" si="66"/>
        <v>33311</v>
      </c>
      <c r="AQ448" s="52" t="str">
        <f t="shared" si="67"/>
        <v>K-hangtra</v>
      </c>
      <c r="AR448" s="52">
        <f t="shared" si="68"/>
        <v>156</v>
      </c>
      <c r="AS448" s="52">
        <f t="shared" si="69"/>
        <v>632</v>
      </c>
    </row>
    <row r="449" spans="3:45" x14ac:dyDescent="0.25">
      <c r="C449" s="39" t="str">
        <f>IF(H449="","",Sheet1!AI449)</f>
        <v>N</v>
      </c>
      <c r="D449" s="38" t="s">
        <v>3039</v>
      </c>
      <c r="E449" s="38" t="s">
        <v>25</v>
      </c>
      <c r="F449" s="39" t="str">
        <f>IF(H449="","",Sheet1!AF449)</f>
        <v>05/10/2025</v>
      </c>
      <c r="G449" t="str">
        <f>IF(H449="","",Sheet1!AF449)</f>
        <v>05/10/2025</v>
      </c>
      <c r="H449" s="21">
        <v>9106027906</v>
      </c>
      <c r="I449" t="str">
        <f>IF(H449="","",Sheet1!AF449)</f>
        <v>05/10/2025</v>
      </c>
      <c r="J449" s="40" t="str">
        <f t="shared" si="60"/>
        <v>NKHT2510/02700004429</v>
      </c>
      <c r="L449" s="42" t="str">
        <f>IF(H449="","",Sheet1!AK449)</f>
        <v>K25TTM</v>
      </c>
      <c r="M449" s="42" t="str">
        <f>IF(H449="","",Sheet1!AE449)</f>
        <v>00004429</v>
      </c>
      <c r="N449" s="43" t="str">
        <f>IF(H449="","",Sheet1!AF449)</f>
        <v>05/10/2025</v>
      </c>
      <c r="O449" s="15" t="str">
        <f>IF(H449="","",Sheet1!AH449)</f>
        <v>WIN-027</v>
      </c>
      <c r="S449" s="40" t="str">
        <f>IF(H449="","",Sheet1!AL449)</f>
        <v>2AK8 WM+ NTN K1 KĐT mới Đông Bắc</v>
      </c>
      <c r="V449" s="40" t="str">
        <f>IF(H449="","",Sheet1!AL449)</f>
        <v>2AK8 WM+ NTN K1 KĐT mới Đông Bắc</v>
      </c>
      <c r="Y449" s="15" t="str">
        <f>IF(H449="","",Sheet1!AJ449)</f>
        <v>GM500</v>
      </c>
      <c r="AB449" s="51">
        <f t="shared" si="61"/>
        <v>5111</v>
      </c>
      <c r="AC449" s="51">
        <f t="shared" si="62"/>
        <v>131</v>
      </c>
      <c r="AE449" s="45">
        <f>IF(H449="","",Sheet1!U449)</f>
        <v>3</v>
      </c>
      <c r="AG449" s="15">
        <f>IF(H449="","",Sheet1!T449)</f>
        <v>111058</v>
      </c>
      <c r="AH449" s="46">
        <f t="shared" si="63"/>
        <v>333174</v>
      </c>
      <c r="AL449" s="48">
        <f t="shared" si="64"/>
        <v>8</v>
      </c>
      <c r="AN449" s="45">
        <f t="shared" si="65"/>
        <v>26653.920000000002</v>
      </c>
      <c r="AO449" s="48">
        <f t="shared" si="66"/>
        <v>33311</v>
      </c>
      <c r="AQ449" s="52" t="str">
        <f t="shared" si="67"/>
        <v>K-hangtra</v>
      </c>
      <c r="AR449" s="52">
        <f t="shared" si="68"/>
        <v>156</v>
      </c>
      <c r="AS449" s="52">
        <f t="shared" si="69"/>
        <v>632</v>
      </c>
    </row>
    <row r="450" spans="3:45" x14ac:dyDescent="0.25">
      <c r="C450" s="39" t="str">
        <f>IF(H450="","",Sheet1!AI450)</f>
        <v>B</v>
      </c>
      <c r="D450" s="38" t="s">
        <v>3039</v>
      </c>
      <c r="E450" s="38" t="s">
        <v>25</v>
      </c>
      <c r="F450" s="39" t="str">
        <f>IF(H450="","",Sheet1!AF450)</f>
        <v>05/10/2025</v>
      </c>
      <c r="G450" t="str">
        <f>IF(H450="","",Sheet1!AF450)</f>
        <v>05/10/2025</v>
      </c>
      <c r="H450" s="21">
        <v>9106027966</v>
      </c>
      <c r="I450" t="str">
        <f>IF(H450="","",Sheet1!AF450)</f>
        <v>05/10/2025</v>
      </c>
      <c r="J450" s="40" t="str">
        <f t="shared" si="60"/>
        <v>NKHT2510/04400014143</v>
      </c>
      <c r="L450" s="42" t="str">
        <f>IF(H450="","",Sheet1!AK450)</f>
        <v>K25TTM</v>
      </c>
      <c r="M450" s="42" t="str">
        <f>IF(H450="","",Sheet1!AE450)</f>
        <v>00014143</v>
      </c>
      <c r="N450" s="43" t="str">
        <f>IF(H450="","",Sheet1!AF450)</f>
        <v>05/10/2025</v>
      </c>
      <c r="O450" s="15" t="str">
        <f>IF(H450="","",Sheet1!AH450)</f>
        <v>WIN-044</v>
      </c>
      <c r="S450" s="40" t="str">
        <f>IF(H450="","",Sheet1!AL450)</f>
        <v>4048 WM+ TBH Lô 7.03-7.04 KĐT Trần Lãm</v>
      </c>
      <c r="V450" s="40" t="str">
        <f>IF(H450="","",Sheet1!AL450)</f>
        <v>4048 WM+ TBH Lô 7.03-7.04 KĐT Trần Lãm</v>
      </c>
      <c r="Y450" s="15" t="str">
        <f>IF(H450="","",Sheet1!AJ450)</f>
        <v>CN300</v>
      </c>
      <c r="AB450" s="51">
        <f t="shared" si="61"/>
        <v>5111</v>
      </c>
      <c r="AC450" s="51">
        <f t="shared" si="62"/>
        <v>131</v>
      </c>
      <c r="AE450" s="45">
        <f>IF(H450="","",Sheet1!U450)</f>
        <v>6</v>
      </c>
      <c r="AG450" s="15">
        <f>IF(H450="","",Sheet1!T450)</f>
        <v>70950</v>
      </c>
      <c r="AH450" s="46">
        <f t="shared" si="63"/>
        <v>425700</v>
      </c>
      <c r="AL450" s="48">
        <f t="shared" si="64"/>
        <v>8</v>
      </c>
      <c r="AN450" s="45">
        <f t="shared" si="65"/>
        <v>34056</v>
      </c>
      <c r="AO450" s="48">
        <f t="shared" si="66"/>
        <v>33311</v>
      </c>
      <c r="AQ450" s="52" t="str">
        <f t="shared" si="67"/>
        <v>K-hangtra</v>
      </c>
      <c r="AR450" s="52">
        <f t="shared" si="68"/>
        <v>156</v>
      </c>
      <c r="AS450" s="52">
        <f t="shared" si="69"/>
        <v>632</v>
      </c>
    </row>
    <row r="451" spans="3:45" x14ac:dyDescent="0.25">
      <c r="C451" s="39" t="str">
        <f>IF(H451="","",Sheet1!AI451)</f>
        <v>B</v>
      </c>
      <c r="D451" s="38" t="s">
        <v>3039</v>
      </c>
      <c r="E451" s="38" t="s">
        <v>25</v>
      </c>
      <c r="F451" s="39" t="str">
        <f>IF(H451="","",Sheet1!AF451)</f>
        <v>05/10/2025</v>
      </c>
      <c r="G451" t="str">
        <f>IF(H451="","",Sheet1!AF451)</f>
        <v>05/10/2025</v>
      </c>
      <c r="H451" s="21">
        <v>9106027966</v>
      </c>
      <c r="I451" t="str">
        <f>IF(H451="","",Sheet1!AF451)</f>
        <v>05/10/2025</v>
      </c>
      <c r="J451" s="40" t="str">
        <f t="shared" ref="J451:J514" si="70">"NKHT25"&amp;TEXT(MONTH(I451),"00")&amp;"/"&amp;RIGHT(O451,3)&amp;M451</f>
        <v>NKHT2510/04400014143</v>
      </c>
      <c r="L451" s="42" t="str">
        <f>IF(H451="","",Sheet1!AK451)</f>
        <v>K25TTM</v>
      </c>
      <c r="M451" s="42" t="str">
        <f>IF(H451="","",Sheet1!AE451)</f>
        <v>00014143</v>
      </c>
      <c r="N451" s="43" t="str">
        <f>IF(H451="","",Sheet1!AF451)</f>
        <v>05/10/2025</v>
      </c>
      <c r="O451" s="15" t="str">
        <f>IF(H451="","",Sheet1!AH451)</f>
        <v>WIN-044</v>
      </c>
      <c r="S451" s="40" t="str">
        <f>IF(H451="","",Sheet1!AL451)</f>
        <v>4048 WM+ TBH Lô 7.03-7.04 KĐT Trần Lãm</v>
      </c>
      <c r="V451" s="40" t="str">
        <f>IF(H451="","",Sheet1!AL451)</f>
        <v>4048 WM+ TBH Lô 7.03-7.04 KĐT Trần Lãm</v>
      </c>
      <c r="Y451" s="15" t="str">
        <f>IF(H451="","",Sheet1!AJ451)</f>
        <v>GTLX250G</v>
      </c>
      <c r="AB451" s="51">
        <f t="shared" ref="AB451:AB514" si="71">IF(H451="","",5111)</f>
        <v>5111</v>
      </c>
      <c r="AC451" s="51">
        <f t="shared" ref="AC451:AC514" si="72">IF(H451="","",131)</f>
        <v>131</v>
      </c>
      <c r="AE451" s="45">
        <f>IF(H451="","",Sheet1!U451)</f>
        <v>4</v>
      </c>
      <c r="AG451" s="15">
        <f>IF(H451="","",Sheet1!T451)</f>
        <v>41150</v>
      </c>
      <c r="AH451" s="46">
        <f t="shared" ref="AH451:AH514" si="73">AE451*AG451</f>
        <v>164600</v>
      </c>
      <c r="AL451" s="48">
        <f t="shared" ref="AL451:AL514" si="74">IF(H451="","",8)</f>
        <v>8</v>
      </c>
      <c r="AN451" s="45">
        <f t="shared" ref="AN451:AN514" si="75">AH451*8%</f>
        <v>13168</v>
      </c>
      <c r="AO451" s="48">
        <f t="shared" ref="AO451:AO514" si="76">IF(H451="","",33311)</f>
        <v>33311</v>
      </c>
      <c r="AQ451" s="52" t="str">
        <f t="shared" ref="AQ451:AQ514" si="77">IF(H451="","","K-hangtra")</f>
        <v>K-hangtra</v>
      </c>
      <c r="AR451" s="52">
        <f t="shared" ref="AR451:AR514" si="78">IF(H451="","",156)</f>
        <v>156</v>
      </c>
      <c r="AS451" s="52">
        <f t="shared" ref="AS451:AS514" si="79">IF(H451="","",632)</f>
        <v>632</v>
      </c>
    </row>
    <row r="452" spans="3:45" x14ac:dyDescent="0.25">
      <c r="C452" s="39" t="str">
        <f>IF(H452="","",Sheet1!AI452)</f>
        <v>B</v>
      </c>
      <c r="D452" s="38" t="s">
        <v>3039</v>
      </c>
      <c r="E452" s="38" t="s">
        <v>25</v>
      </c>
      <c r="F452" s="39" t="str">
        <f>IF(H452="","",Sheet1!AF452)</f>
        <v>05/10/2025</v>
      </c>
      <c r="G452" t="str">
        <f>IF(H452="","",Sheet1!AF452)</f>
        <v>05/10/2025</v>
      </c>
      <c r="H452" s="21">
        <v>9106027966</v>
      </c>
      <c r="I452" t="str">
        <f>IF(H452="","",Sheet1!AF452)</f>
        <v>05/10/2025</v>
      </c>
      <c r="J452" s="40" t="str">
        <f t="shared" si="70"/>
        <v>NKHT2510/04400014143</v>
      </c>
      <c r="L452" s="42" t="str">
        <f>IF(H452="","",Sheet1!AK452)</f>
        <v>K25TTM</v>
      </c>
      <c r="M452" s="42" t="str">
        <f>IF(H452="","",Sheet1!AE452)</f>
        <v>00014143</v>
      </c>
      <c r="N452" s="43" t="str">
        <f>IF(H452="","",Sheet1!AF452)</f>
        <v>05/10/2025</v>
      </c>
      <c r="O452" s="15" t="str">
        <f>IF(H452="","",Sheet1!AH452)</f>
        <v>WIN-044</v>
      </c>
      <c r="S452" s="40" t="str">
        <f>IF(H452="","",Sheet1!AL452)</f>
        <v>4048 WM+ TBH Lô 7.03-7.04 KĐT Trần Lãm</v>
      </c>
      <c r="V452" s="40" t="str">
        <f>IF(H452="","",Sheet1!AL452)</f>
        <v>4048 WM+ TBH Lô 7.03-7.04 KĐT Trần Lãm</v>
      </c>
      <c r="Y452" s="15" t="str">
        <f>IF(H452="","",Sheet1!AJ452)</f>
        <v>MNH250</v>
      </c>
      <c r="AB452" s="51">
        <f t="shared" si="71"/>
        <v>5111</v>
      </c>
      <c r="AC452" s="51">
        <f t="shared" si="72"/>
        <v>131</v>
      </c>
      <c r="AE452" s="45">
        <f>IF(H452="","",Sheet1!U452)</f>
        <v>1</v>
      </c>
      <c r="AG452" s="15">
        <f>IF(H452="","",Sheet1!T452)</f>
        <v>46000</v>
      </c>
      <c r="AH452" s="46">
        <f t="shared" si="73"/>
        <v>46000</v>
      </c>
      <c r="AL452" s="48">
        <f t="shared" si="74"/>
        <v>8</v>
      </c>
      <c r="AN452" s="45">
        <f t="shared" si="75"/>
        <v>3680</v>
      </c>
      <c r="AO452" s="48">
        <f t="shared" si="76"/>
        <v>33311</v>
      </c>
      <c r="AQ452" s="52" t="str">
        <f t="shared" si="77"/>
        <v>K-hangtra</v>
      </c>
      <c r="AR452" s="52">
        <f t="shared" si="78"/>
        <v>156</v>
      </c>
      <c r="AS452" s="52">
        <f t="shared" si="79"/>
        <v>632</v>
      </c>
    </row>
    <row r="453" spans="3:45" x14ac:dyDescent="0.25">
      <c r="C453" s="39" t="str">
        <f>IF(H453="","",Sheet1!AI453)</f>
        <v>B</v>
      </c>
      <c r="D453" s="38" t="s">
        <v>3039</v>
      </c>
      <c r="E453" s="38" t="s">
        <v>25</v>
      </c>
      <c r="F453" s="39" t="str">
        <f>IF(H453="","",Sheet1!AF453)</f>
        <v>05/10/2025</v>
      </c>
      <c r="G453" t="str">
        <f>IF(H453="","",Sheet1!AF453)</f>
        <v>05/10/2025</v>
      </c>
      <c r="H453" s="21">
        <v>9106027966</v>
      </c>
      <c r="I453" t="str">
        <f>IF(H453="","",Sheet1!AF453)</f>
        <v>05/10/2025</v>
      </c>
      <c r="J453" s="40" t="str">
        <f t="shared" si="70"/>
        <v>NKHT2510/04400014143</v>
      </c>
      <c r="L453" s="42" t="str">
        <f>IF(H453="","",Sheet1!AK453)</f>
        <v>K25TTM</v>
      </c>
      <c r="M453" s="42" t="str">
        <f>IF(H453="","",Sheet1!AE453)</f>
        <v>00014143</v>
      </c>
      <c r="N453" s="43" t="str">
        <f>IF(H453="","",Sheet1!AF453)</f>
        <v>05/10/2025</v>
      </c>
      <c r="O453" s="15" t="str">
        <f>IF(H453="","",Sheet1!AH453)</f>
        <v>WIN-044</v>
      </c>
      <c r="S453" s="40" t="str">
        <f>IF(H453="","",Sheet1!AL453)</f>
        <v>4048 WM+ TBH Lô 7.03-7.04 KĐT Trần Lãm</v>
      </c>
      <c r="V453" s="40" t="str">
        <f>IF(H453="","",Sheet1!AL453)</f>
        <v>4048 WM+ TBH Lô 7.03-7.04 KĐT Trần Lãm</v>
      </c>
      <c r="Y453" s="15" t="str">
        <f>IF(H453="","",Sheet1!AJ453)</f>
        <v>TH200</v>
      </c>
      <c r="AB453" s="51">
        <f t="shared" si="71"/>
        <v>5111</v>
      </c>
      <c r="AC453" s="51">
        <f t="shared" si="72"/>
        <v>131</v>
      </c>
      <c r="AE453" s="45">
        <f>IF(H453="","",Sheet1!U453)</f>
        <v>3</v>
      </c>
      <c r="AG453" s="15">
        <f>IF(H453="","",Sheet1!T453)</f>
        <v>45588</v>
      </c>
      <c r="AH453" s="46">
        <f t="shared" si="73"/>
        <v>136764</v>
      </c>
      <c r="AL453" s="48">
        <f t="shared" si="74"/>
        <v>8</v>
      </c>
      <c r="AN453" s="45">
        <f t="shared" si="75"/>
        <v>10941.12</v>
      </c>
      <c r="AO453" s="48">
        <f t="shared" si="76"/>
        <v>33311</v>
      </c>
      <c r="AQ453" s="52" t="str">
        <f t="shared" si="77"/>
        <v>K-hangtra</v>
      </c>
      <c r="AR453" s="52">
        <f t="shared" si="78"/>
        <v>156</v>
      </c>
      <c r="AS453" s="52">
        <f t="shared" si="79"/>
        <v>632</v>
      </c>
    </row>
    <row r="454" spans="3:45" x14ac:dyDescent="0.25">
      <c r="C454" s="39" t="str">
        <f>IF(H454="","",Sheet1!AI454)</f>
        <v>B</v>
      </c>
      <c r="D454" s="38" t="s">
        <v>3039</v>
      </c>
      <c r="E454" s="38" t="s">
        <v>25</v>
      </c>
      <c r="F454" s="39" t="str">
        <f>IF(H454="","",Sheet1!AF454)</f>
        <v>05/10/2025</v>
      </c>
      <c r="G454" t="str">
        <f>IF(H454="","",Sheet1!AF454)</f>
        <v>05/10/2025</v>
      </c>
      <c r="H454" s="21">
        <v>9106027999</v>
      </c>
      <c r="I454" t="str">
        <f>IF(H454="","",Sheet1!AF454)</f>
        <v>05/10/2025</v>
      </c>
      <c r="J454" s="40" t="str">
        <f t="shared" si="70"/>
        <v>NKHT2510/02000033193</v>
      </c>
      <c r="L454" s="42" t="str">
        <f>IF(H454="","",Sheet1!AK454)</f>
        <v>K25TTM</v>
      </c>
      <c r="M454" s="42" t="str">
        <f>IF(H454="","",Sheet1!AE454)</f>
        <v>00033193</v>
      </c>
      <c r="N454" s="43" t="str">
        <f>IF(H454="","",Sheet1!AF454)</f>
        <v>05/10/2025</v>
      </c>
      <c r="O454" s="15" t="str">
        <f>IF(H454="","",Sheet1!AH454)</f>
        <v>WIN-020</v>
      </c>
      <c r="S454" s="40" t="str">
        <f>IF(H454="","",Sheet1!AL454)</f>
        <v>4233 WM+ THA Liền kề L3-L5 FLC</v>
      </c>
      <c r="V454" s="40" t="str">
        <f>IF(H454="","",Sheet1!AL454)</f>
        <v>4233 WM+ THA Liền kề L3-L5 FLC</v>
      </c>
      <c r="Y454" s="15" t="str">
        <f>IF(H454="","",Sheet1!AJ454)</f>
        <v>CC300</v>
      </c>
      <c r="AB454" s="51">
        <f t="shared" si="71"/>
        <v>5111</v>
      </c>
      <c r="AC454" s="51">
        <f t="shared" si="72"/>
        <v>131</v>
      </c>
      <c r="AE454" s="45">
        <f>IF(H454="","",Sheet1!U454)</f>
        <v>1</v>
      </c>
      <c r="AG454" s="15">
        <f>IF(H454="","",Sheet1!T454)</f>
        <v>60885</v>
      </c>
      <c r="AH454" s="46">
        <f t="shared" si="73"/>
        <v>60885</v>
      </c>
      <c r="AL454" s="48">
        <f t="shared" si="74"/>
        <v>8</v>
      </c>
      <c r="AN454" s="45">
        <f t="shared" si="75"/>
        <v>4870.8</v>
      </c>
      <c r="AO454" s="48">
        <f t="shared" si="76"/>
        <v>33311</v>
      </c>
      <c r="AQ454" s="52" t="str">
        <f t="shared" si="77"/>
        <v>K-hangtra</v>
      </c>
      <c r="AR454" s="52">
        <f t="shared" si="78"/>
        <v>156</v>
      </c>
      <c r="AS454" s="52">
        <f t="shared" si="79"/>
        <v>632</v>
      </c>
    </row>
    <row r="455" spans="3:45" x14ac:dyDescent="0.25">
      <c r="C455" s="39" t="str">
        <f>IF(H455="","",Sheet1!AI455)</f>
        <v>B</v>
      </c>
      <c r="D455" s="38" t="s">
        <v>3039</v>
      </c>
      <c r="E455" s="38" t="s">
        <v>25</v>
      </c>
      <c r="F455" s="39" t="str">
        <f>IF(H455="","",Sheet1!AF455)</f>
        <v>05/10/2025</v>
      </c>
      <c r="G455" t="str">
        <f>IF(H455="","",Sheet1!AF455)</f>
        <v>05/10/2025</v>
      </c>
      <c r="H455" s="21">
        <v>9106028033</v>
      </c>
      <c r="I455" t="str">
        <f>IF(H455="","",Sheet1!AF455)</f>
        <v>05/10/2025</v>
      </c>
      <c r="J455" s="40" t="str">
        <f t="shared" si="70"/>
        <v>NKHT2510/00700046954</v>
      </c>
      <c r="L455" s="42" t="str">
        <f>IF(H455="","",Sheet1!AK455)</f>
        <v>K25TTM</v>
      </c>
      <c r="M455" s="42" t="str">
        <f>IF(H455="","",Sheet1!AE455)</f>
        <v>00046954</v>
      </c>
      <c r="N455" s="43" t="str">
        <f>IF(H455="","",Sheet1!AF455)</f>
        <v>05/10/2025</v>
      </c>
      <c r="O455" s="15" t="str">
        <f>IF(H455="","",Sheet1!AH455)</f>
        <v>WIN-QNH-00-007</v>
      </c>
      <c r="S455" s="40" t="str">
        <f>IF(H455="","",Sheet1!AL455)</f>
        <v>5000 WM+ QNH Thôn Đông Sơn-Đông Xá</v>
      </c>
      <c r="V455" s="40" t="str">
        <f>IF(H455="","",Sheet1!AL455)</f>
        <v>5000 WM+ QNH Thôn Đông Sơn-Đông Xá</v>
      </c>
      <c r="Y455" s="15" t="str">
        <f>IF(H455="","",Sheet1!AJ455)</f>
        <v>GM500</v>
      </c>
      <c r="AB455" s="51">
        <f t="shared" si="71"/>
        <v>5111</v>
      </c>
      <c r="AC455" s="51">
        <f t="shared" si="72"/>
        <v>131</v>
      </c>
      <c r="AE455" s="45">
        <f>IF(H455="","",Sheet1!U455)</f>
        <v>1</v>
      </c>
      <c r="AG455" s="15">
        <f>IF(H455="","",Sheet1!T455)</f>
        <v>111058</v>
      </c>
      <c r="AH455" s="46">
        <f t="shared" si="73"/>
        <v>111058</v>
      </c>
      <c r="AL455" s="48">
        <f t="shared" si="74"/>
        <v>8</v>
      </c>
      <c r="AN455" s="45">
        <f t="shared" si="75"/>
        <v>8884.64</v>
      </c>
      <c r="AO455" s="48">
        <f t="shared" si="76"/>
        <v>33311</v>
      </c>
      <c r="AQ455" s="52" t="str">
        <f t="shared" si="77"/>
        <v>K-hangtra</v>
      </c>
      <c r="AR455" s="52">
        <f t="shared" si="78"/>
        <v>156</v>
      </c>
      <c r="AS455" s="52">
        <f t="shared" si="79"/>
        <v>632</v>
      </c>
    </row>
    <row r="456" spans="3:45" x14ac:dyDescent="0.25">
      <c r="C456" s="39" t="str">
        <f>IF(H456="","",Sheet1!AI456)</f>
        <v>B</v>
      </c>
      <c r="D456" s="38" t="s">
        <v>3039</v>
      </c>
      <c r="E456" s="38" t="s">
        <v>25</v>
      </c>
      <c r="F456" s="39" t="str">
        <f>IF(H456="","",Sheet1!AF456)</f>
        <v>06/10/2025</v>
      </c>
      <c r="G456" t="str">
        <f>IF(H456="","",Sheet1!AF456)</f>
        <v>06/10/2025</v>
      </c>
      <c r="H456" s="21">
        <v>9106027975</v>
      </c>
      <c r="I456" t="str">
        <f>IF(H456="","",Sheet1!AF456)</f>
        <v>06/10/2025</v>
      </c>
      <c r="J456" s="40" t="str">
        <f t="shared" si="70"/>
        <v>NKHT2510/00300017946</v>
      </c>
      <c r="L456" s="42" t="str">
        <f>IF(H456="","",Sheet1!AK456)</f>
        <v>K25TTM</v>
      </c>
      <c r="M456" s="42" t="str">
        <f>IF(H456="","",Sheet1!AE456)</f>
        <v>00017946</v>
      </c>
      <c r="N456" s="43" t="str">
        <f>IF(H456="","",Sheet1!AF456)</f>
        <v>06/10/2025</v>
      </c>
      <c r="O456" s="15" t="str">
        <f>IF(H456="","",Sheet1!AH456)</f>
        <v>WIN-PTO-00-003</v>
      </c>
      <c r="S456" s="40" t="str">
        <f>IF(H456="","",Sheet1!AL456)</f>
        <v>1564 WM VCP PTO Việt Trì</v>
      </c>
      <c r="V456" s="40" t="str">
        <f>IF(H456="","",Sheet1!AL456)</f>
        <v>1564 WM VCP PTO Việt Trì</v>
      </c>
      <c r="Y456" s="15" t="str">
        <f>IF(H456="","",Sheet1!AJ456)</f>
        <v>GL250</v>
      </c>
      <c r="AB456" s="51">
        <f t="shared" si="71"/>
        <v>5111</v>
      </c>
      <c r="AC456" s="51">
        <f t="shared" si="72"/>
        <v>131</v>
      </c>
      <c r="AE456" s="45">
        <f>IF(H456="","",Sheet1!U456)</f>
        <v>1</v>
      </c>
      <c r="AG456" s="15">
        <f>IF(H456="","",Sheet1!T456)</f>
        <v>49500</v>
      </c>
      <c r="AH456" s="46">
        <f t="shared" si="73"/>
        <v>49500</v>
      </c>
      <c r="AL456" s="48">
        <f t="shared" si="74"/>
        <v>8</v>
      </c>
      <c r="AN456" s="45">
        <f t="shared" si="75"/>
        <v>3960</v>
      </c>
      <c r="AO456" s="48">
        <f t="shared" si="76"/>
        <v>33311</v>
      </c>
      <c r="AQ456" s="52" t="str">
        <f t="shared" si="77"/>
        <v>K-hangtra</v>
      </c>
      <c r="AR456" s="52">
        <f t="shared" si="78"/>
        <v>156</v>
      </c>
      <c r="AS456" s="52">
        <f t="shared" si="79"/>
        <v>632</v>
      </c>
    </row>
    <row r="457" spans="3:45" x14ac:dyDescent="0.25">
      <c r="C457" s="39" t="str">
        <f>IF(H457="","",Sheet1!AI457)</f>
        <v>B</v>
      </c>
      <c r="D457" s="38" t="s">
        <v>3039</v>
      </c>
      <c r="E457" s="38" t="s">
        <v>25</v>
      </c>
      <c r="F457" s="39" t="str">
        <f>IF(H457="","",Sheet1!AF457)</f>
        <v>06/10/2025</v>
      </c>
      <c r="G457" t="str">
        <f>IF(H457="","",Sheet1!AF457)</f>
        <v>06/10/2025</v>
      </c>
      <c r="H457" s="21">
        <v>9106027975</v>
      </c>
      <c r="I457" t="str">
        <f>IF(H457="","",Sheet1!AF457)</f>
        <v>06/10/2025</v>
      </c>
      <c r="J457" s="40" t="str">
        <f t="shared" si="70"/>
        <v>NKHT2510/00300017946</v>
      </c>
      <c r="L457" s="42" t="str">
        <f>IF(H457="","",Sheet1!AK457)</f>
        <v>K25TTM</v>
      </c>
      <c r="M457" s="42" t="str">
        <f>IF(H457="","",Sheet1!AE457)</f>
        <v>00017946</v>
      </c>
      <c r="N457" s="43" t="str">
        <f>IF(H457="","",Sheet1!AF457)</f>
        <v>06/10/2025</v>
      </c>
      <c r="O457" s="15" t="str">
        <f>IF(H457="","",Sheet1!AH457)</f>
        <v>WIN-PTO-00-003</v>
      </c>
      <c r="S457" s="40" t="str">
        <f>IF(H457="","",Sheet1!AL457)</f>
        <v>1564 WM VCP PTO Việt Trì</v>
      </c>
      <c r="V457" s="40" t="str">
        <f>IF(H457="","",Sheet1!AL457)</f>
        <v>1564 WM VCP PTO Việt Trì</v>
      </c>
      <c r="Y457" s="15" t="str">
        <f>IF(H457="","",Sheet1!AJ457)</f>
        <v>CN300</v>
      </c>
      <c r="AB457" s="51">
        <f t="shared" si="71"/>
        <v>5111</v>
      </c>
      <c r="AC457" s="51">
        <f t="shared" si="72"/>
        <v>131</v>
      </c>
      <c r="AE457" s="45">
        <f>IF(H457="","",Sheet1!U457)</f>
        <v>1</v>
      </c>
      <c r="AG457" s="15">
        <f>IF(H457="","",Sheet1!T457)</f>
        <v>70950</v>
      </c>
      <c r="AH457" s="46">
        <f t="shared" si="73"/>
        <v>70950</v>
      </c>
      <c r="AL457" s="48">
        <f t="shared" si="74"/>
        <v>8</v>
      </c>
      <c r="AN457" s="45">
        <f t="shared" si="75"/>
        <v>5676</v>
      </c>
      <c r="AO457" s="48">
        <f t="shared" si="76"/>
        <v>33311</v>
      </c>
      <c r="AQ457" s="52" t="str">
        <f t="shared" si="77"/>
        <v>K-hangtra</v>
      </c>
      <c r="AR457" s="52">
        <f t="shared" si="78"/>
        <v>156</v>
      </c>
      <c r="AS457" s="52">
        <f t="shared" si="79"/>
        <v>632</v>
      </c>
    </row>
    <row r="458" spans="3:45" x14ac:dyDescent="0.25">
      <c r="C458" s="39" t="str">
        <f>IF(H458="","",Sheet1!AI458)</f>
        <v>B</v>
      </c>
      <c r="D458" s="38" t="s">
        <v>3039</v>
      </c>
      <c r="E458" s="38" t="s">
        <v>25</v>
      </c>
      <c r="F458" s="39" t="str">
        <f>IF(H458="","",Sheet1!AF458)</f>
        <v>06/10/2025</v>
      </c>
      <c r="G458" t="str">
        <f>IF(H458="","",Sheet1!AF458)</f>
        <v>06/10/2025</v>
      </c>
      <c r="H458" s="21">
        <v>9106027975</v>
      </c>
      <c r="I458" t="str">
        <f>IF(H458="","",Sheet1!AF458)</f>
        <v>06/10/2025</v>
      </c>
      <c r="J458" s="40" t="str">
        <f t="shared" si="70"/>
        <v>NKHT2510/00300017946</v>
      </c>
      <c r="L458" s="42" t="str">
        <f>IF(H458="","",Sheet1!AK458)</f>
        <v>K25TTM</v>
      </c>
      <c r="M458" s="42" t="str">
        <f>IF(H458="","",Sheet1!AE458)</f>
        <v>00017946</v>
      </c>
      <c r="N458" s="43" t="str">
        <f>IF(H458="","",Sheet1!AF458)</f>
        <v>06/10/2025</v>
      </c>
      <c r="O458" s="15" t="str">
        <f>IF(H458="","",Sheet1!AH458)</f>
        <v>WIN-PTO-00-003</v>
      </c>
      <c r="S458" s="40" t="str">
        <f>IF(H458="","",Sheet1!AL458)</f>
        <v>1564 WM VCP PTO Việt Trì</v>
      </c>
      <c r="V458" s="40" t="str">
        <f>IF(H458="","",Sheet1!AL458)</f>
        <v>1564 WM VCP PTO Việt Trì</v>
      </c>
      <c r="Y458" s="15" t="str">
        <f>IF(H458="","",Sheet1!AJ458)</f>
        <v>GTLX250G</v>
      </c>
      <c r="AB458" s="51">
        <f t="shared" si="71"/>
        <v>5111</v>
      </c>
      <c r="AC458" s="51">
        <f t="shared" si="72"/>
        <v>131</v>
      </c>
      <c r="AE458" s="45">
        <f>IF(H458="","",Sheet1!U458)</f>
        <v>2</v>
      </c>
      <c r="AG458" s="15">
        <f>IF(H458="","",Sheet1!T458)</f>
        <v>50182</v>
      </c>
      <c r="AH458" s="46">
        <f t="shared" si="73"/>
        <v>100364</v>
      </c>
      <c r="AL458" s="48">
        <f t="shared" si="74"/>
        <v>8</v>
      </c>
      <c r="AN458" s="45">
        <f t="shared" si="75"/>
        <v>8029.12</v>
      </c>
      <c r="AO458" s="48">
        <f t="shared" si="76"/>
        <v>33311</v>
      </c>
      <c r="AQ458" s="52" t="str">
        <f t="shared" si="77"/>
        <v>K-hangtra</v>
      </c>
      <c r="AR458" s="52">
        <f t="shared" si="78"/>
        <v>156</v>
      </c>
      <c r="AS458" s="52">
        <f t="shared" si="79"/>
        <v>632</v>
      </c>
    </row>
    <row r="459" spans="3:45" x14ac:dyDescent="0.25">
      <c r="C459" s="39" t="str">
        <f>IF(H459="","",Sheet1!AI459)</f>
        <v>B</v>
      </c>
      <c r="D459" s="38" t="s">
        <v>3039</v>
      </c>
      <c r="E459" s="38" t="s">
        <v>25</v>
      </c>
      <c r="F459" s="39" t="str">
        <f>IF(H459="","",Sheet1!AF459)</f>
        <v>06/10/2025</v>
      </c>
      <c r="G459" t="str">
        <f>IF(H459="","",Sheet1!AF459)</f>
        <v>06/10/2025</v>
      </c>
      <c r="H459" s="21">
        <v>9106027975</v>
      </c>
      <c r="I459" t="str">
        <f>IF(H459="","",Sheet1!AF459)</f>
        <v>06/10/2025</v>
      </c>
      <c r="J459" s="40" t="str">
        <f t="shared" si="70"/>
        <v>NKHT2510/00300017946</v>
      </c>
      <c r="L459" s="42" t="str">
        <f>IF(H459="","",Sheet1!AK459)</f>
        <v>K25TTM</v>
      </c>
      <c r="M459" s="42" t="str">
        <f>IF(H459="","",Sheet1!AE459)</f>
        <v>00017946</v>
      </c>
      <c r="N459" s="43" t="str">
        <f>IF(H459="","",Sheet1!AF459)</f>
        <v>06/10/2025</v>
      </c>
      <c r="O459" s="15" t="str">
        <f>IF(H459="","",Sheet1!AH459)</f>
        <v>WIN-PTO-00-003</v>
      </c>
      <c r="S459" s="40" t="str">
        <f>IF(H459="","",Sheet1!AL459)</f>
        <v>1564 WM VCP PTO Việt Trì</v>
      </c>
      <c r="V459" s="40" t="str">
        <f>IF(H459="","",Sheet1!AL459)</f>
        <v>1564 WM VCP PTO Việt Trì</v>
      </c>
      <c r="Y459" s="15" t="str">
        <f>IF(H459="","",Sheet1!AJ459)</f>
        <v>CN300</v>
      </c>
      <c r="AB459" s="51">
        <f t="shared" si="71"/>
        <v>5111</v>
      </c>
      <c r="AC459" s="51">
        <f t="shared" si="72"/>
        <v>131</v>
      </c>
      <c r="AE459" s="45">
        <f>IF(H459="","",Sheet1!U459)</f>
        <v>1</v>
      </c>
      <c r="AG459" s="15">
        <f>IF(H459="","",Sheet1!T459)</f>
        <v>70950</v>
      </c>
      <c r="AH459" s="46">
        <f t="shared" si="73"/>
        <v>70950</v>
      </c>
      <c r="AL459" s="48">
        <f t="shared" si="74"/>
        <v>8</v>
      </c>
      <c r="AN459" s="45">
        <f t="shared" si="75"/>
        <v>5676</v>
      </c>
      <c r="AO459" s="48">
        <f t="shared" si="76"/>
        <v>33311</v>
      </c>
      <c r="AQ459" s="52" t="str">
        <f t="shared" si="77"/>
        <v>K-hangtra</v>
      </c>
      <c r="AR459" s="52">
        <f t="shared" si="78"/>
        <v>156</v>
      </c>
      <c r="AS459" s="52">
        <f t="shared" si="79"/>
        <v>632</v>
      </c>
    </row>
    <row r="460" spans="3:45" x14ac:dyDescent="0.25">
      <c r="C460" s="39" t="str">
        <f>IF(H460="","",Sheet1!AI460)</f>
        <v>B</v>
      </c>
      <c r="D460" s="38" t="s">
        <v>3039</v>
      </c>
      <c r="E460" s="38" t="s">
        <v>25</v>
      </c>
      <c r="F460" s="39" t="str">
        <f>IF(H460="","",Sheet1!AF460)</f>
        <v>05/10/2025</v>
      </c>
      <c r="G460" t="str">
        <f>IF(H460="","",Sheet1!AF460)</f>
        <v>05/10/2025</v>
      </c>
      <c r="H460" s="21">
        <v>9106028061</v>
      </c>
      <c r="I460" t="str">
        <f>IF(H460="","",Sheet1!AF460)</f>
        <v>05/10/2025</v>
      </c>
      <c r="J460" s="40" t="str">
        <f t="shared" si="70"/>
        <v>NKHT2510/00200476832</v>
      </c>
      <c r="L460" s="42" t="str">
        <f>IF(H460="","",Sheet1!AK460)</f>
        <v>K25TTM</v>
      </c>
      <c r="M460" s="42" t="str">
        <f>IF(H460="","",Sheet1!AE460)</f>
        <v>00476832</v>
      </c>
      <c r="N460" s="43" t="str">
        <f>IF(H460="","",Sheet1!AF460)</f>
        <v>05/10/2025</v>
      </c>
      <c r="O460" s="15" t="str">
        <f>IF(H460="","",Sheet1!AH460)</f>
        <v>WIN-HNI-00-002</v>
      </c>
      <c r="S460" s="40" t="str">
        <f>IF(H460="","",Sheet1!AL460)</f>
        <v>6502 WM+ HNI IEC Residences Tứ Hiệp</v>
      </c>
      <c r="V460" s="40" t="str">
        <f>IF(H460="","",Sheet1!AL460)</f>
        <v>6502 WM+ HNI IEC Residences Tứ Hiệp</v>
      </c>
      <c r="Y460" s="15" t="str">
        <f>IF(H460="","",Sheet1!AJ460)</f>
        <v>GM500</v>
      </c>
      <c r="AB460" s="51">
        <f t="shared" si="71"/>
        <v>5111</v>
      </c>
      <c r="AC460" s="51">
        <f t="shared" si="72"/>
        <v>131</v>
      </c>
      <c r="AE460" s="45">
        <f>IF(H460="","",Sheet1!U460)</f>
        <v>2</v>
      </c>
      <c r="AG460" s="15">
        <f>IF(H460="","",Sheet1!T460)</f>
        <v>111058</v>
      </c>
      <c r="AH460" s="46">
        <f t="shared" si="73"/>
        <v>222116</v>
      </c>
      <c r="AL460" s="48">
        <f t="shared" si="74"/>
        <v>8</v>
      </c>
      <c r="AN460" s="45">
        <f t="shared" si="75"/>
        <v>17769.28</v>
      </c>
      <c r="AO460" s="48">
        <f t="shared" si="76"/>
        <v>33311</v>
      </c>
      <c r="AQ460" s="52" t="str">
        <f t="shared" si="77"/>
        <v>K-hangtra</v>
      </c>
      <c r="AR460" s="52">
        <f t="shared" si="78"/>
        <v>156</v>
      </c>
      <c r="AS460" s="52">
        <f t="shared" si="79"/>
        <v>632</v>
      </c>
    </row>
    <row r="461" spans="3:45" x14ac:dyDescent="0.25">
      <c r="C461" s="39" t="str">
        <f>IF(H461="","",Sheet1!AI461)</f>
        <v>B</v>
      </c>
      <c r="D461" s="38" t="s">
        <v>3039</v>
      </c>
      <c r="E461" s="38" t="s">
        <v>25</v>
      </c>
      <c r="F461" s="39" t="str">
        <f>IF(H461="","",Sheet1!AF461)</f>
        <v>05/10/2025</v>
      </c>
      <c r="G461" t="str">
        <f>IF(H461="","",Sheet1!AF461)</f>
        <v>05/10/2025</v>
      </c>
      <c r="H461" s="21">
        <v>9106028061</v>
      </c>
      <c r="I461" t="str">
        <f>IF(H461="","",Sheet1!AF461)</f>
        <v>05/10/2025</v>
      </c>
      <c r="J461" s="40" t="str">
        <f t="shared" si="70"/>
        <v>NKHT2510/00200476832</v>
      </c>
      <c r="L461" s="42" t="str">
        <f>IF(H461="","",Sheet1!AK461)</f>
        <v>K25TTM</v>
      </c>
      <c r="M461" s="42" t="str">
        <f>IF(H461="","",Sheet1!AE461)</f>
        <v>00476832</v>
      </c>
      <c r="N461" s="43" t="str">
        <f>IF(H461="","",Sheet1!AF461)</f>
        <v>05/10/2025</v>
      </c>
      <c r="O461" s="15" t="str">
        <f>IF(H461="","",Sheet1!AH461)</f>
        <v>WIN-HNI-00-002</v>
      </c>
      <c r="S461" s="40" t="str">
        <f>IF(H461="","",Sheet1!AL461)</f>
        <v>6502 WM+ HNI IEC Residences Tứ Hiệp</v>
      </c>
      <c r="V461" s="40" t="str">
        <f>IF(H461="","",Sheet1!AL461)</f>
        <v>6502 WM+ HNI IEC Residences Tứ Hiệp</v>
      </c>
      <c r="Y461" s="15" t="str">
        <f>IF(H461="","",Sheet1!AJ461)</f>
        <v>CN300</v>
      </c>
      <c r="AB461" s="51">
        <f t="shared" si="71"/>
        <v>5111</v>
      </c>
      <c r="AC461" s="51">
        <f t="shared" si="72"/>
        <v>131</v>
      </c>
      <c r="AE461" s="45">
        <f>IF(H461="","",Sheet1!U461)</f>
        <v>1</v>
      </c>
      <c r="AG461" s="15">
        <f>IF(H461="","",Sheet1!T461)</f>
        <v>70950</v>
      </c>
      <c r="AH461" s="46">
        <f t="shared" si="73"/>
        <v>70950</v>
      </c>
      <c r="AL461" s="48">
        <f t="shared" si="74"/>
        <v>8</v>
      </c>
      <c r="AN461" s="45">
        <f t="shared" si="75"/>
        <v>5676</v>
      </c>
      <c r="AO461" s="48">
        <f t="shared" si="76"/>
        <v>33311</v>
      </c>
      <c r="AQ461" s="52" t="str">
        <f t="shared" si="77"/>
        <v>K-hangtra</v>
      </c>
      <c r="AR461" s="52">
        <f t="shared" si="78"/>
        <v>156</v>
      </c>
      <c r="AS461" s="52">
        <f t="shared" si="79"/>
        <v>632</v>
      </c>
    </row>
    <row r="462" spans="3:45" x14ac:dyDescent="0.25">
      <c r="C462" s="39" t="str">
        <f>IF(H462="","",Sheet1!AI462)</f>
        <v>B</v>
      </c>
      <c r="D462" s="38" t="s">
        <v>3039</v>
      </c>
      <c r="E462" s="38" t="s">
        <v>25</v>
      </c>
      <c r="F462" s="39" t="str">
        <f>IF(H462="","",Sheet1!AF462)</f>
        <v>05/10/2025</v>
      </c>
      <c r="G462" t="str">
        <f>IF(H462="","",Sheet1!AF462)</f>
        <v>05/10/2025</v>
      </c>
      <c r="H462" s="21">
        <v>9106028117</v>
      </c>
      <c r="I462" t="str">
        <f>IF(H462="","",Sheet1!AF462)</f>
        <v>05/10/2025</v>
      </c>
      <c r="J462" s="40" t="str">
        <f t="shared" si="70"/>
        <v>NKHT2510/02500035037</v>
      </c>
      <c r="L462" s="42" t="str">
        <f>IF(H462="","",Sheet1!AK462)</f>
        <v>K25TTM</v>
      </c>
      <c r="M462" s="42" t="str">
        <f>IF(H462="","",Sheet1!AE462)</f>
        <v>00035037</v>
      </c>
      <c r="N462" s="43" t="str">
        <f>IF(H462="","",Sheet1!AF462)</f>
        <v>05/10/2025</v>
      </c>
      <c r="O462" s="15" t="str">
        <f>IF(H462="","",Sheet1!AH462)</f>
        <v>WIN-025</v>
      </c>
      <c r="S462" s="40" t="str">
        <f>IF(H462="","",Sheet1!AL462)</f>
        <v>3267 WM+ HPG 21 Lê Hồng Phong</v>
      </c>
      <c r="V462" s="40" t="str">
        <f>IF(H462="","",Sheet1!AL462)</f>
        <v>3267 WM+ HPG 21 Lê Hồng Phong</v>
      </c>
      <c r="Y462" s="15" t="str">
        <f>IF(H462="","",Sheet1!AJ462)</f>
        <v>GM500</v>
      </c>
      <c r="AB462" s="51">
        <f t="shared" si="71"/>
        <v>5111</v>
      </c>
      <c r="AC462" s="51">
        <f t="shared" si="72"/>
        <v>131</v>
      </c>
      <c r="AE462" s="45">
        <f>IF(H462="","",Sheet1!U462)</f>
        <v>1</v>
      </c>
      <c r="AG462" s="15">
        <f>IF(H462="","",Sheet1!T462)</f>
        <v>111058</v>
      </c>
      <c r="AH462" s="46">
        <f t="shared" si="73"/>
        <v>111058</v>
      </c>
      <c r="AL462" s="48">
        <f t="shared" si="74"/>
        <v>8</v>
      </c>
      <c r="AN462" s="45">
        <f t="shared" si="75"/>
        <v>8884.64</v>
      </c>
      <c r="AO462" s="48">
        <f t="shared" si="76"/>
        <v>33311</v>
      </c>
      <c r="AQ462" s="52" t="str">
        <f t="shared" si="77"/>
        <v>K-hangtra</v>
      </c>
      <c r="AR462" s="52">
        <f t="shared" si="78"/>
        <v>156</v>
      </c>
      <c r="AS462" s="52">
        <f t="shared" si="79"/>
        <v>632</v>
      </c>
    </row>
    <row r="463" spans="3:45" x14ac:dyDescent="0.25">
      <c r="C463" s="39" t="str">
        <f>IF(H463="","",Sheet1!AI463)</f>
        <v>B</v>
      </c>
      <c r="D463" s="38" t="s">
        <v>3039</v>
      </c>
      <c r="E463" s="38" t="s">
        <v>25</v>
      </c>
      <c r="F463" s="39" t="str">
        <f>IF(H463="","",Sheet1!AF463)</f>
        <v>05/10/2025</v>
      </c>
      <c r="G463" t="str">
        <f>IF(H463="","",Sheet1!AF463)</f>
        <v>05/10/2025</v>
      </c>
      <c r="H463" s="21">
        <v>9106028139</v>
      </c>
      <c r="I463" t="str">
        <f>IF(H463="","",Sheet1!AF463)</f>
        <v>05/10/2025</v>
      </c>
      <c r="J463" s="40" t="str">
        <f t="shared" si="70"/>
        <v>NKHT2510/02500035038</v>
      </c>
      <c r="L463" s="42" t="str">
        <f>IF(H463="","",Sheet1!AK463)</f>
        <v>K25TTM</v>
      </c>
      <c r="M463" s="42" t="str">
        <f>IF(H463="","",Sheet1!AE463)</f>
        <v>00035038</v>
      </c>
      <c r="N463" s="43" t="str">
        <f>IF(H463="","",Sheet1!AF463)</f>
        <v>05/10/2025</v>
      </c>
      <c r="O463" s="15" t="str">
        <f>IF(H463="","",Sheet1!AH463)</f>
        <v>WIN-025</v>
      </c>
      <c r="S463" s="40" t="str">
        <f>IF(H463="","",Sheet1!AL463)</f>
        <v>2AZO WM+ HPG TMDV06 Hoàng Huy Grand</v>
      </c>
      <c r="V463" s="40" t="str">
        <f>IF(H463="","",Sheet1!AL463)</f>
        <v>2AZO WM+ HPG TMDV06 Hoàng Huy Grand</v>
      </c>
      <c r="Y463" s="15" t="str">
        <f>IF(H463="","",Sheet1!AJ463)</f>
        <v>CN300</v>
      </c>
      <c r="AB463" s="51">
        <f t="shared" si="71"/>
        <v>5111</v>
      </c>
      <c r="AC463" s="51">
        <f t="shared" si="72"/>
        <v>131</v>
      </c>
      <c r="AE463" s="45">
        <f>IF(H463="","",Sheet1!U463)</f>
        <v>4</v>
      </c>
      <c r="AG463" s="15">
        <f>IF(H463="","",Sheet1!T463)</f>
        <v>70950</v>
      </c>
      <c r="AH463" s="46">
        <f t="shared" si="73"/>
        <v>283800</v>
      </c>
      <c r="AL463" s="48">
        <f t="shared" si="74"/>
        <v>8</v>
      </c>
      <c r="AN463" s="45">
        <f t="shared" si="75"/>
        <v>22704</v>
      </c>
      <c r="AO463" s="48">
        <f t="shared" si="76"/>
        <v>33311</v>
      </c>
      <c r="AQ463" s="52" t="str">
        <f t="shared" si="77"/>
        <v>K-hangtra</v>
      </c>
      <c r="AR463" s="52">
        <f t="shared" si="78"/>
        <v>156</v>
      </c>
      <c r="AS463" s="52">
        <f t="shared" si="79"/>
        <v>632</v>
      </c>
    </row>
    <row r="464" spans="3:45" x14ac:dyDescent="0.25">
      <c r="C464" s="39" t="str">
        <f>IF(H464="","",Sheet1!AI464)</f>
        <v>B</v>
      </c>
      <c r="D464" s="38" t="s">
        <v>3039</v>
      </c>
      <c r="E464" s="38" t="s">
        <v>25</v>
      </c>
      <c r="F464" s="39" t="str">
        <f>IF(H464="","",Sheet1!AF464)</f>
        <v>05/10/2025</v>
      </c>
      <c r="G464" t="str">
        <f>IF(H464="","",Sheet1!AF464)</f>
        <v>05/10/2025</v>
      </c>
      <c r="H464" s="21">
        <v>9106028139</v>
      </c>
      <c r="I464" t="str">
        <f>IF(H464="","",Sheet1!AF464)</f>
        <v>05/10/2025</v>
      </c>
      <c r="J464" s="40" t="str">
        <f t="shared" si="70"/>
        <v>NKHT2510/02500035038</v>
      </c>
      <c r="L464" s="42" t="str">
        <f>IF(H464="","",Sheet1!AK464)</f>
        <v>K25TTM</v>
      </c>
      <c r="M464" s="42" t="str">
        <f>IF(H464="","",Sheet1!AE464)</f>
        <v>00035038</v>
      </c>
      <c r="N464" s="43" t="str">
        <f>IF(H464="","",Sheet1!AF464)</f>
        <v>05/10/2025</v>
      </c>
      <c r="O464" s="15" t="str">
        <f>IF(H464="","",Sheet1!AH464)</f>
        <v>WIN-025</v>
      </c>
      <c r="S464" s="40" t="str">
        <f>IF(H464="","",Sheet1!AL464)</f>
        <v>2AZO WM+ HPG TMDV06 Hoàng Huy Grand</v>
      </c>
      <c r="V464" s="40" t="str">
        <f>IF(H464="","",Sheet1!AL464)</f>
        <v>2AZO WM+ HPG TMDV06 Hoàng Huy Grand</v>
      </c>
      <c r="Y464" s="15" t="str">
        <f>IF(H464="","",Sheet1!AJ464)</f>
        <v>GM500</v>
      </c>
      <c r="AB464" s="51">
        <f t="shared" si="71"/>
        <v>5111</v>
      </c>
      <c r="AC464" s="51">
        <f t="shared" si="72"/>
        <v>131</v>
      </c>
      <c r="AE464" s="45">
        <f>IF(H464="","",Sheet1!U464)</f>
        <v>1</v>
      </c>
      <c r="AG464" s="15">
        <f>IF(H464="","",Sheet1!T464)</f>
        <v>111058</v>
      </c>
      <c r="AH464" s="46">
        <f t="shared" si="73"/>
        <v>111058</v>
      </c>
      <c r="AL464" s="48">
        <f t="shared" si="74"/>
        <v>8</v>
      </c>
      <c r="AN464" s="45">
        <f t="shared" si="75"/>
        <v>8884.64</v>
      </c>
      <c r="AO464" s="48">
        <f t="shared" si="76"/>
        <v>33311</v>
      </c>
      <c r="AQ464" s="52" t="str">
        <f t="shared" si="77"/>
        <v>K-hangtra</v>
      </c>
      <c r="AR464" s="52">
        <f t="shared" si="78"/>
        <v>156</v>
      </c>
      <c r="AS464" s="52">
        <f t="shared" si="79"/>
        <v>632</v>
      </c>
    </row>
    <row r="465" spans="3:45" x14ac:dyDescent="0.25">
      <c r="C465" s="39" t="str">
        <f>IF(H465="","",Sheet1!AI465)</f>
        <v>B</v>
      </c>
      <c r="D465" s="38" t="s">
        <v>3039</v>
      </c>
      <c r="E465" s="38" t="s">
        <v>25</v>
      </c>
      <c r="F465" s="39" t="str">
        <f>IF(H465="","",Sheet1!AF465)</f>
        <v>05/10/2025</v>
      </c>
      <c r="G465" t="str">
        <f>IF(H465="","",Sheet1!AF465)</f>
        <v>05/10/2025</v>
      </c>
      <c r="H465" s="21">
        <v>9106028182</v>
      </c>
      <c r="I465" t="str">
        <f>IF(H465="","",Sheet1!AF465)</f>
        <v>05/10/2025</v>
      </c>
      <c r="J465" s="40" t="str">
        <f t="shared" si="70"/>
        <v>NKHT2510/00200476884</v>
      </c>
      <c r="L465" s="42" t="str">
        <f>IF(H465="","",Sheet1!AK465)</f>
        <v>K25TTM</v>
      </c>
      <c r="M465" s="42" t="str">
        <f>IF(H465="","",Sheet1!AE465)</f>
        <v>00476884</v>
      </c>
      <c r="N465" s="43" t="str">
        <f>IF(H465="","",Sheet1!AF465)</f>
        <v>05/10/2025</v>
      </c>
      <c r="O465" s="15" t="str">
        <f>IF(H465="","",Sheet1!AH465)</f>
        <v>WIN-HNI-00-002</v>
      </c>
      <c r="S465" s="40" t="str">
        <f>IF(H465="","",Sheet1!AL465)</f>
        <v>5578 WM+ HNI Lô 1-3/E-F, MD Complex Towe</v>
      </c>
      <c r="V465" s="40" t="str">
        <f>IF(H465="","",Sheet1!AL465)</f>
        <v>5578 WM+ HNI Lô 1-3/E-F, MD Complex Towe</v>
      </c>
      <c r="Y465" s="15" t="str">
        <f>IF(H465="","",Sheet1!AJ465)</f>
        <v>GM500</v>
      </c>
      <c r="AB465" s="51">
        <f t="shared" si="71"/>
        <v>5111</v>
      </c>
      <c r="AC465" s="51">
        <f t="shared" si="72"/>
        <v>131</v>
      </c>
      <c r="AE465" s="45">
        <f>IF(H465="","",Sheet1!U465)</f>
        <v>3</v>
      </c>
      <c r="AG465" s="15">
        <f>IF(H465="","",Sheet1!T465)</f>
        <v>111058</v>
      </c>
      <c r="AH465" s="46">
        <f t="shared" si="73"/>
        <v>333174</v>
      </c>
      <c r="AL465" s="48">
        <f t="shared" si="74"/>
        <v>8</v>
      </c>
      <c r="AN465" s="45">
        <f t="shared" si="75"/>
        <v>26653.920000000002</v>
      </c>
      <c r="AO465" s="48">
        <f t="shared" si="76"/>
        <v>33311</v>
      </c>
      <c r="AQ465" s="52" t="str">
        <f t="shared" si="77"/>
        <v>K-hangtra</v>
      </c>
      <c r="AR465" s="52">
        <f t="shared" si="78"/>
        <v>156</v>
      </c>
      <c r="AS465" s="52">
        <f t="shared" si="79"/>
        <v>632</v>
      </c>
    </row>
    <row r="466" spans="3:45" x14ac:dyDescent="0.25">
      <c r="C466" s="39" t="str">
        <f>IF(H466="","",Sheet1!AI466)</f>
        <v>N</v>
      </c>
      <c r="D466" s="38" t="s">
        <v>3039</v>
      </c>
      <c r="E466" s="38" t="s">
        <v>25</v>
      </c>
      <c r="F466" s="39" t="str">
        <f>IF(H466="","",Sheet1!AF466)</f>
        <v>05/10/2025</v>
      </c>
      <c r="G466" t="str">
        <f>IF(H466="","",Sheet1!AF466)</f>
        <v>05/10/2025</v>
      </c>
      <c r="H466" s="21">
        <v>9106028227</v>
      </c>
      <c r="I466" t="str">
        <f>IF(H466="","",Sheet1!AF466)</f>
        <v>05/10/2025</v>
      </c>
      <c r="J466" s="40" t="str">
        <f t="shared" si="70"/>
        <v>NKHT2510/04100004735</v>
      </c>
      <c r="L466" s="42" t="str">
        <f>IF(H466="","",Sheet1!AK466)</f>
        <v>K25TTM</v>
      </c>
      <c r="M466" s="42" t="str">
        <f>IF(H466="","",Sheet1!AE466)</f>
        <v>00004735</v>
      </c>
      <c r="N466" s="43" t="str">
        <f>IF(H466="","",Sheet1!AF466)</f>
        <v>05/10/2025</v>
      </c>
      <c r="O466" s="15" t="str">
        <f>IF(H466="","",Sheet1!AH466)</f>
        <v>WIN-041</v>
      </c>
      <c r="S466" s="40" t="str">
        <f>IF(H466="","",Sheet1!AL466)</f>
        <v>6487 WM+ LAN 128E-F Khu I</v>
      </c>
      <c r="V466" s="40" t="str">
        <f>IF(H466="","",Sheet1!AL466)</f>
        <v>6487 WM+ LAN 128E-F Khu I</v>
      </c>
      <c r="Y466" s="15" t="str">
        <f>IF(H466="","",Sheet1!AJ466)</f>
        <v>CGM300</v>
      </c>
      <c r="AB466" s="51">
        <f t="shared" si="71"/>
        <v>5111</v>
      </c>
      <c r="AC466" s="51">
        <f t="shared" si="72"/>
        <v>131</v>
      </c>
      <c r="AE466" s="45">
        <f>IF(H466="","",Sheet1!U466)</f>
        <v>1</v>
      </c>
      <c r="AG466" s="15">
        <f>IF(H466="","",Sheet1!T466)</f>
        <v>73431</v>
      </c>
      <c r="AH466" s="46">
        <f t="shared" si="73"/>
        <v>73431</v>
      </c>
      <c r="AL466" s="48">
        <f t="shared" si="74"/>
        <v>8</v>
      </c>
      <c r="AN466" s="45">
        <f t="shared" si="75"/>
        <v>5874.4800000000005</v>
      </c>
      <c r="AO466" s="48">
        <f t="shared" si="76"/>
        <v>33311</v>
      </c>
      <c r="AQ466" s="52" t="str">
        <f t="shared" si="77"/>
        <v>K-hangtra</v>
      </c>
      <c r="AR466" s="52">
        <f t="shared" si="78"/>
        <v>156</v>
      </c>
      <c r="AS466" s="52">
        <f t="shared" si="79"/>
        <v>632</v>
      </c>
    </row>
    <row r="467" spans="3:45" x14ac:dyDescent="0.25">
      <c r="C467" s="39" t="str">
        <f>IF(H467="","",Sheet1!AI467)</f>
        <v>N</v>
      </c>
      <c r="D467" s="38" t="s">
        <v>3039</v>
      </c>
      <c r="E467" s="38" t="s">
        <v>25</v>
      </c>
      <c r="F467" s="39" t="str">
        <f>IF(H467="","",Sheet1!AF467)</f>
        <v>05/10/2025</v>
      </c>
      <c r="G467" t="str">
        <f>IF(H467="","",Sheet1!AF467)</f>
        <v>05/10/2025</v>
      </c>
      <c r="H467" s="21">
        <v>9106028227</v>
      </c>
      <c r="I467" t="str">
        <f>IF(H467="","",Sheet1!AF467)</f>
        <v>05/10/2025</v>
      </c>
      <c r="J467" s="40" t="str">
        <f t="shared" si="70"/>
        <v>NKHT2510/04100004735</v>
      </c>
      <c r="L467" s="42" t="str">
        <f>IF(H467="","",Sheet1!AK467)</f>
        <v>K25TTM</v>
      </c>
      <c r="M467" s="42" t="str">
        <f>IF(H467="","",Sheet1!AE467)</f>
        <v>00004735</v>
      </c>
      <c r="N467" s="43" t="str">
        <f>IF(H467="","",Sheet1!AF467)</f>
        <v>05/10/2025</v>
      </c>
      <c r="O467" s="15" t="str">
        <f>IF(H467="","",Sheet1!AH467)</f>
        <v>WIN-041</v>
      </c>
      <c r="S467" s="40" t="str">
        <f>IF(H467="","",Sheet1!AL467)</f>
        <v>6487 WM+ LAN 128E-F Khu I</v>
      </c>
      <c r="V467" s="40" t="str">
        <f>IF(H467="","",Sheet1!AL467)</f>
        <v>6487 WM+ LAN 128E-F Khu I</v>
      </c>
      <c r="Y467" s="15" t="str">
        <f>IF(H467="","",Sheet1!AJ467)</f>
        <v>TH200</v>
      </c>
      <c r="AB467" s="51">
        <f t="shared" si="71"/>
        <v>5111</v>
      </c>
      <c r="AC467" s="51">
        <f t="shared" si="72"/>
        <v>131</v>
      </c>
      <c r="AE467" s="45">
        <f>IF(H467="","",Sheet1!U467)</f>
        <v>2</v>
      </c>
      <c r="AG467" s="15">
        <f>IF(H467="","",Sheet1!T467)</f>
        <v>45588</v>
      </c>
      <c r="AH467" s="46">
        <f t="shared" si="73"/>
        <v>91176</v>
      </c>
      <c r="AL467" s="48">
        <f t="shared" si="74"/>
        <v>8</v>
      </c>
      <c r="AN467" s="45">
        <f t="shared" si="75"/>
        <v>7294.08</v>
      </c>
      <c r="AO467" s="48">
        <f t="shared" si="76"/>
        <v>33311</v>
      </c>
      <c r="AQ467" s="52" t="str">
        <f t="shared" si="77"/>
        <v>K-hangtra</v>
      </c>
      <c r="AR467" s="52">
        <f t="shared" si="78"/>
        <v>156</v>
      </c>
      <c r="AS467" s="52">
        <f t="shared" si="79"/>
        <v>632</v>
      </c>
    </row>
    <row r="468" spans="3:45" x14ac:dyDescent="0.25">
      <c r="C468" s="39" t="str">
        <f>IF(H468="","",Sheet1!AI468)</f>
        <v>B</v>
      </c>
      <c r="D468" s="38" t="s">
        <v>3039</v>
      </c>
      <c r="E468" s="38" t="s">
        <v>25</v>
      </c>
      <c r="F468" s="39" t="str">
        <f>IF(H468="","",Sheet1!AF468)</f>
        <v>05/10/2025</v>
      </c>
      <c r="G468" t="str">
        <f>IF(H468="","",Sheet1!AF468)</f>
        <v>05/10/2025</v>
      </c>
      <c r="H468" s="21">
        <v>9106028165</v>
      </c>
      <c r="I468" t="str">
        <f>IF(H468="","",Sheet1!AF468)</f>
        <v>05/10/2025</v>
      </c>
      <c r="J468" s="40" t="str">
        <f t="shared" si="70"/>
        <v>NKHT2510/04400014147</v>
      </c>
      <c r="L468" s="42" t="str">
        <f>IF(H468="","",Sheet1!AK468)</f>
        <v>K25TTM</v>
      </c>
      <c r="M468" s="42" t="str">
        <f>IF(H468="","",Sheet1!AE468)</f>
        <v>00014147</v>
      </c>
      <c r="N468" s="43" t="str">
        <f>IF(H468="","",Sheet1!AF468)</f>
        <v>05/10/2025</v>
      </c>
      <c r="O468" s="15" t="str">
        <f>IF(H468="","",Sheet1!AH468)</f>
        <v>WIN-044</v>
      </c>
      <c r="S468" s="40" t="str">
        <f>IF(H468="","",Sheet1!AL468)</f>
        <v>2AAC WM+ TBH La Vân 1, Quỳnh Hồng</v>
      </c>
      <c r="V468" s="40" t="str">
        <f>IF(H468="","",Sheet1!AL468)</f>
        <v>2AAC WM+ TBH La Vân 1, Quỳnh Hồng</v>
      </c>
      <c r="Y468" s="15" t="str">
        <f>IF(H468="","",Sheet1!AJ468)</f>
        <v>GM500</v>
      </c>
      <c r="AB468" s="51">
        <f t="shared" si="71"/>
        <v>5111</v>
      </c>
      <c r="AC468" s="51">
        <f t="shared" si="72"/>
        <v>131</v>
      </c>
      <c r="AE468" s="45">
        <f>IF(H468="","",Sheet1!U468)</f>
        <v>1</v>
      </c>
      <c r="AG468" s="15">
        <f>IF(H468="","",Sheet1!T468)</f>
        <v>111058</v>
      </c>
      <c r="AH468" s="46">
        <f t="shared" si="73"/>
        <v>111058</v>
      </c>
      <c r="AL468" s="48">
        <f t="shared" si="74"/>
        <v>8</v>
      </c>
      <c r="AN468" s="45">
        <f t="shared" si="75"/>
        <v>8884.64</v>
      </c>
      <c r="AO468" s="48">
        <f t="shared" si="76"/>
        <v>33311</v>
      </c>
      <c r="AQ468" s="52" t="str">
        <f t="shared" si="77"/>
        <v>K-hangtra</v>
      </c>
      <c r="AR468" s="52">
        <f t="shared" si="78"/>
        <v>156</v>
      </c>
      <c r="AS468" s="52">
        <f t="shared" si="79"/>
        <v>632</v>
      </c>
    </row>
    <row r="469" spans="3:45" x14ac:dyDescent="0.25">
      <c r="C469" s="39" t="str">
        <f>IF(H469="","",Sheet1!AI469)</f>
        <v>B</v>
      </c>
      <c r="D469" s="38" t="s">
        <v>3039</v>
      </c>
      <c r="E469" s="38" t="s">
        <v>25</v>
      </c>
      <c r="F469" s="39" t="str">
        <f>IF(H469="","",Sheet1!AF469)</f>
        <v>05/10/2025</v>
      </c>
      <c r="G469" t="str">
        <f>IF(H469="","",Sheet1!AF469)</f>
        <v>05/10/2025</v>
      </c>
      <c r="H469" s="21">
        <v>9106028219</v>
      </c>
      <c r="I469" t="str">
        <f>IF(H469="","",Sheet1!AF469)</f>
        <v>05/10/2025</v>
      </c>
      <c r="J469" s="40" t="str">
        <f t="shared" si="70"/>
        <v>NKHT2510/00700046960</v>
      </c>
      <c r="L469" s="42" t="str">
        <f>IF(H469="","",Sheet1!AK469)</f>
        <v>K25TTM</v>
      </c>
      <c r="M469" s="42" t="str">
        <f>IF(H469="","",Sheet1!AE469)</f>
        <v>00046960</v>
      </c>
      <c r="N469" s="43" t="str">
        <f>IF(H469="","",Sheet1!AF469)</f>
        <v>05/10/2025</v>
      </c>
      <c r="O469" s="15" t="str">
        <f>IF(H469="","",Sheet1!AH469)</f>
        <v>WIN-QNH-00-007</v>
      </c>
      <c r="S469" s="40" t="str">
        <f>IF(H469="","",Sheet1!AL469)</f>
        <v>5310 WM+ QNH Tổ 1 khu 5 P Mông Dương</v>
      </c>
      <c r="V469" s="40" t="str">
        <f>IF(H469="","",Sheet1!AL469)</f>
        <v>5310 WM+ QNH Tổ 1 khu 5 P Mông Dương</v>
      </c>
      <c r="Y469" s="15" t="str">
        <f>IF(H469="","",Sheet1!AJ469)</f>
        <v>GM500</v>
      </c>
      <c r="AB469" s="51">
        <f t="shared" si="71"/>
        <v>5111</v>
      </c>
      <c r="AC469" s="51">
        <f t="shared" si="72"/>
        <v>131</v>
      </c>
      <c r="AE469" s="45">
        <f>IF(H469="","",Sheet1!U469)</f>
        <v>2</v>
      </c>
      <c r="AG469" s="15">
        <f>IF(H469="","",Sheet1!T469)</f>
        <v>111058</v>
      </c>
      <c r="AH469" s="46">
        <f t="shared" si="73"/>
        <v>222116</v>
      </c>
      <c r="AL469" s="48">
        <f t="shared" si="74"/>
        <v>8</v>
      </c>
      <c r="AN469" s="45">
        <f t="shared" si="75"/>
        <v>17769.28</v>
      </c>
      <c r="AO469" s="48">
        <f t="shared" si="76"/>
        <v>33311</v>
      </c>
      <c r="AQ469" s="52" t="str">
        <f t="shared" si="77"/>
        <v>K-hangtra</v>
      </c>
      <c r="AR469" s="52">
        <f t="shared" si="78"/>
        <v>156</v>
      </c>
      <c r="AS469" s="52">
        <f t="shared" si="79"/>
        <v>632</v>
      </c>
    </row>
    <row r="470" spans="3:45" x14ac:dyDescent="0.25">
      <c r="C470" s="39" t="str">
        <f>IF(H470="","",Sheet1!AI470)</f>
        <v>B</v>
      </c>
      <c r="D470" s="38" t="s">
        <v>3039</v>
      </c>
      <c r="E470" s="38" t="s">
        <v>25</v>
      </c>
      <c r="F470" s="39" t="str">
        <f>IF(H470="","",Sheet1!AF470)</f>
        <v>05/10/2025</v>
      </c>
      <c r="G470" t="str">
        <f>IF(H470="","",Sheet1!AF470)</f>
        <v>05/10/2025</v>
      </c>
      <c r="H470" s="21">
        <v>9106028204</v>
      </c>
      <c r="I470" t="str">
        <f>IF(H470="","",Sheet1!AF470)</f>
        <v>05/10/2025</v>
      </c>
      <c r="J470" s="40" t="str">
        <f t="shared" si="70"/>
        <v>NKHT2510/00100005702</v>
      </c>
      <c r="L470" s="42" t="str">
        <f>IF(H470="","",Sheet1!AK470)</f>
        <v>K25TTM</v>
      </c>
      <c r="M470" s="42" t="str">
        <f>IF(H470="","",Sheet1!AE470)</f>
        <v>00005702</v>
      </c>
      <c r="N470" s="43" t="str">
        <f>IF(H470="","",Sheet1!AF470)</f>
        <v>05/10/2025</v>
      </c>
      <c r="O470" s="15" t="str">
        <f>IF(H470="","",Sheet1!AH470)</f>
        <v>WIN-NBH-00-001</v>
      </c>
      <c r="S470" s="40" t="str">
        <f>IF(H470="","",Sheet1!AL470)</f>
        <v>4770 WM+ NBH 278 Hải Thượng Lãn Ông</v>
      </c>
      <c r="V470" s="40" t="str">
        <f>IF(H470="","",Sheet1!AL470)</f>
        <v>4770 WM+ NBH 278 Hải Thượng Lãn Ông</v>
      </c>
      <c r="Y470" s="15" t="str">
        <f>IF(H470="","",Sheet1!AJ470)</f>
        <v>GM500</v>
      </c>
      <c r="AB470" s="51">
        <f t="shared" si="71"/>
        <v>5111</v>
      </c>
      <c r="AC470" s="51">
        <f t="shared" si="72"/>
        <v>131</v>
      </c>
      <c r="AE470" s="45">
        <f>IF(H470="","",Sheet1!U470)</f>
        <v>2</v>
      </c>
      <c r="AG470" s="15">
        <f>IF(H470="","",Sheet1!T470)</f>
        <v>111058</v>
      </c>
      <c r="AH470" s="46">
        <f t="shared" si="73"/>
        <v>222116</v>
      </c>
      <c r="AL470" s="48">
        <f t="shared" si="74"/>
        <v>8</v>
      </c>
      <c r="AN470" s="45">
        <f t="shared" si="75"/>
        <v>17769.28</v>
      </c>
      <c r="AO470" s="48">
        <f t="shared" si="76"/>
        <v>33311</v>
      </c>
      <c r="AQ470" s="52" t="str">
        <f t="shared" si="77"/>
        <v>K-hangtra</v>
      </c>
      <c r="AR470" s="52">
        <f t="shared" si="78"/>
        <v>156</v>
      </c>
      <c r="AS470" s="52">
        <f t="shared" si="79"/>
        <v>632</v>
      </c>
    </row>
    <row r="471" spans="3:45" x14ac:dyDescent="0.25">
      <c r="C471" s="39" t="str">
        <f>IF(H471="","",Sheet1!AI471)</f>
        <v>B</v>
      </c>
      <c r="D471" s="38" t="s">
        <v>3039</v>
      </c>
      <c r="E471" s="38" t="s">
        <v>25</v>
      </c>
      <c r="F471" s="39" t="str">
        <f>IF(H471="","",Sheet1!AF471)</f>
        <v>05/10/2025</v>
      </c>
      <c r="G471" t="str">
        <f>IF(H471="","",Sheet1!AF471)</f>
        <v>05/10/2025</v>
      </c>
      <c r="H471" s="21">
        <v>9106028204</v>
      </c>
      <c r="I471" t="str">
        <f>IF(H471="","",Sheet1!AF471)</f>
        <v>05/10/2025</v>
      </c>
      <c r="J471" s="40" t="str">
        <f t="shared" si="70"/>
        <v>NKHT2510/00100005702</v>
      </c>
      <c r="L471" s="42" t="str">
        <f>IF(H471="","",Sheet1!AK471)</f>
        <v>K25TTM</v>
      </c>
      <c r="M471" s="42" t="str">
        <f>IF(H471="","",Sheet1!AE471)</f>
        <v>00005702</v>
      </c>
      <c r="N471" s="43" t="str">
        <f>IF(H471="","",Sheet1!AF471)</f>
        <v>05/10/2025</v>
      </c>
      <c r="O471" s="15" t="str">
        <f>IF(H471="","",Sheet1!AH471)</f>
        <v>WIN-NBH-00-001</v>
      </c>
      <c r="S471" s="40" t="str">
        <f>IF(H471="","",Sheet1!AL471)</f>
        <v>4770 WM+ NBH 278 Hải Thượng Lãn Ông</v>
      </c>
      <c r="V471" s="40" t="str">
        <f>IF(H471="","",Sheet1!AL471)</f>
        <v>4770 WM+ NBH 278 Hải Thượng Lãn Ông</v>
      </c>
      <c r="Y471" s="15" t="str">
        <f>IF(H471="","",Sheet1!AJ471)</f>
        <v>CN300</v>
      </c>
      <c r="AB471" s="51">
        <f t="shared" si="71"/>
        <v>5111</v>
      </c>
      <c r="AC471" s="51">
        <f t="shared" si="72"/>
        <v>131</v>
      </c>
      <c r="AE471" s="45">
        <f>IF(H471="","",Sheet1!U471)</f>
        <v>2</v>
      </c>
      <c r="AG471" s="15">
        <f>IF(H471="","",Sheet1!T471)</f>
        <v>70950</v>
      </c>
      <c r="AH471" s="46">
        <f t="shared" si="73"/>
        <v>141900</v>
      </c>
      <c r="AL471" s="48">
        <f t="shared" si="74"/>
        <v>8</v>
      </c>
      <c r="AN471" s="45">
        <f t="shared" si="75"/>
        <v>11352</v>
      </c>
      <c r="AO471" s="48">
        <f t="shared" si="76"/>
        <v>33311</v>
      </c>
      <c r="AQ471" s="52" t="str">
        <f t="shared" si="77"/>
        <v>K-hangtra</v>
      </c>
      <c r="AR471" s="52">
        <f t="shared" si="78"/>
        <v>156</v>
      </c>
      <c r="AS471" s="52">
        <f t="shared" si="79"/>
        <v>632</v>
      </c>
    </row>
    <row r="472" spans="3:45" x14ac:dyDescent="0.25">
      <c r="C472" s="39" t="str">
        <f>IF(H472="","",Sheet1!AI472)</f>
        <v>B</v>
      </c>
      <c r="D472" s="38" t="s">
        <v>3039</v>
      </c>
      <c r="E472" s="38" t="s">
        <v>25</v>
      </c>
      <c r="F472" s="39" t="str">
        <f>IF(H472="","",Sheet1!AF472)</f>
        <v>05/10/2025</v>
      </c>
      <c r="G472" t="str">
        <f>IF(H472="","",Sheet1!AF472)</f>
        <v>05/10/2025</v>
      </c>
      <c r="H472" s="21">
        <v>9106028204</v>
      </c>
      <c r="I472" t="str">
        <f>IF(H472="","",Sheet1!AF472)</f>
        <v>05/10/2025</v>
      </c>
      <c r="J472" s="40" t="str">
        <f t="shared" si="70"/>
        <v>NKHT2510/00100005702</v>
      </c>
      <c r="L472" s="42" t="str">
        <f>IF(H472="","",Sheet1!AK472)</f>
        <v>K25TTM</v>
      </c>
      <c r="M472" s="42" t="str">
        <f>IF(H472="","",Sheet1!AE472)</f>
        <v>00005702</v>
      </c>
      <c r="N472" s="43" t="str">
        <f>IF(H472="","",Sheet1!AF472)</f>
        <v>05/10/2025</v>
      </c>
      <c r="O472" s="15" t="str">
        <f>IF(H472="","",Sheet1!AH472)</f>
        <v>WIN-NBH-00-001</v>
      </c>
      <c r="S472" s="40" t="str">
        <f>IF(H472="","",Sheet1!AL472)</f>
        <v>4770 WM+ NBH 278 Hải Thượng Lãn Ông</v>
      </c>
      <c r="V472" s="40" t="str">
        <f>IF(H472="","",Sheet1!AL472)</f>
        <v>4770 WM+ NBH 278 Hải Thượng Lãn Ông</v>
      </c>
      <c r="Y472" s="15" t="str">
        <f>IF(H472="","",Sheet1!AJ472)</f>
        <v>GTLX250G</v>
      </c>
      <c r="AB472" s="51">
        <f t="shared" si="71"/>
        <v>5111</v>
      </c>
      <c r="AC472" s="51">
        <f t="shared" si="72"/>
        <v>131</v>
      </c>
      <c r="AE472" s="45">
        <f>IF(H472="","",Sheet1!U472)</f>
        <v>4</v>
      </c>
      <c r="AG472" s="15">
        <f>IF(H472="","",Sheet1!T472)</f>
        <v>41150</v>
      </c>
      <c r="AH472" s="46">
        <f t="shared" si="73"/>
        <v>164600</v>
      </c>
      <c r="AL472" s="48">
        <f t="shared" si="74"/>
        <v>8</v>
      </c>
      <c r="AN472" s="45">
        <f t="shared" si="75"/>
        <v>13168</v>
      </c>
      <c r="AO472" s="48">
        <f t="shared" si="76"/>
        <v>33311</v>
      </c>
      <c r="AQ472" s="52" t="str">
        <f t="shared" si="77"/>
        <v>K-hangtra</v>
      </c>
      <c r="AR472" s="52">
        <f t="shared" si="78"/>
        <v>156</v>
      </c>
      <c r="AS472" s="52">
        <f t="shared" si="79"/>
        <v>632</v>
      </c>
    </row>
    <row r="473" spans="3:45" x14ac:dyDescent="0.25">
      <c r="C473" s="39" t="str">
        <f>IF(H473="","",Sheet1!AI473)</f>
        <v>B</v>
      </c>
      <c r="D473" s="38" t="s">
        <v>3039</v>
      </c>
      <c r="E473" s="38" t="s">
        <v>25</v>
      </c>
      <c r="F473" s="39" t="str">
        <f>IF(H473="","",Sheet1!AF473)</f>
        <v>05/10/2025</v>
      </c>
      <c r="G473" t="str">
        <f>IF(H473="","",Sheet1!AF473)</f>
        <v>05/10/2025</v>
      </c>
      <c r="H473" s="21">
        <v>9106028215</v>
      </c>
      <c r="I473" t="str">
        <f>IF(H473="","",Sheet1!AF473)</f>
        <v>05/10/2025</v>
      </c>
      <c r="J473" s="40" t="str">
        <f t="shared" si="70"/>
        <v>NKHT2510/00200476891</v>
      </c>
      <c r="L473" s="42" t="str">
        <f>IF(H473="","",Sheet1!AK473)</f>
        <v>K25TTM</v>
      </c>
      <c r="M473" s="42" t="str">
        <f>IF(H473="","",Sheet1!AE473)</f>
        <v>00476891</v>
      </c>
      <c r="N473" s="43" t="str">
        <f>IF(H473="","",Sheet1!AF473)</f>
        <v>05/10/2025</v>
      </c>
      <c r="O473" s="15" t="str">
        <f>IF(H473="","",Sheet1!AH473)</f>
        <v>WIN-HNI-00-002</v>
      </c>
      <c r="S473" s="40" t="str">
        <f>IF(H473="","",Sheet1!AL473)</f>
        <v>3651 WM+ HNI Số 1, Tổ 7 Phúc Lợi</v>
      </c>
      <c r="V473" s="40" t="str">
        <f>IF(H473="","",Sheet1!AL473)</f>
        <v>3651 WM+ HNI Số 1, Tổ 7 Phúc Lợi</v>
      </c>
      <c r="Y473" s="15" t="str">
        <f>IF(H473="","",Sheet1!AJ473)</f>
        <v>TH200</v>
      </c>
      <c r="AB473" s="51">
        <f t="shared" si="71"/>
        <v>5111</v>
      </c>
      <c r="AC473" s="51">
        <f t="shared" si="72"/>
        <v>131</v>
      </c>
      <c r="AE473" s="45">
        <f>IF(H473="","",Sheet1!U473)</f>
        <v>1</v>
      </c>
      <c r="AG473" s="15">
        <f>IF(H473="","",Sheet1!T473)</f>
        <v>45588</v>
      </c>
      <c r="AH473" s="46">
        <f t="shared" si="73"/>
        <v>45588</v>
      </c>
      <c r="AL473" s="48">
        <f t="shared" si="74"/>
        <v>8</v>
      </c>
      <c r="AN473" s="45">
        <f t="shared" si="75"/>
        <v>3647.04</v>
      </c>
      <c r="AO473" s="48">
        <f t="shared" si="76"/>
        <v>33311</v>
      </c>
      <c r="AQ473" s="52" t="str">
        <f t="shared" si="77"/>
        <v>K-hangtra</v>
      </c>
      <c r="AR473" s="52">
        <f t="shared" si="78"/>
        <v>156</v>
      </c>
      <c r="AS473" s="52">
        <f t="shared" si="79"/>
        <v>632</v>
      </c>
    </row>
    <row r="474" spans="3:45" x14ac:dyDescent="0.25">
      <c r="C474" s="39" t="str">
        <f>IF(H474="","",Sheet1!AI474)</f>
        <v>B</v>
      </c>
      <c r="D474" s="38" t="s">
        <v>3039</v>
      </c>
      <c r="E474" s="38" t="s">
        <v>25</v>
      </c>
      <c r="F474" s="39" t="str">
        <f>IF(H474="","",Sheet1!AF474)</f>
        <v>05/10/2025</v>
      </c>
      <c r="G474" t="str">
        <f>IF(H474="","",Sheet1!AF474)</f>
        <v>05/10/2025</v>
      </c>
      <c r="H474" s="21">
        <v>9106028215</v>
      </c>
      <c r="I474" t="str">
        <f>IF(H474="","",Sheet1!AF474)</f>
        <v>05/10/2025</v>
      </c>
      <c r="J474" s="40" t="str">
        <f t="shared" si="70"/>
        <v>NKHT2510/00200476891</v>
      </c>
      <c r="L474" s="42" t="str">
        <f>IF(H474="","",Sheet1!AK474)</f>
        <v>K25TTM</v>
      </c>
      <c r="M474" s="42" t="str">
        <f>IF(H474="","",Sheet1!AE474)</f>
        <v>00476891</v>
      </c>
      <c r="N474" s="43" t="str">
        <f>IF(H474="","",Sheet1!AF474)</f>
        <v>05/10/2025</v>
      </c>
      <c r="O474" s="15" t="str">
        <f>IF(H474="","",Sheet1!AH474)</f>
        <v>WIN-HNI-00-002</v>
      </c>
      <c r="S474" s="40" t="str">
        <f>IF(H474="","",Sheet1!AL474)</f>
        <v>3651 WM+ HNI Số 1, Tổ 7 Phúc Lợi</v>
      </c>
      <c r="V474" s="40" t="str">
        <f>IF(H474="","",Sheet1!AL474)</f>
        <v>3651 WM+ HNI Số 1, Tổ 7 Phúc Lợi</v>
      </c>
      <c r="Y474" s="15" t="str">
        <f>IF(H474="","",Sheet1!AJ474)</f>
        <v>GM500</v>
      </c>
      <c r="AB474" s="51">
        <f t="shared" si="71"/>
        <v>5111</v>
      </c>
      <c r="AC474" s="51">
        <f t="shared" si="72"/>
        <v>131</v>
      </c>
      <c r="AE474" s="45">
        <f>IF(H474="","",Sheet1!U474)</f>
        <v>1</v>
      </c>
      <c r="AG474" s="15">
        <f>IF(H474="","",Sheet1!T474)</f>
        <v>111058</v>
      </c>
      <c r="AH474" s="46">
        <f t="shared" si="73"/>
        <v>111058</v>
      </c>
      <c r="AL474" s="48">
        <f t="shared" si="74"/>
        <v>8</v>
      </c>
      <c r="AN474" s="45">
        <f t="shared" si="75"/>
        <v>8884.64</v>
      </c>
      <c r="AO474" s="48">
        <f t="shared" si="76"/>
        <v>33311</v>
      </c>
      <c r="AQ474" s="52" t="str">
        <f t="shared" si="77"/>
        <v>K-hangtra</v>
      </c>
      <c r="AR474" s="52">
        <f t="shared" si="78"/>
        <v>156</v>
      </c>
      <c r="AS474" s="52">
        <f t="shared" si="79"/>
        <v>632</v>
      </c>
    </row>
    <row r="475" spans="3:45" x14ac:dyDescent="0.25">
      <c r="C475" s="39" t="str">
        <f>IF(H475="","",Sheet1!AI475)</f>
        <v>B</v>
      </c>
      <c r="D475" s="38" t="s">
        <v>3039</v>
      </c>
      <c r="E475" s="38" t="s">
        <v>25</v>
      </c>
      <c r="F475" s="39" t="str">
        <f>IF(H475="","",Sheet1!AF475)</f>
        <v>05/10/2025</v>
      </c>
      <c r="G475" t="str">
        <f>IF(H475="","",Sheet1!AF475)</f>
        <v>05/10/2025</v>
      </c>
      <c r="H475" s="21">
        <v>9106028205</v>
      </c>
      <c r="I475" t="str">
        <f>IF(H475="","",Sheet1!AF475)</f>
        <v>05/10/2025</v>
      </c>
      <c r="J475" s="40" t="str">
        <f t="shared" si="70"/>
        <v>NKHT2510/06500009627</v>
      </c>
      <c r="L475" s="42" t="str">
        <f>IF(H475="","",Sheet1!AK475)</f>
        <v>K25TTM</v>
      </c>
      <c r="M475" s="42" t="str">
        <f>IF(H475="","",Sheet1!AE475)</f>
        <v>00009627</v>
      </c>
      <c r="N475" s="43" t="str">
        <f>IF(H475="","",Sheet1!AF475)</f>
        <v>05/10/2025</v>
      </c>
      <c r="O475" s="15" t="str">
        <f>IF(H475="","",Sheet1!AH475)</f>
        <v>WIN-065</v>
      </c>
      <c r="S475" s="40" t="str">
        <f>IF(H475="","",Sheet1!AL475)</f>
        <v>6915 WM+ BGG Quế Sơn, Hiệp Hòa</v>
      </c>
      <c r="V475" s="40" t="str">
        <f>IF(H475="","",Sheet1!AL475)</f>
        <v>6915 WM+ BGG Quế Sơn, Hiệp Hòa</v>
      </c>
      <c r="Y475" s="15" t="str">
        <f>IF(H475="","",Sheet1!AJ475)</f>
        <v>GL250</v>
      </c>
      <c r="AB475" s="51">
        <f t="shared" si="71"/>
        <v>5111</v>
      </c>
      <c r="AC475" s="51">
        <f t="shared" si="72"/>
        <v>131</v>
      </c>
      <c r="AE475" s="45">
        <f>IF(H475="","",Sheet1!U475)</f>
        <v>2</v>
      </c>
      <c r="AG475" s="15">
        <f>IF(H475="","",Sheet1!T475)</f>
        <v>49500</v>
      </c>
      <c r="AH475" s="46">
        <f t="shared" si="73"/>
        <v>99000</v>
      </c>
      <c r="AL475" s="48">
        <f t="shared" si="74"/>
        <v>8</v>
      </c>
      <c r="AN475" s="45">
        <f t="shared" si="75"/>
        <v>7920</v>
      </c>
      <c r="AO475" s="48">
        <f t="shared" si="76"/>
        <v>33311</v>
      </c>
      <c r="AQ475" s="52" t="str">
        <f t="shared" si="77"/>
        <v>K-hangtra</v>
      </c>
      <c r="AR475" s="52">
        <f t="shared" si="78"/>
        <v>156</v>
      </c>
      <c r="AS475" s="52">
        <f t="shared" si="79"/>
        <v>632</v>
      </c>
    </row>
    <row r="476" spans="3:45" x14ac:dyDescent="0.25">
      <c r="C476" s="39" t="str">
        <f>IF(H476="","",Sheet1!AI476)</f>
        <v>B</v>
      </c>
      <c r="D476" s="38" t="s">
        <v>3039</v>
      </c>
      <c r="E476" s="38" t="s">
        <v>25</v>
      </c>
      <c r="F476" s="39" t="str">
        <f>IF(H476="","",Sheet1!AF476)</f>
        <v>05/10/2025</v>
      </c>
      <c r="G476" t="str">
        <f>IF(H476="","",Sheet1!AF476)</f>
        <v>05/10/2025</v>
      </c>
      <c r="H476" s="21">
        <v>9106028308</v>
      </c>
      <c r="I476" t="str">
        <f>IF(H476="","",Sheet1!AF476)</f>
        <v>05/10/2025</v>
      </c>
      <c r="J476" s="40" t="str">
        <f t="shared" si="70"/>
        <v>NKHT2510/00200476919</v>
      </c>
      <c r="L476" s="42" t="str">
        <f>IF(H476="","",Sheet1!AK476)</f>
        <v>K25TTM</v>
      </c>
      <c r="M476" s="42" t="str">
        <f>IF(H476="","",Sheet1!AE476)</f>
        <v>00476919</v>
      </c>
      <c r="N476" s="43" t="str">
        <f>IF(H476="","",Sheet1!AF476)</f>
        <v>05/10/2025</v>
      </c>
      <c r="O476" s="15" t="str">
        <f>IF(H476="","",Sheet1!AH476)</f>
        <v>WIN-HNI-00-002</v>
      </c>
      <c r="S476" s="40" t="str">
        <f>IF(H476="","",Sheet1!AL476)</f>
        <v>5722 WM+ HNI Thôn 6 Tam Hiệp, Phúc Thọ</v>
      </c>
      <c r="V476" s="40" t="str">
        <f>IF(H476="","",Sheet1!AL476)</f>
        <v>5722 WM+ HNI Thôn 6 Tam Hiệp, Phúc Thọ</v>
      </c>
      <c r="Y476" s="15" t="str">
        <f>IF(H476="","",Sheet1!AJ476)</f>
        <v>TH200</v>
      </c>
      <c r="AB476" s="51">
        <f t="shared" si="71"/>
        <v>5111</v>
      </c>
      <c r="AC476" s="51">
        <f t="shared" si="72"/>
        <v>131</v>
      </c>
      <c r="AE476" s="45">
        <f>IF(H476="","",Sheet1!U476)</f>
        <v>2</v>
      </c>
      <c r="AG476" s="15">
        <f>IF(H476="","",Sheet1!T476)</f>
        <v>45588</v>
      </c>
      <c r="AH476" s="46">
        <f t="shared" si="73"/>
        <v>91176</v>
      </c>
      <c r="AL476" s="48">
        <f t="shared" si="74"/>
        <v>8</v>
      </c>
      <c r="AN476" s="45">
        <f t="shared" si="75"/>
        <v>7294.08</v>
      </c>
      <c r="AO476" s="48">
        <f t="shared" si="76"/>
        <v>33311</v>
      </c>
      <c r="AQ476" s="52" t="str">
        <f t="shared" si="77"/>
        <v>K-hangtra</v>
      </c>
      <c r="AR476" s="52">
        <f t="shared" si="78"/>
        <v>156</v>
      </c>
      <c r="AS476" s="52">
        <f t="shared" si="79"/>
        <v>632</v>
      </c>
    </row>
    <row r="477" spans="3:45" x14ac:dyDescent="0.25">
      <c r="C477" s="39" t="str">
        <f>IF(H477="","",Sheet1!AI477)</f>
        <v>B</v>
      </c>
      <c r="D477" s="38" t="s">
        <v>3039</v>
      </c>
      <c r="E477" s="38" t="s">
        <v>25</v>
      </c>
      <c r="F477" s="39" t="str">
        <f>IF(H477="","",Sheet1!AF477)</f>
        <v>05/10/2025</v>
      </c>
      <c r="G477" t="str">
        <f>IF(H477="","",Sheet1!AF477)</f>
        <v>05/10/2025</v>
      </c>
      <c r="H477" s="21">
        <v>9106028308</v>
      </c>
      <c r="I477" t="str">
        <f>IF(H477="","",Sheet1!AF477)</f>
        <v>05/10/2025</v>
      </c>
      <c r="J477" s="40" t="str">
        <f t="shared" si="70"/>
        <v>NKHT2510/00200476919</v>
      </c>
      <c r="L477" s="42" t="str">
        <f>IF(H477="","",Sheet1!AK477)</f>
        <v>K25TTM</v>
      </c>
      <c r="M477" s="42" t="str">
        <f>IF(H477="","",Sheet1!AE477)</f>
        <v>00476919</v>
      </c>
      <c r="N477" s="43" t="str">
        <f>IF(H477="","",Sheet1!AF477)</f>
        <v>05/10/2025</v>
      </c>
      <c r="O477" s="15" t="str">
        <f>IF(H477="","",Sheet1!AH477)</f>
        <v>WIN-HNI-00-002</v>
      </c>
      <c r="S477" s="40" t="str">
        <f>IF(H477="","",Sheet1!AL477)</f>
        <v>5722 WM+ HNI Thôn 6 Tam Hiệp, Phúc Thọ</v>
      </c>
      <c r="V477" s="40" t="str">
        <f>IF(H477="","",Sheet1!AL477)</f>
        <v>5722 WM+ HNI Thôn 6 Tam Hiệp, Phúc Thọ</v>
      </c>
      <c r="Y477" s="15" t="str">
        <f>IF(H477="","",Sheet1!AJ477)</f>
        <v>GTLX250G</v>
      </c>
      <c r="AB477" s="51">
        <f t="shared" si="71"/>
        <v>5111</v>
      </c>
      <c r="AC477" s="51">
        <f t="shared" si="72"/>
        <v>131</v>
      </c>
      <c r="AE477" s="45">
        <f>IF(H477="","",Sheet1!U477)</f>
        <v>1</v>
      </c>
      <c r="AG477" s="15">
        <f>IF(H477="","",Sheet1!T477)</f>
        <v>41150</v>
      </c>
      <c r="AH477" s="46">
        <f t="shared" si="73"/>
        <v>41150</v>
      </c>
      <c r="AL477" s="48">
        <f t="shared" si="74"/>
        <v>8</v>
      </c>
      <c r="AN477" s="45">
        <f t="shared" si="75"/>
        <v>3292</v>
      </c>
      <c r="AO477" s="48">
        <f t="shared" si="76"/>
        <v>33311</v>
      </c>
      <c r="AQ477" s="52" t="str">
        <f t="shared" si="77"/>
        <v>K-hangtra</v>
      </c>
      <c r="AR477" s="52">
        <f t="shared" si="78"/>
        <v>156</v>
      </c>
      <c r="AS477" s="52">
        <f t="shared" si="79"/>
        <v>632</v>
      </c>
    </row>
    <row r="478" spans="3:45" x14ac:dyDescent="0.25">
      <c r="C478" s="39" t="str">
        <f>IF(H478="","",Sheet1!AI478)</f>
        <v>B</v>
      </c>
      <c r="D478" s="38" t="s">
        <v>3039</v>
      </c>
      <c r="E478" s="38" t="s">
        <v>25</v>
      </c>
      <c r="F478" s="39" t="str">
        <f>IF(H478="","",Sheet1!AF478)</f>
        <v>05/10/2025</v>
      </c>
      <c r="G478" t="str">
        <f>IF(H478="","",Sheet1!AF478)</f>
        <v>05/10/2025</v>
      </c>
      <c r="H478" s="21">
        <v>9106028302</v>
      </c>
      <c r="I478" t="str">
        <f>IF(H478="","",Sheet1!AF478)</f>
        <v>05/10/2025</v>
      </c>
      <c r="J478" s="40" t="str">
        <f t="shared" si="70"/>
        <v>NKHT2510/02000033200</v>
      </c>
      <c r="L478" s="42" t="str">
        <f>IF(H478="","",Sheet1!AK478)</f>
        <v>K25TTM</v>
      </c>
      <c r="M478" s="42" t="str">
        <f>IF(H478="","",Sheet1!AE478)</f>
        <v>00033200</v>
      </c>
      <c r="N478" s="43" t="str">
        <f>IF(H478="","",Sheet1!AF478)</f>
        <v>05/10/2025</v>
      </c>
      <c r="O478" s="15" t="str">
        <f>IF(H478="","",Sheet1!AH478)</f>
        <v>WIN-020</v>
      </c>
      <c r="S478" s="40" t="str">
        <f>IF(H478="","",Sheet1!AL478)</f>
        <v>6367 WM+ THA 123-125 Phố Kiểu</v>
      </c>
      <c r="V478" s="40" t="str">
        <f>IF(H478="","",Sheet1!AL478)</f>
        <v>6367 WM+ THA 123-125 Phố Kiểu</v>
      </c>
      <c r="Y478" s="15" t="str">
        <f>IF(H478="","",Sheet1!AJ478)</f>
        <v>GM500</v>
      </c>
      <c r="AB478" s="51">
        <f t="shared" si="71"/>
        <v>5111</v>
      </c>
      <c r="AC478" s="51">
        <f t="shared" si="72"/>
        <v>131</v>
      </c>
      <c r="AE478" s="45">
        <f>IF(H478="","",Sheet1!U478)</f>
        <v>3</v>
      </c>
      <c r="AG478" s="15">
        <f>IF(H478="","",Sheet1!T478)</f>
        <v>111058</v>
      </c>
      <c r="AH478" s="46">
        <f t="shared" si="73"/>
        <v>333174</v>
      </c>
      <c r="AL478" s="48">
        <f t="shared" si="74"/>
        <v>8</v>
      </c>
      <c r="AN478" s="45">
        <f t="shared" si="75"/>
        <v>26653.920000000002</v>
      </c>
      <c r="AO478" s="48">
        <f t="shared" si="76"/>
        <v>33311</v>
      </c>
      <c r="AQ478" s="52" t="str">
        <f t="shared" si="77"/>
        <v>K-hangtra</v>
      </c>
      <c r="AR478" s="52">
        <f t="shared" si="78"/>
        <v>156</v>
      </c>
      <c r="AS478" s="52">
        <f t="shared" si="79"/>
        <v>632</v>
      </c>
    </row>
    <row r="479" spans="3:45" x14ac:dyDescent="0.25">
      <c r="C479" s="39" t="str">
        <f>IF(H479="","",Sheet1!AI479)</f>
        <v>B</v>
      </c>
      <c r="D479" s="38" t="s">
        <v>3039</v>
      </c>
      <c r="E479" s="38" t="s">
        <v>25</v>
      </c>
      <c r="F479" s="39" t="str">
        <f>IF(H479="","",Sheet1!AF479)</f>
        <v>05/10/2025</v>
      </c>
      <c r="G479" t="str">
        <f>IF(H479="","",Sheet1!AF479)</f>
        <v>05/10/2025</v>
      </c>
      <c r="H479" s="21">
        <v>9106028349</v>
      </c>
      <c r="I479" t="str">
        <f>IF(H479="","",Sheet1!AF479)</f>
        <v>05/10/2025</v>
      </c>
      <c r="J479" s="40" t="str">
        <f t="shared" si="70"/>
        <v>NKHT2510/05800037073</v>
      </c>
      <c r="L479" s="42" t="str">
        <f>IF(H479="","",Sheet1!AK479)</f>
        <v>K25TTM</v>
      </c>
      <c r="M479" s="42" t="str">
        <f>IF(H479="","",Sheet1!AE479)</f>
        <v>00037073</v>
      </c>
      <c r="N479" s="43" t="str">
        <f>IF(H479="","",Sheet1!AF479)</f>
        <v>05/10/2025</v>
      </c>
      <c r="O479" s="15" t="str">
        <f>IF(H479="","",Sheet1!AH479)</f>
        <v>WIN-058</v>
      </c>
      <c r="S479" s="40" t="str">
        <f>IF(H479="","",Sheet1!AL479)</f>
        <v>2AI6 WM+ NAN 400 Phạm Nguyễn Du</v>
      </c>
      <c r="V479" s="40" t="str">
        <f>IF(H479="","",Sheet1!AL479)</f>
        <v>2AI6 WM+ NAN 400 Phạm Nguyễn Du</v>
      </c>
      <c r="Y479" s="15" t="str">
        <f>IF(H479="","",Sheet1!AJ479)</f>
        <v>MNH250</v>
      </c>
      <c r="AB479" s="51">
        <f t="shared" si="71"/>
        <v>5111</v>
      </c>
      <c r="AC479" s="51">
        <f t="shared" si="72"/>
        <v>131</v>
      </c>
      <c r="AE479" s="45">
        <f>IF(H479="","",Sheet1!U479)</f>
        <v>1</v>
      </c>
      <c r="AG479" s="15">
        <f>IF(H479="","",Sheet1!T479)</f>
        <v>46000</v>
      </c>
      <c r="AH479" s="46">
        <f t="shared" si="73"/>
        <v>46000</v>
      </c>
      <c r="AL479" s="48">
        <f t="shared" si="74"/>
        <v>8</v>
      </c>
      <c r="AN479" s="45">
        <f t="shared" si="75"/>
        <v>3680</v>
      </c>
      <c r="AO479" s="48">
        <f t="shared" si="76"/>
        <v>33311</v>
      </c>
      <c r="AQ479" s="52" t="str">
        <f t="shared" si="77"/>
        <v>K-hangtra</v>
      </c>
      <c r="AR479" s="52">
        <f t="shared" si="78"/>
        <v>156</v>
      </c>
      <c r="AS479" s="52">
        <f t="shared" si="79"/>
        <v>632</v>
      </c>
    </row>
    <row r="480" spans="3:45" x14ac:dyDescent="0.25">
      <c r="C480" s="39" t="str">
        <f>IF(H480="","",Sheet1!AI480)</f>
        <v>B</v>
      </c>
      <c r="D480" s="38" t="s">
        <v>3039</v>
      </c>
      <c r="E480" s="38" t="s">
        <v>25</v>
      </c>
      <c r="F480" s="39" t="str">
        <f>IF(H480="","",Sheet1!AF480)</f>
        <v>05/10/2025</v>
      </c>
      <c r="G480" t="str">
        <f>IF(H480="","",Sheet1!AF480)</f>
        <v>05/10/2025</v>
      </c>
      <c r="H480" s="21">
        <v>9106028305</v>
      </c>
      <c r="I480" t="str">
        <f>IF(H480="","",Sheet1!AF480)</f>
        <v>05/10/2025</v>
      </c>
      <c r="J480" s="40" t="str">
        <f t="shared" si="70"/>
        <v>NKHT2510/02000033201</v>
      </c>
      <c r="L480" s="42" t="str">
        <f>IF(H480="","",Sheet1!AK480)</f>
        <v>K25TTM</v>
      </c>
      <c r="M480" s="42" t="str">
        <f>IF(H480="","",Sheet1!AE480)</f>
        <v>00033201</v>
      </c>
      <c r="N480" s="43" t="str">
        <f>IF(H480="","",Sheet1!AF480)</f>
        <v>05/10/2025</v>
      </c>
      <c r="O480" s="15" t="str">
        <f>IF(H480="","",Sheet1!AH480)</f>
        <v>WIN-020</v>
      </c>
      <c r="S480" s="40" t="str">
        <f>IF(H480="","",Sheet1!AL480)</f>
        <v>6367 WM+ THA 123-125 Phố Kiểu</v>
      </c>
      <c r="V480" s="40" t="str">
        <f>IF(H480="","",Sheet1!AL480)</f>
        <v>6367 WM+ THA 123-125 Phố Kiểu</v>
      </c>
      <c r="Y480" s="15" t="str">
        <f>IF(H480="","",Sheet1!AJ480)</f>
        <v>TH200</v>
      </c>
      <c r="AB480" s="51">
        <f t="shared" si="71"/>
        <v>5111</v>
      </c>
      <c r="AC480" s="51">
        <f t="shared" si="72"/>
        <v>131</v>
      </c>
      <c r="AE480" s="45">
        <f>IF(H480="","",Sheet1!U480)</f>
        <v>2</v>
      </c>
      <c r="AG480" s="15">
        <f>IF(H480="","",Sheet1!T480)</f>
        <v>45588</v>
      </c>
      <c r="AH480" s="46">
        <f t="shared" si="73"/>
        <v>91176</v>
      </c>
      <c r="AL480" s="48">
        <f t="shared" si="74"/>
        <v>8</v>
      </c>
      <c r="AN480" s="45">
        <f t="shared" si="75"/>
        <v>7294.08</v>
      </c>
      <c r="AO480" s="48">
        <f t="shared" si="76"/>
        <v>33311</v>
      </c>
      <c r="AQ480" s="52" t="str">
        <f t="shared" si="77"/>
        <v>K-hangtra</v>
      </c>
      <c r="AR480" s="52">
        <f t="shared" si="78"/>
        <v>156</v>
      </c>
      <c r="AS480" s="52">
        <f t="shared" si="79"/>
        <v>632</v>
      </c>
    </row>
    <row r="481" spans="3:45" x14ac:dyDescent="0.25">
      <c r="C481" s="39" t="str">
        <f>IF(H481="","",Sheet1!AI481)</f>
        <v>B</v>
      </c>
      <c r="D481" s="38" t="s">
        <v>3039</v>
      </c>
      <c r="E481" s="38" t="s">
        <v>25</v>
      </c>
      <c r="F481" s="39" t="str">
        <f>IF(H481="","",Sheet1!AF481)</f>
        <v>05/10/2025</v>
      </c>
      <c r="G481" t="str">
        <f>IF(H481="","",Sheet1!AF481)</f>
        <v>05/10/2025</v>
      </c>
      <c r="H481" s="21">
        <v>9106028372</v>
      </c>
      <c r="I481" t="str">
        <f>IF(H481="","",Sheet1!AF481)</f>
        <v>05/10/2025</v>
      </c>
      <c r="J481" s="40" t="str">
        <f t="shared" si="70"/>
        <v>NKHT2510/00200476937</v>
      </c>
      <c r="L481" s="42" t="str">
        <f>IF(H481="","",Sheet1!AK481)</f>
        <v>K25TTM</v>
      </c>
      <c r="M481" s="42" t="str">
        <f>IF(H481="","",Sheet1!AE481)</f>
        <v>00476937</v>
      </c>
      <c r="N481" s="43" t="str">
        <f>IF(H481="","",Sheet1!AF481)</f>
        <v>05/10/2025</v>
      </c>
      <c r="O481" s="15" t="str">
        <f>IF(H481="","",Sheet1!AH481)</f>
        <v>WIN-HNI-00-002</v>
      </c>
      <c r="S481" s="40" t="str">
        <f>IF(H481="","",Sheet1!AL481)</f>
        <v>3716 WM+ HNI CT2-105 KĐT Văn Khê</v>
      </c>
      <c r="V481" s="40" t="str">
        <f>IF(H481="","",Sheet1!AL481)</f>
        <v>3716 WM+ HNI CT2-105 KĐT Văn Khê</v>
      </c>
      <c r="Y481" s="15" t="str">
        <f>IF(H481="","",Sheet1!AJ481)</f>
        <v>TH200</v>
      </c>
      <c r="AB481" s="51">
        <f t="shared" si="71"/>
        <v>5111</v>
      </c>
      <c r="AC481" s="51">
        <f t="shared" si="72"/>
        <v>131</v>
      </c>
      <c r="AE481" s="45">
        <f>IF(H481="","",Sheet1!U481)</f>
        <v>1</v>
      </c>
      <c r="AG481" s="15">
        <f>IF(H481="","",Sheet1!T481)</f>
        <v>45588</v>
      </c>
      <c r="AH481" s="46">
        <f t="shared" si="73"/>
        <v>45588</v>
      </c>
      <c r="AL481" s="48">
        <f t="shared" si="74"/>
        <v>8</v>
      </c>
      <c r="AN481" s="45">
        <f t="shared" si="75"/>
        <v>3647.04</v>
      </c>
      <c r="AO481" s="48">
        <f t="shared" si="76"/>
        <v>33311</v>
      </c>
      <c r="AQ481" s="52" t="str">
        <f t="shared" si="77"/>
        <v>K-hangtra</v>
      </c>
      <c r="AR481" s="52">
        <f t="shared" si="78"/>
        <v>156</v>
      </c>
      <c r="AS481" s="52">
        <f t="shared" si="79"/>
        <v>632</v>
      </c>
    </row>
    <row r="482" spans="3:45" x14ac:dyDescent="0.25">
      <c r="C482" s="39" t="str">
        <f>IF(H482="","",Sheet1!AI482)</f>
        <v>B</v>
      </c>
      <c r="D482" s="38" t="s">
        <v>3039</v>
      </c>
      <c r="E482" s="38" t="s">
        <v>25</v>
      </c>
      <c r="F482" s="39" t="str">
        <f>IF(H482="","",Sheet1!AF482)</f>
        <v>05/10/2025</v>
      </c>
      <c r="G482" t="str">
        <f>IF(H482="","",Sheet1!AF482)</f>
        <v>05/10/2025</v>
      </c>
      <c r="H482" s="21">
        <v>9106028372</v>
      </c>
      <c r="I482" t="str">
        <f>IF(H482="","",Sheet1!AF482)</f>
        <v>05/10/2025</v>
      </c>
      <c r="J482" s="40" t="str">
        <f t="shared" si="70"/>
        <v>NKHT2510/00200476937</v>
      </c>
      <c r="L482" s="42" t="str">
        <f>IF(H482="","",Sheet1!AK482)</f>
        <v>K25TTM</v>
      </c>
      <c r="M482" s="42" t="str">
        <f>IF(H482="","",Sheet1!AE482)</f>
        <v>00476937</v>
      </c>
      <c r="N482" s="43" t="str">
        <f>IF(H482="","",Sheet1!AF482)</f>
        <v>05/10/2025</v>
      </c>
      <c r="O482" s="15" t="str">
        <f>IF(H482="","",Sheet1!AH482)</f>
        <v>WIN-HNI-00-002</v>
      </c>
      <c r="S482" s="40" t="str">
        <f>IF(H482="","",Sheet1!AL482)</f>
        <v>3716 WM+ HNI CT2-105 KĐT Văn Khê</v>
      </c>
      <c r="V482" s="40" t="str">
        <f>IF(H482="","",Sheet1!AL482)</f>
        <v>3716 WM+ HNI CT2-105 KĐT Văn Khê</v>
      </c>
      <c r="Y482" s="15" t="str">
        <f>IF(H482="","",Sheet1!AJ482)</f>
        <v>CC300</v>
      </c>
      <c r="AB482" s="51">
        <f t="shared" si="71"/>
        <v>5111</v>
      </c>
      <c r="AC482" s="51">
        <f t="shared" si="72"/>
        <v>131</v>
      </c>
      <c r="AE482" s="45">
        <f>IF(H482="","",Sheet1!U482)</f>
        <v>1</v>
      </c>
      <c r="AG482" s="15">
        <f>IF(H482="","",Sheet1!T482)</f>
        <v>60885</v>
      </c>
      <c r="AH482" s="46">
        <f t="shared" si="73"/>
        <v>60885</v>
      </c>
      <c r="AL482" s="48">
        <f t="shared" si="74"/>
        <v>8</v>
      </c>
      <c r="AN482" s="45">
        <f t="shared" si="75"/>
        <v>4870.8</v>
      </c>
      <c r="AO482" s="48">
        <f t="shared" si="76"/>
        <v>33311</v>
      </c>
      <c r="AQ482" s="52" t="str">
        <f t="shared" si="77"/>
        <v>K-hangtra</v>
      </c>
      <c r="AR482" s="52">
        <f t="shared" si="78"/>
        <v>156</v>
      </c>
      <c r="AS482" s="52">
        <f t="shared" si="79"/>
        <v>632</v>
      </c>
    </row>
    <row r="483" spans="3:45" x14ac:dyDescent="0.25">
      <c r="C483" s="39" t="str">
        <f>IF(H483="","",Sheet1!AI483)</f>
        <v>N</v>
      </c>
      <c r="D483" s="38" t="s">
        <v>3039</v>
      </c>
      <c r="E483" s="38" t="s">
        <v>25</v>
      </c>
      <c r="F483" s="39" t="str">
        <f>IF(H483="","",Sheet1!AF483)</f>
        <v>05/10/2025</v>
      </c>
      <c r="G483" t="str">
        <f>IF(H483="","",Sheet1!AF483)</f>
        <v>05/10/2025</v>
      </c>
      <c r="H483" s="21">
        <v>9106028373</v>
      </c>
      <c r="I483" t="str">
        <f>IF(H483="","",Sheet1!AF483)</f>
        <v>05/10/2025</v>
      </c>
      <c r="J483" s="40" t="str">
        <f t="shared" si="70"/>
        <v>NKHT2510/00900080049</v>
      </c>
      <c r="L483" s="42" t="str">
        <f>IF(H483="","",Sheet1!AK483)</f>
        <v>K25TTM</v>
      </c>
      <c r="M483" s="42" t="str">
        <f>IF(H483="","",Sheet1!AE483)</f>
        <v>00080049</v>
      </c>
      <c r="N483" s="43" t="str">
        <f>IF(H483="","",Sheet1!AF483)</f>
        <v>05/10/2025</v>
      </c>
      <c r="O483" s="15" t="str">
        <f>IF(H483="","",Sheet1!AH483)</f>
        <v>WIN-DNG-01-009</v>
      </c>
      <c r="S483" s="40" t="str">
        <f>IF(H483="","",Sheet1!AL483)</f>
        <v>2AHH WM+ QNM 29 Cửa Đại</v>
      </c>
      <c r="V483" s="40" t="str">
        <f>IF(H483="","",Sheet1!AL483)</f>
        <v>2AHH WM+ QNM 29 Cửa Đại</v>
      </c>
      <c r="Y483" s="15" t="str">
        <f>IF(H483="","",Sheet1!AJ483)</f>
        <v>CC300</v>
      </c>
      <c r="AB483" s="51">
        <f t="shared" si="71"/>
        <v>5111</v>
      </c>
      <c r="AC483" s="51">
        <f t="shared" si="72"/>
        <v>131</v>
      </c>
      <c r="AE483" s="45">
        <f>IF(H483="","",Sheet1!U483)</f>
        <v>1</v>
      </c>
      <c r="AG483" s="15">
        <f>IF(H483="","",Sheet1!T483)</f>
        <v>60885</v>
      </c>
      <c r="AH483" s="46">
        <f t="shared" si="73"/>
        <v>60885</v>
      </c>
      <c r="AL483" s="48">
        <f t="shared" si="74"/>
        <v>8</v>
      </c>
      <c r="AN483" s="45">
        <f t="shared" si="75"/>
        <v>4870.8</v>
      </c>
      <c r="AO483" s="48">
        <f t="shared" si="76"/>
        <v>33311</v>
      </c>
      <c r="AQ483" s="52" t="str">
        <f t="shared" si="77"/>
        <v>K-hangtra</v>
      </c>
      <c r="AR483" s="52">
        <f t="shared" si="78"/>
        <v>156</v>
      </c>
      <c r="AS483" s="52">
        <f t="shared" si="79"/>
        <v>632</v>
      </c>
    </row>
    <row r="484" spans="3:45" x14ac:dyDescent="0.25">
      <c r="C484" s="39" t="str">
        <f>IF(H484="","",Sheet1!AI484)</f>
        <v>B</v>
      </c>
      <c r="D484" s="38" t="s">
        <v>3039</v>
      </c>
      <c r="E484" s="38" t="s">
        <v>25</v>
      </c>
      <c r="F484" s="39" t="str">
        <f>IF(H484="","",Sheet1!AF484)</f>
        <v>05/10/2025</v>
      </c>
      <c r="G484" t="str">
        <f>IF(H484="","",Sheet1!AF484)</f>
        <v>05/10/2025</v>
      </c>
      <c r="H484" s="21">
        <v>9106028400</v>
      </c>
      <c r="I484" t="str">
        <f>IF(H484="","",Sheet1!AF484)</f>
        <v>05/10/2025</v>
      </c>
      <c r="J484" s="40" t="str">
        <f t="shared" si="70"/>
        <v>NKHT2510/05600028587</v>
      </c>
      <c r="L484" s="42" t="str">
        <f>IF(H484="","",Sheet1!AK484)</f>
        <v>K25TTM</v>
      </c>
      <c r="M484" s="42" t="str">
        <f>IF(H484="","",Sheet1!AE484)</f>
        <v>00028587</v>
      </c>
      <c r="N484" s="43" t="str">
        <f>IF(H484="","",Sheet1!AF484)</f>
        <v>05/10/2025</v>
      </c>
      <c r="O484" s="15" t="str">
        <f>IF(H484="","",Sheet1!AH484)</f>
        <v>WIN-056</v>
      </c>
      <c r="S484" s="40" t="str">
        <f>IF(H484="","",Sheet1!AL484)</f>
        <v>5119 WM+ HYN 62B-64 Điện Biên</v>
      </c>
      <c r="V484" s="40" t="str">
        <f>IF(H484="","",Sheet1!AL484)</f>
        <v>5119 WM+ HYN 62B-64 Điện Biên</v>
      </c>
      <c r="Y484" s="15" t="str">
        <f>IF(H484="","",Sheet1!AJ484)</f>
        <v>TH200</v>
      </c>
      <c r="AB484" s="51">
        <f t="shared" si="71"/>
        <v>5111</v>
      </c>
      <c r="AC484" s="51">
        <f t="shared" si="72"/>
        <v>131</v>
      </c>
      <c r="AE484" s="45">
        <f>IF(H484="","",Sheet1!U484)</f>
        <v>1</v>
      </c>
      <c r="AG484" s="15">
        <f>IF(H484="","",Sheet1!T484)</f>
        <v>45588</v>
      </c>
      <c r="AH484" s="46">
        <f t="shared" si="73"/>
        <v>45588</v>
      </c>
      <c r="AL484" s="48">
        <f t="shared" si="74"/>
        <v>8</v>
      </c>
      <c r="AN484" s="45">
        <f t="shared" si="75"/>
        <v>3647.04</v>
      </c>
      <c r="AO484" s="48">
        <f t="shared" si="76"/>
        <v>33311</v>
      </c>
      <c r="AQ484" s="52" t="str">
        <f t="shared" si="77"/>
        <v>K-hangtra</v>
      </c>
      <c r="AR484" s="52">
        <f t="shared" si="78"/>
        <v>156</v>
      </c>
      <c r="AS484" s="52">
        <f t="shared" si="79"/>
        <v>632</v>
      </c>
    </row>
    <row r="485" spans="3:45" x14ac:dyDescent="0.25">
      <c r="C485" s="39" t="str">
        <f>IF(H485="","",Sheet1!AI485)</f>
        <v>B</v>
      </c>
      <c r="D485" s="38" t="s">
        <v>3039</v>
      </c>
      <c r="E485" s="38" t="s">
        <v>25</v>
      </c>
      <c r="F485" s="39" t="str">
        <f>IF(H485="","",Sheet1!AF485)</f>
        <v>05/10/2025</v>
      </c>
      <c r="G485" t="str">
        <f>IF(H485="","",Sheet1!AF485)</f>
        <v>05/10/2025</v>
      </c>
      <c r="H485" s="21">
        <v>9106028405</v>
      </c>
      <c r="I485" t="str">
        <f>IF(H485="","",Sheet1!AF485)</f>
        <v>05/10/2025</v>
      </c>
      <c r="J485" s="40" t="str">
        <f t="shared" si="70"/>
        <v>NKHT2510/05800037074</v>
      </c>
      <c r="L485" s="42" t="str">
        <f>IF(H485="","",Sheet1!AK485)</f>
        <v>K25TTM</v>
      </c>
      <c r="M485" s="42" t="str">
        <f>IF(H485="","",Sheet1!AE485)</f>
        <v>00037074</v>
      </c>
      <c r="N485" s="43" t="str">
        <f>IF(H485="","",Sheet1!AF485)</f>
        <v>05/10/2025</v>
      </c>
      <c r="O485" s="15" t="str">
        <f>IF(H485="","",Sheet1!AH485)</f>
        <v>WIN-058</v>
      </c>
      <c r="S485" s="40" t="str">
        <f>IF(H485="","",Sheet1!AL485)</f>
        <v>4605 WM+ NAN 70 Nguyễn Trãi</v>
      </c>
      <c r="V485" s="40" t="str">
        <f>IF(H485="","",Sheet1!AL485)</f>
        <v>4605 WM+ NAN 70 Nguyễn Trãi</v>
      </c>
      <c r="Y485" s="15" t="str">
        <f>IF(H485="","",Sheet1!AJ485)</f>
        <v>CC300</v>
      </c>
      <c r="AB485" s="51">
        <f t="shared" si="71"/>
        <v>5111</v>
      </c>
      <c r="AC485" s="51">
        <f t="shared" si="72"/>
        <v>131</v>
      </c>
      <c r="AE485" s="45">
        <f>IF(H485="","",Sheet1!U485)</f>
        <v>1</v>
      </c>
      <c r="AG485" s="15">
        <f>IF(H485="","",Sheet1!T485)</f>
        <v>60885</v>
      </c>
      <c r="AH485" s="46">
        <f t="shared" si="73"/>
        <v>60885</v>
      </c>
      <c r="AL485" s="48">
        <f t="shared" si="74"/>
        <v>8</v>
      </c>
      <c r="AN485" s="45">
        <f t="shared" si="75"/>
        <v>4870.8</v>
      </c>
      <c r="AO485" s="48">
        <f t="shared" si="76"/>
        <v>33311</v>
      </c>
      <c r="AQ485" s="52" t="str">
        <f t="shared" si="77"/>
        <v>K-hangtra</v>
      </c>
      <c r="AR485" s="52">
        <f t="shared" si="78"/>
        <v>156</v>
      </c>
      <c r="AS485" s="52">
        <f t="shared" si="79"/>
        <v>632</v>
      </c>
    </row>
    <row r="486" spans="3:45" x14ac:dyDescent="0.25">
      <c r="C486" s="39" t="str">
        <f>IF(H486="","",Sheet1!AI486)</f>
        <v>N</v>
      </c>
      <c r="D486" s="38" t="s">
        <v>3039</v>
      </c>
      <c r="E486" s="38" t="s">
        <v>25</v>
      </c>
      <c r="F486" s="39" t="str">
        <f>IF(H486="","",Sheet1!AF486)</f>
        <v>05/10/2025</v>
      </c>
      <c r="G486" t="str">
        <f>IF(H486="","",Sheet1!AF486)</f>
        <v>05/10/2025</v>
      </c>
      <c r="H486" s="21">
        <v>9106028439</v>
      </c>
      <c r="I486" t="str">
        <f>IF(H486="","",Sheet1!AF486)</f>
        <v>05/10/2025</v>
      </c>
      <c r="J486" s="40" t="str">
        <f t="shared" si="70"/>
        <v>NKHT2510/97700158370</v>
      </c>
      <c r="L486" s="42" t="str">
        <f>IF(H486="","",Sheet1!AK486)</f>
        <v>K25TTM</v>
      </c>
      <c r="M486" s="42" t="str">
        <f>IF(H486="","",Sheet1!AE486)</f>
        <v>00158370</v>
      </c>
      <c r="N486" s="43" t="str">
        <f>IF(H486="","",Sheet1!AF486)</f>
        <v>05/10/2025</v>
      </c>
      <c r="O486" s="15" t="str">
        <f>IF(H486="","",Sheet1!AH486)</f>
        <v>WIN3977</v>
      </c>
      <c r="S486" s="40" t="str">
        <f>IF(H486="","",Sheet1!AL486)</f>
        <v>3977 WM+ HCM 413/39 Lê Văn Quới</v>
      </c>
      <c r="V486" s="40" t="str">
        <f>IF(H486="","",Sheet1!AL486)</f>
        <v>3977 WM+ HCM 413/39 Lê Văn Quới</v>
      </c>
      <c r="Y486" s="15" t="str">
        <f>IF(H486="","",Sheet1!AJ486)</f>
        <v>CC300</v>
      </c>
      <c r="AB486" s="51">
        <f t="shared" si="71"/>
        <v>5111</v>
      </c>
      <c r="AC486" s="51">
        <f t="shared" si="72"/>
        <v>131</v>
      </c>
      <c r="AE486" s="45">
        <f>IF(H486="","",Sheet1!U486)</f>
        <v>2</v>
      </c>
      <c r="AG486" s="15">
        <f>IF(H486="","",Sheet1!T486)</f>
        <v>60885</v>
      </c>
      <c r="AH486" s="46">
        <f t="shared" si="73"/>
        <v>121770</v>
      </c>
      <c r="AL486" s="48">
        <f t="shared" si="74"/>
        <v>8</v>
      </c>
      <c r="AN486" s="45">
        <f t="shared" si="75"/>
        <v>9741.6</v>
      </c>
      <c r="AO486" s="48">
        <f t="shared" si="76"/>
        <v>33311</v>
      </c>
      <c r="AQ486" s="52" t="str">
        <f t="shared" si="77"/>
        <v>K-hangtra</v>
      </c>
      <c r="AR486" s="52">
        <f t="shared" si="78"/>
        <v>156</v>
      </c>
      <c r="AS486" s="52">
        <f t="shared" si="79"/>
        <v>632</v>
      </c>
    </row>
    <row r="487" spans="3:45" x14ac:dyDescent="0.25">
      <c r="C487" s="39" t="str">
        <f>IF(H487="","",Sheet1!AI487)</f>
        <v>N</v>
      </c>
      <c r="D487" s="38" t="s">
        <v>3039</v>
      </c>
      <c r="E487" s="38" t="s">
        <v>25</v>
      </c>
      <c r="F487" s="39" t="str">
        <f>IF(H487="","",Sheet1!AF487)</f>
        <v>05/10/2025</v>
      </c>
      <c r="G487" t="str">
        <f>IF(H487="","",Sheet1!AF487)</f>
        <v>05/10/2025</v>
      </c>
      <c r="H487" s="21">
        <v>9106028439</v>
      </c>
      <c r="I487" t="str">
        <f>IF(H487="","",Sheet1!AF487)</f>
        <v>05/10/2025</v>
      </c>
      <c r="J487" s="40" t="str">
        <f t="shared" si="70"/>
        <v>NKHT2510/97700158370</v>
      </c>
      <c r="L487" s="42" t="str">
        <f>IF(H487="","",Sheet1!AK487)</f>
        <v>K25TTM</v>
      </c>
      <c r="M487" s="42" t="str">
        <f>IF(H487="","",Sheet1!AE487)</f>
        <v>00158370</v>
      </c>
      <c r="N487" s="43" t="str">
        <f>IF(H487="","",Sheet1!AF487)</f>
        <v>05/10/2025</v>
      </c>
      <c r="O487" s="15" t="str">
        <f>IF(H487="","",Sheet1!AH487)</f>
        <v>WIN3977</v>
      </c>
      <c r="S487" s="40" t="str">
        <f>IF(H487="","",Sheet1!AL487)</f>
        <v>3977 WM+ HCM 413/39 Lê Văn Quới</v>
      </c>
      <c r="V487" s="40" t="str">
        <f>IF(H487="","",Sheet1!AL487)</f>
        <v>3977 WM+ HCM 413/39 Lê Văn Quới</v>
      </c>
      <c r="Y487" s="15" t="str">
        <f>IF(H487="","",Sheet1!AJ487)</f>
        <v>TH200</v>
      </c>
      <c r="AB487" s="51">
        <f t="shared" si="71"/>
        <v>5111</v>
      </c>
      <c r="AC487" s="51">
        <f t="shared" si="72"/>
        <v>131</v>
      </c>
      <c r="AE487" s="45">
        <f>IF(H487="","",Sheet1!U487)</f>
        <v>2</v>
      </c>
      <c r="AG487" s="15">
        <f>IF(H487="","",Sheet1!T487)</f>
        <v>45588</v>
      </c>
      <c r="AH487" s="46">
        <f t="shared" si="73"/>
        <v>91176</v>
      </c>
      <c r="AL487" s="48">
        <f t="shared" si="74"/>
        <v>8</v>
      </c>
      <c r="AN487" s="45">
        <f t="shared" si="75"/>
        <v>7294.08</v>
      </c>
      <c r="AO487" s="48">
        <f t="shared" si="76"/>
        <v>33311</v>
      </c>
      <c r="AQ487" s="52" t="str">
        <f t="shared" si="77"/>
        <v>K-hangtra</v>
      </c>
      <c r="AR487" s="52">
        <f t="shared" si="78"/>
        <v>156</v>
      </c>
      <c r="AS487" s="52">
        <f t="shared" si="79"/>
        <v>632</v>
      </c>
    </row>
    <row r="488" spans="3:45" x14ac:dyDescent="0.25">
      <c r="C488" s="39" t="str">
        <f>IF(H488="","",Sheet1!AI488)</f>
        <v>N</v>
      </c>
      <c r="D488" s="38" t="s">
        <v>3039</v>
      </c>
      <c r="E488" s="38" t="s">
        <v>25</v>
      </c>
      <c r="F488" s="39" t="str">
        <f>IF(H488="","",Sheet1!AF488)</f>
        <v>05/10/2025</v>
      </c>
      <c r="G488" t="str">
        <f>IF(H488="","",Sheet1!AF488)</f>
        <v>05/10/2025</v>
      </c>
      <c r="H488" s="21">
        <v>9106028439</v>
      </c>
      <c r="I488" t="str">
        <f>IF(H488="","",Sheet1!AF488)</f>
        <v>05/10/2025</v>
      </c>
      <c r="J488" s="40" t="str">
        <f t="shared" si="70"/>
        <v>NKHT2510/97700158370</v>
      </c>
      <c r="L488" s="42" t="str">
        <f>IF(H488="","",Sheet1!AK488)</f>
        <v>K25TTM</v>
      </c>
      <c r="M488" s="42" t="str">
        <f>IF(H488="","",Sheet1!AE488)</f>
        <v>00158370</v>
      </c>
      <c r="N488" s="43" t="str">
        <f>IF(H488="","",Sheet1!AF488)</f>
        <v>05/10/2025</v>
      </c>
      <c r="O488" s="15" t="str">
        <f>IF(H488="","",Sheet1!AH488)</f>
        <v>WIN3977</v>
      </c>
      <c r="S488" s="40" t="str">
        <f>IF(H488="","",Sheet1!AL488)</f>
        <v>3977 WM+ HCM 413/39 Lê Văn Quới</v>
      </c>
      <c r="V488" s="40" t="str">
        <f>IF(H488="","",Sheet1!AL488)</f>
        <v>3977 WM+ HCM 413/39 Lê Văn Quới</v>
      </c>
      <c r="Y488" s="15" t="str">
        <f>IF(H488="","",Sheet1!AJ488)</f>
        <v>MNH250</v>
      </c>
      <c r="AB488" s="51">
        <f t="shared" si="71"/>
        <v>5111</v>
      </c>
      <c r="AC488" s="51">
        <f t="shared" si="72"/>
        <v>131</v>
      </c>
      <c r="AE488" s="45">
        <f>IF(H488="","",Sheet1!U488)</f>
        <v>2</v>
      </c>
      <c r="AG488" s="15">
        <f>IF(H488="","",Sheet1!T488)</f>
        <v>46000</v>
      </c>
      <c r="AH488" s="46">
        <f t="shared" si="73"/>
        <v>92000</v>
      </c>
      <c r="AL488" s="48">
        <f t="shared" si="74"/>
        <v>8</v>
      </c>
      <c r="AN488" s="45">
        <f t="shared" si="75"/>
        <v>7360</v>
      </c>
      <c r="AO488" s="48">
        <f t="shared" si="76"/>
        <v>33311</v>
      </c>
      <c r="AQ488" s="52" t="str">
        <f t="shared" si="77"/>
        <v>K-hangtra</v>
      </c>
      <c r="AR488" s="52">
        <f t="shared" si="78"/>
        <v>156</v>
      </c>
      <c r="AS488" s="52">
        <f t="shared" si="79"/>
        <v>632</v>
      </c>
    </row>
    <row r="489" spans="3:45" x14ac:dyDescent="0.25">
      <c r="C489" s="39" t="str">
        <f>IF(H489="","",Sheet1!AI489)</f>
        <v>B</v>
      </c>
      <c r="D489" s="38" t="s">
        <v>3039</v>
      </c>
      <c r="E489" s="38" t="s">
        <v>25</v>
      </c>
      <c r="F489" s="39" t="str">
        <f>IF(H489="","",Sheet1!AF489)</f>
        <v>05/10/2025</v>
      </c>
      <c r="G489" t="str">
        <f>IF(H489="","",Sheet1!AF489)</f>
        <v>05/10/2025</v>
      </c>
      <c r="H489" s="21">
        <v>9106028442</v>
      </c>
      <c r="I489" t="str">
        <f>IF(H489="","",Sheet1!AF489)</f>
        <v>05/10/2025</v>
      </c>
      <c r="J489" s="40" t="str">
        <f t="shared" si="70"/>
        <v>NKHT2510/02000033204</v>
      </c>
      <c r="L489" s="42" t="str">
        <f>IF(H489="","",Sheet1!AK489)</f>
        <v>K25TTM</v>
      </c>
      <c r="M489" s="42" t="str">
        <f>IF(H489="","",Sheet1!AE489)</f>
        <v>00033204</v>
      </c>
      <c r="N489" s="43" t="str">
        <f>IF(H489="","",Sheet1!AF489)</f>
        <v>05/10/2025</v>
      </c>
      <c r="O489" s="15" t="str">
        <f>IF(H489="","",Sheet1!AH489)</f>
        <v>WIN-020</v>
      </c>
      <c r="S489" s="40" t="str">
        <f>IF(H489="","",Sheet1!AL489)</f>
        <v>2ANQ WM+ THA 178 Bà Triệu</v>
      </c>
      <c r="V489" s="40" t="str">
        <f>IF(H489="","",Sheet1!AL489)</f>
        <v>2ANQ WM+ THA 178 Bà Triệu</v>
      </c>
      <c r="Y489" s="15" t="str">
        <f>IF(H489="","",Sheet1!AJ489)</f>
        <v>CGM300</v>
      </c>
      <c r="AB489" s="51">
        <f t="shared" si="71"/>
        <v>5111</v>
      </c>
      <c r="AC489" s="51">
        <f t="shared" si="72"/>
        <v>131</v>
      </c>
      <c r="AE489" s="45">
        <f>IF(H489="","",Sheet1!U489)</f>
        <v>2</v>
      </c>
      <c r="AG489" s="15">
        <f>IF(H489="","",Sheet1!T489)</f>
        <v>73431</v>
      </c>
      <c r="AH489" s="46">
        <f t="shared" si="73"/>
        <v>146862</v>
      </c>
      <c r="AL489" s="48">
        <f t="shared" si="74"/>
        <v>8</v>
      </c>
      <c r="AN489" s="45">
        <f t="shared" si="75"/>
        <v>11748.960000000001</v>
      </c>
      <c r="AO489" s="48">
        <f t="shared" si="76"/>
        <v>33311</v>
      </c>
      <c r="AQ489" s="52" t="str">
        <f t="shared" si="77"/>
        <v>K-hangtra</v>
      </c>
      <c r="AR489" s="52">
        <f t="shared" si="78"/>
        <v>156</v>
      </c>
      <c r="AS489" s="52">
        <f t="shared" si="79"/>
        <v>632</v>
      </c>
    </row>
    <row r="490" spans="3:45" x14ac:dyDescent="0.25">
      <c r="C490" s="39" t="str">
        <f>IF(H490="","",Sheet1!AI490)</f>
        <v>N</v>
      </c>
      <c r="D490" s="38" t="s">
        <v>3039</v>
      </c>
      <c r="E490" s="38" t="s">
        <v>25</v>
      </c>
      <c r="F490" s="39" t="str">
        <f>IF(H490="","",Sheet1!AF490)</f>
        <v>05/10/2025</v>
      </c>
      <c r="G490" t="str">
        <f>IF(H490="","",Sheet1!AF490)</f>
        <v>05/10/2025</v>
      </c>
      <c r="H490" s="21">
        <v>9106028444</v>
      </c>
      <c r="I490" t="str">
        <f>IF(H490="","",Sheet1!AF490)</f>
        <v>05/10/2025</v>
      </c>
      <c r="J490" s="40" t="str">
        <f t="shared" si="70"/>
        <v>NKHT2510/90400158371</v>
      </c>
      <c r="L490" s="42" t="str">
        <f>IF(H490="","",Sheet1!AK490)</f>
        <v>K25TTM</v>
      </c>
      <c r="M490" s="42" t="str">
        <f>IF(H490="","",Sheet1!AE490)</f>
        <v>00158371</v>
      </c>
      <c r="N490" s="43" t="str">
        <f>IF(H490="","",Sheet1!AF490)</f>
        <v>05/10/2025</v>
      </c>
      <c r="O490" s="15" t="str">
        <f>IF(H490="","",Sheet1!AH490)</f>
        <v>WIN3904</v>
      </c>
      <c r="S490" s="40" t="str">
        <f>IF(H490="","",Sheet1!AL490)</f>
        <v>3904 WIN HCM CC Orchard Garden</v>
      </c>
      <c r="V490" s="40" t="str">
        <f>IF(H490="","",Sheet1!AL490)</f>
        <v>3904 WIN HCM CC Orchard Garden</v>
      </c>
      <c r="Y490" s="15" t="str">
        <f>IF(H490="","",Sheet1!AJ490)</f>
        <v>GL250</v>
      </c>
      <c r="AB490" s="51">
        <f t="shared" si="71"/>
        <v>5111</v>
      </c>
      <c r="AC490" s="51">
        <f t="shared" si="72"/>
        <v>131</v>
      </c>
      <c r="AE490" s="45">
        <f>IF(H490="","",Sheet1!U490)</f>
        <v>3</v>
      </c>
      <c r="AG490" s="15">
        <f>IF(H490="","",Sheet1!T490)</f>
        <v>49500</v>
      </c>
      <c r="AH490" s="46">
        <f t="shared" si="73"/>
        <v>148500</v>
      </c>
      <c r="AL490" s="48">
        <f t="shared" si="74"/>
        <v>8</v>
      </c>
      <c r="AN490" s="45">
        <f t="shared" si="75"/>
        <v>11880</v>
      </c>
      <c r="AO490" s="48">
        <f t="shared" si="76"/>
        <v>33311</v>
      </c>
      <c r="AQ490" s="52" t="str">
        <f t="shared" si="77"/>
        <v>K-hangtra</v>
      </c>
      <c r="AR490" s="52">
        <f t="shared" si="78"/>
        <v>156</v>
      </c>
      <c r="AS490" s="52">
        <f t="shared" si="79"/>
        <v>632</v>
      </c>
    </row>
    <row r="491" spans="3:45" x14ac:dyDescent="0.25">
      <c r="C491" s="39" t="str">
        <f>IF(H491="","",Sheet1!AI491)</f>
        <v>N</v>
      </c>
      <c r="D491" s="38" t="s">
        <v>3039</v>
      </c>
      <c r="E491" s="38" t="s">
        <v>25</v>
      </c>
      <c r="F491" s="39" t="str">
        <f>IF(H491="","",Sheet1!AF491)</f>
        <v>05/10/2025</v>
      </c>
      <c r="G491" t="str">
        <f>IF(H491="","",Sheet1!AF491)</f>
        <v>05/10/2025</v>
      </c>
      <c r="H491" s="21">
        <v>9106028444</v>
      </c>
      <c r="I491" t="str">
        <f>IF(H491="","",Sheet1!AF491)</f>
        <v>05/10/2025</v>
      </c>
      <c r="J491" s="40" t="str">
        <f t="shared" si="70"/>
        <v>NKHT2510/90400158371</v>
      </c>
      <c r="L491" s="42" t="str">
        <f>IF(H491="","",Sheet1!AK491)</f>
        <v>K25TTM</v>
      </c>
      <c r="M491" s="42" t="str">
        <f>IF(H491="","",Sheet1!AE491)</f>
        <v>00158371</v>
      </c>
      <c r="N491" s="43" t="str">
        <f>IF(H491="","",Sheet1!AF491)</f>
        <v>05/10/2025</v>
      </c>
      <c r="O491" s="15" t="str">
        <f>IF(H491="","",Sheet1!AH491)</f>
        <v>WIN3904</v>
      </c>
      <c r="S491" s="40" t="str">
        <f>IF(H491="","",Sheet1!AL491)</f>
        <v>3904 WIN HCM CC Orchard Garden</v>
      </c>
      <c r="V491" s="40" t="str">
        <f>IF(H491="","",Sheet1!AL491)</f>
        <v>3904 WIN HCM CC Orchard Garden</v>
      </c>
      <c r="Y491" s="15" t="str">
        <f>IF(H491="","",Sheet1!AJ491)</f>
        <v>GTLX250G</v>
      </c>
      <c r="AB491" s="51">
        <f t="shared" si="71"/>
        <v>5111</v>
      </c>
      <c r="AC491" s="51">
        <f t="shared" si="72"/>
        <v>131</v>
      </c>
      <c r="AE491" s="45">
        <f>IF(H491="","",Sheet1!U491)</f>
        <v>1</v>
      </c>
      <c r="AG491" s="15">
        <f>IF(H491="","",Sheet1!T491)</f>
        <v>41150</v>
      </c>
      <c r="AH491" s="46">
        <f t="shared" si="73"/>
        <v>41150</v>
      </c>
      <c r="AL491" s="48">
        <f t="shared" si="74"/>
        <v>8</v>
      </c>
      <c r="AN491" s="45">
        <f t="shared" si="75"/>
        <v>3292</v>
      </c>
      <c r="AO491" s="48">
        <f t="shared" si="76"/>
        <v>33311</v>
      </c>
      <c r="AQ491" s="52" t="str">
        <f t="shared" si="77"/>
        <v>K-hangtra</v>
      </c>
      <c r="AR491" s="52">
        <f t="shared" si="78"/>
        <v>156</v>
      </c>
      <c r="AS491" s="52">
        <f t="shared" si="79"/>
        <v>632</v>
      </c>
    </row>
    <row r="492" spans="3:45" x14ac:dyDescent="0.25">
      <c r="C492" s="39" t="str">
        <f>IF(H492="","",Sheet1!AI492)</f>
        <v>N</v>
      </c>
      <c r="D492" s="38" t="s">
        <v>3039</v>
      </c>
      <c r="E492" s="38" t="s">
        <v>25</v>
      </c>
      <c r="F492" s="39" t="str">
        <f>IF(H492="","",Sheet1!AF492)</f>
        <v>05/10/2025</v>
      </c>
      <c r="G492" t="str">
        <f>IF(H492="","",Sheet1!AF492)</f>
        <v>05/10/2025</v>
      </c>
      <c r="H492" s="21">
        <v>9106028444</v>
      </c>
      <c r="I492" t="str">
        <f>IF(H492="","",Sheet1!AF492)</f>
        <v>05/10/2025</v>
      </c>
      <c r="J492" s="40" t="str">
        <f t="shared" si="70"/>
        <v>NKHT2510/90400158371</v>
      </c>
      <c r="L492" s="42" t="str">
        <f>IF(H492="","",Sheet1!AK492)</f>
        <v>K25TTM</v>
      </c>
      <c r="M492" s="42" t="str">
        <f>IF(H492="","",Sheet1!AE492)</f>
        <v>00158371</v>
      </c>
      <c r="N492" s="43" t="str">
        <f>IF(H492="","",Sheet1!AF492)</f>
        <v>05/10/2025</v>
      </c>
      <c r="O492" s="15" t="str">
        <f>IF(H492="","",Sheet1!AH492)</f>
        <v>WIN3904</v>
      </c>
      <c r="S492" s="40" t="str">
        <f>IF(H492="","",Sheet1!AL492)</f>
        <v>3904 WIN HCM CC Orchard Garden</v>
      </c>
      <c r="V492" s="40" t="str">
        <f>IF(H492="","",Sheet1!AL492)</f>
        <v>3904 WIN HCM CC Orchard Garden</v>
      </c>
      <c r="Y492" s="15" t="str">
        <f>IF(H492="","",Sheet1!AJ492)</f>
        <v>CN300</v>
      </c>
      <c r="AB492" s="51">
        <f t="shared" si="71"/>
        <v>5111</v>
      </c>
      <c r="AC492" s="51">
        <f t="shared" si="72"/>
        <v>131</v>
      </c>
      <c r="AE492" s="45">
        <f>IF(H492="","",Sheet1!U492)</f>
        <v>1</v>
      </c>
      <c r="AG492" s="15">
        <f>IF(H492="","",Sheet1!T492)</f>
        <v>70950</v>
      </c>
      <c r="AH492" s="46">
        <f t="shared" si="73"/>
        <v>70950</v>
      </c>
      <c r="AL492" s="48">
        <f t="shared" si="74"/>
        <v>8</v>
      </c>
      <c r="AN492" s="45">
        <f t="shared" si="75"/>
        <v>5676</v>
      </c>
      <c r="AO492" s="48">
        <f t="shared" si="76"/>
        <v>33311</v>
      </c>
      <c r="AQ492" s="52" t="str">
        <f t="shared" si="77"/>
        <v>K-hangtra</v>
      </c>
      <c r="AR492" s="52">
        <f t="shared" si="78"/>
        <v>156</v>
      </c>
      <c r="AS492" s="52">
        <f t="shared" si="79"/>
        <v>632</v>
      </c>
    </row>
    <row r="493" spans="3:45" x14ac:dyDescent="0.25">
      <c r="C493" s="39" t="str">
        <f>IF(H493="","",Sheet1!AI493)</f>
        <v>B</v>
      </c>
      <c r="D493" s="38" t="s">
        <v>3039</v>
      </c>
      <c r="E493" s="38" t="s">
        <v>25</v>
      </c>
      <c r="F493" s="39" t="str">
        <f>IF(H493="","",Sheet1!AF493)</f>
        <v>05/10/2025</v>
      </c>
      <c r="G493" t="str">
        <f>IF(H493="","",Sheet1!AF493)</f>
        <v>05/10/2025</v>
      </c>
      <c r="H493" s="21">
        <v>9106028484</v>
      </c>
      <c r="I493" t="str">
        <f>IF(H493="","",Sheet1!AF493)</f>
        <v>05/10/2025</v>
      </c>
      <c r="J493" s="40" t="str">
        <f t="shared" si="70"/>
        <v>NKHT2510/00100005706</v>
      </c>
      <c r="L493" s="42" t="str">
        <f>IF(H493="","",Sheet1!AK493)</f>
        <v>K25TTM</v>
      </c>
      <c r="M493" s="42" t="str">
        <f>IF(H493="","",Sheet1!AE493)</f>
        <v>00005706</v>
      </c>
      <c r="N493" s="43" t="str">
        <f>IF(H493="","",Sheet1!AF493)</f>
        <v>05/10/2025</v>
      </c>
      <c r="O493" s="15" t="str">
        <f>IF(H493="","",Sheet1!AH493)</f>
        <v>WIN-NBH-00-001</v>
      </c>
      <c r="S493" s="40" t="str">
        <f>IF(H493="","",Sheet1!AL493)</f>
        <v>4702 WM+ NBH 93 Đồng Giao</v>
      </c>
      <c r="V493" s="40" t="str">
        <f>IF(H493="","",Sheet1!AL493)</f>
        <v>4702 WM+ NBH 93 Đồng Giao</v>
      </c>
      <c r="Y493" s="15" t="str">
        <f>IF(H493="","",Sheet1!AJ493)</f>
        <v>TH200</v>
      </c>
      <c r="AB493" s="51">
        <f t="shared" si="71"/>
        <v>5111</v>
      </c>
      <c r="AC493" s="51">
        <f t="shared" si="72"/>
        <v>131</v>
      </c>
      <c r="AE493" s="45">
        <f>IF(H493="","",Sheet1!U493)</f>
        <v>3</v>
      </c>
      <c r="AG493" s="15">
        <f>IF(H493="","",Sheet1!T493)</f>
        <v>45588</v>
      </c>
      <c r="AH493" s="46">
        <f t="shared" si="73"/>
        <v>136764</v>
      </c>
      <c r="AL493" s="48">
        <f t="shared" si="74"/>
        <v>8</v>
      </c>
      <c r="AN493" s="45">
        <f t="shared" si="75"/>
        <v>10941.12</v>
      </c>
      <c r="AO493" s="48">
        <f t="shared" si="76"/>
        <v>33311</v>
      </c>
      <c r="AQ493" s="52" t="str">
        <f t="shared" si="77"/>
        <v>K-hangtra</v>
      </c>
      <c r="AR493" s="52">
        <f t="shared" si="78"/>
        <v>156</v>
      </c>
      <c r="AS493" s="52">
        <f t="shared" si="79"/>
        <v>632</v>
      </c>
    </row>
    <row r="494" spans="3:45" x14ac:dyDescent="0.25">
      <c r="C494" s="39" t="str">
        <f>IF(H494="","",Sheet1!AI494)</f>
        <v>N</v>
      </c>
      <c r="D494" s="38" t="s">
        <v>3039</v>
      </c>
      <c r="E494" s="38" t="s">
        <v>25</v>
      </c>
      <c r="F494" s="39" t="str">
        <f>IF(H494="","",Sheet1!AF494)</f>
        <v>05/10/2025</v>
      </c>
      <c r="G494" t="str">
        <f>IF(H494="","",Sheet1!AF494)</f>
        <v>05/10/2025</v>
      </c>
      <c r="H494" s="21">
        <v>9106028529</v>
      </c>
      <c r="I494" t="str">
        <f>IF(H494="","",Sheet1!AF494)</f>
        <v>05/10/2025</v>
      </c>
      <c r="J494" s="40" t="str">
        <f t="shared" si="70"/>
        <v>NKHT2510/06000158384</v>
      </c>
      <c r="L494" s="42" t="str">
        <f>IF(H494="","",Sheet1!AK494)</f>
        <v>K25TTM</v>
      </c>
      <c r="M494" s="42" t="str">
        <f>IF(H494="","",Sheet1!AE494)</f>
        <v>00158384</v>
      </c>
      <c r="N494" s="43" t="str">
        <f>IF(H494="","",Sheet1!AF494)</f>
        <v>05/10/2025</v>
      </c>
      <c r="O494" s="15" t="str">
        <f>IF(H494="","",Sheet1!AH494)</f>
        <v>WIN6060</v>
      </c>
      <c r="S494" s="40" t="str">
        <f>IF(H494="","",Sheet1!AL494)</f>
        <v>6060 WM+ HCM 54 Lô L, Đường số 7</v>
      </c>
      <c r="V494" s="40" t="str">
        <f>IF(H494="","",Sheet1!AL494)</f>
        <v>6060 WM+ HCM 54 Lô L, Đường số 7</v>
      </c>
      <c r="Y494" s="15" t="str">
        <f>IF(H494="","",Sheet1!AJ494)</f>
        <v>GM500</v>
      </c>
      <c r="AB494" s="51">
        <f t="shared" si="71"/>
        <v>5111</v>
      </c>
      <c r="AC494" s="51">
        <f t="shared" si="72"/>
        <v>131</v>
      </c>
      <c r="AE494" s="45">
        <f>IF(H494="","",Sheet1!U494)</f>
        <v>3</v>
      </c>
      <c r="AG494" s="15">
        <f>IF(H494="","",Sheet1!T494)</f>
        <v>111058</v>
      </c>
      <c r="AH494" s="46">
        <f t="shared" si="73"/>
        <v>333174</v>
      </c>
      <c r="AL494" s="48">
        <f t="shared" si="74"/>
        <v>8</v>
      </c>
      <c r="AN494" s="45">
        <f t="shared" si="75"/>
        <v>26653.920000000002</v>
      </c>
      <c r="AO494" s="48">
        <f t="shared" si="76"/>
        <v>33311</v>
      </c>
      <c r="AQ494" s="52" t="str">
        <f t="shared" si="77"/>
        <v>K-hangtra</v>
      </c>
      <c r="AR494" s="52">
        <f t="shared" si="78"/>
        <v>156</v>
      </c>
      <c r="AS494" s="52">
        <f t="shared" si="79"/>
        <v>632</v>
      </c>
    </row>
    <row r="495" spans="3:45" x14ac:dyDescent="0.25">
      <c r="C495" s="39" t="str">
        <f>IF(H495="","",Sheet1!AI495)</f>
        <v>N</v>
      </c>
      <c r="D495" s="38" t="s">
        <v>3039</v>
      </c>
      <c r="E495" s="38" t="s">
        <v>25</v>
      </c>
      <c r="F495" s="39" t="str">
        <f>IF(H495="","",Sheet1!AF495)</f>
        <v>05/10/2025</v>
      </c>
      <c r="G495" t="str">
        <f>IF(H495="","",Sheet1!AF495)</f>
        <v>05/10/2025</v>
      </c>
      <c r="H495" s="21">
        <v>9106028529</v>
      </c>
      <c r="I495" t="str">
        <f>IF(H495="","",Sheet1!AF495)</f>
        <v>05/10/2025</v>
      </c>
      <c r="J495" s="40" t="str">
        <f t="shared" si="70"/>
        <v>NKHT2510/06000158384</v>
      </c>
      <c r="L495" s="42" t="str">
        <f>IF(H495="","",Sheet1!AK495)</f>
        <v>K25TTM</v>
      </c>
      <c r="M495" s="42" t="str">
        <f>IF(H495="","",Sheet1!AE495)</f>
        <v>00158384</v>
      </c>
      <c r="N495" s="43" t="str">
        <f>IF(H495="","",Sheet1!AF495)</f>
        <v>05/10/2025</v>
      </c>
      <c r="O495" s="15" t="str">
        <f>IF(H495="","",Sheet1!AH495)</f>
        <v>WIN6060</v>
      </c>
      <c r="S495" s="40" t="str">
        <f>IF(H495="","",Sheet1!AL495)</f>
        <v>6060 WM+ HCM 54 Lô L, Đường số 7</v>
      </c>
      <c r="V495" s="40" t="str">
        <f>IF(H495="","",Sheet1!AL495)</f>
        <v>6060 WM+ HCM 54 Lô L, Đường số 7</v>
      </c>
      <c r="Y495" s="15" t="str">
        <f>IF(H495="","",Sheet1!AJ495)</f>
        <v>GXD500</v>
      </c>
      <c r="AB495" s="51">
        <f t="shared" si="71"/>
        <v>5111</v>
      </c>
      <c r="AC495" s="51">
        <f t="shared" si="72"/>
        <v>131</v>
      </c>
      <c r="AE495" s="45">
        <f>IF(H495="","",Sheet1!U495)</f>
        <v>1</v>
      </c>
      <c r="AG495" s="15">
        <f>IF(H495="","",Sheet1!T495)</f>
        <v>111606</v>
      </c>
      <c r="AH495" s="46">
        <f t="shared" si="73"/>
        <v>111606</v>
      </c>
      <c r="AL495" s="48">
        <f t="shared" si="74"/>
        <v>8</v>
      </c>
      <c r="AN495" s="45">
        <f t="shared" si="75"/>
        <v>8928.48</v>
      </c>
      <c r="AO495" s="48">
        <f t="shared" si="76"/>
        <v>33311</v>
      </c>
      <c r="AQ495" s="52" t="str">
        <f t="shared" si="77"/>
        <v>K-hangtra</v>
      </c>
      <c r="AR495" s="52">
        <f t="shared" si="78"/>
        <v>156</v>
      </c>
      <c r="AS495" s="52">
        <f t="shared" si="79"/>
        <v>632</v>
      </c>
    </row>
    <row r="496" spans="3:45" x14ac:dyDescent="0.25">
      <c r="C496" s="39" t="str">
        <f>IF(H496="","",Sheet1!AI496)</f>
        <v>N</v>
      </c>
      <c r="D496" s="38" t="s">
        <v>3039</v>
      </c>
      <c r="E496" s="38" t="s">
        <v>25</v>
      </c>
      <c r="F496" s="39" t="str">
        <f>IF(H496="","",Sheet1!AF496)</f>
        <v>05/10/2025</v>
      </c>
      <c r="G496" t="str">
        <f>IF(H496="","",Sheet1!AF496)</f>
        <v>05/10/2025</v>
      </c>
      <c r="H496" s="21">
        <v>9106028529</v>
      </c>
      <c r="I496" t="str">
        <f>IF(H496="","",Sheet1!AF496)</f>
        <v>05/10/2025</v>
      </c>
      <c r="J496" s="40" t="str">
        <f t="shared" si="70"/>
        <v>NKHT2510/06000158384</v>
      </c>
      <c r="L496" s="42" t="str">
        <f>IF(H496="","",Sheet1!AK496)</f>
        <v>K25TTM</v>
      </c>
      <c r="M496" s="42" t="str">
        <f>IF(H496="","",Sheet1!AE496)</f>
        <v>00158384</v>
      </c>
      <c r="N496" s="43" t="str">
        <f>IF(H496="","",Sheet1!AF496)</f>
        <v>05/10/2025</v>
      </c>
      <c r="O496" s="15" t="str">
        <f>IF(H496="","",Sheet1!AH496)</f>
        <v>WIN6060</v>
      </c>
      <c r="S496" s="40" t="str">
        <f>IF(H496="","",Sheet1!AL496)</f>
        <v>6060 WM+ HCM 54 Lô L, Đường số 7</v>
      </c>
      <c r="V496" s="40" t="str">
        <f>IF(H496="","",Sheet1!AL496)</f>
        <v>6060 WM+ HCM 54 Lô L, Đường số 7</v>
      </c>
      <c r="Y496" s="15" t="str">
        <f>IF(H496="","",Sheet1!AJ496)</f>
        <v>MNH250</v>
      </c>
      <c r="AB496" s="51">
        <f t="shared" si="71"/>
        <v>5111</v>
      </c>
      <c r="AC496" s="51">
        <f t="shared" si="72"/>
        <v>131</v>
      </c>
      <c r="AE496" s="45">
        <f>IF(H496="","",Sheet1!U496)</f>
        <v>1</v>
      </c>
      <c r="AG496" s="15">
        <f>IF(H496="","",Sheet1!T496)</f>
        <v>46000</v>
      </c>
      <c r="AH496" s="46">
        <f t="shared" si="73"/>
        <v>46000</v>
      </c>
      <c r="AL496" s="48">
        <f t="shared" si="74"/>
        <v>8</v>
      </c>
      <c r="AN496" s="45">
        <f t="shared" si="75"/>
        <v>3680</v>
      </c>
      <c r="AO496" s="48">
        <f t="shared" si="76"/>
        <v>33311</v>
      </c>
      <c r="AQ496" s="52" t="str">
        <f t="shared" si="77"/>
        <v>K-hangtra</v>
      </c>
      <c r="AR496" s="52">
        <f t="shared" si="78"/>
        <v>156</v>
      </c>
      <c r="AS496" s="52">
        <f t="shared" si="79"/>
        <v>632</v>
      </c>
    </row>
    <row r="497" spans="3:45" x14ac:dyDescent="0.25">
      <c r="C497" s="39" t="str">
        <f>IF(H497="","",Sheet1!AI497)</f>
        <v>N</v>
      </c>
      <c r="D497" s="38" t="s">
        <v>3039</v>
      </c>
      <c r="E497" s="38" t="s">
        <v>25</v>
      </c>
      <c r="F497" s="39" t="str">
        <f>IF(H497="","",Sheet1!AF497)</f>
        <v>05/10/2025</v>
      </c>
      <c r="G497" t="str">
        <f>IF(H497="","",Sheet1!AF497)</f>
        <v>05/10/2025</v>
      </c>
      <c r="H497" s="21">
        <v>9106028529</v>
      </c>
      <c r="I497" t="str">
        <f>IF(H497="","",Sheet1!AF497)</f>
        <v>05/10/2025</v>
      </c>
      <c r="J497" s="40" t="str">
        <f t="shared" si="70"/>
        <v>NKHT2510/06000158384</v>
      </c>
      <c r="L497" s="42" t="str">
        <f>IF(H497="","",Sheet1!AK497)</f>
        <v>K25TTM</v>
      </c>
      <c r="M497" s="42" t="str">
        <f>IF(H497="","",Sheet1!AE497)</f>
        <v>00158384</v>
      </c>
      <c r="N497" s="43" t="str">
        <f>IF(H497="","",Sheet1!AF497)</f>
        <v>05/10/2025</v>
      </c>
      <c r="O497" s="15" t="str">
        <f>IF(H497="","",Sheet1!AH497)</f>
        <v>WIN6060</v>
      </c>
      <c r="S497" s="40" t="str">
        <f>IF(H497="","",Sheet1!AL497)</f>
        <v>6060 WM+ HCM 54 Lô L, Đường số 7</v>
      </c>
      <c r="V497" s="40" t="str">
        <f>IF(H497="","",Sheet1!AL497)</f>
        <v>6060 WM+ HCM 54 Lô L, Đường số 7</v>
      </c>
      <c r="Y497" s="15" t="str">
        <f>IF(H497="","",Sheet1!AJ497)</f>
        <v>GTLX250G</v>
      </c>
      <c r="AB497" s="51">
        <f t="shared" si="71"/>
        <v>5111</v>
      </c>
      <c r="AC497" s="51">
        <f t="shared" si="72"/>
        <v>131</v>
      </c>
      <c r="AE497" s="45">
        <f>IF(H497="","",Sheet1!U497)</f>
        <v>2</v>
      </c>
      <c r="AG497" s="15">
        <f>IF(H497="","",Sheet1!T497)</f>
        <v>41150</v>
      </c>
      <c r="AH497" s="46">
        <f t="shared" si="73"/>
        <v>82300</v>
      </c>
      <c r="AL497" s="48">
        <f t="shared" si="74"/>
        <v>8</v>
      </c>
      <c r="AN497" s="45">
        <f t="shared" si="75"/>
        <v>6584</v>
      </c>
      <c r="AO497" s="48">
        <f t="shared" si="76"/>
        <v>33311</v>
      </c>
      <c r="AQ497" s="52" t="str">
        <f t="shared" si="77"/>
        <v>K-hangtra</v>
      </c>
      <c r="AR497" s="52">
        <f t="shared" si="78"/>
        <v>156</v>
      </c>
      <c r="AS497" s="52">
        <f t="shared" si="79"/>
        <v>632</v>
      </c>
    </row>
    <row r="498" spans="3:45" x14ac:dyDescent="0.25">
      <c r="C498" s="39" t="str">
        <f>IF(H498="","",Sheet1!AI498)</f>
        <v>N</v>
      </c>
      <c r="D498" s="38" t="s">
        <v>3039</v>
      </c>
      <c r="E498" s="38" t="s">
        <v>25</v>
      </c>
      <c r="F498" s="39" t="str">
        <f>IF(H498="","",Sheet1!AF498)</f>
        <v>05/10/2025</v>
      </c>
      <c r="G498" t="str">
        <f>IF(H498="","",Sheet1!AF498)</f>
        <v>05/10/2025</v>
      </c>
      <c r="H498" s="21">
        <v>9106028529</v>
      </c>
      <c r="I498" t="str">
        <f>IF(H498="","",Sheet1!AF498)</f>
        <v>05/10/2025</v>
      </c>
      <c r="J498" s="40" t="str">
        <f t="shared" si="70"/>
        <v>NKHT2510/06000158384</v>
      </c>
      <c r="L498" s="42" t="str">
        <f>IF(H498="","",Sheet1!AK498)</f>
        <v>K25TTM</v>
      </c>
      <c r="M498" s="42" t="str">
        <f>IF(H498="","",Sheet1!AE498)</f>
        <v>00158384</v>
      </c>
      <c r="N498" s="43" t="str">
        <f>IF(H498="","",Sheet1!AF498)</f>
        <v>05/10/2025</v>
      </c>
      <c r="O498" s="15" t="str">
        <f>IF(H498="","",Sheet1!AH498)</f>
        <v>WIN6060</v>
      </c>
      <c r="S498" s="40" t="str">
        <f>IF(H498="","",Sheet1!AL498)</f>
        <v>6060 WM+ HCM 54 Lô L, Đường số 7</v>
      </c>
      <c r="V498" s="40" t="str">
        <f>IF(H498="","",Sheet1!AL498)</f>
        <v>6060 WM+ HCM 54 Lô L, Đường số 7</v>
      </c>
      <c r="Y498" s="15" t="str">
        <f>IF(H498="","",Sheet1!AJ498)</f>
        <v>TH200</v>
      </c>
      <c r="AB498" s="51">
        <f t="shared" si="71"/>
        <v>5111</v>
      </c>
      <c r="AC498" s="51">
        <f t="shared" si="72"/>
        <v>131</v>
      </c>
      <c r="AE498" s="45">
        <f>IF(H498="","",Sheet1!U498)</f>
        <v>4</v>
      </c>
      <c r="AG498" s="15">
        <f>IF(H498="","",Sheet1!T498)</f>
        <v>45588</v>
      </c>
      <c r="AH498" s="46">
        <f t="shared" si="73"/>
        <v>182352</v>
      </c>
      <c r="AL498" s="48">
        <f t="shared" si="74"/>
        <v>8</v>
      </c>
      <c r="AN498" s="45">
        <f t="shared" si="75"/>
        <v>14588.16</v>
      </c>
      <c r="AO498" s="48">
        <f t="shared" si="76"/>
        <v>33311</v>
      </c>
      <c r="AQ498" s="52" t="str">
        <f t="shared" si="77"/>
        <v>K-hangtra</v>
      </c>
      <c r="AR498" s="52">
        <f t="shared" si="78"/>
        <v>156</v>
      </c>
      <c r="AS498" s="52">
        <f t="shared" si="79"/>
        <v>632</v>
      </c>
    </row>
    <row r="499" spans="3:45" x14ac:dyDescent="0.25">
      <c r="C499" s="39" t="str">
        <f>IF(H499="","",Sheet1!AI499)</f>
        <v>N</v>
      </c>
      <c r="D499" s="38" t="s">
        <v>3039</v>
      </c>
      <c r="E499" s="38" t="s">
        <v>25</v>
      </c>
      <c r="F499" s="39" t="str">
        <f>IF(H499="","",Sheet1!AF499)</f>
        <v>05/10/2025</v>
      </c>
      <c r="G499" t="str">
        <f>IF(H499="","",Sheet1!AF499)</f>
        <v>05/10/2025</v>
      </c>
      <c r="H499" s="21">
        <v>9106028529</v>
      </c>
      <c r="I499" t="str">
        <f>IF(H499="","",Sheet1!AF499)</f>
        <v>05/10/2025</v>
      </c>
      <c r="J499" s="40" t="str">
        <f t="shared" si="70"/>
        <v>NKHT2510/06000158384</v>
      </c>
      <c r="L499" s="42" t="str">
        <f>IF(H499="","",Sheet1!AK499)</f>
        <v>K25TTM</v>
      </c>
      <c r="M499" s="42" t="str">
        <f>IF(H499="","",Sheet1!AE499)</f>
        <v>00158384</v>
      </c>
      <c r="N499" s="43" t="str">
        <f>IF(H499="","",Sheet1!AF499)</f>
        <v>05/10/2025</v>
      </c>
      <c r="O499" s="15" t="str">
        <f>IF(H499="","",Sheet1!AH499)</f>
        <v>WIN6060</v>
      </c>
      <c r="S499" s="40" t="str">
        <f>IF(H499="","",Sheet1!AL499)</f>
        <v>6060 WM+ HCM 54 Lô L, Đường số 7</v>
      </c>
      <c r="V499" s="40" t="str">
        <f>IF(H499="","",Sheet1!AL499)</f>
        <v>6060 WM+ HCM 54 Lô L, Đường số 7</v>
      </c>
      <c r="Y499" s="15" t="str">
        <f>IF(H499="","",Sheet1!AJ499)</f>
        <v>CGM300</v>
      </c>
      <c r="AB499" s="51">
        <f t="shared" si="71"/>
        <v>5111</v>
      </c>
      <c r="AC499" s="51">
        <f t="shared" si="72"/>
        <v>131</v>
      </c>
      <c r="AE499" s="45">
        <f>IF(H499="","",Sheet1!U499)</f>
        <v>2</v>
      </c>
      <c r="AG499" s="15">
        <f>IF(H499="","",Sheet1!T499)</f>
        <v>73431</v>
      </c>
      <c r="AH499" s="46">
        <f t="shared" si="73"/>
        <v>146862</v>
      </c>
      <c r="AL499" s="48">
        <f t="shared" si="74"/>
        <v>8</v>
      </c>
      <c r="AN499" s="45">
        <f t="shared" si="75"/>
        <v>11748.960000000001</v>
      </c>
      <c r="AO499" s="48">
        <f t="shared" si="76"/>
        <v>33311</v>
      </c>
      <c r="AQ499" s="52" t="str">
        <f t="shared" si="77"/>
        <v>K-hangtra</v>
      </c>
      <c r="AR499" s="52">
        <f t="shared" si="78"/>
        <v>156</v>
      </c>
      <c r="AS499" s="52">
        <f t="shared" si="79"/>
        <v>632</v>
      </c>
    </row>
    <row r="500" spans="3:45" x14ac:dyDescent="0.25">
      <c r="C500" s="39" t="str">
        <f>IF(H500="","",Sheet1!AI500)</f>
        <v>B</v>
      </c>
      <c r="D500" s="38" t="s">
        <v>3039</v>
      </c>
      <c r="E500" s="38" t="s">
        <v>25</v>
      </c>
      <c r="F500" s="39" t="str">
        <f>IF(H500="","",Sheet1!AF500)</f>
        <v>05/10/2025</v>
      </c>
      <c r="G500" t="str">
        <f>IF(H500="","",Sheet1!AF500)</f>
        <v>05/10/2025</v>
      </c>
      <c r="H500" s="21">
        <v>9106028549</v>
      </c>
      <c r="I500" t="str">
        <f>IF(H500="","",Sheet1!AF500)</f>
        <v>05/10/2025</v>
      </c>
      <c r="J500" s="40" t="str">
        <f t="shared" si="70"/>
        <v>NKHT2510/02000033211</v>
      </c>
      <c r="L500" s="42" t="str">
        <f>IF(H500="","",Sheet1!AK500)</f>
        <v>K25TTM</v>
      </c>
      <c r="M500" s="42" t="str">
        <f>IF(H500="","",Sheet1!AE500)</f>
        <v>00033211</v>
      </c>
      <c r="N500" s="43" t="str">
        <f>IF(H500="","",Sheet1!AF500)</f>
        <v>05/10/2025</v>
      </c>
      <c r="O500" s="15" t="str">
        <f>IF(H500="","",Sheet1!AH500)</f>
        <v>WIN-020</v>
      </c>
      <c r="S500" s="40" t="str">
        <f>IF(H500="","",Sheet1!AL500)</f>
        <v>6779 WM+ THA 09 Quyết Thắng</v>
      </c>
      <c r="V500" s="40" t="str">
        <f>IF(H500="","",Sheet1!AL500)</f>
        <v>6779 WM+ THA 09 Quyết Thắng</v>
      </c>
      <c r="Y500" s="15" t="str">
        <f>IF(H500="","",Sheet1!AJ500)</f>
        <v>GM500</v>
      </c>
      <c r="AB500" s="51">
        <f t="shared" si="71"/>
        <v>5111</v>
      </c>
      <c r="AC500" s="51">
        <f t="shared" si="72"/>
        <v>131</v>
      </c>
      <c r="AE500" s="45">
        <f>IF(H500="","",Sheet1!U500)</f>
        <v>1</v>
      </c>
      <c r="AG500" s="15">
        <f>IF(H500="","",Sheet1!T500)</f>
        <v>111058</v>
      </c>
      <c r="AH500" s="46">
        <f t="shared" si="73"/>
        <v>111058</v>
      </c>
      <c r="AL500" s="48">
        <f t="shared" si="74"/>
        <v>8</v>
      </c>
      <c r="AN500" s="45">
        <f t="shared" si="75"/>
        <v>8884.64</v>
      </c>
      <c r="AO500" s="48">
        <f t="shared" si="76"/>
        <v>33311</v>
      </c>
      <c r="AQ500" s="52" t="str">
        <f t="shared" si="77"/>
        <v>K-hangtra</v>
      </c>
      <c r="AR500" s="52">
        <f t="shared" si="78"/>
        <v>156</v>
      </c>
      <c r="AS500" s="52">
        <f t="shared" si="79"/>
        <v>632</v>
      </c>
    </row>
    <row r="501" spans="3:45" x14ac:dyDescent="0.25">
      <c r="C501" s="39" t="str">
        <f>IF(H501="","",Sheet1!AI501)</f>
        <v>B</v>
      </c>
      <c r="D501" s="38" t="s">
        <v>3039</v>
      </c>
      <c r="E501" s="38" t="s">
        <v>25</v>
      </c>
      <c r="F501" s="39" t="str">
        <f>IF(H501="","",Sheet1!AF501)</f>
        <v>05/10/2025</v>
      </c>
      <c r="G501" t="str">
        <f>IF(H501="","",Sheet1!AF501)</f>
        <v>05/10/2025</v>
      </c>
      <c r="H501" s="21">
        <v>9106028533</v>
      </c>
      <c r="I501" t="str">
        <f>IF(H501="","",Sheet1!AF501)</f>
        <v>05/10/2025</v>
      </c>
      <c r="J501" s="40" t="str">
        <f t="shared" si="70"/>
        <v>NKHT2510/05900010786</v>
      </c>
      <c r="L501" s="42" t="str">
        <f>IF(H501="","",Sheet1!AK501)</f>
        <v>K25TTM</v>
      </c>
      <c r="M501" s="42" t="str">
        <f>IF(H501="","",Sheet1!AE501)</f>
        <v>00010786</v>
      </c>
      <c r="N501" s="43" t="str">
        <f>IF(H501="","",Sheet1!AF501)</f>
        <v>05/10/2025</v>
      </c>
      <c r="O501" s="15" t="str">
        <f>IF(H501="","",Sheet1!AH501)</f>
        <v>WIN-059</v>
      </c>
      <c r="S501" s="40" t="str">
        <f>IF(H501="","",Sheet1!AL501)</f>
        <v>4714 WM+ TNN 488 Phan Đình Phùng</v>
      </c>
      <c r="V501" s="40" t="str">
        <f>IF(H501="","",Sheet1!AL501)</f>
        <v>4714 WM+ TNN 488 Phan Đình Phùng</v>
      </c>
      <c r="Y501" s="15" t="str">
        <f>IF(H501="","",Sheet1!AJ501)</f>
        <v>GM500</v>
      </c>
      <c r="AB501" s="51">
        <f t="shared" si="71"/>
        <v>5111</v>
      </c>
      <c r="AC501" s="51">
        <f t="shared" si="72"/>
        <v>131</v>
      </c>
      <c r="AE501" s="45">
        <f>IF(H501="","",Sheet1!U501)</f>
        <v>1</v>
      </c>
      <c r="AG501" s="15">
        <f>IF(H501="","",Sheet1!T501)</f>
        <v>111058</v>
      </c>
      <c r="AH501" s="46">
        <f t="shared" si="73"/>
        <v>111058</v>
      </c>
      <c r="AL501" s="48">
        <f t="shared" si="74"/>
        <v>8</v>
      </c>
      <c r="AN501" s="45">
        <f t="shared" si="75"/>
        <v>8884.64</v>
      </c>
      <c r="AO501" s="48">
        <f t="shared" si="76"/>
        <v>33311</v>
      </c>
      <c r="AQ501" s="52" t="str">
        <f t="shared" si="77"/>
        <v>K-hangtra</v>
      </c>
      <c r="AR501" s="52">
        <f t="shared" si="78"/>
        <v>156</v>
      </c>
      <c r="AS501" s="52">
        <f t="shared" si="79"/>
        <v>632</v>
      </c>
    </row>
    <row r="502" spans="3:45" x14ac:dyDescent="0.25">
      <c r="C502" s="39" t="str">
        <f>IF(H502="","",Sheet1!AI502)</f>
        <v>B</v>
      </c>
      <c r="D502" s="38" t="s">
        <v>3039</v>
      </c>
      <c r="E502" s="38" t="s">
        <v>25</v>
      </c>
      <c r="F502" s="39" t="str">
        <f>IF(H502="","",Sheet1!AF502)</f>
        <v>05/10/2025</v>
      </c>
      <c r="G502" t="str">
        <f>IF(H502="","",Sheet1!AF502)</f>
        <v>05/10/2025</v>
      </c>
      <c r="H502" s="21">
        <v>9106028560</v>
      </c>
      <c r="I502" t="str">
        <f>IF(H502="","",Sheet1!AF502)</f>
        <v>05/10/2025</v>
      </c>
      <c r="J502" s="40" t="str">
        <f t="shared" si="70"/>
        <v>NKHT2510/00200476992</v>
      </c>
      <c r="L502" s="42" t="str">
        <f>IF(H502="","",Sheet1!AK502)</f>
        <v>K25TTM</v>
      </c>
      <c r="M502" s="42" t="str">
        <f>IF(H502="","",Sheet1!AE502)</f>
        <v>00476992</v>
      </c>
      <c r="N502" s="43" t="str">
        <f>IF(H502="","",Sheet1!AF502)</f>
        <v>05/10/2025</v>
      </c>
      <c r="O502" s="15" t="str">
        <f>IF(H502="","",Sheet1!AH502)</f>
        <v>WIN-HNI-00-002</v>
      </c>
      <c r="S502" s="40" t="str">
        <f>IF(H502="","",Sheet1!AL502)</f>
        <v>6477 WM+ HNI Đinh Xuyên, Ứng Hòa</v>
      </c>
      <c r="V502" s="40" t="str">
        <f>IF(H502="","",Sheet1!AL502)</f>
        <v>6477 WM+ HNI Đinh Xuyên, Ứng Hòa</v>
      </c>
      <c r="Y502" s="15" t="str">
        <f>IF(H502="","",Sheet1!AJ502)</f>
        <v>GM500</v>
      </c>
      <c r="AB502" s="51">
        <f t="shared" si="71"/>
        <v>5111</v>
      </c>
      <c r="AC502" s="51">
        <f t="shared" si="72"/>
        <v>131</v>
      </c>
      <c r="AE502" s="45">
        <f>IF(H502="","",Sheet1!U502)</f>
        <v>2</v>
      </c>
      <c r="AG502" s="15">
        <f>IF(H502="","",Sheet1!T502)</f>
        <v>111058</v>
      </c>
      <c r="AH502" s="46">
        <f t="shared" si="73"/>
        <v>222116</v>
      </c>
      <c r="AL502" s="48">
        <f t="shared" si="74"/>
        <v>8</v>
      </c>
      <c r="AN502" s="45">
        <f t="shared" si="75"/>
        <v>17769.28</v>
      </c>
      <c r="AO502" s="48">
        <f t="shared" si="76"/>
        <v>33311</v>
      </c>
      <c r="AQ502" s="52" t="str">
        <f t="shared" si="77"/>
        <v>K-hangtra</v>
      </c>
      <c r="AR502" s="52">
        <f t="shared" si="78"/>
        <v>156</v>
      </c>
      <c r="AS502" s="52">
        <f t="shared" si="79"/>
        <v>632</v>
      </c>
    </row>
    <row r="503" spans="3:45" x14ac:dyDescent="0.25">
      <c r="C503" s="39" t="str">
        <f>IF(H503="","",Sheet1!AI503)</f>
        <v>B</v>
      </c>
      <c r="D503" s="38" t="s">
        <v>3039</v>
      </c>
      <c r="E503" s="38" t="s">
        <v>25</v>
      </c>
      <c r="F503" s="39" t="str">
        <f>IF(H503="","",Sheet1!AF503)</f>
        <v>05/10/2025</v>
      </c>
      <c r="G503" t="str">
        <f>IF(H503="","",Sheet1!AF503)</f>
        <v>05/10/2025</v>
      </c>
      <c r="H503" s="21">
        <v>9106028560</v>
      </c>
      <c r="I503" t="str">
        <f>IF(H503="","",Sheet1!AF503)</f>
        <v>05/10/2025</v>
      </c>
      <c r="J503" s="40" t="str">
        <f t="shared" si="70"/>
        <v>NKHT2510/00200476992</v>
      </c>
      <c r="L503" s="42" t="str">
        <f>IF(H503="","",Sheet1!AK503)</f>
        <v>K25TTM</v>
      </c>
      <c r="M503" s="42" t="str">
        <f>IF(H503="","",Sheet1!AE503)</f>
        <v>00476992</v>
      </c>
      <c r="N503" s="43" t="str">
        <f>IF(H503="","",Sheet1!AF503)</f>
        <v>05/10/2025</v>
      </c>
      <c r="O503" s="15" t="str">
        <f>IF(H503="","",Sheet1!AH503)</f>
        <v>WIN-HNI-00-002</v>
      </c>
      <c r="S503" s="40" t="str">
        <f>IF(H503="","",Sheet1!AL503)</f>
        <v>6477 WM+ HNI Đinh Xuyên, Ứng Hòa</v>
      </c>
      <c r="V503" s="40" t="str">
        <f>IF(H503="","",Sheet1!AL503)</f>
        <v>6477 WM+ HNI Đinh Xuyên, Ứng Hòa</v>
      </c>
      <c r="Y503" s="15" t="str">
        <f>IF(H503="","",Sheet1!AJ503)</f>
        <v>GL250</v>
      </c>
      <c r="AB503" s="51">
        <f t="shared" si="71"/>
        <v>5111</v>
      </c>
      <c r="AC503" s="51">
        <f t="shared" si="72"/>
        <v>131</v>
      </c>
      <c r="AE503" s="45">
        <f>IF(H503="","",Sheet1!U503)</f>
        <v>1</v>
      </c>
      <c r="AG503" s="15">
        <f>IF(H503="","",Sheet1!T503)</f>
        <v>49500</v>
      </c>
      <c r="AH503" s="46">
        <f t="shared" si="73"/>
        <v>49500</v>
      </c>
      <c r="AL503" s="48">
        <f t="shared" si="74"/>
        <v>8</v>
      </c>
      <c r="AN503" s="45">
        <f t="shared" si="75"/>
        <v>3960</v>
      </c>
      <c r="AO503" s="48">
        <f t="shared" si="76"/>
        <v>33311</v>
      </c>
      <c r="AQ503" s="52" t="str">
        <f t="shared" si="77"/>
        <v>K-hangtra</v>
      </c>
      <c r="AR503" s="52">
        <f t="shared" si="78"/>
        <v>156</v>
      </c>
      <c r="AS503" s="52">
        <f t="shared" si="79"/>
        <v>632</v>
      </c>
    </row>
    <row r="504" spans="3:45" x14ac:dyDescent="0.25">
      <c r="C504" s="39" t="str">
        <f>IF(H504="","",Sheet1!AI504)</f>
        <v>B</v>
      </c>
      <c r="D504" s="38" t="s">
        <v>3039</v>
      </c>
      <c r="E504" s="38" t="s">
        <v>25</v>
      </c>
      <c r="F504" s="39" t="str">
        <f>IF(H504="","",Sheet1!AF504)</f>
        <v>05/10/2025</v>
      </c>
      <c r="G504" t="str">
        <f>IF(H504="","",Sheet1!AF504)</f>
        <v>05/10/2025</v>
      </c>
      <c r="H504" s="21">
        <v>9106028560</v>
      </c>
      <c r="I504" t="str">
        <f>IF(H504="","",Sheet1!AF504)</f>
        <v>05/10/2025</v>
      </c>
      <c r="J504" s="40" t="str">
        <f t="shared" si="70"/>
        <v>NKHT2510/00200476992</v>
      </c>
      <c r="L504" s="42" t="str">
        <f>IF(H504="","",Sheet1!AK504)</f>
        <v>K25TTM</v>
      </c>
      <c r="M504" s="42" t="str">
        <f>IF(H504="","",Sheet1!AE504)</f>
        <v>00476992</v>
      </c>
      <c r="N504" s="43" t="str">
        <f>IF(H504="","",Sheet1!AF504)</f>
        <v>05/10/2025</v>
      </c>
      <c r="O504" s="15" t="str">
        <f>IF(H504="","",Sheet1!AH504)</f>
        <v>WIN-HNI-00-002</v>
      </c>
      <c r="S504" s="40" t="str">
        <f>IF(H504="","",Sheet1!AL504)</f>
        <v>6477 WM+ HNI Đinh Xuyên, Ứng Hòa</v>
      </c>
      <c r="V504" s="40" t="str">
        <f>IF(H504="","",Sheet1!AL504)</f>
        <v>6477 WM+ HNI Đinh Xuyên, Ứng Hòa</v>
      </c>
      <c r="Y504" s="15" t="str">
        <f>IF(H504="","",Sheet1!AJ504)</f>
        <v>GSG250</v>
      </c>
      <c r="AB504" s="51">
        <f t="shared" si="71"/>
        <v>5111</v>
      </c>
      <c r="AC504" s="51">
        <f t="shared" si="72"/>
        <v>131</v>
      </c>
      <c r="AE504" s="45">
        <f>IF(H504="","",Sheet1!U504)</f>
        <v>1</v>
      </c>
      <c r="AG504" s="15">
        <f>IF(H504="","",Sheet1!T504)</f>
        <v>50400</v>
      </c>
      <c r="AH504" s="46">
        <f t="shared" si="73"/>
        <v>50400</v>
      </c>
      <c r="AL504" s="48">
        <f t="shared" si="74"/>
        <v>8</v>
      </c>
      <c r="AN504" s="45">
        <f t="shared" si="75"/>
        <v>4032</v>
      </c>
      <c r="AO504" s="48">
        <f t="shared" si="76"/>
        <v>33311</v>
      </c>
      <c r="AQ504" s="52" t="str">
        <f t="shared" si="77"/>
        <v>K-hangtra</v>
      </c>
      <c r="AR504" s="52">
        <f t="shared" si="78"/>
        <v>156</v>
      </c>
      <c r="AS504" s="52">
        <f t="shared" si="79"/>
        <v>632</v>
      </c>
    </row>
    <row r="505" spans="3:45" x14ac:dyDescent="0.25">
      <c r="C505" s="39" t="str">
        <f>IF(H505="","",Sheet1!AI505)</f>
        <v>B</v>
      </c>
      <c r="D505" s="38" t="s">
        <v>3039</v>
      </c>
      <c r="E505" s="38" t="s">
        <v>25</v>
      </c>
      <c r="F505" s="39" t="str">
        <f>IF(H505="","",Sheet1!AF505)</f>
        <v>05/10/2025</v>
      </c>
      <c r="G505" t="str">
        <f>IF(H505="","",Sheet1!AF505)</f>
        <v>05/10/2025</v>
      </c>
      <c r="H505" s="21">
        <v>9106028560</v>
      </c>
      <c r="I505" t="str">
        <f>IF(H505="","",Sheet1!AF505)</f>
        <v>05/10/2025</v>
      </c>
      <c r="J505" s="40" t="str">
        <f t="shared" si="70"/>
        <v>NKHT2510/00200476992</v>
      </c>
      <c r="L505" s="42" t="str">
        <f>IF(H505="","",Sheet1!AK505)</f>
        <v>K25TTM</v>
      </c>
      <c r="M505" s="42" t="str">
        <f>IF(H505="","",Sheet1!AE505)</f>
        <v>00476992</v>
      </c>
      <c r="N505" s="43" t="str">
        <f>IF(H505="","",Sheet1!AF505)</f>
        <v>05/10/2025</v>
      </c>
      <c r="O505" s="15" t="str">
        <f>IF(H505="","",Sheet1!AH505)</f>
        <v>WIN-HNI-00-002</v>
      </c>
      <c r="S505" s="40" t="str">
        <f>IF(H505="","",Sheet1!AL505)</f>
        <v>6477 WM+ HNI Đinh Xuyên, Ứng Hòa</v>
      </c>
      <c r="V505" s="40" t="str">
        <f>IF(H505="","",Sheet1!AL505)</f>
        <v>6477 WM+ HNI Đinh Xuyên, Ứng Hòa</v>
      </c>
      <c r="Y505" s="15" t="str">
        <f>IF(H505="","",Sheet1!AJ505)</f>
        <v>CGM300</v>
      </c>
      <c r="AB505" s="51">
        <f t="shared" si="71"/>
        <v>5111</v>
      </c>
      <c r="AC505" s="51">
        <f t="shared" si="72"/>
        <v>131</v>
      </c>
      <c r="AE505" s="45">
        <f>IF(H505="","",Sheet1!U505)</f>
        <v>1</v>
      </c>
      <c r="AG505" s="15">
        <f>IF(H505="","",Sheet1!T505)</f>
        <v>73431</v>
      </c>
      <c r="AH505" s="46">
        <f t="shared" si="73"/>
        <v>73431</v>
      </c>
      <c r="AL505" s="48">
        <f t="shared" si="74"/>
        <v>8</v>
      </c>
      <c r="AN505" s="45">
        <f t="shared" si="75"/>
        <v>5874.4800000000005</v>
      </c>
      <c r="AO505" s="48">
        <f t="shared" si="76"/>
        <v>33311</v>
      </c>
      <c r="AQ505" s="52" t="str">
        <f t="shared" si="77"/>
        <v>K-hangtra</v>
      </c>
      <c r="AR505" s="52">
        <f t="shared" si="78"/>
        <v>156</v>
      </c>
      <c r="AS505" s="52">
        <f t="shared" si="79"/>
        <v>632</v>
      </c>
    </row>
    <row r="506" spans="3:45" x14ac:dyDescent="0.25">
      <c r="C506" s="39" t="str">
        <f>IF(H506="","",Sheet1!AI506)</f>
        <v>N</v>
      </c>
      <c r="D506" s="38" t="s">
        <v>3039</v>
      </c>
      <c r="E506" s="38" t="s">
        <v>25</v>
      </c>
      <c r="F506" s="39" t="str">
        <f>IF(H506="","",Sheet1!AF506)</f>
        <v>06/10/2025</v>
      </c>
      <c r="G506" t="str">
        <f>IF(H506="","",Sheet1!AF506)</f>
        <v>06/10/2025</v>
      </c>
      <c r="H506" s="21">
        <v>9106028565</v>
      </c>
      <c r="I506" t="str">
        <f>IF(H506="","",Sheet1!AF506)</f>
        <v>06/10/2025</v>
      </c>
      <c r="J506" s="40" t="str">
        <f t="shared" si="70"/>
        <v>NKHT2510/07100009476</v>
      </c>
      <c r="L506" s="42" t="str">
        <f>IF(H506="","",Sheet1!AK506)</f>
        <v>K25TTM</v>
      </c>
      <c r="M506" s="42" t="str">
        <f>IF(H506="","",Sheet1!AE506)</f>
        <v>00009476</v>
      </c>
      <c r="N506" s="43" t="str">
        <f>IF(H506="","",Sheet1!AF506)</f>
        <v>06/10/2025</v>
      </c>
      <c r="O506" s="15" t="str">
        <f>IF(H506="","",Sheet1!AH506)</f>
        <v>WIN-071</v>
      </c>
      <c r="S506" s="40" t="str">
        <f>IF(H506="","",Sheet1!AL506)</f>
        <v>2AVY WM+ BDH Thôn Xuân An, Cát Minh</v>
      </c>
      <c r="V506" s="40" t="str">
        <f>IF(H506="","",Sheet1!AL506)</f>
        <v>2AVY WM+ BDH Thôn Xuân An, Cát Minh</v>
      </c>
      <c r="Y506" s="15" t="str">
        <f>IF(H506="","",Sheet1!AJ506)</f>
        <v>GTLX250G</v>
      </c>
      <c r="AB506" s="51">
        <f t="shared" si="71"/>
        <v>5111</v>
      </c>
      <c r="AC506" s="51">
        <f t="shared" si="72"/>
        <v>131</v>
      </c>
      <c r="AE506" s="45">
        <f>IF(H506="","",Sheet1!U506)</f>
        <v>2</v>
      </c>
      <c r="AG506" s="15">
        <f>IF(H506="","",Sheet1!T506)</f>
        <v>41150</v>
      </c>
      <c r="AH506" s="46">
        <f t="shared" si="73"/>
        <v>82300</v>
      </c>
      <c r="AL506" s="48">
        <f t="shared" si="74"/>
        <v>8</v>
      </c>
      <c r="AN506" s="45">
        <f t="shared" si="75"/>
        <v>6584</v>
      </c>
      <c r="AO506" s="48">
        <f t="shared" si="76"/>
        <v>33311</v>
      </c>
      <c r="AQ506" s="52" t="str">
        <f t="shared" si="77"/>
        <v>K-hangtra</v>
      </c>
      <c r="AR506" s="52">
        <f t="shared" si="78"/>
        <v>156</v>
      </c>
      <c r="AS506" s="52">
        <f t="shared" si="79"/>
        <v>632</v>
      </c>
    </row>
    <row r="507" spans="3:45" x14ac:dyDescent="0.25">
      <c r="C507" s="39" t="str">
        <f>IF(H507="","",Sheet1!AI507)</f>
        <v>B</v>
      </c>
      <c r="D507" s="38" t="s">
        <v>3039</v>
      </c>
      <c r="E507" s="38" t="s">
        <v>25</v>
      </c>
      <c r="F507" s="39" t="str">
        <f>IF(H507="","",Sheet1!AF507)</f>
        <v>06/10/2025</v>
      </c>
      <c r="G507" t="str">
        <f>IF(H507="","",Sheet1!AF507)</f>
        <v>06/10/2025</v>
      </c>
      <c r="H507" s="21">
        <v>9106028672</v>
      </c>
      <c r="I507" t="str">
        <f>IF(H507="","",Sheet1!AF507)</f>
        <v>06/10/2025</v>
      </c>
      <c r="J507" s="40" t="str">
        <f t="shared" si="70"/>
        <v>NKHT2510/00200477103</v>
      </c>
      <c r="L507" s="42" t="str">
        <f>IF(H507="","",Sheet1!AK507)</f>
        <v>K25TTM</v>
      </c>
      <c r="M507" s="42" t="str">
        <f>IF(H507="","",Sheet1!AE507)</f>
        <v>00477103</v>
      </c>
      <c r="N507" s="43" t="str">
        <f>IF(H507="","",Sheet1!AF507)</f>
        <v>06/10/2025</v>
      </c>
      <c r="O507" s="15" t="str">
        <f>IF(H507="","",Sheet1!AH507)</f>
        <v>WIN-HNI-00-002</v>
      </c>
      <c r="S507" s="40" t="str">
        <f>IF(H507="","",Sheet1!AL507)</f>
        <v>2174 WM+ HNI C2 Xuân Đỉnh</v>
      </c>
      <c r="V507" s="40" t="str">
        <f>IF(H507="","",Sheet1!AL507)</f>
        <v>2174 WM+ HNI C2 Xuân Đỉnh</v>
      </c>
      <c r="Y507" s="15" t="str">
        <f>IF(H507="","",Sheet1!AJ507)</f>
        <v>MNH250</v>
      </c>
      <c r="AB507" s="51">
        <f t="shared" si="71"/>
        <v>5111</v>
      </c>
      <c r="AC507" s="51">
        <f t="shared" si="72"/>
        <v>131</v>
      </c>
      <c r="AE507" s="45">
        <f>IF(H507="","",Sheet1!U507)</f>
        <v>3</v>
      </c>
      <c r="AG507" s="15">
        <f>IF(H507="","",Sheet1!T507)</f>
        <v>46000</v>
      </c>
      <c r="AH507" s="46">
        <f t="shared" si="73"/>
        <v>138000</v>
      </c>
      <c r="AL507" s="48">
        <f t="shared" si="74"/>
        <v>8</v>
      </c>
      <c r="AN507" s="45">
        <f t="shared" si="75"/>
        <v>11040</v>
      </c>
      <c r="AO507" s="48">
        <f t="shared" si="76"/>
        <v>33311</v>
      </c>
      <c r="AQ507" s="52" t="str">
        <f t="shared" si="77"/>
        <v>K-hangtra</v>
      </c>
      <c r="AR507" s="52">
        <f t="shared" si="78"/>
        <v>156</v>
      </c>
      <c r="AS507" s="52">
        <f t="shared" si="79"/>
        <v>632</v>
      </c>
    </row>
    <row r="508" spans="3:45" x14ac:dyDescent="0.25">
      <c r="C508" s="39" t="str">
        <f>IF(H508="","",Sheet1!AI508)</f>
        <v>B</v>
      </c>
      <c r="D508" s="38" t="s">
        <v>3039</v>
      </c>
      <c r="E508" s="38" t="s">
        <v>25</v>
      </c>
      <c r="F508" s="39" t="str">
        <f>IF(H508="","",Sheet1!AF508)</f>
        <v>06/10/2025</v>
      </c>
      <c r="G508" t="str">
        <f>IF(H508="","",Sheet1!AF508)</f>
        <v>06/10/2025</v>
      </c>
      <c r="H508" s="21">
        <v>9106028718</v>
      </c>
      <c r="I508" t="str">
        <f>IF(H508="","",Sheet1!AF508)</f>
        <v>06/10/2025</v>
      </c>
      <c r="J508" s="40" t="str">
        <f t="shared" si="70"/>
        <v>NKHT2510/00200477115</v>
      </c>
      <c r="L508" s="42" t="str">
        <f>IF(H508="","",Sheet1!AK508)</f>
        <v>K25TTM</v>
      </c>
      <c r="M508" s="42" t="str">
        <f>IF(H508="","",Sheet1!AE508)</f>
        <v>00477115</v>
      </c>
      <c r="N508" s="43" t="str">
        <f>IF(H508="","",Sheet1!AF508)</f>
        <v>06/10/2025</v>
      </c>
      <c r="O508" s="15" t="str">
        <f>IF(H508="","",Sheet1!AH508)</f>
        <v>WIN-HNI-00-002</v>
      </c>
      <c r="S508" s="40" t="str">
        <f>IF(H508="","",Sheet1!AL508)</f>
        <v>3089 WM+ HNI 44 Lâm Tiên</v>
      </c>
      <c r="V508" s="40" t="str">
        <f>IF(H508="","",Sheet1!AL508)</f>
        <v>3089 WM+ HNI 44 Lâm Tiên</v>
      </c>
      <c r="Y508" s="15" t="str">
        <f>IF(H508="","",Sheet1!AJ508)</f>
        <v>MNH250</v>
      </c>
      <c r="AB508" s="51">
        <f t="shared" si="71"/>
        <v>5111</v>
      </c>
      <c r="AC508" s="51">
        <f t="shared" si="72"/>
        <v>131</v>
      </c>
      <c r="AE508" s="45">
        <f>IF(H508="","",Sheet1!U508)</f>
        <v>1</v>
      </c>
      <c r="AG508" s="15">
        <f>IF(H508="","",Sheet1!T508)</f>
        <v>46000</v>
      </c>
      <c r="AH508" s="46">
        <f t="shared" si="73"/>
        <v>46000</v>
      </c>
      <c r="AL508" s="48">
        <f t="shared" si="74"/>
        <v>8</v>
      </c>
      <c r="AN508" s="45">
        <f t="shared" si="75"/>
        <v>3680</v>
      </c>
      <c r="AO508" s="48">
        <f t="shared" si="76"/>
        <v>33311</v>
      </c>
      <c r="AQ508" s="52" t="str">
        <f t="shared" si="77"/>
        <v>K-hangtra</v>
      </c>
      <c r="AR508" s="52">
        <f t="shared" si="78"/>
        <v>156</v>
      </c>
      <c r="AS508" s="52">
        <f t="shared" si="79"/>
        <v>632</v>
      </c>
    </row>
    <row r="509" spans="3:45" x14ac:dyDescent="0.25">
      <c r="C509" s="39" t="str">
        <f>IF(H509="","",Sheet1!AI509)</f>
        <v>N</v>
      </c>
      <c r="D509" s="38" t="s">
        <v>3039</v>
      </c>
      <c r="E509" s="38" t="s">
        <v>25</v>
      </c>
      <c r="F509" s="39" t="str">
        <f>IF(H509="","",Sheet1!AF509)</f>
        <v>06/10/2025</v>
      </c>
      <c r="G509" t="str">
        <f>IF(H509="","",Sheet1!AF509)</f>
        <v>06/10/2025</v>
      </c>
      <c r="H509" s="21">
        <v>9106028757</v>
      </c>
      <c r="I509" t="str">
        <f>IF(H509="","",Sheet1!AF509)</f>
        <v>06/10/2025</v>
      </c>
      <c r="J509" s="40" t="str">
        <f t="shared" si="70"/>
        <v>NKHT2510/31100158439</v>
      </c>
      <c r="L509" s="42" t="str">
        <f>IF(H509="","",Sheet1!AK509)</f>
        <v>K25TTM</v>
      </c>
      <c r="M509" s="42" t="str">
        <f>IF(H509="","",Sheet1!AE509)</f>
        <v>00158439</v>
      </c>
      <c r="N509" s="43" t="str">
        <f>IF(H509="","",Sheet1!AF509)</f>
        <v>06/10/2025</v>
      </c>
      <c r="O509" s="15" t="str">
        <f>IF(H509="","",Sheet1!AH509)</f>
        <v>WIN4311</v>
      </c>
      <c r="S509" s="40" t="str">
        <f>IF(H509="","",Sheet1!AL509)</f>
        <v>4311 WM+ HCM 65-65A-B-C Nguyễn Đỗ Cung</v>
      </c>
      <c r="V509" s="40" t="str">
        <f>IF(H509="","",Sheet1!AL509)</f>
        <v>4311 WM+ HCM 65-65A-B-C Nguyễn Đỗ Cung</v>
      </c>
      <c r="Y509" s="15" t="str">
        <f>IF(H509="","",Sheet1!AJ509)</f>
        <v>CGM300</v>
      </c>
      <c r="AB509" s="51">
        <f t="shared" si="71"/>
        <v>5111</v>
      </c>
      <c r="AC509" s="51">
        <f t="shared" si="72"/>
        <v>131</v>
      </c>
      <c r="AE509" s="45">
        <f>IF(H509="","",Sheet1!U509)</f>
        <v>1</v>
      </c>
      <c r="AG509" s="15">
        <f>IF(H509="","",Sheet1!T509)</f>
        <v>73431</v>
      </c>
      <c r="AH509" s="46">
        <f t="shared" si="73"/>
        <v>73431</v>
      </c>
      <c r="AL509" s="48">
        <f t="shared" si="74"/>
        <v>8</v>
      </c>
      <c r="AN509" s="45">
        <f t="shared" si="75"/>
        <v>5874.4800000000005</v>
      </c>
      <c r="AO509" s="48">
        <f t="shared" si="76"/>
        <v>33311</v>
      </c>
      <c r="AQ509" s="52" t="str">
        <f t="shared" si="77"/>
        <v>K-hangtra</v>
      </c>
      <c r="AR509" s="52">
        <f t="shared" si="78"/>
        <v>156</v>
      </c>
      <c r="AS509" s="52">
        <f t="shared" si="79"/>
        <v>632</v>
      </c>
    </row>
    <row r="510" spans="3:45" x14ac:dyDescent="0.25">
      <c r="C510" s="39" t="str">
        <f>IF(H510="","",Sheet1!AI510)</f>
        <v>N</v>
      </c>
      <c r="D510" s="38" t="s">
        <v>3039</v>
      </c>
      <c r="E510" s="38" t="s">
        <v>25</v>
      </c>
      <c r="F510" s="39" t="str">
        <f>IF(H510="","",Sheet1!AF510)</f>
        <v>06/10/2025</v>
      </c>
      <c r="G510" t="str">
        <f>IF(H510="","",Sheet1!AF510)</f>
        <v>06/10/2025</v>
      </c>
      <c r="H510" s="21">
        <v>9106028757</v>
      </c>
      <c r="I510" t="str">
        <f>IF(H510="","",Sheet1!AF510)</f>
        <v>06/10/2025</v>
      </c>
      <c r="J510" s="40" t="str">
        <f t="shared" si="70"/>
        <v>NKHT2510/31100158439</v>
      </c>
      <c r="L510" s="42" t="str">
        <f>IF(H510="","",Sheet1!AK510)</f>
        <v>K25TTM</v>
      </c>
      <c r="M510" s="42" t="str">
        <f>IF(H510="","",Sheet1!AE510)</f>
        <v>00158439</v>
      </c>
      <c r="N510" s="43" t="str">
        <f>IF(H510="","",Sheet1!AF510)</f>
        <v>06/10/2025</v>
      </c>
      <c r="O510" s="15" t="str">
        <f>IF(H510="","",Sheet1!AH510)</f>
        <v>WIN4311</v>
      </c>
      <c r="S510" s="40" t="str">
        <f>IF(H510="","",Sheet1!AL510)</f>
        <v>4311 WM+ HCM 65-65A-B-C Nguyễn Đỗ Cung</v>
      </c>
      <c r="V510" s="40" t="str">
        <f>IF(H510="","",Sheet1!AL510)</f>
        <v>4311 WM+ HCM 65-65A-B-C Nguyễn Đỗ Cung</v>
      </c>
      <c r="Y510" s="15" t="str">
        <f>IF(H510="","",Sheet1!AJ510)</f>
        <v>GL250</v>
      </c>
      <c r="AB510" s="51">
        <f t="shared" si="71"/>
        <v>5111</v>
      </c>
      <c r="AC510" s="51">
        <f t="shared" si="72"/>
        <v>131</v>
      </c>
      <c r="AE510" s="45">
        <f>IF(H510="","",Sheet1!U510)</f>
        <v>1</v>
      </c>
      <c r="AG510" s="15">
        <f>IF(H510="","",Sheet1!T510)</f>
        <v>49500</v>
      </c>
      <c r="AH510" s="46">
        <f t="shared" si="73"/>
        <v>49500</v>
      </c>
      <c r="AL510" s="48">
        <f t="shared" si="74"/>
        <v>8</v>
      </c>
      <c r="AN510" s="45">
        <f t="shared" si="75"/>
        <v>3960</v>
      </c>
      <c r="AO510" s="48">
        <f t="shared" si="76"/>
        <v>33311</v>
      </c>
      <c r="AQ510" s="52" t="str">
        <f t="shared" si="77"/>
        <v>K-hangtra</v>
      </c>
      <c r="AR510" s="52">
        <f t="shared" si="78"/>
        <v>156</v>
      </c>
      <c r="AS510" s="52">
        <f t="shared" si="79"/>
        <v>632</v>
      </c>
    </row>
    <row r="511" spans="3:45" x14ac:dyDescent="0.25">
      <c r="C511" s="39" t="str">
        <f>IF(H511="","",Sheet1!AI511)</f>
        <v>N</v>
      </c>
      <c r="D511" s="38" t="s">
        <v>3039</v>
      </c>
      <c r="E511" s="38" t="s">
        <v>25</v>
      </c>
      <c r="F511" s="39" t="str">
        <f>IF(H511="","",Sheet1!AF511)</f>
        <v>06/10/2025</v>
      </c>
      <c r="G511" t="str">
        <f>IF(H511="","",Sheet1!AF511)</f>
        <v>06/10/2025</v>
      </c>
      <c r="H511" s="21">
        <v>9106028757</v>
      </c>
      <c r="I511" t="str">
        <f>IF(H511="","",Sheet1!AF511)</f>
        <v>06/10/2025</v>
      </c>
      <c r="J511" s="40" t="str">
        <f t="shared" si="70"/>
        <v>NKHT2510/31100158439</v>
      </c>
      <c r="L511" s="42" t="str">
        <f>IF(H511="","",Sheet1!AK511)</f>
        <v>K25TTM</v>
      </c>
      <c r="M511" s="42" t="str">
        <f>IF(H511="","",Sheet1!AE511)</f>
        <v>00158439</v>
      </c>
      <c r="N511" s="43" t="str">
        <f>IF(H511="","",Sheet1!AF511)</f>
        <v>06/10/2025</v>
      </c>
      <c r="O511" s="15" t="str">
        <f>IF(H511="","",Sheet1!AH511)</f>
        <v>WIN4311</v>
      </c>
      <c r="S511" s="40" t="str">
        <f>IF(H511="","",Sheet1!AL511)</f>
        <v>4311 WM+ HCM 65-65A-B-C Nguyễn Đỗ Cung</v>
      </c>
      <c r="V511" s="40" t="str">
        <f>IF(H511="","",Sheet1!AL511)</f>
        <v>4311 WM+ HCM 65-65A-B-C Nguyễn Đỗ Cung</v>
      </c>
      <c r="Y511" s="15" t="str">
        <f>IF(H511="","",Sheet1!AJ511)</f>
        <v>GM500</v>
      </c>
      <c r="AB511" s="51">
        <f t="shared" si="71"/>
        <v>5111</v>
      </c>
      <c r="AC511" s="51">
        <f t="shared" si="72"/>
        <v>131</v>
      </c>
      <c r="AE511" s="45">
        <f>IF(H511="","",Sheet1!U511)</f>
        <v>2</v>
      </c>
      <c r="AG511" s="15">
        <f>IF(H511="","",Sheet1!T511)</f>
        <v>111058</v>
      </c>
      <c r="AH511" s="46">
        <f t="shared" si="73"/>
        <v>222116</v>
      </c>
      <c r="AL511" s="48">
        <f t="shared" si="74"/>
        <v>8</v>
      </c>
      <c r="AN511" s="45">
        <f t="shared" si="75"/>
        <v>17769.28</v>
      </c>
      <c r="AO511" s="48">
        <f t="shared" si="76"/>
        <v>33311</v>
      </c>
      <c r="AQ511" s="52" t="str">
        <f t="shared" si="77"/>
        <v>K-hangtra</v>
      </c>
      <c r="AR511" s="52">
        <f t="shared" si="78"/>
        <v>156</v>
      </c>
      <c r="AS511" s="52">
        <f t="shared" si="79"/>
        <v>632</v>
      </c>
    </row>
    <row r="512" spans="3:45" x14ac:dyDescent="0.25">
      <c r="C512" s="39" t="str">
        <f>IF(H512="","",Sheet1!AI512)</f>
        <v>N</v>
      </c>
      <c r="D512" s="38" t="s">
        <v>3039</v>
      </c>
      <c r="E512" s="38" t="s">
        <v>25</v>
      </c>
      <c r="F512" s="39" t="str">
        <f>IF(H512="","",Sheet1!AF512)</f>
        <v>06/10/2025</v>
      </c>
      <c r="G512" t="str">
        <f>IF(H512="","",Sheet1!AF512)</f>
        <v>06/10/2025</v>
      </c>
      <c r="H512" s="21">
        <v>9106028757</v>
      </c>
      <c r="I512" t="str">
        <f>IF(H512="","",Sheet1!AF512)</f>
        <v>06/10/2025</v>
      </c>
      <c r="J512" s="40" t="str">
        <f t="shared" si="70"/>
        <v>NKHT2510/31100158439</v>
      </c>
      <c r="L512" s="42" t="str">
        <f>IF(H512="","",Sheet1!AK512)</f>
        <v>K25TTM</v>
      </c>
      <c r="M512" s="42" t="str">
        <f>IF(H512="","",Sheet1!AE512)</f>
        <v>00158439</v>
      </c>
      <c r="N512" s="43" t="str">
        <f>IF(H512="","",Sheet1!AF512)</f>
        <v>06/10/2025</v>
      </c>
      <c r="O512" s="15" t="str">
        <f>IF(H512="","",Sheet1!AH512)</f>
        <v>WIN4311</v>
      </c>
      <c r="S512" s="40" t="str">
        <f>IF(H512="","",Sheet1!AL512)</f>
        <v>4311 WM+ HCM 65-65A-B-C Nguyễn Đỗ Cung</v>
      </c>
      <c r="V512" s="40" t="str">
        <f>IF(H512="","",Sheet1!AL512)</f>
        <v>4311 WM+ HCM 65-65A-B-C Nguyễn Đỗ Cung</v>
      </c>
      <c r="Y512" s="15" t="str">
        <f>IF(H512="","",Sheet1!AJ512)</f>
        <v>TH200</v>
      </c>
      <c r="AB512" s="51">
        <f t="shared" si="71"/>
        <v>5111</v>
      </c>
      <c r="AC512" s="51">
        <f t="shared" si="72"/>
        <v>131</v>
      </c>
      <c r="AE512" s="45">
        <f>IF(H512="","",Sheet1!U512)</f>
        <v>3</v>
      </c>
      <c r="AG512" s="15">
        <f>IF(H512="","",Sheet1!T512)</f>
        <v>45588</v>
      </c>
      <c r="AH512" s="46">
        <f t="shared" si="73"/>
        <v>136764</v>
      </c>
      <c r="AL512" s="48">
        <f t="shared" si="74"/>
        <v>8</v>
      </c>
      <c r="AN512" s="45">
        <f t="shared" si="75"/>
        <v>10941.12</v>
      </c>
      <c r="AO512" s="48">
        <f t="shared" si="76"/>
        <v>33311</v>
      </c>
      <c r="AQ512" s="52" t="str">
        <f t="shared" si="77"/>
        <v>K-hangtra</v>
      </c>
      <c r="AR512" s="52">
        <f t="shared" si="78"/>
        <v>156</v>
      </c>
      <c r="AS512" s="52">
        <f t="shared" si="79"/>
        <v>632</v>
      </c>
    </row>
    <row r="513" spans="3:45" x14ac:dyDescent="0.25">
      <c r="C513" s="39" t="str">
        <f>IF(H513="","",Sheet1!AI513)</f>
        <v>B</v>
      </c>
      <c r="D513" s="38" t="s">
        <v>3039</v>
      </c>
      <c r="E513" s="38" t="s">
        <v>25</v>
      </c>
      <c r="F513" s="39" t="str">
        <f>IF(H513="","",Sheet1!AF513)</f>
        <v>06/10/2025</v>
      </c>
      <c r="G513" t="str">
        <f>IF(H513="","",Sheet1!AF513)</f>
        <v>06/10/2025</v>
      </c>
      <c r="H513" s="21">
        <v>9106028760</v>
      </c>
      <c r="I513" t="str">
        <f>IF(H513="","",Sheet1!AF513)</f>
        <v>06/10/2025</v>
      </c>
      <c r="J513" s="40" t="str">
        <f t="shared" si="70"/>
        <v>NKHT2510/05600028593</v>
      </c>
      <c r="L513" s="42" t="str">
        <f>IF(H513="","",Sheet1!AK513)</f>
        <v>K25TTM</v>
      </c>
      <c r="M513" s="42" t="str">
        <f>IF(H513="","",Sheet1!AE513)</f>
        <v>00028593</v>
      </c>
      <c r="N513" s="43" t="str">
        <f>IF(H513="","",Sheet1!AF513)</f>
        <v>06/10/2025</v>
      </c>
      <c r="O513" s="15" t="str">
        <f>IF(H513="","",Sheet1!AH513)</f>
        <v>WIN-056</v>
      </c>
      <c r="S513" s="40" t="str">
        <f>IF(H513="","",Sheet1!AL513)</f>
        <v>5638 WM+ HYN CT2 KĐT Lạc Hồng Phúc</v>
      </c>
      <c r="V513" s="40" t="str">
        <f>IF(H513="","",Sheet1!AL513)</f>
        <v>5638 WM+ HYN CT2 KĐT Lạc Hồng Phúc</v>
      </c>
      <c r="Y513" s="15" t="str">
        <f>IF(H513="","",Sheet1!AJ513)</f>
        <v>CC300</v>
      </c>
      <c r="AB513" s="51">
        <f t="shared" si="71"/>
        <v>5111</v>
      </c>
      <c r="AC513" s="51">
        <f t="shared" si="72"/>
        <v>131</v>
      </c>
      <c r="AE513" s="45">
        <f>IF(H513="","",Sheet1!U513)</f>
        <v>1</v>
      </c>
      <c r="AG513" s="15">
        <f>IF(H513="","",Sheet1!T513)</f>
        <v>60885</v>
      </c>
      <c r="AH513" s="46">
        <f t="shared" si="73"/>
        <v>60885</v>
      </c>
      <c r="AL513" s="48">
        <f t="shared" si="74"/>
        <v>8</v>
      </c>
      <c r="AN513" s="45">
        <f t="shared" si="75"/>
        <v>4870.8</v>
      </c>
      <c r="AO513" s="48">
        <f t="shared" si="76"/>
        <v>33311</v>
      </c>
      <c r="AQ513" s="52" t="str">
        <f t="shared" si="77"/>
        <v>K-hangtra</v>
      </c>
      <c r="AR513" s="52">
        <f t="shared" si="78"/>
        <v>156</v>
      </c>
      <c r="AS513" s="52">
        <f t="shared" si="79"/>
        <v>632</v>
      </c>
    </row>
    <row r="514" spans="3:45" x14ac:dyDescent="0.25">
      <c r="C514" s="39" t="str">
        <f>IF(H514="","",Sheet1!AI514)</f>
        <v>B</v>
      </c>
      <c r="D514" s="38" t="s">
        <v>3039</v>
      </c>
      <c r="E514" s="38" t="s">
        <v>25</v>
      </c>
      <c r="F514" s="39" t="str">
        <f>IF(H514="","",Sheet1!AF514)</f>
        <v>06/10/2025</v>
      </c>
      <c r="G514" t="str">
        <f>IF(H514="","",Sheet1!AF514)</f>
        <v>06/10/2025</v>
      </c>
      <c r="H514" s="21">
        <v>9106028760</v>
      </c>
      <c r="I514" t="str">
        <f>IF(H514="","",Sheet1!AF514)</f>
        <v>06/10/2025</v>
      </c>
      <c r="J514" s="40" t="str">
        <f t="shared" si="70"/>
        <v>NKHT2510/05600028593</v>
      </c>
      <c r="L514" s="42" t="str">
        <f>IF(H514="","",Sheet1!AK514)</f>
        <v>K25TTM</v>
      </c>
      <c r="M514" s="42" t="str">
        <f>IF(H514="","",Sheet1!AE514)</f>
        <v>00028593</v>
      </c>
      <c r="N514" s="43" t="str">
        <f>IF(H514="","",Sheet1!AF514)</f>
        <v>06/10/2025</v>
      </c>
      <c r="O514" s="15" t="str">
        <f>IF(H514="","",Sheet1!AH514)</f>
        <v>WIN-056</v>
      </c>
      <c r="S514" s="40" t="str">
        <f>IF(H514="","",Sheet1!AL514)</f>
        <v>5638 WM+ HYN CT2 KĐT Lạc Hồng Phúc</v>
      </c>
      <c r="V514" s="40" t="str">
        <f>IF(H514="","",Sheet1!AL514)</f>
        <v>5638 WM+ HYN CT2 KĐT Lạc Hồng Phúc</v>
      </c>
      <c r="Y514" s="15" t="str">
        <f>IF(H514="","",Sheet1!AJ514)</f>
        <v>MNH250</v>
      </c>
      <c r="AB514" s="51">
        <f t="shared" si="71"/>
        <v>5111</v>
      </c>
      <c r="AC514" s="51">
        <f t="shared" si="72"/>
        <v>131</v>
      </c>
      <c r="AE514" s="45">
        <f>IF(H514="","",Sheet1!U514)</f>
        <v>1</v>
      </c>
      <c r="AG514" s="15">
        <f>IF(H514="","",Sheet1!T514)</f>
        <v>46000</v>
      </c>
      <c r="AH514" s="46">
        <f t="shared" si="73"/>
        <v>46000</v>
      </c>
      <c r="AL514" s="48">
        <f t="shared" si="74"/>
        <v>8</v>
      </c>
      <c r="AN514" s="45">
        <f t="shared" si="75"/>
        <v>3680</v>
      </c>
      <c r="AO514" s="48">
        <f t="shared" si="76"/>
        <v>33311</v>
      </c>
      <c r="AQ514" s="52" t="str">
        <f t="shared" si="77"/>
        <v>K-hangtra</v>
      </c>
      <c r="AR514" s="52">
        <f t="shared" si="78"/>
        <v>156</v>
      </c>
      <c r="AS514" s="52">
        <f t="shared" si="79"/>
        <v>632</v>
      </c>
    </row>
    <row r="515" spans="3:45" x14ac:dyDescent="0.25">
      <c r="C515" s="39" t="str">
        <f>IF(H515="","",Sheet1!AI515)</f>
        <v>B</v>
      </c>
      <c r="D515" s="38" t="s">
        <v>3039</v>
      </c>
      <c r="E515" s="38" t="s">
        <v>25</v>
      </c>
      <c r="F515" s="39" t="str">
        <f>IF(H515="","",Sheet1!AF515)</f>
        <v>06/10/2025</v>
      </c>
      <c r="G515" t="str">
        <f>IF(H515="","",Sheet1!AF515)</f>
        <v>06/10/2025</v>
      </c>
      <c r="H515" s="21">
        <v>9106028725</v>
      </c>
      <c r="I515" t="str">
        <f>IF(H515="","",Sheet1!AF515)</f>
        <v>06/10/2025</v>
      </c>
      <c r="J515" s="40" t="str">
        <f t="shared" ref="J515:J578" si="80">"NKHT25"&amp;TEXT(MONTH(I515),"00")&amp;"/"&amp;RIGHT(O515,3)&amp;M515</f>
        <v>NKHT2510/00700046998</v>
      </c>
      <c r="L515" s="42" t="str">
        <f>IF(H515="","",Sheet1!AK515)</f>
        <v>K25TTM</v>
      </c>
      <c r="M515" s="42" t="str">
        <f>IF(H515="","",Sheet1!AE515)</f>
        <v>00046998</v>
      </c>
      <c r="N515" s="43" t="str">
        <f>IF(H515="","",Sheet1!AF515)</f>
        <v>06/10/2025</v>
      </c>
      <c r="O515" s="15" t="str">
        <f>IF(H515="","",Sheet1!AH515)</f>
        <v>WIN-QNH-00-007</v>
      </c>
      <c r="S515" s="40" t="str">
        <f>IF(H515="","",Sheet1!AL515)</f>
        <v>4456 WM+ QNH Dự án KDC lấn biển cọc 6</v>
      </c>
      <c r="V515" s="40" t="str">
        <f>IF(H515="","",Sheet1!AL515)</f>
        <v>4456 WM+ QNH Dự án KDC lấn biển cọc 6</v>
      </c>
      <c r="Y515" s="15" t="str">
        <f>IF(H515="","",Sheet1!AJ515)</f>
        <v>MNH250</v>
      </c>
      <c r="AB515" s="51">
        <f t="shared" ref="AB515:AB578" si="81">IF(H515="","",5111)</f>
        <v>5111</v>
      </c>
      <c r="AC515" s="51">
        <f t="shared" ref="AC515:AC578" si="82">IF(H515="","",131)</f>
        <v>131</v>
      </c>
      <c r="AE515" s="45">
        <f>IF(H515="","",Sheet1!U515)</f>
        <v>2</v>
      </c>
      <c r="AG515" s="15">
        <f>IF(H515="","",Sheet1!T515)</f>
        <v>46000</v>
      </c>
      <c r="AH515" s="46">
        <f t="shared" ref="AH515:AH578" si="83">AE515*AG515</f>
        <v>92000</v>
      </c>
      <c r="AL515" s="48">
        <f t="shared" ref="AL515:AL578" si="84">IF(H515="","",8)</f>
        <v>8</v>
      </c>
      <c r="AN515" s="45">
        <f t="shared" ref="AN515:AN578" si="85">AH515*8%</f>
        <v>7360</v>
      </c>
      <c r="AO515" s="48">
        <f t="shared" ref="AO515:AO578" si="86">IF(H515="","",33311)</f>
        <v>33311</v>
      </c>
      <c r="AQ515" s="52" t="str">
        <f t="shared" ref="AQ515:AQ578" si="87">IF(H515="","","K-hangtra")</f>
        <v>K-hangtra</v>
      </c>
      <c r="AR515" s="52">
        <f t="shared" ref="AR515:AR578" si="88">IF(H515="","",156)</f>
        <v>156</v>
      </c>
      <c r="AS515" s="52">
        <f t="shared" ref="AS515:AS578" si="89">IF(H515="","",632)</f>
        <v>632</v>
      </c>
    </row>
    <row r="516" spans="3:45" x14ac:dyDescent="0.25">
      <c r="C516" s="39" t="str">
        <f>IF(H516="","",Sheet1!AI516)</f>
        <v>N</v>
      </c>
      <c r="D516" s="38" t="s">
        <v>3039</v>
      </c>
      <c r="E516" s="38" t="s">
        <v>25</v>
      </c>
      <c r="F516" s="39" t="str">
        <f>IF(H516="","",Sheet1!AF516)</f>
        <v>06/10/2025</v>
      </c>
      <c r="G516" t="str">
        <f>IF(H516="","",Sheet1!AF516)</f>
        <v>06/10/2025</v>
      </c>
      <c r="H516" s="21">
        <v>9106028746</v>
      </c>
      <c r="I516" t="str">
        <f>IF(H516="","",Sheet1!AF516)</f>
        <v>06/10/2025</v>
      </c>
      <c r="J516" s="40" t="str">
        <f t="shared" si="80"/>
        <v>NKHT2510/02300017115</v>
      </c>
      <c r="L516" s="42" t="str">
        <f>IF(H516="","",Sheet1!AK516)</f>
        <v>K25TTM</v>
      </c>
      <c r="M516" s="42" t="str">
        <f>IF(H516="","",Sheet1!AE516)</f>
        <v>00017115</v>
      </c>
      <c r="N516" s="43" t="str">
        <f>IF(H516="","",Sheet1!AF516)</f>
        <v>06/10/2025</v>
      </c>
      <c r="O516" s="15" t="str">
        <f>IF(H516="","",Sheet1!AH516)</f>
        <v>WIN-023</v>
      </c>
      <c r="S516" s="40" t="str">
        <f>IF(H516="","",Sheet1!AL516)</f>
        <v>5571 WM+ DNI 6/3 Nguyễn Thị Tồn</v>
      </c>
      <c r="V516" s="40" t="str">
        <f>IF(H516="","",Sheet1!AL516)</f>
        <v>5571 WM+ DNI 6/3 Nguyễn Thị Tồn</v>
      </c>
      <c r="Y516" s="15" t="str">
        <f>IF(H516="","",Sheet1!AJ516)</f>
        <v>GM500</v>
      </c>
      <c r="AB516" s="51">
        <f t="shared" si="81"/>
        <v>5111</v>
      </c>
      <c r="AC516" s="51">
        <f t="shared" si="82"/>
        <v>131</v>
      </c>
      <c r="AE516" s="45">
        <f>IF(H516="","",Sheet1!U516)</f>
        <v>1</v>
      </c>
      <c r="AG516" s="15">
        <f>IF(H516="","",Sheet1!T516)</f>
        <v>111058</v>
      </c>
      <c r="AH516" s="46">
        <f t="shared" si="83"/>
        <v>111058</v>
      </c>
      <c r="AL516" s="48">
        <f t="shared" si="84"/>
        <v>8</v>
      </c>
      <c r="AN516" s="45">
        <f t="shared" si="85"/>
        <v>8884.64</v>
      </c>
      <c r="AO516" s="48">
        <f t="shared" si="86"/>
        <v>33311</v>
      </c>
      <c r="AQ516" s="52" t="str">
        <f t="shared" si="87"/>
        <v>K-hangtra</v>
      </c>
      <c r="AR516" s="52">
        <f t="shared" si="88"/>
        <v>156</v>
      </c>
      <c r="AS516" s="52">
        <f t="shared" si="89"/>
        <v>632</v>
      </c>
    </row>
    <row r="517" spans="3:45" x14ac:dyDescent="0.25">
      <c r="C517" s="39" t="str">
        <f>IF(H517="","",Sheet1!AI517)</f>
        <v>N</v>
      </c>
      <c r="D517" s="38" t="s">
        <v>3039</v>
      </c>
      <c r="E517" s="38" t="s">
        <v>25</v>
      </c>
      <c r="F517" s="39" t="str">
        <f>IF(H517="","",Sheet1!AF517)</f>
        <v>06/10/2025</v>
      </c>
      <c r="G517" t="str">
        <f>IF(H517="","",Sheet1!AF517)</f>
        <v>06/10/2025</v>
      </c>
      <c r="H517" s="21">
        <v>9106028746</v>
      </c>
      <c r="I517" t="str">
        <f>IF(H517="","",Sheet1!AF517)</f>
        <v>06/10/2025</v>
      </c>
      <c r="J517" s="40" t="str">
        <f t="shared" si="80"/>
        <v>NKHT2510/02300017115</v>
      </c>
      <c r="L517" s="42" t="str">
        <f>IF(H517="","",Sheet1!AK517)</f>
        <v>K25TTM</v>
      </c>
      <c r="M517" s="42" t="str">
        <f>IF(H517="","",Sheet1!AE517)</f>
        <v>00017115</v>
      </c>
      <c r="N517" s="43" t="str">
        <f>IF(H517="","",Sheet1!AF517)</f>
        <v>06/10/2025</v>
      </c>
      <c r="O517" s="15" t="str">
        <f>IF(H517="","",Sheet1!AH517)</f>
        <v>WIN-023</v>
      </c>
      <c r="S517" s="40" t="str">
        <f>IF(H517="","",Sheet1!AL517)</f>
        <v>5571 WM+ DNI 6/3 Nguyễn Thị Tồn</v>
      </c>
      <c r="V517" s="40" t="str">
        <f>IF(H517="","",Sheet1!AL517)</f>
        <v>5571 WM+ DNI 6/3 Nguyễn Thị Tồn</v>
      </c>
      <c r="Y517" s="15" t="str">
        <f>IF(H517="","",Sheet1!AJ517)</f>
        <v>GXD500</v>
      </c>
      <c r="AB517" s="51">
        <f t="shared" si="81"/>
        <v>5111</v>
      </c>
      <c r="AC517" s="51">
        <f t="shared" si="82"/>
        <v>131</v>
      </c>
      <c r="AE517" s="45">
        <f>IF(H517="","",Sheet1!U517)</f>
        <v>1</v>
      </c>
      <c r="AG517" s="15">
        <f>IF(H517="","",Sheet1!T517)</f>
        <v>111606</v>
      </c>
      <c r="AH517" s="46">
        <f t="shared" si="83"/>
        <v>111606</v>
      </c>
      <c r="AL517" s="48">
        <f t="shared" si="84"/>
        <v>8</v>
      </c>
      <c r="AN517" s="45">
        <f t="shared" si="85"/>
        <v>8928.48</v>
      </c>
      <c r="AO517" s="48">
        <f t="shared" si="86"/>
        <v>33311</v>
      </c>
      <c r="AQ517" s="52" t="str">
        <f t="shared" si="87"/>
        <v>K-hangtra</v>
      </c>
      <c r="AR517" s="52">
        <f t="shared" si="88"/>
        <v>156</v>
      </c>
      <c r="AS517" s="52">
        <f t="shared" si="89"/>
        <v>632</v>
      </c>
    </row>
    <row r="518" spans="3:45" x14ac:dyDescent="0.25">
      <c r="C518" s="39" t="str">
        <f>IF(H518="","",Sheet1!AI518)</f>
        <v>N</v>
      </c>
      <c r="D518" s="38" t="s">
        <v>3039</v>
      </c>
      <c r="E518" s="38" t="s">
        <v>25</v>
      </c>
      <c r="F518" s="39" t="str">
        <f>IF(H518="","",Sheet1!AF518)</f>
        <v>06/10/2025</v>
      </c>
      <c r="G518" t="str">
        <f>IF(H518="","",Sheet1!AF518)</f>
        <v>06/10/2025</v>
      </c>
      <c r="H518" s="21">
        <v>9106028746</v>
      </c>
      <c r="I518" t="str">
        <f>IF(H518="","",Sheet1!AF518)</f>
        <v>06/10/2025</v>
      </c>
      <c r="J518" s="40" t="str">
        <f t="shared" si="80"/>
        <v>NKHT2510/02300017115</v>
      </c>
      <c r="L518" s="42" t="str">
        <f>IF(H518="","",Sheet1!AK518)</f>
        <v>K25TTM</v>
      </c>
      <c r="M518" s="42" t="str">
        <f>IF(H518="","",Sheet1!AE518)</f>
        <v>00017115</v>
      </c>
      <c r="N518" s="43" t="str">
        <f>IF(H518="","",Sheet1!AF518)</f>
        <v>06/10/2025</v>
      </c>
      <c r="O518" s="15" t="str">
        <f>IF(H518="","",Sheet1!AH518)</f>
        <v>WIN-023</v>
      </c>
      <c r="S518" s="40" t="str">
        <f>IF(H518="","",Sheet1!AL518)</f>
        <v>5571 WM+ DNI 6/3 Nguyễn Thị Tồn</v>
      </c>
      <c r="V518" s="40" t="str">
        <f>IF(H518="","",Sheet1!AL518)</f>
        <v>5571 WM+ DNI 6/3 Nguyễn Thị Tồn</v>
      </c>
      <c r="Y518" s="15" t="str">
        <f>IF(H518="","",Sheet1!AJ518)</f>
        <v>GL250</v>
      </c>
      <c r="AB518" s="51">
        <f t="shared" si="81"/>
        <v>5111</v>
      </c>
      <c r="AC518" s="51">
        <f t="shared" si="82"/>
        <v>131</v>
      </c>
      <c r="AE518" s="45">
        <f>IF(H518="","",Sheet1!U518)</f>
        <v>1</v>
      </c>
      <c r="AG518" s="15">
        <f>IF(H518="","",Sheet1!T518)</f>
        <v>49500</v>
      </c>
      <c r="AH518" s="46">
        <f t="shared" si="83"/>
        <v>49500</v>
      </c>
      <c r="AL518" s="48">
        <f t="shared" si="84"/>
        <v>8</v>
      </c>
      <c r="AN518" s="45">
        <f t="shared" si="85"/>
        <v>3960</v>
      </c>
      <c r="AO518" s="48">
        <f t="shared" si="86"/>
        <v>33311</v>
      </c>
      <c r="AQ518" s="52" t="str">
        <f t="shared" si="87"/>
        <v>K-hangtra</v>
      </c>
      <c r="AR518" s="52">
        <f t="shared" si="88"/>
        <v>156</v>
      </c>
      <c r="AS518" s="52">
        <f t="shared" si="89"/>
        <v>632</v>
      </c>
    </row>
    <row r="519" spans="3:45" x14ac:dyDescent="0.25">
      <c r="C519" s="39" t="str">
        <f>IF(H519="","",Sheet1!AI519)</f>
        <v>N</v>
      </c>
      <c r="D519" s="38" t="s">
        <v>3039</v>
      </c>
      <c r="E519" s="38" t="s">
        <v>25</v>
      </c>
      <c r="F519" s="39" t="str">
        <f>IF(H519="","",Sheet1!AF519)</f>
        <v>06/10/2025</v>
      </c>
      <c r="G519" t="str">
        <f>IF(H519="","",Sheet1!AF519)</f>
        <v>06/10/2025</v>
      </c>
      <c r="H519" s="21">
        <v>9106028926</v>
      </c>
      <c r="I519" t="str">
        <f>IF(H519="","",Sheet1!AF519)</f>
        <v>06/10/2025</v>
      </c>
      <c r="J519" s="40" t="str">
        <f t="shared" si="80"/>
        <v>NKHT2510/22600158455</v>
      </c>
      <c r="L519" s="42" t="str">
        <f>IF(H519="","",Sheet1!AK519)</f>
        <v>K25TTM</v>
      </c>
      <c r="M519" s="42" t="str">
        <f>IF(H519="","",Sheet1!AE519)</f>
        <v>00158455</v>
      </c>
      <c r="N519" s="43" t="str">
        <f>IF(H519="","",Sheet1!AF519)</f>
        <v>06/10/2025</v>
      </c>
      <c r="O519" s="15" t="str">
        <f>IF(H519="","",Sheet1!AH519)</f>
        <v>WIN4226</v>
      </c>
      <c r="S519" s="40" t="str">
        <f>IF(H519="","",Sheet1!AL519)</f>
        <v>4226 WM+ HCM 96 Lâm Văn Bền</v>
      </c>
      <c r="V519" s="40" t="str">
        <f>IF(H519="","",Sheet1!AL519)</f>
        <v>4226 WM+ HCM 96 Lâm Văn Bền</v>
      </c>
      <c r="Y519" s="15" t="str">
        <f>IF(H519="","",Sheet1!AJ519)</f>
        <v>GM500</v>
      </c>
      <c r="AB519" s="51">
        <f t="shared" si="81"/>
        <v>5111</v>
      </c>
      <c r="AC519" s="51">
        <f t="shared" si="82"/>
        <v>131</v>
      </c>
      <c r="AE519" s="45">
        <f>IF(H519="","",Sheet1!U519)</f>
        <v>1</v>
      </c>
      <c r="AG519" s="15">
        <f>IF(H519="","",Sheet1!T519)</f>
        <v>111058</v>
      </c>
      <c r="AH519" s="46">
        <f t="shared" si="83"/>
        <v>111058</v>
      </c>
      <c r="AL519" s="48">
        <f t="shared" si="84"/>
        <v>8</v>
      </c>
      <c r="AN519" s="45">
        <f t="shared" si="85"/>
        <v>8884.64</v>
      </c>
      <c r="AO519" s="48">
        <f t="shared" si="86"/>
        <v>33311</v>
      </c>
      <c r="AQ519" s="52" t="str">
        <f t="shared" si="87"/>
        <v>K-hangtra</v>
      </c>
      <c r="AR519" s="52">
        <f t="shared" si="88"/>
        <v>156</v>
      </c>
      <c r="AS519" s="52">
        <f t="shared" si="89"/>
        <v>632</v>
      </c>
    </row>
    <row r="520" spans="3:45" x14ac:dyDescent="0.25">
      <c r="C520" s="39" t="str">
        <f>IF(H520="","",Sheet1!AI520)</f>
        <v>N</v>
      </c>
      <c r="D520" s="38" t="s">
        <v>3039</v>
      </c>
      <c r="E520" s="38" t="s">
        <v>25</v>
      </c>
      <c r="F520" s="39" t="str">
        <f>IF(H520="","",Sheet1!AF520)</f>
        <v>06/10/2025</v>
      </c>
      <c r="G520" t="str">
        <f>IF(H520="","",Sheet1!AF520)</f>
        <v>06/10/2025</v>
      </c>
      <c r="H520" s="21">
        <v>9106028931</v>
      </c>
      <c r="I520" t="str">
        <f>IF(H520="","",Sheet1!AF520)</f>
        <v>06/10/2025</v>
      </c>
      <c r="J520" s="40" t="str">
        <f t="shared" si="80"/>
        <v>NKHT2510/02300017117</v>
      </c>
      <c r="L520" s="42" t="str">
        <f>IF(H520="","",Sheet1!AK520)</f>
        <v>K25TTM</v>
      </c>
      <c r="M520" s="42" t="str">
        <f>IF(H520="","",Sheet1!AE520)</f>
        <v>00017117</v>
      </c>
      <c r="N520" s="43" t="str">
        <f>IF(H520="","",Sheet1!AF520)</f>
        <v>06/10/2025</v>
      </c>
      <c r="O520" s="15" t="str">
        <f>IF(H520="","",Sheet1!AH520)</f>
        <v>WIN-023</v>
      </c>
      <c r="S520" s="40" t="str">
        <f>IF(H520="","",Sheet1!AL520)</f>
        <v>4187 WM+ DNI 19/5 Cách Mạng Tháng 8</v>
      </c>
      <c r="V520" s="40" t="str">
        <f>IF(H520="","",Sheet1!AL520)</f>
        <v>4187 WM+ DNI 19/5 Cách Mạng Tháng 8</v>
      </c>
      <c r="Y520" s="15" t="str">
        <f>IF(H520="","",Sheet1!AJ520)</f>
        <v>GM500</v>
      </c>
      <c r="AB520" s="51">
        <f t="shared" si="81"/>
        <v>5111</v>
      </c>
      <c r="AC520" s="51">
        <f t="shared" si="82"/>
        <v>131</v>
      </c>
      <c r="AE520" s="45">
        <f>IF(H520="","",Sheet1!U520)</f>
        <v>1</v>
      </c>
      <c r="AG520" s="15">
        <f>IF(H520="","",Sheet1!T520)</f>
        <v>111058</v>
      </c>
      <c r="AH520" s="46">
        <f t="shared" si="83"/>
        <v>111058</v>
      </c>
      <c r="AL520" s="48">
        <f t="shared" si="84"/>
        <v>8</v>
      </c>
      <c r="AN520" s="45">
        <f t="shared" si="85"/>
        <v>8884.64</v>
      </c>
      <c r="AO520" s="48">
        <f t="shared" si="86"/>
        <v>33311</v>
      </c>
      <c r="AQ520" s="52" t="str">
        <f t="shared" si="87"/>
        <v>K-hangtra</v>
      </c>
      <c r="AR520" s="52">
        <f t="shared" si="88"/>
        <v>156</v>
      </c>
      <c r="AS520" s="52">
        <f t="shared" si="89"/>
        <v>632</v>
      </c>
    </row>
    <row r="521" spans="3:45" x14ac:dyDescent="0.25">
      <c r="C521" s="39" t="str">
        <f>IF(H521="","",Sheet1!AI521)</f>
        <v>N</v>
      </c>
      <c r="D521" s="38" t="s">
        <v>3039</v>
      </c>
      <c r="E521" s="38" t="s">
        <v>25</v>
      </c>
      <c r="F521" s="39" t="str">
        <f>IF(H521="","",Sheet1!AF521)</f>
        <v>06/10/2025</v>
      </c>
      <c r="G521" t="str">
        <f>IF(H521="","",Sheet1!AF521)</f>
        <v>06/10/2025</v>
      </c>
      <c r="H521" s="21">
        <v>9106028931</v>
      </c>
      <c r="I521" t="str">
        <f>IF(H521="","",Sheet1!AF521)</f>
        <v>06/10/2025</v>
      </c>
      <c r="J521" s="40" t="str">
        <f t="shared" si="80"/>
        <v>NKHT2510/02300017117</v>
      </c>
      <c r="L521" s="42" t="str">
        <f>IF(H521="","",Sheet1!AK521)</f>
        <v>K25TTM</v>
      </c>
      <c r="M521" s="42" t="str">
        <f>IF(H521="","",Sheet1!AE521)</f>
        <v>00017117</v>
      </c>
      <c r="N521" s="43" t="str">
        <f>IF(H521="","",Sheet1!AF521)</f>
        <v>06/10/2025</v>
      </c>
      <c r="O521" s="15" t="str">
        <f>IF(H521="","",Sheet1!AH521)</f>
        <v>WIN-023</v>
      </c>
      <c r="S521" s="40" t="str">
        <f>IF(H521="","",Sheet1!AL521)</f>
        <v>4187 WM+ DNI 19/5 Cách Mạng Tháng 8</v>
      </c>
      <c r="V521" s="40" t="str">
        <f>IF(H521="","",Sheet1!AL521)</f>
        <v>4187 WM+ DNI 19/5 Cách Mạng Tháng 8</v>
      </c>
      <c r="Y521" s="15" t="str">
        <f>IF(H521="","",Sheet1!AJ521)</f>
        <v>GXD500</v>
      </c>
      <c r="AB521" s="51">
        <f t="shared" si="81"/>
        <v>5111</v>
      </c>
      <c r="AC521" s="51">
        <f t="shared" si="82"/>
        <v>131</v>
      </c>
      <c r="AE521" s="45">
        <f>IF(H521="","",Sheet1!U521)</f>
        <v>1</v>
      </c>
      <c r="AG521" s="15">
        <f>IF(H521="","",Sheet1!T521)</f>
        <v>111606</v>
      </c>
      <c r="AH521" s="46">
        <f t="shared" si="83"/>
        <v>111606</v>
      </c>
      <c r="AL521" s="48">
        <f t="shared" si="84"/>
        <v>8</v>
      </c>
      <c r="AN521" s="45">
        <f t="shared" si="85"/>
        <v>8928.48</v>
      </c>
      <c r="AO521" s="48">
        <f t="shared" si="86"/>
        <v>33311</v>
      </c>
      <c r="AQ521" s="52" t="str">
        <f t="shared" si="87"/>
        <v>K-hangtra</v>
      </c>
      <c r="AR521" s="52">
        <f t="shared" si="88"/>
        <v>156</v>
      </c>
      <c r="AS521" s="52">
        <f t="shared" si="89"/>
        <v>632</v>
      </c>
    </row>
    <row r="522" spans="3:45" x14ac:dyDescent="0.25">
      <c r="C522" s="39" t="str">
        <f>IF(H522="","",Sheet1!AI522)</f>
        <v>N</v>
      </c>
      <c r="D522" s="38" t="s">
        <v>3039</v>
      </c>
      <c r="E522" s="38" t="s">
        <v>25</v>
      </c>
      <c r="F522" s="39" t="str">
        <f>IF(H522="","",Sheet1!AF522)</f>
        <v>06/10/2025</v>
      </c>
      <c r="G522" t="str">
        <f>IF(H522="","",Sheet1!AF522)</f>
        <v>06/10/2025</v>
      </c>
      <c r="H522" s="21">
        <v>9106028931</v>
      </c>
      <c r="I522" t="str">
        <f>IF(H522="","",Sheet1!AF522)</f>
        <v>06/10/2025</v>
      </c>
      <c r="J522" s="40" t="str">
        <f t="shared" si="80"/>
        <v>NKHT2510/02300017117</v>
      </c>
      <c r="L522" s="42" t="str">
        <f>IF(H522="","",Sheet1!AK522)</f>
        <v>K25TTM</v>
      </c>
      <c r="M522" s="42" t="str">
        <f>IF(H522="","",Sheet1!AE522)</f>
        <v>00017117</v>
      </c>
      <c r="N522" s="43" t="str">
        <f>IF(H522="","",Sheet1!AF522)</f>
        <v>06/10/2025</v>
      </c>
      <c r="O522" s="15" t="str">
        <f>IF(H522="","",Sheet1!AH522)</f>
        <v>WIN-023</v>
      </c>
      <c r="S522" s="40" t="str">
        <f>IF(H522="","",Sheet1!AL522)</f>
        <v>4187 WM+ DNI 19/5 Cách Mạng Tháng 8</v>
      </c>
      <c r="V522" s="40" t="str">
        <f>IF(H522="","",Sheet1!AL522)</f>
        <v>4187 WM+ DNI 19/5 Cách Mạng Tháng 8</v>
      </c>
      <c r="Y522" s="15" t="str">
        <f>IF(H522="","",Sheet1!AJ522)</f>
        <v>GL250</v>
      </c>
      <c r="AB522" s="51">
        <f t="shared" si="81"/>
        <v>5111</v>
      </c>
      <c r="AC522" s="51">
        <f t="shared" si="82"/>
        <v>131</v>
      </c>
      <c r="AE522" s="45">
        <f>IF(H522="","",Sheet1!U522)</f>
        <v>1</v>
      </c>
      <c r="AG522" s="15">
        <f>IF(H522="","",Sheet1!T522)</f>
        <v>49500</v>
      </c>
      <c r="AH522" s="46">
        <f t="shared" si="83"/>
        <v>49500</v>
      </c>
      <c r="AL522" s="48">
        <f t="shared" si="84"/>
        <v>8</v>
      </c>
      <c r="AN522" s="45">
        <f t="shared" si="85"/>
        <v>3960</v>
      </c>
      <c r="AO522" s="48">
        <f t="shared" si="86"/>
        <v>33311</v>
      </c>
      <c r="AQ522" s="52" t="str">
        <f t="shared" si="87"/>
        <v>K-hangtra</v>
      </c>
      <c r="AR522" s="52">
        <f t="shared" si="88"/>
        <v>156</v>
      </c>
      <c r="AS522" s="52">
        <f t="shared" si="89"/>
        <v>632</v>
      </c>
    </row>
    <row r="523" spans="3:45" x14ac:dyDescent="0.25">
      <c r="C523" s="39" t="str">
        <f>IF(H523="","",Sheet1!AI523)</f>
        <v>B</v>
      </c>
      <c r="D523" s="38" t="s">
        <v>3039</v>
      </c>
      <c r="E523" s="38" t="s">
        <v>25</v>
      </c>
      <c r="F523" s="39" t="str">
        <f>IF(H523="","",Sheet1!AF523)</f>
        <v>06/10/2025</v>
      </c>
      <c r="G523" t="str">
        <f>IF(H523="","",Sheet1!AF523)</f>
        <v>06/10/2025</v>
      </c>
      <c r="H523" s="21">
        <v>9106028944</v>
      </c>
      <c r="I523" t="str">
        <f>IF(H523="","",Sheet1!AF523)</f>
        <v>06/10/2025</v>
      </c>
      <c r="J523" s="40" t="str">
        <f t="shared" si="80"/>
        <v>NKHT2510/00600014794</v>
      </c>
      <c r="L523" s="42" t="str">
        <f>IF(H523="","",Sheet1!AK523)</f>
        <v>K25TTM</v>
      </c>
      <c r="M523" s="42" t="str">
        <f>IF(H523="","",Sheet1!AE523)</f>
        <v>00014794</v>
      </c>
      <c r="N523" s="43" t="str">
        <f>IF(H523="","",Sheet1!AF523)</f>
        <v>06/10/2025</v>
      </c>
      <c r="O523" s="15" t="str">
        <f>IF(H523="","",Sheet1!AH523)</f>
        <v>WIN-HDG-00-006</v>
      </c>
      <c r="S523" s="40" t="str">
        <f>IF(H523="","",Sheet1!AL523)</f>
        <v>5894 WM+ HDG 263 Minh Tân</v>
      </c>
      <c r="V523" s="40" t="str">
        <f>IF(H523="","",Sheet1!AL523)</f>
        <v>5894 WM+ HDG 263 Minh Tân</v>
      </c>
      <c r="Y523" s="15" t="str">
        <f>IF(H523="","",Sheet1!AJ523)</f>
        <v>MNH250</v>
      </c>
      <c r="AB523" s="51">
        <f t="shared" si="81"/>
        <v>5111</v>
      </c>
      <c r="AC523" s="51">
        <f t="shared" si="82"/>
        <v>131</v>
      </c>
      <c r="AE523" s="45">
        <f>IF(H523="","",Sheet1!U523)</f>
        <v>1</v>
      </c>
      <c r="AG523" s="15">
        <f>IF(H523="","",Sheet1!T523)</f>
        <v>46000</v>
      </c>
      <c r="AH523" s="46">
        <f t="shared" si="83"/>
        <v>46000</v>
      </c>
      <c r="AL523" s="48">
        <f t="shared" si="84"/>
        <v>8</v>
      </c>
      <c r="AN523" s="45">
        <f t="shared" si="85"/>
        <v>3680</v>
      </c>
      <c r="AO523" s="48">
        <f t="shared" si="86"/>
        <v>33311</v>
      </c>
      <c r="AQ523" s="52" t="str">
        <f t="shared" si="87"/>
        <v>K-hangtra</v>
      </c>
      <c r="AR523" s="52">
        <f t="shared" si="88"/>
        <v>156</v>
      </c>
      <c r="AS523" s="52">
        <f t="shared" si="89"/>
        <v>632</v>
      </c>
    </row>
    <row r="524" spans="3:45" x14ac:dyDescent="0.25">
      <c r="C524" s="39" t="str">
        <f>IF(H524="","",Sheet1!AI524)</f>
        <v>B</v>
      </c>
      <c r="D524" s="38" t="s">
        <v>3039</v>
      </c>
      <c r="E524" s="38" t="s">
        <v>25</v>
      </c>
      <c r="F524" s="39" t="str">
        <f>IF(H524="","",Sheet1!AF524)</f>
        <v>06/10/2025</v>
      </c>
      <c r="G524" t="str">
        <f>IF(H524="","",Sheet1!AF524)</f>
        <v>06/10/2025</v>
      </c>
      <c r="H524" s="21">
        <v>9106028944</v>
      </c>
      <c r="I524" t="str">
        <f>IF(H524="","",Sheet1!AF524)</f>
        <v>06/10/2025</v>
      </c>
      <c r="J524" s="40" t="str">
        <f t="shared" si="80"/>
        <v>NKHT2510/00600014794</v>
      </c>
      <c r="L524" s="42" t="str">
        <f>IF(H524="","",Sheet1!AK524)</f>
        <v>K25TTM</v>
      </c>
      <c r="M524" s="42" t="str">
        <f>IF(H524="","",Sheet1!AE524)</f>
        <v>00014794</v>
      </c>
      <c r="N524" s="43" t="str">
        <f>IF(H524="","",Sheet1!AF524)</f>
        <v>06/10/2025</v>
      </c>
      <c r="O524" s="15" t="str">
        <f>IF(H524="","",Sheet1!AH524)</f>
        <v>WIN-HDG-00-006</v>
      </c>
      <c r="S524" s="40" t="str">
        <f>IF(H524="","",Sheet1!AL524)</f>
        <v>5894 WM+ HDG 263 Minh Tân</v>
      </c>
      <c r="V524" s="40" t="str">
        <f>IF(H524="","",Sheet1!AL524)</f>
        <v>5894 WM+ HDG 263 Minh Tân</v>
      </c>
      <c r="Y524" s="15" t="str">
        <f>IF(H524="","",Sheet1!AJ524)</f>
        <v>CC300</v>
      </c>
      <c r="AB524" s="51">
        <f t="shared" si="81"/>
        <v>5111</v>
      </c>
      <c r="AC524" s="51">
        <f t="shared" si="82"/>
        <v>131</v>
      </c>
      <c r="AE524" s="45">
        <f>IF(H524="","",Sheet1!U524)</f>
        <v>1</v>
      </c>
      <c r="AG524" s="15">
        <f>IF(H524="","",Sheet1!T524)</f>
        <v>60885</v>
      </c>
      <c r="AH524" s="46">
        <f t="shared" si="83"/>
        <v>60885</v>
      </c>
      <c r="AL524" s="48">
        <f t="shared" si="84"/>
        <v>8</v>
      </c>
      <c r="AN524" s="45">
        <f t="shared" si="85"/>
        <v>4870.8</v>
      </c>
      <c r="AO524" s="48">
        <f t="shared" si="86"/>
        <v>33311</v>
      </c>
      <c r="AQ524" s="52" t="str">
        <f t="shared" si="87"/>
        <v>K-hangtra</v>
      </c>
      <c r="AR524" s="52">
        <f t="shared" si="88"/>
        <v>156</v>
      </c>
      <c r="AS524" s="52">
        <f t="shared" si="89"/>
        <v>632</v>
      </c>
    </row>
    <row r="525" spans="3:45" x14ac:dyDescent="0.25">
      <c r="C525" s="39" t="str">
        <f>IF(H525="","",Sheet1!AI525)</f>
        <v>B</v>
      </c>
      <c r="D525" s="38" t="s">
        <v>3039</v>
      </c>
      <c r="E525" s="38" t="s">
        <v>25</v>
      </c>
      <c r="F525" s="39" t="str">
        <f>IF(H525="","",Sheet1!AF525)</f>
        <v>06/10/2025</v>
      </c>
      <c r="G525" t="str">
        <f>IF(H525="","",Sheet1!AF525)</f>
        <v>06/10/2025</v>
      </c>
      <c r="H525" s="21">
        <v>9106028944</v>
      </c>
      <c r="I525" t="str">
        <f>IF(H525="","",Sheet1!AF525)</f>
        <v>06/10/2025</v>
      </c>
      <c r="J525" s="40" t="str">
        <f t="shared" si="80"/>
        <v>NKHT2510/00600014794</v>
      </c>
      <c r="L525" s="42" t="str">
        <f>IF(H525="","",Sheet1!AK525)</f>
        <v>K25TTM</v>
      </c>
      <c r="M525" s="42" t="str">
        <f>IF(H525="","",Sheet1!AE525)</f>
        <v>00014794</v>
      </c>
      <c r="N525" s="43" t="str">
        <f>IF(H525="","",Sheet1!AF525)</f>
        <v>06/10/2025</v>
      </c>
      <c r="O525" s="15" t="str">
        <f>IF(H525="","",Sheet1!AH525)</f>
        <v>WIN-HDG-00-006</v>
      </c>
      <c r="S525" s="40" t="str">
        <f>IF(H525="","",Sheet1!AL525)</f>
        <v>5894 WM+ HDG 263 Minh Tân</v>
      </c>
      <c r="V525" s="40" t="str">
        <f>IF(H525="","",Sheet1!AL525)</f>
        <v>5894 WM+ HDG 263 Minh Tân</v>
      </c>
      <c r="Y525" s="15" t="str">
        <f>IF(H525="","",Sheet1!AJ525)</f>
        <v>GTLX250G</v>
      </c>
      <c r="AB525" s="51">
        <f t="shared" si="81"/>
        <v>5111</v>
      </c>
      <c r="AC525" s="51">
        <f t="shared" si="82"/>
        <v>131</v>
      </c>
      <c r="AE525" s="45">
        <f>IF(H525="","",Sheet1!U525)</f>
        <v>4</v>
      </c>
      <c r="AG525" s="15">
        <f>IF(H525="","",Sheet1!T525)</f>
        <v>41150</v>
      </c>
      <c r="AH525" s="46">
        <f t="shared" si="83"/>
        <v>164600</v>
      </c>
      <c r="AL525" s="48">
        <f t="shared" si="84"/>
        <v>8</v>
      </c>
      <c r="AN525" s="45">
        <f t="shared" si="85"/>
        <v>13168</v>
      </c>
      <c r="AO525" s="48">
        <f t="shared" si="86"/>
        <v>33311</v>
      </c>
      <c r="AQ525" s="52" t="str">
        <f t="shared" si="87"/>
        <v>K-hangtra</v>
      </c>
      <c r="AR525" s="52">
        <f t="shared" si="88"/>
        <v>156</v>
      </c>
      <c r="AS525" s="52">
        <f t="shared" si="89"/>
        <v>632</v>
      </c>
    </row>
    <row r="526" spans="3:45" x14ac:dyDescent="0.25">
      <c r="C526" s="39" t="str">
        <f>IF(H526="","",Sheet1!AI526)</f>
        <v>N</v>
      </c>
      <c r="D526" s="38" t="s">
        <v>3039</v>
      </c>
      <c r="E526" s="38" t="s">
        <v>25</v>
      </c>
      <c r="F526" s="39" t="str">
        <f>IF(H526="","",Sheet1!AF526)</f>
        <v>06/10/2025</v>
      </c>
      <c r="G526" t="str">
        <f>IF(H526="","",Sheet1!AF526)</f>
        <v>06/10/2025</v>
      </c>
      <c r="H526" s="21">
        <v>9106029088</v>
      </c>
      <c r="I526" t="str">
        <f>IF(H526="","",Sheet1!AF526)</f>
        <v>06/10/2025</v>
      </c>
      <c r="J526" s="40" t="str">
        <f t="shared" si="80"/>
        <v>NKHT2510/02300017119</v>
      </c>
      <c r="L526" s="42" t="str">
        <f>IF(H526="","",Sheet1!AK526)</f>
        <v>K25TTM</v>
      </c>
      <c r="M526" s="42" t="str">
        <f>IF(H526="","",Sheet1!AE526)</f>
        <v>00017119</v>
      </c>
      <c r="N526" s="43" t="str">
        <f>IF(H526="","",Sheet1!AF526)</f>
        <v>06/10/2025</v>
      </c>
      <c r="O526" s="15" t="str">
        <f>IF(H526="","",Sheet1!AH526)</f>
        <v>WIN-023</v>
      </c>
      <c r="S526" s="40" t="str">
        <f>IF(H526="","",Sheet1!AL526)</f>
        <v>3807 WM+ DNI 249 Hà Huy Giáp</v>
      </c>
      <c r="V526" s="40" t="str">
        <f>IF(H526="","",Sheet1!AL526)</f>
        <v>3807 WM+ DNI 249 Hà Huy Giáp</v>
      </c>
      <c r="Y526" s="15" t="str">
        <f>IF(H526="","",Sheet1!AJ526)</f>
        <v>GM500</v>
      </c>
      <c r="AB526" s="51">
        <f t="shared" si="81"/>
        <v>5111</v>
      </c>
      <c r="AC526" s="51">
        <f t="shared" si="82"/>
        <v>131</v>
      </c>
      <c r="AE526" s="45">
        <f>IF(H526="","",Sheet1!U526)</f>
        <v>1</v>
      </c>
      <c r="AG526" s="15">
        <f>IF(H526="","",Sheet1!T526)</f>
        <v>111058</v>
      </c>
      <c r="AH526" s="46">
        <f t="shared" si="83"/>
        <v>111058</v>
      </c>
      <c r="AL526" s="48">
        <f t="shared" si="84"/>
        <v>8</v>
      </c>
      <c r="AN526" s="45">
        <f t="shared" si="85"/>
        <v>8884.64</v>
      </c>
      <c r="AO526" s="48">
        <f t="shared" si="86"/>
        <v>33311</v>
      </c>
      <c r="AQ526" s="52" t="str">
        <f t="shared" si="87"/>
        <v>K-hangtra</v>
      </c>
      <c r="AR526" s="52">
        <f t="shared" si="88"/>
        <v>156</v>
      </c>
      <c r="AS526" s="52">
        <f t="shared" si="89"/>
        <v>632</v>
      </c>
    </row>
    <row r="527" spans="3:45" x14ac:dyDescent="0.25">
      <c r="C527" s="39" t="str">
        <f>IF(H527="","",Sheet1!AI527)</f>
        <v>N</v>
      </c>
      <c r="D527" s="38" t="s">
        <v>3039</v>
      </c>
      <c r="E527" s="38" t="s">
        <v>25</v>
      </c>
      <c r="F527" s="39" t="str">
        <f>IF(H527="","",Sheet1!AF527)</f>
        <v>06/10/2025</v>
      </c>
      <c r="G527" t="str">
        <f>IF(H527="","",Sheet1!AF527)</f>
        <v>06/10/2025</v>
      </c>
      <c r="H527" s="21">
        <v>9106029088</v>
      </c>
      <c r="I527" t="str">
        <f>IF(H527="","",Sheet1!AF527)</f>
        <v>06/10/2025</v>
      </c>
      <c r="J527" s="40" t="str">
        <f t="shared" si="80"/>
        <v>NKHT2510/02300017119</v>
      </c>
      <c r="L527" s="42" t="str">
        <f>IF(H527="","",Sheet1!AK527)</f>
        <v>K25TTM</v>
      </c>
      <c r="M527" s="42" t="str">
        <f>IF(H527="","",Sheet1!AE527)</f>
        <v>00017119</v>
      </c>
      <c r="N527" s="43" t="str">
        <f>IF(H527="","",Sheet1!AF527)</f>
        <v>06/10/2025</v>
      </c>
      <c r="O527" s="15" t="str">
        <f>IF(H527="","",Sheet1!AH527)</f>
        <v>WIN-023</v>
      </c>
      <c r="S527" s="40" t="str">
        <f>IF(H527="","",Sheet1!AL527)</f>
        <v>3807 WM+ DNI 249 Hà Huy Giáp</v>
      </c>
      <c r="V527" s="40" t="str">
        <f>IF(H527="","",Sheet1!AL527)</f>
        <v>3807 WM+ DNI 249 Hà Huy Giáp</v>
      </c>
      <c r="Y527" s="15" t="str">
        <f>IF(H527="","",Sheet1!AJ527)</f>
        <v>MNH250</v>
      </c>
      <c r="AB527" s="51">
        <f t="shared" si="81"/>
        <v>5111</v>
      </c>
      <c r="AC527" s="51">
        <f t="shared" si="82"/>
        <v>131</v>
      </c>
      <c r="AE527" s="45">
        <f>IF(H527="","",Sheet1!U527)</f>
        <v>2</v>
      </c>
      <c r="AG527" s="15">
        <f>IF(H527="","",Sheet1!T527)</f>
        <v>46000</v>
      </c>
      <c r="AH527" s="46">
        <f t="shared" si="83"/>
        <v>92000</v>
      </c>
      <c r="AL527" s="48">
        <f t="shared" si="84"/>
        <v>8</v>
      </c>
      <c r="AN527" s="45">
        <f t="shared" si="85"/>
        <v>7360</v>
      </c>
      <c r="AO527" s="48">
        <f t="shared" si="86"/>
        <v>33311</v>
      </c>
      <c r="AQ527" s="52" t="str">
        <f t="shared" si="87"/>
        <v>K-hangtra</v>
      </c>
      <c r="AR527" s="52">
        <f t="shared" si="88"/>
        <v>156</v>
      </c>
      <c r="AS527" s="52">
        <f t="shared" si="89"/>
        <v>632</v>
      </c>
    </row>
    <row r="528" spans="3:45" x14ac:dyDescent="0.25">
      <c r="C528" s="39" t="str">
        <f>IF(H528="","",Sheet1!AI528)</f>
        <v>N</v>
      </c>
      <c r="D528" s="38" t="s">
        <v>3039</v>
      </c>
      <c r="E528" s="38" t="s">
        <v>25</v>
      </c>
      <c r="F528" s="39" t="str">
        <f>IF(H528="","",Sheet1!AF528)</f>
        <v>06/10/2025</v>
      </c>
      <c r="G528" t="str">
        <f>IF(H528="","",Sheet1!AF528)</f>
        <v>06/10/2025</v>
      </c>
      <c r="H528" s="21">
        <v>9106029088</v>
      </c>
      <c r="I528" t="str">
        <f>IF(H528="","",Sheet1!AF528)</f>
        <v>06/10/2025</v>
      </c>
      <c r="J528" s="40" t="str">
        <f t="shared" si="80"/>
        <v>NKHT2510/02300017119</v>
      </c>
      <c r="L528" s="42" t="str">
        <f>IF(H528="","",Sheet1!AK528)</f>
        <v>K25TTM</v>
      </c>
      <c r="M528" s="42" t="str">
        <f>IF(H528="","",Sheet1!AE528)</f>
        <v>00017119</v>
      </c>
      <c r="N528" s="43" t="str">
        <f>IF(H528="","",Sheet1!AF528)</f>
        <v>06/10/2025</v>
      </c>
      <c r="O528" s="15" t="str">
        <f>IF(H528="","",Sheet1!AH528)</f>
        <v>WIN-023</v>
      </c>
      <c r="S528" s="40" t="str">
        <f>IF(H528="","",Sheet1!AL528)</f>
        <v>3807 WM+ DNI 249 Hà Huy Giáp</v>
      </c>
      <c r="V528" s="40" t="str">
        <f>IF(H528="","",Sheet1!AL528)</f>
        <v>3807 WM+ DNI 249 Hà Huy Giáp</v>
      </c>
      <c r="Y528" s="15" t="str">
        <f>IF(H528="","",Sheet1!AJ528)</f>
        <v>CN300</v>
      </c>
      <c r="AB528" s="51">
        <f t="shared" si="81"/>
        <v>5111</v>
      </c>
      <c r="AC528" s="51">
        <f t="shared" si="82"/>
        <v>131</v>
      </c>
      <c r="AE528" s="45">
        <f>IF(H528="","",Sheet1!U528)</f>
        <v>1</v>
      </c>
      <c r="AG528" s="15">
        <f>IF(H528="","",Sheet1!T528)</f>
        <v>70950</v>
      </c>
      <c r="AH528" s="46">
        <f t="shared" si="83"/>
        <v>70950</v>
      </c>
      <c r="AL528" s="48">
        <f t="shared" si="84"/>
        <v>8</v>
      </c>
      <c r="AN528" s="45">
        <f t="shared" si="85"/>
        <v>5676</v>
      </c>
      <c r="AO528" s="48">
        <f t="shared" si="86"/>
        <v>33311</v>
      </c>
      <c r="AQ528" s="52" t="str">
        <f t="shared" si="87"/>
        <v>K-hangtra</v>
      </c>
      <c r="AR528" s="52">
        <f t="shared" si="88"/>
        <v>156</v>
      </c>
      <c r="AS528" s="52">
        <f t="shared" si="89"/>
        <v>632</v>
      </c>
    </row>
    <row r="529" spans="3:45" x14ac:dyDescent="0.25">
      <c r="C529" s="39" t="str">
        <f>IF(H529="","",Sheet1!AI529)</f>
        <v>N</v>
      </c>
      <c r="D529" s="38" t="s">
        <v>3039</v>
      </c>
      <c r="E529" s="38" t="s">
        <v>25</v>
      </c>
      <c r="F529" s="39" t="str">
        <f>IF(H529="","",Sheet1!AF529)</f>
        <v>06/10/2025</v>
      </c>
      <c r="G529" t="str">
        <f>IF(H529="","",Sheet1!AF529)</f>
        <v>06/10/2025</v>
      </c>
      <c r="H529" s="21">
        <v>9106029088</v>
      </c>
      <c r="I529" t="str">
        <f>IF(H529="","",Sheet1!AF529)</f>
        <v>06/10/2025</v>
      </c>
      <c r="J529" s="40" t="str">
        <f t="shared" si="80"/>
        <v>NKHT2510/02300017119</v>
      </c>
      <c r="L529" s="42" t="str">
        <f>IF(H529="","",Sheet1!AK529)</f>
        <v>K25TTM</v>
      </c>
      <c r="M529" s="42" t="str">
        <f>IF(H529="","",Sheet1!AE529)</f>
        <v>00017119</v>
      </c>
      <c r="N529" s="43" t="str">
        <f>IF(H529="","",Sheet1!AF529)</f>
        <v>06/10/2025</v>
      </c>
      <c r="O529" s="15" t="str">
        <f>IF(H529="","",Sheet1!AH529)</f>
        <v>WIN-023</v>
      </c>
      <c r="S529" s="40" t="str">
        <f>IF(H529="","",Sheet1!AL529)</f>
        <v>3807 WM+ DNI 249 Hà Huy Giáp</v>
      </c>
      <c r="V529" s="40" t="str">
        <f>IF(H529="","",Sheet1!AL529)</f>
        <v>3807 WM+ DNI 249 Hà Huy Giáp</v>
      </c>
      <c r="Y529" s="15" t="str">
        <f>IF(H529="","",Sheet1!AJ529)</f>
        <v>CGM300</v>
      </c>
      <c r="AB529" s="51">
        <f t="shared" si="81"/>
        <v>5111</v>
      </c>
      <c r="AC529" s="51">
        <f t="shared" si="82"/>
        <v>131</v>
      </c>
      <c r="AE529" s="45">
        <f>IF(H529="","",Sheet1!U529)</f>
        <v>1</v>
      </c>
      <c r="AG529" s="15">
        <f>IF(H529="","",Sheet1!T529)</f>
        <v>73431</v>
      </c>
      <c r="AH529" s="46">
        <f t="shared" si="83"/>
        <v>73431</v>
      </c>
      <c r="AL529" s="48">
        <f t="shared" si="84"/>
        <v>8</v>
      </c>
      <c r="AN529" s="45">
        <f t="shared" si="85"/>
        <v>5874.4800000000005</v>
      </c>
      <c r="AO529" s="48">
        <f t="shared" si="86"/>
        <v>33311</v>
      </c>
      <c r="AQ529" s="52" t="str">
        <f t="shared" si="87"/>
        <v>K-hangtra</v>
      </c>
      <c r="AR529" s="52">
        <f t="shared" si="88"/>
        <v>156</v>
      </c>
      <c r="AS529" s="52">
        <f t="shared" si="89"/>
        <v>632</v>
      </c>
    </row>
    <row r="530" spans="3:45" x14ac:dyDescent="0.25">
      <c r="C530" s="39" t="str">
        <f>IF(H530="","",Sheet1!AI530)</f>
        <v>N</v>
      </c>
      <c r="D530" s="38" t="s">
        <v>3039</v>
      </c>
      <c r="E530" s="38" t="s">
        <v>25</v>
      </c>
      <c r="F530" s="39" t="str">
        <f>IF(H530="","",Sheet1!AF530)</f>
        <v>06/10/2025</v>
      </c>
      <c r="G530" t="str">
        <f>IF(H530="","",Sheet1!AF530)</f>
        <v>06/10/2025</v>
      </c>
      <c r="H530" s="21">
        <v>9106029112</v>
      </c>
      <c r="I530" t="str">
        <f>IF(H530="","",Sheet1!AF530)</f>
        <v>06/10/2025</v>
      </c>
      <c r="J530" s="40" t="str">
        <f t="shared" si="80"/>
        <v>NKHT2510/06100015628</v>
      </c>
      <c r="L530" s="42" t="str">
        <f>IF(H530="","",Sheet1!AK530)</f>
        <v>K25TTM</v>
      </c>
      <c r="M530" s="42" t="str">
        <f>IF(H530="","",Sheet1!AE530)</f>
        <v>00015628</v>
      </c>
      <c r="N530" s="43" t="str">
        <f>IF(H530="","",Sheet1!AF530)</f>
        <v>06/10/2025</v>
      </c>
      <c r="O530" s="15" t="str">
        <f>IF(H530="","",Sheet1!AH530)</f>
        <v>WIN-061</v>
      </c>
      <c r="S530" s="40" t="str">
        <f>IF(H530="","",Sheet1!AL530)</f>
        <v>2AOV WM+ QNM 343 - 345 Trần Cao Vân</v>
      </c>
      <c r="V530" s="40" t="str">
        <f>IF(H530="","",Sheet1!AL530)</f>
        <v>2AOV WM+ QNM 343 - 345 Trần Cao Vân</v>
      </c>
      <c r="Y530" s="15" t="str">
        <f>IF(H530="","",Sheet1!AJ530)</f>
        <v>GM500</v>
      </c>
      <c r="AB530" s="51">
        <f t="shared" si="81"/>
        <v>5111</v>
      </c>
      <c r="AC530" s="51">
        <f t="shared" si="82"/>
        <v>131</v>
      </c>
      <c r="AE530" s="45">
        <f>IF(H530="","",Sheet1!U530)</f>
        <v>1</v>
      </c>
      <c r="AG530" s="15">
        <f>IF(H530="","",Sheet1!T530)</f>
        <v>111058</v>
      </c>
      <c r="AH530" s="46">
        <f t="shared" si="83"/>
        <v>111058</v>
      </c>
      <c r="AL530" s="48">
        <f t="shared" si="84"/>
        <v>8</v>
      </c>
      <c r="AN530" s="45">
        <f t="shared" si="85"/>
        <v>8884.64</v>
      </c>
      <c r="AO530" s="48">
        <f t="shared" si="86"/>
        <v>33311</v>
      </c>
      <c r="AQ530" s="52" t="str">
        <f t="shared" si="87"/>
        <v>K-hangtra</v>
      </c>
      <c r="AR530" s="52">
        <f t="shared" si="88"/>
        <v>156</v>
      </c>
      <c r="AS530" s="52">
        <f t="shared" si="89"/>
        <v>632</v>
      </c>
    </row>
    <row r="531" spans="3:45" x14ac:dyDescent="0.25">
      <c r="C531" s="39" t="str">
        <f>IF(H531="","",Sheet1!AI531)</f>
        <v>N</v>
      </c>
      <c r="D531" s="38" t="s">
        <v>3039</v>
      </c>
      <c r="E531" s="38" t="s">
        <v>25</v>
      </c>
      <c r="F531" s="39" t="str">
        <f>IF(H531="","",Sheet1!AF531)</f>
        <v>06/10/2025</v>
      </c>
      <c r="G531" t="str">
        <f>IF(H531="","",Sheet1!AF531)</f>
        <v>06/10/2025</v>
      </c>
      <c r="H531" s="21">
        <v>9106029128</v>
      </c>
      <c r="I531" t="str">
        <f>IF(H531="","",Sheet1!AF531)</f>
        <v>06/10/2025</v>
      </c>
      <c r="J531" s="40" t="str">
        <f t="shared" si="80"/>
        <v>NKHT2510/00900080081</v>
      </c>
      <c r="L531" s="42" t="str">
        <f>IF(H531="","",Sheet1!AK531)</f>
        <v>K25TTM</v>
      </c>
      <c r="M531" s="42" t="str">
        <f>IF(H531="","",Sheet1!AE531)</f>
        <v>00080081</v>
      </c>
      <c r="N531" s="43" t="str">
        <f>IF(H531="","",Sheet1!AF531)</f>
        <v>06/10/2025</v>
      </c>
      <c r="O531" s="15" t="str">
        <f>IF(H531="","",Sheet1!AH531)</f>
        <v>WIN-DNG-01-009</v>
      </c>
      <c r="S531" s="40" t="str">
        <f>IF(H531="","",Sheet1!AL531)</f>
        <v>2AJL WM+ DNG 111 Phan Văn Đáng</v>
      </c>
      <c r="V531" s="40" t="str">
        <f>IF(H531="","",Sheet1!AL531)</f>
        <v>2AJL WM+ DNG 111 Phan Văn Đáng</v>
      </c>
      <c r="Y531" s="15" t="str">
        <f>IF(H531="","",Sheet1!AJ531)</f>
        <v>GTLX250G</v>
      </c>
      <c r="AB531" s="51">
        <f t="shared" si="81"/>
        <v>5111</v>
      </c>
      <c r="AC531" s="51">
        <f t="shared" si="82"/>
        <v>131</v>
      </c>
      <c r="AE531" s="45">
        <f>IF(H531="","",Sheet1!U531)</f>
        <v>1</v>
      </c>
      <c r="AG531" s="15">
        <f>IF(H531="","",Sheet1!T531)</f>
        <v>41150</v>
      </c>
      <c r="AH531" s="46">
        <f t="shared" si="83"/>
        <v>41150</v>
      </c>
      <c r="AL531" s="48">
        <f t="shared" si="84"/>
        <v>8</v>
      </c>
      <c r="AN531" s="45">
        <f t="shared" si="85"/>
        <v>3292</v>
      </c>
      <c r="AO531" s="48">
        <f t="shared" si="86"/>
        <v>33311</v>
      </c>
      <c r="AQ531" s="52" t="str">
        <f t="shared" si="87"/>
        <v>K-hangtra</v>
      </c>
      <c r="AR531" s="52">
        <f t="shared" si="88"/>
        <v>156</v>
      </c>
      <c r="AS531" s="52">
        <f t="shared" si="89"/>
        <v>632</v>
      </c>
    </row>
    <row r="532" spans="3:45" x14ac:dyDescent="0.25">
      <c r="C532" s="39" t="str">
        <f>IF(H532="","",Sheet1!AI532)</f>
        <v>N</v>
      </c>
      <c r="D532" s="38" t="s">
        <v>3039</v>
      </c>
      <c r="E532" s="38" t="s">
        <v>25</v>
      </c>
      <c r="F532" s="39" t="str">
        <f>IF(H532="","",Sheet1!AF532)</f>
        <v>06/10/2025</v>
      </c>
      <c r="G532" t="str">
        <f>IF(H532="","",Sheet1!AF532)</f>
        <v>06/10/2025</v>
      </c>
      <c r="H532" s="21">
        <v>9106029128</v>
      </c>
      <c r="I532" t="str">
        <f>IF(H532="","",Sheet1!AF532)</f>
        <v>06/10/2025</v>
      </c>
      <c r="J532" s="40" t="str">
        <f t="shared" si="80"/>
        <v>NKHT2510/00900080081</v>
      </c>
      <c r="L532" s="42" t="str">
        <f>IF(H532="","",Sheet1!AK532)</f>
        <v>K25TTM</v>
      </c>
      <c r="M532" s="42" t="str">
        <f>IF(H532="","",Sheet1!AE532)</f>
        <v>00080081</v>
      </c>
      <c r="N532" s="43" t="str">
        <f>IF(H532="","",Sheet1!AF532)</f>
        <v>06/10/2025</v>
      </c>
      <c r="O532" s="15" t="str">
        <f>IF(H532="","",Sheet1!AH532)</f>
        <v>WIN-DNG-01-009</v>
      </c>
      <c r="S532" s="40" t="str">
        <f>IF(H532="","",Sheet1!AL532)</f>
        <v>2AJL WM+ DNG 111 Phan Văn Đáng</v>
      </c>
      <c r="V532" s="40" t="str">
        <f>IF(H532="","",Sheet1!AL532)</f>
        <v>2AJL WM+ DNG 111 Phan Văn Đáng</v>
      </c>
      <c r="Y532" s="15" t="str">
        <f>IF(H532="","",Sheet1!AJ532)</f>
        <v>CC300</v>
      </c>
      <c r="AB532" s="51">
        <f t="shared" si="81"/>
        <v>5111</v>
      </c>
      <c r="AC532" s="51">
        <f t="shared" si="82"/>
        <v>131</v>
      </c>
      <c r="AE532" s="45">
        <f>IF(H532="","",Sheet1!U532)</f>
        <v>1</v>
      </c>
      <c r="AG532" s="15">
        <f>IF(H532="","",Sheet1!T532)</f>
        <v>60885</v>
      </c>
      <c r="AH532" s="46">
        <f t="shared" si="83"/>
        <v>60885</v>
      </c>
      <c r="AL532" s="48">
        <f t="shared" si="84"/>
        <v>8</v>
      </c>
      <c r="AN532" s="45">
        <f t="shared" si="85"/>
        <v>4870.8</v>
      </c>
      <c r="AO532" s="48">
        <f t="shared" si="86"/>
        <v>33311</v>
      </c>
      <c r="AQ532" s="52" t="str">
        <f t="shared" si="87"/>
        <v>K-hangtra</v>
      </c>
      <c r="AR532" s="52">
        <f t="shared" si="88"/>
        <v>156</v>
      </c>
      <c r="AS532" s="52">
        <f t="shared" si="89"/>
        <v>632</v>
      </c>
    </row>
    <row r="533" spans="3:45" x14ac:dyDescent="0.25">
      <c r="C533" s="39" t="str">
        <f>IF(H533="","",Sheet1!AI533)</f>
        <v>B</v>
      </c>
      <c r="D533" s="38" t="s">
        <v>3039</v>
      </c>
      <c r="E533" s="38" t="s">
        <v>25</v>
      </c>
      <c r="F533" s="39" t="str">
        <f>IF(H533="","",Sheet1!AF533)</f>
        <v>06/10/2025</v>
      </c>
      <c r="G533" t="str">
        <f>IF(H533="","",Sheet1!AF533)</f>
        <v>06/10/2025</v>
      </c>
      <c r="H533" s="21">
        <v>9106029137</v>
      </c>
      <c r="I533" t="str">
        <f>IF(H533="","",Sheet1!AF533)</f>
        <v>06/10/2025</v>
      </c>
      <c r="J533" s="40" t="str">
        <f t="shared" si="80"/>
        <v>NKHT2510/02500035062</v>
      </c>
      <c r="L533" s="42" t="str">
        <f>IF(H533="","",Sheet1!AK533)</f>
        <v>K25TTM</v>
      </c>
      <c r="M533" s="42" t="str">
        <f>IF(H533="","",Sheet1!AE533)</f>
        <v>00035062</v>
      </c>
      <c r="N533" s="43" t="str">
        <f>IF(H533="","",Sheet1!AF533)</f>
        <v>06/10/2025</v>
      </c>
      <c r="O533" s="15" t="str">
        <f>IF(H533="","",Sheet1!AH533)</f>
        <v>WIN-025</v>
      </c>
      <c r="S533" s="40" t="str">
        <f>IF(H533="","",Sheet1!AL533)</f>
        <v>5909 WM+ HPG Tân Hòa, Vĩnh Bảo</v>
      </c>
      <c r="V533" s="40" t="str">
        <f>IF(H533="","",Sheet1!AL533)</f>
        <v>5909 WM+ HPG Tân Hòa, Vĩnh Bảo</v>
      </c>
      <c r="Y533" s="15" t="str">
        <f>IF(H533="","",Sheet1!AJ533)</f>
        <v>CC300</v>
      </c>
      <c r="AB533" s="51">
        <f t="shared" si="81"/>
        <v>5111</v>
      </c>
      <c r="AC533" s="51">
        <f t="shared" si="82"/>
        <v>131</v>
      </c>
      <c r="AE533" s="45">
        <f>IF(H533="","",Sheet1!U533)</f>
        <v>1</v>
      </c>
      <c r="AG533" s="15">
        <f>IF(H533="","",Sheet1!T533)</f>
        <v>60885</v>
      </c>
      <c r="AH533" s="46">
        <f t="shared" si="83"/>
        <v>60885</v>
      </c>
      <c r="AL533" s="48">
        <f t="shared" si="84"/>
        <v>8</v>
      </c>
      <c r="AN533" s="45">
        <f t="shared" si="85"/>
        <v>4870.8</v>
      </c>
      <c r="AO533" s="48">
        <f t="shared" si="86"/>
        <v>33311</v>
      </c>
      <c r="AQ533" s="52" t="str">
        <f t="shared" si="87"/>
        <v>K-hangtra</v>
      </c>
      <c r="AR533" s="52">
        <f t="shared" si="88"/>
        <v>156</v>
      </c>
      <c r="AS533" s="52">
        <f t="shared" si="89"/>
        <v>632</v>
      </c>
    </row>
    <row r="534" spans="3:45" x14ac:dyDescent="0.25">
      <c r="C534" s="39" t="str">
        <f>IF(H534="","",Sheet1!AI534)</f>
        <v>B</v>
      </c>
      <c r="D534" s="38" t="s">
        <v>3039</v>
      </c>
      <c r="E534" s="38" t="s">
        <v>25</v>
      </c>
      <c r="F534" s="39" t="str">
        <f>IF(H534="","",Sheet1!AF534)</f>
        <v>06/10/2025</v>
      </c>
      <c r="G534" t="str">
        <f>IF(H534="","",Sheet1!AF534)</f>
        <v>06/10/2025</v>
      </c>
      <c r="H534" s="21">
        <v>9106029137</v>
      </c>
      <c r="I534" t="str">
        <f>IF(H534="","",Sheet1!AF534)</f>
        <v>06/10/2025</v>
      </c>
      <c r="J534" s="40" t="str">
        <f t="shared" si="80"/>
        <v>NKHT2510/02500035062</v>
      </c>
      <c r="L534" s="42" t="str">
        <f>IF(H534="","",Sheet1!AK534)</f>
        <v>K25TTM</v>
      </c>
      <c r="M534" s="42" t="str">
        <f>IF(H534="","",Sheet1!AE534)</f>
        <v>00035062</v>
      </c>
      <c r="N534" s="43" t="str">
        <f>IF(H534="","",Sheet1!AF534)</f>
        <v>06/10/2025</v>
      </c>
      <c r="O534" s="15" t="str">
        <f>IF(H534="","",Sheet1!AH534)</f>
        <v>WIN-025</v>
      </c>
      <c r="S534" s="40" t="str">
        <f>IF(H534="","",Sheet1!AL534)</f>
        <v>5909 WM+ HPG Tân Hòa, Vĩnh Bảo</v>
      </c>
      <c r="V534" s="40" t="str">
        <f>IF(H534="","",Sheet1!AL534)</f>
        <v>5909 WM+ HPG Tân Hòa, Vĩnh Bảo</v>
      </c>
      <c r="Y534" s="15" t="str">
        <f>IF(H534="","",Sheet1!AJ534)</f>
        <v>MNH250</v>
      </c>
      <c r="AB534" s="51">
        <f t="shared" si="81"/>
        <v>5111</v>
      </c>
      <c r="AC534" s="51">
        <f t="shared" si="82"/>
        <v>131</v>
      </c>
      <c r="AE534" s="45">
        <f>IF(H534="","",Sheet1!U534)</f>
        <v>2</v>
      </c>
      <c r="AG534" s="15">
        <f>IF(H534="","",Sheet1!T534)</f>
        <v>46000</v>
      </c>
      <c r="AH534" s="46">
        <f t="shared" si="83"/>
        <v>92000</v>
      </c>
      <c r="AL534" s="48">
        <f t="shared" si="84"/>
        <v>8</v>
      </c>
      <c r="AN534" s="45">
        <f t="shared" si="85"/>
        <v>7360</v>
      </c>
      <c r="AO534" s="48">
        <f t="shared" si="86"/>
        <v>33311</v>
      </c>
      <c r="AQ534" s="52" t="str">
        <f t="shared" si="87"/>
        <v>K-hangtra</v>
      </c>
      <c r="AR534" s="52">
        <f t="shared" si="88"/>
        <v>156</v>
      </c>
      <c r="AS534" s="52">
        <f t="shared" si="89"/>
        <v>632</v>
      </c>
    </row>
    <row r="535" spans="3:45" x14ac:dyDescent="0.25">
      <c r="C535" s="39" t="str">
        <f>IF(H535="","",Sheet1!AI535)</f>
        <v>B</v>
      </c>
      <c r="D535" s="38" t="s">
        <v>3039</v>
      </c>
      <c r="E535" s="38" t="s">
        <v>25</v>
      </c>
      <c r="F535" s="39" t="str">
        <f>IF(H535="","",Sheet1!AF535)</f>
        <v>06/10/2025</v>
      </c>
      <c r="G535" t="str">
        <f>IF(H535="","",Sheet1!AF535)</f>
        <v>06/10/2025</v>
      </c>
      <c r="H535" s="21">
        <v>9106029178</v>
      </c>
      <c r="I535" t="str">
        <f>IF(H535="","",Sheet1!AF535)</f>
        <v>06/10/2025</v>
      </c>
      <c r="J535" s="40" t="str">
        <f t="shared" si="80"/>
        <v>NKHT2510/00200477258</v>
      </c>
      <c r="L535" s="42" t="str">
        <f>IF(H535="","",Sheet1!AK535)</f>
        <v>K25TTM</v>
      </c>
      <c r="M535" s="42" t="str">
        <f>IF(H535="","",Sheet1!AE535)</f>
        <v>00477258</v>
      </c>
      <c r="N535" s="43" t="str">
        <f>IF(H535="","",Sheet1!AF535)</f>
        <v>06/10/2025</v>
      </c>
      <c r="O535" s="15" t="str">
        <f>IF(H535="","",Sheet1!AH535)</f>
        <v>WIN-HNI-00-002</v>
      </c>
      <c r="S535" s="40" t="str">
        <f>IF(H535="","",Sheet1!AL535)</f>
        <v>2275 WM+ HNI 16 K Tái ĐC 7.3-8.1</v>
      </c>
      <c r="V535" s="40" t="str">
        <f>IF(H535="","",Sheet1!AL535)</f>
        <v>2275 WM+ HNI 16 K Tái ĐC 7.3-8.1</v>
      </c>
      <c r="Y535" s="15" t="str">
        <f>IF(H535="","",Sheet1!AJ535)</f>
        <v>GM500</v>
      </c>
      <c r="AB535" s="51">
        <f t="shared" si="81"/>
        <v>5111</v>
      </c>
      <c r="AC535" s="51">
        <f t="shared" si="82"/>
        <v>131</v>
      </c>
      <c r="AE535" s="45">
        <f>IF(H535="","",Sheet1!U535)</f>
        <v>2</v>
      </c>
      <c r="AG535" s="15">
        <f>IF(H535="","",Sheet1!T535)</f>
        <v>111058</v>
      </c>
      <c r="AH535" s="46">
        <f t="shared" si="83"/>
        <v>222116</v>
      </c>
      <c r="AL535" s="48">
        <f t="shared" si="84"/>
        <v>8</v>
      </c>
      <c r="AN535" s="45">
        <f t="shared" si="85"/>
        <v>17769.28</v>
      </c>
      <c r="AO535" s="48">
        <f t="shared" si="86"/>
        <v>33311</v>
      </c>
      <c r="AQ535" s="52" t="str">
        <f t="shared" si="87"/>
        <v>K-hangtra</v>
      </c>
      <c r="AR535" s="52">
        <f t="shared" si="88"/>
        <v>156</v>
      </c>
      <c r="AS535" s="52">
        <f t="shared" si="89"/>
        <v>632</v>
      </c>
    </row>
    <row r="536" spans="3:45" x14ac:dyDescent="0.25">
      <c r="C536" s="39" t="str">
        <f>IF(H536="","",Sheet1!AI536)</f>
        <v>N</v>
      </c>
      <c r="D536" s="38" t="s">
        <v>3039</v>
      </c>
      <c r="E536" s="38" t="s">
        <v>25</v>
      </c>
      <c r="F536" s="39" t="str">
        <f>IF(H536="","",Sheet1!AF536)</f>
        <v>06/10/2025</v>
      </c>
      <c r="G536" t="str">
        <f>IF(H536="","",Sheet1!AF536)</f>
        <v>06/10/2025</v>
      </c>
      <c r="H536" s="21">
        <v>9106029161</v>
      </c>
      <c r="I536" t="str">
        <f>IF(H536="","",Sheet1!AF536)</f>
        <v>06/10/2025</v>
      </c>
      <c r="J536" s="40" t="str">
        <f t="shared" si="80"/>
        <v>NKHT2510/02300017120</v>
      </c>
      <c r="L536" s="42" t="str">
        <f>IF(H536="","",Sheet1!AK536)</f>
        <v>K25TTM</v>
      </c>
      <c r="M536" s="42" t="str">
        <f>IF(H536="","",Sheet1!AE536)</f>
        <v>00017120</v>
      </c>
      <c r="N536" s="43" t="str">
        <f>IF(H536="","",Sheet1!AF536)</f>
        <v>06/10/2025</v>
      </c>
      <c r="O536" s="15" t="str">
        <f>IF(H536="","",Sheet1!AH536)</f>
        <v>WIN-023</v>
      </c>
      <c r="S536" s="40" t="str">
        <f>IF(H536="","",Sheet1!AL536)</f>
        <v>2934 WM+ DNI 86 Võ Thị Sáu</v>
      </c>
      <c r="V536" s="40" t="str">
        <f>IF(H536="","",Sheet1!AL536)</f>
        <v>2934 WM+ DNI 86 Võ Thị Sáu</v>
      </c>
      <c r="Y536" s="15" t="str">
        <f>IF(H536="","",Sheet1!AJ536)</f>
        <v>GTLX250G</v>
      </c>
      <c r="AB536" s="51">
        <f t="shared" si="81"/>
        <v>5111</v>
      </c>
      <c r="AC536" s="51">
        <f t="shared" si="82"/>
        <v>131</v>
      </c>
      <c r="AE536" s="45">
        <f>IF(H536="","",Sheet1!U536)</f>
        <v>1</v>
      </c>
      <c r="AG536" s="15">
        <f>IF(H536="","",Sheet1!T536)</f>
        <v>41150</v>
      </c>
      <c r="AH536" s="46">
        <f t="shared" si="83"/>
        <v>41150</v>
      </c>
      <c r="AL536" s="48">
        <f t="shared" si="84"/>
        <v>8</v>
      </c>
      <c r="AN536" s="45">
        <f t="shared" si="85"/>
        <v>3292</v>
      </c>
      <c r="AO536" s="48">
        <f t="shared" si="86"/>
        <v>33311</v>
      </c>
      <c r="AQ536" s="52" t="str">
        <f t="shared" si="87"/>
        <v>K-hangtra</v>
      </c>
      <c r="AR536" s="52">
        <f t="shared" si="88"/>
        <v>156</v>
      </c>
      <c r="AS536" s="52">
        <f t="shared" si="89"/>
        <v>632</v>
      </c>
    </row>
    <row r="537" spans="3:45" x14ac:dyDescent="0.25">
      <c r="C537" s="39" t="str">
        <f>IF(H537="","",Sheet1!AI537)</f>
        <v>N</v>
      </c>
      <c r="D537" s="38" t="s">
        <v>3039</v>
      </c>
      <c r="E537" s="38" t="s">
        <v>25</v>
      </c>
      <c r="F537" s="39" t="str">
        <f>IF(H537="","",Sheet1!AF537)</f>
        <v>06/10/2025</v>
      </c>
      <c r="G537" t="str">
        <f>IF(H537="","",Sheet1!AF537)</f>
        <v>06/10/2025</v>
      </c>
      <c r="H537" s="21">
        <v>9106029161</v>
      </c>
      <c r="I537" t="str">
        <f>IF(H537="","",Sheet1!AF537)</f>
        <v>06/10/2025</v>
      </c>
      <c r="J537" s="40" t="str">
        <f t="shared" si="80"/>
        <v>NKHT2510/02300017120</v>
      </c>
      <c r="L537" s="42" t="str">
        <f>IF(H537="","",Sheet1!AK537)</f>
        <v>K25TTM</v>
      </c>
      <c r="M537" s="42" t="str">
        <f>IF(H537="","",Sheet1!AE537)</f>
        <v>00017120</v>
      </c>
      <c r="N537" s="43" t="str">
        <f>IF(H537="","",Sheet1!AF537)</f>
        <v>06/10/2025</v>
      </c>
      <c r="O537" s="15" t="str">
        <f>IF(H537="","",Sheet1!AH537)</f>
        <v>WIN-023</v>
      </c>
      <c r="S537" s="40" t="str">
        <f>IF(H537="","",Sheet1!AL537)</f>
        <v>2934 WM+ DNI 86 Võ Thị Sáu</v>
      </c>
      <c r="V537" s="40" t="str">
        <f>IF(H537="","",Sheet1!AL537)</f>
        <v>2934 WM+ DNI 86 Võ Thị Sáu</v>
      </c>
      <c r="Y537" s="15" t="str">
        <f>IF(H537="","",Sheet1!AJ537)</f>
        <v>CN300</v>
      </c>
      <c r="AB537" s="51">
        <f t="shared" si="81"/>
        <v>5111</v>
      </c>
      <c r="AC537" s="51">
        <f t="shared" si="82"/>
        <v>131</v>
      </c>
      <c r="AE537" s="45">
        <f>IF(H537="","",Sheet1!U537)</f>
        <v>1</v>
      </c>
      <c r="AG537" s="15">
        <f>IF(H537="","",Sheet1!T537)</f>
        <v>70950</v>
      </c>
      <c r="AH537" s="46">
        <f t="shared" si="83"/>
        <v>70950</v>
      </c>
      <c r="AL537" s="48">
        <f t="shared" si="84"/>
        <v>8</v>
      </c>
      <c r="AN537" s="45">
        <f t="shared" si="85"/>
        <v>5676</v>
      </c>
      <c r="AO537" s="48">
        <f t="shared" si="86"/>
        <v>33311</v>
      </c>
      <c r="AQ537" s="52" t="str">
        <f t="shared" si="87"/>
        <v>K-hangtra</v>
      </c>
      <c r="AR537" s="52">
        <f t="shared" si="88"/>
        <v>156</v>
      </c>
      <c r="AS537" s="52">
        <f t="shared" si="89"/>
        <v>632</v>
      </c>
    </row>
    <row r="538" spans="3:45" x14ac:dyDescent="0.25">
      <c r="C538" s="39" t="str">
        <f>IF(H538="","",Sheet1!AI538)</f>
        <v>N</v>
      </c>
      <c r="D538" s="38" t="s">
        <v>3039</v>
      </c>
      <c r="E538" s="38" t="s">
        <v>25</v>
      </c>
      <c r="F538" s="39" t="str">
        <f>IF(H538="","",Sheet1!AF538)</f>
        <v>06/10/2025</v>
      </c>
      <c r="G538" t="str">
        <f>IF(H538="","",Sheet1!AF538)</f>
        <v>06/10/2025</v>
      </c>
      <c r="H538" s="21">
        <v>9106029161</v>
      </c>
      <c r="I538" t="str">
        <f>IF(H538="","",Sheet1!AF538)</f>
        <v>06/10/2025</v>
      </c>
      <c r="J538" s="40" t="str">
        <f t="shared" si="80"/>
        <v>NKHT2510/02300017120</v>
      </c>
      <c r="L538" s="42" t="str">
        <f>IF(H538="","",Sheet1!AK538)</f>
        <v>K25TTM</v>
      </c>
      <c r="M538" s="42" t="str">
        <f>IF(H538="","",Sheet1!AE538)</f>
        <v>00017120</v>
      </c>
      <c r="N538" s="43" t="str">
        <f>IF(H538="","",Sheet1!AF538)</f>
        <v>06/10/2025</v>
      </c>
      <c r="O538" s="15" t="str">
        <f>IF(H538="","",Sheet1!AH538)</f>
        <v>WIN-023</v>
      </c>
      <c r="S538" s="40" t="str">
        <f>IF(H538="","",Sheet1!AL538)</f>
        <v>2934 WM+ DNI 86 Võ Thị Sáu</v>
      </c>
      <c r="V538" s="40" t="str">
        <f>IF(H538="","",Sheet1!AL538)</f>
        <v>2934 WM+ DNI 86 Võ Thị Sáu</v>
      </c>
      <c r="Y538" s="15" t="str">
        <f>IF(H538="","",Sheet1!AJ538)</f>
        <v>CGM300</v>
      </c>
      <c r="AB538" s="51">
        <f t="shared" si="81"/>
        <v>5111</v>
      </c>
      <c r="AC538" s="51">
        <f t="shared" si="82"/>
        <v>131</v>
      </c>
      <c r="AE538" s="45">
        <f>IF(H538="","",Sheet1!U538)</f>
        <v>1</v>
      </c>
      <c r="AG538" s="15">
        <f>IF(H538="","",Sheet1!T538)</f>
        <v>73431</v>
      </c>
      <c r="AH538" s="46">
        <f t="shared" si="83"/>
        <v>73431</v>
      </c>
      <c r="AL538" s="48">
        <f t="shared" si="84"/>
        <v>8</v>
      </c>
      <c r="AN538" s="45">
        <f t="shared" si="85"/>
        <v>5874.4800000000005</v>
      </c>
      <c r="AO538" s="48">
        <f t="shared" si="86"/>
        <v>33311</v>
      </c>
      <c r="AQ538" s="52" t="str">
        <f t="shared" si="87"/>
        <v>K-hangtra</v>
      </c>
      <c r="AR538" s="52">
        <f t="shared" si="88"/>
        <v>156</v>
      </c>
      <c r="AS538" s="52">
        <f t="shared" si="89"/>
        <v>632</v>
      </c>
    </row>
    <row r="539" spans="3:45" x14ac:dyDescent="0.25">
      <c r="C539" s="39" t="str">
        <f>IF(H539="","",Sheet1!AI539)</f>
        <v>N</v>
      </c>
      <c r="D539" s="38" t="s">
        <v>3039</v>
      </c>
      <c r="E539" s="38" t="s">
        <v>25</v>
      </c>
      <c r="F539" s="39" t="str">
        <f>IF(H539="","",Sheet1!AF539)</f>
        <v>06/10/2025</v>
      </c>
      <c r="G539" t="str">
        <f>IF(H539="","",Sheet1!AF539)</f>
        <v>06/10/2025</v>
      </c>
      <c r="H539" s="21">
        <v>9106029180</v>
      </c>
      <c r="I539" t="str">
        <f>IF(H539="","",Sheet1!AF539)</f>
        <v>06/10/2025</v>
      </c>
      <c r="J539" s="40" t="str">
        <f t="shared" si="80"/>
        <v>NKHT2510/45100158497</v>
      </c>
      <c r="L539" s="42" t="str">
        <f>IF(H539="","",Sheet1!AK539)</f>
        <v>K25TTM</v>
      </c>
      <c r="M539" s="42" t="str">
        <f>IF(H539="","",Sheet1!AE539)</f>
        <v>00158497</v>
      </c>
      <c r="N539" s="43" t="str">
        <f>IF(H539="","",Sheet1!AF539)</f>
        <v>06/10/2025</v>
      </c>
      <c r="O539" s="15" t="str">
        <f>IF(H539="","",Sheet1!AH539)</f>
        <v>WIN5451</v>
      </c>
      <c r="S539" s="40" t="str">
        <f>IF(H539="","",Sheet1!AL539)</f>
        <v>5451 WM+ HCM 152 Hoàng Hoa Thám</v>
      </c>
      <c r="V539" s="40" t="str">
        <f>IF(H539="","",Sheet1!AL539)</f>
        <v>5451 WM+ HCM 152 Hoàng Hoa Thám</v>
      </c>
      <c r="Y539" s="15" t="str">
        <f>IF(H539="","",Sheet1!AJ539)</f>
        <v>TH200</v>
      </c>
      <c r="AB539" s="51">
        <f t="shared" si="81"/>
        <v>5111</v>
      </c>
      <c r="AC539" s="51">
        <f t="shared" si="82"/>
        <v>131</v>
      </c>
      <c r="AE539" s="45">
        <f>IF(H539="","",Sheet1!U539)</f>
        <v>1</v>
      </c>
      <c r="AG539" s="15">
        <f>IF(H539="","",Sheet1!T539)</f>
        <v>45588</v>
      </c>
      <c r="AH539" s="46">
        <f t="shared" si="83"/>
        <v>45588</v>
      </c>
      <c r="AL539" s="48">
        <f t="shared" si="84"/>
        <v>8</v>
      </c>
      <c r="AN539" s="45">
        <f t="shared" si="85"/>
        <v>3647.04</v>
      </c>
      <c r="AO539" s="48">
        <f t="shared" si="86"/>
        <v>33311</v>
      </c>
      <c r="AQ539" s="52" t="str">
        <f t="shared" si="87"/>
        <v>K-hangtra</v>
      </c>
      <c r="AR539" s="52">
        <f t="shared" si="88"/>
        <v>156</v>
      </c>
      <c r="AS539" s="52">
        <f t="shared" si="89"/>
        <v>632</v>
      </c>
    </row>
    <row r="540" spans="3:45" x14ac:dyDescent="0.25">
      <c r="C540" s="39" t="str">
        <f>IF(H540="","",Sheet1!AI540)</f>
        <v>N</v>
      </c>
      <c r="D540" s="38" t="s">
        <v>3039</v>
      </c>
      <c r="E540" s="38" t="s">
        <v>25</v>
      </c>
      <c r="F540" s="39" t="str">
        <f>IF(H540="","",Sheet1!AF540)</f>
        <v>07/10/2025</v>
      </c>
      <c r="G540" t="str">
        <f>IF(H540="","",Sheet1!AF540)</f>
        <v>07/10/2025</v>
      </c>
      <c r="H540" s="21">
        <v>9106029225</v>
      </c>
      <c r="I540" t="str">
        <f>IF(H540="","",Sheet1!AF540)</f>
        <v>07/10/2025</v>
      </c>
      <c r="J540" s="40" t="str">
        <f t="shared" si="80"/>
        <v>NKHT2510/02800010119</v>
      </c>
      <c r="L540" s="42" t="str">
        <f>IF(H540="","",Sheet1!AK540)</f>
        <v>K25TTM</v>
      </c>
      <c r="M540" s="42" t="str">
        <f>IF(H540="","",Sheet1!AE540)</f>
        <v>00010119</v>
      </c>
      <c r="N540" s="43" t="str">
        <f>IF(H540="","",Sheet1!AF540)</f>
        <v>07/10/2025</v>
      </c>
      <c r="O540" s="15" t="str">
        <f>IF(H540="","",Sheet1!AH540)</f>
        <v>WIN-028</v>
      </c>
      <c r="S540" s="40" t="str">
        <f>IF(H540="","",Sheet1!AL540)</f>
        <v>1642 WM VCP KHA Trần Phú</v>
      </c>
      <c r="V540" s="40" t="str">
        <f>IF(H540="","",Sheet1!AL540)</f>
        <v>1642 WM VCP KHA Trần Phú</v>
      </c>
      <c r="Y540" s="15" t="str">
        <f>IF(H540="","",Sheet1!AJ540)</f>
        <v>MNH250</v>
      </c>
      <c r="AB540" s="51">
        <f t="shared" si="81"/>
        <v>5111</v>
      </c>
      <c r="AC540" s="51">
        <f t="shared" si="82"/>
        <v>131</v>
      </c>
      <c r="AE540" s="45">
        <f>IF(H540="","",Sheet1!U540)</f>
        <v>2</v>
      </c>
      <c r="AG540" s="15">
        <f>IF(H540="","",Sheet1!T540)</f>
        <v>46000</v>
      </c>
      <c r="AH540" s="46">
        <f t="shared" si="83"/>
        <v>92000</v>
      </c>
      <c r="AL540" s="48">
        <f t="shared" si="84"/>
        <v>8</v>
      </c>
      <c r="AN540" s="45">
        <f t="shared" si="85"/>
        <v>7360</v>
      </c>
      <c r="AO540" s="48">
        <f t="shared" si="86"/>
        <v>33311</v>
      </c>
      <c r="AQ540" s="52" t="str">
        <f t="shared" si="87"/>
        <v>K-hangtra</v>
      </c>
      <c r="AR540" s="52">
        <f t="shared" si="88"/>
        <v>156</v>
      </c>
      <c r="AS540" s="52">
        <f t="shared" si="89"/>
        <v>632</v>
      </c>
    </row>
    <row r="541" spans="3:45" x14ac:dyDescent="0.25">
      <c r="C541" s="39" t="str">
        <f>IF(H541="","",Sheet1!AI541)</f>
        <v>N</v>
      </c>
      <c r="D541" s="38" t="s">
        <v>3039</v>
      </c>
      <c r="E541" s="38" t="s">
        <v>25</v>
      </c>
      <c r="F541" s="39" t="str">
        <f>IF(H541="","",Sheet1!AF541)</f>
        <v>07/10/2025</v>
      </c>
      <c r="G541" t="str">
        <f>IF(H541="","",Sheet1!AF541)</f>
        <v>07/10/2025</v>
      </c>
      <c r="H541" s="21">
        <v>9106029225</v>
      </c>
      <c r="I541" t="str">
        <f>IF(H541="","",Sheet1!AF541)</f>
        <v>07/10/2025</v>
      </c>
      <c r="J541" s="40" t="str">
        <f t="shared" si="80"/>
        <v>NKHT2510/02800010119</v>
      </c>
      <c r="L541" s="42" t="str">
        <f>IF(H541="","",Sheet1!AK541)</f>
        <v>K25TTM</v>
      </c>
      <c r="M541" s="42" t="str">
        <f>IF(H541="","",Sheet1!AE541)</f>
        <v>00010119</v>
      </c>
      <c r="N541" s="43" t="str">
        <f>IF(H541="","",Sheet1!AF541)</f>
        <v>07/10/2025</v>
      </c>
      <c r="O541" s="15" t="str">
        <f>IF(H541="","",Sheet1!AH541)</f>
        <v>WIN-028</v>
      </c>
      <c r="S541" s="40" t="str">
        <f>IF(H541="","",Sheet1!AL541)</f>
        <v>1642 WM VCP KHA Trần Phú</v>
      </c>
      <c r="V541" s="40" t="str">
        <f>IF(H541="","",Sheet1!AL541)</f>
        <v>1642 WM VCP KHA Trần Phú</v>
      </c>
      <c r="Y541" s="15" t="str">
        <f>IF(H541="","",Sheet1!AJ541)</f>
        <v>GSG250</v>
      </c>
      <c r="AB541" s="51">
        <f t="shared" si="81"/>
        <v>5111</v>
      </c>
      <c r="AC541" s="51">
        <f t="shared" si="82"/>
        <v>131</v>
      </c>
      <c r="AE541" s="45">
        <f>IF(H541="","",Sheet1!U541)</f>
        <v>2</v>
      </c>
      <c r="AG541" s="15">
        <f>IF(H541="","",Sheet1!T541)</f>
        <v>50400</v>
      </c>
      <c r="AH541" s="46">
        <f t="shared" si="83"/>
        <v>100800</v>
      </c>
      <c r="AL541" s="48">
        <f t="shared" si="84"/>
        <v>8</v>
      </c>
      <c r="AN541" s="45">
        <f t="shared" si="85"/>
        <v>8064</v>
      </c>
      <c r="AO541" s="48">
        <f t="shared" si="86"/>
        <v>33311</v>
      </c>
      <c r="AQ541" s="52" t="str">
        <f t="shared" si="87"/>
        <v>K-hangtra</v>
      </c>
      <c r="AR541" s="52">
        <f t="shared" si="88"/>
        <v>156</v>
      </c>
      <c r="AS541" s="52">
        <f t="shared" si="89"/>
        <v>632</v>
      </c>
    </row>
    <row r="542" spans="3:45" x14ac:dyDescent="0.25">
      <c r="C542" s="39" t="str">
        <f>IF(H542="","",Sheet1!AI542)</f>
        <v>B</v>
      </c>
      <c r="D542" s="38" t="s">
        <v>3039</v>
      </c>
      <c r="E542" s="38" t="s">
        <v>25</v>
      </c>
      <c r="F542" s="39" t="str">
        <f>IF(H542="","",Sheet1!AF542)</f>
        <v>06/10/2025</v>
      </c>
      <c r="G542" t="str">
        <f>IF(H542="","",Sheet1!AF542)</f>
        <v>06/10/2025</v>
      </c>
      <c r="H542" s="21">
        <v>9106029297</v>
      </c>
      <c r="I542" t="str">
        <f>IF(H542="","",Sheet1!AF542)</f>
        <v>06/10/2025</v>
      </c>
      <c r="J542" s="40" t="str">
        <f t="shared" si="80"/>
        <v>NKHT2510/02500035066</v>
      </c>
      <c r="L542" s="42" t="str">
        <f>IF(H542="","",Sheet1!AK542)</f>
        <v>K25TTM</v>
      </c>
      <c r="M542" s="42" t="str">
        <f>IF(H542="","",Sheet1!AE542)</f>
        <v>00035066</v>
      </c>
      <c r="N542" s="43" t="str">
        <f>IF(H542="","",Sheet1!AF542)</f>
        <v>06/10/2025</v>
      </c>
      <c r="O542" s="15" t="str">
        <f>IF(H542="","",Sheet1!AH542)</f>
        <v>WIN-025</v>
      </c>
      <c r="S542" s="40" t="str">
        <f>IF(H542="","",Sheet1!AL542)</f>
        <v>4533 WM+ HPG 172 - 174 Trần Tất Văn</v>
      </c>
      <c r="V542" s="40" t="str">
        <f>IF(H542="","",Sheet1!AL542)</f>
        <v>4533 WM+ HPG 172 - 174 Trần Tất Văn</v>
      </c>
      <c r="Y542" s="15" t="str">
        <f>IF(H542="","",Sheet1!AJ542)</f>
        <v>GM500</v>
      </c>
      <c r="AB542" s="51">
        <f t="shared" si="81"/>
        <v>5111</v>
      </c>
      <c r="AC542" s="51">
        <f t="shared" si="82"/>
        <v>131</v>
      </c>
      <c r="AE542" s="45">
        <f>IF(H542="","",Sheet1!U542)</f>
        <v>1</v>
      </c>
      <c r="AG542" s="15">
        <f>IF(H542="","",Sheet1!T542)</f>
        <v>111058</v>
      </c>
      <c r="AH542" s="46">
        <f t="shared" si="83"/>
        <v>111058</v>
      </c>
      <c r="AL542" s="48">
        <f t="shared" si="84"/>
        <v>8</v>
      </c>
      <c r="AN542" s="45">
        <f t="shared" si="85"/>
        <v>8884.64</v>
      </c>
      <c r="AO542" s="48">
        <f t="shared" si="86"/>
        <v>33311</v>
      </c>
      <c r="AQ542" s="52" t="str">
        <f t="shared" si="87"/>
        <v>K-hangtra</v>
      </c>
      <c r="AR542" s="52">
        <f t="shared" si="88"/>
        <v>156</v>
      </c>
      <c r="AS542" s="52">
        <f t="shared" si="89"/>
        <v>632</v>
      </c>
    </row>
    <row r="543" spans="3:45" x14ac:dyDescent="0.25">
      <c r="C543" s="39" t="str">
        <f>IF(H543="","",Sheet1!AI543)</f>
        <v>B</v>
      </c>
      <c r="D543" s="38" t="s">
        <v>3039</v>
      </c>
      <c r="E543" s="38" t="s">
        <v>25</v>
      </c>
      <c r="F543" s="39" t="str">
        <f>IF(H543="","",Sheet1!AF543)</f>
        <v>06/10/2025</v>
      </c>
      <c r="G543" t="str">
        <f>IF(H543="","",Sheet1!AF543)</f>
        <v>06/10/2025</v>
      </c>
      <c r="H543" s="21">
        <v>9106029297</v>
      </c>
      <c r="I543" t="str">
        <f>IF(H543="","",Sheet1!AF543)</f>
        <v>06/10/2025</v>
      </c>
      <c r="J543" s="40" t="str">
        <f t="shared" si="80"/>
        <v>NKHT2510/02500035066</v>
      </c>
      <c r="L543" s="42" t="str">
        <f>IF(H543="","",Sheet1!AK543)</f>
        <v>K25TTM</v>
      </c>
      <c r="M543" s="42" t="str">
        <f>IF(H543="","",Sheet1!AE543)</f>
        <v>00035066</v>
      </c>
      <c r="N543" s="43" t="str">
        <f>IF(H543="","",Sheet1!AF543)</f>
        <v>06/10/2025</v>
      </c>
      <c r="O543" s="15" t="str">
        <f>IF(H543="","",Sheet1!AH543)</f>
        <v>WIN-025</v>
      </c>
      <c r="S543" s="40" t="str">
        <f>IF(H543="","",Sheet1!AL543)</f>
        <v>4533 WM+ HPG 172 - 174 Trần Tất Văn</v>
      </c>
      <c r="V543" s="40" t="str">
        <f>IF(H543="","",Sheet1!AL543)</f>
        <v>4533 WM+ HPG 172 - 174 Trần Tất Văn</v>
      </c>
      <c r="Y543" s="15" t="str">
        <f>IF(H543="","",Sheet1!AJ543)</f>
        <v>CN300</v>
      </c>
      <c r="AB543" s="51">
        <f t="shared" si="81"/>
        <v>5111</v>
      </c>
      <c r="AC543" s="51">
        <f t="shared" si="82"/>
        <v>131</v>
      </c>
      <c r="AE543" s="45">
        <f>IF(H543="","",Sheet1!U543)</f>
        <v>4</v>
      </c>
      <c r="AG543" s="15">
        <f>IF(H543="","",Sheet1!T543)</f>
        <v>70950</v>
      </c>
      <c r="AH543" s="46">
        <f t="shared" si="83"/>
        <v>283800</v>
      </c>
      <c r="AL543" s="48">
        <f t="shared" si="84"/>
        <v>8</v>
      </c>
      <c r="AN543" s="45">
        <f t="shared" si="85"/>
        <v>22704</v>
      </c>
      <c r="AO543" s="48">
        <f t="shared" si="86"/>
        <v>33311</v>
      </c>
      <c r="AQ543" s="52" t="str">
        <f t="shared" si="87"/>
        <v>K-hangtra</v>
      </c>
      <c r="AR543" s="52">
        <f t="shared" si="88"/>
        <v>156</v>
      </c>
      <c r="AS543" s="52">
        <f t="shared" si="89"/>
        <v>632</v>
      </c>
    </row>
    <row r="544" spans="3:45" x14ac:dyDescent="0.25">
      <c r="C544" s="39" t="str">
        <f>IF(H544="","",Sheet1!AI544)</f>
        <v>B</v>
      </c>
      <c r="D544" s="38" t="s">
        <v>3039</v>
      </c>
      <c r="E544" s="38" t="s">
        <v>25</v>
      </c>
      <c r="F544" s="39" t="str">
        <f>IF(H544="","",Sheet1!AF544)</f>
        <v>06/10/2025</v>
      </c>
      <c r="G544" t="str">
        <f>IF(H544="","",Sheet1!AF544)</f>
        <v>06/10/2025</v>
      </c>
      <c r="H544" s="21">
        <v>9106029297</v>
      </c>
      <c r="I544" t="str">
        <f>IF(H544="","",Sheet1!AF544)</f>
        <v>06/10/2025</v>
      </c>
      <c r="J544" s="40" t="str">
        <f t="shared" si="80"/>
        <v>NKHT2510/02500035066</v>
      </c>
      <c r="L544" s="42" t="str">
        <f>IF(H544="","",Sheet1!AK544)</f>
        <v>K25TTM</v>
      </c>
      <c r="M544" s="42" t="str">
        <f>IF(H544="","",Sheet1!AE544)</f>
        <v>00035066</v>
      </c>
      <c r="N544" s="43" t="str">
        <f>IF(H544="","",Sheet1!AF544)</f>
        <v>06/10/2025</v>
      </c>
      <c r="O544" s="15" t="str">
        <f>IF(H544="","",Sheet1!AH544)</f>
        <v>WIN-025</v>
      </c>
      <c r="S544" s="40" t="str">
        <f>IF(H544="","",Sheet1!AL544)</f>
        <v>4533 WM+ HPG 172 - 174 Trần Tất Văn</v>
      </c>
      <c r="V544" s="40" t="str">
        <f>IF(H544="","",Sheet1!AL544)</f>
        <v>4533 WM+ HPG 172 - 174 Trần Tất Văn</v>
      </c>
      <c r="Y544" s="15" t="str">
        <f>IF(H544="","",Sheet1!AJ544)</f>
        <v>CC300</v>
      </c>
      <c r="AB544" s="51">
        <f t="shared" si="81"/>
        <v>5111</v>
      </c>
      <c r="AC544" s="51">
        <f t="shared" si="82"/>
        <v>131</v>
      </c>
      <c r="AE544" s="45">
        <f>IF(H544="","",Sheet1!U544)</f>
        <v>3</v>
      </c>
      <c r="AG544" s="15">
        <f>IF(H544="","",Sheet1!T544)</f>
        <v>60885</v>
      </c>
      <c r="AH544" s="46">
        <f t="shared" si="83"/>
        <v>182655</v>
      </c>
      <c r="AL544" s="48">
        <f t="shared" si="84"/>
        <v>8</v>
      </c>
      <c r="AN544" s="45">
        <f t="shared" si="85"/>
        <v>14612.4</v>
      </c>
      <c r="AO544" s="48">
        <f t="shared" si="86"/>
        <v>33311</v>
      </c>
      <c r="AQ544" s="52" t="str">
        <f t="shared" si="87"/>
        <v>K-hangtra</v>
      </c>
      <c r="AR544" s="52">
        <f t="shared" si="88"/>
        <v>156</v>
      </c>
      <c r="AS544" s="52">
        <f t="shared" si="89"/>
        <v>632</v>
      </c>
    </row>
    <row r="545" spans="3:45" x14ac:dyDescent="0.25">
      <c r="C545" s="39" t="str">
        <f>IF(H545="","",Sheet1!AI545)</f>
        <v>B</v>
      </c>
      <c r="D545" s="38" t="s">
        <v>3039</v>
      </c>
      <c r="E545" s="38" t="s">
        <v>25</v>
      </c>
      <c r="F545" s="39" t="str">
        <f>IF(H545="","",Sheet1!AF545)</f>
        <v>06/10/2025</v>
      </c>
      <c r="G545" t="str">
        <f>IF(H545="","",Sheet1!AF545)</f>
        <v>06/10/2025</v>
      </c>
      <c r="H545" s="21">
        <v>9106029297</v>
      </c>
      <c r="I545" t="str">
        <f>IF(H545="","",Sheet1!AF545)</f>
        <v>06/10/2025</v>
      </c>
      <c r="J545" s="40" t="str">
        <f t="shared" si="80"/>
        <v>NKHT2510/02500035066</v>
      </c>
      <c r="L545" s="42" t="str">
        <f>IF(H545="","",Sheet1!AK545)</f>
        <v>K25TTM</v>
      </c>
      <c r="M545" s="42" t="str">
        <f>IF(H545="","",Sheet1!AE545)</f>
        <v>00035066</v>
      </c>
      <c r="N545" s="43" t="str">
        <f>IF(H545="","",Sheet1!AF545)</f>
        <v>06/10/2025</v>
      </c>
      <c r="O545" s="15" t="str">
        <f>IF(H545="","",Sheet1!AH545)</f>
        <v>WIN-025</v>
      </c>
      <c r="S545" s="40" t="str">
        <f>IF(H545="","",Sheet1!AL545)</f>
        <v>4533 WM+ HPG 172 - 174 Trần Tất Văn</v>
      </c>
      <c r="V545" s="40" t="str">
        <f>IF(H545="","",Sheet1!AL545)</f>
        <v>4533 WM+ HPG 172 - 174 Trần Tất Văn</v>
      </c>
      <c r="Y545" s="15" t="str">
        <f>IF(H545="","",Sheet1!AJ545)</f>
        <v>MNH250</v>
      </c>
      <c r="AB545" s="51">
        <f t="shared" si="81"/>
        <v>5111</v>
      </c>
      <c r="AC545" s="51">
        <f t="shared" si="82"/>
        <v>131</v>
      </c>
      <c r="AE545" s="45">
        <f>IF(H545="","",Sheet1!U545)</f>
        <v>2</v>
      </c>
      <c r="AG545" s="15">
        <f>IF(H545="","",Sheet1!T545)</f>
        <v>46000</v>
      </c>
      <c r="AH545" s="46">
        <f t="shared" si="83"/>
        <v>92000</v>
      </c>
      <c r="AL545" s="48">
        <f t="shared" si="84"/>
        <v>8</v>
      </c>
      <c r="AN545" s="45">
        <f t="shared" si="85"/>
        <v>7360</v>
      </c>
      <c r="AO545" s="48">
        <f t="shared" si="86"/>
        <v>33311</v>
      </c>
      <c r="AQ545" s="52" t="str">
        <f t="shared" si="87"/>
        <v>K-hangtra</v>
      </c>
      <c r="AR545" s="52">
        <f t="shared" si="88"/>
        <v>156</v>
      </c>
      <c r="AS545" s="52">
        <f t="shared" si="89"/>
        <v>632</v>
      </c>
    </row>
    <row r="546" spans="3:45" x14ac:dyDescent="0.25">
      <c r="C546" s="39" t="str">
        <f>IF(H546="","",Sheet1!AI546)</f>
        <v>B</v>
      </c>
      <c r="D546" s="38" t="s">
        <v>3039</v>
      </c>
      <c r="E546" s="38" t="s">
        <v>25</v>
      </c>
      <c r="F546" s="39" t="str">
        <f>IF(H546="","",Sheet1!AF546)</f>
        <v>06/10/2025</v>
      </c>
      <c r="G546" t="str">
        <f>IF(H546="","",Sheet1!AF546)</f>
        <v>06/10/2025</v>
      </c>
      <c r="H546" s="21">
        <v>9106029289</v>
      </c>
      <c r="I546" t="str">
        <f>IF(H546="","",Sheet1!AF546)</f>
        <v>06/10/2025</v>
      </c>
      <c r="J546" s="40" t="str">
        <f t="shared" si="80"/>
        <v>NKHT2510/00600014803</v>
      </c>
      <c r="L546" s="42" t="str">
        <f>IF(H546="","",Sheet1!AK546)</f>
        <v>K25TTM</v>
      </c>
      <c r="M546" s="42" t="str">
        <f>IF(H546="","",Sheet1!AE546)</f>
        <v>00014803</v>
      </c>
      <c r="N546" s="43" t="str">
        <f>IF(H546="","",Sheet1!AF546)</f>
        <v>06/10/2025</v>
      </c>
      <c r="O546" s="15" t="str">
        <f>IF(H546="","",Sheet1!AH546)</f>
        <v>WIN-HDG-00-006</v>
      </c>
      <c r="S546" s="40" t="str">
        <f>IF(H546="","",Sheet1!AL546)</f>
        <v>5996 WM+ HDG 27 Mạc Đĩnh Chi</v>
      </c>
      <c r="V546" s="40" t="str">
        <f>IF(H546="","",Sheet1!AL546)</f>
        <v>5996 WM+ HDG 27 Mạc Đĩnh Chi</v>
      </c>
      <c r="Y546" s="15" t="str">
        <f>IF(H546="","",Sheet1!AJ546)</f>
        <v>GM500</v>
      </c>
      <c r="AB546" s="51">
        <f t="shared" si="81"/>
        <v>5111</v>
      </c>
      <c r="AC546" s="51">
        <f t="shared" si="82"/>
        <v>131</v>
      </c>
      <c r="AE546" s="45">
        <f>IF(H546="","",Sheet1!U546)</f>
        <v>1</v>
      </c>
      <c r="AG546" s="15">
        <f>IF(H546="","",Sheet1!T546)</f>
        <v>111058</v>
      </c>
      <c r="AH546" s="46">
        <f t="shared" si="83"/>
        <v>111058</v>
      </c>
      <c r="AL546" s="48">
        <f t="shared" si="84"/>
        <v>8</v>
      </c>
      <c r="AN546" s="45">
        <f t="shared" si="85"/>
        <v>8884.64</v>
      </c>
      <c r="AO546" s="48">
        <f t="shared" si="86"/>
        <v>33311</v>
      </c>
      <c r="AQ546" s="52" t="str">
        <f t="shared" si="87"/>
        <v>K-hangtra</v>
      </c>
      <c r="AR546" s="52">
        <f t="shared" si="88"/>
        <v>156</v>
      </c>
      <c r="AS546" s="52">
        <f t="shared" si="89"/>
        <v>632</v>
      </c>
    </row>
    <row r="547" spans="3:45" x14ac:dyDescent="0.25">
      <c r="C547" s="39" t="str">
        <f>IF(H547="","",Sheet1!AI547)</f>
        <v>N</v>
      </c>
      <c r="D547" s="38" t="s">
        <v>3039</v>
      </c>
      <c r="E547" s="38" t="s">
        <v>25</v>
      </c>
      <c r="F547" s="39" t="str">
        <f>IF(H547="","",Sheet1!AF547)</f>
        <v>06/10/2025</v>
      </c>
      <c r="G547" t="str">
        <f>IF(H547="","",Sheet1!AF547)</f>
        <v>06/10/2025</v>
      </c>
      <c r="H547" s="21">
        <v>9106029328</v>
      </c>
      <c r="I547" t="str">
        <f>IF(H547="","",Sheet1!AF547)</f>
        <v>06/10/2025</v>
      </c>
      <c r="J547" s="40" t="str">
        <f t="shared" si="80"/>
        <v>NKHT2510/04200009949</v>
      </c>
      <c r="L547" s="42" t="str">
        <f>IF(H547="","",Sheet1!AK547)</f>
        <v>K25TTM</v>
      </c>
      <c r="M547" s="42" t="str">
        <f>IF(H547="","",Sheet1!AE547)</f>
        <v>00009949</v>
      </c>
      <c r="N547" s="43" t="str">
        <f>IF(H547="","",Sheet1!AF547)</f>
        <v>06/10/2025</v>
      </c>
      <c r="O547" s="15" t="str">
        <f>IF(H547="","",Sheet1!AH547)</f>
        <v>WIN-042</v>
      </c>
      <c r="S547" s="40" t="str">
        <f>IF(H547="","",Sheet1!AL547)</f>
        <v>2AVQ WM+ QNI Thôn 6, Đức Chánh</v>
      </c>
      <c r="V547" s="40" t="str">
        <f>IF(H547="","",Sheet1!AL547)</f>
        <v>2AVQ WM+ QNI Thôn 6, Đức Chánh</v>
      </c>
      <c r="Y547" s="15" t="str">
        <f>IF(H547="","",Sheet1!AJ547)</f>
        <v>CC300</v>
      </c>
      <c r="AB547" s="51">
        <f t="shared" si="81"/>
        <v>5111</v>
      </c>
      <c r="AC547" s="51">
        <f t="shared" si="82"/>
        <v>131</v>
      </c>
      <c r="AE547" s="45">
        <f>IF(H547="","",Sheet1!U547)</f>
        <v>1</v>
      </c>
      <c r="AG547" s="15">
        <f>IF(H547="","",Sheet1!T547)</f>
        <v>60885</v>
      </c>
      <c r="AH547" s="46">
        <f t="shared" si="83"/>
        <v>60885</v>
      </c>
      <c r="AL547" s="48">
        <f t="shared" si="84"/>
        <v>8</v>
      </c>
      <c r="AN547" s="45">
        <f t="shared" si="85"/>
        <v>4870.8</v>
      </c>
      <c r="AO547" s="48">
        <f t="shared" si="86"/>
        <v>33311</v>
      </c>
      <c r="AQ547" s="52" t="str">
        <f t="shared" si="87"/>
        <v>K-hangtra</v>
      </c>
      <c r="AR547" s="52">
        <f t="shared" si="88"/>
        <v>156</v>
      </c>
      <c r="AS547" s="52">
        <f t="shared" si="89"/>
        <v>632</v>
      </c>
    </row>
    <row r="548" spans="3:45" x14ac:dyDescent="0.25">
      <c r="C548" s="39" t="str">
        <f>IF(H548="","",Sheet1!AI548)</f>
        <v>B</v>
      </c>
      <c r="D548" s="38" t="s">
        <v>3039</v>
      </c>
      <c r="E548" s="38" t="s">
        <v>25</v>
      </c>
      <c r="F548" s="39" t="str">
        <f>IF(H548="","",Sheet1!AF548)</f>
        <v>06/10/2025</v>
      </c>
      <c r="G548" t="str">
        <f>IF(H548="","",Sheet1!AF548)</f>
        <v>06/10/2025</v>
      </c>
      <c r="H548" s="21">
        <v>9106029296</v>
      </c>
      <c r="I548" t="str">
        <f>IF(H548="","",Sheet1!AF548)</f>
        <v>06/10/2025</v>
      </c>
      <c r="J548" s="40" t="str">
        <f t="shared" si="80"/>
        <v>NKHT2510/00700047018</v>
      </c>
      <c r="L548" s="42" t="str">
        <f>IF(H548="","",Sheet1!AK548)</f>
        <v>K25TTM</v>
      </c>
      <c r="M548" s="42" t="str">
        <f>IF(H548="","",Sheet1!AE548)</f>
        <v>00047018</v>
      </c>
      <c r="N548" s="43" t="str">
        <f>IF(H548="","",Sheet1!AF548)</f>
        <v>06/10/2025</v>
      </c>
      <c r="O548" s="15" t="str">
        <f>IF(H548="","",Sheet1!AH548)</f>
        <v>WIN-QNH-00-007</v>
      </c>
      <c r="S548" s="40" t="str">
        <f>IF(H548="","",Sheet1!AL548)</f>
        <v>4519 WM+ QNH Tổ 69B Khu 6 Cao Xanh</v>
      </c>
      <c r="V548" s="40" t="str">
        <f>IF(H548="","",Sheet1!AL548)</f>
        <v>4519 WM+ QNH Tổ 69B Khu 6 Cao Xanh</v>
      </c>
      <c r="Y548" s="15" t="str">
        <f>IF(H548="","",Sheet1!AJ548)</f>
        <v>CC300</v>
      </c>
      <c r="AB548" s="51">
        <f t="shared" si="81"/>
        <v>5111</v>
      </c>
      <c r="AC548" s="51">
        <f t="shared" si="82"/>
        <v>131</v>
      </c>
      <c r="AE548" s="45">
        <f>IF(H548="","",Sheet1!U548)</f>
        <v>3</v>
      </c>
      <c r="AG548" s="15">
        <f>IF(H548="","",Sheet1!T548)</f>
        <v>60885</v>
      </c>
      <c r="AH548" s="46">
        <f t="shared" si="83"/>
        <v>182655</v>
      </c>
      <c r="AL548" s="48">
        <f t="shared" si="84"/>
        <v>8</v>
      </c>
      <c r="AN548" s="45">
        <f t="shared" si="85"/>
        <v>14612.4</v>
      </c>
      <c r="AO548" s="48">
        <f t="shared" si="86"/>
        <v>33311</v>
      </c>
      <c r="AQ548" s="52" t="str">
        <f t="shared" si="87"/>
        <v>K-hangtra</v>
      </c>
      <c r="AR548" s="52">
        <f t="shared" si="88"/>
        <v>156</v>
      </c>
      <c r="AS548" s="52">
        <f t="shared" si="89"/>
        <v>632</v>
      </c>
    </row>
    <row r="549" spans="3:45" x14ac:dyDescent="0.25">
      <c r="C549" s="39" t="str">
        <f>IF(H549="","",Sheet1!AI549)</f>
        <v>B</v>
      </c>
      <c r="D549" s="38" t="s">
        <v>3039</v>
      </c>
      <c r="E549" s="38" t="s">
        <v>25</v>
      </c>
      <c r="F549" s="39" t="str">
        <f>IF(H549="","",Sheet1!AF549)</f>
        <v>06/10/2025</v>
      </c>
      <c r="G549" t="str">
        <f>IF(H549="","",Sheet1!AF549)</f>
        <v>06/10/2025</v>
      </c>
      <c r="H549" s="21">
        <v>9106029310</v>
      </c>
      <c r="I549" t="str">
        <f>IF(H549="","",Sheet1!AF549)</f>
        <v>06/10/2025</v>
      </c>
      <c r="J549" s="40" t="str">
        <f t="shared" si="80"/>
        <v>NKHT2510/02500035067</v>
      </c>
      <c r="L549" s="42" t="str">
        <f>IF(H549="","",Sheet1!AK549)</f>
        <v>K25TTM</v>
      </c>
      <c r="M549" s="42" t="str">
        <f>IF(H549="","",Sheet1!AE549)</f>
        <v>00035067</v>
      </c>
      <c r="N549" s="43" t="str">
        <f>IF(H549="","",Sheet1!AF549)</f>
        <v>06/10/2025</v>
      </c>
      <c r="O549" s="15" t="str">
        <f>IF(H549="","",Sheet1!AH549)</f>
        <v>WIN-025</v>
      </c>
      <c r="S549" s="40" t="str">
        <f>IF(H549="","",Sheet1!AL549)</f>
        <v>6022 WM+ HPG Tiến Lập, An Lão</v>
      </c>
      <c r="V549" s="40" t="str">
        <f>IF(H549="","",Sheet1!AL549)</f>
        <v>6022 WM+ HPG Tiến Lập, An Lão</v>
      </c>
      <c r="Y549" s="15" t="str">
        <f>IF(H549="","",Sheet1!AJ549)</f>
        <v>GTLX250G</v>
      </c>
      <c r="AB549" s="51">
        <f t="shared" si="81"/>
        <v>5111</v>
      </c>
      <c r="AC549" s="51">
        <f t="shared" si="82"/>
        <v>131</v>
      </c>
      <c r="AE549" s="45">
        <f>IF(H549="","",Sheet1!U549)</f>
        <v>3</v>
      </c>
      <c r="AG549" s="15">
        <f>IF(H549="","",Sheet1!T549)</f>
        <v>41150</v>
      </c>
      <c r="AH549" s="46">
        <f t="shared" si="83"/>
        <v>123450</v>
      </c>
      <c r="AL549" s="48">
        <f t="shared" si="84"/>
        <v>8</v>
      </c>
      <c r="AN549" s="45">
        <f t="shared" si="85"/>
        <v>9876</v>
      </c>
      <c r="AO549" s="48">
        <f t="shared" si="86"/>
        <v>33311</v>
      </c>
      <c r="AQ549" s="52" t="str">
        <f t="shared" si="87"/>
        <v>K-hangtra</v>
      </c>
      <c r="AR549" s="52">
        <f t="shared" si="88"/>
        <v>156</v>
      </c>
      <c r="AS549" s="52">
        <f t="shared" si="89"/>
        <v>632</v>
      </c>
    </row>
    <row r="550" spans="3:45" x14ac:dyDescent="0.25">
      <c r="C550" s="39" t="str">
        <f>IF(H550="","",Sheet1!AI550)</f>
        <v>N</v>
      </c>
      <c r="D550" s="38" t="s">
        <v>3039</v>
      </c>
      <c r="E550" s="38" t="s">
        <v>25</v>
      </c>
      <c r="F550" s="39" t="str">
        <f>IF(H550="","",Sheet1!AF550)</f>
        <v>06/10/2025</v>
      </c>
      <c r="G550" t="str">
        <f>IF(H550="","",Sheet1!AF550)</f>
        <v>06/10/2025</v>
      </c>
      <c r="H550" s="21">
        <v>9106029350</v>
      </c>
      <c r="I550" t="str">
        <f>IF(H550="","",Sheet1!AF550)</f>
        <v>06/10/2025</v>
      </c>
      <c r="J550" s="40" t="str">
        <f t="shared" si="80"/>
        <v>NKHT2510/02300017123</v>
      </c>
      <c r="L550" s="42" t="str">
        <f>IF(H550="","",Sheet1!AK550)</f>
        <v>K25TTM</v>
      </c>
      <c r="M550" s="42" t="str">
        <f>IF(H550="","",Sheet1!AE550)</f>
        <v>00017123</v>
      </c>
      <c r="N550" s="43" t="str">
        <f>IF(H550="","",Sheet1!AF550)</f>
        <v>06/10/2025</v>
      </c>
      <c r="O550" s="15" t="str">
        <f>IF(H550="","",Sheet1!AH550)</f>
        <v>WIN-023</v>
      </c>
      <c r="S550" s="40" t="str">
        <f>IF(H550="","",Sheet1!AL550)</f>
        <v>5140 WM+ DNI 175-177 đường N16</v>
      </c>
      <c r="V550" s="40" t="str">
        <f>IF(H550="","",Sheet1!AL550)</f>
        <v>5140 WM+ DNI 175-177 đường N16</v>
      </c>
      <c r="Y550" s="15" t="str">
        <f>IF(H550="","",Sheet1!AJ550)</f>
        <v>MNH250</v>
      </c>
      <c r="AB550" s="51">
        <f t="shared" si="81"/>
        <v>5111</v>
      </c>
      <c r="AC550" s="51">
        <f t="shared" si="82"/>
        <v>131</v>
      </c>
      <c r="AE550" s="45">
        <f>IF(H550="","",Sheet1!U550)</f>
        <v>1</v>
      </c>
      <c r="AG550" s="15">
        <f>IF(H550="","",Sheet1!T550)</f>
        <v>46000</v>
      </c>
      <c r="AH550" s="46">
        <f t="shared" si="83"/>
        <v>46000</v>
      </c>
      <c r="AL550" s="48">
        <f t="shared" si="84"/>
        <v>8</v>
      </c>
      <c r="AN550" s="45">
        <f t="shared" si="85"/>
        <v>3680</v>
      </c>
      <c r="AO550" s="48">
        <f t="shared" si="86"/>
        <v>33311</v>
      </c>
      <c r="AQ550" s="52" t="str">
        <f t="shared" si="87"/>
        <v>K-hangtra</v>
      </c>
      <c r="AR550" s="52">
        <f t="shared" si="88"/>
        <v>156</v>
      </c>
      <c r="AS550" s="52">
        <f t="shared" si="89"/>
        <v>632</v>
      </c>
    </row>
    <row r="551" spans="3:45" x14ac:dyDescent="0.25">
      <c r="C551" s="39" t="str">
        <f>IF(H551="","",Sheet1!AI551)</f>
        <v>N</v>
      </c>
      <c r="D551" s="38" t="s">
        <v>3039</v>
      </c>
      <c r="E551" s="38" t="s">
        <v>25</v>
      </c>
      <c r="F551" s="39" t="str">
        <f>IF(H551="","",Sheet1!AF551)</f>
        <v>06/10/2025</v>
      </c>
      <c r="G551" t="str">
        <f>IF(H551="","",Sheet1!AF551)</f>
        <v>06/10/2025</v>
      </c>
      <c r="H551" s="21">
        <v>9106029350</v>
      </c>
      <c r="I551" t="str">
        <f>IF(H551="","",Sheet1!AF551)</f>
        <v>06/10/2025</v>
      </c>
      <c r="J551" s="40" t="str">
        <f t="shared" si="80"/>
        <v>NKHT2510/02300017123</v>
      </c>
      <c r="L551" s="42" t="str">
        <f>IF(H551="","",Sheet1!AK551)</f>
        <v>K25TTM</v>
      </c>
      <c r="M551" s="42" t="str">
        <f>IF(H551="","",Sheet1!AE551)</f>
        <v>00017123</v>
      </c>
      <c r="N551" s="43" t="str">
        <f>IF(H551="","",Sheet1!AF551)</f>
        <v>06/10/2025</v>
      </c>
      <c r="O551" s="15" t="str">
        <f>IF(H551="","",Sheet1!AH551)</f>
        <v>WIN-023</v>
      </c>
      <c r="S551" s="40" t="str">
        <f>IF(H551="","",Sheet1!AL551)</f>
        <v>5140 WM+ DNI 175-177 đường N16</v>
      </c>
      <c r="V551" s="40" t="str">
        <f>IF(H551="","",Sheet1!AL551)</f>
        <v>5140 WM+ DNI 175-177 đường N16</v>
      </c>
      <c r="Y551" s="15" t="str">
        <f>IF(H551="","",Sheet1!AJ551)</f>
        <v>GL250</v>
      </c>
      <c r="AB551" s="51">
        <f t="shared" si="81"/>
        <v>5111</v>
      </c>
      <c r="AC551" s="51">
        <f t="shared" si="82"/>
        <v>131</v>
      </c>
      <c r="AE551" s="45">
        <f>IF(H551="","",Sheet1!U551)</f>
        <v>1</v>
      </c>
      <c r="AG551" s="15">
        <f>IF(H551="","",Sheet1!T551)</f>
        <v>49500</v>
      </c>
      <c r="AH551" s="46">
        <f t="shared" si="83"/>
        <v>49500</v>
      </c>
      <c r="AL551" s="48">
        <f t="shared" si="84"/>
        <v>8</v>
      </c>
      <c r="AN551" s="45">
        <f t="shared" si="85"/>
        <v>3960</v>
      </c>
      <c r="AO551" s="48">
        <f t="shared" si="86"/>
        <v>33311</v>
      </c>
      <c r="AQ551" s="52" t="str">
        <f t="shared" si="87"/>
        <v>K-hangtra</v>
      </c>
      <c r="AR551" s="52">
        <f t="shared" si="88"/>
        <v>156</v>
      </c>
      <c r="AS551" s="52">
        <f t="shared" si="89"/>
        <v>632</v>
      </c>
    </row>
    <row r="552" spans="3:45" x14ac:dyDescent="0.25">
      <c r="C552" s="39" t="str">
        <f>IF(H552="","",Sheet1!AI552)</f>
        <v>N</v>
      </c>
      <c r="D552" s="38" t="s">
        <v>3039</v>
      </c>
      <c r="E552" s="38" t="s">
        <v>25</v>
      </c>
      <c r="F552" s="39" t="str">
        <f>IF(H552="","",Sheet1!AF552)</f>
        <v>06/10/2025</v>
      </c>
      <c r="G552" t="str">
        <f>IF(H552="","",Sheet1!AF552)</f>
        <v>06/10/2025</v>
      </c>
      <c r="H552" s="21">
        <v>9106029323</v>
      </c>
      <c r="I552" t="str">
        <f>IF(H552="","",Sheet1!AF552)</f>
        <v>06/10/2025</v>
      </c>
      <c r="J552" s="40" t="str">
        <f t="shared" si="80"/>
        <v>NKHT2510/00900080090</v>
      </c>
      <c r="L552" s="42" t="str">
        <f>IF(H552="","",Sheet1!AK552)</f>
        <v>K25TTM</v>
      </c>
      <c r="M552" s="42" t="str">
        <f>IF(H552="","",Sheet1!AE552)</f>
        <v>00080090</v>
      </c>
      <c r="N552" s="43" t="str">
        <f>IF(H552="","",Sheet1!AF552)</f>
        <v>06/10/2025</v>
      </c>
      <c r="O552" s="15" t="str">
        <f>IF(H552="","",Sheet1!AH552)</f>
        <v>WIN-DNG-01-009</v>
      </c>
      <c r="S552" s="40" t="str">
        <f>IF(H552="","",Sheet1!AL552)</f>
        <v>4527 WM+ DNG 89 Đồng Kè</v>
      </c>
      <c r="V552" s="40" t="str">
        <f>IF(H552="","",Sheet1!AL552)</f>
        <v>4527 WM+ DNG 89 Đồng Kè</v>
      </c>
      <c r="Y552" s="15" t="str">
        <f>IF(H552="","",Sheet1!AJ552)</f>
        <v>GXD500</v>
      </c>
      <c r="AB552" s="51">
        <f t="shared" si="81"/>
        <v>5111</v>
      </c>
      <c r="AC552" s="51">
        <f t="shared" si="82"/>
        <v>131</v>
      </c>
      <c r="AE552" s="45">
        <f>IF(H552="","",Sheet1!U552)</f>
        <v>2</v>
      </c>
      <c r="AG552" s="15">
        <f>IF(H552="","",Sheet1!T552)</f>
        <v>111606</v>
      </c>
      <c r="AH552" s="46">
        <f t="shared" si="83"/>
        <v>223212</v>
      </c>
      <c r="AL552" s="48">
        <f t="shared" si="84"/>
        <v>8</v>
      </c>
      <c r="AN552" s="45">
        <f t="shared" si="85"/>
        <v>17856.96</v>
      </c>
      <c r="AO552" s="48">
        <f t="shared" si="86"/>
        <v>33311</v>
      </c>
      <c r="AQ552" s="52" t="str">
        <f t="shared" si="87"/>
        <v>K-hangtra</v>
      </c>
      <c r="AR552" s="52">
        <f t="shared" si="88"/>
        <v>156</v>
      </c>
      <c r="AS552" s="52">
        <f t="shared" si="89"/>
        <v>632</v>
      </c>
    </row>
    <row r="553" spans="3:45" x14ac:dyDescent="0.25">
      <c r="C553" s="39" t="str">
        <f>IF(H553="","",Sheet1!AI553)</f>
        <v>N</v>
      </c>
      <c r="D553" s="38" t="s">
        <v>3039</v>
      </c>
      <c r="E553" s="38" t="s">
        <v>25</v>
      </c>
      <c r="F553" s="39" t="str">
        <f>IF(H553="","",Sheet1!AF553)</f>
        <v>06/10/2025</v>
      </c>
      <c r="G553" t="str">
        <f>IF(H553="","",Sheet1!AF553)</f>
        <v>06/10/2025</v>
      </c>
      <c r="H553" s="21">
        <v>9106029323</v>
      </c>
      <c r="I553" t="str">
        <f>IF(H553="","",Sheet1!AF553)</f>
        <v>06/10/2025</v>
      </c>
      <c r="J553" s="40" t="str">
        <f t="shared" si="80"/>
        <v>NKHT2510/00900080090</v>
      </c>
      <c r="L553" s="42" t="str">
        <f>IF(H553="","",Sheet1!AK553)</f>
        <v>K25TTM</v>
      </c>
      <c r="M553" s="42" t="str">
        <f>IF(H553="","",Sheet1!AE553)</f>
        <v>00080090</v>
      </c>
      <c r="N553" s="43" t="str">
        <f>IF(H553="","",Sheet1!AF553)</f>
        <v>06/10/2025</v>
      </c>
      <c r="O553" s="15" t="str">
        <f>IF(H553="","",Sheet1!AH553)</f>
        <v>WIN-DNG-01-009</v>
      </c>
      <c r="S553" s="40" t="str">
        <f>IF(H553="","",Sheet1!AL553)</f>
        <v>4527 WM+ DNG 89 Đồng Kè</v>
      </c>
      <c r="V553" s="40" t="str">
        <f>IF(H553="","",Sheet1!AL553)</f>
        <v>4527 WM+ DNG 89 Đồng Kè</v>
      </c>
      <c r="Y553" s="15" t="str">
        <f>IF(H553="","",Sheet1!AJ553)</f>
        <v>GTLX250G</v>
      </c>
      <c r="AB553" s="51">
        <f t="shared" si="81"/>
        <v>5111</v>
      </c>
      <c r="AC553" s="51">
        <f t="shared" si="82"/>
        <v>131</v>
      </c>
      <c r="AE553" s="45">
        <f>IF(H553="","",Sheet1!U553)</f>
        <v>1</v>
      </c>
      <c r="AG553" s="15">
        <f>IF(H553="","",Sheet1!T553)</f>
        <v>41150</v>
      </c>
      <c r="AH553" s="46">
        <f t="shared" si="83"/>
        <v>41150</v>
      </c>
      <c r="AL553" s="48">
        <f t="shared" si="84"/>
        <v>8</v>
      </c>
      <c r="AN553" s="45">
        <f t="shared" si="85"/>
        <v>3292</v>
      </c>
      <c r="AO553" s="48">
        <f t="shared" si="86"/>
        <v>33311</v>
      </c>
      <c r="AQ553" s="52" t="str">
        <f t="shared" si="87"/>
        <v>K-hangtra</v>
      </c>
      <c r="AR553" s="52">
        <f t="shared" si="88"/>
        <v>156</v>
      </c>
      <c r="AS553" s="52">
        <f t="shared" si="89"/>
        <v>632</v>
      </c>
    </row>
    <row r="554" spans="3:45" x14ac:dyDescent="0.25">
      <c r="C554" s="39" t="str">
        <f>IF(H554="","",Sheet1!AI554)</f>
        <v>N</v>
      </c>
      <c r="D554" s="38" t="s">
        <v>3039</v>
      </c>
      <c r="E554" s="38" t="s">
        <v>25</v>
      </c>
      <c r="F554" s="39" t="str">
        <f>IF(H554="","",Sheet1!AF554)</f>
        <v>06/10/2025</v>
      </c>
      <c r="G554" t="str">
        <f>IF(H554="","",Sheet1!AF554)</f>
        <v>06/10/2025</v>
      </c>
      <c r="H554" s="21">
        <v>9106029323</v>
      </c>
      <c r="I554" t="str">
        <f>IF(H554="","",Sheet1!AF554)</f>
        <v>06/10/2025</v>
      </c>
      <c r="J554" s="40" t="str">
        <f t="shared" si="80"/>
        <v>NKHT2510/00900080090</v>
      </c>
      <c r="L554" s="42" t="str">
        <f>IF(H554="","",Sheet1!AK554)</f>
        <v>K25TTM</v>
      </c>
      <c r="M554" s="42" t="str">
        <f>IF(H554="","",Sheet1!AE554)</f>
        <v>00080090</v>
      </c>
      <c r="N554" s="43" t="str">
        <f>IF(H554="","",Sheet1!AF554)</f>
        <v>06/10/2025</v>
      </c>
      <c r="O554" s="15" t="str">
        <f>IF(H554="","",Sheet1!AH554)</f>
        <v>WIN-DNG-01-009</v>
      </c>
      <c r="S554" s="40" t="str">
        <f>IF(H554="","",Sheet1!AL554)</f>
        <v>4527 WM+ DNG 89 Đồng Kè</v>
      </c>
      <c r="V554" s="40" t="str">
        <f>IF(H554="","",Sheet1!AL554)</f>
        <v>4527 WM+ DNG 89 Đồng Kè</v>
      </c>
      <c r="Y554" s="15" t="str">
        <f>IF(H554="","",Sheet1!AJ554)</f>
        <v>GM500</v>
      </c>
      <c r="AB554" s="51">
        <f t="shared" si="81"/>
        <v>5111</v>
      </c>
      <c r="AC554" s="51">
        <f t="shared" si="82"/>
        <v>131</v>
      </c>
      <c r="AE554" s="45">
        <f>IF(H554="","",Sheet1!U554)</f>
        <v>1</v>
      </c>
      <c r="AG554" s="15">
        <f>IF(H554="","",Sheet1!T554)</f>
        <v>111058</v>
      </c>
      <c r="AH554" s="46">
        <f t="shared" si="83"/>
        <v>111058</v>
      </c>
      <c r="AL554" s="48">
        <f t="shared" si="84"/>
        <v>8</v>
      </c>
      <c r="AN554" s="45">
        <f t="shared" si="85"/>
        <v>8884.64</v>
      </c>
      <c r="AO554" s="48">
        <f t="shared" si="86"/>
        <v>33311</v>
      </c>
      <c r="AQ554" s="52" t="str">
        <f t="shared" si="87"/>
        <v>K-hangtra</v>
      </c>
      <c r="AR554" s="52">
        <f t="shared" si="88"/>
        <v>156</v>
      </c>
      <c r="AS554" s="52">
        <f t="shared" si="89"/>
        <v>632</v>
      </c>
    </row>
    <row r="555" spans="3:45" x14ac:dyDescent="0.25">
      <c r="C555" s="39" t="str">
        <f>IF(H555="","",Sheet1!AI555)</f>
        <v>B</v>
      </c>
      <c r="D555" s="38" t="s">
        <v>3039</v>
      </c>
      <c r="E555" s="38" t="s">
        <v>25</v>
      </c>
      <c r="F555" s="39" t="str">
        <f>IF(H555="","",Sheet1!AF555)</f>
        <v>06/10/2025</v>
      </c>
      <c r="G555" t="str">
        <f>IF(H555="","",Sheet1!AF555)</f>
        <v>06/10/2025</v>
      </c>
      <c r="H555" s="21">
        <v>9106029407</v>
      </c>
      <c r="I555" t="str">
        <f>IF(H555="","",Sheet1!AF555)</f>
        <v>06/10/2025</v>
      </c>
      <c r="J555" s="40" t="str">
        <f t="shared" si="80"/>
        <v>NKHT2510/00200477331</v>
      </c>
      <c r="L555" s="42" t="str">
        <f>IF(H555="","",Sheet1!AK555)</f>
        <v>K25TTM</v>
      </c>
      <c r="M555" s="42" t="str">
        <f>IF(H555="","",Sheet1!AE555)</f>
        <v>00477331</v>
      </c>
      <c r="N555" s="43" t="str">
        <f>IF(H555="","",Sheet1!AF555)</f>
        <v>06/10/2025</v>
      </c>
      <c r="O555" s="15" t="str">
        <f>IF(H555="","",Sheet1!AH555)</f>
        <v>WIN-HNI-00-002</v>
      </c>
      <c r="S555" s="40" t="str">
        <f>IF(H555="","",Sheet1!AL555)</f>
        <v>2AWF WM+ HNI Đại Đồng Độ Lân, Tuyết Nghĩ</v>
      </c>
      <c r="V555" s="40" t="str">
        <f>IF(H555="","",Sheet1!AL555)</f>
        <v>2AWF WM+ HNI Đại Đồng Độ Lân, Tuyết Nghĩ</v>
      </c>
      <c r="Y555" s="15" t="str">
        <f>IF(H555="","",Sheet1!AJ555)</f>
        <v>GM500</v>
      </c>
      <c r="AB555" s="51">
        <f t="shared" si="81"/>
        <v>5111</v>
      </c>
      <c r="AC555" s="51">
        <f t="shared" si="82"/>
        <v>131</v>
      </c>
      <c r="AE555" s="45">
        <f>IF(H555="","",Sheet1!U555)</f>
        <v>1</v>
      </c>
      <c r="AG555" s="15">
        <f>IF(H555="","",Sheet1!T555)</f>
        <v>111058</v>
      </c>
      <c r="AH555" s="46">
        <f t="shared" si="83"/>
        <v>111058</v>
      </c>
      <c r="AL555" s="48">
        <f t="shared" si="84"/>
        <v>8</v>
      </c>
      <c r="AN555" s="45">
        <f t="shared" si="85"/>
        <v>8884.64</v>
      </c>
      <c r="AO555" s="48">
        <f t="shared" si="86"/>
        <v>33311</v>
      </c>
      <c r="AQ555" s="52" t="str">
        <f t="shared" si="87"/>
        <v>K-hangtra</v>
      </c>
      <c r="AR555" s="52">
        <f t="shared" si="88"/>
        <v>156</v>
      </c>
      <c r="AS555" s="52">
        <f t="shared" si="89"/>
        <v>632</v>
      </c>
    </row>
    <row r="556" spans="3:45" x14ac:dyDescent="0.25">
      <c r="C556" s="39" t="str">
        <f>IF(H556="","",Sheet1!AI556)</f>
        <v>N</v>
      </c>
      <c r="D556" s="38" t="s">
        <v>3039</v>
      </c>
      <c r="E556" s="38" t="s">
        <v>25</v>
      </c>
      <c r="F556" s="39" t="str">
        <f>IF(H556="","",Sheet1!AF556)</f>
        <v>06/10/2025</v>
      </c>
      <c r="G556" t="str">
        <f>IF(H556="","",Sheet1!AF556)</f>
        <v>06/10/2025</v>
      </c>
      <c r="H556" s="21">
        <v>9106029474</v>
      </c>
      <c r="I556" t="str">
        <f>IF(H556="","",Sheet1!AF556)</f>
        <v>06/10/2025</v>
      </c>
      <c r="J556" s="40" t="str">
        <f t="shared" si="80"/>
        <v>NKHT2510/02300017124</v>
      </c>
      <c r="L556" s="42" t="str">
        <f>IF(H556="","",Sheet1!AK556)</f>
        <v>K25TTM</v>
      </c>
      <c r="M556" s="42" t="str">
        <f>IF(H556="","",Sheet1!AE556)</f>
        <v>00017124</v>
      </c>
      <c r="N556" s="43" t="str">
        <f>IF(H556="","",Sheet1!AF556)</f>
        <v>06/10/2025</v>
      </c>
      <c r="O556" s="15" t="str">
        <f>IF(H556="","",Sheet1!AH556)</f>
        <v>WIN-023</v>
      </c>
      <c r="S556" s="40" t="str">
        <f>IF(H556="","",Sheet1!AL556)</f>
        <v>6845 WM+ DNI LK230-LK231 Đường Nguyễn Vă</v>
      </c>
      <c r="V556" s="40" t="str">
        <f>IF(H556="","",Sheet1!AL556)</f>
        <v>6845 WM+ DNI LK230-LK231 Đường Nguyễn Vă</v>
      </c>
      <c r="Y556" s="15" t="str">
        <f>IF(H556="","",Sheet1!AJ556)</f>
        <v>CN300</v>
      </c>
      <c r="AB556" s="51">
        <f t="shared" si="81"/>
        <v>5111</v>
      </c>
      <c r="AC556" s="51">
        <f t="shared" si="82"/>
        <v>131</v>
      </c>
      <c r="AE556" s="45">
        <f>IF(H556="","",Sheet1!U556)</f>
        <v>2</v>
      </c>
      <c r="AG556" s="15">
        <f>IF(H556="","",Sheet1!T556)</f>
        <v>70950</v>
      </c>
      <c r="AH556" s="46">
        <f t="shared" si="83"/>
        <v>141900</v>
      </c>
      <c r="AL556" s="48">
        <f t="shared" si="84"/>
        <v>8</v>
      </c>
      <c r="AN556" s="45">
        <f t="shared" si="85"/>
        <v>11352</v>
      </c>
      <c r="AO556" s="48">
        <f t="shared" si="86"/>
        <v>33311</v>
      </c>
      <c r="AQ556" s="52" t="str">
        <f t="shared" si="87"/>
        <v>K-hangtra</v>
      </c>
      <c r="AR556" s="52">
        <f t="shared" si="88"/>
        <v>156</v>
      </c>
      <c r="AS556" s="52">
        <f t="shared" si="89"/>
        <v>632</v>
      </c>
    </row>
    <row r="557" spans="3:45" x14ac:dyDescent="0.25">
      <c r="C557" s="39" t="str">
        <f>IF(H557="","",Sheet1!AI557)</f>
        <v>N</v>
      </c>
      <c r="D557" s="38" t="s">
        <v>3039</v>
      </c>
      <c r="E557" s="38" t="s">
        <v>25</v>
      </c>
      <c r="F557" s="39" t="str">
        <f>IF(H557="","",Sheet1!AF557)</f>
        <v>06/10/2025</v>
      </c>
      <c r="G557" t="str">
        <f>IF(H557="","",Sheet1!AF557)</f>
        <v>06/10/2025</v>
      </c>
      <c r="H557" s="21">
        <v>9106029474</v>
      </c>
      <c r="I557" t="str">
        <f>IF(H557="","",Sheet1!AF557)</f>
        <v>06/10/2025</v>
      </c>
      <c r="J557" s="40" t="str">
        <f t="shared" si="80"/>
        <v>NKHT2510/02300017124</v>
      </c>
      <c r="L557" s="42" t="str">
        <f>IF(H557="","",Sheet1!AK557)</f>
        <v>K25TTM</v>
      </c>
      <c r="M557" s="42" t="str">
        <f>IF(H557="","",Sheet1!AE557)</f>
        <v>00017124</v>
      </c>
      <c r="N557" s="43" t="str">
        <f>IF(H557="","",Sheet1!AF557)</f>
        <v>06/10/2025</v>
      </c>
      <c r="O557" s="15" t="str">
        <f>IF(H557="","",Sheet1!AH557)</f>
        <v>WIN-023</v>
      </c>
      <c r="S557" s="40" t="str">
        <f>IF(H557="","",Sheet1!AL557)</f>
        <v>6845 WM+ DNI LK230-LK231 Đường Nguyễn Vă</v>
      </c>
      <c r="V557" s="40" t="str">
        <f>IF(H557="","",Sheet1!AL557)</f>
        <v>6845 WM+ DNI LK230-LK231 Đường Nguyễn Vă</v>
      </c>
      <c r="Y557" s="15" t="str">
        <f>IF(H557="","",Sheet1!AJ557)</f>
        <v>MNH250</v>
      </c>
      <c r="AB557" s="51">
        <f t="shared" si="81"/>
        <v>5111</v>
      </c>
      <c r="AC557" s="51">
        <f t="shared" si="82"/>
        <v>131</v>
      </c>
      <c r="AE557" s="45">
        <f>IF(H557="","",Sheet1!U557)</f>
        <v>1</v>
      </c>
      <c r="AG557" s="15">
        <f>IF(H557="","",Sheet1!T557)</f>
        <v>46000</v>
      </c>
      <c r="AH557" s="46">
        <f t="shared" si="83"/>
        <v>46000</v>
      </c>
      <c r="AL557" s="48">
        <f t="shared" si="84"/>
        <v>8</v>
      </c>
      <c r="AN557" s="45">
        <f t="shared" si="85"/>
        <v>3680</v>
      </c>
      <c r="AO557" s="48">
        <f t="shared" si="86"/>
        <v>33311</v>
      </c>
      <c r="AQ557" s="52" t="str">
        <f t="shared" si="87"/>
        <v>K-hangtra</v>
      </c>
      <c r="AR557" s="52">
        <f t="shared" si="88"/>
        <v>156</v>
      </c>
      <c r="AS557" s="52">
        <f t="shared" si="89"/>
        <v>632</v>
      </c>
    </row>
    <row r="558" spans="3:45" x14ac:dyDescent="0.25">
      <c r="C558" s="39" t="str">
        <f>IF(H558="","",Sheet1!AI558)</f>
        <v>B</v>
      </c>
      <c r="D558" s="38" t="s">
        <v>3039</v>
      </c>
      <c r="E558" s="38" t="s">
        <v>25</v>
      </c>
      <c r="F558" s="39" t="str">
        <f>IF(H558="","",Sheet1!AF558)</f>
        <v>06/10/2025</v>
      </c>
      <c r="G558" t="str">
        <f>IF(H558="","",Sheet1!AF558)</f>
        <v>06/10/2025</v>
      </c>
      <c r="H558" s="21">
        <v>9106029497</v>
      </c>
      <c r="I558" t="str">
        <f>IF(H558="","",Sheet1!AF558)</f>
        <v>06/10/2025</v>
      </c>
      <c r="J558" s="40" t="str">
        <f t="shared" si="80"/>
        <v>NKHT2510/00200477354</v>
      </c>
      <c r="L558" s="42" t="str">
        <f>IF(H558="","",Sheet1!AK558)</f>
        <v>K25TTM</v>
      </c>
      <c r="M558" s="42" t="str">
        <f>IF(H558="","",Sheet1!AE558)</f>
        <v>00477354</v>
      </c>
      <c r="N558" s="43" t="str">
        <f>IF(H558="","",Sheet1!AF558)</f>
        <v>06/10/2025</v>
      </c>
      <c r="O558" s="15" t="str">
        <f>IF(H558="","",Sheet1!AH558)</f>
        <v>WIN-HNI-00-002</v>
      </c>
      <c r="S558" s="40" t="str">
        <f>IF(H558="","",Sheet1!AL558)</f>
        <v>2763 WM+ HNI 179 Thịnh Liệt</v>
      </c>
      <c r="V558" s="40" t="str">
        <f>IF(H558="","",Sheet1!AL558)</f>
        <v>2763 WM+ HNI 179 Thịnh Liệt</v>
      </c>
      <c r="Y558" s="15" t="str">
        <f>IF(H558="","",Sheet1!AJ558)</f>
        <v>CN300</v>
      </c>
      <c r="AB558" s="51">
        <f t="shared" si="81"/>
        <v>5111</v>
      </c>
      <c r="AC558" s="51">
        <f t="shared" si="82"/>
        <v>131</v>
      </c>
      <c r="AE558" s="45">
        <f>IF(H558="","",Sheet1!U558)</f>
        <v>1</v>
      </c>
      <c r="AG558" s="15">
        <f>IF(H558="","",Sheet1!T558)</f>
        <v>70950</v>
      </c>
      <c r="AH558" s="46">
        <f t="shared" si="83"/>
        <v>70950</v>
      </c>
      <c r="AL558" s="48">
        <f t="shared" si="84"/>
        <v>8</v>
      </c>
      <c r="AN558" s="45">
        <f t="shared" si="85"/>
        <v>5676</v>
      </c>
      <c r="AO558" s="48">
        <f t="shared" si="86"/>
        <v>33311</v>
      </c>
      <c r="AQ558" s="52" t="str">
        <f t="shared" si="87"/>
        <v>K-hangtra</v>
      </c>
      <c r="AR558" s="52">
        <f t="shared" si="88"/>
        <v>156</v>
      </c>
      <c r="AS558" s="52">
        <f t="shared" si="89"/>
        <v>632</v>
      </c>
    </row>
    <row r="559" spans="3:45" x14ac:dyDescent="0.25">
      <c r="C559" s="39" t="str">
        <f>IF(H559="","",Sheet1!AI559)</f>
        <v>B</v>
      </c>
      <c r="D559" s="38" t="s">
        <v>3039</v>
      </c>
      <c r="E559" s="38" t="s">
        <v>25</v>
      </c>
      <c r="F559" s="39" t="str">
        <f>IF(H559="","",Sheet1!AF559)</f>
        <v>06/10/2025</v>
      </c>
      <c r="G559" t="str">
        <f>IF(H559="","",Sheet1!AF559)</f>
        <v>06/10/2025</v>
      </c>
      <c r="H559" s="21">
        <v>9106029497</v>
      </c>
      <c r="I559" t="str">
        <f>IF(H559="","",Sheet1!AF559)</f>
        <v>06/10/2025</v>
      </c>
      <c r="J559" s="40" t="str">
        <f t="shared" si="80"/>
        <v>NKHT2510/00200477354</v>
      </c>
      <c r="L559" s="42" t="str">
        <f>IF(H559="","",Sheet1!AK559)</f>
        <v>K25TTM</v>
      </c>
      <c r="M559" s="42" t="str">
        <f>IF(H559="","",Sheet1!AE559)</f>
        <v>00477354</v>
      </c>
      <c r="N559" s="43" t="str">
        <f>IF(H559="","",Sheet1!AF559)</f>
        <v>06/10/2025</v>
      </c>
      <c r="O559" s="15" t="str">
        <f>IF(H559="","",Sheet1!AH559)</f>
        <v>WIN-HNI-00-002</v>
      </c>
      <c r="S559" s="40" t="str">
        <f>IF(H559="","",Sheet1!AL559)</f>
        <v>2763 WM+ HNI 179 Thịnh Liệt</v>
      </c>
      <c r="V559" s="40" t="str">
        <f>IF(H559="","",Sheet1!AL559)</f>
        <v>2763 WM+ HNI 179 Thịnh Liệt</v>
      </c>
      <c r="Y559" s="15" t="str">
        <f>IF(H559="","",Sheet1!AJ559)</f>
        <v>CGM300</v>
      </c>
      <c r="AB559" s="51">
        <f t="shared" si="81"/>
        <v>5111</v>
      </c>
      <c r="AC559" s="51">
        <f t="shared" si="82"/>
        <v>131</v>
      </c>
      <c r="AE559" s="45">
        <f>IF(H559="","",Sheet1!U559)</f>
        <v>1</v>
      </c>
      <c r="AG559" s="15">
        <f>IF(H559="","",Sheet1!T559)</f>
        <v>73431</v>
      </c>
      <c r="AH559" s="46">
        <f t="shared" si="83"/>
        <v>73431</v>
      </c>
      <c r="AL559" s="48">
        <f t="shared" si="84"/>
        <v>8</v>
      </c>
      <c r="AN559" s="45">
        <f t="shared" si="85"/>
        <v>5874.4800000000005</v>
      </c>
      <c r="AO559" s="48">
        <f t="shared" si="86"/>
        <v>33311</v>
      </c>
      <c r="AQ559" s="52" t="str">
        <f t="shared" si="87"/>
        <v>K-hangtra</v>
      </c>
      <c r="AR559" s="52">
        <f t="shared" si="88"/>
        <v>156</v>
      </c>
      <c r="AS559" s="52">
        <f t="shared" si="89"/>
        <v>632</v>
      </c>
    </row>
    <row r="560" spans="3:45" x14ac:dyDescent="0.25">
      <c r="C560" s="39" t="str">
        <f>IF(H560="","",Sheet1!AI560)</f>
        <v>B</v>
      </c>
      <c r="D560" s="38" t="s">
        <v>3039</v>
      </c>
      <c r="E560" s="38" t="s">
        <v>25</v>
      </c>
      <c r="F560" s="39" t="str">
        <f>IF(H560="","",Sheet1!AF560)</f>
        <v>06/10/2025</v>
      </c>
      <c r="G560" t="str">
        <f>IF(H560="","",Sheet1!AF560)</f>
        <v>06/10/2025</v>
      </c>
      <c r="H560" s="21">
        <v>9106029497</v>
      </c>
      <c r="I560" t="str">
        <f>IF(H560="","",Sheet1!AF560)</f>
        <v>06/10/2025</v>
      </c>
      <c r="J560" s="40" t="str">
        <f t="shared" si="80"/>
        <v>NKHT2510/00200477354</v>
      </c>
      <c r="L560" s="42" t="str">
        <f>IF(H560="","",Sheet1!AK560)</f>
        <v>K25TTM</v>
      </c>
      <c r="M560" s="42" t="str">
        <f>IF(H560="","",Sheet1!AE560)</f>
        <v>00477354</v>
      </c>
      <c r="N560" s="43" t="str">
        <f>IF(H560="","",Sheet1!AF560)</f>
        <v>06/10/2025</v>
      </c>
      <c r="O560" s="15" t="str">
        <f>IF(H560="","",Sheet1!AH560)</f>
        <v>WIN-HNI-00-002</v>
      </c>
      <c r="S560" s="40" t="str">
        <f>IF(H560="","",Sheet1!AL560)</f>
        <v>2763 WM+ HNI 179 Thịnh Liệt</v>
      </c>
      <c r="V560" s="40" t="str">
        <f>IF(H560="","",Sheet1!AL560)</f>
        <v>2763 WM+ HNI 179 Thịnh Liệt</v>
      </c>
      <c r="Y560" s="15" t="str">
        <f>IF(H560="","",Sheet1!AJ560)</f>
        <v>CC300</v>
      </c>
      <c r="AB560" s="51">
        <f t="shared" si="81"/>
        <v>5111</v>
      </c>
      <c r="AC560" s="51">
        <f t="shared" si="82"/>
        <v>131</v>
      </c>
      <c r="AE560" s="45">
        <f>IF(H560="","",Sheet1!U560)</f>
        <v>1</v>
      </c>
      <c r="AG560" s="15">
        <f>IF(H560="","",Sheet1!T560)</f>
        <v>60885</v>
      </c>
      <c r="AH560" s="46">
        <f t="shared" si="83"/>
        <v>60885</v>
      </c>
      <c r="AL560" s="48">
        <f t="shared" si="84"/>
        <v>8</v>
      </c>
      <c r="AN560" s="45">
        <f t="shared" si="85"/>
        <v>4870.8</v>
      </c>
      <c r="AO560" s="48">
        <f t="shared" si="86"/>
        <v>33311</v>
      </c>
      <c r="AQ560" s="52" t="str">
        <f t="shared" si="87"/>
        <v>K-hangtra</v>
      </c>
      <c r="AR560" s="52">
        <f t="shared" si="88"/>
        <v>156</v>
      </c>
      <c r="AS560" s="52">
        <f t="shared" si="89"/>
        <v>632</v>
      </c>
    </row>
    <row r="561" spans="3:45" x14ac:dyDescent="0.25">
      <c r="C561" s="39" t="str">
        <f>IF(H561="","",Sheet1!AI561)</f>
        <v>B</v>
      </c>
      <c r="D561" s="38" t="s">
        <v>3039</v>
      </c>
      <c r="E561" s="38" t="s">
        <v>25</v>
      </c>
      <c r="F561" s="39" t="str">
        <f>IF(H561="","",Sheet1!AF561)</f>
        <v>06/10/2025</v>
      </c>
      <c r="G561" t="str">
        <f>IF(H561="","",Sheet1!AF561)</f>
        <v>06/10/2025</v>
      </c>
      <c r="H561" s="21">
        <v>9106029497</v>
      </c>
      <c r="I561" t="str">
        <f>IF(H561="","",Sheet1!AF561)</f>
        <v>06/10/2025</v>
      </c>
      <c r="J561" s="40" t="str">
        <f t="shared" si="80"/>
        <v>NKHT2510/00200477354</v>
      </c>
      <c r="L561" s="42" t="str">
        <f>IF(H561="","",Sheet1!AK561)</f>
        <v>K25TTM</v>
      </c>
      <c r="M561" s="42" t="str">
        <f>IF(H561="","",Sheet1!AE561)</f>
        <v>00477354</v>
      </c>
      <c r="N561" s="43" t="str">
        <f>IF(H561="","",Sheet1!AF561)</f>
        <v>06/10/2025</v>
      </c>
      <c r="O561" s="15" t="str">
        <f>IF(H561="","",Sheet1!AH561)</f>
        <v>WIN-HNI-00-002</v>
      </c>
      <c r="S561" s="40" t="str">
        <f>IF(H561="","",Sheet1!AL561)</f>
        <v>2763 WM+ HNI 179 Thịnh Liệt</v>
      </c>
      <c r="V561" s="40" t="str">
        <f>IF(H561="","",Sheet1!AL561)</f>
        <v>2763 WM+ HNI 179 Thịnh Liệt</v>
      </c>
      <c r="Y561" s="15" t="str">
        <f>IF(H561="","",Sheet1!AJ561)</f>
        <v>GM500</v>
      </c>
      <c r="AB561" s="51">
        <f t="shared" si="81"/>
        <v>5111</v>
      </c>
      <c r="AC561" s="51">
        <f t="shared" si="82"/>
        <v>131</v>
      </c>
      <c r="AE561" s="45">
        <f>IF(H561="","",Sheet1!U561)</f>
        <v>1</v>
      </c>
      <c r="AG561" s="15">
        <f>IF(H561="","",Sheet1!T561)</f>
        <v>111058</v>
      </c>
      <c r="AH561" s="46">
        <f t="shared" si="83"/>
        <v>111058</v>
      </c>
      <c r="AL561" s="48">
        <f t="shared" si="84"/>
        <v>8</v>
      </c>
      <c r="AN561" s="45">
        <f t="shared" si="85"/>
        <v>8884.64</v>
      </c>
      <c r="AO561" s="48">
        <f t="shared" si="86"/>
        <v>33311</v>
      </c>
      <c r="AQ561" s="52" t="str">
        <f t="shared" si="87"/>
        <v>K-hangtra</v>
      </c>
      <c r="AR561" s="52">
        <f t="shared" si="88"/>
        <v>156</v>
      </c>
      <c r="AS561" s="52">
        <f t="shared" si="89"/>
        <v>632</v>
      </c>
    </row>
    <row r="562" spans="3:45" x14ac:dyDescent="0.25">
      <c r="C562" s="39" t="str">
        <f>IF(H562="","",Sheet1!AI562)</f>
        <v>B</v>
      </c>
      <c r="D562" s="38" t="s">
        <v>3039</v>
      </c>
      <c r="E562" s="38" t="s">
        <v>25</v>
      </c>
      <c r="F562" s="39" t="str">
        <f>IF(H562="","",Sheet1!AF562)</f>
        <v>06/10/2025</v>
      </c>
      <c r="G562" t="str">
        <f>IF(H562="","",Sheet1!AF562)</f>
        <v>06/10/2025</v>
      </c>
      <c r="H562" s="21">
        <v>9106029541</v>
      </c>
      <c r="I562" t="str">
        <f>IF(H562="","",Sheet1!AF562)</f>
        <v>06/10/2025</v>
      </c>
      <c r="J562" s="40" t="str">
        <f t="shared" si="80"/>
        <v>NKHT2510/07200003800</v>
      </c>
      <c r="L562" s="42" t="str">
        <f>IF(H562="","",Sheet1!AK562)</f>
        <v>K25TTM</v>
      </c>
      <c r="M562" s="42" t="str">
        <f>IF(H562="","",Sheet1!AE562)</f>
        <v>00003800</v>
      </c>
      <c r="N562" s="43" t="str">
        <f>IF(H562="","",Sheet1!AF562)</f>
        <v>06/10/2025</v>
      </c>
      <c r="O562" s="15" t="str">
        <f>IF(H562="","",Sheet1!AH562)</f>
        <v>WIN-072</v>
      </c>
      <c r="S562" s="40" t="str">
        <f>IF(H562="","",Sheet1!AL562)</f>
        <v>4965 WM+ LCI 02-04 Võ Nguyên Giáp</v>
      </c>
      <c r="V562" s="40" t="str">
        <f>IF(H562="","",Sheet1!AL562)</f>
        <v>4965 WM+ LCI 02-04 Võ Nguyên Giáp</v>
      </c>
      <c r="Y562" s="15" t="str">
        <f>IF(H562="","",Sheet1!AJ562)</f>
        <v>CGM300</v>
      </c>
      <c r="AB562" s="51">
        <f t="shared" si="81"/>
        <v>5111</v>
      </c>
      <c r="AC562" s="51">
        <f t="shared" si="82"/>
        <v>131</v>
      </c>
      <c r="AE562" s="45">
        <f>IF(H562="","",Sheet1!U562)</f>
        <v>1</v>
      </c>
      <c r="AG562" s="15">
        <f>IF(H562="","",Sheet1!T562)</f>
        <v>73431</v>
      </c>
      <c r="AH562" s="46">
        <f t="shared" si="83"/>
        <v>73431</v>
      </c>
      <c r="AL562" s="48">
        <f t="shared" si="84"/>
        <v>8</v>
      </c>
      <c r="AN562" s="45">
        <f t="shared" si="85"/>
        <v>5874.4800000000005</v>
      </c>
      <c r="AO562" s="48">
        <f t="shared" si="86"/>
        <v>33311</v>
      </c>
      <c r="AQ562" s="52" t="str">
        <f t="shared" si="87"/>
        <v>K-hangtra</v>
      </c>
      <c r="AR562" s="52">
        <f t="shared" si="88"/>
        <v>156</v>
      </c>
      <c r="AS562" s="52">
        <f t="shared" si="89"/>
        <v>632</v>
      </c>
    </row>
    <row r="563" spans="3:45" x14ac:dyDescent="0.25">
      <c r="C563" s="39" t="str">
        <f>IF(H563="","",Sheet1!AI563)</f>
        <v>N</v>
      </c>
      <c r="D563" s="38" t="s">
        <v>3039</v>
      </c>
      <c r="E563" s="38" t="s">
        <v>25</v>
      </c>
      <c r="F563" s="39" t="str">
        <f>IF(H563="","",Sheet1!AF563)</f>
        <v>06/10/2025</v>
      </c>
      <c r="G563" t="str">
        <f>IF(H563="","",Sheet1!AF563)</f>
        <v>06/10/2025</v>
      </c>
      <c r="H563" s="21">
        <v>9106029553</v>
      </c>
      <c r="I563" t="str">
        <f>IF(H563="","",Sheet1!AF563)</f>
        <v>06/10/2025</v>
      </c>
      <c r="J563" s="40" t="str">
        <f t="shared" si="80"/>
        <v>NKHT2510/99300158558</v>
      </c>
      <c r="L563" s="42" t="str">
        <f>IF(H563="","",Sheet1!AK563)</f>
        <v>K25TTM</v>
      </c>
      <c r="M563" s="42" t="str">
        <f>IF(H563="","",Sheet1!AE563)</f>
        <v>00158558</v>
      </c>
      <c r="N563" s="43" t="str">
        <f>IF(H563="","",Sheet1!AF563)</f>
        <v>06/10/2025</v>
      </c>
      <c r="O563" s="15" t="str">
        <f>IF(H563="","",Sheet1!AH563)</f>
        <v>WIN6993</v>
      </c>
      <c r="S563" s="40" t="str">
        <f>IF(H563="","",Sheet1!AL563)</f>
        <v>6993 WM+ HCM 77 Tân Thới Hiệp 14</v>
      </c>
      <c r="V563" s="40" t="str">
        <f>IF(H563="","",Sheet1!AL563)</f>
        <v>6993 WM+ HCM 77 Tân Thới Hiệp 14</v>
      </c>
      <c r="Y563" s="15" t="str">
        <f>IF(H563="","",Sheet1!AJ563)</f>
        <v>CC300</v>
      </c>
      <c r="AB563" s="51">
        <f t="shared" si="81"/>
        <v>5111</v>
      </c>
      <c r="AC563" s="51">
        <f t="shared" si="82"/>
        <v>131</v>
      </c>
      <c r="AE563" s="45">
        <f>IF(H563="","",Sheet1!U563)</f>
        <v>1</v>
      </c>
      <c r="AG563" s="15">
        <f>IF(H563="","",Sheet1!T563)</f>
        <v>60885</v>
      </c>
      <c r="AH563" s="46">
        <f t="shared" si="83"/>
        <v>60885</v>
      </c>
      <c r="AL563" s="48">
        <f t="shared" si="84"/>
        <v>8</v>
      </c>
      <c r="AN563" s="45">
        <f t="shared" si="85"/>
        <v>4870.8</v>
      </c>
      <c r="AO563" s="48">
        <f t="shared" si="86"/>
        <v>33311</v>
      </c>
      <c r="AQ563" s="52" t="str">
        <f t="shared" si="87"/>
        <v>K-hangtra</v>
      </c>
      <c r="AR563" s="52">
        <f t="shared" si="88"/>
        <v>156</v>
      </c>
      <c r="AS563" s="52">
        <f t="shared" si="89"/>
        <v>632</v>
      </c>
    </row>
    <row r="564" spans="3:45" x14ac:dyDescent="0.25">
      <c r="C564" s="39" t="str">
        <f>IF(H564="","",Sheet1!AI564)</f>
        <v>N</v>
      </c>
      <c r="D564" s="38" t="s">
        <v>3039</v>
      </c>
      <c r="E564" s="38" t="s">
        <v>25</v>
      </c>
      <c r="F564" s="39" t="str">
        <f>IF(H564="","",Sheet1!AF564)</f>
        <v>06/10/2025</v>
      </c>
      <c r="G564" t="str">
        <f>IF(H564="","",Sheet1!AF564)</f>
        <v>06/10/2025</v>
      </c>
      <c r="H564" s="21">
        <v>9106029553</v>
      </c>
      <c r="I564" t="str">
        <f>IF(H564="","",Sheet1!AF564)</f>
        <v>06/10/2025</v>
      </c>
      <c r="J564" s="40" t="str">
        <f t="shared" si="80"/>
        <v>NKHT2510/99300158558</v>
      </c>
      <c r="L564" s="42" t="str">
        <f>IF(H564="","",Sheet1!AK564)</f>
        <v>K25TTM</v>
      </c>
      <c r="M564" s="42" t="str">
        <f>IF(H564="","",Sheet1!AE564)</f>
        <v>00158558</v>
      </c>
      <c r="N564" s="43" t="str">
        <f>IF(H564="","",Sheet1!AF564)</f>
        <v>06/10/2025</v>
      </c>
      <c r="O564" s="15" t="str">
        <f>IF(H564="","",Sheet1!AH564)</f>
        <v>WIN6993</v>
      </c>
      <c r="S564" s="40" t="str">
        <f>IF(H564="","",Sheet1!AL564)</f>
        <v>6993 WM+ HCM 77 Tân Thới Hiệp 14</v>
      </c>
      <c r="V564" s="40" t="str">
        <f>IF(H564="","",Sheet1!AL564)</f>
        <v>6993 WM+ HCM 77 Tân Thới Hiệp 14</v>
      </c>
      <c r="Y564" s="15" t="str">
        <f>IF(H564="","",Sheet1!AJ564)</f>
        <v>TH200</v>
      </c>
      <c r="AB564" s="51">
        <f t="shared" si="81"/>
        <v>5111</v>
      </c>
      <c r="AC564" s="51">
        <f t="shared" si="82"/>
        <v>131</v>
      </c>
      <c r="AE564" s="45">
        <f>IF(H564="","",Sheet1!U564)</f>
        <v>1</v>
      </c>
      <c r="AG564" s="15">
        <f>IF(H564="","",Sheet1!T564)</f>
        <v>45588</v>
      </c>
      <c r="AH564" s="46">
        <f t="shared" si="83"/>
        <v>45588</v>
      </c>
      <c r="AL564" s="48">
        <f t="shared" si="84"/>
        <v>8</v>
      </c>
      <c r="AN564" s="45">
        <f t="shared" si="85"/>
        <v>3647.04</v>
      </c>
      <c r="AO564" s="48">
        <f t="shared" si="86"/>
        <v>33311</v>
      </c>
      <c r="AQ564" s="52" t="str">
        <f t="shared" si="87"/>
        <v>K-hangtra</v>
      </c>
      <c r="AR564" s="52">
        <f t="shared" si="88"/>
        <v>156</v>
      </c>
      <c r="AS564" s="52">
        <f t="shared" si="89"/>
        <v>632</v>
      </c>
    </row>
    <row r="565" spans="3:45" x14ac:dyDescent="0.25">
      <c r="C565" s="39" t="str">
        <f>IF(H565="","",Sheet1!AI565)</f>
        <v>N</v>
      </c>
      <c r="D565" s="38" t="s">
        <v>3039</v>
      </c>
      <c r="E565" s="38" t="s">
        <v>25</v>
      </c>
      <c r="F565" s="39" t="str">
        <f>IF(H565="","",Sheet1!AF565)</f>
        <v>06/10/2025</v>
      </c>
      <c r="G565" t="str">
        <f>IF(H565="","",Sheet1!AF565)</f>
        <v>06/10/2025</v>
      </c>
      <c r="H565" s="21">
        <v>9106029553</v>
      </c>
      <c r="I565" t="str">
        <f>IF(H565="","",Sheet1!AF565)</f>
        <v>06/10/2025</v>
      </c>
      <c r="J565" s="40" t="str">
        <f t="shared" si="80"/>
        <v>NKHT2510/99300158558</v>
      </c>
      <c r="L565" s="42" t="str">
        <f>IF(H565="","",Sheet1!AK565)</f>
        <v>K25TTM</v>
      </c>
      <c r="M565" s="42" t="str">
        <f>IF(H565="","",Sheet1!AE565)</f>
        <v>00158558</v>
      </c>
      <c r="N565" s="43" t="str">
        <f>IF(H565="","",Sheet1!AF565)</f>
        <v>06/10/2025</v>
      </c>
      <c r="O565" s="15" t="str">
        <f>IF(H565="","",Sheet1!AH565)</f>
        <v>WIN6993</v>
      </c>
      <c r="S565" s="40" t="str">
        <f>IF(H565="","",Sheet1!AL565)</f>
        <v>6993 WM+ HCM 77 Tân Thới Hiệp 14</v>
      </c>
      <c r="V565" s="40" t="str">
        <f>IF(H565="","",Sheet1!AL565)</f>
        <v>6993 WM+ HCM 77 Tân Thới Hiệp 14</v>
      </c>
      <c r="Y565" s="15" t="str">
        <f>IF(H565="","",Sheet1!AJ565)</f>
        <v>GSG250</v>
      </c>
      <c r="AB565" s="51">
        <f t="shared" si="81"/>
        <v>5111</v>
      </c>
      <c r="AC565" s="51">
        <f t="shared" si="82"/>
        <v>131</v>
      </c>
      <c r="AE565" s="45">
        <f>IF(H565="","",Sheet1!U565)</f>
        <v>1</v>
      </c>
      <c r="AG565" s="15">
        <f>IF(H565="","",Sheet1!T565)</f>
        <v>50400</v>
      </c>
      <c r="AH565" s="46">
        <f t="shared" si="83"/>
        <v>50400</v>
      </c>
      <c r="AL565" s="48">
        <f t="shared" si="84"/>
        <v>8</v>
      </c>
      <c r="AN565" s="45">
        <f t="shared" si="85"/>
        <v>4032</v>
      </c>
      <c r="AO565" s="48">
        <f t="shared" si="86"/>
        <v>33311</v>
      </c>
      <c r="AQ565" s="52" t="str">
        <f t="shared" si="87"/>
        <v>K-hangtra</v>
      </c>
      <c r="AR565" s="52">
        <f t="shared" si="88"/>
        <v>156</v>
      </c>
      <c r="AS565" s="52">
        <f t="shared" si="89"/>
        <v>632</v>
      </c>
    </row>
    <row r="566" spans="3:45" x14ac:dyDescent="0.25">
      <c r="C566" s="39" t="str">
        <f>IF(H566="","",Sheet1!AI566)</f>
        <v>N</v>
      </c>
      <c r="D566" s="38" t="s">
        <v>3039</v>
      </c>
      <c r="E566" s="38" t="s">
        <v>25</v>
      </c>
      <c r="F566" s="39" t="str">
        <f>IF(H566="","",Sheet1!AF566)</f>
        <v>06/10/2025</v>
      </c>
      <c r="G566" t="str">
        <f>IF(H566="","",Sheet1!AF566)</f>
        <v>06/10/2025</v>
      </c>
      <c r="H566" s="21">
        <v>9106029553</v>
      </c>
      <c r="I566" t="str">
        <f>IF(H566="","",Sheet1!AF566)</f>
        <v>06/10/2025</v>
      </c>
      <c r="J566" s="40" t="str">
        <f t="shared" si="80"/>
        <v>NKHT2510/99300158558</v>
      </c>
      <c r="L566" s="42" t="str">
        <f>IF(H566="","",Sheet1!AK566)</f>
        <v>K25TTM</v>
      </c>
      <c r="M566" s="42" t="str">
        <f>IF(H566="","",Sheet1!AE566)</f>
        <v>00158558</v>
      </c>
      <c r="N566" s="43" t="str">
        <f>IF(H566="","",Sheet1!AF566)</f>
        <v>06/10/2025</v>
      </c>
      <c r="O566" s="15" t="str">
        <f>IF(H566="","",Sheet1!AH566)</f>
        <v>WIN6993</v>
      </c>
      <c r="S566" s="40" t="str">
        <f>IF(H566="","",Sheet1!AL566)</f>
        <v>6993 WM+ HCM 77 Tân Thới Hiệp 14</v>
      </c>
      <c r="V566" s="40" t="str">
        <f>IF(H566="","",Sheet1!AL566)</f>
        <v>6993 WM+ HCM 77 Tân Thới Hiệp 14</v>
      </c>
      <c r="Y566" s="15" t="str">
        <f>IF(H566="","",Sheet1!AJ566)</f>
        <v>GL250</v>
      </c>
      <c r="AB566" s="51">
        <f t="shared" si="81"/>
        <v>5111</v>
      </c>
      <c r="AC566" s="51">
        <f t="shared" si="82"/>
        <v>131</v>
      </c>
      <c r="AE566" s="45">
        <f>IF(H566="","",Sheet1!U566)</f>
        <v>1</v>
      </c>
      <c r="AG566" s="15">
        <f>IF(H566="","",Sheet1!T566)</f>
        <v>49500</v>
      </c>
      <c r="AH566" s="46">
        <f t="shared" si="83"/>
        <v>49500</v>
      </c>
      <c r="AL566" s="48">
        <f t="shared" si="84"/>
        <v>8</v>
      </c>
      <c r="AN566" s="45">
        <f t="shared" si="85"/>
        <v>3960</v>
      </c>
      <c r="AO566" s="48">
        <f t="shared" si="86"/>
        <v>33311</v>
      </c>
      <c r="AQ566" s="52" t="str">
        <f t="shared" si="87"/>
        <v>K-hangtra</v>
      </c>
      <c r="AR566" s="52">
        <f t="shared" si="88"/>
        <v>156</v>
      </c>
      <c r="AS566" s="52">
        <f t="shared" si="89"/>
        <v>632</v>
      </c>
    </row>
    <row r="567" spans="3:45" x14ac:dyDescent="0.25">
      <c r="C567" s="39" t="str">
        <f>IF(H567="","",Sheet1!AI567)</f>
        <v>N</v>
      </c>
      <c r="D567" s="38" t="s">
        <v>3039</v>
      </c>
      <c r="E567" s="38" t="s">
        <v>25</v>
      </c>
      <c r="F567" s="39" t="str">
        <f>IF(H567="","",Sheet1!AF567)</f>
        <v>06/10/2025</v>
      </c>
      <c r="G567" t="str">
        <f>IF(H567="","",Sheet1!AF567)</f>
        <v>06/10/2025</v>
      </c>
      <c r="H567" s="21">
        <v>9106029536</v>
      </c>
      <c r="I567" t="str">
        <f>IF(H567="","",Sheet1!AF567)</f>
        <v>06/10/2025</v>
      </c>
      <c r="J567" s="40" t="str">
        <f t="shared" si="80"/>
        <v>NKHT2510/13100158552</v>
      </c>
      <c r="L567" s="42" t="str">
        <f>IF(H567="","",Sheet1!AK567)</f>
        <v>K25TTM</v>
      </c>
      <c r="M567" s="42" t="str">
        <f>IF(H567="","",Sheet1!AE567)</f>
        <v>00158552</v>
      </c>
      <c r="N567" s="43" t="str">
        <f>IF(H567="","",Sheet1!AF567)</f>
        <v>06/10/2025</v>
      </c>
      <c r="O567" s="15" t="str">
        <f>IF(H567="","",Sheet1!AH567)</f>
        <v>WIN4131</v>
      </c>
      <c r="S567" s="40" t="str">
        <f>IF(H567="","",Sheet1!AL567)</f>
        <v>4131 WM+ HCM Lô B, CC 312 Lạc Long Quân</v>
      </c>
      <c r="V567" s="40" t="str">
        <f>IF(H567="","",Sheet1!AL567)</f>
        <v>4131 WM+ HCM Lô B, CC 312 Lạc Long Quân</v>
      </c>
      <c r="Y567" s="15" t="str">
        <f>IF(H567="","",Sheet1!AJ567)</f>
        <v>GM500</v>
      </c>
      <c r="AB567" s="51">
        <f t="shared" si="81"/>
        <v>5111</v>
      </c>
      <c r="AC567" s="51">
        <f t="shared" si="82"/>
        <v>131</v>
      </c>
      <c r="AE567" s="45">
        <f>IF(H567="","",Sheet1!U567)</f>
        <v>1</v>
      </c>
      <c r="AG567" s="15">
        <f>IF(H567="","",Sheet1!T567)</f>
        <v>111058</v>
      </c>
      <c r="AH567" s="46">
        <f t="shared" si="83"/>
        <v>111058</v>
      </c>
      <c r="AL567" s="48">
        <f t="shared" si="84"/>
        <v>8</v>
      </c>
      <c r="AN567" s="45">
        <f t="shared" si="85"/>
        <v>8884.64</v>
      </c>
      <c r="AO567" s="48">
        <f t="shared" si="86"/>
        <v>33311</v>
      </c>
      <c r="AQ567" s="52" t="str">
        <f t="shared" si="87"/>
        <v>K-hangtra</v>
      </c>
      <c r="AR567" s="52">
        <f t="shared" si="88"/>
        <v>156</v>
      </c>
      <c r="AS567" s="52">
        <f t="shared" si="89"/>
        <v>632</v>
      </c>
    </row>
    <row r="568" spans="3:45" x14ac:dyDescent="0.25">
      <c r="C568" s="39" t="str">
        <f>IF(H568="","",Sheet1!AI568)</f>
        <v>B</v>
      </c>
      <c r="D568" s="38" t="s">
        <v>3039</v>
      </c>
      <c r="E568" s="38" t="s">
        <v>25</v>
      </c>
      <c r="F568" s="39" t="str">
        <f>IF(H568="","",Sheet1!AF568)</f>
        <v>06/10/2025</v>
      </c>
      <c r="G568" t="str">
        <f>IF(H568="","",Sheet1!AF568)</f>
        <v>06/10/2025</v>
      </c>
      <c r="H568" s="21">
        <v>9106029581</v>
      </c>
      <c r="I568" t="str">
        <f>IF(H568="","",Sheet1!AF568)</f>
        <v>06/10/2025</v>
      </c>
      <c r="J568" s="40" t="str">
        <f t="shared" si="80"/>
        <v>NKHT2510/03500003983</v>
      </c>
      <c r="L568" s="42" t="str">
        <f>IF(H568="","",Sheet1!AK568)</f>
        <v>K25TTM</v>
      </c>
      <c r="M568" s="42" t="str">
        <f>IF(H568="","",Sheet1!AE568)</f>
        <v>00003983</v>
      </c>
      <c r="N568" s="43" t="str">
        <f>IF(H568="","",Sheet1!AF568)</f>
        <v>06/10/2025</v>
      </c>
      <c r="O568" s="15" t="str">
        <f>IF(H568="","",Sheet1!AH568)</f>
        <v>WIN-035</v>
      </c>
      <c r="S568" s="40" t="str">
        <f>IF(H568="","",Sheet1!AL568)</f>
        <v>4916 WM+ YBI 12 Lê Hồng Phong</v>
      </c>
      <c r="V568" s="40" t="str">
        <f>IF(H568="","",Sheet1!AL568)</f>
        <v>4916 WM+ YBI 12 Lê Hồng Phong</v>
      </c>
      <c r="Y568" s="15" t="str">
        <f>IF(H568="","",Sheet1!AJ568)</f>
        <v>GTLX250G</v>
      </c>
      <c r="AB568" s="51">
        <f t="shared" si="81"/>
        <v>5111</v>
      </c>
      <c r="AC568" s="51">
        <f t="shared" si="82"/>
        <v>131</v>
      </c>
      <c r="AE568" s="45">
        <f>IF(H568="","",Sheet1!U568)</f>
        <v>3</v>
      </c>
      <c r="AG568" s="15">
        <f>IF(H568="","",Sheet1!T568)</f>
        <v>41150</v>
      </c>
      <c r="AH568" s="46">
        <f t="shared" si="83"/>
        <v>123450</v>
      </c>
      <c r="AL568" s="48">
        <f t="shared" si="84"/>
        <v>8</v>
      </c>
      <c r="AN568" s="45">
        <f t="shared" si="85"/>
        <v>9876</v>
      </c>
      <c r="AO568" s="48">
        <f t="shared" si="86"/>
        <v>33311</v>
      </c>
      <c r="AQ568" s="52" t="str">
        <f t="shared" si="87"/>
        <v>K-hangtra</v>
      </c>
      <c r="AR568" s="52">
        <f t="shared" si="88"/>
        <v>156</v>
      </c>
      <c r="AS568" s="52">
        <f t="shared" si="89"/>
        <v>632</v>
      </c>
    </row>
    <row r="569" spans="3:45" x14ac:dyDescent="0.25">
      <c r="C569" s="39" t="str">
        <f>IF(H569="","",Sheet1!AI569)</f>
        <v>B</v>
      </c>
      <c r="D569" s="38" t="s">
        <v>3039</v>
      </c>
      <c r="E569" s="38" t="s">
        <v>25</v>
      </c>
      <c r="F569" s="39" t="str">
        <f>IF(H569="","",Sheet1!AF569)</f>
        <v>06/10/2025</v>
      </c>
      <c r="G569" t="str">
        <f>IF(H569="","",Sheet1!AF569)</f>
        <v>06/10/2025</v>
      </c>
      <c r="H569" s="21">
        <v>9106029581</v>
      </c>
      <c r="I569" t="str">
        <f>IF(H569="","",Sheet1!AF569)</f>
        <v>06/10/2025</v>
      </c>
      <c r="J569" s="40" t="str">
        <f t="shared" si="80"/>
        <v>NKHT2510/03500003983</v>
      </c>
      <c r="L569" s="42" t="str">
        <f>IF(H569="","",Sheet1!AK569)</f>
        <v>K25TTM</v>
      </c>
      <c r="M569" s="42" t="str">
        <f>IF(H569="","",Sheet1!AE569)</f>
        <v>00003983</v>
      </c>
      <c r="N569" s="43" t="str">
        <f>IF(H569="","",Sheet1!AF569)</f>
        <v>06/10/2025</v>
      </c>
      <c r="O569" s="15" t="str">
        <f>IF(H569="","",Sheet1!AH569)</f>
        <v>WIN-035</v>
      </c>
      <c r="S569" s="40" t="str">
        <f>IF(H569="","",Sheet1!AL569)</f>
        <v>4916 WM+ YBI 12 Lê Hồng Phong</v>
      </c>
      <c r="V569" s="40" t="str">
        <f>IF(H569="","",Sheet1!AL569)</f>
        <v>4916 WM+ YBI 12 Lê Hồng Phong</v>
      </c>
      <c r="Y569" s="15" t="str">
        <f>IF(H569="","",Sheet1!AJ569)</f>
        <v>MNH250</v>
      </c>
      <c r="AB569" s="51">
        <f t="shared" si="81"/>
        <v>5111</v>
      </c>
      <c r="AC569" s="51">
        <f t="shared" si="82"/>
        <v>131</v>
      </c>
      <c r="AE569" s="45">
        <f>IF(H569="","",Sheet1!U569)</f>
        <v>3</v>
      </c>
      <c r="AG569" s="15">
        <f>IF(H569="","",Sheet1!T569)</f>
        <v>46000</v>
      </c>
      <c r="AH569" s="46">
        <f t="shared" si="83"/>
        <v>138000</v>
      </c>
      <c r="AL569" s="48">
        <f t="shared" si="84"/>
        <v>8</v>
      </c>
      <c r="AN569" s="45">
        <f t="shared" si="85"/>
        <v>11040</v>
      </c>
      <c r="AO569" s="48">
        <f t="shared" si="86"/>
        <v>33311</v>
      </c>
      <c r="AQ569" s="52" t="str">
        <f t="shared" si="87"/>
        <v>K-hangtra</v>
      </c>
      <c r="AR569" s="52">
        <f t="shared" si="88"/>
        <v>156</v>
      </c>
      <c r="AS569" s="52">
        <f t="shared" si="89"/>
        <v>632</v>
      </c>
    </row>
    <row r="570" spans="3:45" x14ac:dyDescent="0.25">
      <c r="C570" s="39" t="str">
        <f>IF(H570="","",Sheet1!AI570)</f>
        <v>N</v>
      </c>
      <c r="D570" s="38" t="s">
        <v>3039</v>
      </c>
      <c r="E570" s="38" t="s">
        <v>25</v>
      </c>
      <c r="F570" s="39" t="str">
        <f>IF(H570="","",Sheet1!AF570)</f>
        <v>06/10/2025</v>
      </c>
      <c r="G570" t="str">
        <f>IF(H570="","",Sheet1!AF570)</f>
        <v>06/10/2025</v>
      </c>
      <c r="H570" s="21">
        <v>9106029563</v>
      </c>
      <c r="I570" t="str">
        <f>IF(H570="","",Sheet1!AF570)</f>
        <v>06/10/2025</v>
      </c>
      <c r="J570" s="40" t="str">
        <f t="shared" si="80"/>
        <v>NKHT2510/07100009484</v>
      </c>
      <c r="L570" s="42" t="str">
        <f>IF(H570="","",Sheet1!AK570)</f>
        <v>K25TTM</v>
      </c>
      <c r="M570" s="42" t="str">
        <f>IF(H570="","",Sheet1!AE570)</f>
        <v>00009484</v>
      </c>
      <c r="N570" s="43" t="str">
        <f>IF(H570="","",Sheet1!AF570)</f>
        <v>06/10/2025</v>
      </c>
      <c r="O570" s="15" t="str">
        <f>IF(H570="","",Sheet1!AH570)</f>
        <v>WIN-071</v>
      </c>
      <c r="S570" s="40" t="str">
        <f>IF(H570="","",Sheet1!AL570)</f>
        <v>2AMS WM+ BDH 286 Quang Trung</v>
      </c>
      <c r="V570" s="40" t="str">
        <f>IF(H570="","",Sheet1!AL570)</f>
        <v>2AMS WM+ BDH 286 Quang Trung</v>
      </c>
      <c r="Y570" s="15" t="str">
        <f>IF(H570="","",Sheet1!AJ570)</f>
        <v>GTLX250G</v>
      </c>
      <c r="AB570" s="51">
        <f t="shared" si="81"/>
        <v>5111</v>
      </c>
      <c r="AC570" s="51">
        <f t="shared" si="82"/>
        <v>131</v>
      </c>
      <c r="AE570" s="45">
        <f>IF(H570="","",Sheet1!U570)</f>
        <v>2</v>
      </c>
      <c r="AG570" s="15">
        <f>IF(H570="","",Sheet1!T570)</f>
        <v>41150</v>
      </c>
      <c r="AH570" s="46">
        <f t="shared" si="83"/>
        <v>82300</v>
      </c>
      <c r="AL570" s="48">
        <f t="shared" si="84"/>
        <v>8</v>
      </c>
      <c r="AN570" s="45">
        <f t="shared" si="85"/>
        <v>6584</v>
      </c>
      <c r="AO570" s="48">
        <f t="shared" si="86"/>
        <v>33311</v>
      </c>
      <c r="AQ570" s="52" t="str">
        <f t="shared" si="87"/>
        <v>K-hangtra</v>
      </c>
      <c r="AR570" s="52">
        <f t="shared" si="88"/>
        <v>156</v>
      </c>
      <c r="AS570" s="52">
        <f t="shared" si="89"/>
        <v>632</v>
      </c>
    </row>
    <row r="571" spans="3:45" x14ac:dyDescent="0.25">
      <c r="C571" s="39" t="str">
        <f>IF(H571="","",Sheet1!AI571)</f>
        <v>N</v>
      </c>
      <c r="D571" s="38" t="s">
        <v>3039</v>
      </c>
      <c r="E571" s="38" t="s">
        <v>25</v>
      </c>
      <c r="F571" s="39" t="str">
        <f>IF(H571="","",Sheet1!AF571)</f>
        <v>06/10/2025</v>
      </c>
      <c r="G571" t="str">
        <f>IF(H571="","",Sheet1!AF571)</f>
        <v>06/10/2025</v>
      </c>
      <c r="H571" s="21">
        <v>9106029563</v>
      </c>
      <c r="I571" t="str">
        <f>IF(H571="","",Sheet1!AF571)</f>
        <v>06/10/2025</v>
      </c>
      <c r="J571" s="40" t="str">
        <f t="shared" si="80"/>
        <v>NKHT2510/07100009484</v>
      </c>
      <c r="L571" s="42" t="str">
        <f>IF(H571="","",Sheet1!AK571)</f>
        <v>K25TTM</v>
      </c>
      <c r="M571" s="42" t="str">
        <f>IF(H571="","",Sheet1!AE571)</f>
        <v>00009484</v>
      </c>
      <c r="N571" s="43" t="str">
        <f>IF(H571="","",Sheet1!AF571)</f>
        <v>06/10/2025</v>
      </c>
      <c r="O571" s="15" t="str">
        <f>IF(H571="","",Sheet1!AH571)</f>
        <v>WIN-071</v>
      </c>
      <c r="S571" s="40" t="str">
        <f>IF(H571="","",Sheet1!AL571)</f>
        <v>2AMS WM+ BDH 286 Quang Trung</v>
      </c>
      <c r="V571" s="40" t="str">
        <f>IF(H571="","",Sheet1!AL571)</f>
        <v>2AMS WM+ BDH 286 Quang Trung</v>
      </c>
      <c r="Y571" s="15" t="str">
        <f>IF(H571="","",Sheet1!AJ571)</f>
        <v>CC300</v>
      </c>
      <c r="AB571" s="51">
        <f t="shared" si="81"/>
        <v>5111</v>
      </c>
      <c r="AC571" s="51">
        <f t="shared" si="82"/>
        <v>131</v>
      </c>
      <c r="AE571" s="45">
        <f>IF(H571="","",Sheet1!U571)</f>
        <v>1</v>
      </c>
      <c r="AG571" s="15">
        <f>IF(H571="","",Sheet1!T571)</f>
        <v>60885</v>
      </c>
      <c r="AH571" s="46">
        <f t="shared" si="83"/>
        <v>60885</v>
      </c>
      <c r="AL571" s="48">
        <f t="shared" si="84"/>
        <v>8</v>
      </c>
      <c r="AN571" s="45">
        <f t="shared" si="85"/>
        <v>4870.8</v>
      </c>
      <c r="AO571" s="48">
        <f t="shared" si="86"/>
        <v>33311</v>
      </c>
      <c r="AQ571" s="52" t="str">
        <f t="shared" si="87"/>
        <v>K-hangtra</v>
      </c>
      <c r="AR571" s="52">
        <f t="shared" si="88"/>
        <v>156</v>
      </c>
      <c r="AS571" s="52">
        <f t="shared" si="89"/>
        <v>632</v>
      </c>
    </row>
    <row r="572" spans="3:45" x14ac:dyDescent="0.25">
      <c r="C572" s="39" t="str">
        <f>IF(H572="","",Sheet1!AI572)</f>
        <v>B</v>
      </c>
      <c r="D572" s="38" t="s">
        <v>3039</v>
      </c>
      <c r="E572" s="38" t="s">
        <v>25</v>
      </c>
      <c r="F572" s="39" t="str">
        <f>IF(H572="","",Sheet1!AF572)</f>
        <v>06/10/2025</v>
      </c>
      <c r="G572" t="str">
        <f>IF(H572="","",Sheet1!AF572)</f>
        <v>06/10/2025</v>
      </c>
      <c r="H572" s="21">
        <v>9106029623</v>
      </c>
      <c r="I572" t="str">
        <f>IF(H572="","",Sheet1!AF572)</f>
        <v>06/10/2025</v>
      </c>
      <c r="J572" s="40" t="str">
        <f t="shared" si="80"/>
        <v>NKHT2510/00600014805</v>
      </c>
      <c r="L572" s="42" t="str">
        <f>IF(H572="","",Sheet1!AK572)</f>
        <v>K25TTM</v>
      </c>
      <c r="M572" s="42" t="str">
        <f>IF(H572="","",Sheet1!AE572)</f>
        <v>00014805</v>
      </c>
      <c r="N572" s="43" t="str">
        <f>IF(H572="","",Sheet1!AF572)</f>
        <v>06/10/2025</v>
      </c>
      <c r="O572" s="15" t="str">
        <f>IF(H572="","",Sheet1!AH572)</f>
        <v>WIN-HDG-00-006</v>
      </c>
      <c r="S572" s="40" t="str">
        <f>IF(H572="","",Sheet1!AL572)</f>
        <v>5538 WM+ HDG Số 111 Chi Lăng</v>
      </c>
      <c r="V572" s="40" t="str">
        <f>IF(H572="","",Sheet1!AL572)</f>
        <v>5538 WM+ HDG Số 111 Chi Lăng</v>
      </c>
      <c r="Y572" s="15" t="str">
        <f>IF(H572="","",Sheet1!AJ572)</f>
        <v>GM500</v>
      </c>
      <c r="AB572" s="51">
        <f t="shared" si="81"/>
        <v>5111</v>
      </c>
      <c r="AC572" s="51">
        <f t="shared" si="82"/>
        <v>131</v>
      </c>
      <c r="AE572" s="45">
        <f>IF(H572="","",Sheet1!U572)</f>
        <v>2</v>
      </c>
      <c r="AG572" s="15">
        <f>IF(H572="","",Sheet1!T572)</f>
        <v>111058</v>
      </c>
      <c r="AH572" s="46">
        <f t="shared" si="83"/>
        <v>222116</v>
      </c>
      <c r="AL572" s="48">
        <f t="shared" si="84"/>
        <v>8</v>
      </c>
      <c r="AN572" s="45">
        <f t="shared" si="85"/>
        <v>17769.28</v>
      </c>
      <c r="AO572" s="48">
        <f t="shared" si="86"/>
        <v>33311</v>
      </c>
      <c r="AQ572" s="52" t="str">
        <f t="shared" si="87"/>
        <v>K-hangtra</v>
      </c>
      <c r="AR572" s="52">
        <f t="shared" si="88"/>
        <v>156</v>
      </c>
      <c r="AS572" s="52">
        <f t="shared" si="89"/>
        <v>632</v>
      </c>
    </row>
    <row r="573" spans="3:45" x14ac:dyDescent="0.25">
      <c r="C573" s="39" t="str">
        <f>IF(H573="","",Sheet1!AI573)</f>
        <v>B</v>
      </c>
      <c r="D573" s="38" t="s">
        <v>3039</v>
      </c>
      <c r="E573" s="38" t="s">
        <v>25</v>
      </c>
      <c r="F573" s="39" t="str">
        <f>IF(H573="","",Sheet1!AF573)</f>
        <v>06/10/2025</v>
      </c>
      <c r="G573" t="str">
        <f>IF(H573="","",Sheet1!AF573)</f>
        <v>06/10/2025</v>
      </c>
      <c r="H573" s="21">
        <v>9106029671</v>
      </c>
      <c r="I573" t="str">
        <f>IF(H573="","",Sheet1!AF573)</f>
        <v>06/10/2025</v>
      </c>
      <c r="J573" s="40" t="str">
        <f t="shared" si="80"/>
        <v>NKHT2510/00700047031</v>
      </c>
      <c r="L573" s="42" t="str">
        <f>IF(H573="","",Sheet1!AK573)</f>
        <v>K25TTM</v>
      </c>
      <c r="M573" s="42" t="str">
        <f>IF(H573="","",Sheet1!AE573)</f>
        <v>00047031</v>
      </c>
      <c r="N573" s="43" t="str">
        <f>IF(H573="","",Sheet1!AF573)</f>
        <v>06/10/2025</v>
      </c>
      <c r="O573" s="15" t="str">
        <f>IF(H573="","",Sheet1!AH573)</f>
        <v>WIN-QNH-00-007</v>
      </c>
      <c r="S573" s="40" t="str">
        <f>IF(H573="","",Sheet1!AL573)</f>
        <v>4304 WM+ QNH 27 Trần Nhật Duật</v>
      </c>
      <c r="V573" s="40" t="str">
        <f>IF(H573="","",Sheet1!AL573)</f>
        <v>4304 WM+ QNH 27 Trần Nhật Duật</v>
      </c>
      <c r="Y573" s="15" t="str">
        <f>IF(H573="","",Sheet1!AJ573)</f>
        <v>TH200</v>
      </c>
      <c r="AB573" s="51">
        <f t="shared" si="81"/>
        <v>5111</v>
      </c>
      <c r="AC573" s="51">
        <f t="shared" si="82"/>
        <v>131</v>
      </c>
      <c r="AE573" s="45">
        <f>IF(H573="","",Sheet1!U573)</f>
        <v>2</v>
      </c>
      <c r="AG573" s="15">
        <f>IF(H573="","",Sheet1!T573)</f>
        <v>45588</v>
      </c>
      <c r="AH573" s="46">
        <f t="shared" si="83"/>
        <v>91176</v>
      </c>
      <c r="AL573" s="48">
        <f t="shared" si="84"/>
        <v>8</v>
      </c>
      <c r="AN573" s="45">
        <f t="shared" si="85"/>
        <v>7294.08</v>
      </c>
      <c r="AO573" s="48">
        <f t="shared" si="86"/>
        <v>33311</v>
      </c>
      <c r="AQ573" s="52" t="str">
        <f t="shared" si="87"/>
        <v>K-hangtra</v>
      </c>
      <c r="AR573" s="52">
        <f t="shared" si="88"/>
        <v>156</v>
      </c>
      <c r="AS573" s="52">
        <f t="shared" si="89"/>
        <v>632</v>
      </c>
    </row>
    <row r="574" spans="3:45" x14ac:dyDescent="0.25">
      <c r="C574" s="39" t="str">
        <f>IF(H574="","",Sheet1!AI574)</f>
        <v>B</v>
      </c>
      <c r="D574" s="38" t="s">
        <v>3039</v>
      </c>
      <c r="E574" s="38" t="s">
        <v>25</v>
      </c>
      <c r="F574" s="39" t="str">
        <f>IF(H574="","",Sheet1!AF574)</f>
        <v>06/10/2025</v>
      </c>
      <c r="G574" t="str">
        <f>IF(H574="","",Sheet1!AF574)</f>
        <v>06/10/2025</v>
      </c>
      <c r="H574" s="21">
        <v>9106029656</v>
      </c>
      <c r="I574" t="str">
        <f>IF(H574="","",Sheet1!AF574)</f>
        <v>06/10/2025</v>
      </c>
      <c r="J574" s="40" t="str">
        <f t="shared" si="80"/>
        <v>NKHT2510/00200477408</v>
      </c>
      <c r="L574" s="42" t="str">
        <f>IF(H574="","",Sheet1!AK574)</f>
        <v>K25TTM</v>
      </c>
      <c r="M574" s="42" t="str">
        <f>IF(H574="","",Sheet1!AE574)</f>
        <v>00477408</v>
      </c>
      <c r="N574" s="43" t="str">
        <f>IF(H574="","",Sheet1!AF574)</f>
        <v>06/10/2025</v>
      </c>
      <c r="O574" s="15" t="str">
        <f>IF(H574="","",Sheet1!AH574)</f>
        <v>WIN-HNI-00-002</v>
      </c>
      <c r="S574" s="40" t="str">
        <f>IF(H574="","",Sheet1!AL574)</f>
        <v>1606 WM HNI Hoàng Cầu</v>
      </c>
      <c r="V574" s="40" t="str">
        <f>IF(H574="","",Sheet1!AL574)</f>
        <v>1606 WM HNI Hoàng Cầu</v>
      </c>
      <c r="Y574" s="15" t="str">
        <f>IF(H574="","",Sheet1!AJ574)</f>
        <v>TH200</v>
      </c>
      <c r="AB574" s="51">
        <f t="shared" si="81"/>
        <v>5111</v>
      </c>
      <c r="AC574" s="51">
        <f t="shared" si="82"/>
        <v>131</v>
      </c>
      <c r="AE574" s="45">
        <f>IF(H574="","",Sheet1!U574)</f>
        <v>1</v>
      </c>
      <c r="AG574" s="15">
        <f>IF(H574="","",Sheet1!T574)</f>
        <v>45588</v>
      </c>
      <c r="AH574" s="46">
        <f t="shared" si="83"/>
        <v>45588</v>
      </c>
      <c r="AL574" s="48">
        <f t="shared" si="84"/>
        <v>8</v>
      </c>
      <c r="AN574" s="45">
        <f t="shared" si="85"/>
        <v>3647.04</v>
      </c>
      <c r="AO574" s="48">
        <f t="shared" si="86"/>
        <v>33311</v>
      </c>
      <c r="AQ574" s="52" t="str">
        <f t="shared" si="87"/>
        <v>K-hangtra</v>
      </c>
      <c r="AR574" s="52">
        <f t="shared" si="88"/>
        <v>156</v>
      </c>
      <c r="AS574" s="52">
        <f t="shared" si="89"/>
        <v>632</v>
      </c>
    </row>
    <row r="575" spans="3:45" x14ac:dyDescent="0.25">
      <c r="C575" s="39" t="str">
        <f>IF(H575="","",Sheet1!AI575)</f>
        <v>B</v>
      </c>
      <c r="D575" s="38" t="s">
        <v>3039</v>
      </c>
      <c r="E575" s="38" t="s">
        <v>25</v>
      </c>
      <c r="F575" s="39" t="str">
        <f>IF(H575="","",Sheet1!AF575)</f>
        <v>06/10/2025</v>
      </c>
      <c r="G575" t="str">
        <f>IF(H575="","",Sheet1!AF575)</f>
        <v>06/10/2025</v>
      </c>
      <c r="H575" s="21">
        <v>9106029710</v>
      </c>
      <c r="I575" t="str">
        <f>IF(H575="","",Sheet1!AF575)</f>
        <v>06/10/2025</v>
      </c>
      <c r="J575" s="40" t="str">
        <f t="shared" si="80"/>
        <v>NKHT2510/00200477426</v>
      </c>
      <c r="L575" s="42" t="str">
        <f>IF(H575="","",Sheet1!AK575)</f>
        <v>K25TTM</v>
      </c>
      <c r="M575" s="42" t="str">
        <f>IF(H575="","",Sheet1!AE575)</f>
        <v>00477426</v>
      </c>
      <c r="N575" s="43" t="str">
        <f>IF(H575="","",Sheet1!AF575)</f>
        <v>06/10/2025</v>
      </c>
      <c r="O575" s="15" t="str">
        <f>IF(H575="","",Sheet1!AH575)</f>
        <v>WIN-HNI-00-002</v>
      </c>
      <c r="S575" s="40" t="str">
        <f>IF(H575="","",Sheet1!AL575)</f>
        <v>4776 WM+ HNI 28 Hòe Thị</v>
      </c>
      <c r="V575" s="40" t="str">
        <f>IF(H575="","",Sheet1!AL575)</f>
        <v>4776 WM+ HNI 28 Hòe Thị</v>
      </c>
      <c r="Y575" s="15" t="str">
        <f>IF(H575="","",Sheet1!AJ575)</f>
        <v>CGM300</v>
      </c>
      <c r="AB575" s="51">
        <f t="shared" si="81"/>
        <v>5111</v>
      </c>
      <c r="AC575" s="51">
        <f t="shared" si="82"/>
        <v>131</v>
      </c>
      <c r="AE575" s="45">
        <f>IF(H575="","",Sheet1!U575)</f>
        <v>1</v>
      </c>
      <c r="AG575" s="15">
        <f>IF(H575="","",Sheet1!T575)</f>
        <v>73431</v>
      </c>
      <c r="AH575" s="46">
        <f t="shared" si="83"/>
        <v>73431</v>
      </c>
      <c r="AL575" s="48">
        <f t="shared" si="84"/>
        <v>8</v>
      </c>
      <c r="AN575" s="45">
        <f t="shared" si="85"/>
        <v>5874.4800000000005</v>
      </c>
      <c r="AO575" s="48">
        <f t="shared" si="86"/>
        <v>33311</v>
      </c>
      <c r="AQ575" s="52" t="str">
        <f t="shared" si="87"/>
        <v>K-hangtra</v>
      </c>
      <c r="AR575" s="52">
        <f t="shared" si="88"/>
        <v>156</v>
      </c>
      <c r="AS575" s="52">
        <f t="shared" si="89"/>
        <v>632</v>
      </c>
    </row>
    <row r="576" spans="3:45" x14ac:dyDescent="0.25">
      <c r="C576" s="39" t="str">
        <f>IF(H576="","",Sheet1!AI576)</f>
        <v>B</v>
      </c>
      <c r="D576" s="38" t="s">
        <v>3039</v>
      </c>
      <c r="E576" s="38" t="s">
        <v>25</v>
      </c>
      <c r="F576" s="39" t="str">
        <f>IF(H576="","",Sheet1!AF576)</f>
        <v>06/10/2025</v>
      </c>
      <c r="G576" t="str">
        <f>IF(H576="","",Sheet1!AF576)</f>
        <v>06/10/2025</v>
      </c>
      <c r="H576" s="21">
        <v>9106029710</v>
      </c>
      <c r="I576" t="str">
        <f>IF(H576="","",Sheet1!AF576)</f>
        <v>06/10/2025</v>
      </c>
      <c r="J576" s="40" t="str">
        <f t="shared" si="80"/>
        <v>NKHT2510/00200477426</v>
      </c>
      <c r="L576" s="42" t="str">
        <f>IF(H576="","",Sheet1!AK576)</f>
        <v>K25TTM</v>
      </c>
      <c r="M576" s="42" t="str">
        <f>IF(H576="","",Sheet1!AE576)</f>
        <v>00477426</v>
      </c>
      <c r="N576" s="43" t="str">
        <f>IF(H576="","",Sheet1!AF576)</f>
        <v>06/10/2025</v>
      </c>
      <c r="O576" s="15" t="str">
        <f>IF(H576="","",Sheet1!AH576)</f>
        <v>WIN-HNI-00-002</v>
      </c>
      <c r="S576" s="40" t="str">
        <f>IF(H576="","",Sheet1!AL576)</f>
        <v>4776 WM+ HNI 28 Hòe Thị</v>
      </c>
      <c r="V576" s="40" t="str">
        <f>IF(H576="","",Sheet1!AL576)</f>
        <v>4776 WM+ HNI 28 Hòe Thị</v>
      </c>
      <c r="Y576" s="15" t="str">
        <f>IF(H576="","",Sheet1!AJ576)</f>
        <v>CN300</v>
      </c>
      <c r="AB576" s="51">
        <f t="shared" si="81"/>
        <v>5111</v>
      </c>
      <c r="AC576" s="51">
        <f t="shared" si="82"/>
        <v>131</v>
      </c>
      <c r="AE576" s="45">
        <f>IF(H576="","",Sheet1!U576)</f>
        <v>2</v>
      </c>
      <c r="AG576" s="15">
        <f>IF(H576="","",Sheet1!T576)</f>
        <v>70950</v>
      </c>
      <c r="AH576" s="46">
        <f t="shared" si="83"/>
        <v>141900</v>
      </c>
      <c r="AL576" s="48">
        <f t="shared" si="84"/>
        <v>8</v>
      </c>
      <c r="AN576" s="45">
        <f t="shared" si="85"/>
        <v>11352</v>
      </c>
      <c r="AO576" s="48">
        <f t="shared" si="86"/>
        <v>33311</v>
      </c>
      <c r="AQ576" s="52" t="str">
        <f t="shared" si="87"/>
        <v>K-hangtra</v>
      </c>
      <c r="AR576" s="52">
        <f t="shared" si="88"/>
        <v>156</v>
      </c>
      <c r="AS576" s="52">
        <f t="shared" si="89"/>
        <v>632</v>
      </c>
    </row>
    <row r="577" spans="3:45" x14ac:dyDescent="0.25">
      <c r="C577" s="39" t="str">
        <f>IF(H577="","",Sheet1!AI577)</f>
        <v>B</v>
      </c>
      <c r="D577" s="38" t="s">
        <v>3039</v>
      </c>
      <c r="E577" s="38" t="s">
        <v>25</v>
      </c>
      <c r="F577" s="39" t="str">
        <f>IF(H577="","",Sheet1!AF577)</f>
        <v>06/10/2025</v>
      </c>
      <c r="G577" t="str">
        <f>IF(H577="","",Sheet1!AF577)</f>
        <v>06/10/2025</v>
      </c>
      <c r="H577" s="21">
        <v>9106029739</v>
      </c>
      <c r="I577" t="str">
        <f>IF(H577="","",Sheet1!AF577)</f>
        <v>06/10/2025</v>
      </c>
      <c r="J577" s="40" t="str">
        <f t="shared" si="80"/>
        <v>NKHT2510/05600028612</v>
      </c>
      <c r="L577" s="42" t="str">
        <f>IF(H577="","",Sheet1!AK577)</f>
        <v>K25TTM</v>
      </c>
      <c r="M577" s="42" t="str">
        <f>IF(H577="","",Sheet1!AE577)</f>
        <v>00028612</v>
      </c>
      <c r="N577" s="43" t="str">
        <f>IF(H577="","",Sheet1!AF577)</f>
        <v>06/10/2025</v>
      </c>
      <c r="O577" s="15" t="str">
        <f>IF(H577="","",Sheet1!AH577)</f>
        <v>WIN-056</v>
      </c>
      <c r="S577" s="40" t="str">
        <f>IF(H577="","",Sheet1!AL577)</f>
        <v>5977 WM+ HYN Thanh Xá, Yên Mỹ</v>
      </c>
      <c r="V577" s="40" t="str">
        <f>IF(H577="","",Sheet1!AL577)</f>
        <v>5977 WM+ HYN Thanh Xá, Yên Mỹ</v>
      </c>
      <c r="Y577" s="15" t="str">
        <f>IF(H577="","",Sheet1!AJ577)</f>
        <v>CGM300</v>
      </c>
      <c r="AB577" s="51">
        <f t="shared" si="81"/>
        <v>5111</v>
      </c>
      <c r="AC577" s="51">
        <f t="shared" si="82"/>
        <v>131</v>
      </c>
      <c r="AE577" s="45">
        <f>IF(H577="","",Sheet1!U577)</f>
        <v>2</v>
      </c>
      <c r="AG577" s="15">
        <f>IF(H577="","",Sheet1!T577)</f>
        <v>73431</v>
      </c>
      <c r="AH577" s="46">
        <f t="shared" si="83"/>
        <v>146862</v>
      </c>
      <c r="AL577" s="48">
        <f t="shared" si="84"/>
        <v>8</v>
      </c>
      <c r="AN577" s="45">
        <f t="shared" si="85"/>
        <v>11748.960000000001</v>
      </c>
      <c r="AO577" s="48">
        <f t="shared" si="86"/>
        <v>33311</v>
      </c>
      <c r="AQ577" s="52" t="str">
        <f t="shared" si="87"/>
        <v>K-hangtra</v>
      </c>
      <c r="AR577" s="52">
        <f t="shared" si="88"/>
        <v>156</v>
      </c>
      <c r="AS577" s="52">
        <f t="shared" si="89"/>
        <v>632</v>
      </c>
    </row>
    <row r="578" spans="3:45" x14ac:dyDescent="0.25">
      <c r="C578" s="39" t="str">
        <f>IF(H578="","",Sheet1!AI578)</f>
        <v>B</v>
      </c>
      <c r="D578" s="38" t="s">
        <v>3039</v>
      </c>
      <c r="E578" s="38" t="s">
        <v>25</v>
      </c>
      <c r="F578" s="39" t="str">
        <f>IF(H578="","",Sheet1!AF578)</f>
        <v>06/10/2025</v>
      </c>
      <c r="G578" t="str">
        <f>IF(H578="","",Sheet1!AF578)</f>
        <v>06/10/2025</v>
      </c>
      <c r="H578" s="21">
        <v>9106029739</v>
      </c>
      <c r="I578" t="str">
        <f>IF(H578="","",Sheet1!AF578)</f>
        <v>06/10/2025</v>
      </c>
      <c r="J578" s="40" t="str">
        <f t="shared" si="80"/>
        <v>NKHT2510/05600028612</v>
      </c>
      <c r="L578" s="42" t="str">
        <f>IF(H578="","",Sheet1!AK578)</f>
        <v>K25TTM</v>
      </c>
      <c r="M578" s="42" t="str">
        <f>IF(H578="","",Sheet1!AE578)</f>
        <v>00028612</v>
      </c>
      <c r="N578" s="43" t="str">
        <f>IF(H578="","",Sheet1!AF578)</f>
        <v>06/10/2025</v>
      </c>
      <c r="O578" s="15" t="str">
        <f>IF(H578="","",Sheet1!AH578)</f>
        <v>WIN-056</v>
      </c>
      <c r="S578" s="40" t="str">
        <f>IF(H578="","",Sheet1!AL578)</f>
        <v>5977 WM+ HYN Thanh Xá, Yên Mỹ</v>
      </c>
      <c r="V578" s="40" t="str">
        <f>IF(H578="","",Sheet1!AL578)</f>
        <v>5977 WM+ HYN Thanh Xá, Yên Mỹ</v>
      </c>
      <c r="Y578" s="15" t="str">
        <f>IF(H578="","",Sheet1!AJ578)</f>
        <v>GM500</v>
      </c>
      <c r="AB578" s="51">
        <f t="shared" si="81"/>
        <v>5111</v>
      </c>
      <c r="AC578" s="51">
        <f t="shared" si="82"/>
        <v>131</v>
      </c>
      <c r="AE578" s="45">
        <f>IF(H578="","",Sheet1!U578)</f>
        <v>2</v>
      </c>
      <c r="AG578" s="15">
        <f>IF(H578="","",Sheet1!T578)</f>
        <v>111058</v>
      </c>
      <c r="AH578" s="46">
        <f t="shared" si="83"/>
        <v>222116</v>
      </c>
      <c r="AL578" s="48">
        <f t="shared" si="84"/>
        <v>8</v>
      </c>
      <c r="AN578" s="45">
        <f t="shared" si="85"/>
        <v>17769.28</v>
      </c>
      <c r="AO578" s="48">
        <f t="shared" si="86"/>
        <v>33311</v>
      </c>
      <c r="AQ578" s="52" t="str">
        <f t="shared" si="87"/>
        <v>K-hangtra</v>
      </c>
      <c r="AR578" s="52">
        <f t="shared" si="88"/>
        <v>156</v>
      </c>
      <c r="AS578" s="52">
        <f t="shared" si="89"/>
        <v>632</v>
      </c>
    </row>
    <row r="579" spans="3:45" x14ac:dyDescent="0.25">
      <c r="C579" s="39" t="str">
        <f>IF(H579="","",Sheet1!AI579)</f>
        <v>N</v>
      </c>
      <c r="D579" s="38" t="s">
        <v>3039</v>
      </c>
      <c r="E579" s="38" t="s">
        <v>25</v>
      </c>
      <c r="F579" s="39" t="str">
        <f>IF(H579="","",Sheet1!AF579)</f>
        <v>06/10/2025</v>
      </c>
      <c r="G579" t="str">
        <f>IF(H579="","",Sheet1!AF579)</f>
        <v>06/10/2025</v>
      </c>
      <c r="H579" s="21">
        <v>9106029797</v>
      </c>
      <c r="I579" t="str">
        <f>IF(H579="","",Sheet1!AF579)</f>
        <v>06/10/2025</v>
      </c>
      <c r="J579" s="40" t="str">
        <f t="shared" ref="J579:J642" si="90">"NKHT25"&amp;TEXT(MONTH(I579),"00")&amp;"/"&amp;RIGHT(O579,3)&amp;M579</f>
        <v>NKHT2510/13500158584</v>
      </c>
      <c r="L579" s="42" t="str">
        <f>IF(H579="","",Sheet1!AK579)</f>
        <v>K25TTM</v>
      </c>
      <c r="M579" s="42" t="str">
        <f>IF(H579="","",Sheet1!AE579)</f>
        <v>00158584</v>
      </c>
      <c r="N579" s="43" t="str">
        <f>IF(H579="","",Sheet1!AF579)</f>
        <v>06/10/2025</v>
      </c>
      <c r="O579" s="15" t="str">
        <f>IF(H579="","",Sheet1!AH579)</f>
        <v>WIN3135</v>
      </c>
      <c r="S579" s="40" t="str">
        <f>IF(H579="","",Sheet1!AL579)</f>
        <v>3135 WM+ HCM M-One Nam Sài Gòn</v>
      </c>
      <c r="V579" s="40" t="str">
        <f>IF(H579="","",Sheet1!AL579)</f>
        <v>3135 WM+ HCM M-One Nam Sài Gòn</v>
      </c>
      <c r="Y579" s="15" t="str">
        <f>IF(H579="","",Sheet1!AJ579)</f>
        <v>CGM300</v>
      </c>
      <c r="AB579" s="51">
        <f t="shared" ref="AB579:AB642" si="91">IF(H579="","",5111)</f>
        <v>5111</v>
      </c>
      <c r="AC579" s="51">
        <f t="shared" ref="AC579:AC642" si="92">IF(H579="","",131)</f>
        <v>131</v>
      </c>
      <c r="AE579" s="45">
        <f>IF(H579="","",Sheet1!U579)</f>
        <v>2</v>
      </c>
      <c r="AG579" s="15">
        <f>IF(H579="","",Sheet1!T579)</f>
        <v>73431</v>
      </c>
      <c r="AH579" s="46">
        <f t="shared" ref="AH579:AH642" si="93">AE579*AG579</f>
        <v>146862</v>
      </c>
      <c r="AL579" s="48">
        <f t="shared" ref="AL579:AL642" si="94">IF(H579="","",8)</f>
        <v>8</v>
      </c>
      <c r="AN579" s="45">
        <f t="shared" ref="AN579:AN642" si="95">AH579*8%</f>
        <v>11748.960000000001</v>
      </c>
      <c r="AO579" s="48">
        <f t="shared" ref="AO579:AO642" si="96">IF(H579="","",33311)</f>
        <v>33311</v>
      </c>
      <c r="AQ579" s="52" t="str">
        <f t="shared" ref="AQ579:AQ642" si="97">IF(H579="","","K-hangtra")</f>
        <v>K-hangtra</v>
      </c>
      <c r="AR579" s="52">
        <f t="shared" ref="AR579:AR642" si="98">IF(H579="","",156)</f>
        <v>156</v>
      </c>
      <c r="AS579" s="52">
        <f t="shared" ref="AS579:AS642" si="99">IF(H579="","",632)</f>
        <v>632</v>
      </c>
    </row>
    <row r="580" spans="3:45" x14ac:dyDescent="0.25">
      <c r="C580" s="39" t="str">
        <f>IF(H580="","",Sheet1!AI580)</f>
        <v>N</v>
      </c>
      <c r="D580" s="38" t="s">
        <v>3039</v>
      </c>
      <c r="E580" s="38" t="s">
        <v>25</v>
      </c>
      <c r="F580" s="39" t="str">
        <f>IF(H580="","",Sheet1!AF580)</f>
        <v>06/10/2025</v>
      </c>
      <c r="G580" t="str">
        <f>IF(H580="","",Sheet1!AF580)</f>
        <v>06/10/2025</v>
      </c>
      <c r="H580" s="21">
        <v>9106029797</v>
      </c>
      <c r="I580" t="str">
        <f>IF(H580="","",Sheet1!AF580)</f>
        <v>06/10/2025</v>
      </c>
      <c r="J580" s="40" t="str">
        <f t="shared" si="90"/>
        <v>NKHT2510/13500158584</v>
      </c>
      <c r="L580" s="42" t="str">
        <f>IF(H580="","",Sheet1!AK580)</f>
        <v>K25TTM</v>
      </c>
      <c r="M580" s="42" t="str">
        <f>IF(H580="","",Sheet1!AE580)</f>
        <v>00158584</v>
      </c>
      <c r="N580" s="43" t="str">
        <f>IF(H580="","",Sheet1!AF580)</f>
        <v>06/10/2025</v>
      </c>
      <c r="O580" s="15" t="str">
        <f>IF(H580="","",Sheet1!AH580)</f>
        <v>WIN3135</v>
      </c>
      <c r="S580" s="40" t="str">
        <f>IF(H580="","",Sheet1!AL580)</f>
        <v>3135 WM+ HCM M-One Nam Sài Gòn</v>
      </c>
      <c r="V580" s="40" t="str">
        <f>IF(H580="","",Sheet1!AL580)</f>
        <v>3135 WM+ HCM M-One Nam Sài Gòn</v>
      </c>
      <c r="Y580" s="15" t="str">
        <f>IF(H580="","",Sheet1!AJ580)</f>
        <v>TH200</v>
      </c>
      <c r="AB580" s="51">
        <f t="shared" si="91"/>
        <v>5111</v>
      </c>
      <c r="AC580" s="51">
        <f t="shared" si="92"/>
        <v>131</v>
      </c>
      <c r="AE580" s="45">
        <f>IF(H580="","",Sheet1!U580)</f>
        <v>3</v>
      </c>
      <c r="AG580" s="15">
        <f>IF(H580="","",Sheet1!T580)</f>
        <v>45588</v>
      </c>
      <c r="AH580" s="46">
        <f t="shared" si="93"/>
        <v>136764</v>
      </c>
      <c r="AL580" s="48">
        <f t="shared" si="94"/>
        <v>8</v>
      </c>
      <c r="AN580" s="45">
        <f t="shared" si="95"/>
        <v>10941.12</v>
      </c>
      <c r="AO580" s="48">
        <f t="shared" si="96"/>
        <v>33311</v>
      </c>
      <c r="AQ580" s="52" t="str">
        <f t="shared" si="97"/>
        <v>K-hangtra</v>
      </c>
      <c r="AR580" s="52">
        <f t="shared" si="98"/>
        <v>156</v>
      </c>
      <c r="AS580" s="52">
        <f t="shared" si="99"/>
        <v>632</v>
      </c>
    </row>
    <row r="581" spans="3:45" x14ac:dyDescent="0.25">
      <c r="C581" s="39" t="str">
        <f>IF(H581="","",Sheet1!AI581)</f>
        <v>N</v>
      </c>
      <c r="D581" s="38" t="s">
        <v>3039</v>
      </c>
      <c r="E581" s="38" t="s">
        <v>25</v>
      </c>
      <c r="F581" s="39" t="str">
        <f>IF(H581="","",Sheet1!AF581)</f>
        <v>06/10/2025</v>
      </c>
      <c r="G581" t="str">
        <f>IF(H581="","",Sheet1!AF581)</f>
        <v>06/10/2025</v>
      </c>
      <c r="H581" s="21">
        <v>9106029797</v>
      </c>
      <c r="I581" t="str">
        <f>IF(H581="","",Sheet1!AF581)</f>
        <v>06/10/2025</v>
      </c>
      <c r="J581" s="40" t="str">
        <f t="shared" si="90"/>
        <v>NKHT2510/13500158584</v>
      </c>
      <c r="L581" s="42" t="str">
        <f>IF(H581="","",Sheet1!AK581)</f>
        <v>K25TTM</v>
      </c>
      <c r="M581" s="42" t="str">
        <f>IF(H581="","",Sheet1!AE581)</f>
        <v>00158584</v>
      </c>
      <c r="N581" s="43" t="str">
        <f>IF(H581="","",Sheet1!AF581)</f>
        <v>06/10/2025</v>
      </c>
      <c r="O581" s="15" t="str">
        <f>IF(H581="","",Sheet1!AH581)</f>
        <v>WIN3135</v>
      </c>
      <c r="S581" s="40" t="str">
        <f>IF(H581="","",Sheet1!AL581)</f>
        <v>3135 WM+ HCM M-One Nam Sài Gòn</v>
      </c>
      <c r="V581" s="40" t="str">
        <f>IF(H581="","",Sheet1!AL581)</f>
        <v>3135 WM+ HCM M-One Nam Sài Gòn</v>
      </c>
      <c r="Y581" s="15" t="str">
        <f>IF(H581="","",Sheet1!AJ581)</f>
        <v>CN300</v>
      </c>
      <c r="AB581" s="51">
        <f t="shared" si="91"/>
        <v>5111</v>
      </c>
      <c r="AC581" s="51">
        <f t="shared" si="92"/>
        <v>131</v>
      </c>
      <c r="AE581" s="45">
        <f>IF(H581="","",Sheet1!U581)</f>
        <v>1</v>
      </c>
      <c r="AG581" s="15">
        <f>IF(H581="","",Sheet1!T581)</f>
        <v>70950</v>
      </c>
      <c r="AH581" s="46">
        <f t="shared" si="93"/>
        <v>70950</v>
      </c>
      <c r="AL581" s="48">
        <f t="shared" si="94"/>
        <v>8</v>
      </c>
      <c r="AN581" s="45">
        <f t="shared" si="95"/>
        <v>5676</v>
      </c>
      <c r="AO581" s="48">
        <f t="shared" si="96"/>
        <v>33311</v>
      </c>
      <c r="AQ581" s="52" t="str">
        <f t="shared" si="97"/>
        <v>K-hangtra</v>
      </c>
      <c r="AR581" s="52">
        <f t="shared" si="98"/>
        <v>156</v>
      </c>
      <c r="AS581" s="52">
        <f t="shared" si="99"/>
        <v>632</v>
      </c>
    </row>
    <row r="582" spans="3:45" x14ac:dyDescent="0.25">
      <c r="C582" s="39" t="str">
        <f>IF(H582="","",Sheet1!AI582)</f>
        <v>N</v>
      </c>
      <c r="D582" s="38" t="s">
        <v>3039</v>
      </c>
      <c r="E582" s="38" t="s">
        <v>25</v>
      </c>
      <c r="F582" s="39" t="str">
        <f>IF(H582="","",Sheet1!AF582)</f>
        <v>06/10/2025</v>
      </c>
      <c r="G582" t="str">
        <f>IF(H582="","",Sheet1!AF582)</f>
        <v>06/10/2025</v>
      </c>
      <c r="H582" s="21">
        <v>9106029797</v>
      </c>
      <c r="I582" t="str">
        <f>IF(H582="","",Sheet1!AF582)</f>
        <v>06/10/2025</v>
      </c>
      <c r="J582" s="40" t="str">
        <f t="shared" si="90"/>
        <v>NKHT2510/13500158584</v>
      </c>
      <c r="L582" s="42" t="str">
        <f>IF(H582="","",Sheet1!AK582)</f>
        <v>K25TTM</v>
      </c>
      <c r="M582" s="42" t="str">
        <f>IF(H582="","",Sheet1!AE582)</f>
        <v>00158584</v>
      </c>
      <c r="N582" s="43" t="str">
        <f>IF(H582="","",Sheet1!AF582)</f>
        <v>06/10/2025</v>
      </c>
      <c r="O582" s="15" t="str">
        <f>IF(H582="","",Sheet1!AH582)</f>
        <v>WIN3135</v>
      </c>
      <c r="S582" s="40" t="str">
        <f>IF(H582="","",Sheet1!AL582)</f>
        <v>3135 WM+ HCM M-One Nam Sài Gòn</v>
      </c>
      <c r="V582" s="40" t="str">
        <f>IF(H582="","",Sheet1!AL582)</f>
        <v>3135 WM+ HCM M-One Nam Sài Gòn</v>
      </c>
      <c r="Y582" s="15" t="str">
        <f>IF(H582="","",Sheet1!AJ582)</f>
        <v>GXD500</v>
      </c>
      <c r="AB582" s="51">
        <f t="shared" si="91"/>
        <v>5111</v>
      </c>
      <c r="AC582" s="51">
        <f t="shared" si="92"/>
        <v>131</v>
      </c>
      <c r="AE582" s="45">
        <f>IF(H582="","",Sheet1!U582)</f>
        <v>2</v>
      </c>
      <c r="AG582" s="15">
        <f>IF(H582="","",Sheet1!T582)</f>
        <v>111606</v>
      </c>
      <c r="AH582" s="46">
        <f t="shared" si="93"/>
        <v>223212</v>
      </c>
      <c r="AL582" s="48">
        <f t="shared" si="94"/>
        <v>8</v>
      </c>
      <c r="AN582" s="45">
        <f t="shared" si="95"/>
        <v>17856.96</v>
      </c>
      <c r="AO582" s="48">
        <f t="shared" si="96"/>
        <v>33311</v>
      </c>
      <c r="AQ582" s="52" t="str">
        <f t="shared" si="97"/>
        <v>K-hangtra</v>
      </c>
      <c r="AR582" s="52">
        <f t="shared" si="98"/>
        <v>156</v>
      </c>
      <c r="AS582" s="52">
        <f t="shared" si="99"/>
        <v>632</v>
      </c>
    </row>
    <row r="583" spans="3:45" x14ac:dyDescent="0.25">
      <c r="C583" s="39" t="str">
        <f>IF(H583="","",Sheet1!AI583)</f>
        <v>N</v>
      </c>
      <c r="D583" s="38" t="s">
        <v>3039</v>
      </c>
      <c r="E583" s="38" t="s">
        <v>25</v>
      </c>
      <c r="F583" s="39" t="str">
        <f>IF(H583="","",Sheet1!AF583)</f>
        <v>06/10/2025</v>
      </c>
      <c r="G583" t="str">
        <f>IF(H583="","",Sheet1!AF583)</f>
        <v>06/10/2025</v>
      </c>
      <c r="H583" s="21">
        <v>9106029797</v>
      </c>
      <c r="I583" t="str">
        <f>IF(H583="","",Sheet1!AF583)</f>
        <v>06/10/2025</v>
      </c>
      <c r="J583" s="40" t="str">
        <f t="shared" si="90"/>
        <v>NKHT2510/13500158584</v>
      </c>
      <c r="L583" s="42" t="str">
        <f>IF(H583="","",Sheet1!AK583)</f>
        <v>K25TTM</v>
      </c>
      <c r="M583" s="42" t="str">
        <f>IF(H583="","",Sheet1!AE583)</f>
        <v>00158584</v>
      </c>
      <c r="N583" s="43" t="str">
        <f>IF(H583="","",Sheet1!AF583)</f>
        <v>06/10/2025</v>
      </c>
      <c r="O583" s="15" t="str">
        <f>IF(H583="","",Sheet1!AH583)</f>
        <v>WIN3135</v>
      </c>
      <c r="S583" s="40" t="str">
        <f>IF(H583="","",Sheet1!AL583)</f>
        <v>3135 WM+ HCM M-One Nam Sài Gòn</v>
      </c>
      <c r="V583" s="40" t="str">
        <f>IF(H583="","",Sheet1!AL583)</f>
        <v>3135 WM+ HCM M-One Nam Sài Gòn</v>
      </c>
      <c r="Y583" s="15" t="str">
        <f>IF(H583="","",Sheet1!AJ583)</f>
        <v>GTLX250G</v>
      </c>
      <c r="AB583" s="51">
        <f t="shared" si="91"/>
        <v>5111</v>
      </c>
      <c r="AC583" s="51">
        <f t="shared" si="92"/>
        <v>131</v>
      </c>
      <c r="AE583" s="45">
        <f>IF(H583="","",Sheet1!U583)</f>
        <v>4</v>
      </c>
      <c r="AG583" s="15">
        <f>IF(H583="","",Sheet1!T583)</f>
        <v>41150</v>
      </c>
      <c r="AH583" s="46">
        <f t="shared" si="93"/>
        <v>164600</v>
      </c>
      <c r="AL583" s="48">
        <f t="shared" si="94"/>
        <v>8</v>
      </c>
      <c r="AN583" s="45">
        <f t="shared" si="95"/>
        <v>13168</v>
      </c>
      <c r="AO583" s="48">
        <f t="shared" si="96"/>
        <v>33311</v>
      </c>
      <c r="AQ583" s="52" t="str">
        <f t="shared" si="97"/>
        <v>K-hangtra</v>
      </c>
      <c r="AR583" s="52">
        <f t="shared" si="98"/>
        <v>156</v>
      </c>
      <c r="AS583" s="52">
        <f t="shared" si="99"/>
        <v>632</v>
      </c>
    </row>
    <row r="584" spans="3:45" x14ac:dyDescent="0.25">
      <c r="C584" s="39" t="str">
        <f>IF(H584="","",Sheet1!AI584)</f>
        <v>N</v>
      </c>
      <c r="D584" s="38" t="s">
        <v>3039</v>
      </c>
      <c r="E584" s="38" t="s">
        <v>25</v>
      </c>
      <c r="F584" s="39" t="str">
        <f>IF(H584="","",Sheet1!AF584)</f>
        <v>06/10/2025</v>
      </c>
      <c r="G584" t="str">
        <f>IF(H584="","",Sheet1!AF584)</f>
        <v>06/10/2025</v>
      </c>
      <c r="H584" s="21">
        <v>9106029797</v>
      </c>
      <c r="I584" t="str">
        <f>IF(H584="","",Sheet1!AF584)</f>
        <v>06/10/2025</v>
      </c>
      <c r="J584" s="40" t="str">
        <f t="shared" si="90"/>
        <v>NKHT2510/13500158584</v>
      </c>
      <c r="L584" s="42" t="str">
        <f>IF(H584="","",Sheet1!AK584)</f>
        <v>K25TTM</v>
      </c>
      <c r="M584" s="42" t="str">
        <f>IF(H584="","",Sheet1!AE584)</f>
        <v>00158584</v>
      </c>
      <c r="N584" s="43" t="str">
        <f>IF(H584="","",Sheet1!AF584)</f>
        <v>06/10/2025</v>
      </c>
      <c r="O584" s="15" t="str">
        <f>IF(H584="","",Sheet1!AH584)</f>
        <v>WIN3135</v>
      </c>
      <c r="S584" s="40" t="str">
        <f>IF(H584="","",Sheet1!AL584)</f>
        <v>3135 WM+ HCM M-One Nam Sài Gòn</v>
      </c>
      <c r="V584" s="40" t="str">
        <f>IF(H584="","",Sheet1!AL584)</f>
        <v>3135 WM+ HCM M-One Nam Sài Gòn</v>
      </c>
      <c r="Y584" s="15" t="str">
        <f>IF(H584="","",Sheet1!AJ584)</f>
        <v>MNH250</v>
      </c>
      <c r="AB584" s="51">
        <f t="shared" si="91"/>
        <v>5111</v>
      </c>
      <c r="AC584" s="51">
        <f t="shared" si="92"/>
        <v>131</v>
      </c>
      <c r="AE584" s="45">
        <f>IF(H584="","",Sheet1!U584)</f>
        <v>1</v>
      </c>
      <c r="AG584" s="15">
        <f>IF(H584="","",Sheet1!T584)</f>
        <v>46000</v>
      </c>
      <c r="AH584" s="46">
        <f t="shared" si="93"/>
        <v>46000</v>
      </c>
      <c r="AL584" s="48">
        <f t="shared" si="94"/>
        <v>8</v>
      </c>
      <c r="AN584" s="45">
        <f t="shared" si="95"/>
        <v>3680</v>
      </c>
      <c r="AO584" s="48">
        <f t="shared" si="96"/>
        <v>33311</v>
      </c>
      <c r="AQ584" s="52" t="str">
        <f t="shared" si="97"/>
        <v>K-hangtra</v>
      </c>
      <c r="AR584" s="52">
        <f t="shared" si="98"/>
        <v>156</v>
      </c>
      <c r="AS584" s="52">
        <f t="shared" si="99"/>
        <v>632</v>
      </c>
    </row>
    <row r="585" spans="3:45" x14ac:dyDescent="0.25">
      <c r="C585" s="39" t="str">
        <f>IF(H585="","",Sheet1!AI585)</f>
        <v>N</v>
      </c>
      <c r="D585" s="38" t="s">
        <v>3039</v>
      </c>
      <c r="E585" s="38" t="s">
        <v>25</v>
      </c>
      <c r="F585" s="39" t="str">
        <f>IF(H585="","",Sheet1!AF585)</f>
        <v>06/10/2025</v>
      </c>
      <c r="G585" t="str">
        <f>IF(H585="","",Sheet1!AF585)</f>
        <v>06/10/2025</v>
      </c>
      <c r="H585" s="21">
        <v>9106029791</v>
      </c>
      <c r="I585" t="str">
        <f>IF(H585="","",Sheet1!AF585)</f>
        <v>06/10/2025</v>
      </c>
      <c r="J585" s="40" t="str">
        <f t="shared" si="90"/>
        <v>NKHT2510/02300017133</v>
      </c>
      <c r="L585" s="42" t="str">
        <f>IF(H585="","",Sheet1!AK585)</f>
        <v>K25TTM</v>
      </c>
      <c r="M585" s="42" t="str">
        <f>IF(H585="","",Sheet1!AE585)</f>
        <v>00017133</v>
      </c>
      <c r="N585" s="43" t="str">
        <f>IF(H585="","",Sheet1!AF585)</f>
        <v>06/10/2025</v>
      </c>
      <c r="O585" s="15" t="str">
        <f>IF(H585="","",Sheet1!AH585)</f>
        <v>WIN-023</v>
      </c>
      <c r="S585" s="40" t="str">
        <f>IF(H585="","",Sheet1!AL585)</f>
        <v>4506 WM+ DNI 155 Trương Định</v>
      </c>
      <c r="V585" s="40" t="str">
        <f>IF(H585="","",Sheet1!AL585)</f>
        <v>4506 WM+ DNI 155 Trương Định</v>
      </c>
      <c r="Y585" s="15" t="str">
        <f>IF(H585="","",Sheet1!AJ585)</f>
        <v>GXD500</v>
      </c>
      <c r="AB585" s="51">
        <f t="shared" si="91"/>
        <v>5111</v>
      </c>
      <c r="AC585" s="51">
        <f t="shared" si="92"/>
        <v>131</v>
      </c>
      <c r="AE585" s="45">
        <f>IF(H585="","",Sheet1!U585)</f>
        <v>1</v>
      </c>
      <c r="AG585" s="15">
        <f>IF(H585="","",Sheet1!T585)</f>
        <v>111606</v>
      </c>
      <c r="AH585" s="46">
        <f t="shared" si="93"/>
        <v>111606</v>
      </c>
      <c r="AL585" s="48">
        <f t="shared" si="94"/>
        <v>8</v>
      </c>
      <c r="AN585" s="45">
        <f t="shared" si="95"/>
        <v>8928.48</v>
      </c>
      <c r="AO585" s="48">
        <f t="shared" si="96"/>
        <v>33311</v>
      </c>
      <c r="AQ585" s="52" t="str">
        <f t="shared" si="97"/>
        <v>K-hangtra</v>
      </c>
      <c r="AR585" s="52">
        <f t="shared" si="98"/>
        <v>156</v>
      </c>
      <c r="AS585" s="52">
        <f t="shared" si="99"/>
        <v>632</v>
      </c>
    </row>
    <row r="586" spans="3:45" x14ac:dyDescent="0.25">
      <c r="C586" s="39" t="str">
        <f>IF(H586="","",Sheet1!AI586)</f>
        <v>N</v>
      </c>
      <c r="D586" s="38" t="s">
        <v>3039</v>
      </c>
      <c r="E586" s="38" t="s">
        <v>25</v>
      </c>
      <c r="F586" s="39" t="str">
        <f>IF(H586="","",Sheet1!AF586)</f>
        <v>06/10/2025</v>
      </c>
      <c r="G586" t="str">
        <f>IF(H586="","",Sheet1!AF586)</f>
        <v>06/10/2025</v>
      </c>
      <c r="H586" s="21">
        <v>9106029791</v>
      </c>
      <c r="I586" t="str">
        <f>IF(H586="","",Sheet1!AF586)</f>
        <v>06/10/2025</v>
      </c>
      <c r="J586" s="40" t="str">
        <f t="shared" si="90"/>
        <v>NKHT2510/02300017133</v>
      </c>
      <c r="L586" s="42" t="str">
        <f>IF(H586="","",Sheet1!AK586)</f>
        <v>K25TTM</v>
      </c>
      <c r="M586" s="42" t="str">
        <f>IF(H586="","",Sheet1!AE586)</f>
        <v>00017133</v>
      </c>
      <c r="N586" s="43" t="str">
        <f>IF(H586="","",Sheet1!AF586)</f>
        <v>06/10/2025</v>
      </c>
      <c r="O586" s="15" t="str">
        <f>IF(H586="","",Sheet1!AH586)</f>
        <v>WIN-023</v>
      </c>
      <c r="S586" s="40" t="str">
        <f>IF(H586="","",Sheet1!AL586)</f>
        <v>4506 WM+ DNI 155 Trương Định</v>
      </c>
      <c r="V586" s="40" t="str">
        <f>IF(H586="","",Sheet1!AL586)</f>
        <v>4506 WM+ DNI 155 Trương Định</v>
      </c>
      <c r="Y586" s="15" t="str">
        <f>IF(H586="","",Sheet1!AJ586)</f>
        <v>MNH250</v>
      </c>
      <c r="AB586" s="51">
        <f t="shared" si="91"/>
        <v>5111</v>
      </c>
      <c r="AC586" s="51">
        <f t="shared" si="92"/>
        <v>131</v>
      </c>
      <c r="AE586" s="45">
        <f>IF(H586="","",Sheet1!U586)</f>
        <v>1</v>
      </c>
      <c r="AG586" s="15">
        <f>IF(H586="","",Sheet1!T586)</f>
        <v>46000</v>
      </c>
      <c r="AH586" s="46">
        <f t="shared" si="93"/>
        <v>46000</v>
      </c>
      <c r="AL586" s="48">
        <f t="shared" si="94"/>
        <v>8</v>
      </c>
      <c r="AN586" s="45">
        <f t="shared" si="95"/>
        <v>3680</v>
      </c>
      <c r="AO586" s="48">
        <f t="shared" si="96"/>
        <v>33311</v>
      </c>
      <c r="AQ586" s="52" t="str">
        <f t="shared" si="97"/>
        <v>K-hangtra</v>
      </c>
      <c r="AR586" s="52">
        <f t="shared" si="98"/>
        <v>156</v>
      </c>
      <c r="AS586" s="52">
        <f t="shared" si="99"/>
        <v>632</v>
      </c>
    </row>
    <row r="587" spans="3:45" x14ac:dyDescent="0.25">
      <c r="C587" s="39" t="str">
        <f>IF(H587="","",Sheet1!AI587)</f>
        <v>B</v>
      </c>
      <c r="D587" s="38" t="s">
        <v>3039</v>
      </c>
      <c r="E587" s="38" t="s">
        <v>25</v>
      </c>
      <c r="F587" s="39" t="str">
        <f>IF(H587="","",Sheet1!AF587)</f>
        <v>06/10/2025</v>
      </c>
      <c r="G587" t="str">
        <f>IF(H587="","",Sheet1!AF587)</f>
        <v>06/10/2025</v>
      </c>
      <c r="H587" s="21">
        <v>9106029817</v>
      </c>
      <c r="I587" t="str">
        <f>IF(H587="","",Sheet1!AF587)</f>
        <v>06/10/2025</v>
      </c>
      <c r="J587" s="40" t="str">
        <f t="shared" si="90"/>
        <v>NKHT2510/00700047037</v>
      </c>
      <c r="L587" s="42" t="str">
        <f>IF(H587="","",Sheet1!AK587)</f>
        <v>K25TTM</v>
      </c>
      <c r="M587" s="42" t="str">
        <f>IF(H587="","",Sheet1!AE587)</f>
        <v>00047037</v>
      </c>
      <c r="N587" s="43" t="str">
        <f>IF(H587="","",Sheet1!AF587)</f>
        <v>06/10/2025</v>
      </c>
      <c r="O587" s="15" t="str">
        <f>IF(H587="","",Sheet1!AH587)</f>
        <v>WIN-QNH-00-007</v>
      </c>
      <c r="S587" s="40" t="str">
        <f>IF(H587="","",Sheet1!AL587)</f>
        <v>2AB5 WM+ QNH 189 Tổ 18, Khu 3 Trưng Vươn</v>
      </c>
      <c r="V587" s="40" t="str">
        <f>IF(H587="","",Sheet1!AL587)</f>
        <v>2AB5 WM+ QNH 189 Tổ 18, Khu 3 Trưng Vươn</v>
      </c>
      <c r="Y587" s="15" t="str">
        <f>IF(H587="","",Sheet1!AJ587)</f>
        <v>GM500</v>
      </c>
      <c r="AB587" s="51">
        <f t="shared" si="91"/>
        <v>5111</v>
      </c>
      <c r="AC587" s="51">
        <f t="shared" si="92"/>
        <v>131</v>
      </c>
      <c r="AE587" s="45">
        <f>IF(H587="","",Sheet1!U587)</f>
        <v>10</v>
      </c>
      <c r="AG587" s="15">
        <f>IF(H587="","",Sheet1!T587)</f>
        <v>111058</v>
      </c>
      <c r="AH587" s="46">
        <f t="shared" si="93"/>
        <v>1110580</v>
      </c>
      <c r="AL587" s="48">
        <f t="shared" si="94"/>
        <v>8</v>
      </c>
      <c r="AN587" s="45">
        <f t="shared" si="95"/>
        <v>88846.400000000009</v>
      </c>
      <c r="AO587" s="48">
        <f t="shared" si="96"/>
        <v>33311</v>
      </c>
      <c r="AQ587" s="52" t="str">
        <f t="shared" si="97"/>
        <v>K-hangtra</v>
      </c>
      <c r="AR587" s="52">
        <f t="shared" si="98"/>
        <v>156</v>
      </c>
      <c r="AS587" s="52">
        <f t="shared" si="99"/>
        <v>632</v>
      </c>
    </row>
    <row r="588" spans="3:45" x14ac:dyDescent="0.25">
      <c r="C588" s="39" t="str">
        <f>IF(H588="","",Sheet1!AI588)</f>
        <v>B</v>
      </c>
      <c r="D588" s="38" t="s">
        <v>3039</v>
      </c>
      <c r="E588" s="38" t="s">
        <v>25</v>
      </c>
      <c r="F588" s="39" t="str">
        <f>IF(H588="","",Sheet1!AF588)</f>
        <v>06/10/2025</v>
      </c>
      <c r="G588" t="str">
        <f>IF(H588="","",Sheet1!AF588)</f>
        <v>06/10/2025</v>
      </c>
      <c r="H588" s="21">
        <v>9106029814</v>
      </c>
      <c r="I588" t="str">
        <f>IF(H588="","",Sheet1!AF588)</f>
        <v>06/10/2025</v>
      </c>
      <c r="J588" s="40" t="str">
        <f t="shared" si="90"/>
        <v>NKHT2510/09600001001</v>
      </c>
      <c r="L588" s="42" t="str">
        <f>IF(H588="","",Sheet1!AK588)</f>
        <v>K25TTM</v>
      </c>
      <c r="M588" s="42" t="str">
        <f>IF(H588="","",Sheet1!AE588)</f>
        <v>00001001</v>
      </c>
      <c r="N588" s="43" t="str">
        <f>IF(H588="","",Sheet1!AF588)</f>
        <v>06/10/2025</v>
      </c>
      <c r="O588" s="15" t="str">
        <f>IF(H588="","",Sheet1!AH588)</f>
        <v>WIN-096</v>
      </c>
      <c r="S588" s="40" t="str">
        <f>IF(H588="","",Sheet1!AL588)</f>
        <v>6292 WM+ DBN Tổ 6 Noong Bua</v>
      </c>
      <c r="V588" s="40" t="str">
        <f>IF(H588="","",Sheet1!AL588)</f>
        <v>6292 WM+ DBN Tổ 6 Noong Bua</v>
      </c>
      <c r="Y588" s="15" t="str">
        <f>IF(H588="","",Sheet1!AJ588)</f>
        <v>GM500</v>
      </c>
      <c r="AB588" s="51">
        <f t="shared" si="91"/>
        <v>5111</v>
      </c>
      <c r="AC588" s="51">
        <f t="shared" si="92"/>
        <v>131</v>
      </c>
      <c r="AE588" s="45">
        <f>IF(H588="","",Sheet1!U588)</f>
        <v>3</v>
      </c>
      <c r="AG588" s="15">
        <f>IF(H588="","",Sheet1!T588)</f>
        <v>111058</v>
      </c>
      <c r="AH588" s="46">
        <f t="shared" si="93"/>
        <v>333174</v>
      </c>
      <c r="AL588" s="48">
        <f t="shared" si="94"/>
        <v>8</v>
      </c>
      <c r="AN588" s="45">
        <f t="shared" si="95"/>
        <v>26653.920000000002</v>
      </c>
      <c r="AO588" s="48">
        <f t="shared" si="96"/>
        <v>33311</v>
      </c>
      <c r="AQ588" s="52" t="str">
        <f t="shared" si="97"/>
        <v>K-hangtra</v>
      </c>
      <c r="AR588" s="52">
        <f t="shared" si="98"/>
        <v>156</v>
      </c>
      <c r="AS588" s="52">
        <f t="shared" si="99"/>
        <v>632</v>
      </c>
    </row>
    <row r="589" spans="3:45" x14ac:dyDescent="0.25">
      <c r="C589" s="39" t="str">
        <f>IF(H589="","",Sheet1!AI589)</f>
        <v>N</v>
      </c>
      <c r="D589" s="38" t="s">
        <v>3039</v>
      </c>
      <c r="E589" s="38" t="s">
        <v>25</v>
      </c>
      <c r="F589" s="39" t="str">
        <f>IF(H589="","",Sheet1!AF589)</f>
        <v>06/10/2025</v>
      </c>
      <c r="G589" t="str">
        <f>IF(H589="","",Sheet1!AF589)</f>
        <v>06/10/2025</v>
      </c>
      <c r="H589" s="21">
        <v>9106029867</v>
      </c>
      <c r="I589" t="str">
        <f>IF(H589="","",Sheet1!AF589)</f>
        <v>06/10/2025</v>
      </c>
      <c r="J589" s="40" t="str">
        <f t="shared" si="90"/>
        <v>NKHT2510/04700014758</v>
      </c>
      <c r="L589" s="42" t="str">
        <f>IF(H589="","",Sheet1!AK589)</f>
        <v>K25TTM</v>
      </c>
      <c r="M589" s="42" t="str">
        <f>IF(H589="","",Sheet1!AE589)</f>
        <v>00014758</v>
      </c>
      <c r="N589" s="43" t="str">
        <f>IF(H589="","",Sheet1!AF589)</f>
        <v>06/10/2025</v>
      </c>
      <c r="O589" s="15" t="str">
        <f>IF(H589="","",Sheet1!AH589)</f>
        <v>WIN-047</v>
      </c>
      <c r="S589" s="40" t="str">
        <f>IF(H589="","",Sheet1!AL589)</f>
        <v>3788 WM+ VTU 209 Nguyễn Hữu Cảnh</v>
      </c>
      <c r="V589" s="40" t="str">
        <f>IF(H589="","",Sheet1!AL589)</f>
        <v>3788 WM+ VTU 209 Nguyễn Hữu Cảnh</v>
      </c>
      <c r="Y589" s="15" t="str">
        <f>IF(H589="","",Sheet1!AJ589)</f>
        <v>TH200</v>
      </c>
      <c r="AB589" s="51">
        <f t="shared" si="91"/>
        <v>5111</v>
      </c>
      <c r="AC589" s="51">
        <f t="shared" si="92"/>
        <v>131</v>
      </c>
      <c r="AE589" s="45">
        <f>IF(H589="","",Sheet1!U589)</f>
        <v>5</v>
      </c>
      <c r="AG589" s="15">
        <f>IF(H589="","",Sheet1!T589)</f>
        <v>45588</v>
      </c>
      <c r="AH589" s="46">
        <f t="shared" si="93"/>
        <v>227940</v>
      </c>
      <c r="AL589" s="48">
        <f t="shared" si="94"/>
        <v>8</v>
      </c>
      <c r="AN589" s="45">
        <f t="shared" si="95"/>
        <v>18235.2</v>
      </c>
      <c r="AO589" s="48">
        <f t="shared" si="96"/>
        <v>33311</v>
      </c>
      <c r="AQ589" s="52" t="str">
        <f t="shared" si="97"/>
        <v>K-hangtra</v>
      </c>
      <c r="AR589" s="52">
        <f t="shared" si="98"/>
        <v>156</v>
      </c>
      <c r="AS589" s="52">
        <f t="shared" si="99"/>
        <v>632</v>
      </c>
    </row>
    <row r="590" spans="3:45" x14ac:dyDescent="0.25">
      <c r="C590" s="39" t="str">
        <f>IF(H590="","",Sheet1!AI590)</f>
        <v>B</v>
      </c>
      <c r="D590" s="38" t="s">
        <v>3039</v>
      </c>
      <c r="E590" s="38" t="s">
        <v>25</v>
      </c>
      <c r="F590" s="39" t="str">
        <f>IF(H590="","",Sheet1!AF590)</f>
        <v>06/10/2025</v>
      </c>
      <c r="G590" t="str">
        <f>IF(H590="","",Sheet1!AF590)</f>
        <v>06/10/2025</v>
      </c>
      <c r="H590" s="21">
        <v>9106029855</v>
      </c>
      <c r="I590" t="str">
        <f>IF(H590="","",Sheet1!AF590)</f>
        <v>06/10/2025</v>
      </c>
      <c r="J590" s="40" t="str">
        <f t="shared" si="90"/>
        <v>NKHT2510/00700047040</v>
      </c>
      <c r="L590" s="42" t="str">
        <f>IF(H590="","",Sheet1!AK590)</f>
        <v>K25TTM</v>
      </c>
      <c r="M590" s="42" t="str">
        <f>IF(H590="","",Sheet1!AE590)</f>
        <v>00047040</v>
      </c>
      <c r="N590" s="43" t="str">
        <f>IF(H590="","",Sheet1!AF590)</f>
        <v>06/10/2025</v>
      </c>
      <c r="O590" s="15" t="str">
        <f>IF(H590="","",Sheet1!AH590)</f>
        <v>WIN-QNH-00-007</v>
      </c>
      <c r="S590" s="40" t="str">
        <f>IF(H590="","",Sheet1!AL590)</f>
        <v>3878 WM+ QNH Tổ 2 khu 8 Hồng Hải</v>
      </c>
      <c r="V590" s="40" t="str">
        <f>IF(H590="","",Sheet1!AL590)</f>
        <v>3878 WM+ QNH Tổ 2 khu 8 Hồng Hải</v>
      </c>
      <c r="Y590" s="15" t="str">
        <f>IF(H590="","",Sheet1!AJ590)</f>
        <v>GM500</v>
      </c>
      <c r="AB590" s="51">
        <f t="shared" si="91"/>
        <v>5111</v>
      </c>
      <c r="AC590" s="51">
        <f t="shared" si="92"/>
        <v>131</v>
      </c>
      <c r="AE590" s="45">
        <f>IF(H590="","",Sheet1!U590)</f>
        <v>3</v>
      </c>
      <c r="AG590" s="15">
        <f>IF(H590="","",Sheet1!T590)</f>
        <v>111058</v>
      </c>
      <c r="AH590" s="46">
        <f t="shared" si="93"/>
        <v>333174</v>
      </c>
      <c r="AL590" s="48">
        <f t="shared" si="94"/>
        <v>8</v>
      </c>
      <c r="AN590" s="45">
        <f t="shared" si="95"/>
        <v>26653.920000000002</v>
      </c>
      <c r="AO590" s="48">
        <f t="shared" si="96"/>
        <v>33311</v>
      </c>
      <c r="AQ590" s="52" t="str">
        <f t="shared" si="97"/>
        <v>K-hangtra</v>
      </c>
      <c r="AR590" s="52">
        <f t="shared" si="98"/>
        <v>156</v>
      </c>
      <c r="AS590" s="52">
        <f t="shared" si="99"/>
        <v>632</v>
      </c>
    </row>
    <row r="591" spans="3:45" x14ac:dyDescent="0.25">
      <c r="C591" s="39" t="str">
        <f>IF(H591="","",Sheet1!AI591)</f>
        <v>B</v>
      </c>
      <c r="D591" s="38" t="s">
        <v>3039</v>
      </c>
      <c r="E591" s="38" t="s">
        <v>25</v>
      </c>
      <c r="F591" s="39" t="str">
        <f>IF(H591="","",Sheet1!AF591)</f>
        <v>06/10/2025</v>
      </c>
      <c r="G591" t="str">
        <f>IF(H591="","",Sheet1!AF591)</f>
        <v>06/10/2025</v>
      </c>
      <c r="H591" s="21">
        <v>9106029884</v>
      </c>
      <c r="I591" t="str">
        <f>IF(H591="","",Sheet1!AF591)</f>
        <v>06/10/2025</v>
      </c>
      <c r="J591" s="40" t="str">
        <f t="shared" si="90"/>
        <v>NKHT2510/03100018578</v>
      </c>
      <c r="L591" s="42" t="str">
        <f>IF(H591="","",Sheet1!AK591)</f>
        <v>K25TTM</v>
      </c>
      <c r="M591" s="42" t="str">
        <f>IF(H591="","",Sheet1!AE591)</f>
        <v>00018578</v>
      </c>
      <c r="N591" s="43" t="str">
        <f>IF(H591="","",Sheet1!AF591)</f>
        <v>06/10/2025</v>
      </c>
      <c r="O591" s="15" t="str">
        <f>IF(H591="","",Sheet1!AH591)</f>
        <v>WIN-031</v>
      </c>
      <c r="S591" s="40" t="str">
        <f>IF(H591="","",Sheet1!AL591)</f>
        <v>4127 WM+ BNH 60 Trần Quốc Toản</v>
      </c>
      <c r="V591" s="40" t="str">
        <f>IF(H591="","",Sheet1!AL591)</f>
        <v>4127 WM+ BNH 60 Trần Quốc Toản</v>
      </c>
      <c r="Y591" s="15" t="str">
        <f>IF(H591="","",Sheet1!AJ591)</f>
        <v>MNH250</v>
      </c>
      <c r="AB591" s="51">
        <f t="shared" si="91"/>
        <v>5111</v>
      </c>
      <c r="AC591" s="51">
        <f t="shared" si="92"/>
        <v>131</v>
      </c>
      <c r="AE591" s="45">
        <f>IF(H591="","",Sheet1!U591)</f>
        <v>2</v>
      </c>
      <c r="AG591" s="15">
        <f>IF(H591="","",Sheet1!T591)</f>
        <v>46000</v>
      </c>
      <c r="AH591" s="46">
        <f t="shared" si="93"/>
        <v>92000</v>
      </c>
      <c r="AL591" s="48">
        <f t="shared" si="94"/>
        <v>8</v>
      </c>
      <c r="AN591" s="45">
        <f t="shared" si="95"/>
        <v>7360</v>
      </c>
      <c r="AO591" s="48">
        <f t="shared" si="96"/>
        <v>33311</v>
      </c>
      <c r="AQ591" s="52" t="str">
        <f t="shared" si="97"/>
        <v>K-hangtra</v>
      </c>
      <c r="AR591" s="52">
        <f t="shared" si="98"/>
        <v>156</v>
      </c>
      <c r="AS591" s="52">
        <f t="shared" si="99"/>
        <v>632</v>
      </c>
    </row>
    <row r="592" spans="3:45" x14ac:dyDescent="0.25">
      <c r="C592" s="39" t="str">
        <f>IF(H592="","",Sheet1!AI592)</f>
        <v>N</v>
      </c>
      <c r="D592" s="38" t="s">
        <v>3039</v>
      </c>
      <c r="E592" s="38" t="s">
        <v>25</v>
      </c>
      <c r="F592" s="39" t="str">
        <f>IF(H592="","",Sheet1!AF592)</f>
        <v>06/10/2025</v>
      </c>
      <c r="G592" t="str">
        <f>IF(H592="","",Sheet1!AF592)</f>
        <v>06/10/2025</v>
      </c>
      <c r="H592" s="21">
        <v>9106029909</v>
      </c>
      <c r="I592" t="str">
        <f>IF(H592="","",Sheet1!AF592)</f>
        <v>06/10/2025</v>
      </c>
      <c r="J592" s="40" t="str">
        <f t="shared" si="90"/>
        <v>NKHT2510/AM600158591</v>
      </c>
      <c r="L592" s="42" t="str">
        <f>IF(H592="","",Sheet1!AK592)</f>
        <v>K25TTM</v>
      </c>
      <c r="M592" s="42" t="str">
        <f>IF(H592="","",Sheet1!AE592)</f>
        <v>00158591</v>
      </c>
      <c r="N592" s="43" t="str">
        <f>IF(H592="","",Sheet1!AF592)</f>
        <v>06/10/2025</v>
      </c>
      <c r="O592" s="15" t="str">
        <f>IF(H592="","",Sheet1!AH592)</f>
        <v>WIN2AM6</v>
      </c>
      <c r="S592" s="40" t="str">
        <f>IF(H592="","",Sheet1!AL592)</f>
        <v>2AM6 WM+ HCM 1.01, CC Park View Residenc</v>
      </c>
      <c r="V592" s="40" t="str">
        <f>IF(H592="","",Sheet1!AL592)</f>
        <v>2AM6 WM+ HCM 1.01, CC Park View Residenc</v>
      </c>
      <c r="Y592" s="15" t="str">
        <f>IF(H592="","",Sheet1!AJ592)</f>
        <v>GM500</v>
      </c>
      <c r="AB592" s="51">
        <f t="shared" si="91"/>
        <v>5111</v>
      </c>
      <c r="AC592" s="51">
        <f t="shared" si="92"/>
        <v>131</v>
      </c>
      <c r="AE592" s="45">
        <f>IF(H592="","",Sheet1!U592)</f>
        <v>1</v>
      </c>
      <c r="AG592" s="15">
        <f>IF(H592="","",Sheet1!T592)</f>
        <v>111058</v>
      </c>
      <c r="AH592" s="46">
        <f t="shared" si="93"/>
        <v>111058</v>
      </c>
      <c r="AL592" s="48">
        <f t="shared" si="94"/>
        <v>8</v>
      </c>
      <c r="AN592" s="45">
        <f t="shared" si="95"/>
        <v>8884.64</v>
      </c>
      <c r="AO592" s="48">
        <f t="shared" si="96"/>
        <v>33311</v>
      </c>
      <c r="AQ592" s="52" t="str">
        <f t="shared" si="97"/>
        <v>K-hangtra</v>
      </c>
      <c r="AR592" s="52">
        <f t="shared" si="98"/>
        <v>156</v>
      </c>
      <c r="AS592" s="52">
        <f t="shared" si="99"/>
        <v>632</v>
      </c>
    </row>
    <row r="593" spans="3:45" x14ac:dyDescent="0.25">
      <c r="C593" s="39" t="str">
        <f>IF(H593="","",Sheet1!AI593)</f>
        <v>N</v>
      </c>
      <c r="D593" s="38" t="s">
        <v>3039</v>
      </c>
      <c r="E593" s="38" t="s">
        <v>25</v>
      </c>
      <c r="F593" s="39" t="str">
        <f>IF(H593="","",Sheet1!AF593)</f>
        <v>06/10/2025</v>
      </c>
      <c r="G593" t="str">
        <f>IF(H593="","",Sheet1!AF593)</f>
        <v>06/10/2025</v>
      </c>
      <c r="H593" s="21">
        <v>9106029933</v>
      </c>
      <c r="I593" t="str">
        <f>IF(H593="","",Sheet1!AF593)</f>
        <v>06/10/2025</v>
      </c>
      <c r="J593" s="40" t="str">
        <f t="shared" si="90"/>
        <v>NKHT2510/07100009485</v>
      </c>
      <c r="L593" s="42" t="str">
        <f>IF(H593="","",Sheet1!AK593)</f>
        <v>K25TTM</v>
      </c>
      <c r="M593" s="42" t="str">
        <f>IF(H593="","",Sheet1!AE593)</f>
        <v>00009485</v>
      </c>
      <c r="N593" s="43" t="str">
        <f>IF(H593="","",Sheet1!AF593)</f>
        <v>06/10/2025</v>
      </c>
      <c r="O593" s="15" t="str">
        <f>IF(H593="","",Sheet1!AH593)</f>
        <v>WIN-071</v>
      </c>
      <c r="S593" s="40" t="str">
        <f>IF(H593="","",Sheet1!AL593)</f>
        <v>2AW5 WM+ BDH 79 Phan Trọng Tuệ</v>
      </c>
      <c r="V593" s="40" t="str">
        <f>IF(H593="","",Sheet1!AL593)</f>
        <v>2AW5 WM+ BDH 79 Phan Trọng Tuệ</v>
      </c>
      <c r="Y593" s="15" t="str">
        <f>IF(H593="","",Sheet1!AJ593)</f>
        <v>CGM300</v>
      </c>
      <c r="AB593" s="51">
        <f t="shared" si="91"/>
        <v>5111</v>
      </c>
      <c r="AC593" s="51">
        <f t="shared" si="92"/>
        <v>131</v>
      </c>
      <c r="AE593" s="45">
        <f>IF(H593="","",Sheet1!U593)</f>
        <v>1</v>
      </c>
      <c r="AG593" s="15">
        <f>IF(H593="","",Sheet1!T593)</f>
        <v>73431</v>
      </c>
      <c r="AH593" s="46">
        <f t="shared" si="93"/>
        <v>73431</v>
      </c>
      <c r="AL593" s="48">
        <f t="shared" si="94"/>
        <v>8</v>
      </c>
      <c r="AN593" s="45">
        <f t="shared" si="95"/>
        <v>5874.4800000000005</v>
      </c>
      <c r="AO593" s="48">
        <f t="shared" si="96"/>
        <v>33311</v>
      </c>
      <c r="AQ593" s="52" t="str">
        <f t="shared" si="97"/>
        <v>K-hangtra</v>
      </c>
      <c r="AR593" s="52">
        <f t="shared" si="98"/>
        <v>156</v>
      </c>
      <c r="AS593" s="52">
        <f t="shared" si="99"/>
        <v>632</v>
      </c>
    </row>
    <row r="594" spans="3:45" x14ac:dyDescent="0.25">
      <c r="C594" s="39" t="str">
        <f>IF(H594="","",Sheet1!AI594)</f>
        <v>B</v>
      </c>
      <c r="D594" s="38" t="s">
        <v>3039</v>
      </c>
      <c r="E594" s="38" t="s">
        <v>25</v>
      </c>
      <c r="F594" s="39" t="str">
        <f>IF(H594="","",Sheet1!AF594)</f>
        <v>06/10/2025</v>
      </c>
      <c r="G594" t="str">
        <f>IF(H594="","",Sheet1!AF594)</f>
        <v>06/10/2025</v>
      </c>
      <c r="H594" s="21">
        <v>9106029942</v>
      </c>
      <c r="I594" t="str">
        <f>IF(H594="","",Sheet1!AF594)</f>
        <v>06/10/2025</v>
      </c>
      <c r="J594" s="40" t="str">
        <f t="shared" si="90"/>
        <v>NKHT2510/00200477499</v>
      </c>
      <c r="L594" s="42" t="str">
        <f>IF(H594="","",Sheet1!AK594)</f>
        <v>K25TTM</v>
      </c>
      <c r="M594" s="42" t="str">
        <f>IF(H594="","",Sheet1!AE594)</f>
        <v>00477499</v>
      </c>
      <c r="N594" s="43" t="str">
        <f>IF(H594="","",Sheet1!AF594)</f>
        <v>06/10/2025</v>
      </c>
      <c r="O594" s="15" t="str">
        <f>IF(H594="","",Sheet1!AH594)</f>
        <v>WIN-HNI-00-002</v>
      </c>
      <c r="S594" s="40" t="str">
        <f>IF(H594="","",Sheet1!AL594)</f>
        <v>4826 WM+ HNI 98 Miếu Thờ</v>
      </c>
      <c r="V594" s="40" t="str">
        <f>IF(H594="","",Sheet1!AL594)</f>
        <v>4826 WM+ HNI 98 Miếu Thờ</v>
      </c>
      <c r="Y594" s="15" t="str">
        <f>IF(H594="","",Sheet1!AJ594)</f>
        <v>GTLX250G</v>
      </c>
      <c r="AB594" s="51">
        <f t="shared" si="91"/>
        <v>5111</v>
      </c>
      <c r="AC594" s="51">
        <f t="shared" si="92"/>
        <v>131</v>
      </c>
      <c r="AE594" s="45">
        <f>IF(H594="","",Sheet1!U594)</f>
        <v>1</v>
      </c>
      <c r="AG594" s="15">
        <f>IF(H594="","",Sheet1!T594)</f>
        <v>41150</v>
      </c>
      <c r="AH594" s="46">
        <f t="shared" si="93"/>
        <v>41150</v>
      </c>
      <c r="AL594" s="48">
        <f t="shared" si="94"/>
        <v>8</v>
      </c>
      <c r="AN594" s="45">
        <f t="shared" si="95"/>
        <v>3292</v>
      </c>
      <c r="AO594" s="48">
        <f t="shared" si="96"/>
        <v>33311</v>
      </c>
      <c r="AQ594" s="52" t="str">
        <f t="shared" si="97"/>
        <v>K-hangtra</v>
      </c>
      <c r="AR594" s="52">
        <f t="shared" si="98"/>
        <v>156</v>
      </c>
      <c r="AS594" s="52">
        <f t="shared" si="99"/>
        <v>632</v>
      </c>
    </row>
    <row r="595" spans="3:45" x14ac:dyDescent="0.25">
      <c r="C595" s="39" t="str">
        <f>IF(H595="","",Sheet1!AI595)</f>
        <v>B</v>
      </c>
      <c r="D595" s="38" t="s">
        <v>3039</v>
      </c>
      <c r="E595" s="38" t="s">
        <v>25</v>
      </c>
      <c r="F595" s="39" t="str">
        <f>IF(H595="","",Sheet1!AF595)</f>
        <v>06/10/2025</v>
      </c>
      <c r="G595" t="str">
        <f>IF(H595="","",Sheet1!AF595)</f>
        <v>06/10/2025</v>
      </c>
      <c r="H595" s="21">
        <v>9106029942</v>
      </c>
      <c r="I595" t="str">
        <f>IF(H595="","",Sheet1!AF595)</f>
        <v>06/10/2025</v>
      </c>
      <c r="J595" s="40" t="str">
        <f t="shared" si="90"/>
        <v>NKHT2510/00200477499</v>
      </c>
      <c r="L595" s="42" t="str">
        <f>IF(H595="","",Sheet1!AK595)</f>
        <v>K25TTM</v>
      </c>
      <c r="M595" s="42" t="str">
        <f>IF(H595="","",Sheet1!AE595)</f>
        <v>00477499</v>
      </c>
      <c r="N595" s="43" t="str">
        <f>IF(H595="","",Sheet1!AF595)</f>
        <v>06/10/2025</v>
      </c>
      <c r="O595" s="15" t="str">
        <f>IF(H595="","",Sheet1!AH595)</f>
        <v>WIN-HNI-00-002</v>
      </c>
      <c r="S595" s="40" t="str">
        <f>IF(H595="","",Sheet1!AL595)</f>
        <v>4826 WM+ HNI 98 Miếu Thờ</v>
      </c>
      <c r="V595" s="40" t="str">
        <f>IF(H595="","",Sheet1!AL595)</f>
        <v>4826 WM+ HNI 98 Miếu Thờ</v>
      </c>
      <c r="Y595" s="15" t="str">
        <f>IF(H595="","",Sheet1!AJ595)</f>
        <v>CGM300</v>
      </c>
      <c r="AB595" s="51">
        <f t="shared" si="91"/>
        <v>5111</v>
      </c>
      <c r="AC595" s="51">
        <f t="shared" si="92"/>
        <v>131</v>
      </c>
      <c r="AE595" s="45">
        <f>IF(H595="","",Sheet1!U595)</f>
        <v>1</v>
      </c>
      <c r="AG595" s="15">
        <f>IF(H595="","",Sheet1!T595)</f>
        <v>73431</v>
      </c>
      <c r="AH595" s="46">
        <f t="shared" si="93"/>
        <v>73431</v>
      </c>
      <c r="AL595" s="48">
        <f t="shared" si="94"/>
        <v>8</v>
      </c>
      <c r="AN595" s="45">
        <f t="shared" si="95"/>
        <v>5874.4800000000005</v>
      </c>
      <c r="AO595" s="48">
        <f t="shared" si="96"/>
        <v>33311</v>
      </c>
      <c r="AQ595" s="52" t="str">
        <f t="shared" si="97"/>
        <v>K-hangtra</v>
      </c>
      <c r="AR595" s="52">
        <f t="shared" si="98"/>
        <v>156</v>
      </c>
      <c r="AS595" s="52">
        <f t="shared" si="99"/>
        <v>632</v>
      </c>
    </row>
    <row r="596" spans="3:45" x14ac:dyDescent="0.25">
      <c r="C596" s="39" t="str">
        <f>IF(H596="","",Sheet1!AI596)</f>
        <v>B</v>
      </c>
      <c r="D596" s="38" t="s">
        <v>3039</v>
      </c>
      <c r="E596" s="38" t="s">
        <v>25</v>
      </c>
      <c r="F596" s="39" t="str">
        <f>IF(H596="","",Sheet1!AF596)</f>
        <v>06/10/2025</v>
      </c>
      <c r="G596" t="str">
        <f>IF(H596="","",Sheet1!AF596)</f>
        <v>06/10/2025</v>
      </c>
      <c r="H596" s="21">
        <v>9106029980</v>
      </c>
      <c r="I596" t="str">
        <f>IF(H596="","",Sheet1!AF596)</f>
        <v>06/10/2025</v>
      </c>
      <c r="J596" s="40" t="str">
        <f t="shared" si="90"/>
        <v>NKHT2510/00700047045</v>
      </c>
      <c r="L596" s="42" t="str">
        <f>IF(H596="","",Sheet1!AK596)</f>
        <v>K25TTM</v>
      </c>
      <c r="M596" s="42" t="str">
        <f>IF(H596="","",Sheet1!AE596)</f>
        <v>00047045</v>
      </c>
      <c r="N596" s="43" t="str">
        <f>IF(H596="","",Sheet1!AF596)</f>
        <v>06/10/2025</v>
      </c>
      <c r="O596" s="15" t="str">
        <f>IF(H596="","",Sheet1!AH596)</f>
        <v>WIN-QNH-00-007</v>
      </c>
      <c r="S596" s="40" t="str">
        <f>IF(H596="","",Sheet1!AL596)</f>
        <v>2BE9 WM+ QNH 214EF Trần Phú</v>
      </c>
      <c r="V596" s="40" t="str">
        <f>IF(H596="","",Sheet1!AL596)</f>
        <v>2BE9 WM+ QNH 214EF Trần Phú</v>
      </c>
      <c r="Y596" s="15" t="str">
        <f>IF(H596="","",Sheet1!AJ596)</f>
        <v>GM500</v>
      </c>
      <c r="AB596" s="51">
        <f t="shared" si="91"/>
        <v>5111</v>
      </c>
      <c r="AC596" s="51">
        <f t="shared" si="92"/>
        <v>131</v>
      </c>
      <c r="AE596" s="45">
        <f>IF(H596="","",Sheet1!U596)</f>
        <v>2</v>
      </c>
      <c r="AG596" s="15">
        <f>IF(H596="","",Sheet1!T596)</f>
        <v>111058</v>
      </c>
      <c r="AH596" s="46">
        <f t="shared" si="93"/>
        <v>222116</v>
      </c>
      <c r="AL596" s="48">
        <f t="shared" si="94"/>
        <v>8</v>
      </c>
      <c r="AN596" s="45">
        <f t="shared" si="95"/>
        <v>17769.28</v>
      </c>
      <c r="AO596" s="48">
        <f t="shared" si="96"/>
        <v>33311</v>
      </c>
      <c r="AQ596" s="52" t="str">
        <f t="shared" si="97"/>
        <v>K-hangtra</v>
      </c>
      <c r="AR596" s="52">
        <f t="shared" si="98"/>
        <v>156</v>
      </c>
      <c r="AS596" s="52">
        <f t="shared" si="99"/>
        <v>632</v>
      </c>
    </row>
    <row r="597" spans="3:45" x14ac:dyDescent="0.25">
      <c r="C597" s="39" t="str">
        <f>IF(H597="","",Sheet1!AI597)</f>
        <v>N</v>
      </c>
      <c r="D597" s="38" t="s">
        <v>3039</v>
      </c>
      <c r="E597" s="38" t="s">
        <v>25</v>
      </c>
      <c r="F597" s="39" t="str">
        <f>IF(H597="","",Sheet1!AF597)</f>
        <v>06/10/2025</v>
      </c>
      <c r="G597" t="str">
        <f>IF(H597="","",Sheet1!AF597)</f>
        <v>06/10/2025</v>
      </c>
      <c r="H597" s="21">
        <v>9106029955</v>
      </c>
      <c r="I597" t="str">
        <f>IF(H597="","",Sheet1!AF597)</f>
        <v>06/10/2025</v>
      </c>
      <c r="J597" s="40" t="str">
        <f t="shared" si="90"/>
        <v>NKHT2510/06100015640</v>
      </c>
      <c r="L597" s="42" t="str">
        <f>IF(H597="","",Sheet1!AK597)</f>
        <v>K25TTM</v>
      </c>
      <c r="M597" s="42" t="str">
        <f>IF(H597="","",Sheet1!AE597)</f>
        <v>00015640</v>
      </c>
      <c r="N597" s="43" t="str">
        <f>IF(H597="","",Sheet1!AF597)</f>
        <v>06/10/2025</v>
      </c>
      <c r="O597" s="15" t="str">
        <f>IF(H597="","",Sheet1!AH597)</f>
        <v>WIN-061</v>
      </c>
      <c r="S597" s="40" t="str">
        <f>IF(H597="","",Sheet1!AL597)</f>
        <v>2AQW WM+ QNM 41 Hùng Vương</v>
      </c>
      <c r="V597" s="40" t="str">
        <f>IF(H597="","",Sheet1!AL597)</f>
        <v>2AQW WM+ QNM 41 Hùng Vương</v>
      </c>
      <c r="Y597" s="15" t="str">
        <f>IF(H597="","",Sheet1!AJ597)</f>
        <v>GTLX250G</v>
      </c>
      <c r="AB597" s="51">
        <f t="shared" si="91"/>
        <v>5111</v>
      </c>
      <c r="AC597" s="51">
        <f t="shared" si="92"/>
        <v>131</v>
      </c>
      <c r="AE597" s="45">
        <f>IF(H597="","",Sheet1!U597)</f>
        <v>1</v>
      </c>
      <c r="AG597" s="15">
        <f>IF(H597="","",Sheet1!T597)</f>
        <v>41150</v>
      </c>
      <c r="AH597" s="46">
        <f t="shared" si="93"/>
        <v>41150</v>
      </c>
      <c r="AL597" s="48">
        <f t="shared" si="94"/>
        <v>8</v>
      </c>
      <c r="AN597" s="45">
        <f t="shared" si="95"/>
        <v>3292</v>
      </c>
      <c r="AO597" s="48">
        <f t="shared" si="96"/>
        <v>33311</v>
      </c>
      <c r="AQ597" s="52" t="str">
        <f t="shared" si="97"/>
        <v>K-hangtra</v>
      </c>
      <c r="AR597" s="52">
        <f t="shared" si="98"/>
        <v>156</v>
      </c>
      <c r="AS597" s="52">
        <f t="shared" si="99"/>
        <v>632</v>
      </c>
    </row>
    <row r="598" spans="3:45" x14ac:dyDescent="0.25">
      <c r="C598" s="39" t="str">
        <f>IF(H598="","",Sheet1!AI598)</f>
        <v>N</v>
      </c>
      <c r="D598" s="38" t="s">
        <v>3039</v>
      </c>
      <c r="E598" s="38" t="s">
        <v>25</v>
      </c>
      <c r="F598" s="39" t="str">
        <f>IF(H598="","",Sheet1!AF598)</f>
        <v>06/10/2025</v>
      </c>
      <c r="G598" t="str">
        <f>IF(H598="","",Sheet1!AF598)</f>
        <v>06/10/2025</v>
      </c>
      <c r="H598" s="21">
        <v>9106029955</v>
      </c>
      <c r="I598" t="str">
        <f>IF(H598="","",Sheet1!AF598)</f>
        <v>06/10/2025</v>
      </c>
      <c r="J598" s="40" t="str">
        <f t="shared" si="90"/>
        <v>NKHT2510/06100015640</v>
      </c>
      <c r="L598" s="42" t="str">
        <f>IF(H598="","",Sheet1!AK598)</f>
        <v>K25TTM</v>
      </c>
      <c r="M598" s="42" t="str">
        <f>IF(H598="","",Sheet1!AE598)</f>
        <v>00015640</v>
      </c>
      <c r="N598" s="43" t="str">
        <f>IF(H598="","",Sheet1!AF598)</f>
        <v>06/10/2025</v>
      </c>
      <c r="O598" s="15" t="str">
        <f>IF(H598="","",Sheet1!AH598)</f>
        <v>WIN-061</v>
      </c>
      <c r="S598" s="40" t="str">
        <f>IF(H598="","",Sheet1!AL598)</f>
        <v>2AQW WM+ QNM 41 Hùng Vương</v>
      </c>
      <c r="V598" s="40" t="str">
        <f>IF(H598="","",Sheet1!AL598)</f>
        <v>2AQW WM+ QNM 41 Hùng Vương</v>
      </c>
      <c r="Y598" s="15" t="str">
        <f>IF(H598="","",Sheet1!AJ598)</f>
        <v>GTLX250G</v>
      </c>
      <c r="AB598" s="51">
        <f t="shared" si="91"/>
        <v>5111</v>
      </c>
      <c r="AC598" s="51">
        <f t="shared" si="92"/>
        <v>131</v>
      </c>
      <c r="AE598" s="45">
        <f>IF(H598="","",Sheet1!U598)</f>
        <v>1</v>
      </c>
      <c r="AG598" s="15">
        <f>IF(H598="","",Sheet1!T598)</f>
        <v>41150</v>
      </c>
      <c r="AH598" s="46">
        <f t="shared" si="93"/>
        <v>41150</v>
      </c>
      <c r="AL598" s="48">
        <f t="shared" si="94"/>
        <v>8</v>
      </c>
      <c r="AN598" s="45">
        <f t="shared" si="95"/>
        <v>3292</v>
      </c>
      <c r="AO598" s="48">
        <f t="shared" si="96"/>
        <v>33311</v>
      </c>
      <c r="AQ598" s="52" t="str">
        <f t="shared" si="97"/>
        <v>K-hangtra</v>
      </c>
      <c r="AR598" s="52">
        <f t="shared" si="98"/>
        <v>156</v>
      </c>
      <c r="AS598" s="52">
        <f t="shared" si="99"/>
        <v>632</v>
      </c>
    </row>
    <row r="599" spans="3:45" x14ac:dyDescent="0.25">
      <c r="C599" s="39" t="str">
        <f>IF(H599="","",Sheet1!AI599)</f>
        <v>B</v>
      </c>
      <c r="D599" s="38" t="s">
        <v>3039</v>
      </c>
      <c r="E599" s="38" t="s">
        <v>25</v>
      </c>
      <c r="F599" s="39" t="str">
        <f>IF(H599="","",Sheet1!AF599)</f>
        <v>06/10/2025</v>
      </c>
      <c r="G599" t="str">
        <f>IF(H599="","",Sheet1!AF599)</f>
        <v>06/10/2025</v>
      </c>
      <c r="H599" s="21">
        <v>9106029971</v>
      </c>
      <c r="I599" t="str">
        <f>IF(H599="","",Sheet1!AF599)</f>
        <v>06/10/2025</v>
      </c>
      <c r="J599" s="40" t="str">
        <f t="shared" si="90"/>
        <v>NKHT2510/00200477505</v>
      </c>
      <c r="L599" s="42" t="str">
        <f>IF(H599="","",Sheet1!AK599)</f>
        <v>K25TTM</v>
      </c>
      <c r="M599" s="42" t="str">
        <f>IF(H599="","",Sheet1!AE599)</f>
        <v>00477505</v>
      </c>
      <c r="N599" s="43" t="str">
        <f>IF(H599="","",Sheet1!AF599)</f>
        <v>06/10/2025</v>
      </c>
      <c r="O599" s="15" t="str">
        <f>IF(H599="","",Sheet1!AH599)</f>
        <v>WIN-HNI-00-002</v>
      </c>
      <c r="S599" s="40" t="str">
        <f>IF(H599="","",Sheet1!AL599)</f>
        <v>3729 WM+ HNI Ngã tư Sơn Đồng</v>
      </c>
      <c r="V599" s="40" t="str">
        <f>IF(H599="","",Sheet1!AL599)</f>
        <v>3729 WM+ HNI Ngã tư Sơn Đồng</v>
      </c>
      <c r="Y599" s="15" t="str">
        <f>IF(H599="","",Sheet1!AJ599)</f>
        <v>MNH250</v>
      </c>
      <c r="AB599" s="51">
        <f t="shared" si="91"/>
        <v>5111</v>
      </c>
      <c r="AC599" s="51">
        <f t="shared" si="92"/>
        <v>131</v>
      </c>
      <c r="AE599" s="45">
        <f>IF(H599="","",Sheet1!U599)</f>
        <v>1</v>
      </c>
      <c r="AG599" s="15">
        <f>IF(H599="","",Sheet1!T599)</f>
        <v>46000</v>
      </c>
      <c r="AH599" s="46">
        <f t="shared" si="93"/>
        <v>46000</v>
      </c>
      <c r="AL599" s="48">
        <f t="shared" si="94"/>
        <v>8</v>
      </c>
      <c r="AN599" s="45">
        <f t="shared" si="95"/>
        <v>3680</v>
      </c>
      <c r="AO599" s="48">
        <f t="shared" si="96"/>
        <v>33311</v>
      </c>
      <c r="AQ599" s="52" t="str">
        <f t="shared" si="97"/>
        <v>K-hangtra</v>
      </c>
      <c r="AR599" s="52">
        <f t="shared" si="98"/>
        <v>156</v>
      </c>
      <c r="AS599" s="52">
        <f t="shared" si="99"/>
        <v>632</v>
      </c>
    </row>
    <row r="600" spans="3:45" x14ac:dyDescent="0.25">
      <c r="C600" s="39" t="str">
        <f>IF(H600="","",Sheet1!AI600)</f>
        <v>B</v>
      </c>
      <c r="D600" s="38" t="s">
        <v>3039</v>
      </c>
      <c r="E600" s="38" t="s">
        <v>25</v>
      </c>
      <c r="F600" s="39" t="str">
        <f>IF(H600="","",Sheet1!AF600)</f>
        <v>06/10/2025</v>
      </c>
      <c r="G600" t="str">
        <f>IF(H600="","",Sheet1!AF600)</f>
        <v>06/10/2025</v>
      </c>
      <c r="H600" s="21">
        <v>9106029971</v>
      </c>
      <c r="I600" t="str">
        <f>IF(H600="","",Sheet1!AF600)</f>
        <v>06/10/2025</v>
      </c>
      <c r="J600" s="40" t="str">
        <f t="shared" si="90"/>
        <v>NKHT2510/00200477505</v>
      </c>
      <c r="L600" s="42" t="str">
        <f>IF(H600="","",Sheet1!AK600)</f>
        <v>K25TTM</v>
      </c>
      <c r="M600" s="42" t="str">
        <f>IF(H600="","",Sheet1!AE600)</f>
        <v>00477505</v>
      </c>
      <c r="N600" s="43" t="str">
        <f>IF(H600="","",Sheet1!AF600)</f>
        <v>06/10/2025</v>
      </c>
      <c r="O600" s="15" t="str">
        <f>IF(H600="","",Sheet1!AH600)</f>
        <v>WIN-HNI-00-002</v>
      </c>
      <c r="S600" s="40" t="str">
        <f>IF(H600="","",Sheet1!AL600)</f>
        <v>3729 WM+ HNI Ngã tư Sơn Đồng</v>
      </c>
      <c r="V600" s="40" t="str">
        <f>IF(H600="","",Sheet1!AL600)</f>
        <v>3729 WM+ HNI Ngã tư Sơn Đồng</v>
      </c>
      <c r="Y600" s="15" t="str">
        <f>IF(H600="","",Sheet1!AJ600)</f>
        <v>CGM300</v>
      </c>
      <c r="AB600" s="51">
        <f t="shared" si="91"/>
        <v>5111</v>
      </c>
      <c r="AC600" s="51">
        <f t="shared" si="92"/>
        <v>131</v>
      </c>
      <c r="AE600" s="45">
        <f>IF(H600="","",Sheet1!U600)</f>
        <v>1</v>
      </c>
      <c r="AG600" s="15">
        <f>IF(H600="","",Sheet1!T600)</f>
        <v>73431</v>
      </c>
      <c r="AH600" s="46">
        <f t="shared" si="93"/>
        <v>73431</v>
      </c>
      <c r="AL600" s="48">
        <f t="shared" si="94"/>
        <v>8</v>
      </c>
      <c r="AN600" s="45">
        <f t="shared" si="95"/>
        <v>5874.4800000000005</v>
      </c>
      <c r="AO600" s="48">
        <f t="shared" si="96"/>
        <v>33311</v>
      </c>
      <c r="AQ600" s="52" t="str">
        <f t="shared" si="97"/>
        <v>K-hangtra</v>
      </c>
      <c r="AR600" s="52">
        <f t="shared" si="98"/>
        <v>156</v>
      </c>
      <c r="AS600" s="52">
        <f t="shared" si="99"/>
        <v>632</v>
      </c>
    </row>
    <row r="601" spans="3:45" x14ac:dyDescent="0.25">
      <c r="C601" s="39" t="str">
        <f>IF(H601="","",Sheet1!AI601)</f>
        <v>B</v>
      </c>
      <c r="D601" s="38" t="s">
        <v>3039</v>
      </c>
      <c r="E601" s="38" t="s">
        <v>25</v>
      </c>
      <c r="F601" s="39" t="str">
        <f>IF(H601="","",Sheet1!AF601)</f>
        <v>06/10/2025</v>
      </c>
      <c r="G601" t="str">
        <f>IF(H601="","",Sheet1!AF601)</f>
        <v>06/10/2025</v>
      </c>
      <c r="H601" s="21">
        <v>9106029972</v>
      </c>
      <c r="I601" t="str">
        <f>IF(H601="","",Sheet1!AF601)</f>
        <v>06/10/2025</v>
      </c>
      <c r="J601" s="40" t="str">
        <f t="shared" si="90"/>
        <v>NKHT2510/00200477506</v>
      </c>
      <c r="L601" s="42" t="str">
        <f>IF(H601="","",Sheet1!AK601)</f>
        <v>K25TTM</v>
      </c>
      <c r="M601" s="42" t="str">
        <f>IF(H601="","",Sheet1!AE601)</f>
        <v>00477506</v>
      </c>
      <c r="N601" s="43" t="str">
        <f>IF(H601="","",Sheet1!AF601)</f>
        <v>06/10/2025</v>
      </c>
      <c r="O601" s="15" t="str">
        <f>IF(H601="","",Sheet1!AH601)</f>
        <v>WIN-HNI-00-002</v>
      </c>
      <c r="S601" s="40" t="str">
        <f>IF(H601="","",Sheet1!AL601)</f>
        <v>4121 WM+ HNI 61 Do Nha</v>
      </c>
      <c r="V601" s="40" t="str">
        <f>IF(H601="","",Sheet1!AL601)</f>
        <v>4121 WM+ HNI 61 Do Nha</v>
      </c>
      <c r="Y601" s="15" t="str">
        <f>IF(H601="","",Sheet1!AJ601)</f>
        <v>GM500</v>
      </c>
      <c r="AB601" s="51">
        <f t="shared" si="91"/>
        <v>5111</v>
      </c>
      <c r="AC601" s="51">
        <f t="shared" si="92"/>
        <v>131</v>
      </c>
      <c r="AE601" s="45">
        <f>IF(H601="","",Sheet1!U601)</f>
        <v>1</v>
      </c>
      <c r="AG601" s="15">
        <f>IF(H601="","",Sheet1!T601)</f>
        <v>111058</v>
      </c>
      <c r="AH601" s="46">
        <f t="shared" si="93"/>
        <v>111058</v>
      </c>
      <c r="AL601" s="48">
        <f t="shared" si="94"/>
        <v>8</v>
      </c>
      <c r="AN601" s="45">
        <f t="shared" si="95"/>
        <v>8884.64</v>
      </c>
      <c r="AO601" s="48">
        <f t="shared" si="96"/>
        <v>33311</v>
      </c>
      <c r="AQ601" s="52" t="str">
        <f t="shared" si="97"/>
        <v>K-hangtra</v>
      </c>
      <c r="AR601" s="52">
        <f t="shared" si="98"/>
        <v>156</v>
      </c>
      <c r="AS601" s="52">
        <f t="shared" si="99"/>
        <v>632</v>
      </c>
    </row>
    <row r="602" spans="3:45" x14ac:dyDescent="0.25">
      <c r="C602" s="39" t="str">
        <f>IF(H602="","",Sheet1!AI602)</f>
        <v>N</v>
      </c>
      <c r="D602" s="38" t="s">
        <v>3039</v>
      </c>
      <c r="E602" s="38" t="s">
        <v>25</v>
      </c>
      <c r="F602" s="39" t="str">
        <f>IF(H602="","",Sheet1!AF602)</f>
        <v>06/10/2025</v>
      </c>
      <c r="G602" t="str">
        <f>IF(H602="","",Sheet1!AF602)</f>
        <v>06/10/2025</v>
      </c>
      <c r="H602" s="21">
        <v>9106029989</v>
      </c>
      <c r="I602" t="str">
        <f>IF(H602="","",Sheet1!AF602)</f>
        <v>06/10/2025</v>
      </c>
      <c r="J602" s="40" t="str">
        <f t="shared" si="90"/>
        <v>NKHT2510/06100015641</v>
      </c>
      <c r="L602" s="42" t="str">
        <f>IF(H602="","",Sheet1!AK602)</f>
        <v>K25TTM</v>
      </c>
      <c r="M602" s="42" t="str">
        <f>IF(H602="","",Sheet1!AE602)</f>
        <v>00015641</v>
      </c>
      <c r="N602" s="43" t="str">
        <f>IF(H602="","",Sheet1!AF602)</f>
        <v>06/10/2025</v>
      </c>
      <c r="O602" s="15" t="str">
        <f>IF(H602="","",Sheet1!AH602)</f>
        <v>WIN-061</v>
      </c>
      <c r="S602" s="40" t="str">
        <f>IF(H602="","",Sheet1!AL602)</f>
        <v>2AQW WM+ QNM 41 Hùng Vương</v>
      </c>
      <c r="V602" s="40" t="str">
        <f>IF(H602="","",Sheet1!AL602)</f>
        <v>2AQW WM+ QNM 41 Hùng Vương</v>
      </c>
      <c r="Y602" s="15" t="str">
        <f>IF(H602="","",Sheet1!AJ602)</f>
        <v>TH200</v>
      </c>
      <c r="AB602" s="51">
        <f t="shared" si="91"/>
        <v>5111</v>
      </c>
      <c r="AC602" s="51">
        <f t="shared" si="92"/>
        <v>131</v>
      </c>
      <c r="AE602" s="45">
        <f>IF(H602="","",Sheet1!U602)</f>
        <v>1</v>
      </c>
      <c r="AG602" s="15">
        <f>IF(H602="","",Sheet1!T602)</f>
        <v>45588</v>
      </c>
      <c r="AH602" s="46">
        <f t="shared" si="93"/>
        <v>45588</v>
      </c>
      <c r="AL602" s="48">
        <f t="shared" si="94"/>
        <v>8</v>
      </c>
      <c r="AN602" s="45">
        <f t="shared" si="95"/>
        <v>3647.04</v>
      </c>
      <c r="AO602" s="48">
        <f t="shared" si="96"/>
        <v>33311</v>
      </c>
      <c r="AQ602" s="52" t="str">
        <f t="shared" si="97"/>
        <v>K-hangtra</v>
      </c>
      <c r="AR602" s="52">
        <f t="shared" si="98"/>
        <v>156</v>
      </c>
      <c r="AS602" s="52">
        <f t="shared" si="99"/>
        <v>632</v>
      </c>
    </row>
    <row r="603" spans="3:45" x14ac:dyDescent="0.25">
      <c r="C603" s="39" t="str">
        <f>IF(H603="","",Sheet1!AI603)</f>
        <v>N</v>
      </c>
      <c r="D603" s="38" t="s">
        <v>3039</v>
      </c>
      <c r="E603" s="38" t="s">
        <v>25</v>
      </c>
      <c r="F603" s="39" t="str">
        <f>IF(H603="","",Sheet1!AF603)</f>
        <v>06/10/2025</v>
      </c>
      <c r="G603" t="str">
        <f>IF(H603="","",Sheet1!AF603)</f>
        <v>06/10/2025</v>
      </c>
      <c r="H603" s="21">
        <v>9106029989</v>
      </c>
      <c r="I603" t="str">
        <f>IF(H603="","",Sheet1!AF603)</f>
        <v>06/10/2025</v>
      </c>
      <c r="J603" s="40" t="str">
        <f t="shared" si="90"/>
        <v>NKHT2510/06100015641</v>
      </c>
      <c r="L603" s="42" t="str">
        <f>IF(H603="","",Sheet1!AK603)</f>
        <v>K25TTM</v>
      </c>
      <c r="M603" s="42" t="str">
        <f>IF(H603="","",Sheet1!AE603)</f>
        <v>00015641</v>
      </c>
      <c r="N603" s="43" t="str">
        <f>IF(H603="","",Sheet1!AF603)</f>
        <v>06/10/2025</v>
      </c>
      <c r="O603" s="15" t="str">
        <f>IF(H603="","",Sheet1!AH603)</f>
        <v>WIN-061</v>
      </c>
      <c r="S603" s="40" t="str">
        <f>IF(H603="","",Sheet1!AL603)</f>
        <v>2AQW WM+ QNM 41 Hùng Vương</v>
      </c>
      <c r="V603" s="40" t="str">
        <f>IF(H603="","",Sheet1!AL603)</f>
        <v>2AQW WM+ QNM 41 Hùng Vương</v>
      </c>
      <c r="Y603" s="15" t="str">
        <f>IF(H603="","",Sheet1!AJ603)</f>
        <v>TH200</v>
      </c>
      <c r="AB603" s="51">
        <f t="shared" si="91"/>
        <v>5111</v>
      </c>
      <c r="AC603" s="51">
        <f t="shared" si="92"/>
        <v>131</v>
      </c>
      <c r="AE603" s="45">
        <f>IF(H603="","",Sheet1!U603)</f>
        <v>2</v>
      </c>
      <c r="AG603" s="15">
        <f>IF(H603="","",Sheet1!T603)</f>
        <v>45588</v>
      </c>
      <c r="AH603" s="46">
        <f t="shared" si="93"/>
        <v>91176</v>
      </c>
      <c r="AL603" s="48">
        <f t="shared" si="94"/>
        <v>8</v>
      </c>
      <c r="AN603" s="45">
        <f t="shared" si="95"/>
        <v>7294.08</v>
      </c>
      <c r="AO603" s="48">
        <f t="shared" si="96"/>
        <v>33311</v>
      </c>
      <c r="AQ603" s="52" t="str">
        <f t="shared" si="97"/>
        <v>K-hangtra</v>
      </c>
      <c r="AR603" s="52">
        <f t="shared" si="98"/>
        <v>156</v>
      </c>
      <c r="AS603" s="52">
        <f t="shared" si="99"/>
        <v>632</v>
      </c>
    </row>
    <row r="604" spans="3:45" x14ac:dyDescent="0.25">
      <c r="C604" s="39" t="str">
        <f>IF(H604="","",Sheet1!AI604)</f>
        <v>B</v>
      </c>
      <c r="D604" s="38" t="s">
        <v>3039</v>
      </c>
      <c r="E604" s="38" t="s">
        <v>25</v>
      </c>
      <c r="F604" s="39" t="str">
        <f>IF(H604="","",Sheet1!AF604)</f>
        <v>06/10/2025</v>
      </c>
      <c r="G604" t="str">
        <f>IF(H604="","",Sheet1!AF604)</f>
        <v>06/10/2025</v>
      </c>
      <c r="H604" s="21">
        <v>9106030019</v>
      </c>
      <c r="I604" t="str">
        <f>IF(H604="","",Sheet1!AF604)</f>
        <v>06/10/2025</v>
      </c>
      <c r="J604" s="40" t="str">
        <f t="shared" si="90"/>
        <v>NKHT2510/00200477522</v>
      </c>
      <c r="L604" s="42" t="str">
        <f>IF(H604="","",Sheet1!AK604)</f>
        <v>K25TTM</v>
      </c>
      <c r="M604" s="42" t="str">
        <f>IF(H604="","",Sheet1!AE604)</f>
        <v>00477522</v>
      </c>
      <c r="N604" s="43" t="str">
        <f>IF(H604="","",Sheet1!AF604)</f>
        <v>06/10/2025</v>
      </c>
      <c r="O604" s="15" t="str">
        <f>IF(H604="","",Sheet1!AH604)</f>
        <v>WIN-HNI-00-002</v>
      </c>
      <c r="S604" s="40" t="str">
        <f>IF(H604="","",Sheet1!AL604)</f>
        <v>2807 WM+ HNI 9/293 Tam Trinh</v>
      </c>
      <c r="V604" s="40" t="str">
        <f>IF(H604="","",Sheet1!AL604)</f>
        <v>2807 WM+ HNI 9/293 Tam Trinh</v>
      </c>
      <c r="Y604" s="15" t="str">
        <f>IF(H604="","",Sheet1!AJ604)</f>
        <v>CGM300</v>
      </c>
      <c r="AB604" s="51">
        <f t="shared" si="91"/>
        <v>5111</v>
      </c>
      <c r="AC604" s="51">
        <f t="shared" si="92"/>
        <v>131</v>
      </c>
      <c r="AE604" s="45">
        <f>IF(H604="","",Sheet1!U604)</f>
        <v>1</v>
      </c>
      <c r="AG604" s="15">
        <f>IF(H604="","",Sheet1!T604)</f>
        <v>73431</v>
      </c>
      <c r="AH604" s="46">
        <f t="shared" si="93"/>
        <v>73431</v>
      </c>
      <c r="AL604" s="48">
        <f t="shared" si="94"/>
        <v>8</v>
      </c>
      <c r="AN604" s="45">
        <f t="shared" si="95"/>
        <v>5874.4800000000005</v>
      </c>
      <c r="AO604" s="48">
        <f t="shared" si="96"/>
        <v>33311</v>
      </c>
      <c r="AQ604" s="52" t="str">
        <f t="shared" si="97"/>
        <v>K-hangtra</v>
      </c>
      <c r="AR604" s="52">
        <f t="shared" si="98"/>
        <v>156</v>
      </c>
      <c r="AS604" s="52">
        <f t="shared" si="99"/>
        <v>632</v>
      </c>
    </row>
    <row r="605" spans="3:45" x14ac:dyDescent="0.25">
      <c r="C605" s="39" t="str">
        <f>IF(H605="","",Sheet1!AI605)</f>
        <v>B</v>
      </c>
      <c r="D605" s="38" t="s">
        <v>3039</v>
      </c>
      <c r="E605" s="38" t="s">
        <v>25</v>
      </c>
      <c r="F605" s="39" t="str">
        <f>IF(H605="","",Sheet1!AF605)</f>
        <v>06/10/2025</v>
      </c>
      <c r="G605" t="str">
        <f>IF(H605="","",Sheet1!AF605)</f>
        <v>06/10/2025</v>
      </c>
      <c r="H605" s="21">
        <v>9106030019</v>
      </c>
      <c r="I605" t="str">
        <f>IF(H605="","",Sheet1!AF605)</f>
        <v>06/10/2025</v>
      </c>
      <c r="J605" s="40" t="str">
        <f t="shared" si="90"/>
        <v>NKHT2510/00200477522</v>
      </c>
      <c r="L605" s="42" t="str">
        <f>IF(H605="","",Sheet1!AK605)</f>
        <v>K25TTM</v>
      </c>
      <c r="M605" s="42" t="str">
        <f>IF(H605="","",Sheet1!AE605)</f>
        <v>00477522</v>
      </c>
      <c r="N605" s="43" t="str">
        <f>IF(H605="","",Sheet1!AF605)</f>
        <v>06/10/2025</v>
      </c>
      <c r="O605" s="15" t="str">
        <f>IF(H605="","",Sheet1!AH605)</f>
        <v>WIN-HNI-00-002</v>
      </c>
      <c r="S605" s="40" t="str">
        <f>IF(H605="","",Sheet1!AL605)</f>
        <v>2807 WM+ HNI 9/293 Tam Trinh</v>
      </c>
      <c r="V605" s="40" t="str">
        <f>IF(H605="","",Sheet1!AL605)</f>
        <v>2807 WM+ HNI 9/293 Tam Trinh</v>
      </c>
      <c r="Y605" s="15" t="str">
        <f>IF(H605="","",Sheet1!AJ605)</f>
        <v>CN300</v>
      </c>
      <c r="AB605" s="51">
        <f t="shared" si="91"/>
        <v>5111</v>
      </c>
      <c r="AC605" s="51">
        <f t="shared" si="92"/>
        <v>131</v>
      </c>
      <c r="AE605" s="45">
        <f>IF(H605="","",Sheet1!U605)</f>
        <v>1</v>
      </c>
      <c r="AG605" s="15">
        <f>IF(H605="","",Sheet1!T605)</f>
        <v>70950</v>
      </c>
      <c r="AH605" s="46">
        <f t="shared" si="93"/>
        <v>70950</v>
      </c>
      <c r="AL605" s="48">
        <f t="shared" si="94"/>
        <v>8</v>
      </c>
      <c r="AN605" s="45">
        <f t="shared" si="95"/>
        <v>5676</v>
      </c>
      <c r="AO605" s="48">
        <f t="shared" si="96"/>
        <v>33311</v>
      </c>
      <c r="AQ605" s="52" t="str">
        <f t="shared" si="97"/>
        <v>K-hangtra</v>
      </c>
      <c r="AR605" s="52">
        <f t="shared" si="98"/>
        <v>156</v>
      </c>
      <c r="AS605" s="52">
        <f t="shared" si="99"/>
        <v>632</v>
      </c>
    </row>
    <row r="606" spans="3:45" x14ac:dyDescent="0.25">
      <c r="C606" s="39" t="str">
        <f>IF(H606="","",Sheet1!AI606)</f>
        <v>N</v>
      </c>
      <c r="D606" s="38" t="s">
        <v>3039</v>
      </c>
      <c r="E606" s="38" t="s">
        <v>25</v>
      </c>
      <c r="F606" s="39" t="str">
        <f>IF(H606="","",Sheet1!AF606)</f>
        <v>06/10/2025</v>
      </c>
      <c r="G606" t="str">
        <f>IF(H606="","",Sheet1!AF606)</f>
        <v>06/10/2025</v>
      </c>
      <c r="H606" s="21">
        <v>9106029992</v>
      </c>
      <c r="I606" t="str">
        <f>IF(H606="","",Sheet1!AF606)</f>
        <v>06/10/2025</v>
      </c>
      <c r="J606" s="40" t="str">
        <f t="shared" si="90"/>
        <v>NKHT2510/31900158604</v>
      </c>
      <c r="L606" s="42" t="str">
        <f>IF(H606="","",Sheet1!AK606)</f>
        <v>K25TTM</v>
      </c>
      <c r="M606" s="42" t="str">
        <f>IF(H606="","",Sheet1!AE606)</f>
        <v>00158604</v>
      </c>
      <c r="N606" s="43" t="str">
        <f>IF(H606="","",Sheet1!AF606)</f>
        <v>06/10/2025</v>
      </c>
      <c r="O606" s="15" t="str">
        <f>IF(H606="","",Sheet1!AH606)</f>
        <v>WIN6319</v>
      </c>
      <c r="S606" s="40" t="str">
        <f>IF(H606="","",Sheet1!AL606)</f>
        <v>6319 WM+ HCM 60/14 Lâm Văn Bền</v>
      </c>
      <c r="V606" s="40" t="str">
        <f>IF(H606="","",Sheet1!AL606)</f>
        <v>6319 WM+ HCM 60/14 Lâm Văn Bền</v>
      </c>
      <c r="Y606" s="15" t="str">
        <f>IF(H606="","",Sheet1!AJ606)</f>
        <v>CGM300</v>
      </c>
      <c r="AB606" s="51">
        <f t="shared" si="91"/>
        <v>5111</v>
      </c>
      <c r="AC606" s="51">
        <f t="shared" si="92"/>
        <v>131</v>
      </c>
      <c r="AE606" s="45">
        <f>IF(H606="","",Sheet1!U606)</f>
        <v>3</v>
      </c>
      <c r="AG606" s="15">
        <f>IF(H606="","",Sheet1!T606)</f>
        <v>73431</v>
      </c>
      <c r="AH606" s="46">
        <f t="shared" si="93"/>
        <v>220293</v>
      </c>
      <c r="AL606" s="48">
        <f t="shared" si="94"/>
        <v>8</v>
      </c>
      <c r="AN606" s="45">
        <f t="shared" si="95"/>
        <v>17623.439999999999</v>
      </c>
      <c r="AO606" s="48">
        <f t="shared" si="96"/>
        <v>33311</v>
      </c>
      <c r="AQ606" s="52" t="str">
        <f t="shared" si="97"/>
        <v>K-hangtra</v>
      </c>
      <c r="AR606" s="52">
        <f t="shared" si="98"/>
        <v>156</v>
      </c>
      <c r="AS606" s="52">
        <f t="shared" si="99"/>
        <v>632</v>
      </c>
    </row>
    <row r="607" spans="3:45" x14ac:dyDescent="0.25">
      <c r="C607" s="39" t="str">
        <f>IF(H607="","",Sheet1!AI607)</f>
        <v>N</v>
      </c>
      <c r="D607" s="38" t="s">
        <v>3039</v>
      </c>
      <c r="E607" s="38" t="s">
        <v>25</v>
      </c>
      <c r="F607" s="39" t="str">
        <f>IF(H607="","",Sheet1!AF607)</f>
        <v>06/10/2025</v>
      </c>
      <c r="G607" t="str">
        <f>IF(H607="","",Sheet1!AF607)</f>
        <v>06/10/2025</v>
      </c>
      <c r="H607" s="21">
        <v>9106029992</v>
      </c>
      <c r="I607" t="str">
        <f>IF(H607="","",Sheet1!AF607)</f>
        <v>06/10/2025</v>
      </c>
      <c r="J607" s="40" t="str">
        <f t="shared" si="90"/>
        <v>NKHT2510/31900158604</v>
      </c>
      <c r="L607" s="42" t="str">
        <f>IF(H607="","",Sheet1!AK607)</f>
        <v>K25TTM</v>
      </c>
      <c r="M607" s="42" t="str">
        <f>IF(H607="","",Sheet1!AE607)</f>
        <v>00158604</v>
      </c>
      <c r="N607" s="43" t="str">
        <f>IF(H607="","",Sheet1!AF607)</f>
        <v>06/10/2025</v>
      </c>
      <c r="O607" s="15" t="str">
        <f>IF(H607="","",Sheet1!AH607)</f>
        <v>WIN6319</v>
      </c>
      <c r="S607" s="40" t="str">
        <f>IF(H607="","",Sheet1!AL607)</f>
        <v>6319 WM+ HCM 60/14 Lâm Văn Bền</v>
      </c>
      <c r="V607" s="40" t="str">
        <f>IF(H607="","",Sheet1!AL607)</f>
        <v>6319 WM+ HCM 60/14 Lâm Văn Bền</v>
      </c>
      <c r="Y607" s="15" t="str">
        <f>IF(H607="","",Sheet1!AJ607)</f>
        <v>MNH250</v>
      </c>
      <c r="AB607" s="51">
        <f t="shared" si="91"/>
        <v>5111</v>
      </c>
      <c r="AC607" s="51">
        <f t="shared" si="92"/>
        <v>131</v>
      </c>
      <c r="AE607" s="45">
        <f>IF(H607="","",Sheet1!U607)</f>
        <v>3</v>
      </c>
      <c r="AG607" s="15">
        <f>IF(H607="","",Sheet1!T607)</f>
        <v>46000</v>
      </c>
      <c r="AH607" s="46">
        <f t="shared" si="93"/>
        <v>138000</v>
      </c>
      <c r="AL607" s="48">
        <f t="shared" si="94"/>
        <v>8</v>
      </c>
      <c r="AN607" s="45">
        <f t="shared" si="95"/>
        <v>11040</v>
      </c>
      <c r="AO607" s="48">
        <f t="shared" si="96"/>
        <v>33311</v>
      </c>
      <c r="AQ607" s="52" t="str">
        <f t="shared" si="97"/>
        <v>K-hangtra</v>
      </c>
      <c r="AR607" s="52">
        <f t="shared" si="98"/>
        <v>156</v>
      </c>
      <c r="AS607" s="52">
        <f t="shared" si="99"/>
        <v>632</v>
      </c>
    </row>
    <row r="608" spans="3:45" x14ac:dyDescent="0.25">
      <c r="C608" s="39" t="str">
        <f>IF(H608="","",Sheet1!AI608)</f>
        <v>N</v>
      </c>
      <c r="D608" s="38" t="s">
        <v>3039</v>
      </c>
      <c r="E608" s="38" t="s">
        <v>25</v>
      </c>
      <c r="F608" s="39" t="str">
        <f>IF(H608="","",Sheet1!AF608)</f>
        <v>06/10/2025</v>
      </c>
      <c r="G608" t="str">
        <f>IF(H608="","",Sheet1!AF608)</f>
        <v>06/10/2025</v>
      </c>
      <c r="H608" s="21">
        <v>9106029992</v>
      </c>
      <c r="I608" t="str">
        <f>IF(H608="","",Sheet1!AF608)</f>
        <v>06/10/2025</v>
      </c>
      <c r="J608" s="40" t="str">
        <f t="shared" si="90"/>
        <v>NKHT2510/31900158604</v>
      </c>
      <c r="L608" s="42" t="str">
        <f>IF(H608="","",Sheet1!AK608)</f>
        <v>K25TTM</v>
      </c>
      <c r="M608" s="42" t="str">
        <f>IF(H608="","",Sheet1!AE608)</f>
        <v>00158604</v>
      </c>
      <c r="N608" s="43" t="str">
        <f>IF(H608="","",Sheet1!AF608)</f>
        <v>06/10/2025</v>
      </c>
      <c r="O608" s="15" t="str">
        <f>IF(H608="","",Sheet1!AH608)</f>
        <v>WIN6319</v>
      </c>
      <c r="S608" s="40" t="str">
        <f>IF(H608="","",Sheet1!AL608)</f>
        <v>6319 WM+ HCM 60/14 Lâm Văn Bền</v>
      </c>
      <c r="V608" s="40" t="str">
        <f>IF(H608="","",Sheet1!AL608)</f>
        <v>6319 WM+ HCM 60/14 Lâm Văn Bền</v>
      </c>
      <c r="Y608" s="15" t="str">
        <f>IF(H608="","",Sheet1!AJ608)</f>
        <v>TH200</v>
      </c>
      <c r="AB608" s="51">
        <f t="shared" si="91"/>
        <v>5111</v>
      </c>
      <c r="AC608" s="51">
        <f t="shared" si="92"/>
        <v>131</v>
      </c>
      <c r="AE608" s="45">
        <f>IF(H608="","",Sheet1!U608)</f>
        <v>2</v>
      </c>
      <c r="AG608" s="15">
        <f>IF(H608="","",Sheet1!T608)</f>
        <v>45588</v>
      </c>
      <c r="AH608" s="46">
        <f t="shared" si="93"/>
        <v>91176</v>
      </c>
      <c r="AL608" s="48">
        <f t="shared" si="94"/>
        <v>8</v>
      </c>
      <c r="AN608" s="45">
        <f t="shared" si="95"/>
        <v>7294.08</v>
      </c>
      <c r="AO608" s="48">
        <f t="shared" si="96"/>
        <v>33311</v>
      </c>
      <c r="AQ608" s="52" t="str">
        <f t="shared" si="97"/>
        <v>K-hangtra</v>
      </c>
      <c r="AR608" s="52">
        <f t="shared" si="98"/>
        <v>156</v>
      </c>
      <c r="AS608" s="52">
        <f t="shared" si="99"/>
        <v>632</v>
      </c>
    </row>
    <row r="609" spans="3:45" x14ac:dyDescent="0.25">
      <c r="C609" s="39" t="str">
        <f>IF(H609="","",Sheet1!AI609)</f>
        <v>N</v>
      </c>
      <c r="D609" s="38" t="s">
        <v>3039</v>
      </c>
      <c r="E609" s="38" t="s">
        <v>25</v>
      </c>
      <c r="F609" s="39" t="str">
        <f>IF(H609="","",Sheet1!AF609)</f>
        <v>06/10/2025</v>
      </c>
      <c r="G609" t="str">
        <f>IF(H609="","",Sheet1!AF609)</f>
        <v>06/10/2025</v>
      </c>
      <c r="H609" s="21">
        <v>9106029992</v>
      </c>
      <c r="I609" t="str">
        <f>IF(H609="","",Sheet1!AF609)</f>
        <v>06/10/2025</v>
      </c>
      <c r="J609" s="40" t="str">
        <f t="shared" si="90"/>
        <v>NKHT2510/31900158604</v>
      </c>
      <c r="L609" s="42" t="str">
        <f>IF(H609="","",Sheet1!AK609)</f>
        <v>K25TTM</v>
      </c>
      <c r="M609" s="42" t="str">
        <f>IF(H609="","",Sheet1!AE609)</f>
        <v>00158604</v>
      </c>
      <c r="N609" s="43" t="str">
        <f>IF(H609="","",Sheet1!AF609)</f>
        <v>06/10/2025</v>
      </c>
      <c r="O609" s="15" t="str">
        <f>IF(H609="","",Sheet1!AH609)</f>
        <v>WIN6319</v>
      </c>
      <c r="S609" s="40" t="str">
        <f>IF(H609="","",Sheet1!AL609)</f>
        <v>6319 WM+ HCM 60/14 Lâm Văn Bền</v>
      </c>
      <c r="V609" s="40" t="str">
        <f>IF(H609="","",Sheet1!AL609)</f>
        <v>6319 WM+ HCM 60/14 Lâm Văn Bền</v>
      </c>
      <c r="Y609" s="15" t="str">
        <f>IF(H609="","",Sheet1!AJ609)</f>
        <v>GTLX250G</v>
      </c>
      <c r="AB609" s="51">
        <f t="shared" si="91"/>
        <v>5111</v>
      </c>
      <c r="AC609" s="51">
        <f t="shared" si="92"/>
        <v>131</v>
      </c>
      <c r="AE609" s="45">
        <f>IF(H609="","",Sheet1!U609)</f>
        <v>1</v>
      </c>
      <c r="AG609" s="15">
        <f>IF(H609="","",Sheet1!T609)</f>
        <v>41150</v>
      </c>
      <c r="AH609" s="46">
        <f t="shared" si="93"/>
        <v>41150</v>
      </c>
      <c r="AL609" s="48">
        <f t="shared" si="94"/>
        <v>8</v>
      </c>
      <c r="AN609" s="45">
        <f t="shared" si="95"/>
        <v>3292</v>
      </c>
      <c r="AO609" s="48">
        <f t="shared" si="96"/>
        <v>33311</v>
      </c>
      <c r="AQ609" s="52" t="str">
        <f t="shared" si="97"/>
        <v>K-hangtra</v>
      </c>
      <c r="AR609" s="52">
        <f t="shared" si="98"/>
        <v>156</v>
      </c>
      <c r="AS609" s="52">
        <f t="shared" si="99"/>
        <v>632</v>
      </c>
    </row>
    <row r="610" spans="3:45" x14ac:dyDescent="0.25">
      <c r="C610" s="39" t="str">
        <f>IF(H610="","",Sheet1!AI610)</f>
        <v>N</v>
      </c>
      <c r="D610" s="38" t="s">
        <v>3039</v>
      </c>
      <c r="E610" s="38" t="s">
        <v>25</v>
      </c>
      <c r="F610" s="39" t="str">
        <f>IF(H610="","",Sheet1!AF610)</f>
        <v>06/10/2025</v>
      </c>
      <c r="G610" t="str">
        <f>IF(H610="","",Sheet1!AF610)</f>
        <v>06/10/2025</v>
      </c>
      <c r="H610" s="21">
        <v>9106029992</v>
      </c>
      <c r="I610" t="str">
        <f>IF(H610="","",Sheet1!AF610)</f>
        <v>06/10/2025</v>
      </c>
      <c r="J610" s="40" t="str">
        <f t="shared" si="90"/>
        <v>NKHT2510/31900158604</v>
      </c>
      <c r="L610" s="42" t="str">
        <f>IF(H610="","",Sheet1!AK610)</f>
        <v>K25TTM</v>
      </c>
      <c r="M610" s="42" t="str">
        <f>IF(H610="","",Sheet1!AE610)</f>
        <v>00158604</v>
      </c>
      <c r="N610" s="43" t="str">
        <f>IF(H610="","",Sheet1!AF610)</f>
        <v>06/10/2025</v>
      </c>
      <c r="O610" s="15" t="str">
        <f>IF(H610="","",Sheet1!AH610)</f>
        <v>WIN6319</v>
      </c>
      <c r="S610" s="40" t="str">
        <f>IF(H610="","",Sheet1!AL610)</f>
        <v>6319 WM+ HCM 60/14 Lâm Văn Bền</v>
      </c>
      <c r="V610" s="40" t="str">
        <f>IF(H610="","",Sheet1!AL610)</f>
        <v>6319 WM+ HCM 60/14 Lâm Văn Bền</v>
      </c>
      <c r="Y610" s="15" t="str">
        <f>IF(H610="","",Sheet1!AJ610)</f>
        <v>GM500</v>
      </c>
      <c r="AB610" s="51">
        <f t="shared" si="91"/>
        <v>5111</v>
      </c>
      <c r="AC610" s="51">
        <f t="shared" si="92"/>
        <v>131</v>
      </c>
      <c r="AE610" s="45">
        <f>IF(H610="","",Sheet1!U610)</f>
        <v>2</v>
      </c>
      <c r="AG610" s="15">
        <f>IF(H610="","",Sheet1!T610)</f>
        <v>111058</v>
      </c>
      <c r="AH610" s="46">
        <f t="shared" si="93"/>
        <v>222116</v>
      </c>
      <c r="AL610" s="48">
        <f t="shared" si="94"/>
        <v>8</v>
      </c>
      <c r="AN610" s="45">
        <f t="shared" si="95"/>
        <v>17769.28</v>
      </c>
      <c r="AO610" s="48">
        <f t="shared" si="96"/>
        <v>33311</v>
      </c>
      <c r="AQ610" s="52" t="str">
        <f t="shared" si="97"/>
        <v>K-hangtra</v>
      </c>
      <c r="AR610" s="52">
        <f t="shared" si="98"/>
        <v>156</v>
      </c>
      <c r="AS610" s="52">
        <f t="shared" si="99"/>
        <v>632</v>
      </c>
    </row>
    <row r="611" spans="3:45" x14ac:dyDescent="0.25">
      <c r="C611" s="39" t="str">
        <f>IF(H611="","",Sheet1!AI611)</f>
        <v>N</v>
      </c>
      <c r="D611" s="38" t="s">
        <v>3039</v>
      </c>
      <c r="E611" s="38" t="s">
        <v>25</v>
      </c>
      <c r="F611" s="39" t="str">
        <f>IF(H611="","",Sheet1!AF611)</f>
        <v>06/10/2025</v>
      </c>
      <c r="G611" t="str">
        <f>IF(H611="","",Sheet1!AF611)</f>
        <v>06/10/2025</v>
      </c>
      <c r="H611" s="21">
        <v>9106029992</v>
      </c>
      <c r="I611" t="str">
        <f>IF(H611="","",Sheet1!AF611)</f>
        <v>06/10/2025</v>
      </c>
      <c r="J611" s="40" t="str">
        <f t="shared" si="90"/>
        <v>NKHT2510/31900158604</v>
      </c>
      <c r="L611" s="42" t="str">
        <f>IF(H611="","",Sheet1!AK611)</f>
        <v>K25TTM</v>
      </c>
      <c r="M611" s="42" t="str">
        <f>IF(H611="","",Sheet1!AE611)</f>
        <v>00158604</v>
      </c>
      <c r="N611" s="43" t="str">
        <f>IF(H611="","",Sheet1!AF611)</f>
        <v>06/10/2025</v>
      </c>
      <c r="O611" s="15" t="str">
        <f>IF(H611="","",Sheet1!AH611)</f>
        <v>WIN6319</v>
      </c>
      <c r="S611" s="40" t="str">
        <f>IF(H611="","",Sheet1!AL611)</f>
        <v>6319 WM+ HCM 60/14 Lâm Văn Bền</v>
      </c>
      <c r="V611" s="40" t="str">
        <f>IF(H611="","",Sheet1!AL611)</f>
        <v>6319 WM+ HCM 60/14 Lâm Văn Bền</v>
      </c>
      <c r="Y611" s="15" t="str">
        <f>IF(H611="","",Sheet1!AJ611)</f>
        <v>GXD500</v>
      </c>
      <c r="AB611" s="51">
        <f t="shared" si="91"/>
        <v>5111</v>
      </c>
      <c r="AC611" s="51">
        <f t="shared" si="92"/>
        <v>131</v>
      </c>
      <c r="AE611" s="45">
        <f>IF(H611="","",Sheet1!U611)</f>
        <v>2</v>
      </c>
      <c r="AG611" s="15">
        <f>IF(H611="","",Sheet1!T611)</f>
        <v>111606</v>
      </c>
      <c r="AH611" s="46">
        <f t="shared" si="93"/>
        <v>223212</v>
      </c>
      <c r="AL611" s="48">
        <f t="shared" si="94"/>
        <v>8</v>
      </c>
      <c r="AN611" s="45">
        <f t="shared" si="95"/>
        <v>17856.96</v>
      </c>
      <c r="AO611" s="48">
        <f t="shared" si="96"/>
        <v>33311</v>
      </c>
      <c r="AQ611" s="52" t="str">
        <f t="shared" si="97"/>
        <v>K-hangtra</v>
      </c>
      <c r="AR611" s="52">
        <f t="shared" si="98"/>
        <v>156</v>
      </c>
      <c r="AS611" s="52">
        <f t="shared" si="99"/>
        <v>632</v>
      </c>
    </row>
    <row r="612" spans="3:45" x14ac:dyDescent="0.25">
      <c r="C612" s="39" t="str">
        <f>IF(H612="","",Sheet1!AI612)</f>
        <v>B</v>
      </c>
      <c r="D612" s="38" t="s">
        <v>3039</v>
      </c>
      <c r="E612" s="38" t="s">
        <v>25</v>
      </c>
      <c r="F612" s="39" t="str">
        <f>IF(H612="","",Sheet1!AF612)</f>
        <v>06/10/2025</v>
      </c>
      <c r="G612" t="str">
        <f>IF(H612="","",Sheet1!AF612)</f>
        <v>06/10/2025</v>
      </c>
      <c r="H612" s="21">
        <v>9106030015</v>
      </c>
      <c r="I612" t="str">
        <f>IF(H612="","",Sheet1!AF612)</f>
        <v>06/10/2025</v>
      </c>
      <c r="J612" s="40" t="str">
        <f t="shared" si="90"/>
        <v>NKHT2510/05800037115</v>
      </c>
      <c r="L612" s="42" t="str">
        <f>IF(H612="","",Sheet1!AK612)</f>
        <v>K25TTM</v>
      </c>
      <c r="M612" s="42" t="str">
        <f>IF(H612="","",Sheet1!AE612)</f>
        <v>00037115</v>
      </c>
      <c r="N612" s="43" t="str">
        <f>IF(H612="","",Sheet1!AF612)</f>
        <v>06/10/2025</v>
      </c>
      <c r="O612" s="15" t="str">
        <f>IF(H612="","",Sheet1!AH612)</f>
        <v>WIN-058</v>
      </c>
      <c r="S612" s="40" t="str">
        <f>IF(H612="","",Sheet1!AL612)</f>
        <v>4570 WM+ NAN 30 Phan Đình Phùng</v>
      </c>
      <c r="V612" s="40" t="str">
        <f>IF(H612="","",Sheet1!AL612)</f>
        <v>4570 WM+ NAN 30 Phan Đình Phùng</v>
      </c>
      <c r="Y612" s="15" t="str">
        <f>IF(H612="","",Sheet1!AJ612)</f>
        <v>CC300</v>
      </c>
      <c r="AB612" s="51">
        <f t="shared" si="91"/>
        <v>5111</v>
      </c>
      <c r="AC612" s="51">
        <f t="shared" si="92"/>
        <v>131</v>
      </c>
      <c r="AE612" s="45">
        <f>IF(H612="","",Sheet1!U612)</f>
        <v>2</v>
      </c>
      <c r="AG612" s="15">
        <f>IF(H612="","",Sheet1!T612)</f>
        <v>60885</v>
      </c>
      <c r="AH612" s="46">
        <f t="shared" si="93"/>
        <v>121770</v>
      </c>
      <c r="AL612" s="48">
        <f t="shared" si="94"/>
        <v>8</v>
      </c>
      <c r="AN612" s="45">
        <f t="shared" si="95"/>
        <v>9741.6</v>
      </c>
      <c r="AO612" s="48">
        <f t="shared" si="96"/>
        <v>33311</v>
      </c>
      <c r="AQ612" s="52" t="str">
        <f t="shared" si="97"/>
        <v>K-hangtra</v>
      </c>
      <c r="AR612" s="52">
        <f t="shared" si="98"/>
        <v>156</v>
      </c>
      <c r="AS612" s="52">
        <f t="shared" si="99"/>
        <v>632</v>
      </c>
    </row>
    <row r="613" spans="3:45" x14ac:dyDescent="0.25">
      <c r="C613" s="39" t="str">
        <f>IF(H613="","",Sheet1!AI613)</f>
        <v>N</v>
      </c>
      <c r="D613" s="38" t="s">
        <v>3039</v>
      </c>
      <c r="E613" s="38" t="s">
        <v>25</v>
      </c>
      <c r="F613" s="39" t="str">
        <f>IF(H613="","",Sheet1!AF613)</f>
        <v>06/10/2025</v>
      </c>
      <c r="G613" t="str">
        <f>IF(H613="","",Sheet1!AF613)</f>
        <v>06/10/2025</v>
      </c>
      <c r="H613" s="21">
        <v>9106030050</v>
      </c>
      <c r="I613" t="str">
        <f>IF(H613="","",Sheet1!AF613)</f>
        <v>06/10/2025</v>
      </c>
      <c r="J613" s="40" t="str">
        <f t="shared" si="90"/>
        <v>NKHT2510/01900002695</v>
      </c>
      <c r="L613" s="42" t="str">
        <f>IF(H613="","",Sheet1!AK613)</f>
        <v>K25TTM</v>
      </c>
      <c r="M613" s="42" t="str">
        <f>IF(H613="","",Sheet1!AE613)</f>
        <v>00002695</v>
      </c>
      <c r="N613" s="43" t="str">
        <f>IF(H613="","",Sheet1!AF613)</f>
        <v>06/10/2025</v>
      </c>
      <c r="O613" s="15" t="str">
        <f>IF(H613="","",Sheet1!AH613)</f>
        <v>WIN-019</v>
      </c>
      <c r="S613" s="40" t="str">
        <f>IF(H613="","",Sheet1!AL613)</f>
        <v>5551 WM+ VLG 86 Nguyễn Huệ</v>
      </c>
      <c r="V613" s="40" t="str">
        <f>IF(H613="","",Sheet1!AL613)</f>
        <v>5551 WM+ VLG 86 Nguyễn Huệ</v>
      </c>
      <c r="Y613" s="15" t="str">
        <f>IF(H613="","",Sheet1!AJ613)</f>
        <v>TH200</v>
      </c>
      <c r="AB613" s="51">
        <f t="shared" si="91"/>
        <v>5111</v>
      </c>
      <c r="AC613" s="51">
        <f t="shared" si="92"/>
        <v>131</v>
      </c>
      <c r="AE613" s="45">
        <f>IF(H613="","",Sheet1!U613)</f>
        <v>1</v>
      </c>
      <c r="AG613" s="15">
        <f>IF(H613="","",Sheet1!T613)</f>
        <v>45588</v>
      </c>
      <c r="AH613" s="46">
        <f t="shared" si="93"/>
        <v>45588</v>
      </c>
      <c r="AL613" s="48">
        <f t="shared" si="94"/>
        <v>8</v>
      </c>
      <c r="AN613" s="45">
        <f t="shared" si="95"/>
        <v>3647.04</v>
      </c>
      <c r="AO613" s="48">
        <f t="shared" si="96"/>
        <v>33311</v>
      </c>
      <c r="AQ613" s="52" t="str">
        <f t="shared" si="97"/>
        <v>K-hangtra</v>
      </c>
      <c r="AR613" s="52">
        <f t="shared" si="98"/>
        <v>156</v>
      </c>
      <c r="AS613" s="52">
        <f t="shared" si="99"/>
        <v>632</v>
      </c>
    </row>
    <row r="614" spans="3:45" x14ac:dyDescent="0.25">
      <c r="C614" s="39" t="str">
        <f>IF(H614="","",Sheet1!AI614)</f>
        <v>N</v>
      </c>
      <c r="D614" s="38" t="s">
        <v>3039</v>
      </c>
      <c r="E614" s="38" t="s">
        <v>25</v>
      </c>
      <c r="F614" s="39" t="str">
        <f>IF(H614="","",Sheet1!AF614)</f>
        <v>06/10/2025</v>
      </c>
      <c r="G614" t="str">
        <f>IF(H614="","",Sheet1!AF614)</f>
        <v>06/10/2025</v>
      </c>
      <c r="H614" s="21">
        <v>9106030050</v>
      </c>
      <c r="I614" t="str">
        <f>IF(H614="","",Sheet1!AF614)</f>
        <v>06/10/2025</v>
      </c>
      <c r="J614" s="40" t="str">
        <f t="shared" si="90"/>
        <v>NKHT2510/01900002695</v>
      </c>
      <c r="L614" s="42" t="str">
        <f>IF(H614="","",Sheet1!AK614)</f>
        <v>K25TTM</v>
      </c>
      <c r="M614" s="42" t="str">
        <f>IF(H614="","",Sheet1!AE614)</f>
        <v>00002695</v>
      </c>
      <c r="N614" s="43" t="str">
        <f>IF(H614="","",Sheet1!AF614)</f>
        <v>06/10/2025</v>
      </c>
      <c r="O614" s="15" t="str">
        <f>IF(H614="","",Sheet1!AH614)</f>
        <v>WIN-019</v>
      </c>
      <c r="S614" s="40" t="str">
        <f>IF(H614="","",Sheet1!AL614)</f>
        <v>5551 WM+ VLG 86 Nguyễn Huệ</v>
      </c>
      <c r="V614" s="40" t="str">
        <f>IF(H614="","",Sheet1!AL614)</f>
        <v>5551 WM+ VLG 86 Nguyễn Huệ</v>
      </c>
      <c r="Y614" s="15" t="str">
        <f>IF(H614="","",Sheet1!AJ614)</f>
        <v>GTLX250G</v>
      </c>
      <c r="AB614" s="51">
        <f t="shared" si="91"/>
        <v>5111</v>
      </c>
      <c r="AC614" s="51">
        <f t="shared" si="92"/>
        <v>131</v>
      </c>
      <c r="AE614" s="45">
        <f>IF(H614="","",Sheet1!U614)</f>
        <v>2</v>
      </c>
      <c r="AG614" s="15">
        <f>IF(H614="","",Sheet1!T614)</f>
        <v>41150</v>
      </c>
      <c r="AH614" s="46">
        <f t="shared" si="93"/>
        <v>82300</v>
      </c>
      <c r="AL614" s="48">
        <f t="shared" si="94"/>
        <v>8</v>
      </c>
      <c r="AN614" s="45">
        <f t="shared" si="95"/>
        <v>6584</v>
      </c>
      <c r="AO614" s="48">
        <f t="shared" si="96"/>
        <v>33311</v>
      </c>
      <c r="AQ614" s="52" t="str">
        <f t="shared" si="97"/>
        <v>K-hangtra</v>
      </c>
      <c r="AR614" s="52">
        <f t="shared" si="98"/>
        <v>156</v>
      </c>
      <c r="AS614" s="52">
        <f t="shared" si="99"/>
        <v>632</v>
      </c>
    </row>
    <row r="615" spans="3:45" x14ac:dyDescent="0.25">
      <c r="C615" s="39" t="str">
        <f>IF(H615="","",Sheet1!AI615)</f>
        <v>B</v>
      </c>
      <c r="D615" s="38" t="s">
        <v>3039</v>
      </c>
      <c r="E615" s="38" t="s">
        <v>25</v>
      </c>
      <c r="F615" s="39" t="str">
        <f>IF(H615="","",Sheet1!AF615)</f>
        <v>06/10/2025</v>
      </c>
      <c r="G615" t="str">
        <f>IF(H615="","",Sheet1!AF615)</f>
        <v>06/10/2025</v>
      </c>
      <c r="H615" s="21">
        <v>9106030059</v>
      </c>
      <c r="I615" t="str">
        <f>IF(H615="","",Sheet1!AF615)</f>
        <v>06/10/2025</v>
      </c>
      <c r="J615" s="40" t="str">
        <f t="shared" si="90"/>
        <v>NKHT2510/00200477541</v>
      </c>
      <c r="L615" s="42" t="str">
        <f>IF(H615="","",Sheet1!AK615)</f>
        <v>K25TTM</v>
      </c>
      <c r="M615" s="42" t="str">
        <f>IF(H615="","",Sheet1!AE615)</f>
        <v>00477541</v>
      </c>
      <c r="N615" s="43" t="str">
        <f>IF(H615="","",Sheet1!AF615)</f>
        <v>06/10/2025</v>
      </c>
      <c r="O615" s="15" t="str">
        <f>IF(H615="","",Sheet1!AH615)</f>
        <v>WIN-HNI-00-002</v>
      </c>
      <c r="S615" s="40" t="str">
        <f>IF(H615="","",Sheet1!AL615)</f>
        <v>4418 WM+ HNI Lô 5-N01 New Horizon</v>
      </c>
      <c r="V615" s="40" t="str">
        <f>IF(H615="","",Sheet1!AL615)</f>
        <v>4418 WM+ HNI Lô 5-N01 New Horizon</v>
      </c>
      <c r="Y615" s="15" t="str">
        <f>IF(H615="","",Sheet1!AJ615)</f>
        <v>MNH250</v>
      </c>
      <c r="AB615" s="51">
        <f t="shared" si="91"/>
        <v>5111</v>
      </c>
      <c r="AC615" s="51">
        <f t="shared" si="92"/>
        <v>131</v>
      </c>
      <c r="AE615" s="45">
        <f>IF(H615="","",Sheet1!U615)</f>
        <v>1</v>
      </c>
      <c r="AG615" s="15">
        <f>IF(H615="","",Sheet1!T615)</f>
        <v>46000</v>
      </c>
      <c r="AH615" s="46">
        <f t="shared" si="93"/>
        <v>46000</v>
      </c>
      <c r="AL615" s="48">
        <f t="shared" si="94"/>
        <v>8</v>
      </c>
      <c r="AN615" s="45">
        <f t="shared" si="95"/>
        <v>3680</v>
      </c>
      <c r="AO615" s="48">
        <f t="shared" si="96"/>
        <v>33311</v>
      </c>
      <c r="AQ615" s="52" t="str">
        <f t="shared" si="97"/>
        <v>K-hangtra</v>
      </c>
      <c r="AR615" s="52">
        <f t="shared" si="98"/>
        <v>156</v>
      </c>
      <c r="AS615" s="52">
        <f t="shared" si="99"/>
        <v>632</v>
      </c>
    </row>
    <row r="616" spans="3:45" x14ac:dyDescent="0.25">
      <c r="C616" s="39" t="str">
        <f>IF(H616="","",Sheet1!AI616)</f>
        <v>B</v>
      </c>
      <c r="D616" s="38" t="s">
        <v>3039</v>
      </c>
      <c r="E616" s="38" t="s">
        <v>25</v>
      </c>
      <c r="F616" s="39" t="str">
        <f>IF(H616="","",Sheet1!AF616)</f>
        <v>06/10/2025</v>
      </c>
      <c r="G616" t="str">
        <f>IF(H616="","",Sheet1!AF616)</f>
        <v>06/10/2025</v>
      </c>
      <c r="H616" s="21">
        <v>9106030059</v>
      </c>
      <c r="I616" t="str">
        <f>IF(H616="","",Sheet1!AF616)</f>
        <v>06/10/2025</v>
      </c>
      <c r="J616" s="40" t="str">
        <f t="shared" si="90"/>
        <v>NKHT2510/00200477541</v>
      </c>
      <c r="L616" s="42" t="str">
        <f>IF(H616="","",Sheet1!AK616)</f>
        <v>K25TTM</v>
      </c>
      <c r="M616" s="42" t="str">
        <f>IF(H616="","",Sheet1!AE616)</f>
        <v>00477541</v>
      </c>
      <c r="N616" s="43" t="str">
        <f>IF(H616="","",Sheet1!AF616)</f>
        <v>06/10/2025</v>
      </c>
      <c r="O616" s="15" t="str">
        <f>IF(H616="","",Sheet1!AH616)</f>
        <v>WIN-HNI-00-002</v>
      </c>
      <c r="S616" s="40" t="str">
        <f>IF(H616="","",Sheet1!AL616)</f>
        <v>4418 WM+ HNI Lô 5-N01 New Horizon</v>
      </c>
      <c r="V616" s="40" t="str">
        <f>IF(H616="","",Sheet1!AL616)</f>
        <v>4418 WM+ HNI Lô 5-N01 New Horizon</v>
      </c>
      <c r="Y616" s="15" t="str">
        <f>IF(H616="","",Sheet1!AJ616)</f>
        <v>CN300</v>
      </c>
      <c r="AB616" s="51">
        <f t="shared" si="91"/>
        <v>5111</v>
      </c>
      <c r="AC616" s="51">
        <f t="shared" si="92"/>
        <v>131</v>
      </c>
      <c r="AE616" s="45">
        <f>IF(H616="","",Sheet1!U616)</f>
        <v>2</v>
      </c>
      <c r="AG616" s="15">
        <f>IF(H616="","",Sheet1!T616)</f>
        <v>70950</v>
      </c>
      <c r="AH616" s="46">
        <f t="shared" si="93"/>
        <v>141900</v>
      </c>
      <c r="AL616" s="48">
        <f t="shared" si="94"/>
        <v>8</v>
      </c>
      <c r="AN616" s="45">
        <f t="shared" si="95"/>
        <v>11352</v>
      </c>
      <c r="AO616" s="48">
        <f t="shared" si="96"/>
        <v>33311</v>
      </c>
      <c r="AQ616" s="52" t="str">
        <f t="shared" si="97"/>
        <v>K-hangtra</v>
      </c>
      <c r="AR616" s="52">
        <f t="shared" si="98"/>
        <v>156</v>
      </c>
      <c r="AS616" s="52">
        <f t="shared" si="99"/>
        <v>632</v>
      </c>
    </row>
    <row r="617" spans="3:45" x14ac:dyDescent="0.25">
      <c r="C617" s="39" t="str">
        <f>IF(H617="","",Sheet1!AI617)</f>
        <v>B</v>
      </c>
      <c r="D617" s="38" t="s">
        <v>3039</v>
      </c>
      <c r="E617" s="38" t="s">
        <v>25</v>
      </c>
      <c r="F617" s="39" t="str">
        <f>IF(H617="","",Sheet1!AF617)</f>
        <v>06/10/2025</v>
      </c>
      <c r="G617" t="str">
        <f>IF(H617="","",Sheet1!AF617)</f>
        <v>06/10/2025</v>
      </c>
      <c r="H617" s="21">
        <v>9106030059</v>
      </c>
      <c r="I617" t="str">
        <f>IF(H617="","",Sheet1!AF617)</f>
        <v>06/10/2025</v>
      </c>
      <c r="J617" s="40" t="str">
        <f t="shared" si="90"/>
        <v>NKHT2510/00200477541</v>
      </c>
      <c r="L617" s="42" t="str">
        <f>IF(H617="","",Sheet1!AK617)</f>
        <v>K25TTM</v>
      </c>
      <c r="M617" s="42" t="str">
        <f>IF(H617="","",Sheet1!AE617)</f>
        <v>00477541</v>
      </c>
      <c r="N617" s="43" t="str">
        <f>IF(H617="","",Sheet1!AF617)</f>
        <v>06/10/2025</v>
      </c>
      <c r="O617" s="15" t="str">
        <f>IF(H617="","",Sheet1!AH617)</f>
        <v>WIN-HNI-00-002</v>
      </c>
      <c r="S617" s="40" t="str">
        <f>IF(H617="","",Sheet1!AL617)</f>
        <v>4418 WM+ HNI Lô 5-N01 New Horizon</v>
      </c>
      <c r="V617" s="40" t="str">
        <f>IF(H617="","",Sheet1!AL617)</f>
        <v>4418 WM+ HNI Lô 5-N01 New Horizon</v>
      </c>
      <c r="Y617" s="15" t="str">
        <f>IF(H617="","",Sheet1!AJ617)</f>
        <v>CC300</v>
      </c>
      <c r="AB617" s="51">
        <f t="shared" si="91"/>
        <v>5111</v>
      </c>
      <c r="AC617" s="51">
        <f t="shared" si="92"/>
        <v>131</v>
      </c>
      <c r="AE617" s="45">
        <f>IF(H617="","",Sheet1!U617)</f>
        <v>1</v>
      </c>
      <c r="AG617" s="15">
        <f>IF(H617="","",Sheet1!T617)</f>
        <v>60885</v>
      </c>
      <c r="AH617" s="46">
        <f t="shared" si="93"/>
        <v>60885</v>
      </c>
      <c r="AL617" s="48">
        <f t="shared" si="94"/>
        <v>8</v>
      </c>
      <c r="AN617" s="45">
        <f t="shared" si="95"/>
        <v>4870.8</v>
      </c>
      <c r="AO617" s="48">
        <f t="shared" si="96"/>
        <v>33311</v>
      </c>
      <c r="AQ617" s="52" t="str">
        <f t="shared" si="97"/>
        <v>K-hangtra</v>
      </c>
      <c r="AR617" s="52">
        <f t="shared" si="98"/>
        <v>156</v>
      </c>
      <c r="AS617" s="52">
        <f t="shared" si="99"/>
        <v>632</v>
      </c>
    </row>
    <row r="618" spans="3:45" x14ac:dyDescent="0.25">
      <c r="C618" s="39" t="str">
        <f>IF(H618="","",Sheet1!AI618)</f>
        <v>B</v>
      </c>
      <c r="D618" s="38" t="s">
        <v>3039</v>
      </c>
      <c r="E618" s="38" t="s">
        <v>25</v>
      </c>
      <c r="F618" s="39" t="str">
        <f>IF(H618="","",Sheet1!AF618)</f>
        <v>06/10/2025</v>
      </c>
      <c r="G618" t="str">
        <f>IF(H618="","",Sheet1!AF618)</f>
        <v>06/10/2025</v>
      </c>
      <c r="H618" s="21">
        <v>9106030059</v>
      </c>
      <c r="I618" t="str">
        <f>IF(H618="","",Sheet1!AF618)</f>
        <v>06/10/2025</v>
      </c>
      <c r="J618" s="40" t="str">
        <f t="shared" si="90"/>
        <v>NKHT2510/00200477541</v>
      </c>
      <c r="L618" s="42" t="str">
        <f>IF(H618="","",Sheet1!AK618)</f>
        <v>K25TTM</v>
      </c>
      <c r="M618" s="42" t="str">
        <f>IF(H618="","",Sheet1!AE618)</f>
        <v>00477541</v>
      </c>
      <c r="N618" s="43" t="str">
        <f>IF(H618="","",Sheet1!AF618)</f>
        <v>06/10/2025</v>
      </c>
      <c r="O618" s="15" t="str">
        <f>IF(H618="","",Sheet1!AH618)</f>
        <v>WIN-HNI-00-002</v>
      </c>
      <c r="S618" s="40" t="str">
        <f>IF(H618="","",Sheet1!AL618)</f>
        <v>4418 WM+ HNI Lô 5-N01 New Horizon</v>
      </c>
      <c r="V618" s="40" t="str">
        <f>IF(H618="","",Sheet1!AL618)</f>
        <v>4418 WM+ HNI Lô 5-N01 New Horizon</v>
      </c>
      <c r="Y618" s="15" t="str">
        <f>IF(H618="","",Sheet1!AJ618)</f>
        <v>TH200</v>
      </c>
      <c r="AB618" s="51">
        <f t="shared" si="91"/>
        <v>5111</v>
      </c>
      <c r="AC618" s="51">
        <f t="shared" si="92"/>
        <v>131</v>
      </c>
      <c r="AE618" s="45">
        <f>IF(H618="","",Sheet1!U618)</f>
        <v>1</v>
      </c>
      <c r="AG618" s="15">
        <f>IF(H618="","",Sheet1!T618)</f>
        <v>45588</v>
      </c>
      <c r="AH618" s="46">
        <f t="shared" si="93"/>
        <v>45588</v>
      </c>
      <c r="AL618" s="48">
        <f t="shared" si="94"/>
        <v>8</v>
      </c>
      <c r="AN618" s="45">
        <f t="shared" si="95"/>
        <v>3647.04</v>
      </c>
      <c r="AO618" s="48">
        <f t="shared" si="96"/>
        <v>33311</v>
      </c>
      <c r="AQ618" s="52" t="str">
        <f t="shared" si="97"/>
        <v>K-hangtra</v>
      </c>
      <c r="AR618" s="52">
        <f t="shared" si="98"/>
        <v>156</v>
      </c>
      <c r="AS618" s="52">
        <f t="shared" si="99"/>
        <v>632</v>
      </c>
    </row>
    <row r="619" spans="3:45" x14ac:dyDescent="0.25">
      <c r="C619" s="39" t="str">
        <f>IF(H619="","",Sheet1!AI619)</f>
        <v>B</v>
      </c>
      <c r="D619" s="38" t="s">
        <v>3039</v>
      </c>
      <c r="E619" s="38" t="s">
        <v>25</v>
      </c>
      <c r="F619" s="39" t="str">
        <f>IF(H619="","",Sheet1!AF619)</f>
        <v>06/10/2025</v>
      </c>
      <c r="G619" t="str">
        <f>IF(H619="","",Sheet1!AF619)</f>
        <v>06/10/2025</v>
      </c>
      <c r="H619" s="21">
        <v>9106030059</v>
      </c>
      <c r="I619" t="str">
        <f>IF(H619="","",Sheet1!AF619)</f>
        <v>06/10/2025</v>
      </c>
      <c r="J619" s="40" t="str">
        <f t="shared" si="90"/>
        <v>NKHT2510/00200477541</v>
      </c>
      <c r="L619" s="42" t="str">
        <f>IF(H619="","",Sheet1!AK619)</f>
        <v>K25TTM</v>
      </c>
      <c r="M619" s="42" t="str">
        <f>IF(H619="","",Sheet1!AE619)</f>
        <v>00477541</v>
      </c>
      <c r="N619" s="43" t="str">
        <f>IF(H619="","",Sheet1!AF619)</f>
        <v>06/10/2025</v>
      </c>
      <c r="O619" s="15" t="str">
        <f>IF(H619="","",Sheet1!AH619)</f>
        <v>WIN-HNI-00-002</v>
      </c>
      <c r="S619" s="40" t="str">
        <f>IF(H619="","",Sheet1!AL619)</f>
        <v>4418 WM+ HNI Lô 5-N01 New Horizon</v>
      </c>
      <c r="V619" s="40" t="str">
        <f>IF(H619="","",Sheet1!AL619)</f>
        <v>4418 WM+ HNI Lô 5-N01 New Horizon</v>
      </c>
      <c r="Y619" s="15" t="str">
        <f>IF(H619="","",Sheet1!AJ619)</f>
        <v>GM500</v>
      </c>
      <c r="AB619" s="51">
        <f t="shared" si="91"/>
        <v>5111</v>
      </c>
      <c r="AC619" s="51">
        <f t="shared" si="92"/>
        <v>131</v>
      </c>
      <c r="AE619" s="45">
        <f>IF(H619="","",Sheet1!U619)</f>
        <v>3</v>
      </c>
      <c r="AG619" s="15">
        <f>IF(H619="","",Sheet1!T619)</f>
        <v>111058</v>
      </c>
      <c r="AH619" s="46">
        <f t="shared" si="93"/>
        <v>333174</v>
      </c>
      <c r="AL619" s="48">
        <f t="shared" si="94"/>
        <v>8</v>
      </c>
      <c r="AN619" s="45">
        <f t="shared" si="95"/>
        <v>26653.920000000002</v>
      </c>
      <c r="AO619" s="48">
        <f t="shared" si="96"/>
        <v>33311</v>
      </c>
      <c r="AQ619" s="52" t="str">
        <f t="shared" si="97"/>
        <v>K-hangtra</v>
      </c>
      <c r="AR619" s="52">
        <f t="shared" si="98"/>
        <v>156</v>
      </c>
      <c r="AS619" s="52">
        <f t="shared" si="99"/>
        <v>632</v>
      </c>
    </row>
    <row r="620" spans="3:45" x14ac:dyDescent="0.25">
      <c r="C620" s="39" t="str">
        <f>IF(H620="","",Sheet1!AI620)</f>
        <v>B</v>
      </c>
      <c r="D620" s="38" t="s">
        <v>3039</v>
      </c>
      <c r="E620" s="38" t="s">
        <v>25</v>
      </c>
      <c r="F620" s="39" t="str">
        <f>IF(H620="","",Sheet1!AF620)</f>
        <v>06/10/2025</v>
      </c>
      <c r="G620" t="str">
        <f>IF(H620="","",Sheet1!AF620)</f>
        <v>06/10/2025</v>
      </c>
      <c r="H620" s="21">
        <v>9106030073</v>
      </c>
      <c r="I620" t="str">
        <f>IF(H620="","",Sheet1!AF620)</f>
        <v>06/10/2025</v>
      </c>
      <c r="J620" s="40" t="str">
        <f t="shared" si="90"/>
        <v>NKHT2510/00200477549</v>
      </c>
      <c r="L620" s="42" t="str">
        <f>IF(H620="","",Sheet1!AK620)</f>
        <v>K25TTM</v>
      </c>
      <c r="M620" s="42" t="str">
        <f>IF(H620="","",Sheet1!AE620)</f>
        <v>00477549</v>
      </c>
      <c r="N620" s="43" t="str">
        <f>IF(H620="","",Sheet1!AF620)</f>
        <v>06/10/2025</v>
      </c>
      <c r="O620" s="15" t="str">
        <f>IF(H620="","",Sheet1!AH620)</f>
        <v>WIN-HNI-00-002</v>
      </c>
      <c r="S620" s="40" t="str">
        <f>IF(H620="","",Sheet1!AL620)</f>
        <v>2AQV WIN HNI TM01-29 Vinhomes West Point</v>
      </c>
      <c r="V620" s="40" t="str">
        <f>IF(H620="","",Sheet1!AL620)</f>
        <v>2AQV WIN HNI TM01-29 Vinhomes West Point</v>
      </c>
      <c r="Y620" s="15" t="str">
        <f>IF(H620="","",Sheet1!AJ620)</f>
        <v>GM500</v>
      </c>
      <c r="AB620" s="51">
        <f t="shared" si="91"/>
        <v>5111</v>
      </c>
      <c r="AC620" s="51">
        <f t="shared" si="92"/>
        <v>131</v>
      </c>
      <c r="AE620" s="45">
        <f>IF(H620="","",Sheet1!U620)</f>
        <v>2</v>
      </c>
      <c r="AG620" s="15">
        <f>IF(H620="","",Sheet1!T620)</f>
        <v>111058</v>
      </c>
      <c r="AH620" s="46">
        <f t="shared" si="93"/>
        <v>222116</v>
      </c>
      <c r="AL620" s="48">
        <f t="shared" si="94"/>
        <v>8</v>
      </c>
      <c r="AN620" s="45">
        <f t="shared" si="95"/>
        <v>17769.28</v>
      </c>
      <c r="AO620" s="48">
        <f t="shared" si="96"/>
        <v>33311</v>
      </c>
      <c r="AQ620" s="52" t="str">
        <f t="shared" si="97"/>
        <v>K-hangtra</v>
      </c>
      <c r="AR620" s="52">
        <f t="shared" si="98"/>
        <v>156</v>
      </c>
      <c r="AS620" s="52">
        <f t="shared" si="99"/>
        <v>632</v>
      </c>
    </row>
    <row r="621" spans="3:45" x14ac:dyDescent="0.25">
      <c r="C621" s="39" t="str">
        <f>IF(H621="","",Sheet1!AI621)</f>
        <v>B</v>
      </c>
      <c r="D621" s="38" t="s">
        <v>3039</v>
      </c>
      <c r="E621" s="38" t="s">
        <v>25</v>
      </c>
      <c r="F621" s="39" t="str">
        <f>IF(H621="","",Sheet1!AF621)</f>
        <v>06/10/2025</v>
      </c>
      <c r="G621" t="str">
        <f>IF(H621="","",Sheet1!AF621)</f>
        <v>06/10/2025</v>
      </c>
      <c r="H621" s="21">
        <v>9106030073</v>
      </c>
      <c r="I621" t="str">
        <f>IF(H621="","",Sheet1!AF621)</f>
        <v>06/10/2025</v>
      </c>
      <c r="J621" s="40" t="str">
        <f t="shared" si="90"/>
        <v>NKHT2510/00200477549</v>
      </c>
      <c r="L621" s="42" t="str">
        <f>IF(H621="","",Sheet1!AK621)</f>
        <v>K25TTM</v>
      </c>
      <c r="M621" s="42" t="str">
        <f>IF(H621="","",Sheet1!AE621)</f>
        <v>00477549</v>
      </c>
      <c r="N621" s="43" t="str">
        <f>IF(H621="","",Sheet1!AF621)</f>
        <v>06/10/2025</v>
      </c>
      <c r="O621" s="15" t="str">
        <f>IF(H621="","",Sheet1!AH621)</f>
        <v>WIN-HNI-00-002</v>
      </c>
      <c r="S621" s="40" t="str">
        <f>IF(H621="","",Sheet1!AL621)</f>
        <v>2AQV WIN HNI TM01-29 Vinhomes West Point</v>
      </c>
      <c r="V621" s="40" t="str">
        <f>IF(H621="","",Sheet1!AL621)</f>
        <v>2AQV WIN HNI TM01-29 Vinhomes West Point</v>
      </c>
      <c r="Y621" s="15" t="str">
        <f>IF(H621="","",Sheet1!AJ621)</f>
        <v>CN300</v>
      </c>
      <c r="AB621" s="51">
        <f t="shared" si="91"/>
        <v>5111</v>
      </c>
      <c r="AC621" s="51">
        <f t="shared" si="92"/>
        <v>131</v>
      </c>
      <c r="AE621" s="45">
        <f>IF(H621="","",Sheet1!U621)</f>
        <v>3</v>
      </c>
      <c r="AG621" s="15">
        <f>IF(H621="","",Sheet1!T621)</f>
        <v>70950</v>
      </c>
      <c r="AH621" s="46">
        <f t="shared" si="93"/>
        <v>212850</v>
      </c>
      <c r="AL621" s="48">
        <f t="shared" si="94"/>
        <v>8</v>
      </c>
      <c r="AN621" s="45">
        <f t="shared" si="95"/>
        <v>17028</v>
      </c>
      <c r="AO621" s="48">
        <f t="shared" si="96"/>
        <v>33311</v>
      </c>
      <c r="AQ621" s="52" t="str">
        <f t="shared" si="97"/>
        <v>K-hangtra</v>
      </c>
      <c r="AR621" s="52">
        <f t="shared" si="98"/>
        <v>156</v>
      </c>
      <c r="AS621" s="52">
        <f t="shared" si="99"/>
        <v>632</v>
      </c>
    </row>
    <row r="622" spans="3:45" x14ac:dyDescent="0.25">
      <c r="C622" s="39" t="str">
        <f>IF(H622="","",Sheet1!AI622)</f>
        <v>B</v>
      </c>
      <c r="D622" s="38" t="s">
        <v>3039</v>
      </c>
      <c r="E622" s="38" t="s">
        <v>25</v>
      </c>
      <c r="F622" s="39" t="str">
        <f>IF(H622="","",Sheet1!AF622)</f>
        <v>06/10/2025</v>
      </c>
      <c r="G622" t="str">
        <f>IF(H622="","",Sheet1!AF622)</f>
        <v>06/10/2025</v>
      </c>
      <c r="H622" s="21">
        <v>9106030110</v>
      </c>
      <c r="I622" t="str">
        <f>IF(H622="","",Sheet1!AF622)</f>
        <v>06/10/2025</v>
      </c>
      <c r="J622" s="40" t="str">
        <f t="shared" si="90"/>
        <v>NKHT2510/05800037116</v>
      </c>
      <c r="L622" s="42" t="str">
        <f>IF(H622="","",Sheet1!AK622)</f>
        <v>K25TTM</v>
      </c>
      <c r="M622" s="42" t="str">
        <f>IF(H622="","",Sheet1!AE622)</f>
        <v>00037116</v>
      </c>
      <c r="N622" s="43" t="str">
        <f>IF(H622="","",Sheet1!AF622)</f>
        <v>06/10/2025</v>
      </c>
      <c r="O622" s="15" t="str">
        <f>IF(H622="","",Sheet1!AH622)</f>
        <v>WIN-058</v>
      </c>
      <c r="S622" s="40" t="str">
        <f>IF(H622="","",Sheet1!AL622)</f>
        <v>4638 WM+ NAN 16 Lê Lợi</v>
      </c>
      <c r="V622" s="40" t="str">
        <f>IF(H622="","",Sheet1!AL622)</f>
        <v>4638 WM+ NAN 16 Lê Lợi</v>
      </c>
      <c r="Y622" s="15" t="str">
        <f>IF(H622="","",Sheet1!AJ622)</f>
        <v>GM500</v>
      </c>
      <c r="AB622" s="51">
        <f t="shared" si="91"/>
        <v>5111</v>
      </c>
      <c r="AC622" s="51">
        <f t="shared" si="92"/>
        <v>131</v>
      </c>
      <c r="AE622" s="45">
        <f>IF(H622="","",Sheet1!U622)</f>
        <v>1</v>
      </c>
      <c r="AG622" s="15">
        <f>IF(H622="","",Sheet1!T622)</f>
        <v>111058</v>
      </c>
      <c r="AH622" s="46">
        <f t="shared" si="93"/>
        <v>111058</v>
      </c>
      <c r="AL622" s="48">
        <f t="shared" si="94"/>
        <v>8</v>
      </c>
      <c r="AN622" s="45">
        <f t="shared" si="95"/>
        <v>8884.64</v>
      </c>
      <c r="AO622" s="48">
        <f t="shared" si="96"/>
        <v>33311</v>
      </c>
      <c r="AQ622" s="52" t="str">
        <f t="shared" si="97"/>
        <v>K-hangtra</v>
      </c>
      <c r="AR622" s="52">
        <f t="shared" si="98"/>
        <v>156</v>
      </c>
      <c r="AS622" s="52">
        <f t="shared" si="99"/>
        <v>632</v>
      </c>
    </row>
    <row r="623" spans="3:45" x14ac:dyDescent="0.25">
      <c r="C623" s="39" t="str">
        <f>IF(H623="","",Sheet1!AI623)</f>
        <v>B</v>
      </c>
      <c r="D623" s="38" t="s">
        <v>3039</v>
      </c>
      <c r="E623" s="38" t="s">
        <v>25</v>
      </c>
      <c r="F623" s="39" t="str">
        <f>IF(H623="","",Sheet1!AF623)</f>
        <v>06/10/2025</v>
      </c>
      <c r="G623" t="str">
        <f>IF(H623="","",Sheet1!AF623)</f>
        <v>06/10/2025</v>
      </c>
      <c r="H623" s="21">
        <v>9106030118</v>
      </c>
      <c r="I623" t="str">
        <f>IF(H623="","",Sheet1!AF623)</f>
        <v>06/10/2025</v>
      </c>
      <c r="J623" s="40" t="str">
        <f t="shared" si="90"/>
        <v>NKHT2510/03100018581</v>
      </c>
      <c r="L623" s="42" t="str">
        <f>IF(H623="","",Sheet1!AK623)</f>
        <v>K25TTM</v>
      </c>
      <c r="M623" s="42" t="str">
        <f>IF(H623="","",Sheet1!AE623)</f>
        <v>00018581</v>
      </c>
      <c r="N623" s="43" t="str">
        <f>IF(H623="","",Sheet1!AF623)</f>
        <v>06/10/2025</v>
      </c>
      <c r="O623" s="15" t="str">
        <f>IF(H623="","",Sheet1!AH623)</f>
        <v>WIN-031</v>
      </c>
      <c r="S623" s="40" t="str">
        <f>IF(H623="","",Sheet1!AL623)</f>
        <v>5143 WM+ BNH 679 Xuân Ổ A</v>
      </c>
      <c r="V623" s="40" t="str">
        <f>IF(H623="","",Sheet1!AL623)</f>
        <v>5143 WM+ BNH 679 Xuân Ổ A</v>
      </c>
      <c r="Y623" s="15" t="str">
        <f>IF(H623="","",Sheet1!AJ623)</f>
        <v>GM500</v>
      </c>
      <c r="AB623" s="51">
        <f t="shared" si="91"/>
        <v>5111</v>
      </c>
      <c r="AC623" s="51">
        <f t="shared" si="92"/>
        <v>131</v>
      </c>
      <c r="AE623" s="45">
        <f>IF(H623="","",Sheet1!U623)</f>
        <v>1</v>
      </c>
      <c r="AG623" s="15">
        <f>IF(H623="","",Sheet1!T623)</f>
        <v>111058</v>
      </c>
      <c r="AH623" s="46">
        <f t="shared" si="93"/>
        <v>111058</v>
      </c>
      <c r="AL623" s="48">
        <f t="shared" si="94"/>
        <v>8</v>
      </c>
      <c r="AN623" s="45">
        <f t="shared" si="95"/>
        <v>8884.64</v>
      </c>
      <c r="AO623" s="48">
        <f t="shared" si="96"/>
        <v>33311</v>
      </c>
      <c r="AQ623" s="52" t="str">
        <f t="shared" si="97"/>
        <v>K-hangtra</v>
      </c>
      <c r="AR623" s="52">
        <f t="shared" si="98"/>
        <v>156</v>
      </c>
      <c r="AS623" s="52">
        <f t="shared" si="99"/>
        <v>632</v>
      </c>
    </row>
    <row r="624" spans="3:45" x14ac:dyDescent="0.25">
      <c r="C624" s="39" t="str">
        <f>IF(H624="","",Sheet1!AI624)</f>
        <v>B</v>
      </c>
      <c r="D624" s="38" t="s">
        <v>3039</v>
      </c>
      <c r="E624" s="38" t="s">
        <v>25</v>
      </c>
      <c r="F624" s="39" t="str">
        <f>IF(H624="","",Sheet1!AF624)</f>
        <v>06/10/2025</v>
      </c>
      <c r="G624" t="str">
        <f>IF(H624="","",Sheet1!AF624)</f>
        <v>06/10/2025</v>
      </c>
      <c r="H624" s="21">
        <v>9106030118</v>
      </c>
      <c r="I624" t="str">
        <f>IF(H624="","",Sheet1!AF624)</f>
        <v>06/10/2025</v>
      </c>
      <c r="J624" s="40" t="str">
        <f t="shared" si="90"/>
        <v>NKHT2510/03100018581</v>
      </c>
      <c r="L624" s="42" t="str">
        <f>IF(H624="","",Sheet1!AK624)</f>
        <v>K25TTM</v>
      </c>
      <c r="M624" s="42" t="str">
        <f>IF(H624="","",Sheet1!AE624)</f>
        <v>00018581</v>
      </c>
      <c r="N624" s="43" t="str">
        <f>IF(H624="","",Sheet1!AF624)</f>
        <v>06/10/2025</v>
      </c>
      <c r="O624" s="15" t="str">
        <f>IF(H624="","",Sheet1!AH624)</f>
        <v>WIN-031</v>
      </c>
      <c r="S624" s="40" t="str">
        <f>IF(H624="","",Sheet1!AL624)</f>
        <v>5143 WM+ BNH 679 Xuân Ổ A</v>
      </c>
      <c r="V624" s="40" t="str">
        <f>IF(H624="","",Sheet1!AL624)</f>
        <v>5143 WM+ BNH 679 Xuân Ổ A</v>
      </c>
      <c r="Y624" s="15" t="str">
        <f>IF(H624="","",Sheet1!AJ624)</f>
        <v>CN300</v>
      </c>
      <c r="AB624" s="51">
        <f t="shared" si="91"/>
        <v>5111</v>
      </c>
      <c r="AC624" s="51">
        <f t="shared" si="92"/>
        <v>131</v>
      </c>
      <c r="AE624" s="45">
        <f>IF(H624="","",Sheet1!U624)</f>
        <v>2</v>
      </c>
      <c r="AG624" s="15">
        <f>IF(H624="","",Sheet1!T624)</f>
        <v>70950</v>
      </c>
      <c r="AH624" s="46">
        <f t="shared" si="93"/>
        <v>141900</v>
      </c>
      <c r="AL624" s="48">
        <f t="shared" si="94"/>
        <v>8</v>
      </c>
      <c r="AN624" s="45">
        <f t="shared" si="95"/>
        <v>11352</v>
      </c>
      <c r="AO624" s="48">
        <f t="shared" si="96"/>
        <v>33311</v>
      </c>
      <c r="AQ624" s="52" t="str">
        <f t="shared" si="97"/>
        <v>K-hangtra</v>
      </c>
      <c r="AR624" s="52">
        <f t="shared" si="98"/>
        <v>156</v>
      </c>
      <c r="AS624" s="52">
        <f t="shared" si="99"/>
        <v>632</v>
      </c>
    </row>
    <row r="625" spans="3:45" x14ac:dyDescent="0.25">
      <c r="C625" s="39" t="str">
        <f>IF(H625="","",Sheet1!AI625)</f>
        <v>B</v>
      </c>
      <c r="D625" s="38" t="s">
        <v>3039</v>
      </c>
      <c r="E625" s="38" t="s">
        <v>25</v>
      </c>
      <c r="F625" s="39" t="str">
        <f>IF(H625="","",Sheet1!AF625)</f>
        <v>06/10/2025</v>
      </c>
      <c r="G625" t="str">
        <f>IF(H625="","",Sheet1!AF625)</f>
        <v>06/10/2025</v>
      </c>
      <c r="H625" s="21">
        <v>9106030042</v>
      </c>
      <c r="I625" t="str">
        <f>IF(H625="","",Sheet1!AF625)</f>
        <v>06/10/2025</v>
      </c>
      <c r="J625" s="40" t="str">
        <f t="shared" si="90"/>
        <v>NKHT2510/00200477534</v>
      </c>
      <c r="L625" s="42" t="str">
        <f>IF(H625="","",Sheet1!AK625)</f>
        <v>K25TTM</v>
      </c>
      <c r="M625" s="42" t="str">
        <f>IF(H625="","",Sheet1!AE625)</f>
        <v>00477534</v>
      </c>
      <c r="N625" s="43" t="str">
        <f>IF(H625="","",Sheet1!AF625)</f>
        <v>06/10/2025</v>
      </c>
      <c r="O625" s="15" t="str">
        <f>IF(H625="","",Sheet1!AH625)</f>
        <v>WIN-HNI-00-002</v>
      </c>
      <c r="S625" s="40" t="str">
        <f>IF(H625="","",Sheet1!AL625)</f>
        <v>3497 WM+ HNI Lilama, 52 Lĩnh Nam</v>
      </c>
      <c r="V625" s="40" t="str">
        <f>IF(H625="","",Sheet1!AL625)</f>
        <v>3497 WM+ HNI Lilama, 52 Lĩnh Nam</v>
      </c>
      <c r="Y625" s="15" t="str">
        <f>IF(H625="","",Sheet1!AJ625)</f>
        <v>GM500</v>
      </c>
      <c r="AB625" s="51">
        <f t="shared" si="91"/>
        <v>5111</v>
      </c>
      <c r="AC625" s="51">
        <f t="shared" si="92"/>
        <v>131</v>
      </c>
      <c r="AE625" s="45">
        <f>IF(H625="","",Sheet1!U625)</f>
        <v>1</v>
      </c>
      <c r="AG625" s="15">
        <f>IF(H625="","",Sheet1!T625)</f>
        <v>111058</v>
      </c>
      <c r="AH625" s="46">
        <f t="shared" si="93"/>
        <v>111058</v>
      </c>
      <c r="AL625" s="48">
        <f t="shared" si="94"/>
        <v>8</v>
      </c>
      <c r="AN625" s="45">
        <f t="shared" si="95"/>
        <v>8884.64</v>
      </c>
      <c r="AO625" s="48">
        <f t="shared" si="96"/>
        <v>33311</v>
      </c>
      <c r="AQ625" s="52" t="str">
        <f t="shared" si="97"/>
        <v>K-hangtra</v>
      </c>
      <c r="AR625" s="52">
        <f t="shared" si="98"/>
        <v>156</v>
      </c>
      <c r="AS625" s="52">
        <f t="shared" si="99"/>
        <v>632</v>
      </c>
    </row>
    <row r="626" spans="3:45" x14ac:dyDescent="0.25">
      <c r="C626" s="39" t="str">
        <f>IF(H626="","",Sheet1!AI626)</f>
        <v>N</v>
      </c>
      <c r="D626" s="38" t="s">
        <v>3039</v>
      </c>
      <c r="E626" s="38" t="s">
        <v>25</v>
      </c>
      <c r="F626" s="39" t="str">
        <f>IF(H626="","",Sheet1!AF626)</f>
        <v>06/10/2025</v>
      </c>
      <c r="G626" t="str">
        <f>IF(H626="","",Sheet1!AF626)</f>
        <v>06/10/2025</v>
      </c>
      <c r="H626" s="21">
        <v>9106030127</v>
      </c>
      <c r="I626" t="str">
        <f>IF(H626="","",Sheet1!AF626)</f>
        <v>06/10/2025</v>
      </c>
      <c r="J626" s="40" t="str">
        <f t="shared" si="90"/>
        <v>NKHT2510/01000010879</v>
      </c>
      <c r="L626" s="42" t="str">
        <f>IF(H626="","",Sheet1!AK626)</f>
        <v>K25TTM</v>
      </c>
      <c r="M626" s="42" t="str">
        <f>IF(H626="","",Sheet1!AE626)</f>
        <v>00010879</v>
      </c>
      <c r="N626" s="43" t="str">
        <f>IF(H626="","",Sheet1!AF626)</f>
        <v>06/10/2025</v>
      </c>
      <c r="O626" s="15" t="str">
        <f>IF(H626="","",Sheet1!AH626)</f>
        <v>WIN-AGG-01-010</v>
      </c>
      <c r="S626" s="40" t="str">
        <f>IF(H626="","",Sheet1!AL626)</f>
        <v>4550 WM+ AGG 54A Lý Thường Kiệt</v>
      </c>
      <c r="V626" s="40" t="str">
        <f>IF(H626="","",Sheet1!AL626)</f>
        <v>4550 WM+ AGG 54A Lý Thường Kiệt</v>
      </c>
      <c r="Y626" s="15" t="str">
        <f>IF(H626="","",Sheet1!AJ626)</f>
        <v>CC300</v>
      </c>
      <c r="AB626" s="51">
        <f t="shared" si="91"/>
        <v>5111</v>
      </c>
      <c r="AC626" s="51">
        <f t="shared" si="92"/>
        <v>131</v>
      </c>
      <c r="AE626" s="45">
        <f>IF(H626="","",Sheet1!U626)</f>
        <v>1</v>
      </c>
      <c r="AG626" s="15">
        <f>IF(H626="","",Sheet1!T626)</f>
        <v>60885</v>
      </c>
      <c r="AH626" s="46">
        <f t="shared" si="93"/>
        <v>60885</v>
      </c>
      <c r="AL626" s="48">
        <f t="shared" si="94"/>
        <v>8</v>
      </c>
      <c r="AN626" s="45">
        <f t="shared" si="95"/>
        <v>4870.8</v>
      </c>
      <c r="AO626" s="48">
        <f t="shared" si="96"/>
        <v>33311</v>
      </c>
      <c r="AQ626" s="52" t="str">
        <f t="shared" si="97"/>
        <v>K-hangtra</v>
      </c>
      <c r="AR626" s="52">
        <f t="shared" si="98"/>
        <v>156</v>
      </c>
      <c r="AS626" s="52">
        <f t="shared" si="99"/>
        <v>632</v>
      </c>
    </row>
    <row r="627" spans="3:45" x14ac:dyDescent="0.25">
      <c r="C627" s="39" t="str">
        <f>IF(H627="","",Sheet1!AI627)</f>
        <v>N</v>
      </c>
      <c r="D627" s="38" t="s">
        <v>3039</v>
      </c>
      <c r="E627" s="38" t="s">
        <v>25</v>
      </c>
      <c r="F627" s="39" t="str">
        <f>IF(H627="","",Sheet1!AF627)</f>
        <v>06/10/2025</v>
      </c>
      <c r="G627" t="str">
        <f>IF(H627="","",Sheet1!AF627)</f>
        <v>06/10/2025</v>
      </c>
      <c r="H627" s="21">
        <v>9106030095</v>
      </c>
      <c r="I627" t="str">
        <f>IF(H627="","",Sheet1!AF627)</f>
        <v>06/10/2025</v>
      </c>
      <c r="J627" s="40" t="str">
        <f t="shared" si="90"/>
        <v>NKHT2510/04700014771</v>
      </c>
      <c r="L627" s="42" t="str">
        <f>IF(H627="","",Sheet1!AK627)</f>
        <v>K25TTM</v>
      </c>
      <c r="M627" s="42" t="str">
        <f>IF(H627="","",Sheet1!AE627)</f>
        <v>00014771</v>
      </c>
      <c r="N627" s="43" t="str">
        <f>IF(H627="","",Sheet1!AF627)</f>
        <v>06/10/2025</v>
      </c>
      <c r="O627" s="15" t="str">
        <f>IF(H627="","",Sheet1!AH627)</f>
        <v>WIN-047</v>
      </c>
      <c r="S627" s="40" t="str">
        <f>IF(H627="","",Sheet1!AL627)</f>
        <v>5437 WM+ VTU 679 – 681 Võ Văn Kiệt</v>
      </c>
      <c r="V627" s="40" t="str">
        <f>IF(H627="","",Sheet1!AL627)</f>
        <v>5437 WM+ VTU 679 – 681 Võ Văn Kiệt</v>
      </c>
      <c r="Y627" s="15" t="str">
        <f>IF(H627="","",Sheet1!AJ627)</f>
        <v>GSG250</v>
      </c>
      <c r="AB627" s="51">
        <f t="shared" si="91"/>
        <v>5111</v>
      </c>
      <c r="AC627" s="51">
        <f t="shared" si="92"/>
        <v>131</v>
      </c>
      <c r="AE627" s="45">
        <f>IF(H627="","",Sheet1!U627)</f>
        <v>3</v>
      </c>
      <c r="AG627" s="15">
        <f>IF(H627="","",Sheet1!T627)</f>
        <v>50400</v>
      </c>
      <c r="AH627" s="46">
        <f t="shared" si="93"/>
        <v>151200</v>
      </c>
      <c r="AL627" s="48">
        <f t="shared" si="94"/>
        <v>8</v>
      </c>
      <c r="AN627" s="45">
        <f t="shared" si="95"/>
        <v>12096</v>
      </c>
      <c r="AO627" s="48">
        <f t="shared" si="96"/>
        <v>33311</v>
      </c>
      <c r="AQ627" s="52" t="str">
        <f t="shared" si="97"/>
        <v>K-hangtra</v>
      </c>
      <c r="AR627" s="52">
        <f t="shared" si="98"/>
        <v>156</v>
      </c>
      <c r="AS627" s="52">
        <f t="shared" si="99"/>
        <v>632</v>
      </c>
    </row>
    <row r="628" spans="3:45" x14ac:dyDescent="0.25">
      <c r="C628" s="39" t="str">
        <f>IF(H628="","",Sheet1!AI628)</f>
        <v>N</v>
      </c>
      <c r="D628" s="38" t="s">
        <v>3039</v>
      </c>
      <c r="E628" s="38" t="s">
        <v>25</v>
      </c>
      <c r="F628" s="39" t="str">
        <f>IF(H628="","",Sheet1!AF628)</f>
        <v>06/10/2025</v>
      </c>
      <c r="G628" t="str">
        <f>IF(H628="","",Sheet1!AF628)</f>
        <v>06/10/2025</v>
      </c>
      <c r="H628" s="21">
        <v>9106030125</v>
      </c>
      <c r="I628" t="str">
        <f>IF(H628="","",Sheet1!AF628)</f>
        <v>06/10/2025</v>
      </c>
      <c r="J628" s="40" t="str">
        <f t="shared" si="90"/>
        <v>NKHT2510/02300017135</v>
      </c>
      <c r="L628" s="42" t="str">
        <f>IF(H628="","",Sheet1!AK628)</f>
        <v>K25TTM</v>
      </c>
      <c r="M628" s="42" t="str">
        <f>IF(H628="","",Sheet1!AE628)</f>
        <v>00017135</v>
      </c>
      <c r="N628" s="43" t="str">
        <f>IF(H628="","",Sheet1!AF628)</f>
        <v>06/10/2025</v>
      </c>
      <c r="O628" s="15" t="str">
        <f>IF(H628="","",Sheet1!AH628)</f>
        <v>WIN-023</v>
      </c>
      <c r="S628" s="40" t="str">
        <f>IF(H628="","",Sheet1!AL628)</f>
        <v>3593 WM+ DNI 27 Lý Văn Sâm</v>
      </c>
      <c r="V628" s="40" t="str">
        <f>IF(H628="","",Sheet1!AL628)</f>
        <v>3593 WM+ DNI 27 Lý Văn Sâm</v>
      </c>
      <c r="Y628" s="15" t="str">
        <f>IF(H628="","",Sheet1!AJ628)</f>
        <v>GXD500</v>
      </c>
      <c r="AB628" s="51">
        <f t="shared" si="91"/>
        <v>5111</v>
      </c>
      <c r="AC628" s="51">
        <f t="shared" si="92"/>
        <v>131</v>
      </c>
      <c r="AE628" s="45">
        <f>IF(H628="","",Sheet1!U628)</f>
        <v>1</v>
      </c>
      <c r="AG628" s="15">
        <f>IF(H628="","",Sheet1!T628)</f>
        <v>111606</v>
      </c>
      <c r="AH628" s="46">
        <f t="shared" si="93"/>
        <v>111606</v>
      </c>
      <c r="AL628" s="48">
        <f t="shared" si="94"/>
        <v>8</v>
      </c>
      <c r="AN628" s="45">
        <f t="shared" si="95"/>
        <v>8928.48</v>
      </c>
      <c r="AO628" s="48">
        <f t="shared" si="96"/>
        <v>33311</v>
      </c>
      <c r="AQ628" s="52" t="str">
        <f t="shared" si="97"/>
        <v>K-hangtra</v>
      </c>
      <c r="AR628" s="52">
        <f t="shared" si="98"/>
        <v>156</v>
      </c>
      <c r="AS628" s="52">
        <f t="shared" si="99"/>
        <v>632</v>
      </c>
    </row>
    <row r="629" spans="3:45" x14ac:dyDescent="0.25">
      <c r="C629" s="39" t="str">
        <f>IF(H629="","",Sheet1!AI629)</f>
        <v>N</v>
      </c>
      <c r="D629" s="38" t="s">
        <v>3039</v>
      </c>
      <c r="E629" s="38" t="s">
        <v>25</v>
      </c>
      <c r="F629" s="39" t="str">
        <f>IF(H629="","",Sheet1!AF629)</f>
        <v>06/10/2025</v>
      </c>
      <c r="G629" t="str">
        <f>IF(H629="","",Sheet1!AF629)</f>
        <v>06/10/2025</v>
      </c>
      <c r="H629" s="21">
        <v>9106030125</v>
      </c>
      <c r="I629" t="str">
        <f>IF(H629="","",Sheet1!AF629)</f>
        <v>06/10/2025</v>
      </c>
      <c r="J629" s="40" t="str">
        <f t="shared" si="90"/>
        <v>NKHT2510/02300017135</v>
      </c>
      <c r="L629" s="42" t="str">
        <f>IF(H629="","",Sheet1!AK629)</f>
        <v>K25TTM</v>
      </c>
      <c r="M629" s="42" t="str">
        <f>IF(H629="","",Sheet1!AE629)</f>
        <v>00017135</v>
      </c>
      <c r="N629" s="43" t="str">
        <f>IF(H629="","",Sheet1!AF629)</f>
        <v>06/10/2025</v>
      </c>
      <c r="O629" s="15" t="str">
        <f>IF(H629="","",Sheet1!AH629)</f>
        <v>WIN-023</v>
      </c>
      <c r="S629" s="40" t="str">
        <f>IF(H629="","",Sheet1!AL629)</f>
        <v>3593 WM+ DNI 27 Lý Văn Sâm</v>
      </c>
      <c r="V629" s="40" t="str">
        <f>IF(H629="","",Sheet1!AL629)</f>
        <v>3593 WM+ DNI 27 Lý Văn Sâm</v>
      </c>
      <c r="Y629" s="15" t="str">
        <f>IF(H629="","",Sheet1!AJ629)</f>
        <v>CN300</v>
      </c>
      <c r="AB629" s="51">
        <f t="shared" si="91"/>
        <v>5111</v>
      </c>
      <c r="AC629" s="51">
        <f t="shared" si="92"/>
        <v>131</v>
      </c>
      <c r="AE629" s="45">
        <f>IF(H629="","",Sheet1!U629)</f>
        <v>1</v>
      </c>
      <c r="AG629" s="15">
        <f>IF(H629="","",Sheet1!T629)</f>
        <v>70950</v>
      </c>
      <c r="AH629" s="46">
        <f t="shared" si="93"/>
        <v>70950</v>
      </c>
      <c r="AL629" s="48">
        <f t="shared" si="94"/>
        <v>8</v>
      </c>
      <c r="AN629" s="45">
        <f t="shared" si="95"/>
        <v>5676</v>
      </c>
      <c r="AO629" s="48">
        <f t="shared" si="96"/>
        <v>33311</v>
      </c>
      <c r="AQ629" s="52" t="str">
        <f t="shared" si="97"/>
        <v>K-hangtra</v>
      </c>
      <c r="AR629" s="52">
        <f t="shared" si="98"/>
        <v>156</v>
      </c>
      <c r="AS629" s="52">
        <f t="shared" si="99"/>
        <v>632</v>
      </c>
    </row>
    <row r="630" spans="3:45" x14ac:dyDescent="0.25">
      <c r="C630" s="39" t="str">
        <f>IF(H630="","",Sheet1!AI630)</f>
        <v>B</v>
      </c>
      <c r="D630" s="38" t="s">
        <v>3039</v>
      </c>
      <c r="E630" s="38" t="s">
        <v>25</v>
      </c>
      <c r="F630" s="39" t="str">
        <f>IF(H630="","",Sheet1!AF630)</f>
        <v>06/10/2025</v>
      </c>
      <c r="G630" t="str">
        <f>IF(H630="","",Sheet1!AF630)</f>
        <v>06/10/2025</v>
      </c>
      <c r="H630" s="21">
        <v>9106030096</v>
      </c>
      <c r="I630" t="str">
        <f>IF(H630="","",Sheet1!AF630)</f>
        <v>06/10/2025</v>
      </c>
      <c r="J630" s="40" t="str">
        <f t="shared" si="90"/>
        <v>NKHT2510/03100018579</v>
      </c>
      <c r="L630" s="42" t="str">
        <f>IF(H630="","",Sheet1!AK630)</f>
        <v>K25TTM</v>
      </c>
      <c r="M630" s="42" t="str">
        <f>IF(H630="","",Sheet1!AE630)</f>
        <v>00018579</v>
      </c>
      <c r="N630" s="43" t="str">
        <f>IF(H630="","",Sheet1!AF630)</f>
        <v>06/10/2025</v>
      </c>
      <c r="O630" s="15" t="str">
        <f>IF(H630="","",Sheet1!AH630)</f>
        <v>WIN-031</v>
      </c>
      <c r="S630" s="40" t="str">
        <f>IF(H630="","",Sheet1!AL630)</f>
        <v>6741 WM+ BNH Phú Mẫn, Yên Phong</v>
      </c>
      <c r="V630" s="40" t="str">
        <f>IF(H630="","",Sheet1!AL630)</f>
        <v>6741 WM+ BNH Phú Mẫn, Yên Phong</v>
      </c>
      <c r="Y630" s="15" t="str">
        <f>IF(H630="","",Sheet1!AJ630)</f>
        <v>GM500</v>
      </c>
      <c r="AB630" s="51">
        <f t="shared" si="91"/>
        <v>5111</v>
      </c>
      <c r="AC630" s="51">
        <f t="shared" si="92"/>
        <v>131</v>
      </c>
      <c r="AE630" s="45">
        <f>IF(H630="","",Sheet1!U630)</f>
        <v>1</v>
      </c>
      <c r="AG630" s="15">
        <f>IF(H630="","",Sheet1!T630)</f>
        <v>111058</v>
      </c>
      <c r="AH630" s="46">
        <f t="shared" si="93"/>
        <v>111058</v>
      </c>
      <c r="AL630" s="48">
        <f t="shared" si="94"/>
        <v>8</v>
      </c>
      <c r="AN630" s="45">
        <f t="shared" si="95"/>
        <v>8884.64</v>
      </c>
      <c r="AO630" s="48">
        <f t="shared" si="96"/>
        <v>33311</v>
      </c>
      <c r="AQ630" s="52" t="str">
        <f t="shared" si="97"/>
        <v>K-hangtra</v>
      </c>
      <c r="AR630" s="52">
        <f t="shared" si="98"/>
        <v>156</v>
      </c>
      <c r="AS630" s="52">
        <f t="shared" si="99"/>
        <v>632</v>
      </c>
    </row>
    <row r="631" spans="3:45" x14ac:dyDescent="0.25">
      <c r="C631" s="39" t="str">
        <f>IF(H631="","",Sheet1!AI631)</f>
        <v>N</v>
      </c>
      <c r="D631" s="38" t="s">
        <v>3039</v>
      </c>
      <c r="E631" s="38" t="s">
        <v>25</v>
      </c>
      <c r="F631" s="39" t="str">
        <f>IF(H631="","",Sheet1!AF631)</f>
        <v>06/10/2025</v>
      </c>
      <c r="G631" t="str">
        <f>IF(H631="","",Sheet1!AF631)</f>
        <v>06/10/2025</v>
      </c>
      <c r="H631" s="21">
        <v>9106030170</v>
      </c>
      <c r="I631" t="str">
        <f>IF(H631="","",Sheet1!AF631)</f>
        <v>06/10/2025</v>
      </c>
      <c r="J631" s="40" t="str">
        <f t="shared" si="90"/>
        <v>NKHT2510/01600025695</v>
      </c>
      <c r="L631" s="42" t="str">
        <f>IF(H631="","",Sheet1!AK631)</f>
        <v>K25TTM</v>
      </c>
      <c r="M631" s="42" t="str">
        <f>IF(H631="","",Sheet1!AE631)</f>
        <v>00025695</v>
      </c>
      <c r="N631" s="43" t="str">
        <f>IF(H631="","",Sheet1!AF631)</f>
        <v>06/10/2025</v>
      </c>
      <c r="O631" s="15" t="str">
        <f>IF(H631="","",Sheet1!AH631)</f>
        <v>WIN-CTO-01-016</v>
      </c>
      <c r="S631" s="40" t="str">
        <f>IF(H631="","",Sheet1!AL631)</f>
        <v>4661 WM+ CTO 140B/1 Nguyễn Văn Cừ</v>
      </c>
      <c r="V631" s="40" t="str">
        <f>IF(H631="","",Sheet1!AL631)</f>
        <v>4661 WM+ CTO 140B/1 Nguyễn Văn Cừ</v>
      </c>
      <c r="Y631" s="15" t="str">
        <f>IF(H631="","",Sheet1!AJ631)</f>
        <v>GL250</v>
      </c>
      <c r="AB631" s="51">
        <f t="shared" si="91"/>
        <v>5111</v>
      </c>
      <c r="AC631" s="51">
        <f t="shared" si="92"/>
        <v>131</v>
      </c>
      <c r="AE631" s="45">
        <f>IF(H631="","",Sheet1!U631)</f>
        <v>1</v>
      </c>
      <c r="AG631" s="15">
        <f>IF(H631="","",Sheet1!T631)</f>
        <v>49500</v>
      </c>
      <c r="AH631" s="46">
        <f t="shared" si="93"/>
        <v>49500</v>
      </c>
      <c r="AL631" s="48">
        <f t="shared" si="94"/>
        <v>8</v>
      </c>
      <c r="AN631" s="45">
        <f t="shared" si="95"/>
        <v>3960</v>
      </c>
      <c r="AO631" s="48">
        <f t="shared" si="96"/>
        <v>33311</v>
      </c>
      <c r="AQ631" s="52" t="str">
        <f t="shared" si="97"/>
        <v>K-hangtra</v>
      </c>
      <c r="AR631" s="52">
        <f t="shared" si="98"/>
        <v>156</v>
      </c>
      <c r="AS631" s="52">
        <f t="shared" si="99"/>
        <v>632</v>
      </c>
    </row>
    <row r="632" spans="3:45" x14ac:dyDescent="0.25">
      <c r="C632" s="39" t="str">
        <f>IF(H632="","",Sheet1!AI632)</f>
        <v>B</v>
      </c>
      <c r="D632" s="38" t="s">
        <v>3039</v>
      </c>
      <c r="E632" s="38" t="s">
        <v>25</v>
      </c>
      <c r="F632" s="39" t="str">
        <f>IF(H632="","",Sheet1!AF632)</f>
        <v>06/10/2025</v>
      </c>
      <c r="G632" t="str">
        <f>IF(H632="","",Sheet1!AF632)</f>
        <v>06/10/2025</v>
      </c>
      <c r="H632" s="21">
        <v>9106030146</v>
      </c>
      <c r="I632" t="str">
        <f>IF(H632="","",Sheet1!AF632)</f>
        <v>06/10/2025</v>
      </c>
      <c r="J632" s="40" t="str">
        <f t="shared" si="90"/>
        <v>NKHT2510/06500009637</v>
      </c>
      <c r="L632" s="42" t="str">
        <f>IF(H632="","",Sheet1!AK632)</f>
        <v>K25TTM</v>
      </c>
      <c r="M632" s="42" t="str">
        <f>IF(H632="","",Sheet1!AE632)</f>
        <v>00009637</v>
      </c>
      <c r="N632" s="43" t="str">
        <f>IF(H632="","",Sheet1!AF632)</f>
        <v>06/10/2025</v>
      </c>
      <c r="O632" s="15" t="str">
        <f>IF(H632="","",Sheet1!AH632)</f>
        <v>WIN-065</v>
      </c>
      <c r="S632" s="40" t="str">
        <f>IF(H632="","",Sheet1!AL632)</f>
        <v>2ABZ WM+ BGG Số 5 Hoàng Hoa Thám</v>
      </c>
      <c r="V632" s="40" t="str">
        <f>IF(H632="","",Sheet1!AL632)</f>
        <v>2ABZ WM+ BGG Số 5 Hoàng Hoa Thám</v>
      </c>
      <c r="Y632" s="15" t="str">
        <f>IF(H632="","",Sheet1!AJ632)</f>
        <v>GM500</v>
      </c>
      <c r="AB632" s="51">
        <f t="shared" si="91"/>
        <v>5111</v>
      </c>
      <c r="AC632" s="51">
        <f t="shared" si="92"/>
        <v>131</v>
      </c>
      <c r="AE632" s="45">
        <f>IF(H632="","",Sheet1!U632)</f>
        <v>1</v>
      </c>
      <c r="AG632" s="15">
        <f>IF(H632="","",Sheet1!T632)</f>
        <v>111058</v>
      </c>
      <c r="AH632" s="46">
        <f t="shared" si="93"/>
        <v>111058</v>
      </c>
      <c r="AL632" s="48">
        <f t="shared" si="94"/>
        <v>8</v>
      </c>
      <c r="AN632" s="45">
        <f t="shared" si="95"/>
        <v>8884.64</v>
      </c>
      <c r="AO632" s="48">
        <f t="shared" si="96"/>
        <v>33311</v>
      </c>
      <c r="AQ632" s="52" t="str">
        <f t="shared" si="97"/>
        <v>K-hangtra</v>
      </c>
      <c r="AR632" s="52">
        <f t="shared" si="98"/>
        <v>156</v>
      </c>
      <c r="AS632" s="52">
        <f t="shared" si="99"/>
        <v>632</v>
      </c>
    </row>
    <row r="633" spans="3:45" x14ac:dyDescent="0.25">
      <c r="C633" s="39" t="str">
        <f>IF(H633="","",Sheet1!AI633)</f>
        <v>N</v>
      </c>
      <c r="D633" s="38" t="s">
        <v>3039</v>
      </c>
      <c r="E633" s="38" t="s">
        <v>25</v>
      </c>
      <c r="F633" s="39" t="str">
        <f>IF(H633="","",Sheet1!AF633)</f>
        <v>06/10/2025</v>
      </c>
      <c r="G633" t="str">
        <f>IF(H633="","",Sheet1!AF633)</f>
        <v>06/10/2025</v>
      </c>
      <c r="H633" s="21">
        <v>9106030270</v>
      </c>
      <c r="I633" t="str">
        <f>IF(H633="","",Sheet1!AF633)</f>
        <v>06/10/2025</v>
      </c>
      <c r="J633" s="40" t="str">
        <f t="shared" si="90"/>
        <v>NKHT2510/AF400158632</v>
      </c>
      <c r="L633" s="42" t="str">
        <f>IF(H633="","",Sheet1!AK633)</f>
        <v>K25TTM</v>
      </c>
      <c r="M633" s="42" t="str">
        <f>IF(H633="","",Sheet1!AE633)</f>
        <v>00158632</v>
      </c>
      <c r="N633" s="43" t="str">
        <f>IF(H633="","",Sheet1!AF633)</f>
        <v>06/10/2025</v>
      </c>
      <c r="O633" s="15" t="str">
        <f>IF(H633="","",Sheet1!AH633)</f>
        <v>WIN2AF4</v>
      </c>
      <c r="S633" s="40" t="str">
        <f>IF(H633="","",Sheet1!AL633)</f>
        <v>2AF4 WIN HCM 136 Lâm Văn Bền</v>
      </c>
      <c r="V633" s="40" t="str">
        <f>IF(H633="","",Sheet1!AL633)</f>
        <v>2AF4 WIN HCM 136 Lâm Văn Bền</v>
      </c>
      <c r="Y633" s="15" t="str">
        <f>IF(H633="","",Sheet1!AJ633)</f>
        <v>GL250</v>
      </c>
      <c r="AB633" s="51">
        <f t="shared" si="91"/>
        <v>5111</v>
      </c>
      <c r="AC633" s="51">
        <f t="shared" si="92"/>
        <v>131</v>
      </c>
      <c r="AE633" s="45">
        <f>IF(H633="","",Sheet1!U633)</f>
        <v>2</v>
      </c>
      <c r="AG633" s="15">
        <f>IF(H633="","",Sheet1!T633)</f>
        <v>49500</v>
      </c>
      <c r="AH633" s="46">
        <f t="shared" si="93"/>
        <v>99000</v>
      </c>
      <c r="AL633" s="48">
        <f t="shared" si="94"/>
        <v>8</v>
      </c>
      <c r="AN633" s="45">
        <f t="shared" si="95"/>
        <v>7920</v>
      </c>
      <c r="AO633" s="48">
        <f t="shared" si="96"/>
        <v>33311</v>
      </c>
      <c r="AQ633" s="52" t="str">
        <f t="shared" si="97"/>
        <v>K-hangtra</v>
      </c>
      <c r="AR633" s="52">
        <f t="shared" si="98"/>
        <v>156</v>
      </c>
      <c r="AS633" s="52">
        <f t="shared" si="99"/>
        <v>632</v>
      </c>
    </row>
    <row r="634" spans="3:45" x14ac:dyDescent="0.25">
      <c r="C634" s="39" t="str">
        <f>IF(H634="","",Sheet1!AI634)</f>
        <v>N</v>
      </c>
      <c r="D634" s="38" t="s">
        <v>3039</v>
      </c>
      <c r="E634" s="38" t="s">
        <v>25</v>
      </c>
      <c r="F634" s="39" t="str">
        <f>IF(H634="","",Sheet1!AF634)</f>
        <v>06/10/2025</v>
      </c>
      <c r="G634" t="str">
        <f>IF(H634="","",Sheet1!AF634)</f>
        <v>06/10/2025</v>
      </c>
      <c r="H634" s="21">
        <v>9106030270</v>
      </c>
      <c r="I634" t="str">
        <f>IF(H634="","",Sheet1!AF634)</f>
        <v>06/10/2025</v>
      </c>
      <c r="J634" s="40" t="str">
        <f t="shared" si="90"/>
        <v>NKHT2510/AF400158632</v>
      </c>
      <c r="L634" s="42" t="str">
        <f>IF(H634="","",Sheet1!AK634)</f>
        <v>K25TTM</v>
      </c>
      <c r="M634" s="42" t="str">
        <f>IF(H634="","",Sheet1!AE634)</f>
        <v>00158632</v>
      </c>
      <c r="N634" s="43" t="str">
        <f>IF(H634="","",Sheet1!AF634)</f>
        <v>06/10/2025</v>
      </c>
      <c r="O634" s="15" t="str">
        <f>IF(H634="","",Sheet1!AH634)</f>
        <v>WIN2AF4</v>
      </c>
      <c r="S634" s="40" t="str">
        <f>IF(H634="","",Sheet1!AL634)</f>
        <v>2AF4 WIN HCM 136 Lâm Văn Bền</v>
      </c>
      <c r="V634" s="40" t="str">
        <f>IF(H634="","",Sheet1!AL634)</f>
        <v>2AF4 WIN HCM 136 Lâm Văn Bền</v>
      </c>
      <c r="Y634" s="15" t="str">
        <f>IF(H634="","",Sheet1!AJ634)</f>
        <v>GM500</v>
      </c>
      <c r="AB634" s="51">
        <f t="shared" si="91"/>
        <v>5111</v>
      </c>
      <c r="AC634" s="51">
        <f t="shared" si="92"/>
        <v>131</v>
      </c>
      <c r="AE634" s="45">
        <f>IF(H634="","",Sheet1!U634)</f>
        <v>2</v>
      </c>
      <c r="AG634" s="15">
        <f>IF(H634="","",Sheet1!T634)</f>
        <v>111058</v>
      </c>
      <c r="AH634" s="46">
        <f t="shared" si="93"/>
        <v>222116</v>
      </c>
      <c r="AL634" s="48">
        <f t="shared" si="94"/>
        <v>8</v>
      </c>
      <c r="AN634" s="45">
        <f t="shared" si="95"/>
        <v>17769.28</v>
      </c>
      <c r="AO634" s="48">
        <f t="shared" si="96"/>
        <v>33311</v>
      </c>
      <c r="AQ634" s="52" t="str">
        <f t="shared" si="97"/>
        <v>K-hangtra</v>
      </c>
      <c r="AR634" s="52">
        <f t="shared" si="98"/>
        <v>156</v>
      </c>
      <c r="AS634" s="52">
        <f t="shared" si="99"/>
        <v>632</v>
      </c>
    </row>
    <row r="635" spans="3:45" x14ac:dyDescent="0.25">
      <c r="C635" s="39" t="str">
        <f>IF(H635="","",Sheet1!AI635)</f>
        <v>N</v>
      </c>
      <c r="D635" s="38" t="s">
        <v>3039</v>
      </c>
      <c r="E635" s="38" t="s">
        <v>25</v>
      </c>
      <c r="F635" s="39" t="str">
        <f>IF(H635="","",Sheet1!AF635)</f>
        <v>06/10/2025</v>
      </c>
      <c r="G635" t="str">
        <f>IF(H635="","",Sheet1!AF635)</f>
        <v>06/10/2025</v>
      </c>
      <c r="H635" s="21">
        <v>9106030270</v>
      </c>
      <c r="I635" t="str">
        <f>IF(H635="","",Sheet1!AF635)</f>
        <v>06/10/2025</v>
      </c>
      <c r="J635" s="40" t="str">
        <f t="shared" si="90"/>
        <v>NKHT2510/AF400158632</v>
      </c>
      <c r="L635" s="42" t="str">
        <f>IF(H635="","",Sheet1!AK635)</f>
        <v>K25TTM</v>
      </c>
      <c r="M635" s="42" t="str">
        <f>IF(H635="","",Sheet1!AE635)</f>
        <v>00158632</v>
      </c>
      <c r="N635" s="43" t="str">
        <f>IF(H635="","",Sheet1!AF635)</f>
        <v>06/10/2025</v>
      </c>
      <c r="O635" s="15" t="str">
        <f>IF(H635="","",Sheet1!AH635)</f>
        <v>WIN2AF4</v>
      </c>
      <c r="S635" s="40" t="str">
        <f>IF(H635="","",Sheet1!AL635)</f>
        <v>2AF4 WIN HCM 136 Lâm Văn Bền</v>
      </c>
      <c r="V635" s="40" t="str">
        <f>IF(H635="","",Sheet1!AL635)</f>
        <v>2AF4 WIN HCM 136 Lâm Văn Bền</v>
      </c>
      <c r="Y635" s="15" t="str">
        <f>IF(H635="","",Sheet1!AJ635)</f>
        <v>GXD500</v>
      </c>
      <c r="AB635" s="51">
        <f t="shared" si="91"/>
        <v>5111</v>
      </c>
      <c r="AC635" s="51">
        <f t="shared" si="92"/>
        <v>131</v>
      </c>
      <c r="AE635" s="45">
        <f>IF(H635="","",Sheet1!U635)</f>
        <v>2</v>
      </c>
      <c r="AG635" s="15">
        <f>IF(H635="","",Sheet1!T635)</f>
        <v>111606</v>
      </c>
      <c r="AH635" s="46">
        <f t="shared" si="93"/>
        <v>223212</v>
      </c>
      <c r="AL635" s="48">
        <f t="shared" si="94"/>
        <v>8</v>
      </c>
      <c r="AN635" s="45">
        <f t="shared" si="95"/>
        <v>17856.96</v>
      </c>
      <c r="AO635" s="48">
        <f t="shared" si="96"/>
        <v>33311</v>
      </c>
      <c r="AQ635" s="52" t="str">
        <f t="shared" si="97"/>
        <v>K-hangtra</v>
      </c>
      <c r="AR635" s="52">
        <f t="shared" si="98"/>
        <v>156</v>
      </c>
      <c r="AS635" s="52">
        <f t="shared" si="99"/>
        <v>632</v>
      </c>
    </row>
    <row r="636" spans="3:45" x14ac:dyDescent="0.25">
      <c r="C636" s="39" t="str">
        <f>IF(H636="","",Sheet1!AI636)</f>
        <v>N</v>
      </c>
      <c r="D636" s="38" t="s">
        <v>3039</v>
      </c>
      <c r="E636" s="38" t="s">
        <v>25</v>
      </c>
      <c r="F636" s="39" t="str">
        <f>IF(H636="","",Sheet1!AF636)</f>
        <v>06/10/2025</v>
      </c>
      <c r="G636" t="str">
        <f>IF(H636="","",Sheet1!AF636)</f>
        <v>06/10/2025</v>
      </c>
      <c r="H636" s="21">
        <v>9106030270</v>
      </c>
      <c r="I636" t="str">
        <f>IF(H636="","",Sheet1!AF636)</f>
        <v>06/10/2025</v>
      </c>
      <c r="J636" s="40" t="str">
        <f t="shared" si="90"/>
        <v>NKHT2510/AF400158632</v>
      </c>
      <c r="L636" s="42" t="str">
        <f>IF(H636="","",Sheet1!AK636)</f>
        <v>K25TTM</v>
      </c>
      <c r="M636" s="42" t="str">
        <f>IF(H636="","",Sheet1!AE636)</f>
        <v>00158632</v>
      </c>
      <c r="N636" s="43" t="str">
        <f>IF(H636="","",Sheet1!AF636)</f>
        <v>06/10/2025</v>
      </c>
      <c r="O636" s="15" t="str">
        <f>IF(H636="","",Sheet1!AH636)</f>
        <v>WIN2AF4</v>
      </c>
      <c r="S636" s="40" t="str">
        <f>IF(H636="","",Sheet1!AL636)</f>
        <v>2AF4 WIN HCM 136 Lâm Văn Bền</v>
      </c>
      <c r="V636" s="40" t="str">
        <f>IF(H636="","",Sheet1!AL636)</f>
        <v>2AF4 WIN HCM 136 Lâm Văn Bền</v>
      </c>
      <c r="Y636" s="15" t="str">
        <f>IF(H636="","",Sheet1!AJ636)</f>
        <v>CN300</v>
      </c>
      <c r="AB636" s="51">
        <f t="shared" si="91"/>
        <v>5111</v>
      </c>
      <c r="AC636" s="51">
        <f t="shared" si="92"/>
        <v>131</v>
      </c>
      <c r="AE636" s="45">
        <f>IF(H636="","",Sheet1!U636)</f>
        <v>1</v>
      </c>
      <c r="AG636" s="15">
        <f>IF(H636="","",Sheet1!T636)</f>
        <v>70950</v>
      </c>
      <c r="AH636" s="46">
        <f t="shared" si="93"/>
        <v>70950</v>
      </c>
      <c r="AL636" s="48">
        <f t="shared" si="94"/>
        <v>8</v>
      </c>
      <c r="AN636" s="45">
        <f t="shared" si="95"/>
        <v>5676</v>
      </c>
      <c r="AO636" s="48">
        <f t="shared" si="96"/>
        <v>33311</v>
      </c>
      <c r="AQ636" s="52" t="str">
        <f t="shared" si="97"/>
        <v>K-hangtra</v>
      </c>
      <c r="AR636" s="52">
        <f t="shared" si="98"/>
        <v>156</v>
      </c>
      <c r="AS636" s="52">
        <f t="shared" si="99"/>
        <v>632</v>
      </c>
    </row>
    <row r="637" spans="3:45" x14ac:dyDescent="0.25">
      <c r="C637" s="39" t="str">
        <f>IF(H637="","",Sheet1!AI637)</f>
        <v>N</v>
      </c>
      <c r="D637" s="38" t="s">
        <v>3039</v>
      </c>
      <c r="E637" s="38" t="s">
        <v>25</v>
      </c>
      <c r="F637" s="39" t="str">
        <f>IF(H637="","",Sheet1!AF637)</f>
        <v>06/10/2025</v>
      </c>
      <c r="G637" t="str">
        <f>IF(H637="","",Sheet1!AF637)</f>
        <v>06/10/2025</v>
      </c>
      <c r="H637" s="21">
        <v>9106030270</v>
      </c>
      <c r="I637" t="str">
        <f>IF(H637="","",Sheet1!AF637)</f>
        <v>06/10/2025</v>
      </c>
      <c r="J637" s="40" t="str">
        <f t="shared" si="90"/>
        <v>NKHT2510/AF400158632</v>
      </c>
      <c r="L637" s="42" t="str">
        <f>IF(H637="","",Sheet1!AK637)</f>
        <v>K25TTM</v>
      </c>
      <c r="M637" s="42" t="str">
        <f>IF(H637="","",Sheet1!AE637)</f>
        <v>00158632</v>
      </c>
      <c r="N637" s="43" t="str">
        <f>IF(H637="","",Sheet1!AF637)</f>
        <v>06/10/2025</v>
      </c>
      <c r="O637" s="15" t="str">
        <f>IF(H637="","",Sheet1!AH637)</f>
        <v>WIN2AF4</v>
      </c>
      <c r="S637" s="40" t="str">
        <f>IF(H637="","",Sheet1!AL637)</f>
        <v>2AF4 WIN HCM 136 Lâm Văn Bền</v>
      </c>
      <c r="V637" s="40" t="str">
        <f>IF(H637="","",Sheet1!AL637)</f>
        <v>2AF4 WIN HCM 136 Lâm Văn Bền</v>
      </c>
      <c r="Y637" s="15" t="str">
        <f>IF(H637="","",Sheet1!AJ637)</f>
        <v>TH200</v>
      </c>
      <c r="AB637" s="51">
        <f t="shared" si="91"/>
        <v>5111</v>
      </c>
      <c r="AC637" s="51">
        <f t="shared" si="92"/>
        <v>131</v>
      </c>
      <c r="AE637" s="45">
        <f>IF(H637="","",Sheet1!U637)</f>
        <v>4</v>
      </c>
      <c r="AG637" s="15">
        <f>IF(H637="","",Sheet1!T637)</f>
        <v>45588</v>
      </c>
      <c r="AH637" s="46">
        <f t="shared" si="93"/>
        <v>182352</v>
      </c>
      <c r="AL637" s="48">
        <f t="shared" si="94"/>
        <v>8</v>
      </c>
      <c r="AN637" s="45">
        <f t="shared" si="95"/>
        <v>14588.16</v>
      </c>
      <c r="AO637" s="48">
        <f t="shared" si="96"/>
        <v>33311</v>
      </c>
      <c r="AQ637" s="52" t="str">
        <f t="shared" si="97"/>
        <v>K-hangtra</v>
      </c>
      <c r="AR637" s="52">
        <f t="shared" si="98"/>
        <v>156</v>
      </c>
      <c r="AS637" s="52">
        <f t="shared" si="99"/>
        <v>632</v>
      </c>
    </row>
    <row r="638" spans="3:45" x14ac:dyDescent="0.25">
      <c r="C638" s="39" t="str">
        <f>IF(H638="","",Sheet1!AI638)</f>
        <v>N</v>
      </c>
      <c r="D638" s="38" t="s">
        <v>3039</v>
      </c>
      <c r="E638" s="38" t="s">
        <v>25</v>
      </c>
      <c r="F638" s="39" t="str">
        <f>IF(H638="","",Sheet1!AF638)</f>
        <v>06/10/2025</v>
      </c>
      <c r="G638" t="str">
        <f>IF(H638="","",Sheet1!AF638)</f>
        <v>06/10/2025</v>
      </c>
      <c r="H638" s="21">
        <v>9106030270</v>
      </c>
      <c r="I638" t="str">
        <f>IF(H638="","",Sheet1!AF638)</f>
        <v>06/10/2025</v>
      </c>
      <c r="J638" s="40" t="str">
        <f t="shared" si="90"/>
        <v>NKHT2510/AF400158632</v>
      </c>
      <c r="L638" s="42" t="str">
        <f>IF(H638="","",Sheet1!AK638)</f>
        <v>K25TTM</v>
      </c>
      <c r="M638" s="42" t="str">
        <f>IF(H638="","",Sheet1!AE638)</f>
        <v>00158632</v>
      </c>
      <c r="N638" s="43" t="str">
        <f>IF(H638="","",Sheet1!AF638)</f>
        <v>06/10/2025</v>
      </c>
      <c r="O638" s="15" t="str">
        <f>IF(H638="","",Sheet1!AH638)</f>
        <v>WIN2AF4</v>
      </c>
      <c r="S638" s="40" t="str">
        <f>IF(H638="","",Sheet1!AL638)</f>
        <v>2AF4 WIN HCM 136 Lâm Văn Bền</v>
      </c>
      <c r="V638" s="40" t="str">
        <f>IF(H638="","",Sheet1!AL638)</f>
        <v>2AF4 WIN HCM 136 Lâm Văn Bền</v>
      </c>
      <c r="Y638" s="15" t="str">
        <f>IF(H638="","",Sheet1!AJ638)</f>
        <v>GTLX250G</v>
      </c>
      <c r="AB638" s="51">
        <f t="shared" si="91"/>
        <v>5111</v>
      </c>
      <c r="AC638" s="51">
        <f t="shared" si="92"/>
        <v>131</v>
      </c>
      <c r="AE638" s="45">
        <f>IF(H638="","",Sheet1!U638)</f>
        <v>1</v>
      </c>
      <c r="AG638" s="15">
        <f>IF(H638="","",Sheet1!T638)</f>
        <v>41150</v>
      </c>
      <c r="AH638" s="46">
        <f t="shared" si="93"/>
        <v>41150</v>
      </c>
      <c r="AL638" s="48">
        <f t="shared" si="94"/>
        <v>8</v>
      </c>
      <c r="AN638" s="45">
        <f t="shared" si="95"/>
        <v>3292</v>
      </c>
      <c r="AO638" s="48">
        <f t="shared" si="96"/>
        <v>33311</v>
      </c>
      <c r="AQ638" s="52" t="str">
        <f t="shared" si="97"/>
        <v>K-hangtra</v>
      </c>
      <c r="AR638" s="52">
        <f t="shared" si="98"/>
        <v>156</v>
      </c>
      <c r="AS638" s="52">
        <f t="shared" si="99"/>
        <v>632</v>
      </c>
    </row>
    <row r="639" spans="3:45" x14ac:dyDescent="0.25">
      <c r="C639" s="39" t="str">
        <f>IF(H639="","",Sheet1!AI639)</f>
        <v>N</v>
      </c>
      <c r="D639" s="38" t="s">
        <v>3039</v>
      </c>
      <c r="E639" s="38" t="s">
        <v>25</v>
      </c>
      <c r="F639" s="39" t="str">
        <f>IF(H639="","",Sheet1!AF639)</f>
        <v>06/10/2025</v>
      </c>
      <c r="G639" t="str">
        <f>IF(H639="","",Sheet1!AF639)</f>
        <v>06/10/2025</v>
      </c>
      <c r="H639" s="21">
        <v>9106030270</v>
      </c>
      <c r="I639" t="str">
        <f>IF(H639="","",Sheet1!AF639)</f>
        <v>06/10/2025</v>
      </c>
      <c r="J639" s="40" t="str">
        <f t="shared" si="90"/>
        <v>NKHT2510/AF400158632</v>
      </c>
      <c r="L639" s="42" t="str">
        <f>IF(H639="","",Sheet1!AK639)</f>
        <v>K25TTM</v>
      </c>
      <c r="M639" s="42" t="str">
        <f>IF(H639="","",Sheet1!AE639)</f>
        <v>00158632</v>
      </c>
      <c r="N639" s="43" t="str">
        <f>IF(H639="","",Sheet1!AF639)</f>
        <v>06/10/2025</v>
      </c>
      <c r="O639" s="15" t="str">
        <f>IF(H639="","",Sheet1!AH639)</f>
        <v>WIN2AF4</v>
      </c>
      <c r="S639" s="40" t="str">
        <f>IF(H639="","",Sheet1!AL639)</f>
        <v>2AF4 WIN HCM 136 Lâm Văn Bền</v>
      </c>
      <c r="V639" s="40" t="str">
        <f>IF(H639="","",Sheet1!AL639)</f>
        <v>2AF4 WIN HCM 136 Lâm Văn Bền</v>
      </c>
      <c r="Y639" s="15" t="str">
        <f>IF(H639="","",Sheet1!AJ639)</f>
        <v>CGM300</v>
      </c>
      <c r="AB639" s="51">
        <f t="shared" si="91"/>
        <v>5111</v>
      </c>
      <c r="AC639" s="51">
        <f t="shared" si="92"/>
        <v>131</v>
      </c>
      <c r="AE639" s="45">
        <f>IF(H639="","",Sheet1!U639)</f>
        <v>1</v>
      </c>
      <c r="AG639" s="15">
        <f>IF(H639="","",Sheet1!T639)</f>
        <v>73431</v>
      </c>
      <c r="AH639" s="46">
        <f t="shared" si="93"/>
        <v>73431</v>
      </c>
      <c r="AL639" s="48">
        <f t="shared" si="94"/>
        <v>8</v>
      </c>
      <c r="AN639" s="45">
        <f t="shared" si="95"/>
        <v>5874.4800000000005</v>
      </c>
      <c r="AO639" s="48">
        <f t="shared" si="96"/>
        <v>33311</v>
      </c>
      <c r="AQ639" s="52" t="str">
        <f t="shared" si="97"/>
        <v>K-hangtra</v>
      </c>
      <c r="AR639" s="52">
        <f t="shared" si="98"/>
        <v>156</v>
      </c>
      <c r="AS639" s="52">
        <f t="shared" si="99"/>
        <v>632</v>
      </c>
    </row>
    <row r="640" spans="3:45" x14ac:dyDescent="0.25">
      <c r="C640" s="39" t="str">
        <f>IF(H640="","",Sheet1!AI640)</f>
        <v>N</v>
      </c>
      <c r="D640" s="38" t="s">
        <v>3039</v>
      </c>
      <c r="E640" s="38" t="s">
        <v>25</v>
      </c>
      <c r="F640" s="39" t="str">
        <f>IF(H640="","",Sheet1!AF640)</f>
        <v>06/10/2025</v>
      </c>
      <c r="G640" t="str">
        <f>IF(H640="","",Sheet1!AF640)</f>
        <v>06/10/2025</v>
      </c>
      <c r="H640" s="21">
        <v>9106030270</v>
      </c>
      <c r="I640" t="str">
        <f>IF(H640="","",Sheet1!AF640)</f>
        <v>06/10/2025</v>
      </c>
      <c r="J640" s="40" t="str">
        <f t="shared" si="90"/>
        <v>NKHT2510/AF400158632</v>
      </c>
      <c r="L640" s="42" t="str">
        <f>IF(H640="","",Sheet1!AK640)</f>
        <v>K25TTM</v>
      </c>
      <c r="M640" s="42" t="str">
        <f>IF(H640="","",Sheet1!AE640)</f>
        <v>00158632</v>
      </c>
      <c r="N640" s="43" t="str">
        <f>IF(H640="","",Sheet1!AF640)</f>
        <v>06/10/2025</v>
      </c>
      <c r="O640" s="15" t="str">
        <f>IF(H640="","",Sheet1!AH640)</f>
        <v>WIN2AF4</v>
      </c>
      <c r="S640" s="40" t="str">
        <f>IF(H640="","",Sheet1!AL640)</f>
        <v>2AF4 WIN HCM 136 Lâm Văn Bền</v>
      </c>
      <c r="V640" s="40" t="str">
        <f>IF(H640="","",Sheet1!AL640)</f>
        <v>2AF4 WIN HCM 136 Lâm Văn Bền</v>
      </c>
      <c r="Y640" s="15" t="str">
        <f>IF(H640="","",Sheet1!AJ640)</f>
        <v>CC300</v>
      </c>
      <c r="AB640" s="51">
        <f t="shared" si="91"/>
        <v>5111</v>
      </c>
      <c r="AC640" s="51">
        <f t="shared" si="92"/>
        <v>131</v>
      </c>
      <c r="AE640" s="45">
        <f>IF(H640="","",Sheet1!U640)</f>
        <v>1</v>
      </c>
      <c r="AG640" s="15">
        <f>IF(H640="","",Sheet1!T640)</f>
        <v>60885</v>
      </c>
      <c r="AH640" s="46">
        <f t="shared" si="93"/>
        <v>60885</v>
      </c>
      <c r="AL640" s="48">
        <f t="shared" si="94"/>
        <v>8</v>
      </c>
      <c r="AN640" s="45">
        <f t="shared" si="95"/>
        <v>4870.8</v>
      </c>
      <c r="AO640" s="48">
        <f t="shared" si="96"/>
        <v>33311</v>
      </c>
      <c r="AQ640" s="52" t="str">
        <f t="shared" si="97"/>
        <v>K-hangtra</v>
      </c>
      <c r="AR640" s="52">
        <f t="shared" si="98"/>
        <v>156</v>
      </c>
      <c r="AS640" s="52">
        <f t="shared" si="99"/>
        <v>632</v>
      </c>
    </row>
    <row r="641" spans="3:45" x14ac:dyDescent="0.25">
      <c r="C641" s="39" t="str">
        <f>IF(H641="","",Sheet1!AI641)</f>
        <v>N</v>
      </c>
      <c r="D641" s="38" t="s">
        <v>3039</v>
      </c>
      <c r="E641" s="38" t="s">
        <v>25</v>
      </c>
      <c r="F641" s="39" t="str">
        <f>IF(H641="","",Sheet1!AF641)</f>
        <v>06/10/2025</v>
      </c>
      <c r="G641" t="str">
        <f>IF(H641="","",Sheet1!AF641)</f>
        <v>06/10/2025</v>
      </c>
      <c r="H641" s="21">
        <v>9106030278</v>
      </c>
      <c r="I641" t="str">
        <f>IF(H641="","",Sheet1!AF641)</f>
        <v>06/10/2025</v>
      </c>
      <c r="J641" s="40" t="str">
        <f t="shared" si="90"/>
        <v>NKHT2510/04700014776</v>
      </c>
      <c r="L641" s="42" t="str">
        <f>IF(H641="","",Sheet1!AK641)</f>
        <v>K25TTM</v>
      </c>
      <c r="M641" s="42" t="str">
        <f>IF(H641="","",Sheet1!AE641)</f>
        <v>00014776</v>
      </c>
      <c r="N641" s="43" t="str">
        <f>IF(H641="","",Sheet1!AF641)</f>
        <v>06/10/2025</v>
      </c>
      <c r="O641" s="15" t="str">
        <f>IF(H641="","",Sheet1!AH641)</f>
        <v>WIN-047</v>
      </c>
      <c r="S641" s="40" t="str">
        <f>IF(H641="","",Sheet1!AL641)</f>
        <v>5437 WM+ VTU 679 – 681 Võ Văn Kiệt</v>
      </c>
      <c r="V641" s="40" t="str">
        <f>IF(H641="","",Sheet1!AL641)</f>
        <v>5437 WM+ VTU 679 – 681 Võ Văn Kiệt</v>
      </c>
      <c r="Y641" s="15" t="str">
        <f>IF(H641="","",Sheet1!AJ641)</f>
        <v>TH200</v>
      </c>
      <c r="AB641" s="51">
        <f t="shared" si="91"/>
        <v>5111</v>
      </c>
      <c r="AC641" s="51">
        <f t="shared" si="92"/>
        <v>131</v>
      </c>
      <c r="AE641" s="45">
        <f>IF(H641="","",Sheet1!U641)</f>
        <v>4</v>
      </c>
      <c r="AG641" s="15">
        <f>IF(H641="","",Sheet1!T641)</f>
        <v>45588</v>
      </c>
      <c r="AH641" s="46">
        <f t="shared" si="93"/>
        <v>182352</v>
      </c>
      <c r="AL641" s="48">
        <f t="shared" si="94"/>
        <v>8</v>
      </c>
      <c r="AN641" s="45">
        <f t="shared" si="95"/>
        <v>14588.16</v>
      </c>
      <c r="AO641" s="48">
        <f t="shared" si="96"/>
        <v>33311</v>
      </c>
      <c r="AQ641" s="52" t="str">
        <f t="shared" si="97"/>
        <v>K-hangtra</v>
      </c>
      <c r="AR641" s="52">
        <f t="shared" si="98"/>
        <v>156</v>
      </c>
      <c r="AS641" s="52">
        <f t="shared" si="99"/>
        <v>632</v>
      </c>
    </row>
    <row r="642" spans="3:45" x14ac:dyDescent="0.25">
      <c r="C642" s="39" t="str">
        <f>IF(H642="","",Sheet1!AI642)</f>
        <v>B</v>
      </c>
      <c r="D642" s="38" t="s">
        <v>3039</v>
      </c>
      <c r="E642" s="38" t="s">
        <v>25</v>
      </c>
      <c r="F642" s="39" t="str">
        <f>IF(H642="","",Sheet1!AF642)</f>
        <v>06/10/2025</v>
      </c>
      <c r="G642" t="str">
        <f>IF(H642="","",Sheet1!AF642)</f>
        <v>06/10/2025</v>
      </c>
      <c r="H642" s="21">
        <v>9106030254</v>
      </c>
      <c r="I642" t="str">
        <f>IF(H642="","",Sheet1!AF642)</f>
        <v>06/10/2025</v>
      </c>
      <c r="J642" s="40" t="str">
        <f t="shared" si="90"/>
        <v>NKHT2510/03100018582</v>
      </c>
      <c r="L642" s="42" t="str">
        <f>IF(H642="","",Sheet1!AK642)</f>
        <v>K25TTM</v>
      </c>
      <c r="M642" s="42" t="str">
        <f>IF(H642="","",Sheet1!AE642)</f>
        <v>00018582</v>
      </c>
      <c r="N642" s="43" t="str">
        <f>IF(H642="","",Sheet1!AF642)</f>
        <v>06/10/2025</v>
      </c>
      <c r="O642" s="15" t="str">
        <f>IF(H642="","",Sheet1!AH642)</f>
        <v>WIN-031</v>
      </c>
      <c r="S642" s="40" t="str">
        <f>IF(H642="","",Sheet1!AL642)</f>
        <v>3717 WM+ BNH 144 Hai Bà Trưng</v>
      </c>
      <c r="V642" s="40" t="str">
        <f>IF(H642="","",Sheet1!AL642)</f>
        <v>3717 WM+ BNH 144 Hai Bà Trưng</v>
      </c>
      <c r="Y642" s="15" t="str">
        <f>IF(H642="","",Sheet1!AJ642)</f>
        <v>CN300</v>
      </c>
      <c r="AB642" s="51">
        <f t="shared" si="91"/>
        <v>5111</v>
      </c>
      <c r="AC642" s="51">
        <f t="shared" si="92"/>
        <v>131</v>
      </c>
      <c r="AE642" s="45">
        <f>IF(H642="","",Sheet1!U642)</f>
        <v>5</v>
      </c>
      <c r="AG642" s="15">
        <f>IF(H642="","",Sheet1!T642)</f>
        <v>70950</v>
      </c>
      <c r="AH642" s="46">
        <f t="shared" si="93"/>
        <v>354750</v>
      </c>
      <c r="AL642" s="48">
        <f t="shared" si="94"/>
        <v>8</v>
      </c>
      <c r="AN642" s="45">
        <f t="shared" si="95"/>
        <v>28380</v>
      </c>
      <c r="AO642" s="48">
        <f t="shared" si="96"/>
        <v>33311</v>
      </c>
      <c r="AQ642" s="52" t="str">
        <f t="shared" si="97"/>
        <v>K-hangtra</v>
      </c>
      <c r="AR642" s="52">
        <f t="shared" si="98"/>
        <v>156</v>
      </c>
      <c r="AS642" s="52">
        <f t="shared" si="99"/>
        <v>632</v>
      </c>
    </row>
    <row r="643" spans="3:45" x14ac:dyDescent="0.25">
      <c r="C643" s="39" t="str">
        <f>IF(H643="","",Sheet1!AI643)</f>
        <v>N</v>
      </c>
      <c r="D643" s="38" t="s">
        <v>3039</v>
      </c>
      <c r="E643" s="38" t="s">
        <v>25</v>
      </c>
      <c r="F643" s="39" t="str">
        <f>IF(H643="","",Sheet1!AF643)</f>
        <v>06/10/2025</v>
      </c>
      <c r="G643" t="str">
        <f>IF(H643="","",Sheet1!AF643)</f>
        <v>06/10/2025</v>
      </c>
      <c r="H643" s="21">
        <v>9106030226</v>
      </c>
      <c r="I643" t="str">
        <f>IF(H643="","",Sheet1!AF643)</f>
        <v>06/10/2025</v>
      </c>
      <c r="J643" s="40" t="str">
        <f t="shared" ref="J643:J706" si="100">"NKHT25"&amp;TEXT(MONTH(I643),"00")&amp;"/"&amp;RIGHT(O643,3)&amp;M643</f>
        <v>NKHT2510/02300017137</v>
      </c>
      <c r="L643" s="42" t="str">
        <f>IF(H643="","",Sheet1!AK643)</f>
        <v>K25TTM</v>
      </c>
      <c r="M643" s="42" t="str">
        <f>IF(H643="","",Sheet1!AE643)</f>
        <v>00017137</v>
      </c>
      <c r="N643" s="43" t="str">
        <f>IF(H643="","",Sheet1!AF643)</f>
        <v>06/10/2025</v>
      </c>
      <c r="O643" s="15" t="str">
        <f>IF(H643="","",Sheet1!AH643)</f>
        <v>WIN-023</v>
      </c>
      <c r="S643" s="40" t="str">
        <f>IF(H643="","",Sheet1!AL643)</f>
        <v>4948 WM+ DNI 6 Nguyễn Bảo Đức</v>
      </c>
      <c r="V643" s="40" t="str">
        <f>IF(H643="","",Sheet1!AL643)</f>
        <v>4948 WM+ DNI 6 Nguyễn Bảo Đức</v>
      </c>
      <c r="Y643" s="15" t="str">
        <f>IF(H643="","",Sheet1!AJ643)</f>
        <v>CC300</v>
      </c>
      <c r="AB643" s="51">
        <f t="shared" ref="AB643:AB706" si="101">IF(H643="","",5111)</f>
        <v>5111</v>
      </c>
      <c r="AC643" s="51">
        <f t="shared" ref="AC643:AC706" si="102">IF(H643="","",131)</f>
        <v>131</v>
      </c>
      <c r="AE643" s="45">
        <f>IF(H643="","",Sheet1!U643)</f>
        <v>2</v>
      </c>
      <c r="AG643" s="15">
        <f>IF(H643="","",Sheet1!T643)</f>
        <v>60885</v>
      </c>
      <c r="AH643" s="46">
        <f t="shared" ref="AH643:AH706" si="103">AE643*AG643</f>
        <v>121770</v>
      </c>
      <c r="AL643" s="48">
        <f t="shared" ref="AL643:AL706" si="104">IF(H643="","",8)</f>
        <v>8</v>
      </c>
      <c r="AN643" s="45">
        <f t="shared" ref="AN643:AN706" si="105">AH643*8%</f>
        <v>9741.6</v>
      </c>
      <c r="AO643" s="48">
        <f t="shared" ref="AO643:AO706" si="106">IF(H643="","",33311)</f>
        <v>33311</v>
      </c>
      <c r="AQ643" s="52" t="str">
        <f t="shared" ref="AQ643:AQ706" si="107">IF(H643="","","K-hangtra")</f>
        <v>K-hangtra</v>
      </c>
      <c r="AR643" s="52">
        <f t="shared" ref="AR643:AR706" si="108">IF(H643="","",156)</f>
        <v>156</v>
      </c>
      <c r="AS643" s="52">
        <f t="shared" ref="AS643:AS706" si="109">IF(H643="","",632)</f>
        <v>632</v>
      </c>
    </row>
    <row r="644" spans="3:45" x14ac:dyDescent="0.25">
      <c r="C644" s="39" t="str">
        <f>IF(H644="","",Sheet1!AI644)</f>
        <v>B</v>
      </c>
      <c r="D644" s="38" t="s">
        <v>3039</v>
      </c>
      <c r="E644" s="38" t="s">
        <v>25</v>
      </c>
      <c r="F644" s="39" t="str">
        <f>IF(H644="","",Sheet1!AF644)</f>
        <v>06/10/2025</v>
      </c>
      <c r="G644" t="str">
        <f>IF(H644="","",Sheet1!AF644)</f>
        <v>06/10/2025</v>
      </c>
      <c r="H644" s="21">
        <v>9106030294</v>
      </c>
      <c r="I644" t="str">
        <f>IF(H644="","",Sheet1!AF644)</f>
        <v>06/10/2025</v>
      </c>
      <c r="J644" s="40" t="str">
        <f t="shared" si="100"/>
        <v>NKHT2510/00200477617</v>
      </c>
      <c r="L644" s="42" t="str">
        <f>IF(H644="","",Sheet1!AK644)</f>
        <v>K25TTM</v>
      </c>
      <c r="M644" s="42" t="str">
        <f>IF(H644="","",Sheet1!AE644)</f>
        <v>00477617</v>
      </c>
      <c r="N644" s="43" t="str">
        <f>IF(H644="","",Sheet1!AF644)</f>
        <v>06/10/2025</v>
      </c>
      <c r="O644" s="15" t="str">
        <f>IF(H644="","",Sheet1!AH644)</f>
        <v>WIN-HNI-00-002</v>
      </c>
      <c r="S644" s="40" t="str">
        <f>IF(H644="","",Sheet1!AL644)</f>
        <v>4023 WM+ HNI 42 Vĩnh Tuy</v>
      </c>
      <c r="V644" s="40" t="str">
        <f>IF(H644="","",Sheet1!AL644)</f>
        <v>4023 WM+ HNI 42 Vĩnh Tuy</v>
      </c>
      <c r="Y644" s="15" t="str">
        <f>IF(H644="","",Sheet1!AJ644)</f>
        <v>GM500</v>
      </c>
      <c r="AB644" s="51">
        <f t="shared" si="101"/>
        <v>5111</v>
      </c>
      <c r="AC644" s="51">
        <f t="shared" si="102"/>
        <v>131</v>
      </c>
      <c r="AE644" s="45">
        <f>IF(H644="","",Sheet1!U644)</f>
        <v>1</v>
      </c>
      <c r="AG644" s="15">
        <f>IF(H644="","",Sheet1!T644)</f>
        <v>111058</v>
      </c>
      <c r="AH644" s="46">
        <f t="shared" si="103"/>
        <v>111058</v>
      </c>
      <c r="AL644" s="48">
        <f t="shared" si="104"/>
        <v>8</v>
      </c>
      <c r="AN644" s="45">
        <f t="shared" si="105"/>
        <v>8884.64</v>
      </c>
      <c r="AO644" s="48">
        <f t="shared" si="106"/>
        <v>33311</v>
      </c>
      <c r="AQ644" s="52" t="str">
        <f t="shared" si="107"/>
        <v>K-hangtra</v>
      </c>
      <c r="AR644" s="52">
        <f t="shared" si="108"/>
        <v>156</v>
      </c>
      <c r="AS644" s="52">
        <f t="shared" si="109"/>
        <v>632</v>
      </c>
    </row>
    <row r="645" spans="3:45" x14ac:dyDescent="0.25">
      <c r="C645" s="39" t="str">
        <f>IF(H645="","",Sheet1!AI645)</f>
        <v>B</v>
      </c>
      <c r="D645" s="38" t="s">
        <v>3039</v>
      </c>
      <c r="E645" s="38" t="s">
        <v>25</v>
      </c>
      <c r="F645" s="39" t="str">
        <f>IF(H645="","",Sheet1!AF645)</f>
        <v>06/10/2025</v>
      </c>
      <c r="G645" t="str">
        <f>IF(H645="","",Sheet1!AF645)</f>
        <v>06/10/2025</v>
      </c>
      <c r="H645" s="21">
        <v>9106030294</v>
      </c>
      <c r="I645" t="str">
        <f>IF(H645="","",Sheet1!AF645)</f>
        <v>06/10/2025</v>
      </c>
      <c r="J645" s="40" t="str">
        <f t="shared" si="100"/>
        <v>NKHT2510/00200477617</v>
      </c>
      <c r="L645" s="42" t="str">
        <f>IF(H645="","",Sheet1!AK645)</f>
        <v>K25TTM</v>
      </c>
      <c r="M645" s="42" t="str">
        <f>IF(H645="","",Sheet1!AE645)</f>
        <v>00477617</v>
      </c>
      <c r="N645" s="43" t="str">
        <f>IF(H645="","",Sheet1!AF645)</f>
        <v>06/10/2025</v>
      </c>
      <c r="O645" s="15" t="str">
        <f>IF(H645="","",Sheet1!AH645)</f>
        <v>WIN-HNI-00-002</v>
      </c>
      <c r="S645" s="40" t="str">
        <f>IF(H645="","",Sheet1!AL645)</f>
        <v>4023 WM+ HNI 42 Vĩnh Tuy</v>
      </c>
      <c r="V645" s="40" t="str">
        <f>IF(H645="","",Sheet1!AL645)</f>
        <v>4023 WM+ HNI 42 Vĩnh Tuy</v>
      </c>
      <c r="Y645" s="15" t="str">
        <f>IF(H645="","",Sheet1!AJ645)</f>
        <v>CC300</v>
      </c>
      <c r="AB645" s="51">
        <f t="shared" si="101"/>
        <v>5111</v>
      </c>
      <c r="AC645" s="51">
        <f t="shared" si="102"/>
        <v>131</v>
      </c>
      <c r="AE645" s="45">
        <f>IF(H645="","",Sheet1!U645)</f>
        <v>1</v>
      </c>
      <c r="AG645" s="15">
        <f>IF(H645="","",Sheet1!T645)</f>
        <v>60885</v>
      </c>
      <c r="AH645" s="46">
        <f t="shared" si="103"/>
        <v>60885</v>
      </c>
      <c r="AL645" s="48">
        <f t="shared" si="104"/>
        <v>8</v>
      </c>
      <c r="AN645" s="45">
        <f t="shared" si="105"/>
        <v>4870.8</v>
      </c>
      <c r="AO645" s="48">
        <f t="shared" si="106"/>
        <v>33311</v>
      </c>
      <c r="AQ645" s="52" t="str">
        <f t="shared" si="107"/>
        <v>K-hangtra</v>
      </c>
      <c r="AR645" s="52">
        <f t="shared" si="108"/>
        <v>156</v>
      </c>
      <c r="AS645" s="52">
        <f t="shared" si="109"/>
        <v>632</v>
      </c>
    </row>
    <row r="646" spans="3:45" x14ac:dyDescent="0.25">
      <c r="C646" s="39" t="str">
        <f>IF(H646="","",Sheet1!AI646)</f>
        <v>B</v>
      </c>
      <c r="D646" s="38" t="s">
        <v>3039</v>
      </c>
      <c r="E646" s="38" t="s">
        <v>25</v>
      </c>
      <c r="F646" s="39" t="str">
        <f>IF(H646="","",Sheet1!AF646)</f>
        <v>06/10/2025</v>
      </c>
      <c r="G646" t="str">
        <f>IF(H646="","",Sheet1!AF646)</f>
        <v>06/10/2025</v>
      </c>
      <c r="H646" s="21">
        <v>9106030349</v>
      </c>
      <c r="I646" t="str">
        <f>IF(H646="","",Sheet1!AF646)</f>
        <v>06/10/2025</v>
      </c>
      <c r="J646" s="40" t="str">
        <f t="shared" si="100"/>
        <v>NKHT2510/00200477634</v>
      </c>
      <c r="L646" s="42" t="str">
        <f>IF(H646="","",Sheet1!AK646)</f>
        <v>K25TTM</v>
      </c>
      <c r="M646" s="42" t="str">
        <f>IF(H646="","",Sheet1!AE646)</f>
        <v>00477634</v>
      </c>
      <c r="N646" s="43" t="str">
        <f>IF(H646="","",Sheet1!AF646)</f>
        <v>06/10/2025</v>
      </c>
      <c r="O646" s="15" t="str">
        <f>IF(H646="","",Sheet1!AH646)</f>
        <v>WIN-HNI-00-002</v>
      </c>
      <c r="S646" s="40" t="str">
        <f>IF(H646="","",Sheet1!AL646)</f>
        <v>2AXL WM+ HNI Thôn Thượng, Phùng Xá</v>
      </c>
      <c r="V646" s="40" t="str">
        <f>IF(H646="","",Sheet1!AL646)</f>
        <v>2AXL WM+ HNI Thôn Thượng, Phùng Xá</v>
      </c>
      <c r="Y646" s="15" t="str">
        <f>IF(H646="","",Sheet1!AJ646)</f>
        <v>GM500</v>
      </c>
      <c r="AB646" s="51">
        <f t="shared" si="101"/>
        <v>5111</v>
      </c>
      <c r="AC646" s="51">
        <f t="shared" si="102"/>
        <v>131</v>
      </c>
      <c r="AE646" s="45">
        <f>IF(H646="","",Sheet1!U646)</f>
        <v>1</v>
      </c>
      <c r="AG646" s="15">
        <f>IF(H646="","",Sheet1!T646)</f>
        <v>111058</v>
      </c>
      <c r="AH646" s="46">
        <f t="shared" si="103"/>
        <v>111058</v>
      </c>
      <c r="AL646" s="48">
        <f t="shared" si="104"/>
        <v>8</v>
      </c>
      <c r="AN646" s="45">
        <f t="shared" si="105"/>
        <v>8884.64</v>
      </c>
      <c r="AO646" s="48">
        <f t="shared" si="106"/>
        <v>33311</v>
      </c>
      <c r="AQ646" s="52" t="str">
        <f t="shared" si="107"/>
        <v>K-hangtra</v>
      </c>
      <c r="AR646" s="52">
        <f t="shared" si="108"/>
        <v>156</v>
      </c>
      <c r="AS646" s="52">
        <f t="shared" si="109"/>
        <v>632</v>
      </c>
    </row>
    <row r="647" spans="3:45" x14ac:dyDescent="0.25">
      <c r="C647" s="39" t="str">
        <f>IF(H647="","",Sheet1!AI647)</f>
        <v>N</v>
      </c>
      <c r="D647" s="38" t="s">
        <v>3039</v>
      </c>
      <c r="E647" s="38" t="s">
        <v>25</v>
      </c>
      <c r="F647" s="39" t="str">
        <f>IF(H647="","",Sheet1!AF647)</f>
        <v>06/10/2025</v>
      </c>
      <c r="G647" t="str">
        <f>IF(H647="","",Sheet1!AF647)</f>
        <v>06/10/2025</v>
      </c>
      <c r="H647" s="21">
        <v>9106030404</v>
      </c>
      <c r="I647" t="str">
        <f>IF(H647="","",Sheet1!AF647)</f>
        <v>06/10/2025</v>
      </c>
      <c r="J647" s="40" t="str">
        <f t="shared" si="100"/>
        <v>NKHT2510/02300017139</v>
      </c>
      <c r="L647" s="42" t="str">
        <f>IF(H647="","",Sheet1!AK647)</f>
        <v>K25TTM</v>
      </c>
      <c r="M647" s="42" t="str">
        <f>IF(H647="","",Sheet1!AE647)</f>
        <v>00017139</v>
      </c>
      <c r="N647" s="43" t="str">
        <f>IF(H647="","",Sheet1!AF647)</f>
        <v>06/10/2025</v>
      </c>
      <c r="O647" s="15" t="str">
        <f>IF(H647="","",Sheet1!AH647)</f>
        <v>WIN-023</v>
      </c>
      <c r="S647" s="40" t="str">
        <f>IF(H647="","",Sheet1!AL647)</f>
        <v>4510 WM+DNI 77/2 Đồng Khởi</v>
      </c>
      <c r="V647" s="40" t="str">
        <f>IF(H647="","",Sheet1!AL647)</f>
        <v>4510 WM+DNI 77/2 Đồng Khởi</v>
      </c>
      <c r="Y647" s="15" t="str">
        <f>IF(H647="","",Sheet1!AJ647)</f>
        <v>CN300</v>
      </c>
      <c r="AB647" s="51">
        <f t="shared" si="101"/>
        <v>5111</v>
      </c>
      <c r="AC647" s="51">
        <f t="shared" si="102"/>
        <v>131</v>
      </c>
      <c r="AE647" s="45">
        <f>IF(H647="","",Sheet1!U647)</f>
        <v>1</v>
      </c>
      <c r="AG647" s="15">
        <f>IF(H647="","",Sheet1!T647)</f>
        <v>70950</v>
      </c>
      <c r="AH647" s="46">
        <f t="shared" si="103"/>
        <v>70950</v>
      </c>
      <c r="AL647" s="48">
        <f t="shared" si="104"/>
        <v>8</v>
      </c>
      <c r="AN647" s="45">
        <f t="shared" si="105"/>
        <v>5676</v>
      </c>
      <c r="AO647" s="48">
        <f t="shared" si="106"/>
        <v>33311</v>
      </c>
      <c r="AQ647" s="52" t="str">
        <f t="shared" si="107"/>
        <v>K-hangtra</v>
      </c>
      <c r="AR647" s="52">
        <f t="shared" si="108"/>
        <v>156</v>
      </c>
      <c r="AS647" s="52">
        <f t="shared" si="109"/>
        <v>632</v>
      </c>
    </row>
    <row r="648" spans="3:45" x14ac:dyDescent="0.25">
      <c r="C648" s="39" t="str">
        <f>IF(H648="","",Sheet1!AI648)</f>
        <v>B</v>
      </c>
      <c r="D648" s="38" t="s">
        <v>3039</v>
      </c>
      <c r="E648" s="38" t="s">
        <v>25</v>
      </c>
      <c r="F648" s="39" t="str">
        <f>IF(H648="","",Sheet1!AF648)</f>
        <v>06/10/2025</v>
      </c>
      <c r="G648" t="str">
        <f>IF(H648="","",Sheet1!AF648)</f>
        <v>06/10/2025</v>
      </c>
      <c r="H648" s="21">
        <v>9106030462</v>
      </c>
      <c r="I648" t="str">
        <f>IF(H648="","",Sheet1!AF648)</f>
        <v>06/10/2025</v>
      </c>
      <c r="J648" s="40" t="str">
        <f t="shared" si="100"/>
        <v>NKHT2510/00300017986</v>
      </c>
      <c r="L648" s="42" t="str">
        <f>IF(H648="","",Sheet1!AK648)</f>
        <v>K25TTM</v>
      </c>
      <c r="M648" s="42" t="str">
        <f>IF(H648="","",Sheet1!AE648)</f>
        <v>00017986</v>
      </c>
      <c r="N648" s="43" t="str">
        <f>IF(H648="","",Sheet1!AF648)</f>
        <v>06/10/2025</v>
      </c>
      <c r="O648" s="15" t="str">
        <f>IF(H648="","",Sheet1!AH648)</f>
        <v>WIN-PTO-00-003</v>
      </c>
      <c r="S648" s="40" t="str">
        <f>IF(H648="","",Sheet1!AL648)</f>
        <v>2BC5 WM+ PTO Quế Trạo, Tam Sơn</v>
      </c>
      <c r="V648" s="40" t="str">
        <f>IF(H648="","",Sheet1!AL648)</f>
        <v>2BC5 WM+ PTO Quế Trạo, Tam Sơn</v>
      </c>
      <c r="Y648" s="15" t="str">
        <f>IF(H648="","",Sheet1!AJ648)</f>
        <v>GM500</v>
      </c>
      <c r="AB648" s="51">
        <f t="shared" si="101"/>
        <v>5111</v>
      </c>
      <c r="AC648" s="51">
        <f t="shared" si="102"/>
        <v>131</v>
      </c>
      <c r="AE648" s="45">
        <f>IF(H648="","",Sheet1!U648)</f>
        <v>2</v>
      </c>
      <c r="AG648" s="15">
        <f>IF(H648="","",Sheet1!T648)</f>
        <v>111058</v>
      </c>
      <c r="AH648" s="46">
        <f t="shared" si="103"/>
        <v>222116</v>
      </c>
      <c r="AL648" s="48">
        <f t="shared" si="104"/>
        <v>8</v>
      </c>
      <c r="AN648" s="45">
        <f t="shared" si="105"/>
        <v>17769.28</v>
      </c>
      <c r="AO648" s="48">
        <f t="shared" si="106"/>
        <v>33311</v>
      </c>
      <c r="AQ648" s="52" t="str">
        <f t="shared" si="107"/>
        <v>K-hangtra</v>
      </c>
      <c r="AR648" s="52">
        <f t="shared" si="108"/>
        <v>156</v>
      </c>
      <c r="AS648" s="52">
        <f t="shared" si="109"/>
        <v>632</v>
      </c>
    </row>
    <row r="649" spans="3:45" x14ac:dyDescent="0.25">
      <c r="C649" s="39" t="str">
        <f>IF(H649="","",Sheet1!AI649)</f>
        <v>B</v>
      </c>
      <c r="D649" s="38" t="s">
        <v>3039</v>
      </c>
      <c r="E649" s="38" t="s">
        <v>25</v>
      </c>
      <c r="F649" s="39" t="str">
        <f>IF(H649="","",Sheet1!AF649)</f>
        <v>06/10/2025</v>
      </c>
      <c r="G649" t="str">
        <f>IF(H649="","",Sheet1!AF649)</f>
        <v>06/10/2025</v>
      </c>
      <c r="H649" s="21">
        <v>9106030433</v>
      </c>
      <c r="I649" t="str">
        <f>IF(H649="","",Sheet1!AF649)</f>
        <v>06/10/2025</v>
      </c>
      <c r="J649" s="40" t="str">
        <f t="shared" si="100"/>
        <v>NKHT2510/00700047056</v>
      </c>
      <c r="L649" s="42" t="str">
        <f>IF(H649="","",Sheet1!AK649)</f>
        <v>K25TTM</v>
      </c>
      <c r="M649" s="42" t="str">
        <f>IF(H649="","",Sheet1!AE649)</f>
        <v>00047056</v>
      </c>
      <c r="N649" s="43" t="str">
        <f>IF(H649="","",Sheet1!AF649)</f>
        <v>06/10/2025</v>
      </c>
      <c r="O649" s="15" t="str">
        <f>IF(H649="","",Sheet1!AH649)</f>
        <v>WIN-QNH-00-007</v>
      </c>
      <c r="S649" s="40" t="str">
        <f>IF(H649="","",Sheet1!AL649)</f>
        <v>4987 WM+ QNH Tổ 8 Khu 3B Cẩm Trung</v>
      </c>
      <c r="V649" s="40" t="str">
        <f>IF(H649="","",Sheet1!AL649)</f>
        <v>4987 WM+ QNH Tổ 8 Khu 3B Cẩm Trung</v>
      </c>
      <c r="Y649" s="15" t="str">
        <f>IF(H649="","",Sheet1!AJ649)</f>
        <v>GTLX250G</v>
      </c>
      <c r="AB649" s="51">
        <f t="shared" si="101"/>
        <v>5111</v>
      </c>
      <c r="AC649" s="51">
        <f t="shared" si="102"/>
        <v>131</v>
      </c>
      <c r="AE649" s="45">
        <f>IF(H649="","",Sheet1!U649)</f>
        <v>4</v>
      </c>
      <c r="AG649" s="15">
        <f>IF(H649="","",Sheet1!T649)</f>
        <v>41150</v>
      </c>
      <c r="AH649" s="46">
        <f t="shared" si="103"/>
        <v>164600</v>
      </c>
      <c r="AL649" s="48">
        <f t="shared" si="104"/>
        <v>8</v>
      </c>
      <c r="AN649" s="45">
        <f t="shared" si="105"/>
        <v>13168</v>
      </c>
      <c r="AO649" s="48">
        <f t="shared" si="106"/>
        <v>33311</v>
      </c>
      <c r="AQ649" s="52" t="str">
        <f t="shared" si="107"/>
        <v>K-hangtra</v>
      </c>
      <c r="AR649" s="52">
        <f t="shared" si="108"/>
        <v>156</v>
      </c>
      <c r="AS649" s="52">
        <f t="shared" si="109"/>
        <v>632</v>
      </c>
    </row>
    <row r="650" spans="3:45" x14ac:dyDescent="0.25">
      <c r="C650" s="39" t="str">
        <f>IF(H650="","",Sheet1!AI650)</f>
        <v>B</v>
      </c>
      <c r="D650" s="38" t="s">
        <v>3039</v>
      </c>
      <c r="E650" s="38" t="s">
        <v>25</v>
      </c>
      <c r="F650" s="39" t="str">
        <f>IF(H650="","",Sheet1!AF650)</f>
        <v>06/10/2025</v>
      </c>
      <c r="G650" t="str">
        <f>IF(H650="","",Sheet1!AF650)</f>
        <v>06/10/2025</v>
      </c>
      <c r="H650" s="21">
        <v>9106030433</v>
      </c>
      <c r="I650" t="str">
        <f>IF(H650="","",Sheet1!AF650)</f>
        <v>06/10/2025</v>
      </c>
      <c r="J650" s="40" t="str">
        <f t="shared" si="100"/>
        <v>NKHT2510/00700047056</v>
      </c>
      <c r="L650" s="42" t="str">
        <f>IF(H650="","",Sheet1!AK650)</f>
        <v>K25TTM</v>
      </c>
      <c r="M650" s="42" t="str">
        <f>IF(H650="","",Sheet1!AE650)</f>
        <v>00047056</v>
      </c>
      <c r="N650" s="43" t="str">
        <f>IF(H650="","",Sheet1!AF650)</f>
        <v>06/10/2025</v>
      </c>
      <c r="O650" s="15" t="str">
        <f>IF(H650="","",Sheet1!AH650)</f>
        <v>WIN-QNH-00-007</v>
      </c>
      <c r="S650" s="40" t="str">
        <f>IF(H650="","",Sheet1!AL650)</f>
        <v>4987 WM+ QNH Tổ 8 Khu 3B Cẩm Trung</v>
      </c>
      <c r="V650" s="40" t="str">
        <f>IF(H650="","",Sheet1!AL650)</f>
        <v>4987 WM+ QNH Tổ 8 Khu 3B Cẩm Trung</v>
      </c>
      <c r="Y650" s="15" t="str">
        <f>IF(H650="","",Sheet1!AJ650)</f>
        <v>MNH250</v>
      </c>
      <c r="AB650" s="51">
        <f t="shared" si="101"/>
        <v>5111</v>
      </c>
      <c r="AC650" s="51">
        <f t="shared" si="102"/>
        <v>131</v>
      </c>
      <c r="AE650" s="45">
        <f>IF(H650="","",Sheet1!U650)</f>
        <v>2</v>
      </c>
      <c r="AG650" s="15">
        <f>IF(H650="","",Sheet1!T650)</f>
        <v>46000</v>
      </c>
      <c r="AH650" s="46">
        <f t="shared" si="103"/>
        <v>92000</v>
      </c>
      <c r="AL650" s="48">
        <f t="shared" si="104"/>
        <v>8</v>
      </c>
      <c r="AN650" s="45">
        <f t="shared" si="105"/>
        <v>7360</v>
      </c>
      <c r="AO650" s="48">
        <f t="shared" si="106"/>
        <v>33311</v>
      </c>
      <c r="AQ650" s="52" t="str">
        <f t="shared" si="107"/>
        <v>K-hangtra</v>
      </c>
      <c r="AR650" s="52">
        <f t="shared" si="108"/>
        <v>156</v>
      </c>
      <c r="AS650" s="52">
        <f t="shared" si="109"/>
        <v>632</v>
      </c>
    </row>
    <row r="651" spans="3:45" x14ac:dyDescent="0.25">
      <c r="C651" s="39" t="str">
        <f>IF(H651="","",Sheet1!AI651)</f>
        <v>B</v>
      </c>
      <c r="D651" s="38" t="s">
        <v>3039</v>
      </c>
      <c r="E651" s="38" t="s">
        <v>25</v>
      </c>
      <c r="F651" s="39" t="str">
        <f>IF(H651="","",Sheet1!AF651)</f>
        <v>06/10/2025</v>
      </c>
      <c r="G651" t="str">
        <f>IF(H651="","",Sheet1!AF651)</f>
        <v>06/10/2025</v>
      </c>
      <c r="H651" s="21">
        <v>9106030436</v>
      </c>
      <c r="I651" t="str">
        <f>IF(H651="","",Sheet1!AF651)</f>
        <v>06/10/2025</v>
      </c>
      <c r="J651" s="40" t="str">
        <f t="shared" si="100"/>
        <v>NKHT2510/00700047057</v>
      </c>
      <c r="L651" s="42" t="str">
        <f>IF(H651="","",Sheet1!AK651)</f>
        <v>K25TTM</v>
      </c>
      <c r="M651" s="42" t="str">
        <f>IF(H651="","",Sheet1!AE651)</f>
        <v>00047057</v>
      </c>
      <c r="N651" s="43" t="str">
        <f>IF(H651="","",Sheet1!AF651)</f>
        <v>06/10/2025</v>
      </c>
      <c r="O651" s="15" t="str">
        <f>IF(H651="","",Sheet1!AH651)</f>
        <v>WIN-QNH-00-007</v>
      </c>
      <c r="S651" s="40" t="str">
        <f>IF(H651="","",Sheet1!AL651)</f>
        <v>4987 WM+ QNH Tổ 8 Khu 3B Cẩm Trung</v>
      </c>
      <c r="V651" s="40" t="str">
        <f>IF(H651="","",Sheet1!AL651)</f>
        <v>4987 WM+ QNH Tổ 8 Khu 3B Cẩm Trung</v>
      </c>
      <c r="Y651" s="15" t="str">
        <f>IF(H651="","",Sheet1!AJ651)</f>
        <v>TH200</v>
      </c>
      <c r="AB651" s="51">
        <f t="shared" si="101"/>
        <v>5111</v>
      </c>
      <c r="AC651" s="51">
        <f t="shared" si="102"/>
        <v>131</v>
      </c>
      <c r="AE651" s="45">
        <f>IF(H651="","",Sheet1!U651)</f>
        <v>6</v>
      </c>
      <c r="AG651" s="15">
        <f>IF(H651="","",Sheet1!T651)</f>
        <v>45588</v>
      </c>
      <c r="AH651" s="46">
        <f t="shared" si="103"/>
        <v>273528</v>
      </c>
      <c r="AL651" s="48">
        <f t="shared" si="104"/>
        <v>8</v>
      </c>
      <c r="AN651" s="45">
        <f t="shared" si="105"/>
        <v>21882.240000000002</v>
      </c>
      <c r="AO651" s="48">
        <f t="shared" si="106"/>
        <v>33311</v>
      </c>
      <c r="AQ651" s="52" t="str">
        <f t="shared" si="107"/>
        <v>K-hangtra</v>
      </c>
      <c r="AR651" s="52">
        <f t="shared" si="108"/>
        <v>156</v>
      </c>
      <c r="AS651" s="52">
        <f t="shared" si="109"/>
        <v>632</v>
      </c>
    </row>
    <row r="652" spans="3:45" x14ac:dyDescent="0.25">
      <c r="C652" s="39" t="str">
        <f>IF(H652="","",Sheet1!AI652)</f>
        <v>N</v>
      </c>
      <c r="D652" s="38" t="s">
        <v>3039</v>
      </c>
      <c r="E652" s="38" t="s">
        <v>25</v>
      </c>
      <c r="F652" s="39" t="str">
        <f>IF(H652="","",Sheet1!AF652)</f>
        <v>06/10/2025</v>
      </c>
      <c r="G652" t="str">
        <f>IF(H652="","",Sheet1!AF652)</f>
        <v>06/10/2025</v>
      </c>
      <c r="H652" s="21">
        <v>9106030519</v>
      </c>
      <c r="I652" t="str">
        <f>IF(H652="","",Sheet1!AF652)</f>
        <v>06/10/2025</v>
      </c>
      <c r="J652" s="40" t="str">
        <f t="shared" si="100"/>
        <v>NKHT2510/42000158666</v>
      </c>
      <c r="L652" s="42" t="str">
        <f>IF(H652="","",Sheet1!AK652)</f>
        <v>K25TTM</v>
      </c>
      <c r="M652" s="42" t="str">
        <f>IF(H652="","",Sheet1!AE652)</f>
        <v>00158666</v>
      </c>
      <c r="N652" s="43" t="str">
        <f>IF(H652="","",Sheet1!AF652)</f>
        <v>06/10/2025</v>
      </c>
      <c r="O652" s="15" t="str">
        <f>IF(H652="","",Sheet1!AH652)</f>
        <v>WIN3420</v>
      </c>
      <c r="S652" s="40" t="str">
        <f>IF(H652="","",Sheet1!AL652)</f>
        <v>3420 WM+ HCM 45 Đường TL 27</v>
      </c>
      <c r="V652" s="40" t="str">
        <f>IF(H652="","",Sheet1!AL652)</f>
        <v>3420 WM+ HCM 45 Đường TL 27</v>
      </c>
      <c r="Y652" s="15" t="str">
        <f>IF(H652="","",Sheet1!AJ652)</f>
        <v>CC300</v>
      </c>
      <c r="AB652" s="51">
        <f t="shared" si="101"/>
        <v>5111</v>
      </c>
      <c r="AC652" s="51">
        <f t="shared" si="102"/>
        <v>131</v>
      </c>
      <c r="AE652" s="45">
        <f>IF(H652="","",Sheet1!U652)</f>
        <v>1</v>
      </c>
      <c r="AG652" s="15">
        <f>IF(H652="","",Sheet1!T652)</f>
        <v>60885</v>
      </c>
      <c r="AH652" s="46">
        <f t="shared" si="103"/>
        <v>60885</v>
      </c>
      <c r="AL652" s="48">
        <f t="shared" si="104"/>
        <v>8</v>
      </c>
      <c r="AN652" s="45">
        <f t="shared" si="105"/>
        <v>4870.8</v>
      </c>
      <c r="AO652" s="48">
        <f t="shared" si="106"/>
        <v>33311</v>
      </c>
      <c r="AQ652" s="52" t="str">
        <f t="shared" si="107"/>
        <v>K-hangtra</v>
      </c>
      <c r="AR652" s="52">
        <f t="shared" si="108"/>
        <v>156</v>
      </c>
      <c r="AS652" s="52">
        <f t="shared" si="109"/>
        <v>632</v>
      </c>
    </row>
    <row r="653" spans="3:45" x14ac:dyDescent="0.25">
      <c r="C653" s="39" t="str">
        <f>IF(H653="","",Sheet1!AI653)</f>
        <v>N</v>
      </c>
      <c r="D653" s="38" t="s">
        <v>3039</v>
      </c>
      <c r="E653" s="38" t="s">
        <v>25</v>
      </c>
      <c r="F653" s="39" t="str">
        <f>IF(H653="","",Sheet1!AF653)</f>
        <v>06/10/2025</v>
      </c>
      <c r="G653" t="str">
        <f>IF(H653="","",Sheet1!AF653)</f>
        <v>06/10/2025</v>
      </c>
      <c r="H653" s="21">
        <v>9106030519</v>
      </c>
      <c r="I653" t="str">
        <f>IF(H653="","",Sheet1!AF653)</f>
        <v>06/10/2025</v>
      </c>
      <c r="J653" s="40" t="str">
        <f t="shared" si="100"/>
        <v>NKHT2510/42000158666</v>
      </c>
      <c r="L653" s="42" t="str">
        <f>IF(H653="","",Sheet1!AK653)</f>
        <v>K25TTM</v>
      </c>
      <c r="M653" s="42" t="str">
        <f>IF(H653="","",Sheet1!AE653)</f>
        <v>00158666</v>
      </c>
      <c r="N653" s="43" t="str">
        <f>IF(H653="","",Sheet1!AF653)</f>
        <v>06/10/2025</v>
      </c>
      <c r="O653" s="15" t="str">
        <f>IF(H653="","",Sheet1!AH653)</f>
        <v>WIN3420</v>
      </c>
      <c r="S653" s="40" t="str">
        <f>IF(H653="","",Sheet1!AL653)</f>
        <v>3420 WM+ HCM 45 Đường TL 27</v>
      </c>
      <c r="V653" s="40" t="str">
        <f>IF(H653="","",Sheet1!AL653)</f>
        <v>3420 WM+ HCM 45 Đường TL 27</v>
      </c>
      <c r="Y653" s="15" t="str">
        <f>IF(H653="","",Sheet1!AJ653)</f>
        <v>GSG250</v>
      </c>
      <c r="AB653" s="51">
        <f t="shared" si="101"/>
        <v>5111</v>
      </c>
      <c r="AC653" s="51">
        <f t="shared" si="102"/>
        <v>131</v>
      </c>
      <c r="AE653" s="45">
        <f>IF(H653="","",Sheet1!U653)</f>
        <v>1</v>
      </c>
      <c r="AG653" s="15">
        <f>IF(H653="","",Sheet1!T653)</f>
        <v>50400</v>
      </c>
      <c r="AH653" s="46">
        <f t="shared" si="103"/>
        <v>50400</v>
      </c>
      <c r="AL653" s="48">
        <f t="shared" si="104"/>
        <v>8</v>
      </c>
      <c r="AN653" s="45">
        <f t="shared" si="105"/>
        <v>4032</v>
      </c>
      <c r="AO653" s="48">
        <f t="shared" si="106"/>
        <v>33311</v>
      </c>
      <c r="AQ653" s="52" t="str">
        <f t="shared" si="107"/>
        <v>K-hangtra</v>
      </c>
      <c r="AR653" s="52">
        <f t="shared" si="108"/>
        <v>156</v>
      </c>
      <c r="AS653" s="52">
        <f t="shared" si="109"/>
        <v>632</v>
      </c>
    </row>
    <row r="654" spans="3:45" x14ac:dyDescent="0.25">
      <c r="C654" s="39" t="str">
        <f>IF(H654="","",Sheet1!AI654)</f>
        <v>N</v>
      </c>
      <c r="D654" s="38" t="s">
        <v>3039</v>
      </c>
      <c r="E654" s="38" t="s">
        <v>25</v>
      </c>
      <c r="F654" s="39" t="str">
        <f>IF(H654="","",Sheet1!AF654)</f>
        <v>06/10/2025</v>
      </c>
      <c r="G654" t="str">
        <f>IF(H654="","",Sheet1!AF654)</f>
        <v>06/10/2025</v>
      </c>
      <c r="H654" s="21">
        <v>9106030519</v>
      </c>
      <c r="I654" t="str">
        <f>IF(H654="","",Sheet1!AF654)</f>
        <v>06/10/2025</v>
      </c>
      <c r="J654" s="40" t="str">
        <f t="shared" si="100"/>
        <v>NKHT2510/42000158666</v>
      </c>
      <c r="L654" s="42" t="str">
        <f>IF(H654="","",Sheet1!AK654)</f>
        <v>K25TTM</v>
      </c>
      <c r="M654" s="42" t="str">
        <f>IF(H654="","",Sheet1!AE654)</f>
        <v>00158666</v>
      </c>
      <c r="N654" s="43" t="str">
        <f>IF(H654="","",Sheet1!AF654)</f>
        <v>06/10/2025</v>
      </c>
      <c r="O654" s="15" t="str">
        <f>IF(H654="","",Sheet1!AH654)</f>
        <v>WIN3420</v>
      </c>
      <c r="S654" s="40" t="str">
        <f>IF(H654="","",Sheet1!AL654)</f>
        <v>3420 WM+ HCM 45 Đường TL 27</v>
      </c>
      <c r="V654" s="40" t="str">
        <f>IF(H654="","",Sheet1!AL654)</f>
        <v>3420 WM+ HCM 45 Đường TL 27</v>
      </c>
      <c r="Y654" s="15" t="str">
        <f>IF(H654="","",Sheet1!AJ654)</f>
        <v>GL250</v>
      </c>
      <c r="AB654" s="51">
        <f t="shared" si="101"/>
        <v>5111</v>
      </c>
      <c r="AC654" s="51">
        <f t="shared" si="102"/>
        <v>131</v>
      </c>
      <c r="AE654" s="45">
        <f>IF(H654="","",Sheet1!U654)</f>
        <v>1</v>
      </c>
      <c r="AG654" s="15">
        <f>IF(H654="","",Sheet1!T654)</f>
        <v>49500</v>
      </c>
      <c r="AH654" s="46">
        <f t="shared" si="103"/>
        <v>49500</v>
      </c>
      <c r="AL654" s="48">
        <f t="shared" si="104"/>
        <v>8</v>
      </c>
      <c r="AN654" s="45">
        <f t="shared" si="105"/>
        <v>3960</v>
      </c>
      <c r="AO654" s="48">
        <f t="shared" si="106"/>
        <v>33311</v>
      </c>
      <c r="AQ654" s="52" t="str">
        <f t="shared" si="107"/>
        <v>K-hangtra</v>
      </c>
      <c r="AR654" s="52">
        <f t="shared" si="108"/>
        <v>156</v>
      </c>
      <c r="AS654" s="52">
        <f t="shared" si="109"/>
        <v>632</v>
      </c>
    </row>
    <row r="655" spans="3:45" x14ac:dyDescent="0.25">
      <c r="C655" s="39" t="str">
        <f>IF(H655="","",Sheet1!AI655)</f>
        <v>B</v>
      </c>
      <c r="D655" s="38" t="s">
        <v>3039</v>
      </c>
      <c r="E655" s="38" t="s">
        <v>25</v>
      </c>
      <c r="F655" s="39" t="str">
        <f>IF(H655="","",Sheet1!AF655)</f>
        <v>06/10/2025</v>
      </c>
      <c r="G655" t="str">
        <f>IF(H655="","",Sheet1!AF655)</f>
        <v>06/10/2025</v>
      </c>
      <c r="H655" s="21">
        <v>9106030522</v>
      </c>
      <c r="I655" t="str">
        <f>IF(H655="","",Sheet1!AF655)</f>
        <v>06/10/2025</v>
      </c>
      <c r="J655" s="40" t="str">
        <f t="shared" si="100"/>
        <v>NKHT2510/00300017988</v>
      </c>
      <c r="L655" s="42" t="str">
        <f>IF(H655="","",Sheet1!AK655)</f>
        <v>K25TTM</v>
      </c>
      <c r="M655" s="42" t="str">
        <f>IF(H655="","",Sheet1!AE655)</f>
        <v>00017988</v>
      </c>
      <c r="N655" s="43" t="str">
        <f>IF(H655="","",Sheet1!AF655)</f>
        <v>06/10/2025</v>
      </c>
      <c r="O655" s="15" t="str">
        <f>IF(H655="","",Sheet1!AH655)</f>
        <v>WIN-PTO-00-003</v>
      </c>
      <c r="S655" s="40" t="str">
        <f>IF(H655="","",Sheet1!AL655)</f>
        <v>2AKU WM+ PTO Khu 4, Đoan Hạ</v>
      </c>
      <c r="V655" s="40" t="str">
        <f>IF(H655="","",Sheet1!AL655)</f>
        <v>2AKU WM+ PTO Khu 4, Đoan Hạ</v>
      </c>
      <c r="Y655" s="15" t="str">
        <f>IF(H655="","",Sheet1!AJ655)</f>
        <v>MNH250</v>
      </c>
      <c r="AB655" s="51">
        <f t="shared" si="101"/>
        <v>5111</v>
      </c>
      <c r="AC655" s="51">
        <f t="shared" si="102"/>
        <v>131</v>
      </c>
      <c r="AE655" s="45">
        <f>IF(H655="","",Sheet1!U655)</f>
        <v>2</v>
      </c>
      <c r="AG655" s="15">
        <f>IF(H655="","",Sheet1!T655)</f>
        <v>46000</v>
      </c>
      <c r="AH655" s="46">
        <f t="shared" si="103"/>
        <v>92000</v>
      </c>
      <c r="AL655" s="48">
        <f t="shared" si="104"/>
        <v>8</v>
      </c>
      <c r="AN655" s="45">
        <f t="shared" si="105"/>
        <v>7360</v>
      </c>
      <c r="AO655" s="48">
        <f t="shared" si="106"/>
        <v>33311</v>
      </c>
      <c r="AQ655" s="52" t="str">
        <f t="shared" si="107"/>
        <v>K-hangtra</v>
      </c>
      <c r="AR655" s="52">
        <f t="shared" si="108"/>
        <v>156</v>
      </c>
      <c r="AS655" s="52">
        <f t="shared" si="109"/>
        <v>632</v>
      </c>
    </row>
    <row r="656" spans="3:45" x14ac:dyDescent="0.25">
      <c r="C656" s="39" t="str">
        <f>IF(H656="","",Sheet1!AI656)</f>
        <v>N</v>
      </c>
      <c r="D656" s="38" t="s">
        <v>3039</v>
      </c>
      <c r="E656" s="38" t="s">
        <v>25</v>
      </c>
      <c r="F656" s="39" t="str">
        <f>IF(H656="","",Sheet1!AF656)</f>
        <v>06/10/2025</v>
      </c>
      <c r="G656" t="str">
        <f>IF(H656="","",Sheet1!AF656)</f>
        <v>06/10/2025</v>
      </c>
      <c r="H656" s="21">
        <v>9106030578</v>
      </c>
      <c r="I656" t="str">
        <f>IF(H656="","",Sheet1!AF656)</f>
        <v>06/10/2025</v>
      </c>
      <c r="J656" s="40" t="str">
        <f t="shared" si="100"/>
        <v>NKHT2510/42000158670</v>
      </c>
      <c r="L656" s="42" t="str">
        <f>IF(H656="","",Sheet1!AK656)</f>
        <v>K25TTM</v>
      </c>
      <c r="M656" s="42" t="str">
        <f>IF(H656="","",Sheet1!AE656)</f>
        <v>00158670</v>
      </c>
      <c r="N656" s="43" t="str">
        <f>IF(H656="","",Sheet1!AF656)</f>
        <v>06/10/2025</v>
      </c>
      <c r="O656" s="15" t="str">
        <f>IF(H656="","",Sheet1!AH656)</f>
        <v>WIN3420</v>
      </c>
      <c r="S656" s="40" t="str">
        <f>IF(H656="","",Sheet1!AL656)</f>
        <v>3420 WM+ HCM 45 Đường TL 27</v>
      </c>
      <c r="V656" s="40" t="str">
        <f>IF(H656="","",Sheet1!AL656)</f>
        <v>3420 WM+ HCM 45 Đường TL 27</v>
      </c>
      <c r="Y656" s="15" t="str">
        <f>IF(H656="","",Sheet1!AJ656)</f>
        <v>TH200</v>
      </c>
      <c r="AB656" s="51">
        <f t="shared" si="101"/>
        <v>5111</v>
      </c>
      <c r="AC656" s="51">
        <f t="shared" si="102"/>
        <v>131</v>
      </c>
      <c r="AE656" s="45">
        <f>IF(H656="","",Sheet1!U656)</f>
        <v>1</v>
      </c>
      <c r="AG656" s="15">
        <f>IF(H656="","",Sheet1!T656)</f>
        <v>45588</v>
      </c>
      <c r="AH656" s="46">
        <f t="shared" si="103"/>
        <v>45588</v>
      </c>
      <c r="AL656" s="48">
        <f t="shared" si="104"/>
        <v>8</v>
      </c>
      <c r="AN656" s="45">
        <f t="shared" si="105"/>
        <v>3647.04</v>
      </c>
      <c r="AO656" s="48">
        <f t="shared" si="106"/>
        <v>33311</v>
      </c>
      <c r="AQ656" s="52" t="str">
        <f t="shared" si="107"/>
        <v>K-hangtra</v>
      </c>
      <c r="AR656" s="52">
        <f t="shared" si="108"/>
        <v>156</v>
      </c>
      <c r="AS656" s="52">
        <f t="shared" si="109"/>
        <v>632</v>
      </c>
    </row>
    <row r="657" spans="3:45" x14ac:dyDescent="0.25">
      <c r="C657" s="39" t="str">
        <f>IF(H657="","",Sheet1!AI657)</f>
        <v>B</v>
      </c>
      <c r="D657" s="38" t="s">
        <v>3039</v>
      </c>
      <c r="E657" s="38" t="s">
        <v>25</v>
      </c>
      <c r="F657" s="39" t="str">
        <f>IF(H657="","",Sheet1!AF657)</f>
        <v>06/10/2025</v>
      </c>
      <c r="G657" t="str">
        <f>IF(H657="","",Sheet1!AF657)</f>
        <v>06/10/2025</v>
      </c>
      <c r="H657" s="21">
        <v>9106030564</v>
      </c>
      <c r="I657" t="str">
        <f>IF(H657="","",Sheet1!AF657)</f>
        <v>06/10/2025</v>
      </c>
      <c r="J657" s="40" t="str">
        <f t="shared" si="100"/>
        <v>NKHT2510/00600014818</v>
      </c>
      <c r="L657" s="42" t="str">
        <f>IF(H657="","",Sheet1!AK657)</f>
        <v>K25TTM</v>
      </c>
      <c r="M657" s="42" t="str">
        <f>IF(H657="","",Sheet1!AE657)</f>
        <v>00014818</v>
      </c>
      <c r="N657" s="43" t="str">
        <f>IF(H657="","",Sheet1!AF657)</f>
        <v>06/10/2025</v>
      </c>
      <c r="O657" s="15" t="str">
        <f>IF(H657="","",Sheet1!AH657)</f>
        <v>WIN-HDG-00-006</v>
      </c>
      <c r="S657" s="40" t="str">
        <f>IF(H657="","",Sheet1!AL657)</f>
        <v>5903 WM+ HDG 394 TT Phủ, Bình Giang</v>
      </c>
      <c r="V657" s="40" t="str">
        <f>IF(H657="","",Sheet1!AL657)</f>
        <v>5903 WM+ HDG 394 TT Phủ, Bình Giang</v>
      </c>
      <c r="Y657" s="15" t="str">
        <f>IF(H657="","",Sheet1!AJ657)</f>
        <v>GM500</v>
      </c>
      <c r="AB657" s="51">
        <f t="shared" si="101"/>
        <v>5111</v>
      </c>
      <c r="AC657" s="51">
        <f t="shared" si="102"/>
        <v>131</v>
      </c>
      <c r="AE657" s="45">
        <f>IF(H657="","",Sheet1!U657)</f>
        <v>1</v>
      </c>
      <c r="AG657" s="15">
        <f>IF(H657="","",Sheet1!T657)</f>
        <v>111058</v>
      </c>
      <c r="AH657" s="46">
        <f t="shared" si="103"/>
        <v>111058</v>
      </c>
      <c r="AL657" s="48">
        <f t="shared" si="104"/>
        <v>8</v>
      </c>
      <c r="AN657" s="45">
        <f t="shared" si="105"/>
        <v>8884.64</v>
      </c>
      <c r="AO657" s="48">
        <f t="shared" si="106"/>
        <v>33311</v>
      </c>
      <c r="AQ657" s="52" t="str">
        <f t="shared" si="107"/>
        <v>K-hangtra</v>
      </c>
      <c r="AR657" s="52">
        <f t="shared" si="108"/>
        <v>156</v>
      </c>
      <c r="AS657" s="52">
        <f t="shared" si="109"/>
        <v>632</v>
      </c>
    </row>
    <row r="658" spans="3:45" x14ac:dyDescent="0.25">
      <c r="C658" s="39" t="str">
        <f>IF(H658="","",Sheet1!AI658)</f>
        <v>N</v>
      </c>
      <c r="D658" s="38" t="s">
        <v>3039</v>
      </c>
      <c r="E658" s="38" t="s">
        <v>25</v>
      </c>
      <c r="F658" s="39" t="str">
        <f>IF(H658="","",Sheet1!AF658)</f>
        <v>06/10/2025</v>
      </c>
      <c r="G658" t="str">
        <f>IF(H658="","",Sheet1!AF658)</f>
        <v>06/10/2025</v>
      </c>
      <c r="H658" s="21">
        <v>9106030642</v>
      </c>
      <c r="I658" t="str">
        <f>IF(H658="","",Sheet1!AF658)</f>
        <v>06/10/2025</v>
      </c>
      <c r="J658" s="40" t="str">
        <f t="shared" si="100"/>
        <v>NKHT2510/53400158680</v>
      </c>
      <c r="L658" s="42" t="str">
        <f>IF(H658="","",Sheet1!AK658)</f>
        <v>K25TTM</v>
      </c>
      <c r="M658" s="42" t="str">
        <f>IF(H658="","",Sheet1!AE658)</f>
        <v>00158680</v>
      </c>
      <c r="N658" s="43" t="str">
        <f>IF(H658="","",Sheet1!AF658)</f>
        <v>06/10/2025</v>
      </c>
      <c r="O658" s="15" t="str">
        <f>IF(H658="","",Sheet1!AH658)</f>
        <v>WIN3534</v>
      </c>
      <c r="S658" s="40" t="str">
        <f>IF(H658="","",Sheet1!AL658)</f>
        <v>3534 WIN HCM 860/80/22 Xô Viết Nghệ Tĩnh</v>
      </c>
      <c r="V658" s="40" t="str">
        <f>IF(H658="","",Sheet1!AL658)</f>
        <v>3534 WIN HCM 860/80/22 Xô Viết Nghệ Tĩnh</v>
      </c>
      <c r="Y658" s="15" t="str">
        <f>IF(H658="","",Sheet1!AJ658)</f>
        <v>GM500</v>
      </c>
      <c r="AB658" s="51">
        <f t="shared" si="101"/>
        <v>5111</v>
      </c>
      <c r="AC658" s="51">
        <f t="shared" si="102"/>
        <v>131</v>
      </c>
      <c r="AE658" s="45">
        <f>IF(H658="","",Sheet1!U658)</f>
        <v>5</v>
      </c>
      <c r="AG658" s="15">
        <f>IF(H658="","",Sheet1!T658)</f>
        <v>111058</v>
      </c>
      <c r="AH658" s="46">
        <f t="shared" si="103"/>
        <v>555290</v>
      </c>
      <c r="AL658" s="48">
        <f t="shared" si="104"/>
        <v>8</v>
      </c>
      <c r="AN658" s="45">
        <f t="shared" si="105"/>
        <v>44423.200000000004</v>
      </c>
      <c r="AO658" s="48">
        <f t="shared" si="106"/>
        <v>33311</v>
      </c>
      <c r="AQ658" s="52" t="str">
        <f t="shared" si="107"/>
        <v>K-hangtra</v>
      </c>
      <c r="AR658" s="52">
        <f t="shared" si="108"/>
        <v>156</v>
      </c>
      <c r="AS658" s="52">
        <f t="shared" si="109"/>
        <v>632</v>
      </c>
    </row>
    <row r="659" spans="3:45" x14ac:dyDescent="0.25">
      <c r="C659" s="39" t="str">
        <f>IF(H659="","",Sheet1!AI659)</f>
        <v>N</v>
      </c>
      <c r="D659" s="38" t="s">
        <v>3039</v>
      </c>
      <c r="E659" s="38" t="s">
        <v>25</v>
      </c>
      <c r="F659" s="39" t="str">
        <f>IF(H659="","",Sheet1!AF659)</f>
        <v>06/10/2025</v>
      </c>
      <c r="G659" t="str">
        <f>IF(H659="","",Sheet1!AF659)</f>
        <v>06/10/2025</v>
      </c>
      <c r="H659" s="21">
        <v>9106030642</v>
      </c>
      <c r="I659" t="str">
        <f>IF(H659="","",Sheet1!AF659)</f>
        <v>06/10/2025</v>
      </c>
      <c r="J659" s="40" t="str">
        <f t="shared" si="100"/>
        <v>NKHT2510/53400158680</v>
      </c>
      <c r="L659" s="42" t="str">
        <f>IF(H659="","",Sheet1!AK659)</f>
        <v>K25TTM</v>
      </c>
      <c r="M659" s="42" t="str">
        <f>IF(H659="","",Sheet1!AE659)</f>
        <v>00158680</v>
      </c>
      <c r="N659" s="43" t="str">
        <f>IF(H659="","",Sheet1!AF659)</f>
        <v>06/10/2025</v>
      </c>
      <c r="O659" s="15" t="str">
        <f>IF(H659="","",Sheet1!AH659)</f>
        <v>WIN3534</v>
      </c>
      <c r="S659" s="40" t="str">
        <f>IF(H659="","",Sheet1!AL659)</f>
        <v>3534 WIN HCM 860/80/22 Xô Viết Nghệ Tĩnh</v>
      </c>
      <c r="V659" s="40" t="str">
        <f>IF(H659="","",Sheet1!AL659)</f>
        <v>3534 WIN HCM 860/80/22 Xô Viết Nghệ Tĩnh</v>
      </c>
      <c r="Y659" s="15" t="str">
        <f>IF(H659="","",Sheet1!AJ659)</f>
        <v>TH200</v>
      </c>
      <c r="AB659" s="51">
        <f t="shared" si="101"/>
        <v>5111</v>
      </c>
      <c r="AC659" s="51">
        <f t="shared" si="102"/>
        <v>131</v>
      </c>
      <c r="AE659" s="45">
        <f>IF(H659="","",Sheet1!U659)</f>
        <v>1</v>
      </c>
      <c r="AG659" s="15">
        <f>IF(H659="","",Sheet1!T659)</f>
        <v>45588</v>
      </c>
      <c r="AH659" s="46">
        <f t="shared" si="103"/>
        <v>45588</v>
      </c>
      <c r="AL659" s="48">
        <f t="shared" si="104"/>
        <v>8</v>
      </c>
      <c r="AN659" s="45">
        <f t="shared" si="105"/>
        <v>3647.04</v>
      </c>
      <c r="AO659" s="48">
        <f t="shared" si="106"/>
        <v>33311</v>
      </c>
      <c r="AQ659" s="52" t="str">
        <f t="shared" si="107"/>
        <v>K-hangtra</v>
      </c>
      <c r="AR659" s="52">
        <f t="shared" si="108"/>
        <v>156</v>
      </c>
      <c r="AS659" s="52">
        <f t="shared" si="109"/>
        <v>632</v>
      </c>
    </row>
    <row r="660" spans="3:45" x14ac:dyDescent="0.25">
      <c r="C660" s="39" t="str">
        <f>IF(H660="","",Sheet1!AI660)</f>
        <v>N</v>
      </c>
      <c r="D660" s="38" t="s">
        <v>3039</v>
      </c>
      <c r="E660" s="38" t="s">
        <v>25</v>
      </c>
      <c r="F660" s="39" t="str">
        <f>IF(H660="","",Sheet1!AF660)</f>
        <v>06/10/2025</v>
      </c>
      <c r="G660" t="str">
        <f>IF(H660="","",Sheet1!AF660)</f>
        <v>06/10/2025</v>
      </c>
      <c r="H660" s="21">
        <v>9106030642</v>
      </c>
      <c r="I660" t="str">
        <f>IF(H660="","",Sheet1!AF660)</f>
        <v>06/10/2025</v>
      </c>
      <c r="J660" s="40" t="str">
        <f t="shared" si="100"/>
        <v>NKHT2510/53400158680</v>
      </c>
      <c r="L660" s="42" t="str">
        <f>IF(H660="","",Sheet1!AK660)</f>
        <v>K25TTM</v>
      </c>
      <c r="M660" s="42" t="str">
        <f>IF(H660="","",Sheet1!AE660)</f>
        <v>00158680</v>
      </c>
      <c r="N660" s="43" t="str">
        <f>IF(H660="","",Sheet1!AF660)</f>
        <v>06/10/2025</v>
      </c>
      <c r="O660" s="15" t="str">
        <f>IF(H660="","",Sheet1!AH660)</f>
        <v>WIN3534</v>
      </c>
      <c r="S660" s="40" t="str">
        <f>IF(H660="","",Sheet1!AL660)</f>
        <v>3534 WIN HCM 860/80/22 Xô Viết Nghệ Tĩnh</v>
      </c>
      <c r="V660" s="40" t="str">
        <f>IF(H660="","",Sheet1!AL660)</f>
        <v>3534 WIN HCM 860/80/22 Xô Viết Nghệ Tĩnh</v>
      </c>
      <c r="Y660" s="15" t="str">
        <f>IF(H660="","",Sheet1!AJ660)</f>
        <v>CN300</v>
      </c>
      <c r="AB660" s="51">
        <f t="shared" si="101"/>
        <v>5111</v>
      </c>
      <c r="AC660" s="51">
        <f t="shared" si="102"/>
        <v>131</v>
      </c>
      <c r="AE660" s="45">
        <f>IF(H660="","",Sheet1!U660)</f>
        <v>4</v>
      </c>
      <c r="AG660" s="15">
        <f>IF(H660="","",Sheet1!T660)</f>
        <v>70950</v>
      </c>
      <c r="AH660" s="46">
        <f t="shared" si="103"/>
        <v>283800</v>
      </c>
      <c r="AL660" s="48">
        <f t="shared" si="104"/>
        <v>8</v>
      </c>
      <c r="AN660" s="45">
        <f t="shared" si="105"/>
        <v>22704</v>
      </c>
      <c r="AO660" s="48">
        <f t="shared" si="106"/>
        <v>33311</v>
      </c>
      <c r="AQ660" s="52" t="str">
        <f t="shared" si="107"/>
        <v>K-hangtra</v>
      </c>
      <c r="AR660" s="52">
        <f t="shared" si="108"/>
        <v>156</v>
      </c>
      <c r="AS660" s="52">
        <f t="shared" si="109"/>
        <v>632</v>
      </c>
    </row>
    <row r="661" spans="3:45" x14ac:dyDescent="0.25">
      <c r="C661" s="39" t="str">
        <f>IF(H661="","",Sheet1!AI661)</f>
        <v>N</v>
      </c>
      <c r="D661" s="38" t="s">
        <v>3039</v>
      </c>
      <c r="E661" s="38" t="s">
        <v>25</v>
      </c>
      <c r="F661" s="39" t="str">
        <f>IF(H661="","",Sheet1!AF661)</f>
        <v>06/10/2025</v>
      </c>
      <c r="G661" t="str">
        <f>IF(H661="","",Sheet1!AF661)</f>
        <v>06/10/2025</v>
      </c>
      <c r="H661" s="21">
        <v>9106030642</v>
      </c>
      <c r="I661" t="str">
        <f>IF(H661="","",Sheet1!AF661)</f>
        <v>06/10/2025</v>
      </c>
      <c r="J661" s="40" t="str">
        <f t="shared" si="100"/>
        <v>NKHT2510/53400158680</v>
      </c>
      <c r="L661" s="42" t="str">
        <f>IF(H661="","",Sheet1!AK661)</f>
        <v>K25TTM</v>
      </c>
      <c r="M661" s="42" t="str">
        <f>IF(H661="","",Sheet1!AE661)</f>
        <v>00158680</v>
      </c>
      <c r="N661" s="43" t="str">
        <f>IF(H661="","",Sheet1!AF661)</f>
        <v>06/10/2025</v>
      </c>
      <c r="O661" s="15" t="str">
        <f>IF(H661="","",Sheet1!AH661)</f>
        <v>WIN3534</v>
      </c>
      <c r="S661" s="40" t="str">
        <f>IF(H661="","",Sheet1!AL661)</f>
        <v>3534 WIN HCM 860/80/22 Xô Viết Nghệ Tĩnh</v>
      </c>
      <c r="V661" s="40" t="str">
        <f>IF(H661="","",Sheet1!AL661)</f>
        <v>3534 WIN HCM 860/80/22 Xô Viết Nghệ Tĩnh</v>
      </c>
      <c r="Y661" s="15" t="str">
        <f>IF(H661="","",Sheet1!AJ661)</f>
        <v>CC300</v>
      </c>
      <c r="AB661" s="51">
        <f t="shared" si="101"/>
        <v>5111</v>
      </c>
      <c r="AC661" s="51">
        <f t="shared" si="102"/>
        <v>131</v>
      </c>
      <c r="AE661" s="45">
        <f>IF(H661="","",Sheet1!U661)</f>
        <v>3</v>
      </c>
      <c r="AG661" s="15">
        <f>IF(H661="","",Sheet1!T661)</f>
        <v>60885</v>
      </c>
      <c r="AH661" s="46">
        <f t="shared" si="103"/>
        <v>182655</v>
      </c>
      <c r="AL661" s="48">
        <f t="shared" si="104"/>
        <v>8</v>
      </c>
      <c r="AN661" s="45">
        <f t="shared" si="105"/>
        <v>14612.4</v>
      </c>
      <c r="AO661" s="48">
        <f t="shared" si="106"/>
        <v>33311</v>
      </c>
      <c r="AQ661" s="52" t="str">
        <f t="shared" si="107"/>
        <v>K-hangtra</v>
      </c>
      <c r="AR661" s="52">
        <f t="shared" si="108"/>
        <v>156</v>
      </c>
      <c r="AS661" s="52">
        <f t="shared" si="109"/>
        <v>632</v>
      </c>
    </row>
    <row r="662" spans="3:45" x14ac:dyDescent="0.25">
      <c r="C662" s="39" t="str">
        <f>IF(H662="","",Sheet1!AI662)</f>
        <v>B</v>
      </c>
      <c r="D662" s="38" t="s">
        <v>3039</v>
      </c>
      <c r="E662" s="38" t="s">
        <v>25</v>
      </c>
      <c r="F662" s="39" t="str">
        <f>IF(H662="","",Sheet1!AF662)</f>
        <v>06/10/2025</v>
      </c>
      <c r="G662" t="str">
        <f>IF(H662="","",Sheet1!AF662)</f>
        <v>06/10/2025</v>
      </c>
      <c r="H662" s="21">
        <v>9106030591</v>
      </c>
      <c r="I662" t="str">
        <f>IF(H662="","",Sheet1!AF662)</f>
        <v>06/10/2025</v>
      </c>
      <c r="J662" s="40" t="str">
        <f t="shared" si="100"/>
        <v>NKHT2510/06500009641</v>
      </c>
      <c r="L662" s="42" t="str">
        <f>IF(H662="","",Sheet1!AK662)</f>
        <v>K25TTM</v>
      </c>
      <c r="M662" s="42" t="str">
        <f>IF(H662="","",Sheet1!AE662)</f>
        <v>00009641</v>
      </c>
      <c r="N662" s="43" t="str">
        <f>IF(H662="","",Sheet1!AF662)</f>
        <v>06/10/2025</v>
      </c>
      <c r="O662" s="15" t="str">
        <f>IF(H662="","",Sheet1!AH662)</f>
        <v>WIN-065</v>
      </c>
      <c r="S662" s="40" t="str">
        <f>IF(H662="","",Sheet1!AL662)</f>
        <v>4877 WM+ BGG 97 Đào Sư Tích</v>
      </c>
      <c r="V662" s="40" t="str">
        <f>IF(H662="","",Sheet1!AL662)</f>
        <v>4877 WM+ BGG 97 Đào Sư Tích</v>
      </c>
      <c r="Y662" s="15" t="str">
        <f>IF(H662="","",Sheet1!AJ662)</f>
        <v>GM500</v>
      </c>
      <c r="AB662" s="51">
        <f t="shared" si="101"/>
        <v>5111</v>
      </c>
      <c r="AC662" s="51">
        <f t="shared" si="102"/>
        <v>131</v>
      </c>
      <c r="AE662" s="45">
        <f>IF(H662="","",Sheet1!U662)</f>
        <v>1</v>
      </c>
      <c r="AG662" s="15">
        <f>IF(H662="","",Sheet1!T662)</f>
        <v>111058</v>
      </c>
      <c r="AH662" s="46">
        <f t="shared" si="103"/>
        <v>111058</v>
      </c>
      <c r="AL662" s="48">
        <f t="shared" si="104"/>
        <v>8</v>
      </c>
      <c r="AN662" s="45">
        <f t="shared" si="105"/>
        <v>8884.64</v>
      </c>
      <c r="AO662" s="48">
        <f t="shared" si="106"/>
        <v>33311</v>
      </c>
      <c r="AQ662" s="52" t="str">
        <f t="shared" si="107"/>
        <v>K-hangtra</v>
      </c>
      <c r="AR662" s="52">
        <f t="shared" si="108"/>
        <v>156</v>
      </c>
      <c r="AS662" s="52">
        <f t="shared" si="109"/>
        <v>632</v>
      </c>
    </row>
    <row r="663" spans="3:45" x14ac:dyDescent="0.25">
      <c r="C663" s="39" t="str">
        <f>IF(H663="","",Sheet1!AI663)</f>
        <v>N</v>
      </c>
      <c r="D663" s="38" t="s">
        <v>3039</v>
      </c>
      <c r="E663" s="38" t="s">
        <v>25</v>
      </c>
      <c r="F663" s="39" t="str">
        <f>IF(H663="","",Sheet1!AF663)</f>
        <v>06/10/2025</v>
      </c>
      <c r="G663" t="str">
        <f>IF(H663="","",Sheet1!AF663)</f>
        <v>06/10/2025</v>
      </c>
      <c r="H663" s="21">
        <v>9106030678</v>
      </c>
      <c r="I663" t="str">
        <f>IF(H663="","",Sheet1!AF663)</f>
        <v>06/10/2025</v>
      </c>
      <c r="J663" s="40" t="str">
        <f t="shared" si="100"/>
        <v>NKHT2510/50300158686</v>
      </c>
      <c r="L663" s="42" t="str">
        <f>IF(H663="","",Sheet1!AK663)</f>
        <v>K25TTM</v>
      </c>
      <c r="M663" s="42" t="str">
        <f>IF(H663="","",Sheet1!AE663)</f>
        <v>00158686</v>
      </c>
      <c r="N663" s="43" t="str">
        <f>IF(H663="","",Sheet1!AF663)</f>
        <v>06/10/2025</v>
      </c>
      <c r="O663" s="15" t="str">
        <f>IF(H663="","",Sheet1!AH663)</f>
        <v>WIN2503</v>
      </c>
      <c r="S663" s="40" t="str">
        <f>IF(H663="","",Sheet1!AL663)</f>
        <v>2503 WIN HCM Khu Phố Cảnh Viên</v>
      </c>
      <c r="V663" s="40" t="str">
        <f>IF(H663="","",Sheet1!AL663)</f>
        <v>2503 WIN HCM Khu Phố Cảnh Viên</v>
      </c>
      <c r="Y663" s="15" t="str">
        <f>IF(H663="","",Sheet1!AJ663)</f>
        <v>GXD500</v>
      </c>
      <c r="AB663" s="51">
        <f t="shared" si="101"/>
        <v>5111</v>
      </c>
      <c r="AC663" s="51">
        <f t="shared" si="102"/>
        <v>131</v>
      </c>
      <c r="AE663" s="45">
        <f>IF(H663="","",Sheet1!U663)</f>
        <v>4</v>
      </c>
      <c r="AG663" s="15">
        <f>IF(H663="","",Sheet1!T663)</f>
        <v>111606</v>
      </c>
      <c r="AH663" s="46">
        <f t="shared" si="103"/>
        <v>446424</v>
      </c>
      <c r="AL663" s="48">
        <f t="shared" si="104"/>
        <v>8</v>
      </c>
      <c r="AN663" s="45">
        <f t="shared" si="105"/>
        <v>35713.919999999998</v>
      </c>
      <c r="AO663" s="48">
        <f t="shared" si="106"/>
        <v>33311</v>
      </c>
      <c r="AQ663" s="52" t="str">
        <f t="shared" si="107"/>
        <v>K-hangtra</v>
      </c>
      <c r="AR663" s="52">
        <f t="shared" si="108"/>
        <v>156</v>
      </c>
      <c r="AS663" s="52">
        <f t="shared" si="109"/>
        <v>632</v>
      </c>
    </row>
    <row r="664" spans="3:45" x14ac:dyDescent="0.25">
      <c r="C664" s="39" t="str">
        <f>IF(H664="","",Sheet1!AI664)</f>
        <v>N</v>
      </c>
      <c r="D664" s="38" t="s">
        <v>3039</v>
      </c>
      <c r="E664" s="38" t="s">
        <v>25</v>
      </c>
      <c r="F664" s="39" t="str">
        <f>IF(H664="","",Sheet1!AF664)</f>
        <v>06/10/2025</v>
      </c>
      <c r="G664" t="str">
        <f>IF(H664="","",Sheet1!AF664)</f>
        <v>06/10/2025</v>
      </c>
      <c r="H664" s="21">
        <v>9106030678</v>
      </c>
      <c r="I664" t="str">
        <f>IF(H664="","",Sheet1!AF664)</f>
        <v>06/10/2025</v>
      </c>
      <c r="J664" s="40" t="str">
        <f t="shared" si="100"/>
        <v>NKHT2510/50300158686</v>
      </c>
      <c r="L664" s="42" t="str">
        <f>IF(H664="","",Sheet1!AK664)</f>
        <v>K25TTM</v>
      </c>
      <c r="M664" s="42" t="str">
        <f>IF(H664="","",Sheet1!AE664)</f>
        <v>00158686</v>
      </c>
      <c r="N664" s="43" t="str">
        <f>IF(H664="","",Sheet1!AF664)</f>
        <v>06/10/2025</v>
      </c>
      <c r="O664" s="15" t="str">
        <f>IF(H664="","",Sheet1!AH664)</f>
        <v>WIN2503</v>
      </c>
      <c r="S664" s="40" t="str">
        <f>IF(H664="","",Sheet1!AL664)</f>
        <v>2503 WIN HCM Khu Phố Cảnh Viên</v>
      </c>
      <c r="V664" s="40" t="str">
        <f>IF(H664="","",Sheet1!AL664)</f>
        <v>2503 WIN HCM Khu Phố Cảnh Viên</v>
      </c>
      <c r="Y664" s="15" t="str">
        <f>IF(H664="","",Sheet1!AJ664)</f>
        <v>GM500</v>
      </c>
      <c r="AB664" s="51">
        <f t="shared" si="101"/>
        <v>5111</v>
      </c>
      <c r="AC664" s="51">
        <f t="shared" si="102"/>
        <v>131</v>
      </c>
      <c r="AE664" s="45">
        <f>IF(H664="","",Sheet1!U664)</f>
        <v>1</v>
      </c>
      <c r="AG664" s="15">
        <f>IF(H664="","",Sheet1!T664)</f>
        <v>111058</v>
      </c>
      <c r="AH664" s="46">
        <f t="shared" si="103"/>
        <v>111058</v>
      </c>
      <c r="AL664" s="48">
        <f t="shared" si="104"/>
        <v>8</v>
      </c>
      <c r="AN664" s="45">
        <f t="shared" si="105"/>
        <v>8884.64</v>
      </c>
      <c r="AO664" s="48">
        <f t="shared" si="106"/>
        <v>33311</v>
      </c>
      <c r="AQ664" s="52" t="str">
        <f t="shared" si="107"/>
        <v>K-hangtra</v>
      </c>
      <c r="AR664" s="52">
        <f t="shared" si="108"/>
        <v>156</v>
      </c>
      <c r="AS664" s="52">
        <f t="shared" si="109"/>
        <v>632</v>
      </c>
    </row>
    <row r="665" spans="3:45" x14ac:dyDescent="0.25">
      <c r="C665" s="39" t="str">
        <f>IF(H665="","",Sheet1!AI665)</f>
        <v>N</v>
      </c>
      <c r="D665" s="38" t="s">
        <v>3039</v>
      </c>
      <c r="E665" s="38" t="s">
        <v>25</v>
      </c>
      <c r="F665" s="39" t="str">
        <f>IF(H665="","",Sheet1!AF665)</f>
        <v>06/10/2025</v>
      </c>
      <c r="G665" t="str">
        <f>IF(H665="","",Sheet1!AF665)</f>
        <v>06/10/2025</v>
      </c>
      <c r="H665" s="21">
        <v>9106030678</v>
      </c>
      <c r="I665" t="str">
        <f>IF(H665="","",Sheet1!AF665)</f>
        <v>06/10/2025</v>
      </c>
      <c r="J665" s="40" t="str">
        <f t="shared" si="100"/>
        <v>NKHT2510/50300158686</v>
      </c>
      <c r="L665" s="42" t="str">
        <f>IF(H665="","",Sheet1!AK665)</f>
        <v>K25TTM</v>
      </c>
      <c r="M665" s="42" t="str">
        <f>IF(H665="","",Sheet1!AE665)</f>
        <v>00158686</v>
      </c>
      <c r="N665" s="43" t="str">
        <f>IF(H665="","",Sheet1!AF665)</f>
        <v>06/10/2025</v>
      </c>
      <c r="O665" s="15" t="str">
        <f>IF(H665="","",Sheet1!AH665)</f>
        <v>WIN2503</v>
      </c>
      <c r="S665" s="40" t="str">
        <f>IF(H665="","",Sheet1!AL665)</f>
        <v>2503 WIN HCM Khu Phố Cảnh Viên</v>
      </c>
      <c r="V665" s="40" t="str">
        <f>IF(H665="","",Sheet1!AL665)</f>
        <v>2503 WIN HCM Khu Phố Cảnh Viên</v>
      </c>
      <c r="Y665" s="15" t="str">
        <f>IF(H665="","",Sheet1!AJ665)</f>
        <v>CC300</v>
      </c>
      <c r="AB665" s="51">
        <f t="shared" si="101"/>
        <v>5111</v>
      </c>
      <c r="AC665" s="51">
        <f t="shared" si="102"/>
        <v>131</v>
      </c>
      <c r="AE665" s="45">
        <f>IF(H665="","",Sheet1!U665)</f>
        <v>1</v>
      </c>
      <c r="AG665" s="15">
        <f>IF(H665="","",Sheet1!T665)</f>
        <v>60885</v>
      </c>
      <c r="AH665" s="46">
        <f t="shared" si="103"/>
        <v>60885</v>
      </c>
      <c r="AL665" s="48">
        <f t="shared" si="104"/>
        <v>8</v>
      </c>
      <c r="AN665" s="45">
        <f t="shared" si="105"/>
        <v>4870.8</v>
      </c>
      <c r="AO665" s="48">
        <f t="shared" si="106"/>
        <v>33311</v>
      </c>
      <c r="AQ665" s="52" t="str">
        <f t="shared" si="107"/>
        <v>K-hangtra</v>
      </c>
      <c r="AR665" s="52">
        <f t="shared" si="108"/>
        <v>156</v>
      </c>
      <c r="AS665" s="52">
        <f t="shared" si="109"/>
        <v>632</v>
      </c>
    </row>
    <row r="666" spans="3:45" x14ac:dyDescent="0.25">
      <c r="C666" s="39" t="str">
        <f>IF(H666="","",Sheet1!AI666)</f>
        <v>N</v>
      </c>
      <c r="D666" s="38" t="s">
        <v>3039</v>
      </c>
      <c r="E666" s="38" t="s">
        <v>25</v>
      </c>
      <c r="F666" s="39" t="str">
        <f>IF(H666="","",Sheet1!AF666)</f>
        <v>06/10/2025</v>
      </c>
      <c r="G666" t="str">
        <f>IF(H666="","",Sheet1!AF666)</f>
        <v>06/10/2025</v>
      </c>
      <c r="H666" s="21">
        <v>9106030678</v>
      </c>
      <c r="I666" t="str">
        <f>IF(H666="","",Sheet1!AF666)</f>
        <v>06/10/2025</v>
      </c>
      <c r="J666" s="40" t="str">
        <f t="shared" si="100"/>
        <v>NKHT2510/50300158686</v>
      </c>
      <c r="L666" s="42" t="str">
        <f>IF(H666="","",Sheet1!AK666)</f>
        <v>K25TTM</v>
      </c>
      <c r="M666" s="42" t="str">
        <f>IF(H666="","",Sheet1!AE666)</f>
        <v>00158686</v>
      </c>
      <c r="N666" s="43" t="str">
        <f>IF(H666="","",Sheet1!AF666)</f>
        <v>06/10/2025</v>
      </c>
      <c r="O666" s="15" t="str">
        <f>IF(H666="","",Sheet1!AH666)</f>
        <v>WIN2503</v>
      </c>
      <c r="S666" s="40" t="str">
        <f>IF(H666="","",Sheet1!AL666)</f>
        <v>2503 WIN HCM Khu Phố Cảnh Viên</v>
      </c>
      <c r="V666" s="40" t="str">
        <f>IF(H666="","",Sheet1!AL666)</f>
        <v>2503 WIN HCM Khu Phố Cảnh Viên</v>
      </c>
      <c r="Y666" s="15" t="str">
        <f>IF(H666="","",Sheet1!AJ666)</f>
        <v>CN300</v>
      </c>
      <c r="AB666" s="51">
        <f t="shared" si="101"/>
        <v>5111</v>
      </c>
      <c r="AC666" s="51">
        <f t="shared" si="102"/>
        <v>131</v>
      </c>
      <c r="AE666" s="45">
        <f>IF(H666="","",Sheet1!U666)</f>
        <v>2</v>
      </c>
      <c r="AG666" s="15">
        <f>IF(H666="","",Sheet1!T666)</f>
        <v>70950</v>
      </c>
      <c r="AH666" s="46">
        <f t="shared" si="103"/>
        <v>141900</v>
      </c>
      <c r="AL666" s="48">
        <f t="shared" si="104"/>
        <v>8</v>
      </c>
      <c r="AN666" s="45">
        <f t="shared" si="105"/>
        <v>11352</v>
      </c>
      <c r="AO666" s="48">
        <f t="shared" si="106"/>
        <v>33311</v>
      </c>
      <c r="AQ666" s="52" t="str">
        <f t="shared" si="107"/>
        <v>K-hangtra</v>
      </c>
      <c r="AR666" s="52">
        <f t="shared" si="108"/>
        <v>156</v>
      </c>
      <c r="AS666" s="52">
        <f t="shared" si="109"/>
        <v>632</v>
      </c>
    </row>
    <row r="667" spans="3:45" x14ac:dyDescent="0.25">
      <c r="C667" s="39" t="str">
        <f>IF(H667="","",Sheet1!AI667)</f>
        <v>B</v>
      </c>
      <c r="D667" s="38" t="s">
        <v>3039</v>
      </c>
      <c r="E667" s="38" t="s">
        <v>25</v>
      </c>
      <c r="F667" s="39" t="str">
        <f>IF(H667="","",Sheet1!AF667)</f>
        <v>06/10/2025</v>
      </c>
      <c r="G667" t="str">
        <f>IF(H667="","",Sheet1!AF667)</f>
        <v>06/10/2025</v>
      </c>
      <c r="H667" s="21">
        <v>9106030684</v>
      </c>
      <c r="I667" t="str">
        <f>IF(H667="","",Sheet1!AF667)</f>
        <v>06/10/2025</v>
      </c>
      <c r="J667" s="40" t="str">
        <f t="shared" si="100"/>
        <v>NKHT2510/00200477727</v>
      </c>
      <c r="L667" s="42" t="str">
        <f>IF(H667="","",Sheet1!AK667)</f>
        <v>K25TTM</v>
      </c>
      <c r="M667" s="42" t="str">
        <f>IF(H667="","",Sheet1!AE667)</f>
        <v>00477727</v>
      </c>
      <c r="N667" s="43" t="str">
        <f>IF(H667="","",Sheet1!AF667)</f>
        <v>06/10/2025</v>
      </c>
      <c r="O667" s="15" t="str">
        <f>IF(H667="","",Sheet1!AH667)</f>
        <v>WIN-HNI-00-002</v>
      </c>
      <c r="S667" s="40" t="str">
        <f>IF(H667="","",Sheet1!AL667)</f>
        <v>2BJ0 WM+ HNI Gia Lương, Đông Anh</v>
      </c>
      <c r="V667" s="40" t="str">
        <f>IF(H667="","",Sheet1!AL667)</f>
        <v>2BJ0 WM+ HNI Gia Lương, Đông Anh</v>
      </c>
      <c r="Y667" s="15" t="str">
        <f>IF(H667="","",Sheet1!AJ667)</f>
        <v>CGM300</v>
      </c>
      <c r="AB667" s="51">
        <f t="shared" si="101"/>
        <v>5111</v>
      </c>
      <c r="AC667" s="51">
        <f t="shared" si="102"/>
        <v>131</v>
      </c>
      <c r="AE667" s="45">
        <f>IF(H667="","",Sheet1!U667)</f>
        <v>1</v>
      </c>
      <c r="AG667" s="15">
        <f>IF(H667="","",Sheet1!T667)</f>
        <v>73431</v>
      </c>
      <c r="AH667" s="46">
        <f t="shared" si="103"/>
        <v>73431</v>
      </c>
      <c r="AL667" s="48">
        <f t="shared" si="104"/>
        <v>8</v>
      </c>
      <c r="AN667" s="45">
        <f t="shared" si="105"/>
        <v>5874.4800000000005</v>
      </c>
      <c r="AO667" s="48">
        <f t="shared" si="106"/>
        <v>33311</v>
      </c>
      <c r="AQ667" s="52" t="str">
        <f t="shared" si="107"/>
        <v>K-hangtra</v>
      </c>
      <c r="AR667" s="52">
        <f t="shared" si="108"/>
        <v>156</v>
      </c>
      <c r="AS667" s="52">
        <f t="shared" si="109"/>
        <v>632</v>
      </c>
    </row>
    <row r="668" spans="3:45" x14ac:dyDescent="0.25">
      <c r="C668" s="39" t="str">
        <f>IF(H668="","",Sheet1!AI668)</f>
        <v>B</v>
      </c>
      <c r="D668" s="38" t="s">
        <v>3039</v>
      </c>
      <c r="E668" s="38" t="s">
        <v>25</v>
      </c>
      <c r="F668" s="39" t="str">
        <f>IF(H668="","",Sheet1!AF668)</f>
        <v>06/10/2025</v>
      </c>
      <c r="G668" t="str">
        <f>IF(H668="","",Sheet1!AF668)</f>
        <v>06/10/2025</v>
      </c>
      <c r="H668" s="21">
        <v>9106030684</v>
      </c>
      <c r="I668" t="str">
        <f>IF(H668="","",Sheet1!AF668)</f>
        <v>06/10/2025</v>
      </c>
      <c r="J668" s="40" t="str">
        <f t="shared" si="100"/>
        <v>NKHT2510/00200477727</v>
      </c>
      <c r="L668" s="42" t="str">
        <f>IF(H668="","",Sheet1!AK668)</f>
        <v>K25TTM</v>
      </c>
      <c r="M668" s="42" t="str">
        <f>IF(H668="","",Sheet1!AE668)</f>
        <v>00477727</v>
      </c>
      <c r="N668" s="43" t="str">
        <f>IF(H668="","",Sheet1!AF668)</f>
        <v>06/10/2025</v>
      </c>
      <c r="O668" s="15" t="str">
        <f>IF(H668="","",Sheet1!AH668)</f>
        <v>WIN-HNI-00-002</v>
      </c>
      <c r="S668" s="40" t="str">
        <f>IF(H668="","",Sheet1!AL668)</f>
        <v>2BJ0 WM+ HNI Gia Lương, Đông Anh</v>
      </c>
      <c r="V668" s="40" t="str">
        <f>IF(H668="","",Sheet1!AL668)</f>
        <v>2BJ0 WM+ HNI Gia Lương, Đông Anh</v>
      </c>
      <c r="Y668" s="15" t="str">
        <f>IF(H668="","",Sheet1!AJ668)</f>
        <v>GM500</v>
      </c>
      <c r="AB668" s="51">
        <f t="shared" si="101"/>
        <v>5111</v>
      </c>
      <c r="AC668" s="51">
        <f t="shared" si="102"/>
        <v>131</v>
      </c>
      <c r="AE668" s="45">
        <f>IF(H668="","",Sheet1!U668)</f>
        <v>2</v>
      </c>
      <c r="AG668" s="15">
        <f>IF(H668="","",Sheet1!T668)</f>
        <v>111058</v>
      </c>
      <c r="AH668" s="46">
        <f t="shared" si="103"/>
        <v>222116</v>
      </c>
      <c r="AL668" s="48">
        <f t="shared" si="104"/>
        <v>8</v>
      </c>
      <c r="AN668" s="45">
        <f t="shared" si="105"/>
        <v>17769.28</v>
      </c>
      <c r="AO668" s="48">
        <f t="shared" si="106"/>
        <v>33311</v>
      </c>
      <c r="AQ668" s="52" t="str">
        <f t="shared" si="107"/>
        <v>K-hangtra</v>
      </c>
      <c r="AR668" s="52">
        <f t="shared" si="108"/>
        <v>156</v>
      </c>
      <c r="AS668" s="52">
        <f t="shared" si="109"/>
        <v>632</v>
      </c>
    </row>
    <row r="669" spans="3:45" x14ac:dyDescent="0.25">
      <c r="C669" s="39" t="str">
        <f>IF(H669="","",Sheet1!AI669)</f>
        <v>B</v>
      </c>
      <c r="D669" s="38" t="s">
        <v>3039</v>
      </c>
      <c r="E669" s="38" t="s">
        <v>25</v>
      </c>
      <c r="F669" s="39" t="str">
        <f>IF(H669="","",Sheet1!AF669)</f>
        <v>06/10/2025</v>
      </c>
      <c r="G669" t="str">
        <f>IF(H669="","",Sheet1!AF669)</f>
        <v>06/10/2025</v>
      </c>
      <c r="H669" s="21">
        <v>9106030690</v>
      </c>
      <c r="I669" t="str">
        <f>IF(H669="","",Sheet1!AF669)</f>
        <v>06/10/2025</v>
      </c>
      <c r="J669" s="40" t="str">
        <f t="shared" si="100"/>
        <v>NKHT2510/00200477728</v>
      </c>
      <c r="L669" s="42" t="str">
        <f>IF(H669="","",Sheet1!AK669)</f>
        <v>K25TTM</v>
      </c>
      <c r="M669" s="42" t="str">
        <f>IF(H669="","",Sheet1!AE669)</f>
        <v>00477728</v>
      </c>
      <c r="N669" s="43" t="str">
        <f>IF(H669="","",Sheet1!AF669)</f>
        <v>06/10/2025</v>
      </c>
      <c r="O669" s="15" t="str">
        <f>IF(H669="","",Sheet1!AH669)</f>
        <v>WIN-HNI-00-002</v>
      </c>
      <c r="S669" s="40" t="str">
        <f>IF(H669="","",Sheet1!AL669)</f>
        <v>6074 WM+ HNI 41 Long Biên 1</v>
      </c>
      <c r="V669" s="40" t="str">
        <f>IF(H669="","",Sheet1!AL669)</f>
        <v>6074 WM+ HNI 41 Long Biên 1</v>
      </c>
      <c r="Y669" s="15" t="str">
        <f>IF(H669="","",Sheet1!AJ669)</f>
        <v>GM500</v>
      </c>
      <c r="AB669" s="51">
        <f t="shared" si="101"/>
        <v>5111</v>
      </c>
      <c r="AC669" s="51">
        <f t="shared" si="102"/>
        <v>131</v>
      </c>
      <c r="AE669" s="45">
        <f>IF(H669="","",Sheet1!U669)</f>
        <v>2</v>
      </c>
      <c r="AG669" s="15">
        <f>IF(H669="","",Sheet1!T669)</f>
        <v>111058</v>
      </c>
      <c r="AH669" s="46">
        <f t="shared" si="103"/>
        <v>222116</v>
      </c>
      <c r="AL669" s="48">
        <f t="shared" si="104"/>
        <v>8</v>
      </c>
      <c r="AN669" s="45">
        <f t="shared" si="105"/>
        <v>17769.28</v>
      </c>
      <c r="AO669" s="48">
        <f t="shared" si="106"/>
        <v>33311</v>
      </c>
      <c r="AQ669" s="52" t="str">
        <f t="shared" si="107"/>
        <v>K-hangtra</v>
      </c>
      <c r="AR669" s="52">
        <f t="shared" si="108"/>
        <v>156</v>
      </c>
      <c r="AS669" s="52">
        <f t="shared" si="109"/>
        <v>632</v>
      </c>
    </row>
    <row r="670" spans="3:45" x14ac:dyDescent="0.25">
      <c r="C670" s="39" t="str">
        <f>IF(H670="","",Sheet1!AI670)</f>
        <v>B</v>
      </c>
      <c r="D670" s="38" t="s">
        <v>3039</v>
      </c>
      <c r="E670" s="38" t="s">
        <v>25</v>
      </c>
      <c r="F670" s="39" t="str">
        <f>IF(H670="","",Sheet1!AF670)</f>
        <v>06/10/2025</v>
      </c>
      <c r="G670" t="str">
        <f>IF(H670="","",Sheet1!AF670)</f>
        <v>06/10/2025</v>
      </c>
      <c r="H670" s="21">
        <v>9106030690</v>
      </c>
      <c r="I670" t="str">
        <f>IF(H670="","",Sheet1!AF670)</f>
        <v>06/10/2025</v>
      </c>
      <c r="J670" s="40" t="str">
        <f t="shared" si="100"/>
        <v>NKHT2510/00200477728</v>
      </c>
      <c r="L670" s="42" t="str">
        <f>IF(H670="","",Sheet1!AK670)</f>
        <v>K25TTM</v>
      </c>
      <c r="M670" s="42" t="str">
        <f>IF(H670="","",Sheet1!AE670)</f>
        <v>00477728</v>
      </c>
      <c r="N670" s="43" t="str">
        <f>IF(H670="","",Sheet1!AF670)</f>
        <v>06/10/2025</v>
      </c>
      <c r="O670" s="15" t="str">
        <f>IF(H670="","",Sheet1!AH670)</f>
        <v>WIN-HNI-00-002</v>
      </c>
      <c r="S670" s="40" t="str">
        <f>IF(H670="","",Sheet1!AL670)</f>
        <v>6074 WM+ HNI 41 Long Biên 1</v>
      </c>
      <c r="V670" s="40" t="str">
        <f>IF(H670="","",Sheet1!AL670)</f>
        <v>6074 WM+ HNI 41 Long Biên 1</v>
      </c>
      <c r="Y670" s="15" t="str">
        <f>IF(H670="","",Sheet1!AJ670)</f>
        <v>CN300</v>
      </c>
      <c r="AB670" s="51">
        <f t="shared" si="101"/>
        <v>5111</v>
      </c>
      <c r="AC670" s="51">
        <f t="shared" si="102"/>
        <v>131</v>
      </c>
      <c r="AE670" s="45">
        <f>IF(H670="","",Sheet1!U670)</f>
        <v>3</v>
      </c>
      <c r="AG670" s="15">
        <f>IF(H670="","",Sheet1!T670)</f>
        <v>70950</v>
      </c>
      <c r="AH670" s="46">
        <f t="shared" si="103"/>
        <v>212850</v>
      </c>
      <c r="AL670" s="48">
        <f t="shared" si="104"/>
        <v>8</v>
      </c>
      <c r="AN670" s="45">
        <f t="shared" si="105"/>
        <v>17028</v>
      </c>
      <c r="AO670" s="48">
        <f t="shared" si="106"/>
        <v>33311</v>
      </c>
      <c r="AQ670" s="52" t="str">
        <f t="shared" si="107"/>
        <v>K-hangtra</v>
      </c>
      <c r="AR670" s="52">
        <f t="shared" si="108"/>
        <v>156</v>
      </c>
      <c r="AS670" s="52">
        <f t="shared" si="109"/>
        <v>632</v>
      </c>
    </row>
    <row r="671" spans="3:45" x14ac:dyDescent="0.25">
      <c r="C671" s="39" t="str">
        <f>IF(H671="","",Sheet1!AI671)</f>
        <v>B</v>
      </c>
      <c r="D671" s="38" t="s">
        <v>3039</v>
      </c>
      <c r="E671" s="38" t="s">
        <v>25</v>
      </c>
      <c r="F671" s="39" t="str">
        <f>IF(H671="","",Sheet1!AF671)</f>
        <v>06/10/2025</v>
      </c>
      <c r="G671" t="str">
        <f>IF(H671="","",Sheet1!AF671)</f>
        <v>06/10/2025</v>
      </c>
      <c r="H671" s="21">
        <v>9106030690</v>
      </c>
      <c r="I671" t="str">
        <f>IF(H671="","",Sheet1!AF671)</f>
        <v>06/10/2025</v>
      </c>
      <c r="J671" s="40" t="str">
        <f t="shared" si="100"/>
        <v>NKHT2510/00200477728</v>
      </c>
      <c r="L671" s="42" t="str">
        <f>IF(H671="","",Sheet1!AK671)</f>
        <v>K25TTM</v>
      </c>
      <c r="M671" s="42" t="str">
        <f>IF(H671="","",Sheet1!AE671)</f>
        <v>00477728</v>
      </c>
      <c r="N671" s="43" t="str">
        <f>IF(H671="","",Sheet1!AF671)</f>
        <v>06/10/2025</v>
      </c>
      <c r="O671" s="15" t="str">
        <f>IF(H671="","",Sheet1!AH671)</f>
        <v>WIN-HNI-00-002</v>
      </c>
      <c r="S671" s="40" t="str">
        <f>IF(H671="","",Sheet1!AL671)</f>
        <v>6074 WM+ HNI 41 Long Biên 1</v>
      </c>
      <c r="V671" s="40" t="str">
        <f>IF(H671="","",Sheet1!AL671)</f>
        <v>6074 WM+ HNI 41 Long Biên 1</v>
      </c>
      <c r="Y671" s="15" t="str">
        <f>IF(H671="","",Sheet1!AJ671)</f>
        <v>GTLX250G</v>
      </c>
      <c r="AB671" s="51">
        <f t="shared" si="101"/>
        <v>5111</v>
      </c>
      <c r="AC671" s="51">
        <f t="shared" si="102"/>
        <v>131</v>
      </c>
      <c r="AE671" s="45">
        <f>IF(H671="","",Sheet1!U671)</f>
        <v>4</v>
      </c>
      <c r="AG671" s="15">
        <f>IF(H671="","",Sheet1!T671)</f>
        <v>41150</v>
      </c>
      <c r="AH671" s="46">
        <f t="shared" si="103"/>
        <v>164600</v>
      </c>
      <c r="AL671" s="48">
        <f t="shared" si="104"/>
        <v>8</v>
      </c>
      <c r="AN671" s="45">
        <f t="shared" si="105"/>
        <v>13168</v>
      </c>
      <c r="AO671" s="48">
        <f t="shared" si="106"/>
        <v>33311</v>
      </c>
      <c r="AQ671" s="52" t="str">
        <f t="shared" si="107"/>
        <v>K-hangtra</v>
      </c>
      <c r="AR671" s="52">
        <f t="shared" si="108"/>
        <v>156</v>
      </c>
      <c r="AS671" s="52">
        <f t="shared" si="109"/>
        <v>632</v>
      </c>
    </row>
    <row r="672" spans="3:45" x14ac:dyDescent="0.25">
      <c r="C672" s="39" t="str">
        <f>IF(H672="","",Sheet1!AI672)</f>
        <v>B</v>
      </c>
      <c r="D672" s="38" t="s">
        <v>3039</v>
      </c>
      <c r="E672" s="38" t="s">
        <v>25</v>
      </c>
      <c r="F672" s="39" t="str">
        <f>IF(H672="","",Sheet1!AF672)</f>
        <v>06/10/2025</v>
      </c>
      <c r="G672" t="str">
        <f>IF(H672="","",Sheet1!AF672)</f>
        <v>06/10/2025</v>
      </c>
      <c r="H672" s="21">
        <v>9106030690</v>
      </c>
      <c r="I672" t="str">
        <f>IF(H672="","",Sheet1!AF672)</f>
        <v>06/10/2025</v>
      </c>
      <c r="J672" s="40" t="str">
        <f t="shared" si="100"/>
        <v>NKHT2510/00200477728</v>
      </c>
      <c r="L672" s="42" t="str">
        <f>IF(H672="","",Sheet1!AK672)</f>
        <v>K25TTM</v>
      </c>
      <c r="M672" s="42" t="str">
        <f>IF(H672="","",Sheet1!AE672)</f>
        <v>00477728</v>
      </c>
      <c r="N672" s="43" t="str">
        <f>IF(H672="","",Sheet1!AF672)</f>
        <v>06/10/2025</v>
      </c>
      <c r="O672" s="15" t="str">
        <f>IF(H672="","",Sheet1!AH672)</f>
        <v>WIN-HNI-00-002</v>
      </c>
      <c r="S672" s="40" t="str">
        <f>IF(H672="","",Sheet1!AL672)</f>
        <v>6074 WM+ HNI 41 Long Biên 1</v>
      </c>
      <c r="V672" s="40" t="str">
        <f>IF(H672="","",Sheet1!AL672)</f>
        <v>6074 WM+ HNI 41 Long Biên 1</v>
      </c>
      <c r="Y672" s="15" t="str">
        <f>IF(H672="","",Sheet1!AJ672)</f>
        <v>TH200</v>
      </c>
      <c r="AB672" s="51">
        <f t="shared" si="101"/>
        <v>5111</v>
      </c>
      <c r="AC672" s="51">
        <f t="shared" si="102"/>
        <v>131</v>
      </c>
      <c r="AE672" s="45">
        <f>IF(H672="","",Sheet1!U672)</f>
        <v>2</v>
      </c>
      <c r="AG672" s="15">
        <f>IF(H672="","",Sheet1!T672)</f>
        <v>45588</v>
      </c>
      <c r="AH672" s="46">
        <f t="shared" si="103"/>
        <v>91176</v>
      </c>
      <c r="AL672" s="48">
        <f t="shared" si="104"/>
        <v>8</v>
      </c>
      <c r="AN672" s="45">
        <f t="shared" si="105"/>
        <v>7294.08</v>
      </c>
      <c r="AO672" s="48">
        <f t="shared" si="106"/>
        <v>33311</v>
      </c>
      <c r="AQ672" s="52" t="str">
        <f t="shared" si="107"/>
        <v>K-hangtra</v>
      </c>
      <c r="AR672" s="52">
        <f t="shared" si="108"/>
        <v>156</v>
      </c>
      <c r="AS672" s="52">
        <f t="shared" si="109"/>
        <v>632</v>
      </c>
    </row>
    <row r="673" spans="3:45" x14ac:dyDescent="0.25">
      <c r="C673" s="39" t="str">
        <f>IF(H673="","",Sheet1!AI673)</f>
        <v>B</v>
      </c>
      <c r="D673" s="38" t="s">
        <v>3039</v>
      </c>
      <c r="E673" s="38" t="s">
        <v>25</v>
      </c>
      <c r="F673" s="39" t="str">
        <f>IF(H673="","",Sheet1!AF673)</f>
        <v>06/10/2025</v>
      </c>
      <c r="G673" t="str">
        <f>IF(H673="","",Sheet1!AF673)</f>
        <v>06/10/2025</v>
      </c>
      <c r="H673" s="21">
        <v>9106030690</v>
      </c>
      <c r="I673" t="str">
        <f>IF(H673="","",Sheet1!AF673)</f>
        <v>06/10/2025</v>
      </c>
      <c r="J673" s="40" t="str">
        <f t="shared" si="100"/>
        <v>NKHT2510/00200477728</v>
      </c>
      <c r="L673" s="42" t="str">
        <f>IF(H673="","",Sheet1!AK673)</f>
        <v>K25TTM</v>
      </c>
      <c r="M673" s="42" t="str">
        <f>IF(H673="","",Sheet1!AE673)</f>
        <v>00477728</v>
      </c>
      <c r="N673" s="43" t="str">
        <f>IF(H673="","",Sheet1!AF673)</f>
        <v>06/10/2025</v>
      </c>
      <c r="O673" s="15" t="str">
        <f>IF(H673="","",Sheet1!AH673)</f>
        <v>WIN-HNI-00-002</v>
      </c>
      <c r="S673" s="40" t="str">
        <f>IF(H673="","",Sheet1!AL673)</f>
        <v>6074 WM+ HNI 41 Long Biên 1</v>
      </c>
      <c r="V673" s="40" t="str">
        <f>IF(H673="","",Sheet1!AL673)</f>
        <v>6074 WM+ HNI 41 Long Biên 1</v>
      </c>
      <c r="Y673" s="15" t="str">
        <f>IF(H673="","",Sheet1!AJ673)</f>
        <v>CC300</v>
      </c>
      <c r="AB673" s="51">
        <f t="shared" si="101"/>
        <v>5111</v>
      </c>
      <c r="AC673" s="51">
        <f t="shared" si="102"/>
        <v>131</v>
      </c>
      <c r="AE673" s="45">
        <f>IF(H673="","",Sheet1!U673)</f>
        <v>1</v>
      </c>
      <c r="AG673" s="15">
        <f>IF(H673="","",Sheet1!T673)</f>
        <v>60885</v>
      </c>
      <c r="AH673" s="46">
        <f t="shared" si="103"/>
        <v>60885</v>
      </c>
      <c r="AL673" s="48">
        <f t="shared" si="104"/>
        <v>8</v>
      </c>
      <c r="AN673" s="45">
        <f t="shared" si="105"/>
        <v>4870.8</v>
      </c>
      <c r="AO673" s="48">
        <f t="shared" si="106"/>
        <v>33311</v>
      </c>
      <c r="AQ673" s="52" t="str">
        <f t="shared" si="107"/>
        <v>K-hangtra</v>
      </c>
      <c r="AR673" s="52">
        <f t="shared" si="108"/>
        <v>156</v>
      </c>
      <c r="AS673" s="52">
        <f t="shared" si="109"/>
        <v>632</v>
      </c>
    </row>
    <row r="674" spans="3:45" x14ac:dyDescent="0.25">
      <c r="C674" s="39" t="str">
        <f>IF(H674="","",Sheet1!AI674)</f>
        <v>N</v>
      </c>
      <c r="D674" s="38" t="s">
        <v>3039</v>
      </c>
      <c r="E674" s="38" t="s">
        <v>25</v>
      </c>
      <c r="F674" s="39" t="str">
        <f>IF(H674="","",Sheet1!AF674)</f>
        <v>06/10/2025</v>
      </c>
      <c r="G674" t="str">
        <f>IF(H674="","",Sheet1!AF674)</f>
        <v>06/10/2025</v>
      </c>
      <c r="H674" s="21">
        <v>9106030691</v>
      </c>
      <c r="I674" t="str">
        <f>IF(H674="","",Sheet1!AF674)</f>
        <v>06/10/2025</v>
      </c>
      <c r="J674" s="40" t="str">
        <f t="shared" si="100"/>
        <v>NKHT2510/42000158688</v>
      </c>
      <c r="L674" s="42" t="str">
        <f>IF(H674="","",Sheet1!AK674)</f>
        <v>K25TTM</v>
      </c>
      <c r="M674" s="42" t="str">
        <f>IF(H674="","",Sheet1!AE674)</f>
        <v>00158688</v>
      </c>
      <c r="N674" s="43" t="str">
        <f>IF(H674="","",Sheet1!AF674)</f>
        <v>06/10/2025</v>
      </c>
      <c r="O674" s="15" t="str">
        <f>IF(H674="","",Sheet1!AH674)</f>
        <v>WIN4420</v>
      </c>
      <c r="S674" s="40" t="str">
        <f>IF(H674="","",Sheet1!AL674)</f>
        <v>4420 WM+ HCM 42/1 TL 16</v>
      </c>
      <c r="V674" s="40" t="str">
        <f>IF(H674="","",Sheet1!AL674)</f>
        <v>4420 WM+ HCM 42/1 TL 16</v>
      </c>
      <c r="Y674" s="15" t="str">
        <f>IF(H674="","",Sheet1!AJ674)</f>
        <v>GM500</v>
      </c>
      <c r="AB674" s="51">
        <f t="shared" si="101"/>
        <v>5111</v>
      </c>
      <c r="AC674" s="51">
        <f t="shared" si="102"/>
        <v>131</v>
      </c>
      <c r="AE674" s="45">
        <f>IF(H674="","",Sheet1!U674)</f>
        <v>4</v>
      </c>
      <c r="AG674" s="15">
        <f>IF(H674="","",Sheet1!T674)</f>
        <v>111058</v>
      </c>
      <c r="AH674" s="46">
        <f t="shared" si="103"/>
        <v>444232</v>
      </c>
      <c r="AL674" s="48">
        <f t="shared" si="104"/>
        <v>8</v>
      </c>
      <c r="AN674" s="45">
        <f t="shared" si="105"/>
        <v>35538.559999999998</v>
      </c>
      <c r="AO674" s="48">
        <f t="shared" si="106"/>
        <v>33311</v>
      </c>
      <c r="AQ674" s="52" t="str">
        <f t="shared" si="107"/>
        <v>K-hangtra</v>
      </c>
      <c r="AR674" s="52">
        <f t="shared" si="108"/>
        <v>156</v>
      </c>
      <c r="AS674" s="52">
        <f t="shared" si="109"/>
        <v>632</v>
      </c>
    </row>
    <row r="675" spans="3:45" x14ac:dyDescent="0.25">
      <c r="C675" s="39" t="str">
        <f>IF(H675="","",Sheet1!AI675)</f>
        <v>N</v>
      </c>
      <c r="D675" s="38" t="s">
        <v>3039</v>
      </c>
      <c r="E675" s="38" t="s">
        <v>25</v>
      </c>
      <c r="F675" s="39" t="str">
        <f>IF(H675="","",Sheet1!AF675)</f>
        <v>06/10/2025</v>
      </c>
      <c r="G675" t="str">
        <f>IF(H675="","",Sheet1!AF675)</f>
        <v>06/10/2025</v>
      </c>
      <c r="H675" s="21">
        <v>9106030691</v>
      </c>
      <c r="I675" t="str">
        <f>IF(H675="","",Sheet1!AF675)</f>
        <v>06/10/2025</v>
      </c>
      <c r="J675" s="40" t="str">
        <f t="shared" si="100"/>
        <v>NKHT2510/42000158688</v>
      </c>
      <c r="L675" s="42" t="str">
        <f>IF(H675="","",Sheet1!AK675)</f>
        <v>K25TTM</v>
      </c>
      <c r="M675" s="42" t="str">
        <f>IF(H675="","",Sheet1!AE675)</f>
        <v>00158688</v>
      </c>
      <c r="N675" s="43" t="str">
        <f>IF(H675="","",Sheet1!AF675)</f>
        <v>06/10/2025</v>
      </c>
      <c r="O675" s="15" t="str">
        <f>IF(H675="","",Sheet1!AH675)</f>
        <v>WIN4420</v>
      </c>
      <c r="S675" s="40" t="str">
        <f>IF(H675="","",Sheet1!AL675)</f>
        <v>4420 WM+ HCM 42/1 TL 16</v>
      </c>
      <c r="V675" s="40" t="str">
        <f>IF(H675="","",Sheet1!AL675)</f>
        <v>4420 WM+ HCM 42/1 TL 16</v>
      </c>
      <c r="Y675" s="15" t="str">
        <f>IF(H675="","",Sheet1!AJ675)</f>
        <v>GTLX250G</v>
      </c>
      <c r="AB675" s="51">
        <f t="shared" si="101"/>
        <v>5111</v>
      </c>
      <c r="AC675" s="51">
        <f t="shared" si="102"/>
        <v>131</v>
      </c>
      <c r="AE675" s="45">
        <f>IF(H675="","",Sheet1!U675)</f>
        <v>1</v>
      </c>
      <c r="AG675" s="15">
        <f>IF(H675="","",Sheet1!T675)</f>
        <v>41150</v>
      </c>
      <c r="AH675" s="46">
        <f t="shared" si="103"/>
        <v>41150</v>
      </c>
      <c r="AL675" s="48">
        <f t="shared" si="104"/>
        <v>8</v>
      </c>
      <c r="AN675" s="45">
        <f t="shared" si="105"/>
        <v>3292</v>
      </c>
      <c r="AO675" s="48">
        <f t="shared" si="106"/>
        <v>33311</v>
      </c>
      <c r="AQ675" s="52" t="str">
        <f t="shared" si="107"/>
        <v>K-hangtra</v>
      </c>
      <c r="AR675" s="52">
        <f t="shared" si="108"/>
        <v>156</v>
      </c>
      <c r="AS675" s="52">
        <f t="shared" si="109"/>
        <v>632</v>
      </c>
    </row>
    <row r="676" spans="3:45" x14ac:dyDescent="0.25">
      <c r="C676" s="39" t="str">
        <f>IF(H676="","",Sheet1!AI676)</f>
        <v>N</v>
      </c>
      <c r="D676" s="38" t="s">
        <v>3039</v>
      </c>
      <c r="E676" s="38" t="s">
        <v>25</v>
      </c>
      <c r="F676" s="39" t="str">
        <f>IF(H676="","",Sheet1!AF676)</f>
        <v>06/10/2025</v>
      </c>
      <c r="G676" t="str">
        <f>IF(H676="","",Sheet1!AF676)</f>
        <v>06/10/2025</v>
      </c>
      <c r="H676" s="21">
        <v>9106030691</v>
      </c>
      <c r="I676" t="str">
        <f>IF(H676="","",Sheet1!AF676)</f>
        <v>06/10/2025</v>
      </c>
      <c r="J676" s="40" t="str">
        <f t="shared" si="100"/>
        <v>NKHT2510/42000158688</v>
      </c>
      <c r="L676" s="42" t="str">
        <f>IF(H676="","",Sheet1!AK676)</f>
        <v>K25TTM</v>
      </c>
      <c r="M676" s="42" t="str">
        <f>IF(H676="","",Sheet1!AE676)</f>
        <v>00158688</v>
      </c>
      <c r="N676" s="43" t="str">
        <f>IF(H676="","",Sheet1!AF676)</f>
        <v>06/10/2025</v>
      </c>
      <c r="O676" s="15" t="str">
        <f>IF(H676="","",Sheet1!AH676)</f>
        <v>WIN4420</v>
      </c>
      <c r="S676" s="40" t="str">
        <f>IF(H676="","",Sheet1!AL676)</f>
        <v>4420 WM+ HCM 42/1 TL 16</v>
      </c>
      <c r="V676" s="40" t="str">
        <f>IF(H676="","",Sheet1!AL676)</f>
        <v>4420 WM+ HCM 42/1 TL 16</v>
      </c>
      <c r="Y676" s="15" t="str">
        <f>IF(H676="","",Sheet1!AJ676)</f>
        <v>GL250</v>
      </c>
      <c r="AB676" s="51">
        <f t="shared" si="101"/>
        <v>5111</v>
      </c>
      <c r="AC676" s="51">
        <f t="shared" si="102"/>
        <v>131</v>
      </c>
      <c r="AE676" s="45">
        <f>IF(H676="","",Sheet1!U676)</f>
        <v>2</v>
      </c>
      <c r="AG676" s="15">
        <f>IF(H676="","",Sheet1!T676)</f>
        <v>49500</v>
      </c>
      <c r="AH676" s="46">
        <f t="shared" si="103"/>
        <v>99000</v>
      </c>
      <c r="AL676" s="48">
        <f t="shared" si="104"/>
        <v>8</v>
      </c>
      <c r="AN676" s="45">
        <f t="shared" si="105"/>
        <v>7920</v>
      </c>
      <c r="AO676" s="48">
        <f t="shared" si="106"/>
        <v>33311</v>
      </c>
      <c r="AQ676" s="52" t="str">
        <f t="shared" si="107"/>
        <v>K-hangtra</v>
      </c>
      <c r="AR676" s="52">
        <f t="shared" si="108"/>
        <v>156</v>
      </c>
      <c r="AS676" s="52">
        <f t="shared" si="109"/>
        <v>632</v>
      </c>
    </row>
    <row r="677" spans="3:45" x14ac:dyDescent="0.25">
      <c r="C677" s="39" t="str">
        <f>IF(H677="","",Sheet1!AI677)</f>
        <v>N</v>
      </c>
      <c r="D677" s="38" t="s">
        <v>3039</v>
      </c>
      <c r="E677" s="38" t="s">
        <v>25</v>
      </c>
      <c r="F677" s="39" t="str">
        <f>IF(H677="","",Sheet1!AF677)</f>
        <v>06/10/2025</v>
      </c>
      <c r="G677" t="str">
        <f>IF(H677="","",Sheet1!AF677)</f>
        <v>06/10/2025</v>
      </c>
      <c r="H677" s="21">
        <v>9106030691</v>
      </c>
      <c r="I677" t="str">
        <f>IF(H677="","",Sheet1!AF677)</f>
        <v>06/10/2025</v>
      </c>
      <c r="J677" s="40" t="str">
        <f t="shared" si="100"/>
        <v>NKHT2510/42000158688</v>
      </c>
      <c r="L677" s="42" t="str">
        <f>IF(H677="","",Sheet1!AK677)</f>
        <v>K25TTM</v>
      </c>
      <c r="M677" s="42" t="str">
        <f>IF(H677="","",Sheet1!AE677)</f>
        <v>00158688</v>
      </c>
      <c r="N677" s="43" t="str">
        <f>IF(H677="","",Sheet1!AF677)</f>
        <v>06/10/2025</v>
      </c>
      <c r="O677" s="15" t="str">
        <f>IF(H677="","",Sheet1!AH677)</f>
        <v>WIN4420</v>
      </c>
      <c r="S677" s="40" t="str">
        <f>IF(H677="","",Sheet1!AL677)</f>
        <v>4420 WM+ HCM 42/1 TL 16</v>
      </c>
      <c r="V677" s="40" t="str">
        <f>IF(H677="","",Sheet1!AL677)</f>
        <v>4420 WM+ HCM 42/1 TL 16</v>
      </c>
      <c r="Y677" s="15" t="str">
        <f>IF(H677="","",Sheet1!AJ677)</f>
        <v>CC300</v>
      </c>
      <c r="AB677" s="51">
        <f t="shared" si="101"/>
        <v>5111</v>
      </c>
      <c r="AC677" s="51">
        <f t="shared" si="102"/>
        <v>131</v>
      </c>
      <c r="AE677" s="45">
        <f>IF(H677="","",Sheet1!U677)</f>
        <v>1</v>
      </c>
      <c r="AG677" s="15">
        <f>IF(H677="","",Sheet1!T677)</f>
        <v>60885</v>
      </c>
      <c r="AH677" s="46">
        <f t="shared" si="103"/>
        <v>60885</v>
      </c>
      <c r="AL677" s="48">
        <f t="shared" si="104"/>
        <v>8</v>
      </c>
      <c r="AN677" s="45">
        <f t="shared" si="105"/>
        <v>4870.8</v>
      </c>
      <c r="AO677" s="48">
        <f t="shared" si="106"/>
        <v>33311</v>
      </c>
      <c r="AQ677" s="52" t="str">
        <f t="shared" si="107"/>
        <v>K-hangtra</v>
      </c>
      <c r="AR677" s="52">
        <f t="shared" si="108"/>
        <v>156</v>
      </c>
      <c r="AS677" s="52">
        <f t="shared" si="109"/>
        <v>632</v>
      </c>
    </row>
    <row r="678" spans="3:45" x14ac:dyDescent="0.25">
      <c r="C678" s="39" t="str">
        <f>IF(H678="","",Sheet1!AI678)</f>
        <v>B</v>
      </c>
      <c r="D678" s="38" t="s">
        <v>3039</v>
      </c>
      <c r="E678" s="38" t="s">
        <v>25</v>
      </c>
      <c r="F678" s="39" t="str">
        <f>IF(H678="","",Sheet1!AF678)</f>
        <v>06/10/2025</v>
      </c>
      <c r="G678" t="str">
        <f>IF(H678="","",Sheet1!AF678)</f>
        <v>06/10/2025</v>
      </c>
      <c r="H678" s="21">
        <v>9106030809</v>
      </c>
      <c r="I678" t="str">
        <f>IF(H678="","",Sheet1!AF678)</f>
        <v>06/10/2025</v>
      </c>
      <c r="J678" s="40" t="str">
        <f t="shared" si="100"/>
        <v>NKHT2510/06500009642</v>
      </c>
      <c r="L678" s="42" t="str">
        <f>IF(H678="","",Sheet1!AK678)</f>
        <v>K25TTM</v>
      </c>
      <c r="M678" s="42" t="str">
        <f>IF(H678="","",Sheet1!AE678)</f>
        <v>00009642</v>
      </c>
      <c r="N678" s="43" t="str">
        <f>IF(H678="","",Sheet1!AF678)</f>
        <v>06/10/2025</v>
      </c>
      <c r="O678" s="15" t="str">
        <f>IF(H678="","",Sheet1!AH678)</f>
        <v>WIN-065</v>
      </c>
      <c r="S678" s="40" t="str">
        <f>IF(H678="","",Sheet1!AL678)</f>
        <v>5670 WM+ BGG 08 Lý Thường Kiệt</v>
      </c>
      <c r="V678" s="40" t="str">
        <f>IF(H678="","",Sheet1!AL678)</f>
        <v>5670 WM+ BGG 08 Lý Thường Kiệt</v>
      </c>
      <c r="Y678" s="15" t="str">
        <f>IF(H678="","",Sheet1!AJ678)</f>
        <v>GM500</v>
      </c>
      <c r="AB678" s="51">
        <f t="shared" si="101"/>
        <v>5111</v>
      </c>
      <c r="AC678" s="51">
        <f t="shared" si="102"/>
        <v>131</v>
      </c>
      <c r="AE678" s="45">
        <f>IF(H678="","",Sheet1!U678)</f>
        <v>1</v>
      </c>
      <c r="AG678" s="15">
        <f>IF(H678="","",Sheet1!T678)</f>
        <v>111058</v>
      </c>
      <c r="AH678" s="46">
        <f t="shared" si="103"/>
        <v>111058</v>
      </c>
      <c r="AL678" s="48">
        <f t="shared" si="104"/>
        <v>8</v>
      </c>
      <c r="AN678" s="45">
        <f t="shared" si="105"/>
        <v>8884.64</v>
      </c>
      <c r="AO678" s="48">
        <f t="shared" si="106"/>
        <v>33311</v>
      </c>
      <c r="AQ678" s="52" t="str">
        <f t="shared" si="107"/>
        <v>K-hangtra</v>
      </c>
      <c r="AR678" s="52">
        <f t="shared" si="108"/>
        <v>156</v>
      </c>
      <c r="AS678" s="52">
        <f t="shared" si="109"/>
        <v>632</v>
      </c>
    </row>
    <row r="679" spans="3:45" x14ac:dyDescent="0.25">
      <c r="C679" s="39" t="str">
        <f>IF(H679="","",Sheet1!AI679)</f>
        <v>N</v>
      </c>
      <c r="D679" s="38" t="s">
        <v>3039</v>
      </c>
      <c r="E679" s="38" t="s">
        <v>25</v>
      </c>
      <c r="F679" s="39" t="str">
        <f>IF(H679="","",Sheet1!AF679)</f>
        <v>06/10/2025</v>
      </c>
      <c r="G679" t="str">
        <f>IF(H679="","",Sheet1!AF679)</f>
        <v>06/10/2025</v>
      </c>
      <c r="H679" s="21">
        <v>9106030827</v>
      </c>
      <c r="I679" t="str">
        <f>IF(H679="","",Sheet1!AF679)</f>
        <v>06/10/2025</v>
      </c>
      <c r="J679" s="40" t="str">
        <f t="shared" si="100"/>
        <v>NKHT2510/A0500158700</v>
      </c>
      <c r="L679" s="42" t="str">
        <f>IF(H679="","",Sheet1!AK679)</f>
        <v>K25TTM</v>
      </c>
      <c r="M679" s="42" t="str">
        <f>IF(H679="","",Sheet1!AE679)</f>
        <v>00158700</v>
      </c>
      <c r="N679" s="43" t="str">
        <f>IF(H679="","",Sheet1!AF679)</f>
        <v>06/10/2025</v>
      </c>
      <c r="O679" s="15" t="str">
        <f>IF(H679="","",Sheet1!AH679)</f>
        <v>WIN2A05</v>
      </c>
      <c r="S679" s="40" t="str">
        <f>IF(H679="","",Sheet1!AL679)</f>
        <v>2A05 WM+ HCM 14-16 Bành Văn Trân</v>
      </c>
      <c r="V679" s="40" t="str">
        <f>IF(H679="","",Sheet1!AL679)</f>
        <v>2A05 WM+ HCM 14-16 Bành Văn Trân</v>
      </c>
      <c r="Y679" s="15" t="str">
        <f>IF(H679="","",Sheet1!AJ679)</f>
        <v>GXD500</v>
      </c>
      <c r="AB679" s="51">
        <f t="shared" si="101"/>
        <v>5111</v>
      </c>
      <c r="AC679" s="51">
        <f t="shared" si="102"/>
        <v>131</v>
      </c>
      <c r="AE679" s="45">
        <f>IF(H679="","",Sheet1!U679)</f>
        <v>2</v>
      </c>
      <c r="AG679" s="15">
        <f>IF(H679="","",Sheet1!T679)</f>
        <v>111606</v>
      </c>
      <c r="AH679" s="46">
        <f t="shared" si="103"/>
        <v>223212</v>
      </c>
      <c r="AL679" s="48">
        <f t="shared" si="104"/>
        <v>8</v>
      </c>
      <c r="AN679" s="45">
        <f t="shared" si="105"/>
        <v>17856.96</v>
      </c>
      <c r="AO679" s="48">
        <f t="shared" si="106"/>
        <v>33311</v>
      </c>
      <c r="AQ679" s="52" t="str">
        <f t="shared" si="107"/>
        <v>K-hangtra</v>
      </c>
      <c r="AR679" s="52">
        <f t="shared" si="108"/>
        <v>156</v>
      </c>
      <c r="AS679" s="52">
        <f t="shared" si="109"/>
        <v>632</v>
      </c>
    </row>
    <row r="680" spans="3:45" x14ac:dyDescent="0.25">
      <c r="C680" s="39" t="str">
        <f>IF(H680="","",Sheet1!AI680)</f>
        <v>N</v>
      </c>
      <c r="D680" s="38" t="s">
        <v>3039</v>
      </c>
      <c r="E680" s="38" t="s">
        <v>25</v>
      </c>
      <c r="F680" s="39" t="str">
        <f>IF(H680="","",Sheet1!AF680)</f>
        <v>06/10/2025</v>
      </c>
      <c r="G680" t="str">
        <f>IF(H680="","",Sheet1!AF680)</f>
        <v>06/10/2025</v>
      </c>
      <c r="H680" s="21">
        <v>9106030827</v>
      </c>
      <c r="I680" t="str">
        <f>IF(H680="","",Sheet1!AF680)</f>
        <v>06/10/2025</v>
      </c>
      <c r="J680" s="40" t="str">
        <f t="shared" si="100"/>
        <v>NKHT2510/A0500158700</v>
      </c>
      <c r="L680" s="42" t="str">
        <f>IF(H680="","",Sheet1!AK680)</f>
        <v>K25TTM</v>
      </c>
      <c r="M680" s="42" t="str">
        <f>IF(H680="","",Sheet1!AE680)</f>
        <v>00158700</v>
      </c>
      <c r="N680" s="43" t="str">
        <f>IF(H680="","",Sheet1!AF680)</f>
        <v>06/10/2025</v>
      </c>
      <c r="O680" s="15" t="str">
        <f>IF(H680="","",Sheet1!AH680)</f>
        <v>WIN2A05</v>
      </c>
      <c r="S680" s="40" t="str">
        <f>IF(H680="","",Sheet1!AL680)</f>
        <v>2A05 WM+ HCM 14-16 Bành Văn Trân</v>
      </c>
      <c r="V680" s="40" t="str">
        <f>IF(H680="","",Sheet1!AL680)</f>
        <v>2A05 WM+ HCM 14-16 Bành Văn Trân</v>
      </c>
      <c r="Y680" s="15" t="str">
        <f>IF(H680="","",Sheet1!AJ680)</f>
        <v>GTLX250G</v>
      </c>
      <c r="AB680" s="51">
        <f t="shared" si="101"/>
        <v>5111</v>
      </c>
      <c r="AC680" s="51">
        <f t="shared" si="102"/>
        <v>131</v>
      </c>
      <c r="AE680" s="45">
        <f>IF(H680="","",Sheet1!U680)</f>
        <v>2</v>
      </c>
      <c r="AG680" s="15">
        <f>IF(H680="","",Sheet1!T680)</f>
        <v>41150</v>
      </c>
      <c r="AH680" s="46">
        <f t="shared" si="103"/>
        <v>82300</v>
      </c>
      <c r="AL680" s="48">
        <f t="shared" si="104"/>
        <v>8</v>
      </c>
      <c r="AN680" s="45">
        <f t="shared" si="105"/>
        <v>6584</v>
      </c>
      <c r="AO680" s="48">
        <f t="shared" si="106"/>
        <v>33311</v>
      </c>
      <c r="AQ680" s="52" t="str">
        <f t="shared" si="107"/>
        <v>K-hangtra</v>
      </c>
      <c r="AR680" s="52">
        <f t="shared" si="108"/>
        <v>156</v>
      </c>
      <c r="AS680" s="52">
        <f t="shared" si="109"/>
        <v>632</v>
      </c>
    </row>
    <row r="681" spans="3:45" x14ac:dyDescent="0.25">
      <c r="C681" s="39" t="str">
        <f>IF(H681="","",Sheet1!AI681)</f>
        <v>N</v>
      </c>
      <c r="D681" s="38" t="s">
        <v>3039</v>
      </c>
      <c r="E681" s="38" t="s">
        <v>25</v>
      </c>
      <c r="F681" s="39" t="str">
        <f>IF(H681="","",Sheet1!AF681)</f>
        <v>06/10/2025</v>
      </c>
      <c r="G681" t="str">
        <f>IF(H681="","",Sheet1!AF681)</f>
        <v>06/10/2025</v>
      </c>
      <c r="H681" s="21">
        <v>9106030827</v>
      </c>
      <c r="I681" t="str">
        <f>IF(H681="","",Sheet1!AF681)</f>
        <v>06/10/2025</v>
      </c>
      <c r="J681" s="40" t="str">
        <f t="shared" si="100"/>
        <v>NKHT2510/A0500158700</v>
      </c>
      <c r="L681" s="42" t="str">
        <f>IF(H681="","",Sheet1!AK681)</f>
        <v>K25TTM</v>
      </c>
      <c r="M681" s="42" t="str">
        <f>IF(H681="","",Sheet1!AE681)</f>
        <v>00158700</v>
      </c>
      <c r="N681" s="43" t="str">
        <f>IF(H681="","",Sheet1!AF681)</f>
        <v>06/10/2025</v>
      </c>
      <c r="O681" s="15" t="str">
        <f>IF(H681="","",Sheet1!AH681)</f>
        <v>WIN2A05</v>
      </c>
      <c r="S681" s="40" t="str">
        <f>IF(H681="","",Sheet1!AL681)</f>
        <v>2A05 WM+ HCM 14-16 Bành Văn Trân</v>
      </c>
      <c r="V681" s="40" t="str">
        <f>IF(H681="","",Sheet1!AL681)</f>
        <v>2A05 WM+ HCM 14-16 Bành Văn Trân</v>
      </c>
      <c r="Y681" s="15" t="str">
        <f>IF(H681="","",Sheet1!AJ681)</f>
        <v>GL250</v>
      </c>
      <c r="AB681" s="51">
        <f t="shared" si="101"/>
        <v>5111</v>
      </c>
      <c r="AC681" s="51">
        <f t="shared" si="102"/>
        <v>131</v>
      </c>
      <c r="AE681" s="45">
        <f>IF(H681="","",Sheet1!U681)</f>
        <v>2</v>
      </c>
      <c r="AG681" s="15">
        <f>IF(H681="","",Sheet1!T681)</f>
        <v>49500</v>
      </c>
      <c r="AH681" s="46">
        <f t="shared" si="103"/>
        <v>99000</v>
      </c>
      <c r="AL681" s="48">
        <f t="shared" si="104"/>
        <v>8</v>
      </c>
      <c r="AN681" s="45">
        <f t="shared" si="105"/>
        <v>7920</v>
      </c>
      <c r="AO681" s="48">
        <f t="shared" si="106"/>
        <v>33311</v>
      </c>
      <c r="AQ681" s="52" t="str">
        <f t="shared" si="107"/>
        <v>K-hangtra</v>
      </c>
      <c r="AR681" s="52">
        <f t="shared" si="108"/>
        <v>156</v>
      </c>
      <c r="AS681" s="52">
        <f t="shared" si="109"/>
        <v>632</v>
      </c>
    </row>
    <row r="682" spans="3:45" x14ac:dyDescent="0.25">
      <c r="C682" s="39" t="str">
        <f>IF(H682="","",Sheet1!AI682)</f>
        <v>N</v>
      </c>
      <c r="D682" s="38" t="s">
        <v>3039</v>
      </c>
      <c r="E682" s="38" t="s">
        <v>25</v>
      </c>
      <c r="F682" s="39" t="str">
        <f>IF(H682="","",Sheet1!AF682)</f>
        <v>06/10/2025</v>
      </c>
      <c r="G682" t="str">
        <f>IF(H682="","",Sheet1!AF682)</f>
        <v>06/10/2025</v>
      </c>
      <c r="H682" s="21">
        <v>9106030827</v>
      </c>
      <c r="I682" t="str">
        <f>IF(H682="","",Sheet1!AF682)</f>
        <v>06/10/2025</v>
      </c>
      <c r="J682" s="40" t="str">
        <f t="shared" si="100"/>
        <v>NKHT2510/A0500158700</v>
      </c>
      <c r="L682" s="42" t="str">
        <f>IF(H682="","",Sheet1!AK682)</f>
        <v>K25TTM</v>
      </c>
      <c r="M682" s="42" t="str">
        <f>IF(H682="","",Sheet1!AE682)</f>
        <v>00158700</v>
      </c>
      <c r="N682" s="43" t="str">
        <f>IF(H682="","",Sheet1!AF682)</f>
        <v>06/10/2025</v>
      </c>
      <c r="O682" s="15" t="str">
        <f>IF(H682="","",Sheet1!AH682)</f>
        <v>WIN2A05</v>
      </c>
      <c r="S682" s="40" t="str">
        <f>IF(H682="","",Sheet1!AL682)</f>
        <v>2A05 WM+ HCM 14-16 Bành Văn Trân</v>
      </c>
      <c r="V682" s="40" t="str">
        <f>IF(H682="","",Sheet1!AL682)</f>
        <v>2A05 WM+ HCM 14-16 Bành Văn Trân</v>
      </c>
      <c r="Y682" s="15" t="str">
        <f>IF(H682="","",Sheet1!AJ682)</f>
        <v>MNH250</v>
      </c>
      <c r="AB682" s="51">
        <f t="shared" si="101"/>
        <v>5111</v>
      </c>
      <c r="AC682" s="51">
        <f t="shared" si="102"/>
        <v>131</v>
      </c>
      <c r="AE682" s="45">
        <f>IF(H682="","",Sheet1!U682)</f>
        <v>2</v>
      </c>
      <c r="AG682" s="15">
        <f>IF(H682="","",Sheet1!T682)</f>
        <v>46000</v>
      </c>
      <c r="AH682" s="46">
        <f t="shared" si="103"/>
        <v>92000</v>
      </c>
      <c r="AL682" s="48">
        <f t="shared" si="104"/>
        <v>8</v>
      </c>
      <c r="AN682" s="45">
        <f t="shared" si="105"/>
        <v>7360</v>
      </c>
      <c r="AO682" s="48">
        <f t="shared" si="106"/>
        <v>33311</v>
      </c>
      <c r="AQ682" s="52" t="str">
        <f t="shared" si="107"/>
        <v>K-hangtra</v>
      </c>
      <c r="AR682" s="52">
        <f t="shared" si="108"/>
        <v>156</v>
      </c>
      <c r="AS682" s="52">
        <f t="shared" si="109"/>
        <v>632</v>
      </c>
    </row>
    <row r="683" spans="3:45" x14ac:dyDescent="0.25">
      <c r="C683" s="39" t="str">
        <f>IF(H683="","",Sheet1!AI683)</f>
        <v>N</v>
      </c>
      <c r="D683" s="38" t="s">
        <v>3039</v>
      </c>
      <c r="E683" s="38" t="s">
        <v>25</v>
      </c>
      <c r="F683" s="39" t="str">
        <f>IF(H683="","",Sheet1!AF683)</f>
        <v>06/10/2025</v>
      </c>
      <c r="G683" t="str">
        <f>IF(H683="","",Sheet1!AF683)</f>
        <v>06/10/2025</v>
      </c>
      <c r="H683" s="21">
        <v>9106030827</v>
      </c>
      <c r="I683" t="str">
        <f>IF(H683="","",Sheet1!AF683)</f>
        <v>06/10/2025</v>
      </c>
      <c r="J683" s="40" t="str">
        <f t="shared" si="100"/>
        <v>NKHT2510/A0500158700</v>
      </c>
      <c r="L683" s="42" t="str">
        <f>IF(H683="","",Sheet1!AK683)</f>
        <v>K25TTM</v>
      </c>
      <c r="M683" s="42" t="str">
        <f>IF(H683="","",Sheet1!AE683)</f>
        <v>00158700</v>
      </c>
      <c r="N683" s="43" t="str">
        <f>IF(H683="","",Sheet1!AF683)</f>
        <v>06/10/2025</v>
      </c>
      <c r="O683" s="15" t="str">
        <f>IF(H683="","",Sheet1!AH683)</f>
        <v>WIN2A05</v>
      </c>
      <c r="S683" s="40" t="str">
        <f>IF(H683="","",Sheet1!AL683)</f>
        <v>2A05 WM+ HCM 14-16 Bành Văn Trân</v>
      </c>
      <c r="V683" s="40" t="str">
        <f>IF(H683="","",Sheet1!AL683)</f>
        <v>2A05 WM+ HCM 14-16 Bành Văn Trân</v>
      </c>
      <c r="Y683" s="15" t="str">
        <f>IF(H683="","",Sheet1!AJ683)</f>
        <v>CC300</v>
      </c>
      <c r="AB683" s="51">
        <f t="shared" si="101"/>
        <v>5111</v>
      </c>
      <c r="AC683" s="51">
        <f t="shared" si="102"/>
        <v>131</v>
      </c>
      <c r="AE683" s="45">
        <f>IF(H683="","",Sheet1!U683)</f>
        <v>1</v>
      </c>
      <c r="AG683" s="15">
        <f>IF(H683="","",Sheet1!T683)</f>
        <v>60885</v>
      </c>
      <c r="AH683" s="46">
        <f t="shared" si="103"/>
        <v>60885</v>
      </c>
      <c r="AL683" s="48">
        <f t="shared" si="104"/>
        <v>8</v>
      </c>
      <c r="AN683" s="45">
        <f t="shared" si="105"/>
        <v>4870.8</v>
      </c>
      <c r="AO683" s="48">
        <f t="shared" si="106"/>
        <v>33311</v>
      </c>
      <c r="AQ683" s="52" t="str">
        <f t="shared" si="107"/>
        <v>K-hangtra</v>
      </c>
      <c r="AR683" s="52">
        <f t="shared" si="108"/>
        <v>156</v>
      </c>
      <c r="AS683" s="52">
        <f t="shared" si="109"/>
        <v>632</v>
      </c>
    </row>
    <row r="684" spans="3:45" x14ac:dyDescent="0.25">
      <c r="C684" s="39" t="str">
        <f>IF(H684="","",Sheet1!AI684)</f>
        <v>N</v>
      </c>
      <c r="D684" s="38" t="s">
        <v>3039</v>
      </c>
      <c r="E684" s="38" t="s">
        <v>25</v>
      </c>
      <c r="F684" s="39" t="str">
        <f>IF(H684="","",Sheet1!AF684)</f>
        <v>06/10/2025</v>
      </c>
      <c r="G684" t="str">
        <f>IF(H684="","",Sheet1!AF684)</f>
        <v>06/10/2025</v>
      </c>
      <c r="H684" s="21">
        <v>9106030868</v>
      </c>
      <c r="I684" t="str">
        <f>IF(H684="","",Sheet1!AF684)</f>
        <v>06/10/2025</v>
      </c>
      <c r="J684" s="40" t="str">
        <f t="shared" si="100"/>
        <v>NKHT2510/56500158707</v>
      </c>
      <c r="L684" s="42" t="str">
        <f>IF(H684="","",Sheet1!AK684)</f>
        <v>K25TTM</v>
      </c>
      <c r="M684" s="42" t="str">
        <f>IF(H684="","",Sheet1!AE684)</f>
        <v>00158707</v>
      </c>
      <c r="N684" s="43" t="str">
        <f>IF(H684="","",Sheet1!AF684)</f>
        <v>06/10/2025</v>
      </c>
      <c r="O684" s="15" t="str">
        <f>IF(H684="","",Sheet1!AH684)</f>
        <v>WIN6565</v>
      </c>
      <c r="S684" s="40" t="str">
        <f>IF(H684="","",Sheet1!AL684)</f>
        <v>6565 WM+ HCM 12/1 đường TL27</v>
      </c>
      <c r="V684" s="40" t="str">
        <f>IF(H684="","",Sheet1!AL684)</f>
        <v>6565 WM+ HCM 12/1 đường TL27</v>
      </c>
      <c r="Y684" s="15" t="str">
        <f>IF(H684="","",Sheet1!AJ684)</f>
        <v>CGM300</v>
      </c>
      <c r="AB684" s="51">
        <f t="shared" si="101"/>
        <v>5111</v>
      </c>
      <c r="AC684" s="51">
        <f t="shared" si="102"/>
        <v>131</v>
      </c>
      <c r="AE684" s="45">
        <f>IF(H684="","",Sheet1!U684)</f>
        <v>1</v>
      </c>
      <c r="AG684" s="15">
        <f>IF(H684="","",Sheet1!T684)</f>
        <v>73431</v>
      </c>
      <c r="AH684" s="46">
        <f t="shared" si="103"/>
        <v>73431</v>
      </c>
      <c r="AL684" s="48">
        <f t="shared" si="104"/>
        <v>8</v>
      </c>
      <c r="AN684" s="45">
        <f t="shared" si="105"/>
        <v>5874.4800000000005</v>
      </c>
      <c r="AO684" s="48">
        <f t="shared" si="106"/>
        <v>33311</v>
      </c>
      <c r="AQ684" s="52" t="str">
        <f t="shared" si="107"/>
        <v>K-hangtra</v>
      </c>
      <c r="AR684" s="52">
        <f t="shared" si="108"/>
        <v>156</v>
      </c>
      <c r="AS684" s="52">
        <f t="shared" si="109"/>
        <v>632</v>
      </c>
    </row>
    <row r="685" spans="3:45" x14ac:dyDescent="0.25">
      <c r="C685" s="39" t="str">
        <f>IF(H685="","",Sheet1!AI685)</f>
        <v>N</v>
      </c>
      <c r="D685" s="38" t="s">
        <v>3039</v>
      </c>
      <c r="E685" s="38" t="s">
        <v>25</v>
      </c>
      <c r="F685" s="39" t="str">
        <f>IF(H685="","",Sheet1!AF685)</f>
        <v>06/10/2025</v>
      </c>
      <c r="G685" t="str">
        <f>IF(H685="","",Sheet1!AF685)</f>
        <v>06/10/2025</v>
      </c>
      <c r="H685" s="21">
        <v>9106030868</v>
      </c>
      <c r="I685" t="str">
        <f>IF(H685="","",Sheet1!AF685)</f>
        <v>06/10/2025</v>
      </c>
      <c r="J685" s="40" t="str">
        <f t="shared" si="100"/>
        <v>NKHT2510/56500158707</v>
      </c>
      <c r="L685" s="42" t="str">
        <f>IF(H685="","",Sheet1!AK685)</f>
        <v>K25TTM</v>
      </c>
      <c r="M685" s="42" t="str">
        <f>IF(H685="","",Sheet1!AE685)</f>
        <v>00158707</v>
      </c>
      <c r="N685" s="43" t="str">
        <f>IF(H685="","",Sheet1!AF685)</f>
        <v>06/10/2025</v>
      </c>
      <c r="O685" s="15" t="str">
        <f>IF(H685="","",Sheet1!AH685)</f>
        <v>WIN6565</v>
      </c>
      <c r="S685" s="40" t="str">
        <f>IF(H685="","",Sheet1!AL685)</f>
        <v>6565 WM+ HCM 12/1 đường TL27</v>
      </c>
      <c r="V685" s="40" t="str">
        <f>IF(H685="","",Sheet1!AL685)</f>
        <v>6565 WM+ HCM 12/1 đường TL27</v>
      </c>
      <c r="Y685" s="15" t="str">
        <f>IF(H685="","",Sheet1!AJ685)</f>
        <v>GM500</v>
      </c>
      <c r="AB685" s="51">
        <f t="shared" si="101"/>
        <v>5111</v>
      </c>
      <c r="AC685" s="51">
        <f t="shared" si="102"/>
        <v>131</v>
      </c>
      <c r="AE685" s="45">
        <f>IF(H685="","",Sheet1!U685)</f>
        <v>1</v>
      </c>
      <c r="AG685" s="15">
        <f>IF(H685="","",Sheet1!T685)</f>
        <v>111058</v>
      </c>
      <c r="AH685" s="46">
        <f t="shared" si="103"/>
        <v>111058</v>
      </c>
      <c r="AL685" s="48">
        <f t="shared" si="104"/>
        <v>8</v>
      </c>
      <c r="AN685" s="45">
        <f t="shared" si="105"/>
        <v>8884.64</v>
      </c>
      <c r="AO685" s="48">
        <f t="shared" si="106"/>
        <v>33311</v>
      </c>
      <c r="AQ685" s="52" t="str">
        <f t="shared" si="107"/>
        <v>K-hangtra</v>
      </c>
      <c r="AR685" s="52">
        <f t="shared" si="108"/>
        <v>156</v>
      </c>
      <c r="AS685" s="52">
        <f t="shared" si="109"/>
        <v>632</v>
      </c>
    </row>
    <row r="686" spans="3:45" x14ac:dyDescent="0.25">
      <c r="C686" s="39" t="str">
        <f>IF(H686="","",Sheet1!AI686)</f>
        <v>B</v>
      </c>
      <c r="D686" s="38" t="s">
        <v>3039</v>
      </c>
      <c r="E686" s="38" t="s">
        <v>25</v>
      </c>
      <c r="F686" s="39" t="str">
        <f>IF(H686="","",Sheet1!AF686)</f>
        <v>06/10/2025</v>
      </c>
      <c r="G686" t="str">
        <f>IF(H686="","",Sheet1!AF686)</f>
        <v>06/10/2025</v>
      </c>
      <c r="H686" s="21">
        <v>9106030887</v>
      </c>
      <c r="I686" t="str">
        <f>IF(H686="","",Sheet1!AF686)</f>
        <v>06/10/2025</v>
      </c>
      <c r="J686" s="40" t="str">
        <f t="shared" si="100"/>
        <v>NKHT2510/00200477796</v>
      </c>
      <c r="L686" s="42" t="str">
        <f>IF(H686="","",Sheet1!AK686)</f>
        <v>K25TTM</v>
      </c>
      <c r="M686" s="42" t="str">
        <f>IF(H686="","",Sheet1!AE686)</f>
        <v>00477796</v>
      </c>
      <c r="N686" s="43" t="str">
        <f>IF(H686="","",Sheet1!AF686)</f>
        <v>06/10/2025</v>
      </c>
      <c r="O686" s="15" t="str">
        <f>IF(H686="","",Sheet1!AH686)</f>
        <v>WIN-HNI-00-002</v>
      </c>
      <c r="S686" s="40" t="str">
        <f>IF(H686="","",Sheet1!AL686)</f>
        <v>5976 WM+ HNI Thanh Trí, Sóc Sơn</v>
      </c>
      <c r="V686" s="40" t="str">
        <f>IF(H686="","",Sheet1!AL686)</f>
        <v>5976 WM+ HNI Thanh Trí, Sóc Sơn</v>
      </c>
      <c r="Y686" s="15" t="str">
        <f>IF(H686="","",Sheet1!AJ686)</f>
        <v>GM500</v>
      </c>
      <c r="AB686" s="51">
        <f t="shared" si="101"/>
        <v>5111</v>
      </c>
      <c r="AC686" s="51">
        <f t="shared" si="102"/>
        <v>131</v>
      </c>
      <c r="AE686" s="45">
        <f>IF(H686="","",Sheet1!U686)</f>
        <v>1</v>
      </c>
      <c r="AG686" s="15">
        <f>IF(H686="","",Sheet1!T686)</f>
        <v>111058</v>
      </c>
      <c r="AH686" s="46">
        <f t="shared" si="103"/>
        <v>111058</v>
      </c>
      <c r="AL686" s="48">
        <f t="shared" si="104"/>
        <v>8</v>
      </c>
      <c r="AN686" s="45">
        <f t="shared" si="105"/>
        <v>8884.64</v>
      </c>
      <c r="AO686" s="48">
        <f t="shared" si="106"/>
        <v>33311</v>
      </c>
      <c r="AQ686" s="52" t="str">
        <f t="shared" si="107"/>
        <v>K-hangtra</v>
      </c>
      <c r="AR686" s="52">
        <f t="shared" si="108"/>
        <v>156</v>
      </c>
      <c r="AS686" s="52">
        <f t="shared" si="109"/>
        <v>632</v>
      </c>
    </row>
    <row r="687" spans="3:45" x14ac:dyDescent="0.25">
      <c r="C687" s="39" t="str">
        <f>IF(H687="","",Sheet1!AI687)</f>
        <v>B</v>
      </c>
      <c r="D687" s="38" t="s">
        <v>3039</v>
      </c>
      <c r="E687" s="38" t="s">
        <v>25</v>
      </c>
      <c r="F687" s="39" t="str">
        <f>IF(H687="","",Sheet1!AF687)</f>
        <v>06/10/2025</v>
      </c>
      <c r="G687" t="str">
        <f>IF(H687="","",Sheet1!AF687)</f>
        <v>06/10/2025</v>
      </c>
      <c r="H687" s="21">
        <v>9106030875</v>
      </c>
      <c r="I687" t="str">
        <f>IF(H687="","",Sheet1!AF687)</f>
        <v>06/10/2025</v>
      </c>
      <c r="J687" s="40" t="str">
        <f t="shared" si="100"/>
        <v>NKHT2510/00200477792</v>
      </c>
      <c r="L687" s="42" t="str">
        <f>IF(H687="","",Sheet1!AK687)</f>
        <v>K25TTM</v>
      </c>
      <c r="M687" s="42" t="str">
        <f>IF(H687="","",Sheet1!AE687)</f>
        <v>00477792</v>
      </c>
      <c r="N687" s="43" t="str">
        <f>IF(H687="","",Sheet1!AF687)</f>
        <v>06/10/2025</v>
      </c>
      <c r="O687" s="15" t="str">
        <f>IF(H687="","",Sheet1!AH687)</f>
        <v>WIN-HNI-00-002</v>
      </c>
      <c r="S687" s="40" t="str">
        <f>IF(H687="","",Sheet1!AL687)</f>
        <v>2082 WM+ HNI 41 Tương Mai</v>
      </c>
      <c r="V687" s="40" t="str">
        <f>IF(H687="","",Sheet1!AL687)</f>
        <v>2082 WM+ HNI 41 Tương Mai</v>
      </c>
      <c r="Y687" s="15" t="str">
        <f>IF(H687="","",Sheet1!AJ687)</f>
        <v>CGM300</v>
      </c>
      <c r="AB687" s="51">
        <f t="shared" si="101"/>
        <v>5111</v>
      </c>
      <c r="AC687" s="51">
        <f t="shared" si="102"/>
        <v>131</v>
      </c>
      <c r="AE687" s="45">
        <f>IF(H687="","",Sheet1!U687)</f>
        <v>1</v>
      </c>
      <c r="AG687" s="15">
        <f>IF(H687="","",Sheet1!T687)</f>
        <v>73431</v>
      </c>
      <c r="AH687" s="46">
        <f t="shared" si="103"/>
        <v>73431</v>
      </c>
      <c r="AL687" s="48">
        <f t="shared" si="104"/>
        <v>8</v>
      </c>
      <c r="AN687" s="45">
        <f t="shared" si="105"/>
        <v>5874.4800000000005</v>
      </c>
      <c r="AO687" s="48">
        <f t="shared" si="106"/>
        <v>33311</v>
      </c>
      <c r="AQ687" s="52" t="str">
        <f t="shared" si="107"/>
        <v>K-hangtra</v>
      </c>
      <c r="AR687" s="52">
        <f t="shared" si="108"/>
        <v>156</v>
      </c>
      <c r="AS687" s="52">
        <f t="shared" si="109"/>
        <v>632</v>
      </c>
    </row>
    <row r="688" spans="3:45" x14ac:dyDescent="0.25">
      <c r="C688" s="39" t="str">
        <f>IF(H688="","",Sheet1!AI688)</f>
        <v>B</v>
      </c>
      <c r="D688" s="38" t="s">
        <v>3039</v>
      </c>
      <c r="E688" s="38" t="s">
        <v>25</v>
      </c>
      <c r="F688" s="39" t="str">
        <f>IF(H688="","",Sheet1!AF688)</f>
        <v>06/10/2025</v>
      </c>
      <c r="G688" t="str">
        <f>IF(H688="","",Sheet1!AF688)</f>
        <v>06/10/2025</v>
      </c>
      <c r="H688" s="21">
        <v>9106030875</v>
      </c>
      <c r="I688" t="str">
        <f>IF(H688="","",Sheet1!AF688)</f>
        <v>06/10/2025</v>
      </c>
      <c r="J688" s="40" t="str">
        <f t="shared" si="100"/>
        <v>NKHT2510/00200477792</v>
      </c>
      <c r="L688" s="42" t="str">
        <f>IF(H688="","",Sheet1!AK688)</f>
        <v>K25TTM</v>
      </c>
      <c r="M688" s="42" t="str">
        <f>IF(H688="","",Sheet1!AE688)</f>
        <v>00477792</v>
      </c>
      <c r="N688" s="43" t="str">
        <f>IF(H688="","",Sheet1!AF688)</f>
        <v>06/10/2025</v>
      </c>
      <c r="O688" s="15" t="str">
        <f>IF(H688="","",Sheet1!AH688)</f>
        <v>WIN-HNI-00-002</v>
      </c>
      <c r="S688" s="40" t="str">
        <f>IF(H688="","",Sheet1!AL688)</f>
        <v>2082 WM+ HNI 41 Tương Mai</v>
      </c>
      <c r="V688" s="40" t="str">
        <f>IF(H688="","",Sheet1!AL688)</f>
        <v>2082 WM+ HNI 41 Tương Mai</v>
      </c>
      <c r="Y688" s="15" t="str">
        <f>IF(H688="","",Sheet1!AJ688)</f>
        <v>TH200</v>
      </c>
      <c r="AB688" s="51">
        <f t="shared" si="101"/>
        <v>5111</v>
      </c>
      <c r="AC688" s="51">
        <f t="shared" si="102"/>
        <v>131</v>
      </c>
      <c r="AE688" s="45">
        <f>IF(H688="","",Sheet1!U688)</f>
        <v>4</v>
      </c>
      <c r="AG688" s="15">
        <f>IF(H688="","",Sheet1!T688)</f>
        <v>45588</v>
      </c>
      <c r="AH688" s="46">
        <f t="shared" si="103"/>
        <v>182352</v>
      </c>
      <c r="AL688" s="48">
        <f t="shared" si="104"/>
        <v>8</v>
      </c>
      <c r="AN688" s="45">
        <f t="shared" si="105"/>
        <v>14588.16</v>
      </c>
      <c r="AO688" s="48">
        <f t="shared" si="106"/>
        <v>33311</v>
      </c>
      <c r="AQ688" s="52" t="str">
        <f t="shared" si="107"/>
        <v>K-hangtra</v>
      </c>
      <c r="AR688" s="52">
        <f t="shared" si="108"/>
        <v>156</v>
      </c>
      <c r="AS688" s="52">
        <f t="shared" si="109"/>
        <v>632</v>
      </c>
    </row>
    <row r="689" spans="3:45" x14ac:dyDescent="0.25">
      <c r="C689" s="39" t="str">
        <f>IF(H689="","",Sheet1!AI689)</f>
        <v>B</v>
      </c>
      <c r="D689" s="38" t="s">
        <v>3039</v>
      </c>
      <c r="E689" s="38" t="s">
        <v>25</v>
      </c>
      <c r="F689" s="39" t="str">
        <f>IF(H689="","",Sheet1!AF689)</f>
        <v>06/10/2025</v>
      </c>
      <c r="G689" t="str">
        <f>IF(H689="","",Sheet1!AF689)</f>
        <v>06/10/2025</v>
      </c>
      <c r="H689" s="21">
        <v>9106030875</v>
      </c>
      <c r="I689" t="str">
        <f>IF(H689="","",Sheet1!AF689)</f>
        <v>06/10/2025</v>
      </c>
      <c r="J689" s="40" t="str">
        <f t="shared" si="100"/>
        <v>NKHT2510/00200477792</v>
      </c>
      <c r="L689" s="42" t="str">
        <f>IF(H689="","",Sheet1!AK689)</f>
        <v>K25TTM</v>
      </c>
      <c r="M689" s="42" t="str">
        <f>IF(H689="","",Sheet1!AE689)</f>
        <v>00477792</v>
      </c>
      <c r="N689" s="43" t="str">
        <f>IF(H689="","",Sheet1!AF689)</f>
        <v>06/10/2025</v>
      </c>
      <c r="O689" s="15" t="str">
        <f>IF(H689="","",Sheet1!AH689)</f>
        <v>WIN-HNI-00-002</v>
      </c>
      <c r="S689" s="40" t="str">
        <f>IF(H689="","",Sheet1!AL689)</f>
        <v>2082 WM+ HNI 41 Tương Mai</v>
      </c>
      <c r="V689" s="40" t="str">
        <f>IF(H689="","",Sheet1!AL689)</f>
        <v>2082 WM+ HNI 41 Tương Mai</v>
      </c>
      <c r="Y689" s="15" t="str">
        <f>IF(H689="","",Sheet1!AJ689)</f>
        <v>CN300</v>
      </c>
      <c r="AB689" s="51">
        <f t="shared" si="101"/>
        <v>5111</v>
      </c>
      <c r="AC689" s="51">
        <f t="shared" si="102"/>
        <v>131</v>
      </c>
      <c r="AE689" s="45">
        <f>IF(H689="","",Sheet1!U689)</f>
        <v>2</v>
      </c>
      <c r="AG689" s="15">
        <f>IF(H689="","",Sheet1!T689)</f>
        <v>70950</v>
      </c>
      <c r="AH689" s="46">
        <f t="shared" si="103"/>
        <v>141900</v>
      </c>
      <c r="AL689" s="48">
        <f t="shared" si="104"/>
        <v>8</v>
      </c>
      <c r="AN689" s="45">
        <f t="shared" si="105"/>
        <v>11352</v>
      </c>
      <c r="AO689" s="48">
        <f t="shared" si="106"/>
        <v>33311</v>
      </c>
      <c r="AQ689" s="52" t="str">
        <f t="shared" si="107"/>
        <v>K-hangtra</v>
      </c>
      <c r="AR689" s="52">
        <f t="shared" si="108"/>
        <v>156</v>
      </c>
      <c r="AS689" s="52">
        <f t="shared" si="109"/>
        <v>632</v>
      </c>
    </row>
    <row r="690" spans="3:45" x14ac:dyDescent="0.25">
      <c r="C690" s="39" t="str">
        <f>IF(H690="","",Sheet1!AI690)</f>
        <v>B</v>
      </c>
      <c r="D690" s="38" t="s">
        <v>3039</v>
      </c>
      <c r="E690" s="38" t="s">
        <v>25</v>
      </c>
      <c r="F690" s="39" t="str">
        <f>IF(H690="","",Sheet1!AF690)</f>
        <v>06/10/2025</v>
      </c>
      <c r="G690" t="str">
        <f>IF(H690="","",Sheet1!AF690)</f>
        <v>06/10/2025</v>
      </c>
      <c r="H690" s="21">
        <v>9106030875</v>
      </c>
      <c r="I690" t="str">
        <f>IF(H690="","",Sheet1!AF690)</f>
        <v>06/10/2025</v>
      </c>
      <c r="J690" s="40" t="str">
        <f t="shared" si="100"/>
        <v>NKHT2510/00200477792</v>
      </c>
      <c r="L690" s="42" t="str">
        <f>IF(H690="","",Sheet1!AK690)</f>
        <v>K25TTM</v>
      </c>
      <c r="M690" s="42" t="str">
        <f>IF(H690="","",Sheet1!AE690)</f>
        <v>00477792</v>
      </c>
      <c r="N690" s="43" t="str">
        <f>IF(H690="","",Sheet1!AF690)</f>
        <v>06/10/2025</v>
      </c>
      <c r="O690" s="15" t="str">
        <f>IF(H690="","",Sheet1!AH690)</f>
        <v>WIN-HNI-00-002</v>
      </c>
      <c r="S690" s="40" t="str">
        <f>IF(H690="","",Sheet1!AL690)</f>
        <v>2082 WM+ HNI 41 Tương Mai</v>
      </c>
      <c r="V690" s="40" t="str">
        <f>IF(H690="","",Sheet1!AL690)</f>
        <v>2082 WM+ HNI 41 Tương Mai</v>
      </c>
      <c r="Y690" s="15" t="str">
        <f>IF(H690="","",Sheet1!AJ690)</f>
        <v>CC300</v>
      </c>
      <c r="AB690" s="51">
        <f t="shared" si="101"/>
        <v>5111</v>
      </c>
      <c r="AC690" s="51">
        <f t="shared" si="102"/>
        <v>131</v>
      </c>
      <c r="AE690" s="45">
        <f>IF(H690="","",Sheet1!U690)</f>
        <v>4</v>
      </c>
      <c r="AG690" s="15">
        <f>IF(H690="","",Sheet1!T690)</f>
        <v>60885</v>
      </c>
      <c r="AH690" s="46">
        <f t="shared" si="103"/>
        <v>243540</v>
      </c>
      <c r="AL690" s="48">
        <f t="shared" si="104"/>
        <v>8</v>
      </c>
      <c r="AN690" s="45">
        <f t="shared" si="105"/>
        <v>19483.2</v>
      </c>
      <c r="AO690" s="48">
        <f t="shared" si="106"/>
        <v>33311</v>
      </c>
      <c r="AQ690" s="52" t="str">
        <f t="shared" si="107"/>
        <v>K-hangtra</v>
      </c>
      <c r="AR690" s="52">
        <f t="shared" si="108"/>
        <v>156</v>
      </c>
      <c r="AS690" s="52">
        <f t="shared" si="109"/>
        <v>632</v>
      </c>
    </row>
    <row r="691" spans="3:45" x14ac:dyDescent="0.25">
      <c r="C691" s="39" t="str">
        <f>IF(H691="","",Sheet1!AI691)</f>
        <v>B</v>
      </c>
      <c r="D691" s="38" t="s">
        <v>3039</v>
      </c>
      <c r="E691" s="38" t="s">
        <v>25</v>
      </c>
      <c r="F691" s="39" t="str">
        <f>IF(H691="","",Sheet1!AF691)</f>
        <v>06/10/2025</v>
      </c>
      <c r="G691" t="str">
        <f>IF(H691="","",Sheet1!AF691)</f>
        <v>06/10/2025</v>
      </c>
      <c r="H691" s="21">
        <v>9106030875</v>
      </c>
      <c r="I691" t="str">
        <f>IF(H691="","",Sheet1!AF691)</f>
        <v>06/10/2025</v>
      </c>
      <c r="J691" s="40" t="str">
        <f t="shared" si="100"/>
        <v>NKHT2510/00200477792</v>
      </c>
      <c r="L691" s="42" t="str">
        <f>IF(H691="","",Sheet1!AK691)</f>
        <v>K25TTM</v>
      </c>
      <c r="M691" s="42" t="str">
        <f>IF(H691="","",Sheet1!AE691)</f>
        <v>00477792</v>
      </c>
      <c r="N691" s="43" t="str">
        <f>IF(H691="","",Sheet1!AF691)</f>
        <v>06/10/2025</v>
      </c>
      <c r="O691" s="15" t="str">
        <f>IF(H691="","",Sheet1!AH691)</f>
        <v>WIN-HNI-00-002</v>
      </c>
      <c r="S691" s="40" t="str">
        <f>IF(H691="","",Sheet1!AL691)</f>
        <v>2082 WM+ HNI 41 Tương Mai</v>
      </c>
      <c r="V691" s="40" t="str">
        <f>IF(H691="","",Sheet1!AL691)</f>
        <v>2082 WM+ HNI 41 Tương Mai</v>
      </c>
      <c r="Y691" s="15" t="str">
        <f>IF(H691="","",Sheet1!AJ691)</f>
        <v>GTLX250G</v>
      </c>
      <c r="AB691" s="51">
        <f t="shared" si="101"/>
        <v>5111</v>
      </c>
      <c r="AC691" s="51">
        <f t="shared" si="102"/>
        <v>131</v>
      </c>
      <c r="AE691" s="45">
        <f>IF(H691="","",Sheet1!U691)</f>
        <v>5</v>
      </c>
      <c r="AG691" s="15">
        <f>IF(H691="","",Sheet1!T691)</f>
        <v>41150</v>
      </c>
      <c r="AH691" s="46">
        <f t="shared" si="103"/>
        <v>205750</v>
      </c>
      <c r="AL691" s="48">
        <f t="shared" si="104"/>
        <v>8</v>
      </c>
      <c r="AN691" s="45">
        <f t="shared" si="105"/>
        <v>16460</v>
      </c>
      <c r="AO691" s="48">
        <f t="shared" si="106"/>
        <v>33311</v>
      </c>
      <c r="AQ691" s="52" t="str">
        <f t="shared" si="107"/>
        <v>K-hangtra</v>
      </c>
      <c r="AR691" s="52">
        <f t="shared" si="108"/>
        <v>156</v>
      </c>
      <c r="AS691" s="52">
        <f t="shared" si="109"/>
        <v>632</v>
      </c>
    </row>
    <row r="692" spans="3:45" x14ac:dyDescent="0.25">
      <c r="C692" s="39" t="str">
        <f>IF(H692="","",Sheet1!AI692)</f>
        <v>N</v>
      </c>
      <c r="D692" s="38" t="s">
        <v>3039</v>
      </c>
      <c r="E692" s="38" t="s">
        <v>25</v>
      </c>
      <c r="F692" s="39" t="str">
        <f>IF(H692="","",Sheet1!AF692)</f>
        <v>06/10/2025</v>
      </c>
      <c r="G692" t="str">
        <f>IF(H692="","",Sheet1!AF692)</f>
        <v>06/10/2025</v>
      </c>
      <c r="H692" s="21">
        <v>9106030876</v>
      </c>
      <c r="I692" t="str">
        <f>IF(H692="","",Sheet1!AF692)</f>
        <v>06/10/2025</v>
      </c>
      <c r="J692" s="40" t="str">
        <f t="shared" si="100"/>
        <v>NKHT2510/82400158709</v>
      </c>
      <c r="L692" s="42" t="str">
        <f>IF(H692="","",Sheet1!AK692)</f>
        <v>K25TTM</v>
      </c>
      <c r="M692" s="42" t="str">
        <f>IF(H692="","",Sheet1!AE692)</f>
        <v>00158709</v>
      </c>
      <c r="N692" s="43" t="str">
        <f>IF(H692="","",Sheet1!AF692)</f>
        <v>06/10/2025</v>
      </c>
      <c r="O692" s="15" t="str">
        <f>IF(H692="","",Sheet1!AH692)</f>
        <v>WIN6824</v>
      </c>
      <c r="S692" s="40" t="str">
        <f>IF(H692="","",Sheet1!AL692)</f>
        <v>6824 WM+ HCM 8/17 Đông Thạnh 3</v>
      </c>
      <c r="V692" s="40" t="str">
        <f>IF(H692="","",Sheet1!AL692)</f>
        <v>6824 WM+ HCM 8/17 Đông Thạnh 3</v>
      </c>
      <c r="Y692" s="15" t="str">
        <f>IF(H692="","",Sheet1!AJ692)</f>
        <v>CGM300</v>
      </c>
      <c r="AB692" s="51">
        <f t="shared" si="101"/>
        <v>5111</v>
      </c>
      <c r="AC692" s="51">
        <f t="shared" si="102"/>
        <v>131</v>
      </c>
      <c r="AE692" s="45">
        <f>IF(H692="","",Sheet1!U692)</f>
        <v>2</v>
      </c>
      <c r="AG692" s="15">
        <f>IF(H692="","",Sheet1!T692)</f>
        <v>73431</v>
      </c>
      <c r="AH692" s="46">
        <f t="shared" si="103"/>
        <v>146862</v>
      </c>
      <c r="AL692" s="48">
        <f t="shared" si="104"/>
        <v>8</v>
      </c>
      <c r="AN692" s="45">
        <f t="shared" si="105"/>
        <v>11748.960000000001</v>
      </c>
      <c r="AO692" s="48">
        <f t="shared" si="106"/>
        <v>33311</v>
      </c>
      <c r="AQ692" s="52" t="str">
        <f t="shared" si="107"/>
        <v>K-hangtra</v>
      </c>
      <c r="AR692" s="52">
        <f t="shared" si="108"/>
        <v>156</v>
      </c>
      <c r="AS692" s="52">
        <f t="shared" si="109"/>
        <v>632</v>
      </c>
    </row>
    <row r="693" spans="3:45" x14ac:dyDescent="0.25">
      <c r="C693" s="39" t="str">
        <f>IF(H693="","",Sheet1!AI693)</f>
        <v>B</v>
      </c>
      <c r="D693" s="38" t="s">
        <v>3039</v>
      </c>
      <c r="E693" s="38" t="s">
        <v>25</v>
      </c>
      <c r="F693" s="39" t="str">
        <f>IF(H693="","",Sheet1!AF693)</f>
        <v>06/10/2025</v>
      </c>
      <c r="G693" t="str">
        <f>IF(H693="","",Sheet1!AF693)</f>
        <v>06/10/2025</v>
      </c>
      <c r="H693" s="21">
        <v>9106030902</v>
      </c>
      <c r="I693" t="str">
        <f>IF(H693="","",Sheet1!AF693)</f>
        <v>06/10/2025</v>
      </c>
      <c r="J693" s="40" t="str">
        <f t="shared" si="100"/>
        <v>NKHT2510/00200477799</v>
      </c>
      <c r="L693" s="42" t="str">
        <f>IF(H693="","",Sheet1!AK693)</f>
        <v>K25TTM</v>
      </c>
      <c r="M693" s="42" t="str">
        <f>IF(H693="","",Sheet1!AE693)</f>
        <v>00477799</v>
      </c>
      <c r="N693" s="43" t="str">
        <f>IF(H693="","",Sheet1!AF693)</f>
        <v>06/10/2025</v>
      </c>
      <c r="O693" s="15" t="str">
        <f>IF(H693="","",Sheet1!AH693)</f>
        <v>WIN-HNI-00-002</v>
      </c>
      <c r="S693" s="40" t="str">
        <f>IF(H693="","",Sheet1!AL693)</f>
        <v>1588 WM HNI Hoài Đức</v>
      </c>
      <c r="V693" s="40" t="str">
        <f>IF(H693="","",Sheet1!AL693)</f>
        <v>1588 WM HNI Hoài Đức</v>
      </c>
      <c r="Y693" s="15" t="str">
        <f>IF(H693="","",Sheet1!AJ693)</f>
        <v>CC300</v>
      </c>
      <c r="AB693" s="51">
        <f t="shared" si="101"/>
        <v>5111</v>
      </c>
      <c r="AC693" s="51">
        <f t="shared" si="102"/>
        <v>131</v>
      </c>
      <c r="AE693" s="45">
        <f>IF(H693="","",Sheet1!U693)</f>
        <v>1</v>
      </c>
      <c r="AG693" s="15">
        <f>IF(H693="","",Sheet1!T693)</f>
        <v>60885</v>
      </c>
      <c r="AH693" s="46">
        <f t="shared" si="103"/>
        <v>60885</v>
      </c>
      <c r="AL693" s="48">
        <f t="shared" si="104"/>
        <v>8</v>
      </c>
      <c r="AN693" s="45">
        <f t="shared" si="105"/>
        <v>4870.8</v>
      </c>
      <c r="AO693" s="48">
        <f t="shared" si="106"/>
        <v>33311</v>
      </c>
      <c r="AQ693" s="52" t="str">
        <f t="shared" si="107"/>
        <v>K-hangtra</v>
      </c>
      <c r="AR693" s="52">
        <f t="shared" si="108"/>
        <v>156</v>
      </c>
      <c r="AS693" s="52">
        <f t="shared" si="109"/>
        <v>632</v>
      </c>
    </row>
    <row r="694" spans="3:45" x14ac:dyDescent="0.25">
      <c r="C694" s="39" t="str">
        <f>IF(H694="","",Sheet1!AI694)</f>
        <v>B</v>
      </c>
      <c r="D694" s="38" t="s">
        <v>3039</v>
      </c>
      <c r="E694" s="38" t="s">
        <v>25</v>
      </c>
      <c r="F694" s="39" t="str">
        <f>IF(H694="","",Sheet1!AF694)</f>
        <v>06/10/2025</v>
      </c>
      <c r="G694" t="str">
        <f>IF(H694="","",Sheet1!AF694)</f>
        <v>06/10/2025</v>
      </c>
      <c r="H694" s="21">
        <v>9106030902</v>
      </c>
      <c r="I694" t="str">
        <f>IF(H694="","",Sheet1!AF694)</f>
        <v>06/10/2025</v>
      </c>
      <c r="J694" s="40" t="str">
        <f t="shared" si="100"/>
        <v>NKHT2510/00200477799</v>
      </c>
      <c r="L694" s="42" t="str">
        <f>IF(H694="","",Sheet1!AK694)</f>
        <v>K25TTM</v>
      </c>
      <c r="M694" s="42" t="str">
        <f>IF(H694="","",Sheet1!AE694)</f>
        <v>00477799</v>
      </c>
      <c r="N694" s="43" t="str">
        <f>IF(H694="","",Sheet1!AF694)</f>
        <v>06/10/2025</v>
      </c>
      <c r="O694" s="15" t="str">
        <f>IF(H694="","",Sheet1!AH694)</f>
        <v>WIN-HNI-00-002</v>
      </c>
      <c r="S694" s="40" t="str">
        <f>IF(H694="","",Sheet1!AL694)</f>
        <v>1588 WM HNI Hoài Đức</v>
      </c>
      <c r="V694" s="40" t="str">
        <f>IF(H694="","",Sheet1!AL694)</f>
        <v>1588 WM HNI Hoài Đức</v>
      </c>
      <c r="Y694" s="15" t="str">
        <f>IF(H694="","",Sheet1!AJ694)</f>
        <v>MNH250</v>
      </c>
      <c r="AB694" s="51">
        <f t="shared" si="101"/>
        <v>5111</v>
      </c>
      <c r="AC694" s="51">
        <f t="shared" si="102"/>
        <v>131</v>
      </c>
      <c r="AE694" s="45">
        <f>IF(H694="","",Sheet1!U694)</f>
        <v>1</v>
      </c>
      <c r="AG694" s="15">
        <f>IF(H694="","",Sheet1!T694)</f>
        <v>46000</v>
      </c>
      <c r="AH694" s="46">
        <f t="shared" si="103"/>
        <v>46000</v>
      </c>
      <c r="AL694" s="48">
        <f t="shared" si="104"/>
        <v>8</v>
      </c>
      <c r="AN694" s="45">
        <f t="shared" si="105"/>
        <v>3680</v>
      </c>
      <c r="AO694" s="48">
        <f t="shared" si="106"/>
        <v>33311</v>
      </c>
      <c r="AQ694" s="52" t="str">
        <f t="shared" si="107"/>
        <v>K-hangtra</v>
      </c>
      <c r="AR694" s="52">
        <f t="shared" si="108"/>
        <v>156</v>
      </c>
      <c r="AS694" s="52">
        <f t="shared" si="109"/>
        <v>632</v>
      </c>
    </row>
    <row r="695" spans="3:45" x14ac:dyDescent="0.25">
      <c r="C695" s="39" t="str">
        <f>IF(H695="","",Sheet1!AI695)</f>
        <v>N</v>
      </c>
      <c r="D695" s="38" t="s">
        <v>3039</v>
      </c>
      <c r="E695" s="38" t="s">
        <v>25</v>
      </c>
      <c r="F695" s="39" t="str">
        <f>IF(H695="","",Sheet1!AF695)</f>
        <v>06/10/2025</v>
      </c>
      <c r="G695" t="str">
        <f>IF(H695="","",Sheet1!AF695)</f>
        <v>06/10/2025</v>
      </c>
      <c r="H695" s="21">
        <v>9106030865</v>
      </c>
      <c r="I695" t="str">
        <f>IF(H695="","",Sheet1!AF695)</f>
        <v>06/10/2025</v>
      </c>
      <c r="J695" s="40" t="str">
        <f t="shared" si="100"/>
        <v>NKHT2510/03300000202</v>
      </c>
      <c r="L695" s="42" t="str">
        <f>IF(H695="","",Sheet1!AK695)</f>
        <v>K25TTM</v>
      </c>
      <c r="M695" s="42" t="str">
        <f>IF(H695="","",Sheet1!AE695)</f>
        <v>00000202</v>
      </c>
      <c r="N695" s="43" t="str">
        <f>IF(H695="","",Sheet1!AF695)</f>
        <v>06/10/2025</v>
      </c>
      <c r="O695" s="15" t="str">
        <f>IF(H695="","",Sheet1!AH695)</f>
        <v>WIN-033</v>
      </c>
      <c r="S695" s="40" t="str">
        <f>IF(H695="","",Sheet1!AL695)</f>
        <v>1602 WM VCP HUG Vị Thanh</v>
      </c>
      <c r="V695" s="40" t="str">
        <f>IF(H695="","",Sheet1!AL695)</f>
        <v>1602 WM VCP HUG Vị Thanh</v>
      </c>
      <c r="Y695" s="15" t="str">
        <f>IF(H695="","",Sheet1!AJ695)</f>
        <v>GL250</v>
      </c>
      <c r="AB695" s="51">
        <f t="shared" si="101"/>
        <v>5111</v>
      </c>
      <c r="AC695" s="51">
        <f t="shared" si="102"/>
        <v>131</v>
      </c>
      <c r="AE695" s="45">
        <f>IF(H695="","",Sheet1!U695)</f>
        <v>3</v>
      </c>
      <c r="AG695" s="15">
        <f>IF(H695="","",Sheet1!T695)</f>
        <v>49500</v>
      </c>
      <c r="AH695" s="46">
        <f t="shared" si="103"/>
        <v>148500</v>
      </c>
      <c r="AL695" s="48">
        <f t="shared" si="104"/>
        <v>8</v>
      </c>
      <c r="AN695" s="45">
        <f t="shared" si="105"/>
        <v>11880</v>
      </c>
      <c r="AO695" s="48">
        <f t="shared" si="106"/>
        <v>33311</v>
      </c>
      <c r="AQ695" s="52" t="str">
        <f t="shared" si="107"/>
        <v>K-hangtra</v>
      </c>
      <c r="AR695" s="52">
        <f t="shared" si="108"/>
        <v>156</v>
      </c>
      <c r="AS695" s="52">
        <f t="shared" si="109"/>
        <v>632</v>
      </c>
    </row>
    <row r="696" spans="3:45" x14ac:dyDescent="0.25">
      <c r="C696" s="39" t="str">
        <f>IF(H696="","",Sheet1!AI696)</f>
        <v>N</v>
      </c>
      <c r="D696" s="38" t="s">
        <v>3039</v>
      </c>
      <c r="E696" s="38" t="s">
        <v>25</v>
      </c>
      <c r="F696" s="39" t="str">
        <f>IF(H696="","",Sheet1!AF696)</f>
        <v>06/10/2025</v>
      </c>
      <c r="G696" t="str">
        <f>IF(H696="","",Sheet1!AF696)</f>
        <v>06/10/2025</v>
      </c>
      <c r="H696" s="21">
        <v>9106030865</v>
      </c>
      <c r="I696" t="str">
        <f>IF(H696="","",Sheet1!AF696)</f>
        <v>06/10/2025</v>
      </c>
      <c r="J696" s="40" t="str">
        <f t="shared" si="100"/>
        <v>NKHT2510/03300000202</v>
      </c>
      <c r="L696" s="42" t="str">
        <f>IF(H696="","",Sheet1!AK696)</f>
        <v>K25TTM</v>
      </c>
      <c r="M696" s="42" t="str">
        <f>IF(H696="","",Sheet1!AE696)</f>
        <v>00000202</v>
      </c>
      <c r="N696" s="43" t="str">
        <f>IF(H696="","",Sheet1!AF696)</f>
        <v>06/10/2025</v>
      </c>
      <c r="O696" s="15" t="str">
        <f>IF(H696="","",Sheet1!AH696)</f>
        <v>WIN-033</v>
      </c>
      <c r="S696" s="40" t="str">
        <f>IF(H696="","",Sheet1!AL696)</f>
        <v>1602 WM VCP HUG Vị Thanh</v>
      </c>
      <c r="V696" s="40" t="str">
        <f>IF(H696="","",Sheet1!AL696)</f>
        <v>1602 WM VCP HUG Vị Thanh</v>
      </c>
      <c r="Y696" s="15" t="str">
        <f>IF(H696="","",Sheet1!AJ696)</f>
        <v>GSG250</v>
      </c>
      <c r="AB696" s="51">
        <f t="shared" si="101"/>
        <v>5111</v>
      </c>
      <c r="AC696" s="51">
        <f t="shared" si="102"/>
        <v>131</v>
      </c>
      <c r="AE696" s="45">
        <f>IF(H696="","",Sheet1!U696)</f>
        <v>3</v>
      </c>
      <c r="AG696" s="15">
        <f>IF(H696="","",Sheet1!T696)</f>
        <v>50400</v>
      </c>
      <c r="AH696" s="46">
        <f t="shared" si="103"/>
        <v>151200</v>
      </c>
      <c r="AL696" s="48">
        <f t="shared" si="104"/>
        <v>8</v>
      </c>
      <c r="AN696" s="45">
        <f t="shared" si="105"/>
        <v>12096</v>
      </c>
      <c r="AO696" s="48">
        <f t="shared" si="106"/>
        <v>33311</v>
      </c>
      <c r="AQ696" s="52" t="str">
        <f t="shared" si="107"/>
        <v>K-hangtra</v>
      </c>
      <c r="AR696" s="52">
        <f t="shared" si="108"/>
        <v>156</v>
      </c>
      <c r="AS696" s="52">
        <f t="shared" si="109"/>
        <v>632</v>
      </c>
    </row>
    <row r="697" spans="3:45" x14ac:dyDescent="0.25">
      <c r="C697" s="39" t="str">
        <f>IF(H697="","",Sheet1!AI697)</f>
        <v>N</v>
      </c>
      <c r="D697" s="38" t="s">
        <v>3039</v>
      </c>
      <c r="E697" s="38" t="s">
        <v>25</v>
      </c>
      <c r="F697" s="39" t="str">
        <f>IF(H697="","",Sheet1!AF697)</f>
        <v>06/10/2025</v>
      </c>
      <c r="G697" t="str">
        <f>IF(H697="","",Sheet1!AF697)</f>
        <v>06/10/2025</v>
      </c>
      <c r="H697" s="21">
        <v>9106030865</v>
      </c>
      <c r="I697" t="str">
        <f>IF(H697="","",Sheet1!AF697)</f>
        <v>06/10/2025</v>
      </c>
      <c r="J697" s="40" t="str">
        <f t="shared" si="100"/>
        <v>NKHT2510/03300000202</v>
      </c>
      <c r="L697" s="42" t="str">
        <f>IF(H697="","",Sheet1!AK697)</f>
        <v>K25TTM</v>
      </c>
      <c r="M697" s="42" t="str">
        <f>IF(H697="","",Sheet1!AE697)</f>
        <v>00000202</v>
      </c>
      <c r="N697" s="43" t="str">
        <f>IF(H697="","",Sheet1!AF697)</f>
        <v>06/10/2025</v>
      </c>
      <c r="O697" s="15" t="str">
        <f>IF(H697="","",Sheet1!AH697)</f>
        <v>WIN-033</v>
      </c>
      <c r="S697" s="40" t="str">
        <f>IF(H697="","",Sheet1!AL697)</f>
        <v>1602 WM VCP HUG Vị Thanh</v>
      </c>
      <c r="V697" s="40" t="str">
        <f>IF(H697="","",Sheet1!AL697)</f>
        <v>1602 WM VCP HUG Vị Thanh</v>
      </c>
      <c r="Y697" s="15" t="str">
        <f>IF(H697="","",Sheet1!AJ697)</f>
        <v>CN300</v>
      </c>
      <c r="AB697" s="51">
        <f t="shared" si="101"/>
        <v>5111</v>
      </c>
      <c r="AC697" s="51">
        <f t="shared" si="102"/>
        <v>131</v>
      </c>
      <c r="AE697" s="45">
        <f>IF(H697="","",Sheet1!U697)</f>
        <v>1</v>
      </c>
      <c r="AG697" s="15">
        <f>IF(H697="","",Sheet1!T697)</f>
        <v>70950</v>
      </c>
      <c r="AH697" s="46">
        <f t="shared" si="103"/>
        <v>70950</v>
      </c>
      <c r="AL697" s="48">
        <f t="shared" si="104"/>
        <v>8</v>
      </c>
      <c r="AN697" s="45">
        <f t="shared" si="105"/>
        <v>5676</v>
      </c>
      <c r="AO697" s="48">
        <f t="shared" si="106"/>
        <v>33311</v>
      </c>
      <c r="AQ697" s="52" t="str">
        <f t="shared" si="107"/>
        <v>K-hangtra</v>
      </c>
      <c r="AR697" s="52">
        <f t="shared" si="108"/>
        <v>156</v>
      </c>
      <c r="AS697" s="52">
        <f t="shared" si="109"/>
        <v>632</v>
      </c>
    </row>
    <row r="698" spans="3:45" x14ac:dyDescent="0.25">
      <c r="C698" s="39" t="str">
        <f>IF(H698="","",Sheet1!AI698)</f>
        <v>N</v>
      </c>
      <c r="D698" s="38" t="s">
        <v>3039</v>
      </c>
      <c r="E698" s="38" t="s">
        <v>25</v>
      </c>
      <c r="F698" s="39" t="str">
        <f>IF(H698="","",Sheet1!AF698)</f>
        <v>06/10/2025</v>
      </c>
      <c r="G698" t="str">
        <f>IF(H698="","",Sheet1!AF698)</f>
        <v>06/10/2025</v>
      </c>
      <c r="H698" s="21">
        <v>9106030865</v>
      </c>
      <c r="I698" t="str">
        <f>IF(H698="","",Sheet1!AF698)</f>
        <v>06/10/2025</v>
      </c>
      <c r="J698" s="40" t="str">
        <f t="shared" si="100"/>
        <v>NKHT2510/03300000202</v>
      </c>
      <c r="L698" s="42" t="str">
        <f>IF(H698="","",Sheet1!AK698)</f>
        <v>K25TTM</v>
      </c>
      <c r="M698" s="42" t="str">
        <f>IF(H698="","",Sheet1!AE698)</f>
        <v>00000202</v>
      </c>
      <c r="N698" s="43" t="str">
        <f>IF(H698="","",Sheet1!AF698)</f>
        <v>06/10/2025</v>
      </c>
      <c r="O698" s="15" t="str">
        <f>IF(H698="","",Sheet1!AH698)</f>
        <v>WIN-033</v>
      </c>
      <c r="S698" s="40" t="str">
        <f>IF(H698="","",Sheet1!AL698)</f>
        <v>1602 WM VCP HUG Vị Thanh</v>
      </c>
      <c r="V698" s="40" t="str">
        <f>IF(H698="","",Sheet1!AL698)</f>
        <v>1602 WM VCP HUG Vị Thanh</v>
      </c>
      <c r="Y698" s="15" t="str">
        <f>IF(H698="","",Sheet1!AJ698)</f>
        <v>MNH250</v>
      </c>
      <c r="AB698" s="51">
        <f t="shared" si="101"/>
        <v>5111</v>
      </c>
      <c r="AC698" s="51">
        <f t="shared" si="102"/>
        <v>131</v>
      </c>
      <c r="AE698" s="45">
        <f>IF(H698="","",Sheet1!U698)</f>
        <v>2</v>
      </c>
      <c r="AG698" s="15">
        <f>IF(H698="","",Sheet1!T698)</f>
        <v>46000</v>
      </c>
      <c r="AH698" s="46">
        <f t="shared" si="103"/>
        <v>92000</v>
      </c>
      <c r="AL698" s="48">
        <f t="shared" si="104"/>
        <v>8</v>
      </c>
      <c r="AN698" s="45">
        <f t="shared" si="105"/>
        <v>7360</v>
      </c>
      <c r="AO698" s="48">
        <f t="shared" si="106"/>
        <v>33311</v>
      </c>
      <c r="AQ698" s="52" t="str">
        <f t="shared" si="107"/>
        <v>K-hangtra</v>
      </c>
      <c r="AR698" s="52">
        <f t="shared" si="108"/>
        <v>156</v>
      </c>
      <c r="AS698" s="52">
        <f t="shared" si="109"/>
        <v>632</v>
      </c>
    </row>
    <row r="699" spans="3:45" x14ac:dyDescent="0.25">
      <c r="C699" s="39" t="str">
        <f>IF(H699="","",Sheet1!AI699)</f>
        <v>N</v>
      </c>
      <c r="D699" s="38" t="s">
        <v>3039</v>
      </c>
      <c r="E699" s="38" t="s">
        <v>25</v>
      </c>
      <c r="F699" s="39" t="str">
        <f>IF(H699="","",Sheet1!AF699)</f>
        <v>06/10/2025</v>
      </c>
      <c r="G699" t="str">
        <f>IF(H699="","",Sheet1!AF699)</f>
        <v>06/10/2025</v>
      </c>
      <c r="H699" s="21">
        <v>9106030865</v>
      </c>
      <c r="I699" t="str">
        <f>IF(H699="","",Sheet1!AF699)</f>
        <v>06/10/2025</v>
      </c>
      <c r="J699" s="40" t="str">
        <f t="shared" si="100"/>
        <v>NKHT2510/03300000202</v>
      </c>
      <c r="L699" s="42" t="str">
        <f>IF(H699="","",Sheet1!AK699)</f>
        <v>K25TTM</v>
      </c>
      <c r="M699" s="42" t="str">
        <f>IF(H699="","",Sheet1!AE699)</f>
        <v>00000202</v>
      </c>
      <c r="N699" s="43" t="str">
        <f>IF(H699="","",Sheet1!AF699)</f>
        <v>06/10/2025</v>
      </c>
      <c r="O699" s="15" t="str">
        <f>IF(H699="","",Sheet1!AH699)</f>
        <v>WIN-033</v>
      </c>
      <c r="S699" s="40" t="str">
        <f>IF(H699="","",Sheet1!AL699)</f>
        <v>1602 WM VCP HUG Vị Thanh</v>
      </c>
      <c r="V699" s="40" t="str">
        <f>IF(H699="","",Sheet1!AL699)</f>
        <v>1602 WM VCP HUG Vị Thanh</v>
      </c>
      <c r="Y699" s="15" t="str">
        <f>IF(H699="","",Sheet1!AJ699)</f>
        <v>TH200</v>
      </c>
      <c r="AB699" s="51">
        <f t="shared" si="101"/>
        <v>5111</v>
      </c>
      <c r="AC699" s="51">
        <f t="shared" si="102"/>
        <v>131</v>
      </c>
      <c r="AE699" s="45">
        <f>IF(H699="","",Sheet1!U699)</f>
        <v>2</v>
      </c>
      <c r="AG699" s="15">
        <f>IF(H699="","",Sheet1!T699)</f>
        <v>45588</v>
      </c>
      <c r="AH699" s="46">
        <f t="shared" si="103"/>
        <v>91176</v>
      </c>
      <c r="AL699" s="48">
        <f t="shared" si="104"/>
        <v>8</v>
      </c>
      <c r="AN699" s="45">
        <f t="shared" si="105"/>
        <v>7294.08</v>
      </c>
      <c r="AO699" s="48">
        <f t="shared" si="106"/>
        <v>33311</v>
      </c>
      <c r="AQ699" s="52" t="str">
        <f t="shared" si="107"/>
        <v>K-hangtra</v>
      </c>
      <c r="AR699" s="52">
        <f t="shared" si="108"/>
        <v>156</v>
      </c>
      <c r="AS699" s="52">
        <f t="shared" si="109"/>
        <v>632</v>
      </c>
    </row>
    <row r="700" spans="3:45" x14ac:dyDescent="0.25">
      <c r="C700" s="39" t="str">
        <f>IF(H700="","",Sheet1!AI700)</f>
        <v>B</v>
      </c>
      <c r="D700" s="38" t="s">
        <v>3039</v>
      </c>
      <c r="E700" s="38" t="s">
        <v>25</v>
      </c>
      <c r="F700" s="39" t="str">
        <f>IF(H700="","",Sheet1!AF700)</f>
        <v>06/10/2025</v>
      </c>
      <c r="G700" t="str">
        <f>IF(H700="","",Sheet1!AF700)</f>
        <v>06/10/2025</v>
      </c>
      <c r="H700" s="21">
        <v>9106030919</v>
      </c>
      <c r="I700" t="str">
        <f>IF(H700="","",Sheet1!AF700)</f>
        <v>06/10/2025</v>
      </c>
      <c r="J700" s="40" t="str">
        <f t="shared" si="100"/>
        <v>NKHT2510/00700047072</v>
      </c>
      <c r="L700" s="42" t="str">
        <f>IF(H700="","",Sheet1!AK700)</f>
        <v>K25TTM</v>
      </c>
      <c r="M700" s="42" t="str">
        <f>IF(H700="","",Sheet1!AE700)</f>
        <v>00047072</v>
      </c>
      <c r="N700" s="43" t="str">
        <f>IF(H700="","",Sheet1!AF700)</f>
        <v>06/10/2025</v>
      </c>
      <c r="O700" s="15" t="str">
        <f>IF(H700="","",Sheet1!AH700)</f>
        <v>WIN-QNH-00-007</v>
      </c>
      <c r="S700" s="40" t="str">
        <f>IF(H700="","",Sheet1!AL700)</f>
        <v>2APK WM+ QNH 58 Vận Tải Bạch Đằng</v>
      </c>
      <c r="V700" s="40" t="str">
        <f>IF(H700="","",Sheet1!AL700)</f>
        <v>2APK WM+ QNH 58 Vận Tải Bạch Đằng</v>
      </c>
      <c r="Y700" s="15" t="str">
        <f>IF(H700="","",Sheet1!AJ700)</f>
        <v>GM500</v>
      </c>
      <c r="AB700" s="51">
        <f t="shared" si="101"/>
        <v>5111</v>
      </c>
      <c r="AC700" s="51">
        <f t="shared" si="102"/>
        <v>131</v>
      </c>
      <c r="AE700" s="45">
        <f>IF(H700="","",Sheet1!U700)</f>
        <v>1</v>
      </c>
      <c r="AG700" s="15">
        <f>IF(H700="","",Sheet1!T700)</f>
        <v>111058</v>
      </c>
      <c r="AH700" s="46">
        <f t="shared" si="103"/>
        <v>111058</v>
      </c>
      <c r="AL700" s="48">
        <f t="shared" si="104"/>
        <v>8</v>
      </c>
      <c r="AN700" s="45">
        <f t="shared" si="105"/>
        <v>8884.64</v>
      </c>
      <c r="AO700" s="48">
        <f t="shared" si="106"/>
        <v>33311</v>
      </c>
      <c r="AQ700" s="52" t="str">
        <f t="shared" si="107"/>
        <v>K-hangtra</v>
      </c>
      <c r="AR700" s="52">
        <f t="shared" si="108"/>
        <v>156</v>
      </c>
      <c r="AS700" s="52">
        <f t="shared" si="109"/>
        <v>632</v>
      </c>
    </row>
    <row r="701" spans="3:45" x14ac:dyDescent="0.25">
      <c r="C701" s="39" t="str">
        <f>IF(H701="","",Sheet1!AI701)</f>
        <v>B</v>
      </c>
      <c r="D701" s="38" t="s">
        <v>3039</v>
      </c>
      <c r="E701" s="38" t="s">
        <v>25</v>
      </c>
      <c r="F701" s="39" t="str">
        <f>IF(H701="","",Sheet1!AF701)</f>
        <v>06/10/2025</v>
      </c>
      <c r="G701" t="str">
        <f>IF(H701="","",Sheet1!AF701)</f>
        <v>06/10/2025</v>
      </c>
      <c r="H701" s="21">
        <v>9106030958</v>
      </c>
      <c r="I701" t="str">
        <f>IF(H701="","",Sheet1!AF701)</f>
        <v>06/10/2025</v>
      </c>
      <c r="J701" s="40" t="str">
        <f t="shared" si="100"/>
        <v>NKHT2510/00200477818</v>
      </c>
      <c r="L701" s="42" t="str">
        <f>IF(H701="","",Sheet1!AK701)</f>
        <v>K25TTM</v>
      </c>
      <c r="M701" s="42" t="str">
        <f>IF(H701="","",Sheet1!AE701)</f>
        <v>00477818</v>
      </c>
      <c r="N701" s="43" t="str">
        <f>IF(H701="","",Sheet1!AF701)</f>
        <v>06/10/2025</v>
      </c>
      <c r="O701" s="15" t="str">
        <f>IF(H701="","",Sheet1!AH701)</f>
        <v>WIN-HNI-00-002</v>
      </c>
      <c r="S701" s="40" t="str">
        <f>IF(H701="","",Sheet1!AL701)</f>
        <v>6892 WM+ HNI Hạ Sở, Mỹ Đức</v>
      </c>
      <c r="V701" s="40" t="str">
        <f>IF(H701="","",Sheet1!AL701)</f>
        <v>6892 WM+ HNI Hạ Sở, Mỹ Đức</v>
      </c>
      <c r="Y701" s="15" t="str">
        <f>IF(H701="","",Sheet1!AJ701)</f>
        <v>GTLX250G</v>
      </c>
      <c r="AB701" s="51">
        <f t="shared" si="101"/>
        <v>5111</v>
      </c>
      <c r="AC701" s="51">
        <f t="shared" si="102"/>
        <v>131</v>
      </c>
      <c r="AE701" s="45">
        <f>IF(H701="","",Sheet1!U701)</f>
        <v>1</v>
      </c>
      <c r="AG701" s="15">
        <f>IF(H701="","",Sheet1!T701)</f>
        <v>41150</v>
      </c>
      <c r="AH701" s="46">
        <f t="shared" si="103"/>
        <v>41150</v>
      </c>
      <c r="AL701" s="48">
        <f t="shared" si="104"/>
        <v>8</v>
      </c>
      <c r="AN701" s="45">
        <f t="shared" si="105"/>
        <v>3292</v>
      </c>
      <c r="AO701" s="48">
        <f t="shared" si="106"/>
        <v>33311</v>
      </c>
      <c r="AQ701" s="52" t="str">
        <f t="shared" si="107"/>
        <v>K-hangtra</v>
      </c>
      <c r="AR701" s="52">
        <f t="shared" si="108"/>
        <v>156</v>
      </c>
      <c r="AS701" s="52">
        <f t="shared" si="109"/>
        <v>632</v>
      </c>
    </row>
    <row r="702" spans="3:45" x14ac:dyDescent="0.25">
      <c r="C702" s="39" t="str">
        <f>IF(H702="","",Sheet1!AI702)</f>
        <v>N</v>
      </c>
      <c r="D702" s="38" t="s">
        <v>3039</v>
      </c>
      <c r="E702" s="38" t="s">
        <v>25</v>
      </c>
      <c r="F702" s="39" t="str">
        <f>IF(H702="","",Sheet1!AF702)</f>
        <v>06/10/2025</v>
      </c>
      <c r="G702" t="str">
        <f>IF(H702="","",Sheet1!AF702)</f>
        <v>06/10/2025</v>
      </c>
      <c r="H702" s="21">
        <v>9106030985</v>
      </c>
      <c r="I702" t="str">
        <f>IF(H702="","",Sheet1!AF702)</f>
        <v>06/10/2025</v>
      </c>
      <c r="J702" s="40" t="str">
        <f t="shared" si="100"/>
        <v>NKHT2510/02300017148</v>
      </c>
      <c r="L702" s="42" t="str">
        <f>IF(H702="","",Sheet1!AK702)</f>
        <v>K25TTM</v>
      </c>
      <c r="M702" s="42" t="str">
        <f>IF(H702="","",Sheet1!AE702)</f>
        <v>00017148</v>
      </c>
      <c r="N702" s="43" t="str">
        <f>IF(H702="","",Sheet1!AF702)</f>
        <v>06/10/2025</v>
      </c>
      <c r="O702" s="15" t="str">
        <f>IF(H702="","",Sheet1!AH702)</f>
        <v>WIN-023</v>
      </c>
      <c r="S702" s="40" t="str">
        <f>IF(H702="","",Sheet1!AL702)</f>
        <v>4186 WM+ DNI 89 Tổ 9, Tân Hiệp</v>
      </c>
      <c r="V702" s="40" t="str">
        <f>IF(H702="","",Sheet1!AL702)</f>
        <v>4186 WM+ DNI 89 Tổ 9, Tân Hiệp</v>
      </c>
      <c r="Y702" s="15" t="str">
        <f>IF(H702="","",Sheet1!AJ702)</f>
        <v>CN300</v>
      </c>
      <c r="AB702" s="51">
        <f t="shared" si="101"/>
        <v>5111</v>
      </c>
      <c r="AC702" s="51">
        <f t="shared" si="102"/>
        <v>131</v>
      </c>
      <c r="AE702" s="45">
        <f>IF(H702="","",Sheet1!U702)</f>
        <v>1</v>
      </c>
      <c r="AG702" s="15">
        <f>IF(H702="","",Sheet1!T702)</f>
        <v>70950</v>
      </c>
      <c r="AH702" s="46">
        <f t="shared" si="103"/>
        <v>70950</v>
      </c>
      <c r="AL702" s="48">
        <f t="shared" si="104"/>
        <v>8</v>
      </c>
      <c r="AN702" s="45">
        <f t="shared" si="105"/>
        <v>5676</v>
      </c>
      <c r="AO702" s="48">
        <f t="shared" si="106"/>
        <v>33311</v>
      </c>
      <c r="AQ702" s="52" t="str">
        <f t="shared" si="107"/>
        <v>K-hangtra</v>
      </c>
      <c r="AR702" s="52">
        <f t="shared" si="108"/>
        <v>156</v>
      </c>
      <c r="AS702" s="52">
        <f t="shared" si="109"/>
        <v>632</v>
      </c>
    </row>
    <row r="703" spans="3:45" x14ac:dyDescent="0.25">
      <c r="C703" s="39" t="str">
        <f>IF(H703="","",Sheet1!AI703)</f>
        <v>N</v>
      </c>
      <c r="D703" s="38" t="s">
        <v>3039</v>
      </c>
      <c r="E703" s="38" t="s">
        <v>25</v>
      </c>
      <c r="F703" s="39" t="str">
        <f>IF(H703="","",Sheet1!AF703)</f>
        <v>06/10/2025</v>
      </c>
      <c r="G703" t="str">
        <f>IF(H703="","",Sheet1!AF703)</f>
        <v>06/10/2025</v>
      </c>
      <c r="H703" s="21">
        <v>9106030985</v>
      </c>
      <c r="I703" t="str">
        <f>IF(H703="","",Sheet1!AF703)</f>
        <v>06/10/2025</v>
      </c>
      <c r="J703" s="40" t="str">
        <f t="shared" si="100"/>
        <v>NKHT2510/02300017148</v>
      </c>
      <c r="L703" s="42" t="str">
        <f>IF(H703="","",Sheet1!AK703)</f>
        <v>K25TTM</v>
      </c>
      <c r="M703" s="42" t="str">
        <f>IF(H703="","",Sheet1!AE703)</f>
        <v>00017148</v>
      </c>
      <c r="N703" s="43" t="str">
        <f>IF(H703="","",Sheet1!AF703)</f>
        <v>06/10/2025</v>
      </c>
      <c r="O703" s="15" t="str">
        <f>IF(H703="","",Sheet1!AH703)</f>
        <v>WIN-023</v>
      </c>
      <c r="S703" s="40" t="str">
        <f>IF(H703="","",Sheet1!AL703)</f>
        <v>4186 WM+ DNI 89 Tổ 9, Tân Hiệp</v>
      </c>
      <c r="V703" s="40" t="str">
        <f>IF(H703="","",Sheet1!AL703)</f>
        <v>4186 WM+ DNI 89 Tổ 9, Tân Hiệp</v>
      </c>
      <c r="Y703" s="15" t="str">
        <f>IF(H703="","",Sheet1!AJ703)</f>
        <v>GTLX250G</v>
      </c>
      <c r="AB703" s="51">
        <f t="shared" si="101"/>
        <v>5111</v>
      </c>
      <c r="AC703" s="51">
        <f t="shared" si="102"/>
        <v>131</v>
      </c>
      <c r="AE703" s="45">
        <f>IF(H703="","",Sheet1!U703)</f>
        <v>1</v>
      </c>
      <c r="AG703" s="15">
        <f>IF(H703="","",Sheet1!T703)</f>
        <v>41150</v>
      </c>
      <c r="AH703" s="46">
        <f t="shared" si="103"/>
        <v>41150</v>
      </c>
      <c r="AL703" s="48">
        <f t="shared" si="104"/>
        <v>8</v>
      </c>
      <c r="AN703" s="45">
        <f t="shared" si="105"/>
        <v>3292</v>
      </c>
      <c r="AO703" s="48">
        <f t="shared" si="106"/>
        <v>33311</v>
      </c>
      <c r="AQ703" s="52" t="str">
        <f t="shared" si="107"/>
        <v>K-hangtra</v>
      </c>
      <c r="AR703" s="52">
        <f t="shared" si="108"/>
        <v>156</v>
      </c>
      <c r="AS703" s="52">
        <f t="shared" si="109"/>
        <v>632</v>
      </c>
    </row>
    <row r="704" spans="3:45" x14ac:dyDescent="0.25">
      <c r="C704" s="39" t="str">
        <f>IF(H704="","",Sheet1!AI704)</f>
        <v>N</v>
      </c>
      <c r="D704" s="38" t="s">
        <v>3039</v>
      </c>
      <c r="E704" s="38" t="s">
        <v>25</v>
      </c>
      <c r="F704" s="39" t="str">
        <f>IF(H704="","",Sheet1!AF704)</f>
        <v>06/10/2025</v>
      </c>
      <c r="G704" t="str">
        <f>IF(H704="","",Sheet1!AF704)</f>
        <v>06/10/2025</v>
      </c>
      <c r="H704" s="21">
        <v>9106030985</v>
      </c>
      <c r="I704" t="str">
        <f>IF(H704="","",Sheet1!AF704)</f>
        <v>06/10/2025</v>
      </c>
      <c r="J704" s="40" t="str">
        <f t="shared" si="100"/>
        <v>NKHT2510/02300017148</v>
      </c>
      <c r="L704" s="42" t="str">
        <f>IF(H704="","",Sheet1!AK704)</f>
        <v>K25TTM</v>
      </c>
      <c r="M704" s="42" t="str">
        <f>IF(H704="","",Sheet1!AE704)</f>
        <v>00017148</v>
      </c>
      <c r="N704" s="43" t="str">
        <f>IF(H704="","",Sheet1!AF704)</f>
        <v>06/10/2025</v>
      </c>
      <c r="O704" s="15" t="str">
        <f>IF(H704="","",Sheet1!AH704)</f>
        <v>WIN-023</v>
      </c>
      <c r="S704" s="40" t="str">
        <f>IF(H704="","",Sheet1!AL704)</f>
        <v>4186 WM+ DNI 89 Tổ 9, Tân Hiệp</v>
      </c>
      <c r="V704" s="40" t="str">
        <f>IF(H704="","",Sheet1!AL704)</f>
        <v>4186 WM+ DNI 89 Tổ 9, Tân Hiệp</v>
      </c>
      <c r="Y704" s="15" t="str">
        <f>IF(H704="","",Sheet1!AJ704)</f>
        <v>GM500</v>
      </c>
      <c r="AB704" s="51">
        <f t="shared" si="101"/>
        <v>5111</v>
      </c>
      <c r="AC704" s="51">
        <f t="shared" si="102"/>
        <v>131</v>
      </c>
      <c r="AE704" s="45">
        <f>IF(H704="","",Sheet1!U704)</f>
        <v>1</v>
      </c>
      <c r="AG704" s="15">
        <f>IF(H704="","",Sheet1!T704)</f>
        <v>111058</v>
      </c>
      <c r="AH704" s="46">
        <f t="shared" si="103"/>
        <v>111058</v>
      </c>
      <c r="AL704" s="48">
        <f t="shared" si="104"/>
        <v>8</v>
      </c>
      <c r="AN704" s="45">
        <f t="shared" si="105"/>
        <v>8884.64</v>
      </c>
      <c r="AO704" s="48">
        <f t="shared" si="106"/>
        <v>33311</v>
      </c>
      <c r="AQ704" s="52" t="str">
        <f t="shared" si="107"/>
        <v>K-hangtra</v>
      </c>
      <c r="AR704" s="52">
        <f t="shared" si="108"/>
        <v>156</v>
      </c>
      <c r="AS704" s="52">
        <f t="shared" si="109"/>
        <v>632</v>
      </c>
    </row>
    <row r="705" spans="3:45" x14ac:dyDescent="0.25">
      <c r="C705" s="39" t="str">
        <f>IF(H705="","",Sheet1!AI705)</f>
        <v>B</v>
      </c>
      <c r="D705" s="38" t="s">
        <v>3039</v>
      </c>
      <c r="E705" s="38" t="s">
        <v>25</v>
      </c>
      <c r="F705" s="39" t="str">
        <f>IF(H705="","",Sheet1!AF705)</f>
        <v>06/10/2025</v>
      </c>
      <c r="G705" t="str">
        <f>IF(H705="","",Sheet1!AF705)</f>
        <v>06/10/2025</v>
      </c>
      <c r="H705" s="21">
        <v>9106031051</v>
      </c>
      <c r="I705" t="str">
        <f>IF(H705="","",Sheet1!AF705)</f>
        <v>06/10/2025</v>
      </c>
      <c r="J705" s="40" t="str">
        <f t="shared" si="100"/>
        <v>NKHT2510/00200477849</v>
      </c>
      <c r="L705" s="42" t="str">
        <f>IF(H705="","",Sheet1!AK705)</f>
        <v>K25TTM</v>
      </c>
      <c r="M705" s="42" t="str">
        <f>IF(H705="","",Sheet1!AE705)</f>
        <v>00477849</v>
      </c>
      <c r="N705" s="43" t="str">
        <f>IF(H705="","",Sheet1!AF705)</f>
        <v>06/10/2025</v>
      </c>
      <c r="O705" s="15" t="str">
        <f>IF(H705="","",Sheet1!AH705)</f>
        <v>WIN-HNI-00-002</v>
      </c>
      <c r="S705" s="40" t="str">
        <f>IF(H705="","",Sheet1!AL705)</f>
        <v>2801 WM+ HNI 261 Tân Mai</v>
      </c>
      <c r="V705" s="40" t="str">
        <f>IF(H705="","",Sheet1!AL705)</f>
        <v>2801 WM+ HNI 261 Tân Mai</v>
      </c>
      <c r="Y705" s="15" t="str">
        <f>IF(H705="","",Sheet1!AJ705)</f>
        <v>CGM300</v>
      </c>
      <c r="AB705" s="51">
        <f t="shared" si="101"/>
        <v>5111</v>
      </c>
      <c r="AC705" s="51">
        <f t="shared" si="102"/>
        <v>131</v>
      </c>
      <c r="AE705" s="45">
        <f>IF(H705="","",Sheet1!U705)</f>
        <v>3</v>
      </c>
      <c r="AG705" s="15">
        <f>IF(H705="","",Sheet1!T705)</f>
        <v>73431</v>
      </c>
      <c r="AH705" s="46">
        <f t="shared" si="103"/>
        <v>220293</v>
      </c>
      <c r="AL705" s="48">
        <f t="shared" si="104"/>
        <v>8</v>
      </c>
      <c r="AN705" s="45">
        <f t="shared" si="105"/>
        <v>17623.439999999999</v>
      </c>
      <c r="AO705" s="48">
        <f t="shared" si="106"/>
        <v>33311</v>
      </c>
      <c r="AQ705" s="52" t="str">
        <f t="shared" si="107"/>
        <v>K-hangtra</v>
      </c>
      <c r="AR705" s="52">
        <f t="shared" si="108"/>
        <v>156</v>
      </c>
      <c r="AS705" s="52">
        <f t="shared" si="109"/>
        <v>632</v>
      </c>
    </row>
    <row r="706" spans="3:45" x14ac:dyDescent="0.25">
      <c r="C706" s="39" t="str">
        <f>IF(H706="","",Sheet1!AI706)</f>
        <v>B</v>
      </c>
      <c r="D706" s="38" t="s">
        <v>3039</v>
      </c>
      <c r="E706" s="38" t="s">
        <v>25</v>
      </c>
      <c r="F706" s="39" t="str">
        <f>IF(H706="","",Sheet1!AF706)</f>
        <v>06/10/2025</v>
      </c>
      <c r="G706" t="str">
        <f>IF(H706="","",Sheet1!AF706)</f>
        <v>06/10/2025</v>
      </c>
      <c r="H706" s="21">
        <v>9106031051</v>
      </c>
      <c r="I706" t="str">
        <f>IF(H706="","",Sheet1!AF706)</f>
        <v>06/10/2025</v>
      </c>
      <c r="J706" s="40" t="str">
        <f t="shared" si="100"/>
        <v>NKHT2510/00200477849</v>
      </c>
      <c r="L706" s="42" t="str">
        <f>IF(H706="","",Sheet1!AK706)</f>
        <v>K25TTM</v>
      </c>
      <c r="M706" s="42" t="str">
        <f>IF(H706="","",Sheet1!AE706)</f>
        <v>00477849</v>
      </c>
      <c r="N706" s="43" t="str">
        <f>IF(H706="","",Sheet1!AF706)</f>
        <v>06/10/2025</v>
      </c>
      <c r="O706" s="15" t="str">
        <f>IF(H706="","",Sheet1!AH706)</f>
        <v>WIN-HNI-00-002</v>
      </c>
      <c r="S706" s="40" t="str">
        <f>IF(H706="","",Sheet1!AL706)</f>
        <v>2801 WM+ HNI 261 Tân Mai</v>
      </c>
      <c r="V706" s="40" t="str">
        <f>IF(H706="","",Sheet1!AL706)</f>
        <v>2801 WM+ HNI 261 Tân Mai</v>
      </c>
      <c r="Y706" s="15" t="str">
        <f>IF(H706="","",Sheet1!AJ706)</f>
        <v>GM500</v>
      </c>
      <c r="AB706" s="51">
        <f t="shared" si="101"/>
        <v>5111</v>
      </c>
      <c r="AC706" s="51">
        <f t="shared" si="102"/>
        <v>131</v>
      </c>
      <c r="AE706" s="45">
        <f>IF(H706="","",Sheet1!U706)</f>
        <v>1</v>
      </c>
      <c r="AG706" s="15">
        <f>IF(H706="","",Sheet1!T706)</f>
        <v>111058</v>
      </c>
      <c r="AH706" s="46">
        <f t="shared" si="103"/>
        <v>111058</v>
      </c>
      <c r="AL706" s="48">
        <f t="shared" si="104"/>
        <v>8</v>
      </c>
      <c r="AN706" s="45">
        <f t="shared" si="105"/>
        <v>8884.64</v>
      </c>
      <c r="AO706" s="48">
        <f t="shared" si="106"/>
        <v>33311</v>
      </c>
      <c r="AQ706" s="52" t="str">
        <f t="shared" si="107"/>
        <v>K-hangtra</v>
      </c>
      <c r="AR706" s="52">
        <f t="shared" si="108"/>
        <v>156</v>
      </c>
      <c r="AS706" s="52">
        <f t="shared" si="109"/>
        <v>632</v>
      </c>
    </row>
    <row r="707" spans="3:45" x14ac:dyDescent="0.25">
      <c r="C707" s="39" t="str">
        <f>IF(H707="","",Sheet1!AI707)</f>
        <v>B</v>
      </c>
      <c r="D707" s="38" t="s">
        <v>3039</v>
      </c>
      <c r="E707" s="38" t="s">
        <v>25</v>
      </c>
      <c r="F707" s="39" t="str">
        <f>IF(H707="","",Sheet1!AF707)</f>
        <v>06/10/2025</v>
      </c>
      <c r="G707" t="str">
        <f>IF(H707="","",Sheet1!AF707)</f>
        <v>06/10/2025</v>
      </c>
      <c r="H707" s="21">
        <v>9106031046</v>
      </c>
      <c r="I707" t="str">
        <f>IF(H707="","",Sheet1!AF707)</f>
        <v>06/10/2025</v>
      </c>
      <c r="J707" s="40" t="str">
        <f t="shared" ref="J707:J770" si="110">"NKHT25"&amp;TEXT(MONTH(I707),"00")&amp;"/"&amp;RIGHT(O707,3)&amp;M707</f>
        <v>NKHT2510/00300017996</v>
      </c>
      <c r="L707" s="42" t="str">
        <f>IF(H707="","",Sheet1!AK707)</f>
        <v>K25TTM</v>
      </c>
      <c r="M707" s="42" t="str">
        <f>IF(H707="","",Sheet1!AE707)</f>
        <v>00017996</v>
      </c>
      <c r="N707" s="43" t="str">
        <f>IF(H707="","",Sheet1!AF707)</f>
        <v>06/10/2025</v>
      </c>
      <c r="O707" s="15" t="str">
        <f>IF(H707="","",Sheet1!AH707)</f>
        <v>WIN-PTO-00-003</v>
      </c>
      <c r="S707" s="40" t="str">
        <f>IF(H707="","",Sheet1!AL707)</f>
        <v>2AKU WM+ PTO Khu 4, Đoan Hạ</v>
      </c>
      <c r="V707" s="40" t="str">
        <f>IF(H707="","",Sheet1!AL707)</f>
        <v>2AKU WM+ PTO Khu 4, Đoan Hạ</v>
      </c>
      <c r="Y707" s="15" t="str">
        <f>IF(H707="","",Sheet1!AJ707)</f>
        <v>GSG250</v>
      </c>
      <c r="AB707" s="51">
        <f t="shared" ref="AB707:AB770" si="111">IF(H707="","",5111)</f>
        <v>5111</v>
      </c>
      <c r="AC707" s="51">
        <f t="shared" ref="AC707:AC770" si="112">IF(H707="","",131)</f>
        <v>131</v>
      </c>
      <c r="AE707" s="45">
        <f>IF(H707="","",Sheet1!U707)</f>
        <v>4</v>
      </c>
      <c r="AG707" s="15">
        <f>IF(H707="","",Sheet1!T707)</f>
        <v>50400</v>
      </c>
      <c r="AH707" s="46">
        <f t="shared" ref="AH707:AH770" si="113">AE707*AG707</f>
        <v>201600</v>
      </c>
      <c r="AL707" s="48">
        <f t="shared" ref="AL707:AL770" si="114">IF(H707="","",8)</f>
        <v>8</v>
      </c>
      <c r="AN707" s="45">
        <f t="shared" ref="AN707:AN770" si="115">AH707*8%</f>
        <v>16128</v>
      </c>
      <c r="AO707" s="48">
        <f t="shared" ref="AO707:AO770" si="116">IF(H707="","",33311)</f>
        <v>33311</v>
      </c>
      <c r="AQ707" s="52" t="str">
        <f t="shared" ref="AQ707:AQ770" si="117">IF(H707="","","K-hangtra")</f>
        <v>K-hangtra</v>
      </c>
      <c r="AR707" s="52">
        <f t="shared" ref="AR707:AR770" si="118">IF(H707="","",156)</f>
        <v>156</v>
      </c>
      <c r="AS707" s="52">
        <f t="shared" ref="AS707:AS770" si="119">IF(H707="","",632)</f>
        <v>632</v>
      </c>
    </row>
    <row r="708" spans="3:45" x14ac:dyDescent="0.25">
      <c r="C708" s="39" t="str">
        <f>IF(H708="","",Sheet1!AI708)</f>
        <v>B</v>
      </c>
      <c r="D708" s="38" t="s">
        <v>3039</v>
      </c>
      <c r="E708" s="38" t="s">
        <v>25</v>
      </c>
      <c r="F708" s="39" t="str">
        <f>IF(H708="","",Sheet1!AF708)</f>
        <v>06/10/2025</v>
      </c>
      <c r="G708" t="str">
        <f>IF(H708="","",Sheet1!AF708)</f>
        <v>06/10/2025</v>
      </c>
      <c r="H708" s="21">
        <v>9106031112</v>
      </c>
      <c r="I708" t="str">
        <f>IF(H708="","",Sheet1!AF708)</f>
        <v>06/10/2025</v>
      </c>
      <c r="J708" s="40" t="str">
        <f t="shared" si="110"/>
        <v>NKHT2510/00200477866</v>
      </c>
      <c r="L708" s="42" t="str">
        <f>IF(H708="","",Sheet1!AK708)</f>
        <v>K25TTM</v>
      </c>
      <c r="M708" s="42" t="str">
        <f>IF(H708="","",Sheet1!AE708)</f>
        <v>00477866</v>
      </c>
      <c r="N708" s="43" t="str">
        <f>IF(H708="","",Sheet1!AF708)</f>
        <v>06/10/2025</v>
      </c>
      <c r="O708" s="15" t="str">
        <f>IF(H708="","",Sheet1!AH708)</f>
        <v>WIN-HNI-00-002</v>
      </c>
      <c r="S708" s="40" t="str">
        <f>IF(H708="","",Sheet1!AL708)</f>
        <v>5644 WM+ HNI Số 1 B5 Giảng Võ (8 Núi Trú</v>
      </c>
      <c r="V708" s="40" t="str">
        <f>IF(H708="","",Sheet1!AL708)</f>
        <v>5644 WM+ HNI Số 1 B5 Giảng Võ (8 Núi Trú</v>
      </c>
      <c r="Y708" s="15" t="str">
        <f>IF(H708="","",Sheet1!AJ708)</f>
        <v>MNH250</v>
      </c>
      <c r="AB708" s="51">
        <f t="shared" si="111"/>
        <v>5111</v>
      </c>
      <c r="AC708" s="51">
        <f t="shared" si="112"/>
        <v>131</v>
      </c>
      <c r="AE708" s="45">
        <f>IF(H708="","",Sheet1!U708)</f>
        <v>2</v>
      </c>
      <c r="AG708" s="15">
        <f>IF(H708="","",Sheet1!T708)</f>
        <v>46000</v>
      </c>
      <c r="AH708" s="46">
        <f t="shared" si="113"/>
        <v>92000</v>
      </c>
      <c r="AL708" s="48">
        <f t="shared" si="114"/>
        <v>8</v>
      </c>
      <c r="AN708" s="45">
        <f t="shared" si="115"/>
        <v>7360</v>
      </c>
      <c r="AO708" s="48">
        <f t="shared" si="116"/>
        <v>33311</v>
      </c>
      <c r="AQ708" s="52" t="str">
        <f t="shared" si="117"/>
        <v>K-hangtra</v>
      </c>
      <c r="AR708" s="52">
        <f t="shared" si="118"/>
        <v>156</v>
      </c>
      <c r="AS708" s="52">
        <f t="shared" si="119"/>
        <v>632</v>
      </c>
    </row>
    <row r="709" spans="3:45" x14ac:dyDescent="0.25">
      <c r="C709" s="39" t="str">
        <f>IF(H709="","",Sheet1!AI709)</f>
        <v>B</v>
      </c>
      <c r="D709" s="38" t="s">
        <v>3039</v>
      </c>
      <c r="E709" s="38" t="s">
        <v>25</v>
      </c>
      <c r="F709" s="39" t="str">
        <f>IF(H709="","",Sheet1!AF709)</f>
        <v>06/10/2025</v>
      </c>
      <c r="G709" t="str">
        <f>IF(H709="","",Sheet1!AF709)</f>
        <v>06/10/2025</v>
      </c>
      <c r="H709" s="21">
        <v>9106031112</v>
      </c>
      <c r="I709" t="str">
        <f>IF(H709="","",Sheet1!AF709)</f>
        <v>06/10/2025</v>
      </c>
      <c r="J709" s="40" t="str">
        <f t="shared" si="110"/>
        <v>NKHT2510/00200477866</v>
      </c>
      <c r="L709" s="42" t="str">
        <f>IF(H709="","",Sheet1!AK709)</f>
        <v>K25TTM</v>
      </c>
      <c r="M709" s="42" t="str">
        <f>IF(H709="","",Sheet1!AE709)</f>
        <v>00477866</v>
      </c>
      <c r="N709" s="43" t="str">
        <f>IF(H709="","",Sheet1!AF709)</f>
        <v>06/10/2025</v>
      </c>
      <c r="O709" s="15" t="str">
        <f>IF(H709="","",Sheet1!AH709)</f>
        <v>WIN-HNI-00-002</v>
      </c>
      <c r="S709" s="40" t="str">
        <f>IF(H709="","",Sheet1!AL709)</f>
        <v>5644 WM+ HNI Số 1 B5 Giảng Võ (8 Núi Trú</v>
      </c>
      <c r="V709" s="40" t="str">
        <f>IF(H709="","",Sheet1!AL709)</f>
        <v>5644 WM+ HNI Số 1 B5 Giảng Võ (8 Núi Trú</v>
      </c>
      <c r="Y709" s="15" t="str">
        <f>IF(H709="","",Sheet1!AJ709)</f>
        <v>GM500</v>
      </c>
      <c r="AB709" s="51">
        <f t="shared" si="111"/>
        <v>5111</v>
      </c>
      <c r="AC709" s="51">
        <f t="shared" si="112"/>
        <v>131</v>
      </c>
      <c r="AE709" s="45">
        <f>IF(H709="","",Sheet1!U709)</f>
        <v>1</v>
      </c>
      <c r="AG709" s="15">
        <f>IF(H709="","",Sheet1!T709)</f>
        <v>111058</v>
      </c>
      <c r="AH709" s="46">
        <f t="shared" si="113"/>
        <v>111058</v>
      </c>
      <c r="AL709" s="48">
        <f t="shared" si="114"/>
        <v>8</v>
      </c>
      <c r="AN709" s="45">
        <f t="shared" si="115"/>
        <v>8884.64</v>
      </c>
      <c r="AO709" s="48">
        <f t="shared" si="116"/>
        <v>33311</v>
      </c>
      <c r="AQ709" s="52" t="str">
        <f t="shared" si="117"/>
        <v>K-hangtra</v>
      </c>
      <c r="AR709" s="52">
        <f t="shared" si="118"/>
        <v>156</v>
      </c>
      <c r="AS709" s="52">
        <f t="shared" si="119"/>
        <v>632</v>
      </c>
    </row>
    <row r="710" spans="3:45" x14ac:dyDescent="0.25">
      <c r="C710" s="39" t="str">
        <f>IF(H710="","",Sheet1!AI710)</f>
        <v>B</v>
      </c>
      <c r="D710" s="38" t="s">
        <v>3039</v>
      </c>
      <c r="E710" s="38" t="s">
        <v>25</v>
      </c>
      <c r="F710" s="39" t="str">
        <f>IF(H710="","",Sheet1!AF710)</f>
        <v>06/10/2025</v>
      </c>
      <c r="G710" t="str">
        <f>IF(H710="","",Sheet1!AF710)</f>
        <v>06/10/2025</v>
      </c>
      <c r="H710" s="21">
        <v>9106031112</v>
      </c>
      <c r="I710" t="str">
        <f>IF(H710="","",Sheet1!AF710)</f>
        <v>06/10/2025</v>
      </c>
      <c r="J710" s="40" t="str">
        <f t="shared" si="110"/>
        <v>NKHT2510/00200477866</v>
      </c>
      <c r="L710" s="42" t="str">
        <f>IF(H710="","",Sheet1!AK710)</f>
        <v>K25TTM</v>
      </c>
      <c r="M710" s="42" t="str">
        <f>IF(H710="","",Sheet1!AE710)</f>
        <v>00477866</v>
      </c>
      <c r="N710" s="43" t="str">
        <f>IF(H710="","",Sheet1!AF710)</f>
        <v>06/10/2025</v>
      </c>
      <c r="O710" s="15" t="str">
        <f>IF(H710="","",Sheet1!AH710)</f>
        <v>WIN-HNI-00-002</v>
      </c>
      <c r="S710" s="40" t="str">
        <f>IF(H710="","",Sheet1!AL710)</f>
        <v>5644 WM+ HNI Số 1 B5 Giảng Võ (8 Núi Trú</v>
      </c>
      <c r="V710" s="40" t="str">
        <f>IF(H710="","",Sheet1!AL710)</f>
        <v>5644 WM+ HNI Số 1 B5 Giảng Võ (8 Núi Trú</v>
      </c>
      <c r="Y710" s="15" t="str">
        <f>IF(H710="","",Sheet1!AJ710)</f>
        <v>CN300</v>
      </c>
      <c r="AB710" s="51">
        <f t="shared" si="111"/>
        <v>5111</v>
      </c>
      <c r="AC710" s="51">
        <f t="shared" si="112"/>
        <v>131</v>
      </c>
      <c r="AE710" s="45">
        <f>IF(H710="","",Sheet1!U710)</f>
        <v>1</v>
      </c>
      <c r="AG710" s="15">
        <f>IF(H710="","",Sheet1!T710)</f>
        <v>70950</v>
      </c>
      <c r="AH710" s="46">
        <f t="shared" si="113"/>
        <v>70950</v>
      </c>
      <c r="AL710" s="48">
        <f t="shared" si="114"/>
        <v>8</v>
      </c>
      <c r="AN710" s="45">
        <f t="shared" si="115"/>
        <v>5676</v>
      </c>
      <c r="AO710" s="48">
        <f t="shared" si="116"/>
        <v>33311</v>
      </c>
      <c r="AQ710" s="52" t="str">
        <f t="shared" si="117"/>
        <v>K-hangtra</v>
      </c>
      <c r="AR710" s="52">
        <f t="shared" si="118"/>
        <v>156</v>
      </c>
      <c r="AS710" s="52">
        <f t="shared" si="119"/>
        <v>632</v>
      </c>
    </row>
    <row r="711" spans="3:45" x14ac:dyDescent="0.25">
      <c r="C711" s="39" t="str">
        <f>IF(H711="","",Sheet1!AI711)</f>
        <v>B</v>
      </c>
      <c r="D711" s="38" t="s">
        <v>3039</v>
      </c>
      <c r="E711" s="38" t="s">
        <v>25</v>
      </c>
      <c r="F711" s="39" t="str">
        <f>IF(H711="","",Sheet1!AF711)</f>
        <v>06/10/2025</v>
      </c>
      <c r="G711" t="str">
        <f>IF(H711="","",Sheet1!AF711)</f>
        <v>06/10/2025</v>
      </c>
      <c r="H711" s="21">
        <v>9106031112</v>
      </c>
      <c r="I711" t="str">
        <f>IF(H711="","",Sheet1!AF711)</f>
        <v>06/10/2025</v>
      </c>
      <c r="J711" s="40" t="str">
        <f t="shared" si="110"/>
        <v>NKHT2510/00200477866</v>
      </c>
      <c r="L711" s="42" t="str">
        <f>IF(H711="","",Sheet1!AK711)</f>
        <v>K25TTM</v>
      </c>
      <c r="M711" s="42" t="str">
        <f>IF(H711="","",Sheet1!AE711)</f>
        <v>00477866</v>
      </c>
      <c r="N711" s="43" t="str">
        <f>IF(H711="","",Sheet1!AF711)</f>
        <v>06/10/2025</v>
      </c>
      <c r="O711" s="15" t="str">
        <f>IF(H711="","",Sheet1!AH711)</f>
        <v>WIN-HNI-00-002</v>
      </c>
      <c r="S711" s="40" t="str">
        <f>IF(H711="","",Sheet1!AL711)</f>
        <v>5644 WM+ HNI Số 1 B5 Giảng Võ (8 Núi Trú</v>
      </c>
      <c r="V711" s="40" t="str">
        <f>IF(H711="","",Sheet1!AL711)</f>
        <v>5644 WM+ HNI Số 1 B5 Giảng Võ (8 Núi Trú</v>
      </c>
      <c r="Y711" s="15" t="str">
        <f>IF(H711="","",Sheet1!AJ711)</f>
        <v>CC300</v>
      </c>
      <c r="AB711" s="51">
        <f t="shared" si="111"/>
        <v>5111</v>
      </c>
      <c r="AC711" s="51">
        <f t="shared" si="112"/>
        <v>131</v>
      </c>
      <c r="AE711" s="45">
        <f>IF(H711="","",Sheet1!U711)</f>
        <v>1</v>
      </c>
      <c r="AG711" s="15">
        <f>IF(H711="","",Sheet1!T711)</f>
        <v>60885</v>
      </c>
      <c r="AH711" s="46">
        <f t="shared" si="113"/>
        <v>60885</v>
      </c>
      <c r="AL711" s="48">
        <f t="shared" si="114"/>
        <v>8</v>
      </c>
      <c r="AN711" s="45">
        <f t="shared" si="115"/>
        <v>4870.8</v>
      </c>
      <c r="AO711" s="48">
        <f t="shared" si="116"/>
        <v>33311</v>
      </c>
      <c r="AQ711" s="52" t="str">
        <f t="shared" si="117"/>
        <v>K-hangtra</v>
      </c>
      <c r="AR711" s="52">
        <f t="shared" si="118"/>
        <v>156</v>
      </c>
      <c r="AS711" s="52">
        <f t="shared" si="119"/>
        <v>632</v>
      </c>
    </row>
    <row r="712" spans="3:45" x14ac:dyDescent="0.25">
      <c r="C712" s="39" t="str">
        <f>IF(H712="","",Sheet1!AI712)</f>
        <v>B</v>
      </c>
      <c r="D712" s="38" t="s">
        <v>3039</v>
      </c>
      <c r="E712" s="38" t="s">
        <v>25</v>
      </c>
      <c r="F712" s="39" t="str">
        <f>IF(H712="","",Sheet1!AF712)</f>
        <v>06/10/2025</v>
      </c>
      <c r="G712" t="str">
        <f>IF(H712="","",Sheet1!AF712)</f>
        <v>06/10/2025</v>
      </c>
      <c r="H712" s="21">
        <v>9106031112</v>
      </c>
      <c r="I712" t="str">
        <f>IF(H712="","",Sheet1!AF712)</f>
        <v>06/10/2025</v>
      </c>
      <c r="J712" s="40" t="str">
        <f t="shared" si="110"/>
        <v>NKHT2510/00200477866</v>
      </c>
      <c r="L712" s="42" t="str">
        <f>IF(H712="","",Sheet1!AK712)</f>
        <v>K25TTM</v>
      </c>
      <c r="M712" s="42" t="str">
        <f>IF(H712="","",Sheet1!AE712)</f>
        <v>00477866</v>
      </c>
      <c r="N712" s="43" t="str">
        <f>IF(H712="","",Sheet1!AF712)</f>
        <v>06/10/2025</v>
      </c>
      <c r="O712" s="15" t="str">
        <f>IF(H712="","",Sheet1!AH712)</f>
        <v>WIN-HNI-00-002</v>
      </c>
      <c r="S712" s="40" t="str">
        <f>IF(H712="","",Sheet1!AL712)</f>
        <v>5644 WM+ HNI Số 1 B5 Giảng Võ (8 Núi Trú</v>
      </c>
      <c r="V712" s="40" t="str">
        <f>IF(H712="","",Sheet1!AL712)</f>
        <v>5644 WM+ HNI Số 1 B5 Giảng Võ (8 Núi Trú</v>
      </c>
      <c r="Y712" s="15" t="str">
        <f>IF(H712="","",Sheet1!AJ712)</f>
        <v>TH200</v>
      </c>
      <c r="AB712" s="51">
        <f t="shared" si="111"/>
        <v>5111</v>
      </c>
      <c r="AC712" s="51">
        <f t="shared" si="112"/>
        <v>131</v>
      </c>
      <c r="AE712" s="45">
        <f>IF(H712="","",Sheet1!U712)</f>
        <v>4</v>
      </c>
      <c r="AG712" s="15">
        <f>IF(H712="","",Sheet1!T712)</f>
        <v>45588</v>
      </c>
      <c r="AH712" s="46">
        <f t="shared" si="113"/>
        <v>182352</v>
      </c>
      <c r="AL712" s="48">
        <f t="shared" si="114"/>
        <v>8</v>
      </c>
      <c r="AN712" s="45">
        <f t="shared" si="115"/>
        <v>14588.16</v>
      </c>
      <c r="AO712" s="48">
        <f t="shared" si="116"/>
        <v>33311</v>
      </c>
      <c r="AQ712" s="52" t="str">
        <f t="shared" si="117"/>
        <v>K-hangtra</v>
      </c>
      <c r="AR712" s="52">
        <f t="shared" si="118"/>
        <v>156</v>
      </c>
      <c r="AS712" s="52">
        <f t="shared" si="119"/>
        <v>632</v>
      </c>
    </row>
    <row r="713" spans="3:45" x14ac:dyDescent="0.25">
      <c r="C713" s="39" t="str">
        <f>IF(H713="","",Sheet1!AI713)</f>
        <v>B</v>
      </c>
      <c r="D713" s="38" t="s">
        <v>3039</v>
      </c>
      <c r="E713" s="38" t="s">
        <v>25</v>
      </c>
      <c r="F713" s="39" t="str">
        <f>IF(H713="","",Sheet1!AF713)</f>
        <v>06/10/2025</v>
      </c>
      <c r="G713" t="str">
        <f>IF(H713="","",Sheet1!AF713)</f>
        <v>06/10/2025</v>
      </c>
      <c r="H713" s="21">
        <v>9106031135</v>
      </c>
      <c r="I713" t="str">
        <f>IF(H713="","",Sheet1!AF713)</f>
        <v>06/10/2025</v>
      </c>
      <c r="J713" s="40" t="str">
        <f t="shared" si="110"/>
        <v>NKHT2510/05800037138</v>
      </c>
      <c r="L713" s="42" t="str">
        <f>IF(H713="","",Sheet1!AK713)</f>
        <v>K25TTM</v>
      </c>
      <c r="M713" s="42" t="str">
        <f>IF(H713="","",Sheet1!AE713)</f>
        <v>00037138</v>
      </c>
      <c r="N713" s="43" t="str">
        <f>IF(H713="","",Sheet1!AF713)</f>
        <v>06/10/2025</v>
      </c>
      <c r="O713" s="15" t="str">
        <f>IF(H713="","",Sheet1!AH713)</f>
        <v>WIN-058</v>
      </c>
      <c r="S713" s="40" t="str">
        <f>IF(H713="","",Sheet1!AL713)</f>
        <v>5283 WM+ NAN 88 Lê Viết Thuật</v>
      </c>
      <c r="V713" s="40" t="str">
        <f>IF(H713="","",Sheet1!AL713)</f>
        <v>5283 WM+ NAN 88 Lê Viết Thuật</v>
      </c>
      <c r="Y713" s="15" t="str">
        <f>IF(H713="","",Sheet1!AJ713)</f>
        <v>GTLX250G</v>
      </c>
      <c r="AB713" s="51">
        <f t="shared" si="111"/>
        <v>5111</v>
      </c>
      <c r="AC713" s="51">
        <f t="shared" si="112"/>
        <v>131</v>
      </c>
      <c r="AE713" s="45">
        <f>IF(H713="","",Sheet1!U713)</f>
        <v>1</v>
      </c>
      <c r="AG713" s="15">
        <f>IF(H713="","",Sheet1!T713)</f>
        <v>41150</v>
      </c>
      <c r="AH713" s="46">
        <f t="shared" si="113"/>
        <v>41150</v>
      </c>
      <c r="AL713" s="48">
        <f t="shared" si="114"/>
        <v>8</v>
      </c>
      <c r="AN713" s="45">
        <f t="shared" si="115"/>
        <v>3292</v>
      </c>
      <c r="AO713" s="48">
        <f t="shared" si="116"/>
        <v>33311</v>
      </c>
      <c r="AQ713" s="52" t="str">
        <f t="shared" si="117"/>
        <v>K-hangtra</v>
      </c>
      <c r="AR713" s="52">
        <f t="shared" si="118"/>
        <v>156</v>
      </c>
      <c r="AS713" s="52">
        <f t="shared" si="119"/>
        <v>632</v>
      </c>
    </row>
    <row r="714" spans="3:45" x14ac:dyDescent="0.25">
      <c r="C714" s="39" t="str">
        <f>IF(H714="","",Sheet1!AI714)</f>
        <v>B</v>
      </c>
      <c r="D714" s="38" t="s">
        <v>3039</v>
      </c>
      <c r="E714" s="38" t="s">
        <v>25</v>
      </c>
      <c r="F714" s="39" t="str">
        <f>IF(H714="","",Sheet1!AF714)</f>
        <v>06/10/2025</v>
      </c>
      <c r="G714" t="str">
        <f>IF(H714="","",Sheet1!AF714)</f>
        <v>06/10/2025</v>
      </c>
      <c r="H714" s="21">
        <v>9106031217</v>
      </c>
      <c r="I714" t="str">
        <f>IF(H714="","",Sheet1!AF714)</f>
        <v>06/10/2025</v>
      </c>
      <c r="J714" s="40" t="str">
        <f t="shared" si="110"/>
        <v>NKHT2510/03100018590</v>
      </c>
      <c r="L714" s="42" t="str">
        <f>IF(H714="","",Sheet1!AK714)</f>
        <v>K25TTM</v>
      </c>
      <c r="M714" s="42" t="str">
        <f>IF(H714="","",Sheet1!AE714)</f>
        <v>00018590</v>
      </c>
      <c r="N714" s="43" t="str">
        <f>IF(H714="","",Sheet1!AF714)</f>
        <v>06/10/2025</v>
      </c>
      <c r="O714" s="15" t="str">
        <f>IF(H714="","",Sheet1!AH714)</f>
        <v>WIN-031</v>
      </c>
      <c r="S714" s="40" t="str">
        <f>IF(H714="","",Sheet1!AL714)</f>
        <v>4127 WM+ BNH 60 Trần Quốc Toản</v>
      </c>
      <c r="V714" s="40" t="str">
        <f>IF(H714="","",Sheet1!AL714)</f>
        <v>4127 WM+ BNH 60 Trần Quốc Toản</v>
      </c>
      <c r="Y714" s="15" t="str">
        <f>IF(H714="","",Sheet1!AJ714)</f>
        <v>CN300</v>
      </c>
      <c r="AB714" s="51">
        <f t="shared" si="111"/>
        <v>5111</v>
      </c>
      <c r="AC714" s="51">
        <f t="shared" si="112"/>
        <v>131</v>
      </c>
      <c r="AE714" s="45">
        <f>IF(H714="","",Sheet1!U714)</f>
        <v>1</v>
      </c>
      <c r="AG714" s="15">
        <f>IF(H714="","",Sheet1!T714)</f>
        <v>70950</v>
      </c>
      <c r="AH714" s="46">
        <f t="shared" si="113"/>
        <v>70950</v>
      </c>
      <c r="AL714" s="48">
        <f t="shared" si="114"/>
        <v>8</v>
      </c>
      <c r="AN714" s="45">
        <f t="shared" si="115"/>
        <v>5676</v>
      </c>
      <c r="AO714" s="48">
        <f t="shared" si="116"/>
        <v>33311</v>
      </c>
      <c r="AQ714" s="52" t="str">
        <f t="shared" si="117"/>
        <v>K-hangtra</v>
      </c>
      <c r="AR714" s="52">
        <f t="shared" si="118"/>
        <v>156</v>
      </c>
      <c r="AS714" s="52">
        <f t="shared" si="119"/>
        <v>632</v>
      </c>
    </row>
    <row r="715" spans="3:45" x14ac:dyDescent="0.25">
      <c r="C715" s="39" t="str">
        <f>IF(H715="","",Sheet1!AI715)</f>
        <v>B</v>
      </c>
      <c r="D715" s="38" t="s">
        <v>3039</v>
      </c>
      <c r="E715" s="38" t="s">
        <v>25</v>
      </c>
      <c r="F715" s="39" t="str">
        <f>IF(H715="","",Sheet1!AF715)</f>
        <v>06/10/2025</v>
      </c>
      <c r="G715" t="str">
        <f>IF(H715="","",Sheet1!AF715)</f>
        <v>06/10/2025</v>
      </c>
      <c r="H715" s="21">
        <v>9106031301</v>
      </c>
      <c r="I715" t="str">
        <f>IF(H715="","",Sheet1!AF715)</f>
        <v>06/10/2025</v>
      </c>
      <c r="J715" s="40" t="str">
        <f t="shared" si="110"/>
        <v>NKHT2510/00700047081</v>
      </c>
      <c r="L715" s="42" t="str">
        <f>IF(H715="","",Sheet1!AK715)</f>
        <v>K25TTM</v>
      </c>
      <c r="M715" s="42" t="str">
        <f>IF(H715="","",Sheet1!AE715)</f>
        <v>00047081</v>
      </c>
      <c r="N715" s="43" t="str">
        <f>IF(H715="","",Sheet1!AF715)</f>
        <v>06/10/2025</v>
      </c>
      <c r="O715" s="15" t="str">
        <f>IF(H715="","",Sheet1!AH715)</f>
        <v>WIN-QNH-00-007</v>
      </c>
      <c r="S715" s="40" t="str">
        <f>IF(H715="","",Sheet1!AL715)</f>
        <v>3878 WM+ QNH Tổ 2 khu 8 Hồng Hải</v>
      </c>
      <c r="V715" s="40" t="str">
        <f>IF(H715="","",Sheet1!AL715)</f>
        <v>3878 WM+ QNH Tổ 2 khu 8 Hồng Hải</v>
      </c>
      <c r="Y715" s="15" t="str">
        <f>IF(H715="","",Sheet1!AJ715)</f>
        <v>CGM300</v>
      </c>
      <c r="AB715" s="51">
        <f t="shared" si="111"/>
        <v>5111</v>
      </c>
      <c r="AC715" s="51">
        <f t="shared" si="112"/>
        <v>131</v>
      </c>
      <c r="AE715" s="45">
        <f>IF(H715="","",Sheet1!U715)</f>
        <v>3</v>
      </c>
      <c r="AG715" s="15">
        <f>IF(H715="","",Sheet1!T715)</f>
        <v>73431</v>
      </c>
      <c r="AH715" s="46">
        <f t="shared" si="113"/>
        <v>220293</v>
      </c>
      <c r="AL715" s="48">
        <f t="shared" si="114"/>
        <v>8</v>
      </c>
      <c r="AN715" s="45">
        <f t="shared" si="115"/>
        <v>17623.439999999999</v>
      </c>
      <c r="AO715" s="48">
        <f t="shared" si="116"/>
        <v>33311</v>
      </c>
      <c r="AQ715" s="52" t="str">
        <f t="shared" si="117"/>
        <v>K-hangtra</v>
      </c>
      <c r="AR715" s="52">
        <f t="shared" si="118"/>
        <v>156</v>
      </c>
      <c r="AS715" s="52">
        <f t="shared" si="119"/>
        <v>632</v>
      </c>
    </row>
    <row r="716" spans="3:45" x14ac:dyDescent="0.25">
      <c r="C716" s="39" t="str">
        <f>IF(H716="","",Sheet1!AI716)</f>
        <v>N</v>
      </c>
      <c r="D716" s="38" t="s">
        <v>3039</v>
      </c>
      <c r="E716" s="38" t="s">
        <v>25</v>
      </c>
      <c r="F716" s="39" t="str">
        <f>IF(H716="","",Sheet1!AF716)</f>
        <v>06/10/2025</v>
      </c>
      <c r="G716" t="str">
        <f>IF(H716="","",Sheet1!AF716)</f>
        <v>06/10/2025</v>
      </c>
      <c r="H716" s="21">
        <v>9106031302</v>
      </c>
      <c r="I716" t="str">
        <f>IF(H716="","",Sheet1!AF716)</f>
        <v>06/10/2025</v>
      </c>
      <c r="J716" s="40" t="str">
        <f t="shared" si="110"/>
        <v>NKHT2510/15700158741</v>
      </c>
      <c r="L716" s="42" t="str">
        <f>IF(H716="","",Sheet1!AK716)</f>
        <v>K25TTM</v>
      </c>
      <c r="M716" s="42" t="str">
        <f>IF(H716="","",Sheet1!AE716)</f>
        <v>00158741</v>
      </c>
      <c r="N716" s="43" t="str">
        <f>IF(H716="","",Sheet1!AF716)</f>
        <v>06/10/2025</v>
      </c>
      <c r="O716" s="15" t="str">
        <f>IF(H716="","",Sheet1!AH716)</f>
        <v>WIN3157</v>
      </c>
      <c r="S716" s="40" t="str">
        <f>IF(H716="","",Sheet1!AL716)</f>
        <v>3157 WM+ HCM 537 Nguyễn Duy Trinh</v>
      </c>
      <c r="V716" s="40" t="str">
        <f>IF(H716="","",Sheet1!AL716)</f>
        <v>3157 WM+ HCM 537 Nguyễn Duy Trinh</v>
      </c>
      <c r="Y716" s="15" t="str">
        <f>IF(H716="","",Sheet1!AJ716)</f>
        <v>CGM300</v>
      </c>
      <c r="AB716" s="51">
        <f t="shared" si="111"/>
        <v>5111</v>
      </c>
      <c r="AC716" s="51">
        <f t="shared" si="112"/>
        <v>131</v>
      </c>
      <c r="AE716" s="45">
        <f>IF(H716="","",Sheet1!U716)</f>
        <v>2</v>
      </c>
      <c r="AG716" s="15">
        <f>IF(H716="","",Sheet1!T716)</f>
        <v>73431</v>
      </c>
      <c r="AH716" s="46">
        <f t="shared" si="113"/>
        <v>146862</v>
      </c>
      <c r="AL716" s="48">
        <f t="shared" si="114"/>
        <v>8</v>
      </c>
      <c r="AN716" s="45">
        <f t="shared" si="115"/>
        <v>11748.960000000001</v>
      </c>
      <c r="AO716" s="48">
        <f t="shared" si="116"/>
        <v>33311</v>
      </c>
      <c r="AQ716" s="52" t="str">
        <f t="shared" si="117"/>
        <v>K-hangtra</v>
      </c>
      <c r="AR716" s="52">
        <f t="shared" si="118"/>
        <v>156</v>
      </c>
      <c r="AS716" s="52">
        <f t="shared" si="119"/>
        <v>632</v>
      </c>
    </row>
    <row r="717" spans="3:45" x14ac:dyDescent="0.25">
      <c r="C717" s="39" t="str">
        <f>IF(H717="","",Sheet1!AI717)</f>
        <v>N</v>
      </c>
      <c r="D717" s="38" t="s">
        <v>3039</v>
      </c>
      <c r="E717" s="38" t="s">
        <v>25</v>
      </c>
      <c r="F717" s="39" t="str">
        <f>IF(H717="","",Sheet1!AF717)</f>
        <v>06/10/2025</v>
      </c>
      <c r="G717" t="str">
        <f>IF(H717="","",Sheet1!AF717)</f>
        <v>06/10/2025</v>
      </c>
      <c r="H717" s="21">
        <v>9106031302</v>
      </c>
      <c r="I717" t="str">
        <f>IF(H717="","",Sheet1!AF717)</f>
        <v>06/10/2025</v>
      </c>
      <c r="J717" s="40" t="str">
        <f t="shared" si="110"/>
        <v>NKHT2510/15700158741</v>
      </c>
      <c r="L717" s="42" t="str">
        <f>IF(H717="","",Sheet1!AK717)</f>
        <v>K25TTM</v>
      </c>
      <c r="M717" s="42" t="str">
        <f>IF(H717="","",Sheet1!AE717)</f>
        <v>00158741</v>
      </c>
      <c r="N717" s="43" t="str">
        <f>IF(H717="","",Sheet1!AF717)</f>
        <v>06/10/2025</v>
      </c>
      <c r="O717" s="15" t="str">
        <f>IF(H717="","",Sheet1!AH717)</f>
        <v>WIN3157</v>
      </c>
      <c r="S717" s="40" t="str">
        <f>IF(H717="","",Sheet1!AL717)</f>
        <v>3157 WM+ HCM 537 Nguyễn Duy Trinh</v>
      </c>
      <c r="V717" s="40" t="str">
        <f>IF(H717="","",Sheet1!AL717)</f>
        <v>3157 WM+ HCM 537 Nguyễn Duy Trinh</v>
      </c>
      <c r="Y717" s="15" t="str">
        <f>IF(H717="","",Sheet1!AJ717)</f>
        <v>GM500</v>
      </c>
      <c r="AB717" s="51">
        <f t="shared" si="111"/>
        <v>5111</v>
      </c>
      <c r="AC717" s="51">
        <f t="shared" si="112"/>
        <v>131</v>
      </c>
      <c r="AE717" s="45">
        <f>IF(H717="","",Sheet1!U717)</f>
        <v>1</v>
      </c>
      <c r="AG717" s="15">
        <f>IF(H717="","",Sheet1!T717)</f>
        <v>111058</v>
      </c>
      <c r="AH717" s="46">
        <f t="shared" si="113"/>
        <v>111058</v>
      </c>
      <c r="AL717" s="48">
        <f t="shared" si="114"/>
        <v>8</v>
      </c>
      <c r="AN717" s="45">
        <f t="shared" si="115"/>
        <v>8884.64</v>
      </c>
      <c r="AO717" s="48">
        <f t="shared" si="116"/>
        <v>33311</v>
      </c>
      <c r="AQ717" s="52" t="str">
        <f t="shared" si="117"/>
        <v>K-hangtra</v>
      </c>
      <c r="AR717" s="52">
        <f t="shared" si="118"/>
        <v>156</v>
      </c>
      <c r="AS717" s="52">
        <f t="shared" si="119"/>
        <v>632</v>
      </c>
    </row>
    <row r="718" spans="3:45" x14ac:dyDescent="0.25">
      <c r="C718" s="39" t="str">
        <f>IF(H718="","",Sheet1!AI718)</f>
        <v>N</v>
      </c>
      <c r="D718" s="38" t="s">
        <v>3039</v>
      </c>
      <c r="E718" s="38" t="s">
        <v>25</v>
      </c>
      <c r="F718" s="39" t="str">
        <f>IF(H718="","",Sheet1!AF718)</f>
        <v>06/10/2025</v>
      </c>
      <c r="G718" t="str">
        <f>IF(H718="","",Sheet1!AF718)</f>
        <v>06/10/2025</v>
      </c>
      <c r="H718" s="21">
        <v>9106031302</v>
      </c>
      <c r="I718" t="str">
        <f>IF(H718="","",Sheet1!AF718)</f>
        <v>06/10/2025</v>
      </c>
      <c r="J718" s="40" t="str">
        <f t="shared" si="110"/>
        <v>NKHT2510/15700158741</v>
      </c>
      <c r="L718" s="42" t="str">
        <f>IF(H718="","",Sheet1!AK718)</f>
        <v>K25TTM</v>
      </c>
      <c r="M718" s="42" t="str">
        <f>IF(H718="","",Sheet1!AE718)</f>
        <v>00158741</v>
      </c>
      <c r="N718" s="43" t="str">
        <f>IF(H718="","",Sheet1!AF718)</f>
        <v>06/10/2025</v>
      </c>
      <c r="O718" s="15" t="str">
        <f>IF(H718="","",Sheet1!AH718)</f>
        <v>WIN3157</v>
      </c>
      <c r="S718" s="40" t="str">
        <f>IF(H718="","",Sheet1!AL718)</f>
        <v>3157 WM+ HCM 537 Nguyễn Duy Trinh</v>
      </c>
      <c r="V718" s="40" t="str">
        <f>IF(H718="","",Sheet1!AL718)</f>
        <v>3157 WM+ HCM 537 Nguyễn Duy Trinh</v>
      </c>
      <c r="Y718" s="15" t="str">
        <f>IF(H718="","",Sheet1!AJ718)</f>
        <v>TH200</v>
      </c>
      <c r="AB718" s="51">
        <f t="shared" si="111"/>
        <v>5111</v>
      </c>
      <c r="AC718" s="51">
        <f t="shared" si="112"/>
        <v>131</v>
      </c>
      <c r="AE718" s="45">
        <f>IF(H718="","",Sheet1!U718)</f>
        <v>6</v>
      </c>
      <c r="AG718" s="15">
        <f>IF(H718="","",Sheet1!T718)</f>
        <v>45588</v>
      </c>
      <c r="AH718" s="46">
        <f t="shared" si="113"/>
        <v>273528</v>
      </c>
      <c r="AL718" s="48">
        <f t="shared" si="114"/>
        <v>8</v>
      </c>
      <c r="AN718" s="45">
        <f t="shared" si="115"/>
        <v>21882.240000000002</v>
      </c>
      <c r="AO718" s="48">
        <f t="shared" si="116"/>
        <v>33311</v>
      </c>
      <c r="AQ718" s="52" t="str">
        <f t="shared" si="117"/>
        <v>K-hangtra</v>
      </c>
      <c r="AR718" s="52">
        <f t="shared" si="118"/>
        <v>156</v>
      </c>
      <c r="AS718" s="52">
        <f t="shared" si="119"/>
        <v>632</v>
      </c>
    </row>
    <row r="719" spans="3:45" x14ac:dyDescent="0.25">
      <c r="C719" s="39" t="str">
        <f>IF(H719="","",Sheet1!AI719)</f>
        <v>N</v>
      </c>
      <c r="D719" s="38" t="s">
        <v>3039</v>
      </c>
      <c r="E719" s="38" t="s">
        <v>25</v>
      </c>
      <c r="F719" s="39" t="str">
        <f>IF(H719="","",Sheet1!AF719)</f>
        <v>06/10/2025</v>
      </c>
      <c r="G719" t="str">
        <f>IF(H719="","",Sheet1!AF719)</f>
        <v>06/10/2025</v>
      </c>
      <c r="H719" s="21">
        <v>9106031302</v>
      </c>
      <c r="I719" t="str">
        <f>IF(H719="","",Sheet1!AF719)</f>
        <v>06/10/2025</v>
      </c>
      <c r="J719" s="40" t="str">
        <f t="shared" si="110"/>
        <v>NKHT2510/15700158741</v>
      </c>
      <c r="L719" s="42" t="str">
        <f>IF(H719="","",Sheet1!AK719)</f>
        <v>K25TTM</v>
      </c>
      <c r="M719" s="42" t="str">
        <f>IF(H719="","",Sheet1!AE719)</f>
        <v>00158741</v>
      </c>
      <c r="N719" s="43" t="str">
        <f>IF(H719="","",Sheet1!AF719)</f>
        <v>06/10/2025</v>
      </c>
      <c r="O719" s="15" t="str">
        <f>IF(H719="","",Sheet1!AH719)</f>
        <v>WIN3157</v>
      </c>
      <c r="S719" s="40" t="str">
        <f>IF(H719="","",Sheet1!AL719)</f>
        <v>3157 WM+ HCM 537 Nguyễn Duy Trinh</v>
      </c>
      <c r="V719" s="40" t="str">
        <f>IF(H719="","",Sheet1!AL719)</f>
        <v>3157 WM+ HCM 537 Nguyễn Duy Trinh</v>
      </c>
      <c r="Y719" s="15" t="str">
        <f>IF(H719="","",Sheet1!AJ719)</f>
        <v>GL250</v>
      </c>
      <c r="AB719" s="51">
        <f t="shared" si="111"/>
        <v>5111</v>
      </c>
      <c r="AC719" s="51">
        <f t="shared" si="112"/>
        <v>131</v>
      </c>
      <c r="AE719" s="45">
        <f>IF(H719="","",Sheet1!U719)</f>
        <v>4</v>
      </c>
      <c r="AG719" s="15">
        <f>IF(H719="","",Sheet1!T719)</f>
        <v>49500</v>
      </c>
      <c r="AH719" s="46">
        <f t="shared" si="113"/>
        <v>198000</v>
      </c>
      <c r="AL719" s="48">
        <f t="shared" si="114"/>
        <v>8</v>
      </c>
      <c r="AN719" s="45">
        <f t="shared" si="115"/>
        <v>15840</v>
      </c>
      <c r="AO719" s="48">
        <f t="shared" si="116"/>
        <v>33311</v>
      </c>
      <c r="AQ719" s="52" t="str">
        <f t="shared" si="117"/>
        <v>K-hangtra</v>
      </c>
      <c r="AR719" s="52">
        <f t="shared" si="118"/>
        <v>156</v>
      </c>
      <c r="AS719" s="52">
        <f t="shared" si="119"/>
        <v>632</v>
      </c>
    </row>
    <row r="720" spans="3:45" x14ac:dyDescent="0.25">
      <c r="C720" s="39" t="str">
        <f>IF(H720="","",Sheet1!AI720)</f>
        <v>N</v>
      </c>
      <c r="D720" s="38" t="s">
        <v>3039</v>
      </c>
      <c r="E720" s="38" t="s">
        <v>25</v>
      </c>
      <c r="F720" s="39" t="str">
        <f>IF(H720="","",Sheet1!AF720)</f>
        <v>06/10/2025</v>
      </c>
      <c r="G720" t="str">
        <f>IF(H720="","",Sheet1!AF720)</f>
        <v>06/10/2025</v>
      </c>
      <c r="H720" s="21">
        <v>9106031302</v>
      </c>
      <c r="I720" t="str">
        <f>IF(H720="","",Sheet1!AF720)</f>
        <v>06/10/2025</v>
      </c>
      <c r="J720" s="40" t="str">
        <f t="shared" si="110"/>
        <v>NKHT2510/15700158741</v>
      </c>
      <c r="L720" s="42" t="str">
        <f>IF(H720="","",Sheet1!AK720)</f>
        <v>K25TTM</v>
      </c>
      <c r="M720" s="42" t="str">
        <f>IF(H720="","",Sheet1!AE720)</f>
        <v>00158741</v>
      </c>
      <c r="N720" s="43" t="str">
        <f>IF(H720="","",Sheet1!AF720)</f>
        <v>06/10/2025</v>
      </c>
      <c r="O720" s="15" t="str">
        <f>IF(H720="","",Sheet1!AH720)</f>
        <v>WIN3157</v>
      </c>
      <c r="S720" s="40" t="str">
        <f>IF(H720="","",Sheet1!AL720)</f>
        <v>3157 WM+ HCM 537 Nguyễn Duy Trinh</v>
      </c>
      <c r="V720" s="40" t="str">
        <f>IF(H720="","",Sheet1!AL720)</f>
        <v>3157 WM+ HCM 537 Nguyễn Duy Trinh</v>
      </c>
      <c r="Y720" s="15" t="str">
        <f>IF(H720="","",Sheet1!AJ720)</f>
        <v>CN300</v>
      </c>
      <c r="AB720" s="51">
        <f t="shared" si="111"/>
        <v>5111</v>
      </c>
      <c r="AC720" s="51">
        <f t="shared" si="112"/>
        <v>131</v>
      </c>
      <c r="AE720" s="45">
        <f>IF(H720="","",Sheet1!U720)</f>
        <v>5</v>
      </c>
      <c r="AG720" s="15">
        <f>IF(H720="","",Sheet1!T720)</f>
        <v>70950</v>
      </c>
      <c r="AH720" s="46">
        <f t="shared" si="113"/>
        <v>354750</v>
      </c>
      <c r="AL720" s="48">
        <f t="shared" si="114"/>
        <v>8</v>
      </c>
      <c r="AN720" s="45">
        <f t="shared" si="115"/>
        <v>28380</v>
      </c>
      <c r="AO720" s="48">
        <f t="shared" si="116"/>
        <v>33311</v>
      </c>
      <c r="AQ720" s="52" t="str">
        <f t="shared" si="117"/>
        <v>K-hangtra</v>
      </c>
      <c r="AR720" s="52">
        <f t="shared" si="118"/>
        <v>156</v>
      </c>
      <c r="AS720" s="52">
        <f t="shared" si="119"/>
        <v>632</v>
      </c>
    </row>
    <row r="721" spans="3:45" x14ac:dyDescent="0.25">
      <c r="C721" s="39" t="str">
        <f>IF(H721="","",Sheet1!AI721)</f>
        <v>N</v>
      </c>
      <c r="D721" s="38" t="s">
        <v>3039</v>
      </c>
      <c r="E721" s="38" t="s">
        <v>25</v>
      </c>
      <c r="F721" s="39" t="str">
        <f>IF(H721="","",Sheet1!AF721)</f>
        <v>06/10/2025</v>
      </c>
      <c r="G721" t="str">
        <f>IF(H721="","",Sheet1!AF721)</f>
        <v>06/10/2025</v>
      </c>
      <c r="H721" s="21">
        <v>9106031302</v>
      </c>
      <c r="I721" t="str">
        <f>IF(H721="","",Sheet1!AF721)</f>
        <v>06/10/2025</v>
      </c>
      <c r="J721" s="40" t="str">
        <f t="shared" si="110"/>
        <v>NKHT2510/15700158741</v>
      </c>
      <c r="L721" s="42" t="str">
        <f>IF(H721="","",Sheet1!AK721)</f>
        <v>K25TTM</v>
      </c>
      <c r="M721" s="42" t="str">
        <f>IF(H721="","",Sheet1!AE721)</f>
        <v>00158741</v>
      </c>
      <c r="N721" s="43" t="str">
        <f>IF(H721="","",Sheet1!AF721)</f>
        <v>06/10/2025</v>
      </c>
      <c r="O721" s="15" t="str">
        <f>IF(H721="","",Sheet1!AH721)</f>
        <v>WIN3157</v>
      </c>
      <c r="S721" s="40" t="str">
        <f>IF(H721="","",Sheet1!AL721)</f>
        <v>3157 WM+ HCM 537 Nguyễn Duy Trinh</v>
      </c>
      <c r="V721" s="40" t="str">
        <f>IF(H721="","",Sheet1!AL721)</f>
        <v>3157 WM+ HCM 537 Nguyễn Duy Trinh</v>
      </c>
      <c r="Y721" s="15" t="str">
        <f>IF(H721="","",Sheet1!AJ721)</f>
        <v>CC300</v>
      </c>
      <c r="AB721" s="51">
        <f t="shared" si="111"/>
        <v>5111</v>
      </c>
      <c r="AC721" s="51">
        <f t="shared" si="112"/>
        <v>131</v>
      </c>
      <c r="AE721" s="45">
        <f>IF(H721="","",Sheet1!U721)</f>
        <v>5</v>
      </c>
      <c r="AG721" s="15">
        <f>IF(H721="","",Sheet1!T721)</f>
        <v>60885</v>
      </c>
      <c r="AH721" s="46">
        <f t="shared" si="113"/>
        <v>304425</v>
      </c>
      <c r="AL721" s="48">
        <f t="shared" si="114"/>
        <v>8</v>
      </c>
      <c r="AN721" s="45">
        <f t="shared" si="115"/>
        <v>24354</v>
      </c>
      <c r="AO721" s="48">
        <f t="shared" si="116"/>
        <v>33311</v>
      </c>
      <c r="AQ721" s="52" t="str">
        <f t="shared" si="117"/>
        <v>K-hangtra</v>
      </c>
      <c r="AR721" s="52">
        <f t="shared" si="118"/>
        <v>156</v>
      </c>
      <c r="AS721" s="52">
        <f t="shared" si="119"/>
        <v>632</v>
      </c>
    </row>
    <row r="722" spans="3:45" x14ac:dyDescent="0.25">
      <c r="C722" s="39" t="str">
        <f>IF(H722="","",Sheet1!AI722)</f>
        <v>N</v>
      </c>
      <c r="D722" s="38" t="s">
        <v>3039</v>
      </c>
      <c r="E722" s="38" t="s">
        <v>25</v>
      </c>
      <c r="F722" s="39" t="str">
        <f>IF(H722="","",Sheet1!AF722)</f>
        <v>06/10/2025</v>
      </c>
      <c r="G722" t="str">
        <f>IF(H722="","",Sheet1!AF722)</f>
        <v>06/10/2025</v>
      </c>
      <c r="H722" s="21">
        <v>9106031302</v>
      </c>
      <c r="I722" t="str">
        <f>IF(H722="","",Sheet1!AF722)</f>
        <v>06/10/2025</v>
      </c>
      <c r="J722" s="40" t="str">
        <f t="shared" si="110"/>
        <v>NKHT2510/15700158741</v>
      </c>
      <c r="L722" s="42" t="str">
        <f>IF(H722="","",Sheet1!AK722)</f>
        <v>K25TTM</v>
      </c>
      <c r="M722" s="42" t="str">
        <f>IF(H722="","",Sheet1!AE722)</f>
        <v>00158741</v>
      </c>
      <c r="N722" s="43" t="str">
        <f>IF(H722="","",Sheet1!AF722)</f>
        <v>06/10/2025</v>
      </c>
      <c r="O722" s="15" t="str">
        <f>IF(H722="","",Sheet1!AH722)</f>
        <v>WIN3157</v>
      </c>
      <c r="S722" s="40" t="str">
        <f>IF(H722="","",Sheet1!AL722)</f>
        <v>3157 WM+ HCM 537 Nguyễn Duy Trinh</v>
      </c>
      <c r="V722" s="40" t="str">
        <f>IF(H722="","",Sheet1!AL722)</f>
        <v>3157 WM+ HCM 537 Nguyễn Duy Trinh</v>
      </c>
      <c r="Y722" s="15" t="str">
        <f>IF(H722="","",Sheet1!AJ722)</f>
        <v>GXD500</v>
      </c>
      <c r="AB722" s="51">
        <f t="shared" si="111"/>
        <v>5111</v>
      </c>
      <c r="AC722" s="51">
        <f t="shared" si="112"/>
        <v>131</v>
      </c>
      <c r="AE722" s="45">
        <f>IF(H722="","",Sheet1!U722)</f>
        <v>3</v>
      </c>
      <c r="AG722" s="15">
        <f>IF(H722="","",Sheet1!T722)</f>
        <v>111606</v>
      </c>
      <c r="AH722" s="46">
        <f t="shared" si="113"/>
        <v>334818</v>
      </c>
      <c r="AL722" s="48">
        <f t="shared" si="114"/>
        <v>8</v>
      </c>
      <c r="AN722" s="45">
        <f t="shared" si="115"/>
        <v>26785.440000000002</v>
      </c>
      <c r="AO722" s="48">
        <f t="shared" si="116"/>
        <v>33311</v>
      </c>
      <c r="AQ722" s="52" t="str">
        <f t="shared" si="117"/>
        <v>K-hangtra</v>
      </c>
      <c r="AR722" s="52">
        <f t="shared" si="118"/>
        <v>156</v>
      </c>
      <c r="AS722" s="52">
        <f t="shared" si="119"/>
        <v>632</v>
      </c>
    </row>
    <row r="723" spans="3:45" x14ac:dyDescent="0.25">
      <c r="C723" s="39" t="str">
        <f>IF(H723="","",Sheet1!AI723)</f>
        <v>N</v>
      </c>
      <c r="D723" s="38" t="s">
        <v>3039</v>
      </c>
      <c r="E723" s="38" t="s">
        <v>25</v>
      </c>
      <c r="F723" s="39" t="str">
        <f>IF(H723="","",Sheet1!AF723)</f>
        <v>06/10/2025</v>
      </c>
      <c r="G723" t="str">
        <f>IF(H723="","",Sheet1!AF723)</f>
        <v>06/10/2025</v>
      </c>
      <c r="H723" s="21">
        <v>9106031302</v>
      </c>
      <c r="I723" t="str">
        <f>IF(H723="","",Sheet1!AF723)</f>
        <v>06/10/2025</v>
      </c>
      <c r="J723" s="40" t="str">
        <f t="shared" si="110"/>
        <v>NKHT2510/15700158741</v>
      </c>
      <c r="L723" s="42" t="str">
        <f>IF(H723="","",Sheet1!AK723)</f>
        <v>K25TTM</v>
      </c>
      <c r="M723" s="42" t="str">
        <f>IF(H723="","",Sheet1!AE723)</f>
        <v>00158741</v>
      </c>
      <c r="N723" s="43" t="str">
        <f>IF(H723="","",Sheet1!AF723)</f>
        <v>06/10/2025</v>
      </c>
      <c r="O723" s="15" t="str">
        <f>IF(H723="","",Sheet1!AH723)</f>
        <v>WIN3157</v>
      </c>
      <c r="S723" s="40" t="str">
        <f>IF(H723="","",Sheet1!AL723)</f>
        <v>3157 WM+ HCM 537 Nguyễn Duy Trinh</v>
      </c>
      <c r="V723" s="40" t="str">
        <f>IF(H723="","",Sheet1!AL723)</f>
        <v>3157 WM+ HCM 537 Nguyễn Duy Trinh</v>
      </c>
      <c r="Y723" s="15" t="str">
        <f>IF(H723="","",Sheet1!AJ723)</f>
        <v>GTLX250G</v>
      </c>
      <c r="AB723" s="51">
        <f t="shared" si="111"/>
        <v>5111</v>
      </c>
      <c r="AC723" s="51">
        <f t="shared" si="112"/>
        <v>131</v>
      </c>
      <c r="AE723" s="45">
        <f>IF(H723="","",Sheet1!U723)</f>
        <v>4</v>
      </c>
      <c r="AG723" s="15">
        <f>IF(H723="","",Sheet1!T723)</f>
        <v>41150</v>
      </c>
      <c r="AH723" s="46">
        <f t="shared" si="113"/>
        <v>164600</v>
      </c>
      <c r="AL723" s="48">
        <f t="shared" si="114"/>
        <v>8</v>
      </c>
      <c r="AN723" s="45">
        <f t="shared" si="115"/>
        <v>13168</v>
      </c>
      <c r="AO723" s="48">
        <f t="shared" si="116"/>
        <v>33311</v>
      </c>
      <c r="AQ723" s="52" t="str">
        <f t="shared" si="117"/>
        <v>K-hangtra</v>
      </c>
      <c r="AR723" s="52">
        <f t="shared" si="118"/>
        <v>156</v>
      </c>
      <c r="AS723" s="52">
        <f t="shared" si="119"/>
        <v>632</v>
      </c>
    </row>
    <row r="724" spans="3:45" x14ac:dyDescent="0.25">
      <c r="C724" s="39" t="str">
        <f>IF(H724="","",Sheet1!AI724)</f>
        <v>N</v>
      </c>
      <c r="D724" s="38" t="s">
        <v>3039</v>
      </c>
      <c r="E724" s="38" t="s">
        <v>25</v>
      </c>
      <c r="F724" s="39" t="str">
        <f>IF(H724="","",Sheet1!AF724)</f>
        <v>06/10/2025</v>
      </c>
      <c r="G724" t="str">
        <f>IF(H724="","",Sheet1!AF724)</f>
        <v>06/10/2025</v>
      </c>
      <c r="H724" s="21">
        <v>9106031302</v>
      </c>
      <c r="I724" t="str">
        <f>IF(H724="","",Sheet1!AF724)</f>
        <v>06/10/2025</v>
      </c>
      <c r="J724" s="40" t="str">
        <f t="shared" si="110"/>
        <v>NKHT2510/15700158741</v>
      </c>
      <c r="L724" s="42" t="str">
        <f>IF(H724="","",Sheet1!AK724)</f>
        <v>K25TTM</v>
      </c>
      <c r="M724" s="42" t="str">
        <f>IF(H724="","",Sheet1!AE724)</f>
        <v>00158741</v>
      </c>
      <c r="N724" s="43" t="str">
        <f>IF(H724="","",Sheet1!AF724)</f>
        <v>06/10/2025</v>
      </c>
      <c r="O724" s="15" t="str">
        <f>IF(H724="","",Sheet1!AH724)</f>
        <v>WIN3157</v>
      </c>
      <c r="S724" s="40" t="str">
        <f>IF(H724="","",Sheet1!AL724)</f>
        <v>3157 WM+ HCM 537 Nguyễn Duy Trinh</v>
      </c>
      <c r="V724" s="40" t="str">
        <f>IF(H724="","",Sheet1!AL724)</f>
        <v>3157 WM+ HCM 537 Nguyễn Duy Trinh</v>
      </c>
      <c r="Y724" s="15" t="str">
        <f>IF(H724="","",Sheet1!AJ724)</f>
        <v>MNH250</v>
      </c>
      <c r="AB724" s="51">
        <f t="shared" si="111"/>
        <v>5111</v>
      </c>
      <c r="AC724" s="51">
        <f t="shared" si="112"/>
        <v>131</v>
      </c>
      <c r="AE724" s="45">
        <f>IF(H724="","",Sheet1!U724)</f>
        <v>4</v>
      </c>
      <c r="AG724" s="15">
        <f>IF(H724="","",Sheet1!T724)</f>
        <v>46000</v>
      </c>
      <c r="AH724" s="46">
        <f t="shared" si="113"/>
        <v>184000</v>
      </c>
      <c r="AL724" s="48">
        <f t="shared" si="114"/>
        <v>8</v>
      </c>
      <c r="AN724" s="45">
        <f t="shared" si="115"/>
        <v>14720</v>
      </c>
      <c r="AO724" s="48">
        <f t="shared" si="116"/>
        <v>33311</v>
      </c>
      <c r="AQ724" s="52" t="str">
        <f t="shared" si="117"/>
        <v>K-hangtra</v>
      </c>
      <c r="AR724" s="52">
        <f t="shared" si="118"/>
        <v>156</v>
      </c>
      <c r="AS724" s="52">
        <f t="shared" si="119"/>
        <v>632</v>
      </c>
    </row>
    <row r="725" spans="3:45" x14ac:dyDescent="0.25">
      <c r="C725" s="39" t="str">
        <f>IF(H725="","",Sheet1!AI725)</f>
        <v>B</v>
      </c>
      <c r="D725" s="38" t="s">
        <v>3039</v>
      </c>
      <c r="E725" s="38" t="s">
        <v>25</v>
      </c>
      <c r="F725" s="39" t="str">
        <f>IF(H725="","",Sheet1!AF725)</f>
        <v>06/10/2025</v>
      </c>
      <c r="G725" t="str">
        <f>IF(H725="","",Sheet1!AF725)</f>
        <v>06/10/2025</v>
      </c>
      <c r="H725" s="21">
        <v>9106031344</v>
      </c>
      <c r="I725" t="str">
        <f>IF(H725="","",Sheet1!AF725)</f>
        <v>06/10/2025</v>
      </c>
      <c r="J725" s="40" t="str">
        <f t="shared" si="110"/>
        <v>NKHT2510/06500009646</v>
      </c>
      <c r="L725" s="42" t="str">
        <f>IF(H725="","",Sheet1!AK725)</f>
        <v>K25TTM</v>
      </c>
      <c r="M725" s="42" t="str">
        <f>IF(H725="","",Sheet1!AE725)</f>
        <v>00009646</v>
      </c>
      <c r="N725" s="43" t="str">
        <f>IF(H725="","",Sheet1!AF725)</f>
        <v>06/10/2025</v>
      </c>
      <c r="O725" s="15" t="str">
        <f>IF(H725="","",Sheet1!AH725)</f>
        <v>WIN-065</v>
      </c>
      <c r="S725" s="40" t="str">
        <f>IF(H725="","",Sheet1!AL725)</f>
        <v>2AVF WM+ BGG TDP Đề Nắm, Phồn Xương</v>
      </c>
      <c r="V725" s="40" t="str">
        <f>IF(H725="","",Sheet1!AL725)</f>
        <v>2AVF WM+ BGG TDP Đề Nắm, Phồn Xương</v>
      </c>
      <c r="Y725" s="15" t="str">
        <f>IF(H725="","",Sheet1!AJ725)</f>
        <v>GM500</v>
      </c>
      <c r="AB725" s="51">
        <f t="shared" si="111"/>
        <v>5111</v>
      </c>
      <c r="AC725" s="51">
        <f t="shared" si="112"/>
        <v>131</v>
      </c>
      <c r="AE725" s="45">
        <f>IF(H725="","",Sheet1!U725)</f>
        <v>1</v>
      </c>
      <c r="AG725" s="15">
        <f>IF(H725="","",Sheet1!T725)</f>
        <v>111058</v>
      </c>
      <c r="AH725" s="46">
        <f t="shared" si="113"/>
        <v>111058</v>
      </c>
      <c r="AL725" s="48">
        <f t="shared" si="114"/>
        <v>8</v>
      </c>
      <c r="AN725" s="45">
        <f t="shared" si="115"/>
        <v>8884.64</v>
      </c>
      <c r="AO725" s="48">
        <f t="shared" si="116"/>
        <v>33311</v>
      </c>
      <c r="AQ725" s="52" t="str">
        <f t="shared" si="117"/>
        <v>K-hangtra</v>
      </c>
      <c r="AR725" s="52">
        <f t="shared" si="118"/>
        <v>156</v>
      </c>
      <c r="AS725" s="52">
        <f t="shared" si="119"/>
        <v>632</v>
      </c>
    </row>
    <row r="726" spans="3:45" x14ac:dyDescent="0.25">
      <c r="C726" s="39" t="str">
        <f>IF(H726="","",Sheet1!AI726)</f>
        <v>B</v>
      </c>
      <c r="D726" s="38" t="s">
        <v>3039</v>
      </c>
      <c r="E726" s="38" t="s">
        <v>25</v>
      </c>
      <c r="F726" s="39" t="str">
        <f>IF(H726="","",Sheet1!AF726)</f>
        <v>06/10/2025</v>
      </c>
      <c r="G726" t="str">
        <f>IF(H726="","",Sheet1!AF726)</f>
        <v>06/10/2025</v>
      </c>
      <c r="H726" s="21">
        <v>9106031410</v>
      </c>
      <c r="I726" t="str">
        <f>IF(H726="","",Sheet1!AF726)</f>
        <v>06/10/2025</v>
      </c>
      <c r="J726" s="40" t="str">
        <f t="shared" si="110"/>
        <v>NKHT2510/00700047092</v>
      </c>
      <c r="L726" s="42" t="str">
        <f>IF(H726="","",Sheet1!AK726)</f>
        <v>K25TTM</v>
      </c>
      <c r="M726" s="42" t="str">
        <f>IF(H726="","",Sheet1!AE726)</f>
        <v>00047092</v>
      </c>
      <c r="N726" s="43" t="str">
        <f>IF(H726="","",Sheet1!AF726)</f>
        <v>06/10/2025</v>
      </c>
      <c r="O726" s="15" t="str">
        <f>IF(H726="","",Sheet1!AH726)</f>
        <v>WIN-QNH-00-007</v>
      </c>
      <c r="S726" s="40" t="str">
        <f>IF(H726="","",Sheet1!AL726)</f>
        <v>4519 WM+ QNH Tổ 69B Khu 6 Cao Xanh</v>
      </c>
      <c r="V726" s="40" t="str">
        <f>IF(H726="","",Sheet1!AL726)</f>
        <v>4519 WM+ QNH Tổ 69B Khu 6 Cao Xanh</v>
      </c>
      <c r="Y726" s="15" t="str">
        <f>IF(H726="","",Sheet1!AJ726)</f>
        <v>GM500</v>
      </c>
      <c r="AB726" s="51">
        <f t="shared" si="111"/>
        <v>5111</v>
      </c>
      <c r="AC726" s="51">
        <f t="shared" si="112"/>
        <v>131</v>
      </c>
      <c r="AE726" s="45">
        <f>IF(H726="","",Sheet1!U726)</f>
        <v>1</v>
      </c>
      <c r="AG726" s="15">
        <f>IF(H726="","",Sheet1!T726)</f>
        <v>111058</v>
      </c>
      <c r="AH726" s="46">
        <f t="shared" si="113"/>
        <v>111058</v>
      </c>
      <c r="AL726" s="48">
        <f t="shared" si="114"/>
        <v>8</v>
      </c>
      <c r="AN726" s="45">
        <f t="shared" si="115"/>
        <v>8884.64</v>
      </c>
      <c r="AO726" s="48">
        <f t="shared" si="116"/>
        <v>33311</v>
      </c>
      <c r="AQ726" s="52" t="str">
        <f t="shared" si="117"/>
        <v>K-hangtra</v>
      </c>
      <c r="AR726" s="52">
        <f t="shared" si="118"/>
        <v>156</v>
      </c>
      <c r="AS726" s="52">
        <f t="shared" si="119"/>
        <v>632</v>
      </c>
    </row>
    <row r="727" spans="3:45" x14ac:dyDescent="0.25">
      <c r="C727" s="39" t="str">
        <f>IF(H727="","",Sheet1!AI727)</f>
        <v>B</v>
      </c>
      <c r="D727" s="38" t="s">
        <v>3039</v>
      </c>
      <c r="E727" s="38" t="s">
        <v>25</v>
      </c>
      <c r="F727" s="39" t="str">
        <f>IF(H727="","",Sheet1!AF727)</f>
        <v>06/10/2025</v>
      </c>
      <c r="G727" t="str">
        <f>IF(H727="","",Sheet1!AF727)</f>
        <v>06/10/2025</v>
      </c>
      <c r="H727" s="21">
        <v>9106031410</v>
      </c>
      <c r="I727" t="str">
        <f>IF(H727="","",Sheet1!AF727)</f>
        <v>06/10/2025</v>
      </c>
      <c r="J727" s="40" t="str">
        <f t="shared" si="110"/>
        <v>NKHT2510/00700047092</v>
      </c>
      <c r="L727" s="42" t="str">
        <f>IF(H727="","",Sheet1!AK727)</f>
        <v>K25TTM</v>
      </c>
      <c r="M727" s="42" t="str">
        <f>IF(H727="","",Sheet1!AE727)</f>
        <v>00047092</v>
      </c>
      <c r="N727" s="43" t="str">
        <f>IF(H727="","",Sheet1!AF727)</f>
        <v>06/10/2025</v>
      </c>
      <c r="O727" s="15" t="str">
        <f>IF(H727="","",Sheet1!AH727)</f>
        <v>WIN-QNH-00-007</v>
      </c>
      <c r="S727" s="40" t="str">
        <f>IF(H727="","",Sheet1!AL727)</f>
        <v>4519 WM+ QNH Tổ 69B Khu 6 Cao Xanh</v>
      </c>
      <c r="V727" s="40" t="str">
        <f>IF(H727="","",Sheet1!AL727)</f>
        <v>4519 WM+ QNH Tổ 69B Khu 6 Cao Xanh</v>
      </c>
      <c r="Y727" s="15" t="str">
        <f>IF(H727="","",Sheet1!AJ727)</f>
        <v>TH200</v>
      </c>
      <c r="AB727" s="51">
        <f t="shared" si="111"/>
        <v>5111</v>
      </c>
      <c r="AC727" s="51">
        <f t="shared" si="112"/>
        <v>131</v>
      </c>
      <c r="AE727" s="45">
        <f>IF(H727="","",Sheet1!U727)</f>
        <v>1</v>
      </c>
      <c r="AG727" s="15">
        <f>IF(H727="","",Sheet1!T727)</f>
        <v>45588</v>
      </c>
      <c r="AH727" s="46">
        <f t="shared" si="113"/>
        <v>45588</v>
      </c>
      <c r="AL727" s="48">
        <f t="shared" si="114"/>
        <v>8</v>
      </c>
      <c r="AN727" s="45">
        <f t="shared" si="115"/>
        <v>3647.04</v>
      </c>
      <c r="AO727" s="48">
        <f t="shared" si="116"/>
        <v>33311</v>
      </c>
      <c r="AQ727" s="52" t="str">
        <f t="shared" si="117"/>
        <v>K-hangtra</v>
      </c>
      <c r="AR727" s="52">
        <f t="shared" si="118"/>
        <v>156</v>
      </c>
      <c r="AS727" s="52">
        <f t="shared" si="119"/>
        <v>632</v>
      </c>
    </row>
    <row r="728" spans="3:45" x14ac:dyDescent="0.25">
      <c r="C728" s="39" t="str">
        <f>IF(H728="","",Sheet1!AI728)</f>
        <v>B</v>
      </c>
      <c r="D728" s="38" t="s">
        <v>3039</v>
      </c>
      <c r="E728" s="38" t="s">
        <v>25</v>
      </c>
      <c r="F728" s="39" t="str">
        <f>IF(H728="","",Sheet1!AF728)</f>
        <v>06/10/2025</v>
      </c>
      <c r="G728" t="str">
        <f>IF(H728="","",Sheet1!AF728)</f>
        <v>06/10/2025</v>
      </c>
      <c r="H728" s="21">
        <v>9106031410</v>
      </c>
      <c r="I728" t="str">
        <f>IF(H728="","",Sheet1!AF728)</f>
        <v>06/10/2025</v>
      </c>
      <c r="J728" s="40" t="str">
        <f t="shared" si="110"/>
        <v>NKHT2510/00700047092</v>
      </c>
      <c r="L728" s="42" t="str">
        <f>IF(H728="","",Sheet1!AK728)</f>
        <v>K25TTM</v>
      </c>
      <c r="M728" s="42" t="str">
        <f>IF(H728="","",Sheet1!AE728)</f>
        <v>00047092</v>
      </c>
      <c r="N728" s="43" t="str">
        <f>IF(H728="","",Sheet1!AF728)</f>
        <v>06/10/2025</v>
      </c>
      <c r="O728" s="15" t="str">
        <f>IF(H728="","",Sheet1!AH728)</f>
        <v>WIN-QNH-00-007</v>
      </c>
      <c r="S728" s="40" t="str">
        <f>IF(H728="","",Sheet1!AL728)</f>
        <v>4519 WM+ QNH Tổ 69B Khu 6 Cao Xanh</v>
      </c>
      <c r="V728" s="40" t="str">
        <f>IF(H728="","",Sheet1!AL728)</f>
        <v>4519 WM+ QNH Tổ 69B Khu 6 Cao Xanh</v>
      </c>
      <c r="Y728" s="15" t="str">
        <f>IF(H728="","",Sheet1!AJ728)</f>
        <v>GTLX250G</v>
      </c>
      <c r="AB728" s="51">
        <f t="shared" si="111"/>
        <v>5111</v>
      </c>
      <c r="AC728" s="51">
        <f t="shared" si="112"/>
        <v>131</v>
      </c>
      <c r="AE728" s="45">
        <f>IF(H728="","",Sheet1!U728)</f>
        <v>1</v>
      </c>
      <c r="AG728" s="15">
        <f>IF(H728="","",Sheet1!T728)</f>
        <v>41150</v>
      </c>
      <c r="AH728" s="46">
        <f t="shared" si="113"/>
        <v>41150</v>
      </c>
      <c r="AL728" s="48">
        <f t="shared" si="114"/>
        <v>8</v>
      </c>
      <c r="AN728" s="45">
        <f t="shared" si="115"/>
        <v>3292</v>
      </c>
      <c r="AO728" s="48">
        <f t="shared" si="116"/>
        <v>33311</v>
      </c>
      <c r="AQ728" s="52" t="str">
        <f t="shared" si="117"/>
        <v>K-hangtra</v>
      </c>
      <c r="AR728" s="52">
        <f t="shared" si="118"/>
        <v>156</v>
      </c>
      <c r="AS728" s="52">
        <f t="shared" si="119"/>
        <v>632</v>
      </c>
    </row>
    <row r="729" spans="3:45" x14ac:dyDescent="0.25">
      <c r="C729" s="39" t="str">
        <f>IF(H729="","",Sheet1!AI729)</f>
        <v>B</v>
      </c>
      <c r="D729" s="38" t="s">
        <v>3039</v>
      </c>
      <c r="E729" s="38" t="s">
        <v>25</v>
      </c>
      <c r="F729" s="39" t="str">
        <f>IF(H729="","",Sheet1!AF729)</f>
        <v>06/10/2025</v>
      </c>
      <c r="G729" t="str">
        <f>IF(H729="","",Sheet1!AF729)</f>
        <v>06/10/2025</v>
      </c>
      <c r="H729" s="21">
        <v>9106031412</v>
      </c>
      <c r="I729" t="str">
        <f>IF(H729="","",Sheet1!AF729)</f>
        <v>06/10/2025</v>
      </c>
      <c r="J729" s="40" t="str">
        <f t="shared" si="110"/>
        <v>NKHT2510/02000033287</v>
      </c>
      <c r="L729" s="42" t="str">
        <f>IF(H729="","",Sheet1!AK729)</f>
        <v>K25TTM</v>
      </c>
      <c r="M729" s="42" t="str">
        <f>IF(H729="","",Sheet1!AE729)</f>
        <v>00033287</v>
      </c>
      <c r="N729" s="43" t="str">
        <f>IF(H729="","",Sheet1!AF729)</f>
        <v>06/10/2025</v>
      </c>
      <c r="O729" s="15" t="str">
        <f>IF(H729="","",Sheet1!AH729)</f>
        <v>WIN-020</v>
      </c>
      <c r="S729" s="40" t="str">
        <f>IF(H729="","",Sheet1!AL729)</f>
        <v>2AQ7 WM+ THA 117 Thị Tứ, Triệu Sơn</v>
      </c>
      <c r="V729" s="40" t="str">
        <f>IF(H729="","",Sheet1!AL729)</f>
        <v>2AQ7 WM+ THA 117 Thị Tứ, Triệu Sơn</v>
      </c>
      <c r="Y729" s="15" t="str">
        <f>IF(H729="","",Sheet1!AJ729)</f>
        <v>GSG250</v>
      </c>
      <c r="AB729" s="51">
        <f t="shared" si="111"/>
        <v>5111</v>
      </c>
      <c r="AC729" s="51">
        <f t="shared" si="112"/>
        <v>131</v>
      </c>
      <c r="AE729" s="45">
        <f>IF(H729="","",Sheet1!U729)</f>
        <v>1</v>
      </c>
      <c r="AG729" s="15">
        <f>IF(H729="","",Sheet1!T729)</f>
        <v>50400</v>
      </c>
      <c r="AH729" s="46">
        <f t="shared" si="113"/>
        <v>50400</v>
      </c>
      <c r="AL729" s="48">
        <f t="shared" si="114"/>
        <v>8</v>
      </c>
      <c r="AN729" s="45">
        <f t="shared" si="115"/>
        <v>4032</v>
      </c>
      <c r="AO729" s="48">
        <f t="shared" si="116"/>
        <v>33311</v>
      </c>
      <c r="AQ729" s="52" t="str">
        <f t="shared" si="117"/>
        <v>K-hangtra</v>
      </c>
      <c r="AR729" s="52">
        <f t="shared" si="118"/>
        <v>156</v>
      </c>
      <c r="AS729" s="52">
        <f t="shared" si="119"/>
        <v>632</v>
      </c>
    </row>
    <row r="730" spans="3:45" x14ac:dyDescent="0.25">
      <c r="C730" s="39" t="str">
        <f>IF(H730="","",Sheet1!AI730)</f>
        <v>B</v>
      </c>
      <c r="D730" s="38" t="s">
        <v>3039</v>
      </c>
      <c r="E730" s="38" t="s">
        <v>25</v>
      </c>
      <c r="F730" s="39" t="str">
        <f>IF(H730="","",Sheet1!AF730)</f>
        <v>06/10/2025</v>
      </c>
      <c r="G730" t="str">
        <f>IF(H730="","",Sheet1!AF730)</f>
        <v>06/10/2025</v>
      </c>
      <c r="H730" s="21">
        <v>9106031412</v>
      </c>
      <c r="I730" t="str">
        <f>IF(H730="","",Sheet1!AF730)</f>
        <v>06/10/2025</v>
      </c>
      <c r="J730" s="40" t="str">
        <f t="shared" si="110"/>
        <v>NKHT2510/02000033287</v>
      </c>
      <c r="L730" s="42" t="str">
        <f>IF(H730="","",Sheet1!AK730)</f>
        <v>K25TTM</v>
      </c>
      <c r="M730" s="42" t="str">
        <f>IF(H730="","",Sheet1!AE730)</f>
        <v>00033287</v>
      </c>
      <c r="N730" s="43" t="str">
        <f>IF(H730="","",Sheet1!AF730)</f>
        <v>06/10/2025</v>
      </c>
      <c r="O730" s="15" t="str">
        <f>IF(H730="","",Sheet1!AH730)</f>
        <v>WIN-020</v>
      </c>
      <c r="S730" s="40" t="str">
        <f>IF(H730="","",Sheet1!AL730)</f>
        <v>2AQ7 WM+ THA 117 Thị Tứ, Triệu Sơn</v>
      </c>
      <c r="V730" s="40" t="str">
        <f>IF(H730="","",Sheet1!AL730)</f>
        <v>2AQ7 WM+ THA 117 Thị Tứ, Triệu Sơn</v>
      </c>
      <c r="Y730" s="15" t="str">
        <f>IF(H730="","",Sheet1!AJ730)</f>
        <v>GM500</v>
      </c>
      <c r="AB730" s="51">
        <f t="shared" si="111"/>
        <v>5111</v>
      </c>
      <c r="AC730" s="51">
        <f t="shared" si="112"/>
        <v>131</v>
      </c>
      <c r="AE730" s="45">
        <f>IF(H730="","",Sheet1!U730)</f>
        <v>1</v>
      </c>
      <c r="AG730" s="15">
        <f>IF(H730="","",Sheet1!T730)</f>
        <v>111058</v>
      </c>
      <c r="AH730" s="46">
        <f t="shared" si="113"/>
        <v>111058</v>
      </c>
      <c r="AL730" s="48">
        <f t="shared" si="114"/>
        <v>8</v>
      </c>
      <c r="AN730" s="45">
        <f t="shared" si="115"/>
        <v>8884.64</v>
      </c>
      <c r="AO730" s="48">
        <f t="shared" si="116"/>
        <v>33311</v>
      </c>
      <c r="AQ730" s="52" t="str">
        <f t="shared" si="117"/>
        <v>K-hangtra</v>
      </c>
      <c r="AR730" s="52">
        <f t="shared" si="118"/>
        <v>156</v>
      </c>
      <c r="AS730" s="52">
        <f t="shared" si="119"/>
        <v>632</v>
      </c>
    </row>
    <row r="731" spans="3:45" x14ac:dyDescent="0.25">
      <c r="C731" s="39" t="str">
        <f>IF(H731="","",Sheet1!AI731)</f>
        <v>B</v>
      </c>
      <c r="D731" s="38" t="s">
        <v>3039</v>
      </c>
      <c r="E731" s="38" t="s">
        <v>25</v>
      </c>
      <c r="F731" s="39" t="str">
        <f>IF(H731="","",Sheet1!AF731)</f>
        <v>06/10/2025</v>
      </c>
      <c r="G731" t="str">
        <f>IF(H731="","",Sheet1!AF731)</f>
        <v>06/10/2025</v>
      </c>
      <c r="H731" s="21">
        <v>9106031509</v>
      </c>
      <c r="I731" t="str">
        <f>IF(H731="","",Sheet1!AF731)</f>
        <v>06/10/2025</v>
      </c>
      <c r="J731" s="40" t="str">
        <f t="shared" si="110"/>
        <v>NKHT2510/04400014179</v>
      </c>
      <c r="L731" s="42" t="str">
        <f>IF(H731="","",Sheet1!AK731)</f>
        <v>K25TTM</v>
      </c>
      <c r="M731" s="42" t="str">
        <f>IF(H731="","",Sheet1!AE731)</f>
        <v>00014179</v>
      </c>
      <c r="N731" s="43" t="str">
        <f>IF(H731="","",Sheet1!AF731)</f>
        <v>06/10/2025</v>
      </c>
      <c r="O731" s="15" t="str">
        <f>IF(H731="","",Sheet1!AH731)</f>
        <v>WIN-044</v>
      </c>
      <c r="S731" s="40" t="str">
        <f>IF(H731="","",Sheet1!AL731)</f>
        <v>5845 WM+ TBH 14 Tiểu Hoàng</v>
      </c>
      <c r="V731" s="40" t="str">
        <f>IF(H731="","",Sheet1!AL731)</f>
        <v>5845 WM+ TBH 14 Tiểu Hoàng</v>
      </c>
      <c r="Y731" s="15" t="str">
        <f>IF(H731="","",Sheet1!AJ731)</f>
        <v>GM500</v>
      </c>
      <c r="AB731" s="51">
        <f t="shared" si="111"/>
        <v>5111</v>
      </c>
      <c r="AC731" s="51">
        <f t="shared" si="112"/>
        <v>131</v>
      </c>
      <c r="AE731" s="45">
        <f>IF(H731="","",Sheet1!U731)</f>
        <v>1</v>
      </c>
      <c r="AG731" s="15">
        <f>IF(H731="","",Sheet1!T731)</f>
        <v>111058</v>
      </c>
      <c r="AH731" s="46">
        <f t="shared" si="113"/>
        <v>111058</v>
      </c>
      <c r="AL731" s="48">
        <f t="shared" si="114"/>
        <v>8</v>
      </c>
      <c r="AN731" s="45">
        <f t="shared" si="115"/>
        <v>8884.64</v>
      </c>
      <c r="AO731" s="48">
        <f t="shared" si="116"/>
        <v>33311</v>
      </c>
      <c r="AQ731" s="52" t="str">
        <f t="shared" si="117"/>
        <v>K-hangtra</v>
      </c>
      <c r="AR731" s="52">
        <f t="shared" si="118"/>
        <v>156</v>
      </c>
      <c r="AS731" s="52">
        <f t="shared" si="119"/>
        <v>632</v>
      </c>
    </row>
    <row r="732" spans="3:45" x14ac:dyDescent="0.25">
      <c r="C732" s="39" t="str">
        <f>IF(H732="","",Sheet1!AI732)</f>
        <v>B</v>
      </c>
      <c r="D732" s="38" t="s">
        <v>3039</v>
      </c>
      <c r="E732" s="38" t="s">
        <v>25</v>
      </c>
      <c r="F732" s="39" t="str">
        <f>IF(H732="","",Sheet1!AF732)</f>
        <v>06/10/2025</v>
      </c>
      <c r="G732" t="str">
        <f>IF(H732="","",Sheet1!AF732)</f>
        <v>06/10/2025</v>
      </c>
      <c r="H732" s="21">
        <v>9106031509</v>
      </c>
      <c r="I732" t="str">
        <f>IF(H732="","",Sheet1!AF732)</f>
        <v>06/10/2025</v>
      </c>
      <c r="J732" s="40" t="str">
        <f t="shared" si="110"/>
        <v>NKHT2510/04400014179</v>
      </c>
      <c r="L732" s="42" t="str">
        <f>IF(H732="","",Sheet1!AK732)</f>
        <v>K25TTM</v>
      </c>
      <c r="M732" s="42" t="str">
        <f>IF(H732="","",Sheet1!AE732)</f>
        <v>00014179</v>
      </c>
      <c r="N732" s="43" t="str">
        <f>IF(H732="","",Sheet1!AF732)</f>
        <v>06/10/2025</v>
      </c>
      <c r="O732" s="15" t="str">
        <f>IF(H732="","",Sheet1!AH732)</f>
        <v>WIN-044</v>
      </c>
      <c r="S732" s="40" t="str">
        <f>IF(H732="","",Sheet1!AL732)</f>
        <v>5845 WM+ TBH 14 Tiểu Hoàng</v>
      </c>
      <c r="V732" s="40" t="str">
        <f>IF(H732="","",Sheet1!AL732)</f>
        <v>5845 WM+ TBH 14 Tiểu Hoàng</v>
      </c>
      <c r="Y732" s="15" t="str">
        <f>IF(H732="","",Sheet1!AJ732)</f>
        <v>CGM300</v>
      </c>
      <c r="AB732" s="51">
        <f t="shared" si="111"/>
        <v>5111</v>
      </c>
      <c r="AC732" s="51">
        <f t="shared" si="112"/>
        <v>131</v>
      </c>
      <c r="AE732" s="45">
        <f>IF(H732="","",Sheet1!U732)</f>
        <v>1</v>
      </c>
      <c r="AG732" s="15">
        <f>IF(H732="","",Sheet1!T732)</f>
        <v>73431</v>
      </c>
      <c r="AH732" s="46">
        <f t="shared" si="113"/>
        <v>73431</v>
      </c>
      <c r="AL732" s="48">
        <f t="shared" si="114"/>
        <v>8</v>
      </c>
      <c r="AN732" s="45">
        <f t="shared" si="115"/>
        <v>5874.4800000000005</v>
      </c>
      <c r="AO732" s="48">
        <f t="shared" si="116"/>
        <v>33311</v>
      </c>
      <c r="AQ732" s="52" t="str">
        <f t="shared" si="117"/>
        <v>K-hangtra</v>
      </c>
      <c r="AR732" s="52">
        <f t="shared" si="118"/>
        <v>156</v>
      </c>
      <c r="AS732" s="52">
        <f t="shared" si="119"/>
        <v>632</v>
      </c>
    </row>
    <row r="733" spans="3:45" x14ac:dyDescent="0.25">
      <c r="C733" s="39" t="str">
        <f>IF(H733="","",Sheet1!AI733)</f>
        <v>B</v>
      </c>
      <c r="D733" s="38" t="s">
        <v>3039</v>
      </c>
      <c r="E733" s="38" t="s">
        <v>25</v>
      </c>
      <c r="F733" s="39" t="str">
        <f>IF(H733="","",Sheet1!AF733)</f>
        <v>06/10/2025</v>
      </c>
      <c r="G733" t="str">
        <f>IF(H733="","",Sheet1!AF733)</f>
        <v>06/10/2025</v>
      </c>
      <c r="H733" s="21">
        <v>9106031587</v>
      </c>
      <c r="I733" t="str">
        <f>IF(H733="","",Sheet1!AF733)</f>
        <v>06/10/2025</v>
      </c>
      <c r="J733" s="40" t="str">
        <f t="shared" si="110"/>
        <v>NKHT2510/00400014812</v>
      </c>
      <c r="L733" s="42" t="str">
        <f>IF(H733="","",Sheet1!AK733)</f>
        <v>K25TTM</v>
      </c>
      <c r="M733" s="42" t="str">
        <f>IF(H733="","",Sheet1!AE733)</f>
        <v>00014812</v>
      </c>
      <c r="N733" s="43" t="str">
        <f>IF(H733="","",Sheet1!AF733)</f>
        <v>06/10/2025</v>
      </c>
      <c r="O733" s="15" t="str">
        <f>IF(H733="","",Sheet1!AH733)</f>
        <v>WIN-HTH-00-004</v>
      </c>
      <c r="S733" s="40" t="str">
        <f>IF(H733="","",Sheet1!AL733)</f>
        <v>2ATO WM+ HTH Đông Thịnh, Hồng Lộc</v>
      </c>
      <c r="V733" s="40" t="str">
        <f>IF(H733="","",Sheet1!AL733)</f>
        <v>2ATO WM+ HTH Đông Thịnh, Hồng Lộc</v>
      </c>
      <c r="Y733" s="15" t="str">
        <f>IF(H733="","",Sheet1!AJ733)</f>
        <v>GL250</v>
      </c>
      <c r="AB733" s="51">
        <f t="shared" si="111"/>
        <v>5111</v>
      </c>
      <c r="AC733" s="51">
        <f t="shared" si="112"/>
        <v>131</v>
      </c>
      <c r="AE733" s="45">
        <f>IF(H733="","",Sheet1!U733)</f>
        <v>2</v>
      </c>
      <c r="AG733" s="15">
        <f>IF(H733="","",Sheet1!T733)</f>
        <v>49500</v>
      </c>
      <c r="AH733" s="46">
        <f t="shared" si="113"/>
        <v>99000</v>
      </c>
      <c r="AL733" s="48">
        <f t="shared" si="114"/>
        <v>8</v>
      </c>
      <c r="AN733" s="45">
        <f t="shared" si="115"/>
        <v>7920</v>
      </c>
      <c r="AO733" s="48">
        <f t="shared" si="116"/>
        <v>33311</v>
      </c>
      <c r="AQ733" s="52" t="str">
        <f t="shared" si="117"/>
        <v>K-hangtra</v>
      </c>
      <c r="AR733" s="52">
        <f t="shared" si="118"/>
        <v>156</v>
      </c>
      <c r="AS733" s="52">
        <f t="shared" si="119"/>
        <v>632</v>
      </c>
    </row>
    <row r="734" spans="3:45" x14ac:dyDescent="0.25">
      <c r="C734" s="39" t="str">
        <f>IF(H734="","",Sheet1!AI734)</f>
        <v>B</v>
      </c>
      <c r="D734" s="38" t="s">
        <v>3039</v>
      </c>
      <c r="E734" s="38" t="s">
        <v>25</v>
      </c>
      <c r="F734" s="39" t="str">
        <f>IF(H734="","",Sheet1!AF734)</f>
        <v>06/10/2025</v>
      </c>
      <c r="G734" t="str">
        <f>IF(H734="","",Sheet1!AF734)</f>
        <v>06/10/2025</v>
      </c>
      <c r="H734" s="21">
        <v>9106031587</v>
      </c>
      <c r="I734" t="str">
        <f>IF(H734="","",Sheet1!AF734)</f>
        <v>06/10/2025</v>
      </c>
      <c r="J734" s="40" t="str">
        <f t="shared" si="110"/>
        <v>NKHT2510/00400014812</v>
      </c>
      <c r="L734" s="42" t="str">
        <f>IF(H734="","",Sheet1!AK734)</f>
        <v>K25TTM</v>
      </c>
      <c r="M734" s="42" t="str">
        <f>IF(H734="","",Sheet1!AE734)</f>
        <v>00014812</v>
      </c>
      <c r="N734" s="43" t="str">
        <f>IF(H734="","",Sheet1!AF734)</f>
        <v>06/10/2025</v>
      </c>
      <c r="O734" s="15" t="str">
        <f>IF(H734="","",Sheet1!AH734)</f>
        <v>WIN-HTH-00-004</v>
      </c>
      <c r="S734" s="40" t="str">
        <f>IF(H734="","",Sheet1!AL734)</f>
        <v>2ATO WM+ HTH Đông Thịnh, Hồng Lộc</v>
      </c>
      <c r="V734" s="40" t="str">
        <f>IF(H734="","",Sheet1!AL734)</f>
        <v>2ATO WM+ HTH Đông Thịnh, Hồng Lộc</v>
      </c>
      <c r="Y734" s="15" t="str">
        <f>IF(H734="","",Sheet1!AJ734)</f>
        <v>GSG250</v>
      </c>
      <c r="AB734" s="51">
        <f t="shared" si="111"/>
        <v>5111</v>
      </c>
      <c r="AC734" s="51">
        <f t="shared" si="112"/>
        <v>131</v>
      </c>
      <c r="AE734" s="45">
        <f>IF(H734="","",Sheet1!U734)</f>
        <v>1</v>
      </c>
      <c r="AG734" s="15">
        <f>IF(H734="","",Sheet1!T734)</f>
        <v>50400</v>
      </c>
      <c r="AH734" s="46">
        <f t="shared" si="113"/>
        <v>50400</v>
      </c>
      <c r="AL734" s="48">
        <f t="shared" si="114"/>
        <v>8</v>
      </c>
      <c r="AN734" s="45">
        <f t="shared" si="115"/>
        <v>4032</v>
      </c>
      <c r="AO734" s="48">
        <f t="shared" si="116"/>
        <v>33311</v>
      </c>
      <c r="AQ734" s="52" t="str">
        <f t="shared" si="117"/>
        <v>K-hangtra</v>
      </c>
      <c r="AR734" s="52">
        <f t="shared" si="118"/>
        <v>156</v>
      </c>
      <c r="AS734" s="52">
        <f t="shared" si="119"/>
        <v>632</v>
      </c>
    </row>
    <row r="735" spans="3:45" x14ac:dyDescent="0.25">
      <c r="C735" s="39" t="str">
        <f>IF(H735="","",Sheet1!AI735)</f>
        <v>B</v>
      </c>
      <c r="D735" s="38" t="s">
        <v>3039</v>
      </c>
      <c r="E735" s="38" t="s">
        <v>25</v>
      </c>
      <c r="F735" s="39" t="str">
        <f>IF(H735="","",Sheet1!AF735)</f>
        <v>06/10/2025</v>
      </c>
      <c r="G735" t="str">
        <f>IF(H735="","",Sheet1!AF735)</f>
        <v>06/10/2025</v>
      </c>
      <c r="H735" s="21">
        <v>9106031587</v>
      </c>
      <c r="I735" t="str">
        <f>IF(H735="","",Sheet1!AF735)</f>
        <v>06/10/2025</v>
      </c>
      <c r="J735" s="40" t="str">
        <f t="shared" si="110"/>
        <v>NKHT2510/00400014812</v>
      </c>
      <c r="L735" s="42" t="str">
        <f>IF(H735="","",Sheet1!AK735)</f>
        <v>K25TTM</v>
      </c>
      <c r="M735" s="42" t="str">
        <f>IF(H735="","",Sheet1!AE735)</f>
        <v>00014812</v>
      </c>
      <c r="N735" s="43" t="str">
        <f>IF(H735="","",Sheet1!AF735)</f>
        <v>06/10/2025</v>
      </c>
      <c r="O735" s="15" t="str">
        <f>IF(H735="","",Sheet1!AH735)</f>
        <v>WIN-HTH-00-004</v>
      </c>
      <c r="S735" s="40" t="str">
        <f>IF(H735="","",Sheet1!AL735)</f>
        <v>2ATO WM+ HTH Đông Thịnh, Hồng Lộc</v>
      </c>
      <c r="V735" s="40" t="str">
        <f>IF(H735="","",Sheet1!AL735)</f>
        <v>2ATO WM+ HTH Đông Thịnh, Hồng Lộc</v>
      </c>
      <c r="Y735" s="15" t="str">
        <f>IF(H735="","",Sheet1!AJ735)</f>
        <v>CC300</v>
      </c>
      <c r="AB735" s="51">
        <f t="shared" si="111"/>
        <v>5111</v>
      </c>
      <c r="AC735" s="51">
        <f t="shared" si="112"/>
        <v>131</v>
      </c>
      <c r="AE735" s="45">
        <f>IF(H735="","",Sheet1!U735)</f>
        <v>1</v>
      </c>
      <c r="AG735" s="15">
        <f>IF(H735="","",Sheet1!T735)</f>
        <v>60885</v>
      </c>
      <c r="AH735" s="46">
        <f t="shared" si="113"/>
        <v>60885</v>
      </c>
      <c r="AL735" s="48">
        <f t="shared" si="114"/>
        <v>8</v>
      </c>
      <c r="AN735" s="45">
        <f t="shared" si="115"/>
        <v>4870.8</v>
      </c>
      <c r="AO735" s="48">
        <f t="shared" si="116"/>
        <v>33311</v>
      </c>
      <c r="AQ735" s="52" t="str">
        <f t="shared" si="117"/>
        <v>K-hangtra</v>
      </c>
      <c r="AR735" s="52">
        <f t="shared" si="118"/>
        <v>156</v>
      </c>
      <c r="AS735" s="52">
        <f t="shared" si="119"/>
        <v>632</v>
      </c>
    </row>
    <row r="736" spans="3:45" x14ac:dyDescent="0.25">
      <c r="C736" s="39" t="str">
        <f>IF(H736="","",Sheet1!AI736)</f>
        <v>N</v>
      </c>
      <c r="D736" s="38" t="s">
        <v>3039</v>
      </c>
      <c r="E736" s="38" t="s">
        <v>25</v>
      </c>
      <c r="F736" s="39" t="str">
        <f>IF(H736="","",Sheet1!AF736)</f>
        <v>06/10/2025</v>
      </c>
      <c r="G736" t="str">
        <f>IF(H736="","",Sheet1!AF736)</f>
        <v>06/10/2025</v>
      </c>
      <c r="H736" s="21">
        <v>9106031590</v>
      </c>
      <c r="I736" t="str">
        <f>IF(H736="","",Sheet1!AF736)</f>
        <v>06/10/2025</v>
      </c>
      <c r="J736" s="40" t="str">
        <f t="shared" si="110"/>
        <v>NKHT2510/02400063240</v>
      </c>
      <c r="L736" s="42" t="str">
        <f>IF(H736="","",Sheet1!AK736)</f>
        <v>K25TTM</v>
      </c>
      <c r="M736" s="42" t="str">
        <f>IF(H736="","",Sheet1!AE736)</f>
        <v>00063240</v>
      </c>
      <c r="N736" s="43" t="str">
        <f>IF(H736="","",Sheet1!AF736)</f>
        <v>06/10/2025</v>
      </c>
      <c r="O736" s="15" t="str">
        <f>IF(H736="","",Sheet1!AH736)</f>
        <v>WIN-024</v>
      </c>
      <c r="S736" s="40" t="str">
        <f>IF(H736="","",Sheet1!AL736)</f>
        <v>3357 WM+ BDG 103/1 Khu Phố 1A</v>
      </c>
      <c r="V736" s="40" t="str">
        <f>IF(H736="","",Sheet1!AL736)</f>
        <v>3357 WM+ BDG 103/1 Khu Phố 1A</v>
      </c>
      <c r="Y736" s="15" t="str">
        <f>IF(H736="","",Sheet1!AJ736)</f>
        <v>GSG250</v>
      </c>
      <c r="AB736" s="51">
        <f t="shared" si="111"/>
        <v>5111</v>
      </c>
      <c r="AC736" s="51">
        <f t="shared" si="112"/>
        <v>131</v>
      </c>
      <c r="AE736" s="45">
        <f>IF(H736="","",Sheet1!U736)</f>
        <v>1</v>
      </c>
      <c r="AG736" s="15">
        <f>IF(H736="","",Sheet1!T736)</f>
        <v>50400</v>
      </c>
      <c r="AH736" s="46">
        <f t="shared" si="113"/>
        <v>50400</v>
      </c>
      <c r="AL736" s="48">
        <f t="shared" si="114"/>
        <v>8</v>
      </c>
      <c r="AN736" s="45">
        <f t="shared" si="115"/>
        <v>4032</v>
      </c>
      <c r="AO736" s="48">
        <f t="shared" si="116"/>
        <v>33311</v>
      </c>
      <c r="AQ736" s="52" t="str">
        <f t="shared" si="117"/>
        <v>K-hangtra</v>
      </c>
      <c r="AR736" s="52">
        <f t="shared" si="118"/>
        <v>156</v>
      </c>
      <c r="AS736" s="52">
        <f t="shared" si="119"/>
        <v>632</v>
      </c>
    </row>
    <row r="737" spans="3:45" x14ac:dyDescent="0.25">
      <c r="C737" s="39" t="str">
        <f>IF(H737="","",Sheet1!AI737)</f>
        <v>N</v>
      </c>
      <c r="D737" s="38" t="s">
        <v>3039</v>
      </c>
      <c r="E737" s="38" t="s">
        <v>25</v>
      </c>
      <c r="F737" s="39" t="str">
        <f>IF(H737="","",Sheet1!AF737)</f>
        <v>06/10/2025</v>
      </c>
      <c r="G737" t="str">
        <f>IF(H737="","",Sheet1!AF737)</f>
        <v>06/10/2025</v>
      </c>
      <c r="H737" s="21">
        <v>9106031611</v>
      </c>
      <c r="I737" t="str">
        <f>IF(H737="","",Sheet1!AF737)</f>
        <v>06/10/2025</v>
      </c>
      <c r="J737" s="40" t="str">
        <f t="shared" si="110"/>
        <v>NKHT2510/02300017154</v>
      </c>
      <c r="L737" s="42" t="str">
        <f>IF(H737="","",Sheet1!AK737)</f>
        <v>K25TTM</v>
      </c>
      <c r="M737" s="42" t="str">
        <f>IF(H737="","",Sheet1!AE737)</f>
        <v>00017154</v>
      </c>
      <c r="N737" s="43" t="str">
        <f>IF(H737="","",Sheet1!AF737)</f>
        <v>06/10/2025</v>
      </c>
      <c r="O737" s="15" t="str">
        <f>IF(H737="","",Sheet1!AH737)</f>
        <v>WIN-023</v>
      </c>
      <c r="S737" s="40" t="str">
        <f>IF(H737="","",Sheet1!AL737)</f>
        <v>6653 WM+ DNI 18I, P. Tân Phong</v>
      </c>
      <c r="V737" s="40" t="str">
        <f>IF(H737="","",Sheet1!AL737)</f>
        <v>6653 WM+ DNI 18I, P. Tân Phong</v>
      </c>
      <c r="Y737" s="15" t="str">
        <f>IF(H737="","",Sheet1!AJ737)</f>
        <v>GTLX250G</v>
      </c>
      <c r="AB737" s="51">
        <f t="shared" si="111"/>
        <v>5111</v>
      </c>
      <c r="AC737" s="51">
        <f t="shared" si="112"/>
        <v>131</v>
      </c>
      <c r="AE737" s="45">
        <f>IF(H737="","",Sheet1!U737)</f>
        <v>1</v>
      </c>
      <c r="AG737" s="15">
        <f>IF(H737="","",Sheet1!T737)</f>
        <v>41150</v>
      </c>
      <c r="AH737" s="46">
        <f t="shared" si="113"/>
        <v>41150</v>
      </c>
      <c r="AL737" s="48">
        <f t="shared" si="114"/>
        <v>8</v>
      </c>
      <c r="AN737" s="45">
        <f t="shared" si="115"/>
        <v>3292</v>
      </c>
      <c r="AO737" s="48">
        <f t="shared" si="116"/>
        <v>33311</v>
      </c>
      <c r="AQ737" s="52" t="str">
        <f t="shared" si="117"/>
        <v>K-hangtra</v>
      </c>
      <c r="AR737" s="52">
        <f t="shared" si="118"/>
        <v>156</v>
      </c>
      <c r="AS737" s="52">
        <f t="shared" si="119"/>
        <v>632</v>
      </c>
    </row>
    <row r="738" spans="3:45" x14ac:dyDescent="0.25">
      <c r="C738" s="39" t="str">
        <f>IF(H738="","",Sheet1!AI738)</f>
        <v>N</v>
      </c>
      <c r="D738" s="38" t="s">
        <v>3039</v>
      </c>
      <c r="E738" s="38" t="s">
        <v>25</v>
      </c>
      <c r="F738" s="39" t="str">
        <f>IF(H738="","",Sheet1!AF738)</f>
        <v>06/10/2025</v>
      </c>
      <c r="G738" t="str">
        <f>IF(H738="","",Sheet1!AF738)</f>
        <v>06/10/2025</v>
      </c>
      <c r="H738" s="21">
        <v>9106031611</v>
      </c>
      <c r="I738" t="str">
        <f>IF(H738="","",Sheet1!AF738)</f>
        <v>06/10/2025</v>
      </c>
      <c r="J738" s="40" t="str">
        <f t="shared" si="110"/>
        <v>NKHT2510/02300017154</v>
      </c>
      <c r="L738" s="42" t="str">
        <f>IF(H738="","",Sheet1!AK738)</f>
        <v>K25TTM</v>
      </c>
      <c r="M738" s="42" t="str">
        <f>IF(H738="","",Sheet1!AE738)</f>
        <v>00017154</v>
      </c>
      <c r="N738" s="43" t="str">
        <f>IF(H738="","",Sheet1!AF738)</f>
        <v>06/10/2025</v>
      </c>
      <c r="O738" s="15" t="str">
        <f>IF(H738="","",Sheet1!AH738)</f>
        <v>WIN-023</v>
      </c>
      <c r="S738" s="40" t="str">
        <f>IF(H738="","",Sheet1!AL738)</f>
        <v>6653 WM+ DNI 18I, P. Tân Phong</v>
      </c>
      <c r="V738" s="40" t="str">
        <f>IF(H738="","",Sheet1!AL738)</f>
        <v>6653 WM+ DNI 18I, P. Tân Phong</v>
      </c>
      <c r="Y738" s="15" t="str">
        <f>IF(H738="","",Sheet1!AJ738)</f>
        <v>CN300</v>
      </c>
      <c r="AB738" s="51">
        <f t="shared" si="111"/>
        <v>5111</v>
      </c>
      <c r="AC738" s="51">
        <f t="shared" si="112"/>
        <v>131</v>
      </c>
      <c r="AE738" s="45">
        <f>IF(H738="","",Sheet1!U738)</f>
        <v>1</v>
      </c>
      <c r="AG738" s="15">
        <f>IF(H738="","",Sheet1!T738)</f>
        <v>70950</v>
      </c>
      <c r="AH738" s="46">
        <f t="shared" si="113"/>
        <v>70950</v>
      </c>
      <c r="AL738" s="48">
        <f t="shared" si="114"/>
        <v>8</v>
      </c>
      <c r="AN738" s="45">
        <f t="shared" si="115"/>
        <v>5676</v>
      </c>
      <c r="AO738" s="48">
        <f t="shared" si="116"/>
        <v>33311</v>
      </c>
      <c r="AQ738" s="52" t="str">
        <f t="shared" si="117"/>
        <v>K-hangtra</v>
      </c>
      <c r="AR738" s="52">
        <f t="shared" si="118"/>
        <v>156</v>
      </c>
      <c r="AS738" s="52">
        <f t="shared" si="119"/>
        <v>632</v>
      </c>
    </row>
    <row r="739" spans="3:45" x14ac:dyDescent="0.25">
      <c r="C739" s="39" t="str">
        <f>IF(H739="","",Sheet1!AI739)</f>
        <v>N</v>
      </c>
      <c r="D739" s="38" t="s">
        <v>3039</v>
      </c>
      <c r="E739" s="38" t="s">
        <v>25</v>
      </c>
      <c r="F739" s="39" t="str">
        <f>IF(H739="","",Sheet1!AF739)</f>
        <v>06/10/2025</v>
      </c>
      <c r="G739" t="str">
        <f>IF(H739="","",Sheet1!AF739)</f>
        <v>06/10/2025</v>
      </c>
      <c r="H739" s="21">
        <v>9106031611</v>
      </c>
      <c r="I739" t="str">
        <f>IF(H739="","",Sheet1!AF739)</f>
        <v>06/10/2025</v>
      </c>
      <c r="J739" s="40" t="str">
        <f t="shared" si="110"/>
        <v>NKHT2510/02300017154</v>
      </c>
      <c r="L739" s="42" t="str">
        <f>IF(H739="","",Sheet1!AK739)</f>
        <v>K25TTM</v>
      </c>
      <c r="M739" s="42" t="str">
        <f>IF(H739="","",Sheet1!AE739)</f>
        <v>00017154</v>
      </c>
      <c r="N739" s="43" t="str">
        <f>IF(H739="","",Sheet1!AF739)</f>
        <v>06/10/2025</v>
      </c>
      <c r="O739" s="15" t="str">
        <f>IF(H739="","",Sheet1!AH739)</f>
        <v>WIN-023</v>
      </c>
      <c r="S739" s="40" t="str">
        <f>IF(H739="","",Sheet1!AL739)</f>
        <v>6653 WM+ DNI 18I, P. Tân Phong</v>
      </c>
      <c r="V739" s="40" t="str">
        <f>IF(H739="","",Sheet1!AL739)</f>
        <v>6653 WM+ DNI 18I, P. Tân Phong</v>
      </c>
      <c r="Y739" s="15" t="str">
        <f>IF(H739="","",Sheet1!AJ739)</f>
        <v>GXD500</v>
      </c>
      <c r="AB739" s="51">
        <f t="shared" si="111"/>
        <v>5111</v>
      </c>
      <c r="AC739" s="51">
        <f t="shared" si="112"/>
        <v>131</v>
      </c>
      <c r="AE739" s="45">
        <f>IF(H739="","",Sheet1!U739)</f>
        <v>1</v>
      </c>
      <c r="AG739" s="15">
        <f>IF(H739="","",Sheet1!T739)</f>
        <v>111606</v>
      </c>
      <c r="AH739" s="46">
        <f t="shared" si="113"/>
        <v>111606</v>
      </c>
      <c r="AL739" s="48">
        <f t="shared" si="114"/>
        <v>8</v>
      </c>
      <c r="AN739" s="45">
        <f t="shared" si="115"/>
        <v>8928.48</v>
      </c>
      <c r="AO739" s="48">
        <f t="shared" si="116"/>
        <v>33311</v>
      </c>
      <c r="AQ739" s="52" t="str">
        <f t="shared" si="117"/>
        <v>K-hangtra</v>
      </c>
      <c r="AR739" s="52">
        <f t="shared" si="118"/>
        <v>156</v>
      </c>
      <c r="AS739" s="52">
        <f t="shared" si="119"/>
        <v>632</v>
      </c>
    </row>
    <row r="740" spans="3:45" x14ac:dyDescent="0.25">
      <c r="C740" s="39" t="str">
        <f>IF(H740="","",Sheet1!AI740)</f>
        <v>B</v>
      </c>
      <c r="D740" s="38" t="s">
        <v>3039</v>
      </c>
      <c r="E740" s="38" t="s">
        <v>25</v>
      </c>
      <c r="F740" s="39" t="str">
        <f>IF(H740="","",Sheet1!AF740)</f>
        <v>06/10/2025</v>
      </c>
      <c r="G740" t="str">
        <f>IF(H740="","",Sheet1!AF740)</f>
        <v>06/10/2025</v>
      </c>
      <c r="H740" s="21">
        <v>9106031795</v>
      </c>
      <c r="I740" t="str">
        <f>IF(H740="","",Sheet1!AF740)</f>
        <v>06/10/2025</v>
      </c>
      <c r="J740" s="40" t="str">
        <f t="shared" si="110"/>
        <v>NKHT2510/04400014183</v>
      </c>
      <c r="L740" s="42" t="str">
        <f>IF(H740="","",Sheet1!AK740)</f>
        <v>K25TTM</v>
      </c>
      <c r="M740" s="42" t="str">
        <f>IF(H740="","",Sheet1!AE740)</f>
        <v>00014183</v>
      </c>
      <c r="N740" s="43" t="str">
        <f>IF(H740="","",Sheet1!AF740)</f>
        <v>06/10/2025</v>
      </c>
      <c r="O740" s="15" t="str">
        <f>IF(H740="","",Sheet1!AH740)</f>
        <v>WIN-044</v>
      </c>
      <c r="S740" s="40" t="str">
        <f>IF(H740="","",Sheet1!AL740)</f>
        <v>2AHO WM+ TBH Trà Đoài, Quang Trung</v>
      </c>
      <c r="V740" s="40" t="str">
        <f>IF(H740="","",Sheet1!AL740)</f>
        <v>2AHO WM+ TBH Trà Đoài, Quang Trung</v>
      </c>
      <c r="Y740" s="15" t="str">
        <f>IF(H740="","",Sheet1!AJ740)</f>
        <v>GTLX250G</v>
      </c>
      <c r="AB740" s="51">
        <f t="shared" si="111"/>
        <v>5111</v>
      </c>
      <c r="AC740" s="51">
        <f t="shared" si="112"/>
        <v>131</v>
      </c>
      <c r="AE740" s="45">
        <f>IF(H740="","",Sheet1!U740)</f>
        <v>1</v>
      </c>
      <c r="AG740" s="15">
        <f>IF(H740="","",Sheet1!T740)</f>
        <v>41150</v>
      </c>
      <c r="AH740" s="46">
        <f t="shared" si="113"/>
        <v>41150</v>
      </c>
      <c r="AL740" s="48">
        <f t="shared" si="114"/>
        <v>8</v>
      </c>
      <c r="AN740" s="45">
        <f t="shared" si="115"/>
        <v>3292</v>
      </c>
      <c r="AO740" s="48">
        <f t="shared" si="116"/>
        <v>33311</v>
      </c>
      <c r="AQ740" s="52" t="str">
        <f t="shared" si="117"/>
        <v>K-hangtra</v>
      </c>
      <c r="AR740" s="52">
        <f t="shared" si="118"/>
        <v>156</v>
      </c>
      <c r="AS740" s="52">
        <f t="shared" si="119"/>
        <v>632</v>
      </c>
    </row>
    <row r="741" spans="3:45" x14ac:dyDescent="0.25">
      <c r="C741" s="39" t="str">
        <f>IF(H741="","",Sheet1!AI741)</f>
        <v>B</v>
      </c>
      <c r="D741" s="38" t="s">
        <v>3039</v>
      </c>
      <c r="E741" s="38" t="s">
        <v>25</v>
      </c>
      <c r="F741" s="39" t="str">
        <f>IF(H741="","",Sheet1!AF741)</f>
        <v>06/10/2025</v>
      </c>
      <c r="G741" t="str">
        <f>IF(H741="","",Sheet1!AF741)</f>
        <v>06/10/2025</v>
      </c>
      <c r="H741" s="21">
        <v>9106031837</v>
      </c>
      <c r="I741" t="str">
        <f>IF(H741="","",Sheet1!AF741)</f>
        <v>06/10/2025</v>
      </c>
      <c r="J741" s="40" t="str">
        <f t="shared" si="110"/>
        <v>NKHT2510/00200478118</v>
      </c>
      <c r="L741" s="42" t="str">
        <f>IF(H741="","",Sheet1!AK741)</f>
        <v>K25TTM</v>
      </c>
      <c r="M741" s="42" t="str">
        <f>IF(H741="","",Sheet1!AE741)</f>
        <v>00478118</v>
      </c>
      <c r="N741" s="43" t="str">
        <f>IF(H741="","",Sheet1!AF741)</f>
        <v>06/10/2025</v>
      </c>
      <c r="O741" s="15" t="str">
        <f>IF(H741="","",Sheet1!AH741)</f>
        <v>WIN-HNI-00-002</v>
      </c>
      <c r="S741" s="40" t="str">
        <f>IF(H741="","",Sheet1!AL741)</f>
        <v>2146 WM+ HNI 91 Hoàng Văn Thái</v>
      </c>
      <c r="V741" s="40" t="str">
        <f>IF(H741="","",Sheet1!AL741)</f>
        <v>2146 WM+ HNI 91 Hoàng Văn Thái</v>
      </c>
      <c r="Y741" s="15" t="str">
        <f>IF(H741="","",Sheet1!AJ741)</f>
        <v>CGM300</v>
      </c>
      <c r="AB741" s="51">
        <f t="shared" si="111"/>
        <v>5111</v>
      </c>
      <c r="AC741" s="51">
        <f t="shared" si="112"/>
        <v>131</v>
      </c>
      <c r="AE741" s="45">
        <f>IF(H741="","",Sheet1!U741)</f>
        <v>5</v>
      </c>
      <c r="AG741" s="15">
        <f>IF(H741="","",Sheet1!T741)</f>
        <v>73431</v>
      </c>
      <c r="AH741" s="46">
        <f t="shared" si="113"/>
        <v>367155</v>
      </c>
      <c r="AL741" s="48">
        <f t="shared" si="114"/>
        <v>8</v>
      </c>
      <c r="AN741" s="45">
        <f t="shared" si="115"/>
        <v>29372.400000000001</v>
      </c>
      <c r="AO741" s="48">
        <f t="shared" si="116"/>
        <v>33311</v>
      </c>
      <c r="AQ741" s="52" t="str">
        <f t="shared" si="117"/>
        <v>K-hangtra</v>
      </c>
      <c r="AR741" s="52">
        <f t="shared" si="118"/>
        <v>156</v>
      </c>
      <c r="AS741" s="52">
        <f t="shared" si="119"/>
        <v>632</v>
      </c>
    </row>
    <row r="742" spans="3:45" x14ac:dyDescent="0.25">
      <c r="C742" s="39" t="str">
        <f>IF(H742="","",Sheet1!AI742)</f>
        <v>N</v>
      </c>
      <c r="D742" s="38" t="s">
        <v>3039</v>
      </c>
      <c r="E742" s="38" t="s">
        <v>25</v>
      </c>
      <c r="F742" s="39" t="str">
        <f>IF(H742="","",Sheet1!AF742)</f>
        <v>06/10/2025</v>
      </c>
      <c r="G742" t="str">
        <f>IF(H742="","",Sheet1!AF742)</f>
        <v>06/10/2025</v>
      </c>
      <c r="H742" s="21">
        <v>9106031826</v>
      </c>
      <c r="I742" t="str">
        <f>IF(H742="","",Sheet1!AF742)</f>
        <v>06/10/2025</v>
      </c>
      <c r="J742" s="40" t="str">
        <f t="shared" si="110"/>
        <v>NKHT2510/59600158776</v>
      </c>
      <c r="L742" s="42" t="str">
        <f>IF(H742="","",Sheet1!AK742)</f>
        <v>K25TTM</v>
      </c>
      <c r="M742" s="42" t="str">
        <f>IF(H742="","",Sheet1!AE742)</f>
        <v>00158776</v>
      </c>
      <c r="N742" s="43" t="str">
        <f>IF(H742="","",Sheet1!AF742)</f>
        <v>06/10/2025</v>
      </c>
      <c r="O742" s="15" t="str">
        <f>IF(H742="","",Sheet1!AH742)</f>
        <v>WIN1596</v>
      </c>
      <c r="S742" s="40" t="str">
        <f>IF(H742="","",Sheet1!AL742)</f>
        <v>1596 WM VCP HCM Sài Gòn Res</v>
      </c>
      <c r="V742" s="40" t="str">
        <f>IF(H742="","",Sheet1!AL742)</f>
        <v>1596 WM VCP HCM Sài Gòn Res</v>
      </c>
      <c r="Y742" s="15" t="str">
        <f>IF(H742="","",Sheet1!AJ742)</f>
        <v>MNH250</v>
      </c>
      <c r="AB742" s="51">
        <f t="shared" si="111"/>
        <v>5111</v>
      </c>
      <c r="AC742" s="51">
        <f t="shared" si="112"/>
        <v>131</v>
      </c>
      <c r="AE742" s="45">
        <f>IF(H742="","",Sheet1!U742)</f>
        <v>3</v>
      </c>
      <c r="AG742" s="15">
        <f>IF(H742="","",Sheet1!T742)</f>
        <v>46000</v>
      </c>
      <c r="AH742" s="46">
        <f t="shared" si="113"/>
        <v>138000</v>
      </c>
      <c r="AL742" s="48">
        <f t="shared" si="114"/>
        <v>8</v>
      </c>
      <c r="AN742" s="45">
        <f t="shared" si="115"/>
        <v>11040</v>
      </c>
      <c r="AO742" s="48">
        <f t="shared" si="116"/>
        <v>33311</v>
      </c>
      <c r="AQ742" s="52" t="str">
        <f t="shared" si="117"/>
        <v>K-hangtra</v>
      </c>
      <c r="AR742" s="52">
        <f t="shared" si="118"/>
        <v>156</v>
      </c>
      <c r="AS742" s="52">
        <f t="shared" si="119"/>
        <v>632</v>
      </c>
    </row>
    <row r="743" spans="3:45" x14ac:dyDescent="0.25">
      <c r="C743" s="39" t="str">
        <f>IF(H743="","",Sheet1!AI743)</f>
        <v>N</v>
      </c>
      <c r="D743" s="38" t="s">
        <v>3039</v>
      </c>
      <c r="E743" s="38" t="s">
        <v>25</v>
      </c>
      <c r="F743" s="39" t="str">
        <f>IF(H743="","",Sheet1!AF743)</f>
        <v>06/10/2025</v>
      </c>
      <c r="G743" t="str">
        <f>IF(H743="","",Sheet1!AF743)</f>
        <v>06/10/2025</v>
      </c>
      <c r="H743" s="21">
        <v>9106031826</v>
      </c>
      <c r="I743" t="str">
        <f>IF(H743="","",Sheet1!AF743)</f>
        <v>06/10/2025</v>
      </c>
      <c r="J743" s="40" t="str">
        <f t="shared" si="110"/>
        <v>NKHT2510/59600158776</v>
      </c>
      <c r="L743" s="42" t="str">
        <f>IF(H743="","",Sheet1!AK743)</f>
        <v>K25TTM</v>
      </c>
      <c r="M743" s="42" t="str">
        <f>IF(H743="","",Sheet1!AE743)</f>
        <v>00158776</v>
      </c>
      <c r="N743" s="43" t="str">
        <f>IF(H743="","",Sheet1!AF743)</f>
        <v>06/10/2025</v>
      </c>
      <c r="O743" s="15" t="str">
        <f>IF(H743="","",Sheet1!AH743)</f>
        <v>WIN1596</v>
      </c>
      <c r="S743" s="40" t="str">
        <f>IF(H743="","",Sheet1!AL743)</f>
        <v>1596 WM VCP HCM Sài Gòn Res</v>
      </c>
      <c r="V743" s="40" t="str">
        <f>IF(H743="","",Sheet1!AL743)</f>
        <v>1596 WM VCP HCM Sài Gòn Res</v>
      </c>
      <c r="Y743" s="15" t="str">
        <f>IF(H743="","",Sheet1!AJ743)</f>
        <v>CC300</v>
      </c>
      <c r="AB743" s="51">
        <f t="shared" si="111"/>
        <v>5111</v>
      </c>
      <c r="AC743" s="51">
        <f t="shared" si="112"/>
        <v>131</v>
      </c>
      <c r="AE743" s="45">
        <f>IF(H743="","",Sheet1!U743)</f>
        <v>2</v>
      </c>
      <c r="AG743" s="15">
        <f>IF(H743="","",Sheet1!T743)</f>
        <v>60885</v>
      </c>
      <c r="AH743" s="46">
        <f t="shared" si="113"/>
        <v>121770</v>
      </c>
      <c r="AL743" s="48">
        <f t="shared" si="114"/>
        <v>8</v>
      </c>
      <c r="AN743" s="45">
        <f t="shared" si="115"/>
        <v>9741.6</v>
      </c>
      <c r="AO743" s="48">
        <f t="shared" si="116"/>
        <v>33311</v>
      </c>
      <c r="AQ743" s="52" t="str">
        <f t="shared" si="117"/>
        <v>K-hangtra</v>
      </c>
      <c r="AR743" s="52">
        <f t="shared" si="118"/>
        <v>156</v>
      </c>
      <c r="AS743" s="52">
        <f t="shared" si="119"/>
        <v>632</v>
      </c>
    </row>
    <row r="744" spans="3:45" x14ac:dyDescent="0.25">
      <c r="C744" s="39" t="str">
        <f>IF(H744="","",Sheet1!AI744)</f>
        <v>N</v>
      </c>
      <c r="D744" s="38" t="s">
        <v>3039</v>
      </c>
      <c r="E744" s="38" t="s">
        <v>25</v>
      </c>
      <c r="F744" s="39" t="str">
        <f>IF(H744="","",Sheet1!AF744)</f>
        <v>06/10/2025</v>
      </c>
      <c r="G744" t="str">
        <f>IF(H744="","",Sheet1!AF744)</f>
        <v>06/10/2025</v>
      </c>
      <c r="H744" s="21">
        <v>9106031826</v>
      </c>
      <c r="I744" t="str">
        <f>IF(H744="","",Sheet1!AF744)</f>
        <v>06/10/2025</v>
      </c>
      <c r="J744" s="40" t="str">
        <f t="shared" si="110"/>
        <v>NKHT2510/59600158776</v>
      </c>
      <c r="L744" s="42" t="str">
        <f>IF(H744="","",Sheet1!AK744)</f>
        <v>K25TTM</v>
      </c>
      <c r="M744" s="42" t="str">
        <f>IF(H744="","",Sheet1!AE744)</f>
        <v>00158776</v>
      </c>
      <c r="N744" s="43" t="str">
        <f>IF(H744="","",Sheet1!AF744)</f>
        <v>06/10/2025</v>
      </c>
      <c r="O744" s="15" t="str">
        <f>IF(H744="","",Sheet1!AH744)</f>
        <v>WIN1596</v>
      </c>
      <c r="S744" s="40" t="str">
        <f>IF(H744="","",Sheet1!AL744)</f>
        <v>1596 WM VCP HCM Sài Gòn Res</v>
      </c>
      <c r="V744" s="40" t="str">
        <f>IF(H744="","",Sheet1!AL744)</f>
        <v>1596 WM VCP HCM Sài Gòn Res</v>
      </c>
      <c r="Y744" s="15" t="str">
        <f>IF(H744="","",Sheet1!AJ744)</f>
        <v>CN300</v>
      </c>
      <c r="AB744" s="51">
        <f t="shared" si="111"/>
        <v>5111</v>
      </c>
      <c r="AC744" s="51">
        <f t="shared" si="112"/>
        <v>131</v>
      </c>
      <c r="AE744" s="45">
        <f>IF(H744="","",Sheet1!U744)</f>
        <v>1</v>
      </c>
      <c r="AG744" s="15">
        <f>IF(H744="","",Sheet1!T744)</f>
        <v>70950</v>
      </c>
      <c r="AH744" s="46">
        <f t="shared" si="113"/>
        <v>70950</v>
      </c>
      <c r="AL744" s="48">
        <f t="shared" si="114"/>
        <v>8</v>
      </c>
      <c r="AN744" s="45">
        <f t="shared" si="115"/>
        <v>5676</v>
      </c>
      <c r="AO744" s="48">
        <f t="shared" si="116"/>
        <v>33311</v>
      </c>
      <c r="AQ744" s="52" t="str">
        <f t="shared" si="117"/>
        <v>K-hangtra</v>
      </c>
      <c r="AR744" s="52">
        <f t="shared" si="118"/>
        <v>156</v>
      </c>
      <c r="AS744" s="52">
        <f t="shared" si="119"/>
        <v>632</v>
      </c>
    </row>
    <row r="745" spans="3:45" x14ac:dyDescent="0.25">
      <c r="C745" s="39" t="str">
        <f>IF(H745="","",Sheet1!AI745)</f>
        <v>N</v>
      </c>
      <c r="D745" s="38" t="s">
        <v>3039</v>
      </c>
      <c r="E745" s="38" t="s">
        <v>25</v>
      </c>
      <c r="F745" s="39" t="str">
        <f>IF(H745="","",Sheet1!AF745)</f>
        <v>06/10/2025</v>
      </c>
      <c r="G745" t="str">
        <f>IF(H745="","",Sheet1!AF745)</f>
        <v>06/10/2025</v>
      </c>
      <c r="H745" s="21">
        <v>9106031826</v>
      </c>
      <c r="I745" t="str">
        <f>IF(H745="","",Sheet1!AF745)</f>
        <v>06/10/2025</v>
      </c>
      <c r="J745" s="40" t="str">
        <f t="shared" si="110"/>
        <v>NKHT2510/59600158776</v>
      </c>
      <c r="L745" s="42" t="str">
        <f>IF(H745="","",Sheet1!AK745)</f>
        <v>K25TTM</v>
      </c>
      <c r="M745" s="42" t="str">
        <f>IF(H745="","",Sheet1!AE745)</f>
        <v>00158776</v>
      </c>
      <c r="N745" s="43" t="str">
        <f>IF(H745="","",Sheet1!AF745)</f>
        <v>06/10/2025</v>
      </c>
      <c r="O745" s="15" t="str">
        <f>IF(H745="","",Sheet1!AH745)</f>
        <v>WIN1596</v>
      </c>
      <c r="S745" s="40" t="str">
        <f>IF(H745="","",Sheet1!AL745)</f>
        <v>1596 WM VCP HCM Sài Gòn Res</v>
      </c>
      <c r="V745" s="40" t="str">
        <f>IF(H745="","",Sheet1!AL745)</f>
        <v>1596 WM VCP HCM Sài Gòn Res</v>
      </c>
      <c r="Y745" s="15" t="str">
        <f>IF(H745="","",Sheet1!AJ745)</f>
        <v>GSG250</v>
      </c>
      <c r="AB745" s="51">
        <f t="shared" si="111"/>
        <v>5111</v>
      </c>
      <c r="AC745" s="51">
        <f t="shared" si="112"/>
        <v>131</v>
      </c>
      <c r="AE745" s="45">
        <f>IF(H745="","",Sheet1!U745)</f>
        <v>2</v>
      </c>
      <c r="AG745" s="15">
        <f>IF(H745="","",Sheet1!T745)</f>
        <v>50400</v>
      </c>
      <c r="AH745" s="46">
        <f t="shared" si="113"/>
        <v>100800</v>
      </c>
      <c r="AL745" s="48">
        <f t="shared" si="114"/>
        <v>8</v>
      </c>
      <c r="AN745" s="45">
        <f t="shared" si="115"/>
        <v>8064</v>
      </c>
      <c r="AO745" s="48">
        <f t="shared" si="116"/>
        <v>33311</v>
      </c>
      <c r="AQ745" s="52" t="str">
        <f t="shared" si="117"/>
        <v>K-hangtra</v>
      </c>
      <c r="AR745" s="52">
        <f t="shared" si="118"/>
        <v>156</v>
      </c>
      <c r="AS745" s="52">
        <f t="shared" si="119"/>
        <v>632</v>
      </c>
    </row>
    <row r="746" spans="3:45" x14ac:dyDescent="0.25">
      <c r="C746" s="39" t="str">
        <f>IF(H746="","",Sheet1!AI746)</f>
        <v>N</v>
      </c>
      <c r="D746" s="38" t="s">
        <v>3039</v>
      </c>
      <c r="E746" s="38" t="s">
        <v>25</v>
      </c>
      <c r="F746" s="39" t="str">
        <f>IF(H746="","",Sheet1!AF746)</f>
        <v>06/10/2025</v>
      </c>
      <c r="G746" t="str">
        <f>IF(H746="","",Sheet1!AF746)</f>
        <v>06/10/2025</v>
      </c>
      <c r="H746" s="21">
        <v>9106031826</v>
      </c>
      <c r="I746" t="str">
        <f>IF(H746="","",Sheet1!AF746)</f>
        <v>06/10/2025</v>
      </c>
      <c r="J746" s="40" t="str">
        <f t="shared" si="110"/>
        <v>NKHT2510/59600158776</v>
      </c>
      <c r="L746" s="42" t="str">
        <f>IF(H746="","",Sheet1!AK746)</f>
        <v>K25TTM</v>
      </c>
      <c r="M746" s="42" t="str">
        <f>IF(H746="","",Sheet1!AE746)</f>
        <v>00158776</v>
      </c>
      <c r="N746" s="43" t="str">
        <f>IF(H746="","",Sheet1!AF746)</f>
        <v>06/10/2025</v>
      </c>
      <c r="O746" s="15" t="str">
        <f>IF(H746="","",Sheet1!AH746)</f>
        <v>WIN1596</v>
      </c>
      <c r="S746" s="40" t="str">
        <f>IF(H746="","",Sheet1!AL746)</f>
        <v>1596 WM VCP HCM Sài Gòn Res</v>
      </c>
      <c r="V746" s="40" t="str">
        <f>IF(H746="","",Sheet1!AL746)</f>
        <v>1596 WM VCP HCM Sài Gòn Res</v>
      </c>
      <c r="Y746" s="15" t="str">
        <f>IF(H746="","",Sheet1!AJ746)</f>
        <v>TH200</v>
      </c>
      <c r="AB746" s="51">
        <f t="shared" si="111"/>
        <v>5111</v>
      </c>
      <c r="AC746" s="51">
        <f t="shared" si="112"/>
        <v>131</v>
      </c>
      <c r="AE746" s="45">
        <f>IF(H746="","",Sheet1!U746)</f>
        <v>2</v>
      </c>
      <c r="AG746" s="15">
        <f>IF(H746="","",Sheet1!T746)</f>
        <v>45588</v>
      </c>
      <c r="AH746" s="46">
        <f t="shared" si="113"/>
        <v>91176</v>
      </c>
      <c r="AL746" s="48">
        <f t="shared" si="114"/>
        <v>8</v>
      </c>
      <c r="AN746" s="45">
        <f t="shared" si="115"/>
        <v>7294.08</v>
      </c>
      <c r="AO746" s="48">
        <f t="shared" si="116"/>
        <v>33311</v>
      </c>
      <c r="AQ746" s="52" t="str">
        <f t="shared" si="117"/>
        <v>K-hangtra</v>
      </c>
      <c r="AR746" s="52">
        <f t="shared" si="118"/>
        <v>156</v>
      </c>
      <c r="AS746" s="52">
        <f t="shared" si="119"/>
        <v>632</v>
      </c>
    </row>
    <row r="747" spans="3:45" x14ac:dyDescent="0.25">
      <c r="C747" s="39" t="str">
        <f>IF(H747="","",Sheet1!AI747)</f>
        <v>B</v>
      </c>
      <c r="D747" s="38" t="s">
        <v>3039</v>
      </c>
      <c r="E747" s="38" t="s">
        <v>25</v>
      </c>
      <c r="F747" s="39" t="str">
        <f>IF(H747="","",Sheet1!AF747)</f>
        <v>06/10/2025</v>
      </c>
      <c r="G747" t="str">
        <f>IF(H747="","",Sheet1!AF747)</f>
        <v>06/10/2025</v>
      </c>
      <c r="H747" s="21">
        <v>9106031857</v>
      </c>
      <c r="I747" t="str">
        <f>IF(H747="","",Sheet1!AF747)</f>
        <v>06/10/2025</v>
      </c>
      <c r="J747" s="40" t="str">
        <f t="shared" si="110"/>
        <v>NKHT2510/05900010824</v>
      </c>
      <c r="L747" s="42" t="str">
        <f>IF(H747="","",Sheet1!AK747)</f>
        <v>K25TTM</v>
      </c>
      <c r="M747" s="42" t="str">
        <f>IF(H747="","",Sheet1!AE747)</f>
        <v>00010824</v>
      </c>
      <c r="N747" s="43" t="str">
        <f>IF(H747="","",Sheet1!AF747)</f>
        <v>06/10/2025</v>
      </c>
      <c r="O747" s="15" t="str">
        <f>IF(H747="","",Sheet1!AH747)</f>
        <v>WIN-059</v>
      </c>
      <c r="S747" s="40" t="str">
        <f>IF(H747="","",Sheet1!AL747)</f>
        <v>2AWB WM+ TNN 219 Trường Chinh</v>
      </c>
      <c r="V747" s="40" t="str">
        <f>IF(H747="","",Sheet1!AL747)</f>
        <v>2AWB WM+ TNN 219 Trường Chinh</v>
      </c>
      <c r="Y747" s="15" t="str">
        <f>IF(H747="","",Sheet1!AJ747)</f>
        <v>GM500</v>
      </c>
      <c r="AB747" s="51">
        <f t="shared" si="111"/>
        <v>5111</v>
      </c>
      <c r="AC747" s="51">
        <f t="shared" si="112"/>
        <v>131</v>
      </c>
      <c r="AE747" s="45">
        <f>IF(H747="","",Sheet1!U747)</f>
        <v>1</v>
      </c>
      <c r="AG747" s="15">
        <f>IF(H747="","",Sheet1!T747)</f>
        <v>111058</v>
      </c>
      <c r="AH747" s="46">
        <f t="shared" si="113"/>
        <v>111058</v>
      </c>
      <c r="AL747" s="48">
        <f t="shared" si="114"/>
        <v>8</v>
      </c>
      <c r="AN747" s="45">
        <f t="shared" si="115"/>
        <v>8884.64</v>
      </c>
      <c r="AO747" s="48">
        <f t="shared" si="116"/>
        <v>33311</v>
      </c>
      <c r="AQ747" s="52" t="str">
        <f t="shared" si="117"/>
        <v>K-hangtra</v>
      </c>
      <c r="AR747" s="52">
        <f t="shared" si="118"/>
        <v>156</v>
      </c>
      <c r="AS747" s="52">
        <f t="shared" si="119"/>
        <v>632</v>
      </c>
    </row>
    <row r="748" spans="3:45" x14ac:dyDescent="0.25">
      <c r="C748" s="39" t="str">
        <f>IF(H748="","",Sheet1!AI748)</f>
        <v>N</v>
      </c>
      <c r="D748" s="38" t="s">
        <v>3039</v>
      </c>
      <c r="E748" s="38" t="s">
        <v>25</v>
      </c>
      <c r="F748" s="39" t="str">
        <f>IF(H748="","",Sheet1!AF748)</f>
        <v>06/10/2025</v>
      </c>
      <c r="G748" t="str">
        <f>IF(H748="","",Sheet1!AF748)</f>
        <v>06/10/2025</v>
      </c>
      <c r="H748" s="21">
        <v>9106031850</v>
      </c>
      <c r="I748" t="str">
        <f>IF(H748="","",Sheet1!AF748)</f>
        <v>06/10/2025</v>
      </c>
      <c r="J748" s="40" t="str">
        <f t="shared" si="110"/>
        <v>NKHT2510/11500158778</v>
      </c>
      <c r="L748" s="42" t="str">
        <f>IF(H748="","",Sheet1!AK748)</f>
        <v>K25TTM</v>
      </c>
      <c r="M748" s="42" t="str">
        <f>IF(H748="","",Sheet1!AE748)</f>
        <v>00158778</v>
      </c>
      <c r="N748" s="43" t="str">
        <f>IF(H748="","",Sheet1!AF748)</f>
        <v>06/10/2025</v>
      </c>
      <c r="O748" s="15" t="str">
        <f>IF(H748="","",Sheet1!AH748)</f>
        <v>WIN5115</v>
      </c>
      <c r="S748" s="40" t="str">
        <f>IF(H748="","",Sheet1!AL748)</f>
        <v>5115 WM+ HCM 1.17-1.04 CC Hiệp Thành-Par</v>
      </c>
      <c r="V748" s="40" t="str">
        <f>IF(H748="","",Sheet1!AL748)</f>
        <v>5115 WM+ HCM 1.17-1.04 CC Hiệp Thành-Par</v>
      </c>
      <c r="Y748" s="15" t="str">
        <f>IF(H748="","",Sheet1!AJ748)</f>
        <v>CGM300</v>
      </c>
      <c r="AB748" s="51">
        <f t="shared" si="111"/>
        <v>5111</v>
      </c>
      <c r="AC748" s="51">
        <f t="shared" si="112"/>
        <v>131</v>
      </c>
      <c r="AE748" s="45">
        <f>IF(H748="","",Sheet1!U748)</f>
        <v>2</v>
      </c>
      <c r="AG748" s="15">
        <f>IF(H748="","",Sheet1!T748)</f>
        <v>73431</v>
      </c>
      <c r="AH748" s="46">
        <f t="shared" si="113"/>
        <v>146862</v>
      </c>
      <c r="AL748" s="48">
        <f t="shared" si="114"/>
        <v>8</v>
      </c>
      <c r="AN748" s="45">
        <f t="shared" si="115"/>
        <v>11748.960000000001</v>
      </c>
      <c r="AO748" s="48">
        <f t="shared" si="116"/>
        <v>33311</v>
      </c>
      <c r="AQ748" s="52" t="str">
        <f t="shared" si="117"/>
        <v>K-hangtra</v>
      </c>
      <c r="AR748" s="52">
        <f t="shared" si="118"/>
        <v>156</v>
      </c>
      <c r="AS748" s="52">
        <f t="shared" si="119"/>
        <v>632</v>
      </c>
    </row>
    <row r="749" spans="3:45" x14ac:dyDescent="0.25">
      <c r="C749" s="39" t="str">
        <f>IF(H749="","",Sheet1!AI749)</f>
        <v>B</v>
      </c>
      <c r="D749" s="38" t="s">
        <v>3039</v>
      </c>
      <c r="E749" s="38" t="s">
        <v>25</v>
      </c>
      <c r="F749" s="39" t="str">
        <f>IF(H749="","",Sheet1!AF749)</f>
        <v>06/10/2025</v>
      </c>
      <c r="G749" t="str">
        <f>IF(H749="","",Sheet1!AF749)</f>
        <v>06/10/2025</v>
      </c>
      <c r="H749" s="21">
        <v>9106031879</v>
      </c>
      <c r="I749" t="str">
        <f>IF(H749="","",Sheet1!AF749)</f>
        <v>06/10/2025</v>
      </c>
      <c r="J749" s="40" t="str">
        <f t="shared" si="110"/>
        <v>NKHT2510/02000033297</v>
      </c>
      <c r="L749" s="42" t="str">
        <f>IF(H749="","",Sheet1!AK749)</f>
        <v>K25TTM</v>
      </c>
      <c r="M749" s="42" t="str">
        <f>IF(H749="","",Sheet1!AE749)</f>
        <v>00033297</v>
      </c>
      <c r="N749" s="43" t="str">
        <f>IF(H749="","",Sheet1!AF749)</f>
        <v>06/10/2025</v>
      </c>
      <c r="O749" s="15" t="str">
        <f>IF(H749="","",Sheet1!AH749)</f>
        <v>WIN-020</v>
      </c>
      <c r="S749" s="40" t="str">
        <f>IF(H749="","",Sheet1!AL749)</f>
        <v>5508 WM+ THA Lô 01-05 MBQH 1087 Ngọc Trạ</v>
      </c>
      <c r="V749" s="40" t="str">
        <f>IF(H749="","",Sheet1!AL749)</f>
        <v>5508 WM+ THA Lô 01-05 MBQH 1087 Ngọc Trạ</v>
      </c>
      <c r="Y749" s="15" t="str">
        <f>IF(H749="","",Sheet1!AJ749)</f>
        <v>MNH250</v>
      </c>
      <c r="AB749" s="51">
        <f t="shared" si="111"/>
        <v>5111</v>
      </c>
      <c r="AC749" s="51">
        <f t="shared" si="112"/>
        <v>131</v>
      </c>
      <c r="AE749" s="45">
        <f>IF(H749="","",Sheet1!U749)</f>
        <v>1</v>
      </c>
      <c r="AG749" s="15">
        <f>IF(H749="","",Sheet1!T749)</f>
        <v>46000</v>
      </c>
      <c r="AH749" s="46">
        <f t="shared" si="113"/>
        <v>46000</v>
      </c>
      <c r="AL749" s="48">
        <f t="shared" si="114"/>
        <v>8</v>
      </c>
      <c r="AN749" s="45">
        <f t="shared" si="115"/>
        <v>3680</v>
      </c>
      <c r="AO749" s="48">
        <f t="shared" si="116"/>
        <v>33311</v>
      </c>
      <c r="AQ749" s="52" t="str">
        <f t="shared" si="117"/>
        <v>K-hangtra</v>
      </c>
      <c r="AR749" s="52">
        <f t="shared" si="118"/>
        <v>156</v>
      </c>
      <c r="AS749" s="52">
        <f t="shared" si="119"/>
        <v>632</v>
      </c>
    </row>
    <row r="750" spans="3:45" x14ac:dyDescent="0.25">
      <c r="C750" s="39" t="str">
        <f>IF(H750="","",Sheet1!AI750)</f>
        <v>B</v>
      </c>
      <c r="D750" s="38" t="s">
        <v>3039</v>
      </c>
      <c r="E750" s="38" t="s">
        <v>25</v>
      </c>
      <c r="F750" s="39" t="str">
        <f>IF(H750="","",Sheet1!AF750)</f>
        <v>06/10/2025</v>
      </c>
      <c r="G750" t="str">
        <f>IF(H750="","",Sheet1!AF750)</f>
        <v>06/10/2025</v>
      </c>
      <c r="H750" s="21">
        <v>9106031879</v>
      </c>
      <c r="I750" t="str">
        <f>IF(H750="","",Sheet1!AF750)</f>
        <v>06/10/2025</v>
      </c>
      <c r="J750" s="40" t="str">
        <f t="shared" si="110"/>
        <v>NKHT2510/02000033297</v>
      </c>
      <c r="L750" s="42" t="str">
        <f>IF(H750="","",Sheet1!AK750)</f>
        <v>K25TTM</v>
      </c>
      <c r="M750" s="42" t="str">
        <f>IF(H750="","",Sheet1!AE750)</f>
        <v>00033297</v>
      </c>
      <c r="N750" s="43" t="str">
        <f>IF(H750="","",Sheet1!AF750)</f>
        <v>06/10/2025</v>
      </c>
      <c r="O750" s="15" t="str">
        <f>IF(H750="","",Sheet1!AH750)</f>
        <v>WIN-020</v>
      </c>
      <c r="S750" s="40" t="str">
        <f>IF(H750="","",Sheet1!AL750)</f>
        <v>5508 WM+ THA Lô 01-05 MBQH 1087 Ngọc Trạ</v>
      </c>
      <c r="V750" s="40" t="str">
        <f>IF(H750="","",Sheet1!AL750)</f>
        <v>5508 WM+ THA Lô 01-05 MBQH 1087 Ngọc Trạ</v>
      </c>
      <c r="Y750" s="15" t="str">
        <f>IF(H750="","",Sheet1!AJ750)</f>
        <v>CC300</v>
      </c>
      <c r="AB750" s="51">
        <f t="shared" si="111"/>
        <v>5111</v>
      </c>
      <c r="AC750" s="51">
        <f t="shared" si="112"/>
        <v>131</v>
      </c>
      <c r="AE750" s="45">
        <f>IF(H750="","",Sheet1!U750)</f>
        <v>1</v>
      </c>
      <c r="AG750" s="15">
        <f>IF(H750="","",Sheet1!T750)</f>
        <v>60885</v>
      </c>
      <c r="AH750" s="46">
        <f t="shared" si="113"/>
        <v>60885</v>
      </c>
      <c r="AL750" s="48">
        <f t="shared" si="114"/>
        <v>8</v>
      </c>
      <c r="AN750" s="45">
        <f t="shared" si="115"/>
        <v>4870.8</v>
      </c>
      <c r="AO750" s="48">
        <f t="shared" si="116"/>
        <v>33311</v>
      </c>
      <c r="AQ750" s="52" t="str">
        <f t="shared" si="117"/>
        <v>K-hangtra</v>
      </c>
      <c r="AR750" s="52">
        <f t="shared" si="118"/>
        <v>156</v>
      </c>
      <c r="AS750" s="52">
        <f t="shared" si="119"/>
        <v>632</v>
      </c>
    </row>
    <row r="751" spans="3:45" x14ac:dyDescent="0.25">
      <c r="C751" s="39" t="str">
        <f>IF(H751="","",Sheet1!AI751)</f>
        <v>B</v>
      </c>
      <c r="D751" s="38" t="s">
        <v>3039</v>
      </c>
      <c r="E751" s="38" t="s">
        <v>25</v>
      </c>
      <c r="F751" s="39" t="str">
        <f>IF(H751="","",Sheet1!AF751)</f>
        <v>06/10/2025</v>
      </c>
      <c r="G751" t="str">
        <f>IF(H751="","",Sheet1!AF751)</f>
        <v>06/10/2025</v>
      </c>
      <c r="H751" s="21">
        <v>9106031879</v>
      </c>
      <c r="I751" t="str">
        <f>IF(H751="","",Sheet1!AF751)</f>
        <v>06/10/2025</v>
      </c>
      <c r="J751" s="40" t="str">
        <f t="shared" si="110"/>
        <v>NKHT2510/02000033297</v>
      </c>
      <c r="L751" s="42" t="str">
        <f>IF(H751="","",Sheet1!AK751)</f>
        <v>K25TTM</v>
      </c>
      <c r="M751" s="42" t="str">
        <f>IF(H751="","",Sheet1!AE751)</f>
        <v>00033297</v>
      </c>
      <c r="N751" s="43" t="str">
        <f>IF(H751="","",Sheet1!AF751)</f>
        <v>06/10/2025</v>
      </c>
      <c r="O751" s="15" t="str">
        <f>IF(H751="","",Sheet1!AH751)</f>
        <v>WIN-020</v>
      </c>
      <c r="S751" s="40" t="str">
        <f>IF(H751="","",Sheet1!AL751)</f>
        <v>5508 WM+ THA Lô 01-05 MBQH 1087 Ngọc Trạ</v>
      </c>
      <c r="V751" s="40" t="str">
        <f>IF(H751="","",Sheet1!AL751)</f>
        <v>5508 WM+ THA Lô 01-05 MBQH 1087 Ngọc Trạ</v>
      </c>
      <c r="Y751" s="15" t="str">
        <f>IF(H751="","",Sheet1!AJ751)</f>
        <v>CN300</v>
      </c>
      <c r="AB751" s="51">
        <f t="shared" si="111"/>
        <v>5111</v>
      </c>
      <c r="AC751" s="51">
        <f t="shared" si="112"/>
        <v>131</v>
      </c>
      <c r="AE751" s="45">
        <f>IF(H751="","",Sheet1!U751)</f>
        <v>1</v>
      </c>
      <c r="AG751" s="15">
        <f>IF(H751="","",Sheet1!T751)</f>
        <v>70950</v>
      </c>
      <c r="AH751" s="46">
        <f t="shared" si="113"/>
        <v>70950</v>
      </c>
      <c r="AL751" s="48">
        <f t="shared" si="114"/>
        <v>8</v>
      </c>
      <c r="AN751" s="45">
        <f t="shared" si="115"/>
        <v>5676</v>
      </c>
      <c r="AO751" s="48">
        <f t="shared" si="116"/>
        <v>33311</v>
      </c>
      <c r="AQ751" s="52" t="str">
        <f t="shared" si="117"/>
        <v>K-hangtra</v>
      </c>
      <c r="AR751" s="52">
        <f t="shared" si="118"/>
        <v>156</v>
      </c>
      <c r="AS751" s="52">
        <f t="shared" si="119"/>
        <v>632</v>
      </c>
    </row>
    <row r="752" spans="3:45" x14ac:dyDescent="0.25">
      <c r="C752" s="39" t="str">
        <f>IF(H752="","",Sheet1!AI752)</f>
        <v>B</v>
      </c>
      <c r="D752" s="38" t="s">
        <v>3039</v>
      </c>
      <c r="E752" s="38" t="s">
        <v>25</v>
      </c>
      <c r="F752" s="39" t="str">
        <f>IF(H752="","",Sheet1!AF752)</f>
        <v>06/10/2025</v>
      </c>
      <c r="G752" t="str">
        <f>IF(H752="","",Sheet1!AF752)</f>
        <v>06/10/2025</v>
      </c>
      <c r="H752" s="21">
        <v>9106031880</v>
      </c>
      <c r="I752" t="str">
        <f>IF(H752="","",Sheet1!AF752)</f>
        <v>06/10/2025</v>
      </c>
      <c r="J752" s="40" t="str">
        <f t="shared" si="110"/>
        <v>NKHT2510/04500005241</v>
      </c>
      <c r="L752" s="42" t="str">
        <f>IF(H752="","",Sheet1!AK752)</f>
        <v>K25TTM</v>
      </c>
      <c r="M752" s="42" t="str">
        <f>IF(H752="","",Sheet1!AE752)</f>
        <v>00005241</v>
      </c>
      <c r="N752" s="43" t="str">
        <f>IF(H752="","",Sheet1!AF752)</f>
        <v>06/10/2025</v>
      </c>
      <c r="O752" s="15" t="str">
        <f>IF(H752="","",Sheet1!AH752)</f>
        <v>WIN-045</v>
      </c>
      <c r="S752" s="40" t="str">
        <f>IF(H752="","",Sheet1!AL752)</f>
        <v>6867 WM+ QBH 11 Nguyễn Tất Thành</v>
      </c>
      <c r="V752" s="40" t="str">
        <f>IF(H752="","",Sheet1!AL752)</f>
        <v>6867 WM+ QBH 11 Nguyễn Tất Thành</v>
      </c>
      <c r="Y752" s="15" t="str">
        <f>IF(H752="","",Sheet1!AJ752)</f>
        <v>GTLX250G</v>
      </c>
      <c r="AB752" s="51">
        <f t="shared" si="111"/>
        <v>5111</v>
      </c>
      <c r="AC752" s="51">
        <f t="shared" si="112"/>
        <v>131</v>
      </c>
      <c r="AE752" s="45">
        <f>IF(H752="","",Sheet1!U752)</f>
        <v>1</v>
      </c>
      <c r="AG752" s="15">
        <f>IF(H752="","",Sheet1!T752)</f>
        <v>41150</v>
      </c>
      <c r="AH752" s="46">
        <f t="shared" si="113"/>
        <v>41150</v>
      </c>
      <c r="AL752" s="48">
        <f t="shared" si="114"/>
        <v>8</v>
      </c>
      <c r="AN752" s="45">
        <f t="shared" si="115"/>
        <v>3292</v>
      </c>
      <c r="AO752" s="48">
        <f t="shared" si="116"/>
        <v>33311</v>
      </c>
      <c r="AQ752" s="52" t="str">
        <f t="shared" si="117"/>
        <v>K-hangtra</v>
      </c>
      <c r="AR752" s="52">
        <f t="shared" si="118"/>
        <v>156</v>
      </c>
      <c r="AS752" s="52">
        <f t="shared" si="119"/>
        <v>632</v>
      </c>
    </row>
    <row r="753" spans="3:45" x14ac:dyDescent="0.25">
      <c r="C753" s="39" t="str">
        <f>IF(H753="","",Sheet1!AI753)</f>
        <v>B</v>
      </c>
      <c r="D753" s="38" t="s">
        <v>3039</v>
      </c>
      <c r="E753" s="38" t="s">
        <v>25</v>
      </c>
      <c r="F753" s="39" t="str">
        <f>IF(H753="","",Sheet1!AF753)</f>
        <v>06/10/2025</v>
      </c>
      <c r="G753" t="str">
        <f>IF(H753="","",Sheet1!AF753)</f>
        <v>06/10/2025</v>
      </c>
      <c r="H753" s="21">
        <v>9106031905</v>
      </c>
      <c r="I753" t="str">
        <f>IF(H753="","",Sheet1!AF753)</f>
        <v>06/10/2025</v>
      </c>
      <c r="J753" s="40" t="str">
        <f t="shared" si="110"/>
        <v>NKHT2510/00200478143</v>
      </c>
      <c r="L753" s="42" t="str">
        <f>IF(H753="","",Sheet1!AK753)</f>
        <v>K25TTM</v>
      </c>
      <c r="M753" s="42" t="str">
        <f>IF(H753="","",Sheet1!AE753)</f>
        <v>00478143</v>
      </c>
      <c r="N753" s="43" t="str">
        <f>IF(H753="","",Sheet1!AF753)</f>
        <v>06/10/2025</v>
      </c>
      <c r="O753" s="15" t="str">
        <f>IF(H753="","",Sheet1!AH753)</f>
        <v>WIN-HNI-00-002</v>
      </c>
      <c r="S753" s="40" t="str">
        <f>IF(H753="","",Sheet1!AL753)</f>
        <v>2A72 WM+ HNI Thôn Bến, Thạch Thất</v>
      </c>
      <c r="V753" s="40" t="str">
        <f>IF(H753="","",Sheet1!AL753)</f>
        <v>2A72 WM+ HNI Thôn Bến, Thạch Thất</v>
      </c>
      <c r="Y753" s="15" t="str">
        <f>IF(H753="","",Sheet1!AJ753)</f>
        <v>GM500</v>
      </c>
      <c r="AB753" s="51">
        <f t="shared" si="111"/>
        <v>5111</v>
      </c>
      <c r="AC753" s="51">
        <f t="shared" si="112"/>
        <v>131</v>
      </c>
      <c r="AE753" s="45">
        <f>IF(H753="","",Sheet1!U753)</f>
        <v>2</v>
      </c>
      <c r="AG753" s="15">
        <f>IF(H753="","",Sheet1!T753)</f>
        <v>111058</v>
      </c>
      <c r="AH753" s="46">
        <f t="shared" si="113"/>
        <v>222116</v>
      </c>
      <c r="AL753" s="48">
        <f t="shared" si="114"/>
        <v>8</v>
      </c>
      <c r="AN753" s="45">
        <f t="shared" si="115"/>
        <v>17769.28</v>
      </c>
      <c r="AO753" s="48">
        <f t="shared" si="116"/>
        <v>33311</v>
      </c>
      <c r="AQ753" s="52" t="str">
        <f t="shared" si="117"/>
        <v>K-hangtra</v>
      </c>
      <c r="AR753" s="52">
        <f t="shared" si="118"/>
        <v>156</v>
      </c>
      <c r="AS753" s="52">
        <f t="shared" si="119"/>
        <v>632</v>
      </c>
    </row>
    <row r="754" spans="3:45" x14ac:dyDescent="0.25">
      <c r="C754" s="39" t="str">
        <f>IF(H754="","",Sheet1!AI754)</f>
        <v>B</v>
      </c>
      <c r="D754" s="38" t="s">
        <v>3039</v>
      </c>
      <c r="E754" s="38" t="s">
        <v>25</v>
      </c>
      <c r="F754" s="39" t="str">
        <f>IF(H754="","",Sheet1!AF754)</f>
        <v>06/10/2025</v>
      </c>
      <c r="G754" t="str">
        <f>IF(H754="","",Sheet1!AF754)</f>
        <v>06/10/2025</v>
      </c>
      <c r="H754" s="21">
        <v>9106031909</v>
      </c>
      <c r="I754" t="str">
        <f>IF(H754="","",Sheet1!AF754)</f>
        <v>06/10/2025</v>
      </c>
      <c r="J754" s="40" t="str">
        <f t="shared" si="110"/>
        <v>NKHT2510/06400008106</v>
      </c>
      <c r="L754" s="42" t="str">
        <f>IF(H754="","",Sheet1!AK754)</f>
        <v>K25TTM</v>
      </c>
      <c r="M754" s="42" t="str">
        <f>IF(H754="","",Sheet1!AE754)</f>
        <v>00008106</v>
      </c>
      <c r="N754" s="43" t="str">
        <f>IF(H754="","",Sheet1!AF754)</f>
        <v>06/10/2025</v>
      </c>
      <c r="O754" s="15" t="str">
        <f>IF(H754="","",Sheet1!AH754)</f>
        <v>WIN-064</v>
      </c>
      <c r="S754" s="40" t="str">
        <f>IF(H754="","",Sheet1!AL754)</f>
        <v>2AD7 WM+ NDH Phúc Thắng, Nghĩa Hưng</v>
      </c>
      <c r="V754" s="40" t="str">
        <f>IF(H754="","",Sheet1!AL754)</f>
        <v>2AD7 WM+ NDH Phúc Thắng, Nghĩa Hưng</v>
      </c>
      <c r="Y754" s="15" t="str">
        <f>IF(H754="","",Sheet1!AJ754)</f>
        <v>TH200</v>
      </c>
      <c r="AB754" s="51">
        <f t="shared" si="111"/>
        <v>5111</v>
      </c>
      <c r="AC754" s="51">
        <f t="shared" si="112"/>
        <v>131</v>
      </c>
      <c r="AE754" s="45">
        <f>IF(H754="","",Sheet1!U754)</f>
        <v>1</v>
      </c>
      <c r="AG754" s="15">
        <f>IF(H754="","",Sheet1!T754)</f>
        <v>45588</v>
      </c>
      <c r="AH754" s="46">
        <f t="shared" si="113"/>
        <v>45588</v>
      </c>
      <c r="AL754" s="48">
        <f t="shared" si="114"/>
        <v>8</v>
      </c>
      <c r="AN754" s="45">
        <f t="shared" si="115"/>
        <v>3647.04</v>
      </c>
      <c r="AO754" s="48">
        <f t="shared" si="116"/>
        <v>33311</v>
      </c>
      <c r="AQ754" s="52" t="str">
        <f t="shared" si="117"/>
        <v>K-hangtra</v>
      </c>
      <c r="AR754" s="52">
        <f t="shared" si="118"/>
        <v>156</v>
      </c>
      <c r="AS754" s="52">
        <f t="shared" si="119"/>
        <v>632</v>
      </c>
    </row>
    <row r="755" spans="3:45" x14ac:dyDescent="0.25">
      <c r="C755" s="39" t="str">
        <f>IF(H755="","",Sheet1!AI755)</f>
        <v>B</v>
      </c>
      <c r="D755" s="38" t="s">
        <v>3039</v>
      </c>
      <c r="E755" s="38" t="s">
        <v>25</v>
      </c>
      <c r="F755" s="39" t="str">
        <f>IF(H755="","",Sheet1!AF755)</f>
        <v>06/10/2025</v>
      </c>
      <c r="G755" t="str">
        <f>IF(H755="","",Sheet1!AF755)</f>
        <v>06/10/2025</v>
      </c>
      <c r="H755" s="21">
        <v>9106031920</v>
      </c>
      <c r="I755" t="str">
        <f>IF(H755="","",Sheet1!AF755)</f>
        <v>06/10/2025</v>
      </c>
      <c r="J755" s="40" t="str">
        <f t="shared" si="110"/>
        <v>NKHT2510/00200478150</v>
      </c>
      <c r="L755" s="42" t="str">
        <f>IF(H755="","",Sheet1!AK755)</f>
        <v>K25TTM</v>
      </c>
      <c r="M755" s="42" t="str">
        <f>IF(H755="","",Sheet1!AE755)</f>
        <v>00478150</v>
      </c>
      <c r="N755" s="43" t="str">
        <f>IF(H755="","",Sheet1!AF755)</f>
        <v>06/10/2025</v>
      </c>
      <c r="O755" s="15" t="str">
        <f>IF(H755="","",Sheet1!AH755)</f>
        <v>WIN-HNI-00-002</v>
      </c>
      <c r="S755" s="40" t="str">
        <f>IF(H755="","",Sheet1!AL755)</f>
        <v>2AW4 WM+ HNI Phú Châu, Ba Vì</v>
      </c>
      <c r="V755" s="40" t="str">
        <f>IF(H755="","",Sheet1!AL755)</f>
        <v>2AW4 WM+ HNI Phú Châu, Ba Vì</v>
      </c>
      <c r="Y755" s="15" t="str">
        <f>IF(H755="","",Sheet1!AJ755)</f>
        <v>MNH250</v>
      </c>
      <c r="AB755" s="51">
        <f t="shared" si="111"/>
        <v>5111</v>
      </c>
      <c r="AC755" s="51">
        <f t="shared" si="112"/>
        <v>131</v>
      </c>
      <c r="AE755" s="45">
        <f>IF(H755="","",Sheet1!U755)</f>
        <v>1</v>
      </c>
      <c r="AG755" s="15">
        <f>IF(H755="","",Sheet1!T755)</f>
        <v>46000</v>
      </c>
      <c r="AH755" s="46">
        <f t="shared" si="113"/>
        <v>46000</v>
      </c>
      <c r="AL755" s="48">
        <f t="shared" si="114"/>
        <v>8</v>
      </c>
      <c r="AN755" s="45">
        <f t="shared" si="115"/>
        <v>3680</v>
      </c>
      <c r="AO755" s="48">
        <f t="shared" si="116"/>
        <v>33311</v>
      </c>
      <c r="AQ755" s="52" t="str">
        <f t="shared" si="117"/>
        <v>K-hangtra</v>
      </c>
      <c r="AR755" s="52">
        <f t="shared" si="118"/>
        <v>156</v>
      </c>
      <c r="AS755" s="52">
        <f t="shared" si="119"/>
        <v>632</v>
      </c>
    </row>
    <row r="756" spans="3:45" x14ac:dyDescent="0.25">
      <c r="C756" s="39" t="str">
        <f>IF(H756="","",Sheet1!AI756)</f>
        <v>B</v>
      </c>
      <c r="D756" s="38" t="s">
        <v>3039</v>
      </c>
      <c r="E756" s="38" t="s">
        <v>25</v>
      </c>
      <c r="F756" s="39" t="str">
        <f>IF(H756="","",Sheet1!AF756)</f>
        <v>06/10/2025</v>
      </c>
      <c r="G756" t="str">
        <f>IF(H756="","",Sheet1!AF756)</f>
        <v>06/10/2025</v>
      </c>
      <c r="H756" s="21">
        <v>9106031985</v>
      </c>
      <c r="I756" t="str">
        <f>IF(H756="","",Sheet1!AF756)</f>
        <v>06/10/2025</v>
      </c>
      <c r="J756" s="40" t="str">
        <f t="shared" si="110"/>
        <v>NKHT2510/00200478175</v>
      </c>
      <c r="L756" s="42" t="str">
        <f>IF(H756="","",Sheet1!AK756)</f>
        <v>K25TTM</v>
      </c>
      <c r="M756" s="42" t="str">
        <f>IF(H756="","",Sheet1!AE756)</f>
        <v>00478175</v>
      </c>
      <c r="N756" s="43" t="str">
        <f>IF(H756="","",Sheet1!AF756)</f>
        <v>06/10/2025</v>
      </c>
      <c r="O756" s="15" t="str">
        <f>IF(H756="","",Sheet1!AH756)</f>
        <v>WIN-HNI-00-002</v>
      </c>
      <c r="S756" s="40" t="str">
        <f>IF(H756="","",Sheet1!AL756)</f>
        <v>2AW4 WM+ HNI Phú Châu, Ba Vì</v>
      </c>
      <c r="V756" s="40" t="str">
        <f>IF(H756="","",Sheet1!AL756)</f>
        <v>2AW4 WM+ HNI Phú Châu, Ba Vì</v>
      </c>
      <c r="Y756" s="15" t="str">
        <f>IF(H756="","",Sheet1!AJ756)</f>
        <v>GM500</v>
      </c>
      <c r="AB756" s="51">
        <f t="shared" si="111"/>
        <v>5111</v>
      </c>
      <c r="AC756" s="51">
        <f t="shared" si="112"/>
        <v>131</v>
      </c>
      <c r="AE756" s="45">
        <f>IF(H756="","",Sheet1!U756)</f>
        <v>1</v>
      </c>
      <c r="AG756" s="15">
        <f>IF(H756="","",Sheet1!T756)</f>
        <v>111058</v>
      </c>
      <c r="AH756" s="46">
        <f t="shared" si="113"/>
        <v>111058</v>
      </c>
      <c r="AL756" s="48">
        <f t="shared" si="114"/>
        <v>8</v>
      </c>
      <c r="AN756" s="45">
        <f t="shared" si="115"/>
        <v>8884.64</v>
      </c>
      <c r="AO756" s="48">
        <f t="shared" si="116"/>
        <v>33311</v>
      </c>
      <c r="AQ756" s="52" t="str">
        <f t="shared" si="117"/>
        <v>K-hangtra</v>
      </c>
      <c r="AR756" s="52">
        <f t="shared" si="118"/>
        <v>156</v>
      </c>
      <c r="AS756" s="52">
        <f t="shared" si="119"/>
        <v>632</v>
      </c>
    </row>
    <row r="757" spans="3:45" x14ac:dyDescent="0.25">
      <c r="C757" s="39" t="str">
        <f>IF(H757="","",Sheet1!AI757)</f>
        <v>B</v>
      </c>
      <c r="D757" s="38" t="s">
        <v>3039</v>
      </c>
      <c r="E757" s="38" t="s">
        <v>25</v>
      </c>
      <c r="F757" s="39" t="str">
        <f>IF(H757="","",Sheet1!AF757)</f>
        <v>06/10/2025</v>
      </c>
      <c r="G757" t="str">
        <f>IF(H757="","",Sheet1!AF757)</f>
        <v>06/10/2025</v>
      </c>
      <c r="H757" s="21">
        <v>9106032034</v>
      </c>
      <c r="I757" t="str">
        <f>IF(H757="","",Sheet1!AF757)</f>
        <v>06/10/2025</v>
      </c>
      <c r="J757" s="40" t="str">
        <f t="shared" si="110"/>
        <v>NKHT2510/05900010826</v>
      </c>
      <c r="L757" s="42" t="str">
        <f>IF(H757="","",Sheet1!AK757)</f>
        <v>K25TTM</v>
      </c>
      <c r="M757" s="42" t="str">
        <f>IF(H757="","",Sheet1!AE757)</f>
        <v>00010826</v>
      </c>
      <c r="N757" s="43" t="str">
        <f>IF(H757="","",Sheet1!AF757)</f>
        <v>06/10/2025</v>
      </c>
      <c r="O757" s="15" t="str">
        <f>IF(H757="","",Sheet1!AH757)</f>
        <v>WIN-059</v>
      </c>
      <c r="S757" s="40" t="str">
        <f>IF(H757="","",Sheet1!AL757)</f>
        <v>6377 WM+ TNN 610 Thống Nhất</v>
      </c>
      <c r="V757" s="40" t="str">
        <f>IF(H757="","",Sheet1!AL757)</f>
        <v>6377 WM+ TNN 610 Thống Nhất</v>
      </c>
      <c r="Y757" s="15" t="str">
        <f>IF(H757="","",Sheet1!AJ757)</f>
        <v>CC300</v>
      </c>
      <c r="AB757" s="51">
        <f t="shared" si="111"/>
        <v>5111</v>
      </c>
      <c r="AC757" s="51">
        <f t="shared" si="112"/>
        <v>131</v>
      </c>
      <c r="AE757" s="45">
        <f>IF(H757="","",Sheet1!U757)</f>
        <v>3</v>
      </c>
      <c r="AG757" s="15">
        <f>IF(H757="","",Sheet1!T757)</f>
        <v>60885</v>
      </c>
      <c r="AH757" s="46">
        <f t="shared" si="113"/>
        <v>182655</v>
      </c>
      <c r="AL757" s="48">
        <f t="shared" si="114"/>
        <v>8</v>
      </c>
      <c r="AN757" s="45">
        <f t="shared" si="115"/>
        <v>14612.4</v>
      </c>
      <c r="AO757" s="48">
        <f t="shared" si="116"/>
        <v>33311</v>
      </c>
      <c r="AQ757" s="52" t="str">
        <f t="shared" si="117"/>
        <v>K-hangtra</v>
      </c>
      <c r="AR757" s="52">
        <f t="shared" si="118"/>
        <v>156</v>
      </c>
      <c r="AS757" s="52">
        <f t="shared" si="119"/>
        <v>632</v>
      </c>
    </row>
    <row r="758" spans="3:45" x14ac:dyDescent="0.25">
      <c r="C758" s="39" t="str">
        <f>IF(H758="","",Sheet1!AI758)</f>
        <v>B</v>
      </c>
      <c r="D758" s="38" t="s">
        <v>3039</v>
      </c>
      <c r="E758" s="38" t="s">
        <v>25</v>
      </c>
      <c r="F758" s="39" t="str">
        <f>IF(H758="","",Sheet1!AF758)</f>
        <v>06/10/2025</v>
      </c>
      <c r="G758" t="str">
        <f>IF(H758="","",Sheet1!AF758)</f>
        <v>06/10/2025</v>
      </c>
      <c r="H758" s="21">
        <v>9106032039</v>
      </c>
      <c r="I758" t="str">
        <f>IF(H758="","",Sheet1!AF758)</f>
        <v>06/10/2025</v>
      </c>
      <c r="J758" s="40" t="str">
        <f t="shared" si="110"/>
        <v>NKHT2510/05900010827</v>
      </c>
      <c r="L758" s="42" t="str">
        <f>IF(H758="","",Sheet1!AK758)</f>
        <v>K25TTM</v>
      </c>
      <c r="M758" s="42" t="str">
        <f>IF(H758="","",Sheet1!AE758)</f>
        <v>00010827</v>
      </c>
      <c r="N758" s="43" t="str">
        <f>IF(H758="","",Sheet1!AF758)</f>
        <v>06/10/2025</v>
      </c>
      <c r="O758" s="15" t="str">
        <f>IF(H758="","",Sheet1!AH758)</f>
        <v>WIN-059</v>
      </c>
      <c r="S758" s="40" t="str">
        <f>IF(H758="","",Sheet1!AL758)</f>
        <v>6377 WM+ TNN 610 Thống Nhất</v>
      </c>
      <c r="V758" s="40" t="str">
        <f>IF(H758="","",Sheet1!AL758)</f>
        <v>6377 WM+ TNN 610 Thống Nhất</v>
      </c>
      <c r="Y758" s="15" t="str">
        <f>IF(H758="","",Sheet1!AJ758)</f>
        <v>GM500</v>
      </c>
      <c r="AB758" s="51">
        <f t="shared" si="111"/>
        <v>5111</v>
      </c>
      <c r="AC758" s="51">
        <f t="shared" si="112"/>
        <v>131</v>
      </c>
      <c r="AE758" s="45">
        <f>IF(H758="","",Sheet1!U758)</f>
        <v>1</v>
      </c>
      <c r="AG758" s="15">
        <f>IF(H758="","",Sheet1!T758)</f>
        <v>111058</v>
      </c>
      <c r="AH758" s="46">
        <f t="shared" si="113"/>
        <v>111058</v>
      </c>
      <c r="AL758" s="48">
        <f t="shared" si="114"/>
        <v>8</v>
      </c>
      <c r="AN758" s="45">
        <f t="shared" si="115"/>
        <v>8884.64</v>
      </c>
      <c r="AO758" s="48">
        <f t="shared" si="116"/>
        <v>33311</v>
      </c>
      <c r="AQ758" s="52" t="str">
        <f t="shared" si="117"/>
        <v>K-hangtra</v>
      </c>
      <c r="AR758" s="52">
        <f t="shared" si="118"/>
        <v>156</v>
      </c>
      <c r="AS758" s="52">
        <f t="shared" si="119"/>
        <v>632</v>
      </c>
    </row>
    <row r="759" spans="3:45" x14ac:dyDescent="0.25">
      <c r="C759" s="39" t="str">
        <f>IF(H759="","",Sheet1!AI759)</f>
        <v>B</v>
      </c>
      <c r="D759" s="38" t="s">
        <v>3039</v>
      </c>
      <c r="E759" s="38" t="s">
        <v>25</v>
      </c>
      <c r="F759" s="39" t="str">
        <f>IF(H759="","",Sheet1!AF759)</f>
        <v>06/10/2025</v>
      </c>
      <c r="G759" t="str">
        <f>IF(H759="","",Sheet1!AF759)</f>
        <v>06/10/2025</v>
      </c>
      <c r="H759" s="21">
        <v>9106032045</v>
      </c>
      <c r="I759" t="str">
        <f>IF(H759="","",Sheet1!AF759)</f>
        <v>06/10/2025</v>
      </c>
      <c r="J759" s="40" t="str">
        <f t="shared" si="110"/>
        <v>NKHT2510/00600014840</v>
      </c>
      <c r="L759" s="42" t="str">
        <f>IF(H759="","",Sheet1!AK759)</f>
        <v>K25TTM</v>
      </c>
      <c r="M759" s="42" t="str">
        <f>IF(H759="","",Sheet1!AE759)</f>
        <v>00014840</v>
      </c>
      <c r="N759" s="43" t="str">
        <f>IF(H759="","",Sheet1!AF759)</f>
        <v>06/10/2025</v>
      </c>
      <c r="O759" s="15" t="str">
        <f>IF(H759="","",Sheet1!AH759)</f>
        <v>WIN-HDG-00-006</v>
      </c>
      <c r="S759" s="40" t="str">
        <f>IF(H759="","",Sheet1!AL759)</f>
        <v>3475 WM+ HDG 1030A Lê Thanh Nghị</v>
      </c>
      <c r="V759" s="40" t="str">
        <f>IF(H759="","",Sheet1!AL759)</f>
        <v>3475 WM+ HDG 1030A Lê Thanh Nghị</v>
      </c>
      <c r="Y759" s="15" t="str">
        <f>IF(H759="","",Sheet1!AJ759)</f>
        <v>CN300</v>
      </c>
      <c r="AB759" s="51">
        <f t="shared" si="111"/>
        <v>5111</v>
      </c>
      <c r="AC759" s="51">
        <f t="shared" si="112"/>
        <v>131</v>
      </c>
      <c r="AE759" s="45">
        <f>IF(H759="","",Sheet1!U759)</f>
        <v>1</v>
      </c>
      <c r="AG759" s="15">
        <f>IF(H759="","",Sheet1!T759)</f>
        <v>70950</v>
      </c>
      <c r="AH759" s="46">
        <f t="shared" si="113"/>
        <v>70950</v>
      </c>
      <c r="AL759" s="48">
        <f t="shared" si="114"/>
        <v>8</v>
      </c>
      <c r="AN759" s="45">
        <f t="shared" si="115"/>
        <v>5676</v>
      </c>
      <c r="AO759" s="48">
        <f t="shared" si="116"/>
        <v>33311</v>
      </c>
      <c r="AQ759" s="52" t="str">
        <f t="shared" si="117"/>
        <v>K-hangtra</v>
      </c>
      <c r="AR759" s="52">
        <f t="shared" si="118"/>
        <v>156</v>
      </c>
      <c r="AS759" s="52">
        <f t="shared" si="119"/>
        <v>632</v>
      </c>
    </row>
    <row r="760" spans="3:45" x14ac:dyDescent="0.25">
      <c r="C760" s="39" t="str">
        <f>IF(H760="","",Sheet1!AI760)</f>
        <v>B</v>
      </c>
      <c r="D760" s="38" t="s">
        <v>3039</v>
      </c>
      <c r="E760" s="38" t="s">
        <v>25</v>
      </c>
      <c r="F760" s="39" t="str">
        <f>IF(H760="","",Sheet1!AF760)</f>
        <v>06/10/2025</v>
      </c>
      <c r="G760" t="str">
        <f>IF(H760="","",Sheet1!AF760)</f>
        <v>06/10/2025</v>
      </c>
      <c r="H760" s="21">
        <v>9106032045</v>
      </c>
      <c r="I760" t="str">
        <f>IF(H760="","",Sheet1!AF760)</f>
        <v>06/10/2025</v>
      </c>
      <c r="J760" s="40" t="str">
        <f t="shared" si="110"/>
        <v>NKHT2510/00600014840</v>
      </c>
      <c r="L760" s="42" t="str">
        <f>IF(H760="","",Sheet1!AK760)</f>
        <v>K25TTM</v>
      </c>
      <c r="M760" s="42" t="str">
        <f>IF(H760="","",Sheet1!AE760)</f>
        <v>00014840</v>
      </c>
      <c r="N760" s="43" t="str">
        <f>IF(H760="","",Sheet1!AF760)</f>
        <v>06/10/2025</v>
      </c>
      <c r="O760" s="15" t="str">
        <f>IF(H760="","",Sheet1!AH760)</f>
        <v>WIN-HDG-00-006</v>
      </c>
      <c r="S760" s="40" t="str">
        <f>IF(H760="","",Sheet1!AL760)</f>
        <v>3475 WM+ HDG 1030A Lê Thanh Nghị</v>
      </c>
      <c r="V760" s="40" t="str">
        <f>IF(H760="","",Sheet1!AL760)</f>
        <v>3475 WM+ HDG 1030A Lê Thanh Nghị</v>
      </c>
      <c r="Y760" s="15" t="str">
        <f>IF(H760="","",Sheet1!AJ760)</f>
        <v>CC300</v>
      </c>
      <c r="AB760" s="51">
        <f t="shared" si="111"/>
        <v>5111</v>
      </c>
      <c r="AC760" s="51">
        <f t="shared" si="112"/>
        <v>131</v>
      </c>
      <c r="AE760" s="45">
        <f>IF(H760="","",Sheet1!U760)</f>
        <v>1</v>
      </c>
      <c r="AG760" s="15">
        <f>IF(H760="","",Sheet1!T760)</f>
        <v>60885</v>
      </c>
      <c r="AH760" s="46">
        <f t="shared" si="113"/>
        <v>60885</v>
      </c>
      <c r="AL760" s="48">
        <f t="shared" si="114"/>
        <v>8</v>
      </c>
      <c r="AN760" s="45">
        <f t="shared" si="115"/>
        <v>4870.8</v>
      </c>
      <c r="AO760" s="48">
        <f t="shared" si="116"/>
        <v>33311</v>
      </c>
      <c r="AQ760" s="52" t="str">
        <f t="shared" si="117"/>
        <v>K-hangtra</v>
      </c>
      <c r="AR760" s="52">
        <f t="shared" si="118"/>
        <v>156</v>
      </c>
      <c r="AS760" s="52">
        <f t="shared" si="119"/>
        <v>632</v>
      </c>
    </row>
    <row r="761" spans="3:45" x14ac:dyDescent="0.25">
      <c r="C761" s="39" t="str">
        <f>IF(H761="","",Sheet1!AI761)</f>
        <v>B</v>
      </c>
      <c r="D761" s="38" t="s">
        <v>3039</v>
      </c>
      <c r="E761" s="38" t="s">
        <v>25</v>
      </c>
      <c r="F761" s="39" t="str">
        <f>IF(H761="","",Sheet1!AF761)</f>
        <v>06/10/2025</v>
      </c>
      <c r="G761" t="str">
        <f>IF(H761="","",Sheet1!AF761)</f>
        <v>06/10/2025</v>
      </c>
      <c r="H761" s="21">
        <v>9106032151</v>
      </c>
      <c r="I761" t="str">
        <f>IF(H761="","",Sheet1!AF761)</f>
        <v>06/10/2025</v>
      </c>
      <c r="J761" s="40" t="str">
        <f t="shared" si="110"/>
        <v>NKHT2510/00200478239</v>
      </c>
      <c r="L761" s="42" t="str">
        <f>IF(H761="","",Sheet1!AK761)</f>
        <v>K25TTM</v>
      </c>
      <c r="M761" s="42" t="str">
        <f>IF(H761="","",Sheet1!AE761)</f>
        <v>00478239</v>
      </c>
      <c r="N761" s="43" t="str">
        <f>IF(H761="","",Sheet1!AF761)</f>
        <v>06/10/2025</v>
      </c>
      <c r="O761" s="15" t="str">
        <f>IF(H761="","",Sheet1!AH761)</f>
        <v>WIN-HNI-00-002</v>
      </c>
      <c r="S761" s="40" t="str">
        <f>IF(H761="","",Sheet1!AL761)</f>
        <v>2ABA WM+ HNI Đội 2, Tiên Phương</v>
      </c>
      <c r="V761" s="40" t="str">
        <f>IF(H761="","",Sheet1!AL761)</f>
        <v>2ABA WM+ HNI Đội 2, Tiên Phương</v>
      </c>
      <c r="Y761" s="15" t="str">
        <f>IF(H761="","",Sheet1!AJ761)</f>
        <v>CGM300</v>
      </c>
      <c r="AB761" s="51">
        <f t="shared" si="111"/>
        <v>5111</v>
      </c>
      <c r="AC761" s="51">
        <f t="shared" si="112"/>
        <v>131</v>
      </c>
      <c r="AE761" s="45">
        <f>IF(H761="","",Sheet1!U761)</f>
        <v>3</v>
      </c>
      <c r="AG761" s="15">
        <f>IF(H761="","",Sheet1!T761)</f>
        <v>73431</v>
      </c>
      <c r="AH761" s="46">
        <f t="shared" si="113"/>
        <v>220293</v>
      </c>
      <c r="AL761" s="48">
        <f t="shared" si="114"/>
        <v>8</v>
      </c>
      <c r="AN761" s="45">
        <f t="shared" si="115"/>
        <v>17623.439999999999</v>
      </c>
      <c r="AO761" s="48">
        <f t="shared" si="116"/>
        <v>33311</v>
      </c>
      <c r="AQ761" s="52" t="str">
        <f t="shared" si="117"/>
        <v>K-hangtra</v>
      </c>
      <c r="AR761" s="52">
        <f t="shared" si="118"/>
        <v>156</v>
      </c>
      <c r="AS761" s="52">
        <f t="shared" si="119"/>
        <v>632</v>
      </c>
    </row>
    <row r="762" spans="3:45" x14ac:dyDescent="0.25">
      <c r="C762" s="39" t="str">
        <f>IF(H762="","",Sheet1!AI762)</f>
        <v>B</v>
      </c>
      <c r="D762" s="38" t="s">
        <v>3039</v>
      </c>
      <c r="E762" s="38" t="s">
        <v>25</v>
      </c>
      <c r="F762" s="39" t="str">
        <f>IF(H762="","",Sheet1!AF762)</f>
        <v>06/10/2025</v>
      </c>
      <c r="G762" t="str">
        <f>IF(H762="","",Sheet1!AF762)</f>
        <v>06/10/2025</v>
      </c>
      <c r="H762" s="21">
        <v>9106032151</v>
      </c>
      <c r="I762" t="str">
        <f>IF(H762="","",Sheet1!AF762)</f>
        <v>06/10/2025</v>
      </c>
      <c r="J762" s="40" t="str">
        <f t="shared" si="110"/>
        <v>NKHT2510/00200478239</v>
      </c>
      <c r="L762" s="42" t="str">
        <f>IF(H762="","",Sheet1!AK762)</f>
        <v>K25TTM</v>
      </c>
      <c r="M762" s="42" t="str">
        <f>IF(H762="","",Sheet1!AE762)</f>
        <v>00478239</v>
      </c>
      <c r="N762" s="43" t="str">
        <f>IF(H762="","",Sheet1!AF762)</f>
        <v>06/10/2025</v>
      </c>
      <c r="O762" s="15" t="str">
        <f>IF(H762="","",Sheet1!AH762)</f>
        <v>WIN-HNI-00-002</v>
      </c>
      <c r="S762" s="40" t="str">
        <f>IF(H762="","",Sheet1!AL762)</f>
        <v>2ABA WM+ HNI Đội 2, Tiên Phương</v>
      </c>
      <c r="V762" s="40" t="str">
        <f>IF(H762="","",Sheet1!AL762)</f>
        <v>2ABA WM+ HNI Đội 2, Tiên Phương</v>
      </c>
      <c r="Y762" s="15" t="str">
        <f>IF(H762="","",Sheet1!AJ762)</f>
        <v>GM500</v>
      </c>
      <c r="AB762" s="51">
        <f t="shared" si="111"/>
        <v>5111</v>
      </c>
      <c r="AC762" s="51">
        <f t="shared" si="112"/>
        <v>131</v>
      </c>
      <c r="AE762" s="45">
        <f>IF(H762="","",Sheet1!U762)</f>
        <v>3</v>
      </c>
      <c r="AG762" s="15">
        <f>IF(H762="","",Sheet1!T762)</f>
        <v>111058</v>
      </c>
      <c r="AH762" s="46">
        <f t="shared" si="113"/>
        <v>333174</v>
      </c>
      <c r="AL762" s="48">
        <f t="shared" si="114"/>
        <v>8</v>
      </c>
      <c r="AN762" s="45">
        <f t="shared" si="115"/>
        <v>26653.920000000002</v>
      </c>
      <c r="AO762" s="48">
        <f t="shared" si="116"/>
        <v>33311</v>
      </c>
      <c r="AQ762" s="52" t="str">
        <f t="shared" si="117"/>
        <v>K-hangtra</v>
      </c>
      <c r="AR762" s="52">
        <f t="shared" si="118"/>
        <v>156</v>
      </c>
      <c r="AS762" s="52">
        <f t="shared" si="119"/>
        <v>632</v>
      </c>
    </row>
    <row r="763" spans="3:45" x14ac:dyDescent="0.25">
      <c r="C763" s="39" t="str">
        <f>IF(H763="","",Sheet1!AI763)</f>
        <v>N</v>
      </c>
      <c r="D763" s="38" t="s">
        <v>3039</v>
      </c>
      <c r="E763" s="38" t="s">
        <v>25</v>
      </c>
      <c r="F763" s="39" t="str">
        <f>IF(H763="","",Sheet1!AF763)</f>
        <v>06/10/2025</v>
      </c>
      <c r="G763" t="str">
        <f>IF(H763="","",Sheet1!AF763)</f>
        <v>06/10/2025</v>
      </c>
      <c r="H763" s="21">
        <v>9106032176</v>
      </c>
      <c r="I763" t="str">
        <f>IF(H763="","",Sheet1!AF763)</f>
        <v>06/10/2025</v>
      </c>
      <c r="J763" s="40" t="str">
        <f t="shared" si="110"/>
        <v>NKHT2510/04200009967</v>
      </c>
      <c r="L763" s="42" t="str">
        <f>IF(H763="","",Sheet1!AK763)</f>
        <v>K25TTM</v>
      </c>
      <c r="M763" s="42" t="str">
        <f>IF(H763="","",Sheet1!AE763)</f>
        <v>00009967</v>
      </c>
      <c r="N763" s="43" t="str">
        <f>IF(H763="","",Sheet1!AF763)</f>
        <v>06/10/2025</v>
      </c>
      <c r="O763" s="15" t="str">
        <f>IF(H763="","",Sheet1!AH763)</f>
        <v>WIN-042</v>
      </c>
      <c r="S763" s="40" t="str">
        <f>IF(H763="","",Sheet1!AL763)</f>
        <v>6183 WM+ QNI 658 Nguyễn Văn Linh</v>
      </c>
      <c r="V763" s="40" t="str">
        <f>IF(H763="","",Sheet1!AL763)</f>
        <v>6183 WM+ QNI 658 Nguyễn Văn Linh</v>
      </c>
      <c r="Y763" s="15" t="str">
        <f>IF(H763="","",Sheet1!AJ763)</f>
        <v>MNH250</v>
      </c>
      <c r="AB763" s="51">
        <f t="shared" si="111"/>
        <v>5111</v>
      </c>
      <c r="AC763" s="51">
        <f t="shared" si="112"/>
        <v>131</v>
      </c>
      <c r="AE763" s="45">
        <f>IF(H763="","",Sheet1!U763)</f>
        <v>1</v>
      </c>
      <c r="AG763" s="15">
        <f>IF(H763="","",Sheet1!T763)</f>
        <v>46000</v>
      </c>
      <c r="AH763" s="46">
        <f t="shared" si="113"/>
        <v>46000</v>
      </c>
      <c r="AL763" s="48">
        <f t="shared" si="114"/>
        <v>8</v>
      </c>
      <c r="AN763" s="45">
        <f t="shared" si="115"/>
        <v>3680</v>
      </c>
      <c r="AO763" s="48">
        <f t="shared" si="116"/>
        <v>33311</v>
      </c>
      <c r="AQ763" s="52" t="str">
        <f t="shared" si="117"/>
        <v>K-hangtra</v>
      </c>
      <c r="AR763" s="52">
        <f t="shared" si="118"/>
        <v>156</v>
      </c>
      <c r="AS763" s="52">
        <f t="shared" si="119"/>
        <v>632</v>
      </c>
    </row>
    <row r="764" spans="3:45" x14ac:dyDescent="0.25">
      <c r="C764" s="39" t="str">
        <f>IF(H764="","",Sheet1!AI764)</f>
        <v>N</v>
      </c>
      <c r="D764" s="38" t="s">
        <v>3039</v>
      </c>
      <c r="E764" s="38" t="s">
        <v>25</v>
      </c>
      <c r="F764" s="39" t="str">
        <f>IF(H764="","",Sheet1!AF764)</f>
        <v>06/10/2025</v>
      </c>
      <c r="G764" t="str">
        <f>IF(H764="","",Sheet1!AF764)</f>
        <v>06/10/2025</v>
      </c>
      <c r="H764" s="21">
        <v>9106032176</v>
      </c>
      <c r="I764" t="str">
        <f>IF(H764="","",Sheet1!AF764)</f>
        <v>06/10/2025</v>
      </c>
      <c r="J764" s="40" t="str">
        <f t="shared" si="110"/>
        <v>NKHT2510/04200009967</v>
      </c>
      <c r="L764" s="42" t="str">
        <f>IF(H764="","",Sheet1!AK764)</f>
        <v>K25TTM</v>
      </c>
      <c r="M764" s="42" t="str">
        <f>IF(H764="","",Sheet1!AE764)</f>
        <v>00009967</v>
      </c>
      <c r="N764" s="43" t="str">
        <f>IF(H764="","",Sheet1!AF764)</f>
        <v>06/10/2025</v>
      </c>
      <c r="O764" s="15" t="str">
        <f>IF(H764="","",Sheet1!AH764)</f>
        <v>WIN-042</v>
      </c>
      <c r="S764" s="40" t="str">
        <f>IF(H764="","",Sheet1!AL764)</f>
        <v>6183 WM+ QNI 658 Nguyễn Văn Linh</v>
      </c>
      <c r="V764" s="40" t="str">
        <f>IF(H764="","",Sheet1!AL764)</f>
        <v>6183 WM+ QNI 658 Nguyễn Văn Linh</v>
      </c>
      <c r="Y764" s="15" t="str">
        <f>IF(H764="","",Sheet1!AJ764)</f>
        <v>TH200</v>
      </c>
      <c r="AB764" s="51">
        <f t="shared" si="111"/>
        <v>5111</v>
      </c>
      <c r="AC764" s="51">
        <f t="shared" si="112"/>
        <v>131</v>
      </c>
      <c r="AE764" s="45">
        <f>IF(H764="","",Sheet1!U764)</f>
        <v>1</v>
      </c>
      <c r="AG764" s="15">
        <f>IF(H764="","",Sheet1!T764)</f>
        <v>45588</v>
      </c>
      <c r="AH764" s="46">
        <f t="shared" si="113"/>
        <v>45588</v>
      </c>
      <c r="AL764" s="48">
        <f t="shared" si="114"/>
        <v>8</v>
      </c>
      <c r="AN764" s="45">
        <f t="shared" si="115"/>
        <v>3647.04</v>
      </c>
      <c r="AO764" s="48">
        <f t="shared" si="116"/>
        <v>33311</v>
      </c>
      <c r="AQ764" s="52" t="str">
        <f t="shared" si="117"/>
        <v>K-hangtra</v>
      </c>
      <c r="AR764" s="52">
        <f t="shared" si="118"/>
        <v>156</v>
      </c>
      <c r="AS764" s="52">
        <f t="shared" si="119"/>
        <v>632</v>
      </c>
    </row>
    <row r="765" spans="3:45" x14ac:dyDescent="0.25">
      <c r="C765" s="39" t="str">
        <f>IF(H765="","",Sheet1!AI765)</f>
        <v>N</v>
      </c>
      <c r="D765" s="38" t="s">
        <v>3039</v>
      </c>
      <c r="E765" s="38" t="s">
        <v>25</v>
      </c>
      <c r="F765" s="39" t="str">
        <f>IF(H765="","",Sheet1!AF765)</f>
        <v>06/10/2025</v>
      </c>
      <c r="G765" t="str">
        <f>IF(H765="","",Sheet1!AF765)</f>
        <v>06/10/2025</v>
      </c>
      <c r="H765" s="21">
        <v>9106032176</v>
      </c>
      <c r="I765" t="str">
        <f>IF(H765="","",Sheet1!AF765)</f>
        <v>06/10/2025</v>
      </c>
      <c r="J765" s="40" t="str">
        <f t="shared" si="110"/>
        <v>NKHT2510/04200009967</v>
      </c>
      <c r="L765" s="42" t="str">
        <f>IF(H765="","",Sheet1!AK765)</f>
        <v>K25TTM</v>
      </c>
      <c r="M765" s="42" t="str">
        <f>IF(H765="","",Sheet1!AE765)</f>
        <v>00009967</v>
      </c>
      <c r="N765" s="43" t="str">
        <f>IF(H765="","",Sheet1!AF765)</f>
        <v>06/10/2025</v>
      </c>
      <c r="O765" s="15" t="str">
        <f>IF(H765="","",Sheet1!AH765)</f>
        <v>WIN-042</v>
      </c>
      <c r="S765" s="40" t="str">
        <f>IF(H765="","",Sheet1!AL765)</f>
        <v>6183 WM+ QNI 658 Nguyễn Văn Linh</v>
      </c>
      <c r="V765" s="40" t="str">
        <f>IF(H765="","",Sheet1!AL765)</f>
        <v>6183 WM+ QNI 658 Nguyễn Văn Linh</v>
      </c>
      <c r="Y765" s="15" t="str">
        <f>IF(H765="","",Sheet1!AJ765)</f>
        <v>TH200</v>
      </c>
      <c r="AB765" s="51">
        <f t="shared" si="111"/>
        <v>5111</v>
      </c>
      <c r="AC765" s="51">
        <f t="shared" si="112"/>
        <v>131</v>
      </c>
      <c r="AE765" s="45">
        <f>IF(H765="","",Sheet1!U765)</f>
        <v>1</v>
      </c>
      <c r="AG765" s="15">
        <f>IF(H765="","",Sheet1!T765)</f>
        <v>45588</v>
      </c>
      <c r="AH765" s="46">
        <f t="shared" si="113"/>
        <v>45588</v>
      </c>
      <c r="AL765" s="48">
        <f t="shared" si="114"/>
        <v>8</v>
      </c>
      <c r="AN765" s="45">
        <f t="shared" si="115"/>
        <v>3647.04</v>
      </c>
      <c r="AO765" s="48">
        <f t="shared" si="116"/>
        <v>33311</v>
      </c>
      <c r="AQ765" s="52" t="str">
        <f t="shared" si="117"/>
        <v>K-hangtra</v>
      </c>
      <c r="AR765" s="52">
        <f t="shared" si="118"/>
        <v>156</v>
      </c>
      <c r="AS765" s="52">
        <f t="shared" si="119"/>
        <v>632</v>
      </c>
    </row>
    <row r="766" spans="3:45" x14ac:dyDescent="0.25">
      <c r="C766" s="39" t="str">
        <f>IF(H766="","",Sheet1!AI766)</f>
        <v>B</v>
      </c>
      <c r="D766" s="38" t="s">
        <v>3039</v>
      </c>
      <c r="E766" s="38" t="s">
        <v>25</v>
      </c>
      <c r="F766" s="39" t="str">
        <f>IF(H766="","",Sheet1!AF766)</f>
        <v>06/10/2025</v>
      </c>
      <c r="G766" t="str">
        <f>IF(H766="","",Sheet1!AF766)</f>
        <v>06/10/2025</v>
      </c>
      <c r="H766" s="21">
        <v>9106032247</v>
      </c>
      <c r="I766" t="str">
        <f>IF(H766="","",Sheet1!AF766)</f>
        <v>06/10/2025</v>
      </c>
      <c r="J766" s="40" t="str">
        <f t="shared" si="110"/>
        <v>NKHT2510/00300018024</v>
      </c>
      <c r="L766" s="42" t="str">
        <f>IF(H766="","",Sheet1!AK766)</f>
        <v>K25TTM</v>
      </c>
      <c r="M766" s="42" t="str">
        <f>IF(H766="","",Sheet1!AE766)</f>
        <v>00018024</v>
      </c>
      <c r="N766" s="43" t="str">
        <f>IF(H766="","",Sheet1!AF766)</f>
        <v>06/10/2025</v>
      </c>
      <c r="O766" s="15" t="str">
        <f>IF(H766="","",Sheet1!AH766)</f>
        <v>WIN-PTO-00-003</v>
      </c>
      <c r="S766" s="40" t="str">
        <f>IF(H766="","",Sheet1!AL766)</f>
        <v>5947 WM+ PTO Khu 8 Thanh Ba</v>
      </c>
      <c r="V766" s="40" t="str">
        <f>IF(H766="","",Sheet1!AL766)</f>
        <v>5947 WM+ PTO Khu 8 Thanh Ba</v>
      </c>
      <c r="Y766" s="15" t="str">
        <f>IF(H766="","",Sheet1!AJ766)</f>
        <v>GM500</v>
      </c>
      <c r="AB766" s="51">
        <f t="shared" si="111"/>
        <v>5111</v>
      </c>
      <c r="AC766" s="51">
        <f t="shared" si="112"/>
        <v>131</v>
      </c>
      <c r="AE766" s="45">
        <f>IF(H766="","",Sheet1!U766)</f>
        <v>1</v>
      </c>
      <c r="AG766" s="15">
        <f>IF(H766="","",Sheet1!T766)</f>
        <v>111058</v>
      </c>
      <c r="AH766" s="46">
        <f t="shared" si="113"/>
        <v>111058</v>
      </c>
      <c r="AL766" s="48">
        <f t="shared" si="114"/>
        <v>8</v>
      </c>
      <c r="AN766" s="45">
        <f t="shared" si="115"/>
        <v>8884.64</v>
      </c>
      <c r="AO766" s="48">
        <f t="shared" si="116"/>
        <v>33311</v>
      </c>
      <c r="AQ766" s="52" t="str">
        <f t="shared" si="117"/>
        <v>K-hangtra</v>
      </c>
      <c r="AR766" s="52">
        <f t="shared" si="118"/>
        <v>156</v>
      </c>
      <c r="AS766" s="52">
        <f t="shared" si="119"/>
        <v>632</v>
      </c>
    </row>
    <row r="767" spans="3:45" x14ac:dyDescent="0.25">
      <c r="C767" s="39" t="str">
        <f>IF(H767="","",Sheet1!AI767)</f>
        <v>B</v>
      </c>
      <c r="D767" s="38" t="s">
        <v>3039</v>
      </c>
      <c r="E767" s="38" t="s">
        <v>25</v>
      </c>
      <c r="F767" s="39" t="str">
        <f>IF(H767="","",Sheet1!AF767)</f>
        <v>06/10/2025</v>
      </c>
      <c r="G767" t="str">
        <f>IF(H767="","",Sheet1!AF767)</f>
        <v>06/10/2025</v>
      </c>
      <c r="H767" s="21">
        <v>9106032277</v>
      </c>
      <c r="I767" t="str">
        <f>IF(H767="","",Sheet1!AF767)</f>
        <v>06/10/2025</v>
      </c>
      <c r="J767" s="40" t="str">
        <f t="shared" si="110"/>
        <v>NKHT2510/00700047123</v>
      </c>
      <c r="L767" s="42" t="str">
        <f>IF(H767="","",Sheet1!AK767)</f>
        <v>K25TTM</v>
      </c>
      <c r="M767" s="42" t="str">
        <f>IF(H767="","",Sheet1!AE767)</f>
        <v>00047123</v>
      </c>
      <c r="N767" s="43" t="str">
        <f>IF(H767="","",Sheet1!AF767)</f>
        <v>06/10/2025</v>
      </c>
      <c r="O767" s="15" t="str">
        <f>IF(H767="","",Sheet1!AH767)</f>
        <v>WIN-QNH-00-007</v>
      </c>
      <c r="S767" s="40" t="str">
        <f>IF(H767="","",Sheet1!AL767)</f>
        <v>3468 WM+ QNH 45 tổ 19C Quang Trung</v>
      </c>
      <c r="V767" s="40" t="str">
        <f>IF(H767="","",Sheet1!AL767)</f>
        <v>3468 WM+ QNH 45 tổ 19C Quang Trung</v>
      </c>
      <c r="Y767" s="15" t="str">
        <f>IF(H767="","",Sheet1!AJ767)</f>
        <v>GM500</v>
      </c>
      <c r="AB767" s="51">
        <f t="shared" si="111"/>
        <v>5111</v>
      </c>
      <c r="AC767" s="51">
        <f t="shared" si="112"/>
        <v>131</v>
      </c>
      <c r="AE767" s="45">
        <f>IF(H767="","",Sheet1!U767)</f>
        <v>1</v>
      </c>
      <c r="AG767" s="15">
        <f>IF(H767="","",Sheet1!T767)</f>
        <v>111058</v>
      </c>
      <c r="AH767" s="46">
        <f t="shared" si="113"/>
        <v>111058</v>
      </c>
      <c r="AL767" s="48">
        <f t="shared" si="114"/>
        <v>8</v>
      </c>
      <c r="AN767" s="45">
        <f t="shared" si="115"/>
        <v>8884.64</v>
      </c>
      <c r="AO767" s="48">
        <f t="shared" si="116"/>
        <v>33311</v>
      </c>
      <c r="AQ767" s="52" t="str">
        <f t="shared" si="117"/>
        <v>K-hangtra</v>
      </c>
      <c r="AR767" s="52">
        <f t="shared" si="118"/>
        <v>156</v>
      </c>
      <c r="AS767" s="52">
        <f t="shared" si="119"/>
        <v>632</v>
      </c>
    </row>
    <row r="768" spans="3:45" x14ac:dyDescent="0.25">
      <c r="C768" s="39" t="str">
        <f>IF(H768="","",Sheet1!AI768)</f>
        <v>N</v>
      </c>
      <c r="D768" s="38" t="s">
        <v>3039</v>
      </c>
      <c r="E768" s="38" t="s">
        <v>25</v>
      </c>
      <c r="F768" s="39" t="str">
        <f>IF(H768="","",Sheet1!AF768)</f>
        <v>06/10/2025</v>
      </c>
      <c r="G768" t="str">
        <f>IF(H768="","",Sheet1!AF768)</f>
        <v>06/10/2025</v>
      </c>
      <c r="H768" s="21">
        <v>9106032264</v>
      </c>
      <c r="I768" t="str">
        <f>IF(H768="","",Sheet1!AF768)</f>
        <v>06/10/2025</v>
      </c>
      <c r="J768" s="40" t="str">
        <f t="shared" si="110"/>
        <v>NKHT2510/06200006498</v>
      </c>
      <c r="L768" s="42" t="str">
        <f>IF(H768="","",Sheet1!AK768)</f>
        <v>K25TTM</v>
      </c>
      <c r="M768" s="42" t="str">
        <f>IF(H768="","",Sheet1!AE768)</f>
        <v>00006498</v>
      </c>
      <c r="N768" s="43" t="str">
        <f>IF(H768="","",Sheet1!AF768)</f>
        <v>06/10/2025</v>
      </c>
      <c r="O768" s="15" t="str">
        <f>IF(H768="","",Sheet1!AH768)</f>
        <v>WIN-062</v>
      </c>
      <c r="S768" s="40" t="str">
        <f>IF(H768="","",Sheet1!AL768)</f>
        <v>5364 WM+ BTN 22-24 Nguyễn Hội</v>
      </c>
      <c r="V768" s="40" t="str">
        <f>IF(H768="","",Sheet1!AL768)</f>
        <v>5364 WM+ BTN 22-24 Nguyễn Hội</v>
      </c>
      <c r="Y768" s="15" t="str">
        <f>IF(H768="","",Sheet1!AJ768)</f>
        <v>GM500</v>
      </c>
      <c r="AB768" s="51">
        <f t="shared" si="111"/>
        <v>5111</v>
      </c>
      <c r="AC768" s="51">
        <f t="shared" si="112"/>
        <v>131</v>
      </c>
      <c r="AE768" s="45">
        <f>IF(H768="","",Sheet1!U768)</f>
        <v>1</v>
      </c>
      <c r="AG768" s="15">
        <f>IF(H768="","",Sheet1!T768)</f>
        <v>111058</v>
      </c>
      <c r="AH768" s="46">
        <f t="shared" si="113"/>
        <v>111058</v>
      </c>
      <c r="AL768" s="48">
        <f t="shared" si="114"/>
        <v>8</v>
      </c>
      <c r="AN768" s="45">
        <f t="shared" si="115"/>
        <v>8884.64</v>
      </c>
      <c r="AO768" s="48">
        <f t="shared" si="116"/>
        <v>33311</v>
      </c>
      <c r="AQ768" s="52" t="str">
        <f t="shared" si="117"/>
        <v>K-hangtra</v>
      </c>
      <c r="AR768" s="52">
        <f t="shared" si="118"/>
        <v>156</v>
      </c>
      <c r="AS768" s="52">
        <f t="shared" si="119"/>
        <v>632</v>
      </c>
    </row>
    <row r="769" spans="3:45" x14ac:dyDescent="0.25">
      <c r="C769" s="39" t="str">
        <f>IF(H769="","",Sheet1!AI769)</f>
        <v>N</v>
      </c>
      <c r="D769" s="38" t="s">
        <v>3039</v>
      </c>
      <c r="E769" s="38" t="s">
        <v>25</v>
      </c>
      <c r="F769" s="39" t="str">
        <f>IF(H769="","",Sheet1!AF769)</f>
        <v>06/10/2025</v>
      </c>
      <c r="G769" t="str">
        <f>IF(H769="","",Sheet1!AF769)</f>
        <v>06/10/2025</v>
      </c>
      <c r="H769" s="21">
        <v>9106032292</v>
      </c>
      <c r="I769" t="str">
        <f>IF(H769="","",Sheet1!AF769)</f>
        <v>06/10/2025</v>
      </c>
      <c r="J769" s="40" t="str">
        <f t="shared" si="110"/>
        <v>NKHT2510/00900080238</v>
      </c>
      <c r="L769" s="42" t="str">
        <f>IF(H769="","",Sheet1!AK769)</f>
        <v>K25TTM</v>
      </c>
      <c r="M769" s="42" t="str">
        <f>IF(H769="","",Sheet1!AE769)</f>
        <v>00080238</v>
      </c>
      <c r="N769" s="43" t="str">
        <f>IF(H769="","",Sheet1!AF769)</f>
        <v>06/10/2025</v>
      </c>
      <c r="O769" s="15" t="str">
        <f>IF(H769="","",Sheet1!AH769)</f>
        <v>WIN-DNG-01-009</v>
      </c>
      <c r="S769" s="40" t="str">
        <f>IF(H769="","",Sheet1!AL769)</f>
        <v>6300 WM+ QNM 56 Nguyễn Tất Thành, Hội An</v>
      </c>
      <c r="V769" s="40" t="str">
        <f>IF(H769="","",Sheet1!AL769)</f>
        <v>6300 WM+ QNM 56 Nguyễn Tất Thành, Hội An</v>
      </c>
      <c r="Y769" s="15" t="str">
        <f>IF(H769="","",Sheet1!AJ769)</f>
        <v>GL250</v>
      </c>
      <c r="AB769" s="51">
        <f t="shared" si="111"/>
        <v>5111</v>
      </c>
      <c r="AC769" s="51">
        <f t="shared" si="112"/>
        <v>131</v>
      </c>
      <c r="AE769" s="45">
        <f>IF(H769="","",Sheet1!U769)</f>
        <v>1</v>
      </c>
      <c r="AG769" s="15">
        <f>IF(H769="","",Sheet1!T769)</f>
        <v>49500</v>
      </c>
      <c r="AH769" s="46">
        <f t="shared" si="113"/>
        <v>49500</v>
      </c>
      <c r="AL769" s="48">
        <f t="shared" si="114"/>
        <v>8</v>
      </c>
      <c r="AN769" s="45">
        <f t="shared" si="115"/>
        <v>3960</v>
      </c>
      <c r="AO769" s="48">
        <f t="shared" si="116"/>
        <v>33311</v>
      </c>
      <c r="AQ769" s="52" t="str">
        <f t="shared" si="117"/>
        <v>K-hangtra</v>
      </c>
      <c r="AR769" s="52">
        <f t="shared" si="118"/>
        <v>156</v>
      </c>
      <c r="AS769" s="52">
        <f t="shared" si="119"/>
        <v>632</v>
      </c>
    </row>
    <row r="770" spans="3:45" x14ac:dyDescent="0.25">
      <c r="C770" s="39" t="str">
        <f>IF(H770="","",Sheet1!AI770)</f>
        <v>B</v>
      </c>
      <c r="D770" s="38" t="s">
        <v>3039</v>
      </c>
      <c r="E770" s="38" t="s">
        <v>25</v>
      </c>
      <c r="F770" s="39" t="str">
        <f>IF(H770="","",Sheet1!AF770)</f>
        <v>06/10/2025</v>
      </c>
      <c r="G770" t="str">
        <f>IF(H770="","",Sheet1!AF770)</f>
        <v>06/10/2025</v>
      </c>
      <c r="H770" s="21">
        <v>9106032421</v>
      </c>
      <c r="I770" t="str">
        <f>IF(H770="","",Sheet1!AF770)</f>
        <v>06/10/2025</v>
      </c>
      <c r="J770" s="40" t="str">
        <f t="shared" si="110"/>
        <v>NKHT2510/02000033308</v>
      </c>
      <c r="L770" s="42" t="str">
        <f>IF(H770="","",Sheet1!AK770)</f>
        <v>K25TTM</v>
      </c>
      <c r="M770" s="42" t="str">
        <f>IF(H770="","",Sheet1!AE770)</f>
        <v>00033308</v>
      </c>
      <c r="N770" s="43" t="str">
        <f>IF(H770="","",Sheet1!AF770)</f>
        <v>06/10/2025</v>
      </c>
      <c r="O770" s="15" t="str">
        <f>IF(H770="","",Sheet1!AH770)</f>
        <v>WIN-020</v>
      </c>
      <c r="S770" s="40" t="str">
        <f>IF(H770="","",Sheet1!AL770)</f>
        <v>2BD9 WM+ THA 1206 Quang Trung</v>
      </c>
      <c r="V770" s="40" t="str">
        <f>IF(H770="","",Sheet1!AL770)</f>
        <v>2BD9 WM+ THA 1206 Quang Trung</v>
      </c>
      <c r="Y770" s="15" t="str">
        <f>IF(H770="","",Sheet1!AJ770)</f>
        <v>MNH250</v>
      </c>
      <c r="AB770" s="51">
        <f t="shared" si="111"/>
        <v>5111</v>
      </c>
      <c r="AC770" s="51">
        <f t="shared" si="112"/>
        <v>131</v>
      </c>
      <c r="AE770" s="45">
        <f>IF(H770="","",Sheet1!U770)</f>
        <v>2</v>
      </c>
      <c r="AG770" s="15">
        <f>IF(H770="","",Sheet1!T770)</f>
        <v>46000</v>
      </c>
      <c r="AH770" s="46">
        <f t="shared" si="113"/>
        <v>92000</v>
      </c>
      <c r="AL770" s="48">
        <f t="shared" si="114"/>
        <v>8</v>
      </c>
      <c r="AN770" s="45">
        <f t="shared" si="115"/>
        <v>7360</v>
      </c>
      <c r="AO770" s="48">
        <f t="shared" si="116"/>
        <v>33311</v>
      </c>
      <c r="AQ770" s="52" t="str">
        <f t="shared" si="117"/>
        <v>K-hangtra</v>
      </c>
      <c r="AR770" s="52">
        <f t="shared" si="118"/>
        <v>156</v>
      </c>
      <c r="AS770" s="52">
        <f t="shared" si="119"/>
        <v>632</v>
      </c>
    </row>
    <row r="771" spans="3:45" x14ac:dyDescent="0.25">
      <c r="C771" s="39" t="str">
        <f>IF(H771="","",Sheet1!AI771)</f>
        <v>B</v>
      </c>
      <c r="D771" s="38" t="s">
        <v>3039</v>
      </c>
      <c r="E771" s="38" t="s">
        <v>25</v>
      </c>
      <c r="F771" s="39" t="str">
        <f>IF(H771="","",Sheet1!AF771)</f>
        <v>06/10/2025</v>
      </c>
      <c r="G771" t="str">
        <f>IF(H771="","",Sheet1!AF771)</f>
        <v>06/10/2025</v>
      </c>
      <c r="H771" s="21">
        <v>9106032443</v>
      </c>
      <c r="I771" t="str">
        <f>IF(H771="","",Sheet1!AF771)</f>
        <v>06/10/2025</v>
      </c>
      <c r="J771" s="40" t="str">
        <f t="shared" ref="J771:J834" si="120">"NKHT25"&amp;TEXT(MONTH(I771),"00")&amp;"/"&amp;RIGHT(O771,3)&amp;M771</f>
        <v>NKHT2510/00200478323</v>
      </c>
      <c r="L771" s="42" t="str">
        <f>IF(H771="","",Sheet1!AK771)</f>
        <v>K25TTM</v>
      </c>
      <c r="M771" s="42" t="str">
        <f>IF(H771="","",Sheet1!AE771)</f>
        <v>00478323</v>
      </c>
      <c r="N771" s="43" t="str">
        <f>IF(H771="","",Sheet1!AF771)</f>
        <v>06/10/2025</v>
      </c>
      <c r="O771" s="15" t="str">
        <f>IF(H771="","",Sheet1!AH771)</f>
        <v>WIN-HNI-00-002</v>
      </c>
      <c r="S771" s="40" t="str">
        <f>IF(H771="","",Sheet1!AL771)</f>
        <v>2016 WM+ HNI R3A RC</v>
      </c>
      <c r="V771" s="40" t="str">
        <f>IF(H771="","",Sheet1!AL771)</f>
        <v>2016 WM+ HNI R3A RC</v>
      </c>
      <c r="Y771" s="15" t="str">
        <f>IF(H771="","",Sheet1!AJ771)</f>
        <v>GM500</v>
      </c>
      <c r="AB771" s="51">
        <f t="shared" ref="AB771:AB834" si="121">IF(H771="","",5111)</f>
        <v>5111</v>
      </c>
      <c r="AC771" s="51">
        <f t="shared" ref="AC771:AC834" si="122">IF(H771="","",131)</f>
        <v>131</v>
      </c>
      <c r="AE771" s="45">
        <f>IF(H771="","",Sheet1!U771)</f>
        <v>1</v>
      </c>
      <c r="AG771" s="15">
        <f>IF(H771="","",Sheet1!T771)</f>
        <v>111058</v>
      </c>
      <c r="AH771" s="46">
        <f t="shared" ref="AH771:AH834" si="123">AE771*AG771</f>
        <v>111058</v>
      </c>
      <c r="AL771" s="48">
        <f t="shared" ref="AL771:AL834" si="124">IF(H771="","",8)</f>
        <v>8</v>
      </c>
      <c r="AN771" s="45">
        <f t="shared" ref="AN771:AN834" si="125">AH771*8%</f>
        <v>8884.64</v>
      </c>
      <c r="AO771" s="48">
        <f t="shared" ref="AO771:AO834" si="126">IF(H771="","",33311)</f>
        <v>33311</v>
      </c>
      <c r="AQ771" s="52" t="str">
        <f t="shared" ref="AQ771:AQ834" si="127">IF(H771="","","K-hangtra")</f>
        <v>K-hangtra</v>
      </c>
      <c r="AR771" s="52">
        <f t="shared" ref="AR771:AR834" si="128">IF(H771="","",156)</f>
        <v>156</v>
      </c>
      <c r="AS771" s="52">
        <f t="shared" ref="AS771:AS834" si="129">IF(H771="","",632)</f>
        <v>632</v>
      </c>
    </row>
    <row r="772" spans="3:45" x14ac:dyDescent="0.25">
      <c r="C772" s="39" t="str">
        <f>IF(H772="","",Sheet1!AI772)</f>
        <v>B</v>
      </c>
      <c r="D772" s="38" t="s">
        <v>3039</v>
      </c>
      <c r="E772" s="38" t="s">
        <v>25</v>
      </c>
      <c r="F772" s="39" t="str">
        <f>IF(H772="","",Sheet1!AF772)</f>
        <v>06/10/2025</v>
      </c>
      <c r="G772" t="str">
        <f>IF(H772="","",Sheet1!AF772)</f>
        <v>06/10/2025</v>
      </c>
      <c r="H772" s="21">
        <v>9106032443</v>
      </c>
      <c r="I772" t="str">
        <f>IF(H772="","",Sheet1!AF772)</f>
        <v>06/10/2025</v>
      </c>
      <c r="J772" s="40" t="str">
        <f t="shared" si="120"/>
        <v>NKHT2510/00200478323</v>
      </c>
      <c r="L772" s="42" t="str">
        <f>IF(H772="","",Sheet1!AK772)</f>
        <v>K25TTM</v>
      </c>
      <c r="M772" s="42" t="str">
        <f>IF(H772="","",Sheet1!AE772)</f>
        <v>00478323</v>
      </c>
      <c r="N772" s="43" t="str">
        <f>IF(H772="","",Sheet1!AF772)</f>
        <v>06/10/2025</v>
      </c>
      <c r="O772" s="15" t="str">
        <f>IF(H772="","",Sheet1!AH772)</f>
        <v>WIN-HNI-00-002</v>
      </c>
      <c r="S772" s="40" t="str">
        <f>IF(H772="","",Sheet1!AL772)</f>
        <v>2016 WM+ HNI R3A RC</v>
      </c>
      <c r="V772" s="40" t="str">
        <f>IF(H772="","",Sheet1!AL772)</f>
        <v>2016 WM+ HNI R3A RC</v>
      </c>
      <c r="Y772" s="15" t="str">
        <f>IF(H772="","",Sheet1!AJ772)</f>
        <v>MNH250</v>
      </c>
      <c r="AB772" s="51">
        <f t="shared" si="121"/>
        <v>5111</v>
      </c>
      <c r="AC772" s="51">
        <f t="shared" si="122"/>
        <v>131</v>
      </c>
      <c r="AE772" s="45">
        <f>IF(H772="","",Sheet1!U772)</f>
        <v>1</v>
      </c>
      <c r="AG772" s="15">
        <f>IF(H772="","",Sheet1!T772)</f>
        <v>46000</v>
      </c>
      <c r="AH772" s="46">
        <f t="shared" si="123"/>
        <v>46000</v>
      </c>
      <c r="AL772" s="48">
        <f t="shared" si="124"/>
        <v>8</v>
      </c>
      <c r="AN772" s="45">
        <f t="shared" si="125"/>
        <v>3680</v>
      </c>
      <c r="AO772" s="48">
        <f t="shared" si="126"/>
        <v>33311</v>
      </c>
      <c r="AQ772" s="52" t="str">
        <f t="shared" si="127"/>
        <v>K-hangtra</v>
      </c>
      <c r="AR772" s="52">
        <f t="shared" si="128"/>
        <v>156</v>
      </c>
      <c r="AS772" s="52">
        <f t="shared" si="129"/>
        <v>632</v>
      </c>
    </row>
    <row r="773" spans="3:45" x14ac:dyDescent="0.25">
      <c r="C773" s="39" t="str">
        <f>IF(H773="","",Sheet1!AI773)</f>
        <v>B</v>
      </c>
      <c r="D773" s="38" t="s">
        <v>3039</v>
      </c>
      <c r="E773" s="38" t="s">
        <v>25</v>
      </c>
      <c r="F773" s="39" t="str">
        <f>IF(H773="","",Sheet1!AF773)</f>
        <v>06/10/2025</v>
      </c>
      <c r="G773" t="str">
        <f>IF(H773="","",Sheet1!AF773)</f>
        <v>06/10/2025</v>
      </c>
      <c r="H773" s="21">
        <v>9106032443</v>
      </c>
      <c r="I773" t="str">
        <f>IF(H773="","",Sheet1!AF773)</f>
        <v>06/10/2025</v>
      </c>
      <c r="J773" s="40" t="str">
        <f t="shared" si="120"/>
        <v>NKHT2510/00200478323</v>
      </c>
      <c r="L773" s="42" t="str">
        <f>IF(H773="","",Sheet1!AK773)</f>
        <v>K25TTM</v>
      </c>
      <c r="M773" s="42" t="str">
        <f>IF(H773="","",Sheet1!AE773)</f>
        <v>00478323</v>
      </c>
      <c r="N773" s="43" t="str">
        <f>IF(H773="","",Sheet1!AF773)</f>
        <v>06/10/2025</v>
      </c>
      <c r="O773" s="15" t="str">
        <f>IF(H773="","",Sheet1!AH773)</f>
        <v>WIN-HNI-00-002</v>
      </c>
      <c r="S773" s="40" t="str">
        <f>IF(H773="","",Sheet1!AL773)</f>
        <v>2016 WM+ HNI R3A RC</v>
      </c>
      <c r="V773" s="40" t="str">
        <f>IF(H773="","",Sheet1!AL773)</f>
        <v>2016 WM+ HNI R3A RC</v>
      </c>
      <c r="Y773" s="15" t="str">
        <f>IF(H773="","",Sheet1!AJ773)</f>
        <v>CGM300</v>
      </c>
      <c r="AB773" s="51">
        <f t="shared" si="121"/>
        <v>5111</v>
      </c>
      <c r="AC773" s="51">
        <f t="shared" si="122"/>
        <v>131</v>
      </c>
      <c r="AE773" s="45">
        <f>IF(H773="","",Sheet1!U773)</f>
        <v>3</v>
      </c>
      <c r="AG773" s="15">
        <f>IF(H773="","",Sheet1!T773)</f>
        <v>73431</v>
      </c>
      <c r="AH773" s="46">
        <f t="shared" si="123"/>
        <v>220293</v>
      </c>
      <c r="AL773" s="48">
        <f t="shared" si="124"/>
        <v>8</v>
      </c>
      <c r="AN773" s="45">
        <f t="shared" si="125"/>
        <v>17623.439999999999</v>
      </c>
      <c r="AO773" s="48">
        <f t="shared" si="126"/>
        <v>33311</v>
      </c>
      <c r="AQ773" s="52" t="str">
        <f t="shared" si="127"/>
        <v>K-hangtra</v>
      </c>
      <c r="AR773" s="52">
        <f t="shared" si="128"/>
        <v>156</v>
      </c>
      <c r="AS773" s="52">
        <f t="shared" si="129"/>
        <v>632</v>
      </c>
    </row>
    <row r="774" spans="3:45" x14ac:dyDescent="0.25">
      <c r="C774" s="39" t="str">
        <f>IF(H774="","",Sheet1!AI774)</f>
        <v>B</v>
      </c>
      <c r="D774" s="38" t="s">
        <v>3039</v>
      </c>
      <c r="E774" s="38" t="s">
        <v>25</v>
      </c>
      <c r="F774" s="39" t="str">
        <f>IF(H774="","",Sheet1!AF774)</f>
        <v>06/10/2025</v>
      </c>
      <c r="G774" t="str">
        <f>IF(H774="","",Sheet1!AF774)</f>
        <v>06/10/2025</v>
      </c>
      <c r="H774" s="21">
        <v>9106032550</v>
      </c>
      <c r="I774" t="str">
        <f>IF(H774="","",Sheet1!AF774)</f>
        <v>06/10/2025</v>
      </c>
      <c r="J774" s="40" t="str">
        <f t="shared" si="120"/>
        <v>NKHT2510/06400008110</v>
      </c>
      <c r="L774" s="42" t="str">
        <f>IF(H774="","",Sheet1!AK774)</f>
        <v>K25TTM</v>
      </c>
      <c r="M774" s="42" t="str">
        <f>IF(H774="","",Sheet1!AE774)</f>
        <v>00008110</v>
      </c>
      <c r="N774" s="43" t="str">
        <f>IF(H774="","",Sheet1!AF774)</f>
        <v>06/10/2025</v>
      </c>
      <c r="O774" s="15" t="str">
        <f>IF(H774="","",Sheet1!AH774)</f>
        <v>WIN-064</v>
      </c>
      <c r="S774" s="40" t="str">
        <f>IF(H774="","",Sheet1!AL774)</f>
        <v>4956 WM+ NDH 111 Hàng Thao</v>
      </c>
      <c r="V774" s="40" t="str">
        <f>IF(H774="","",Sheet1!AL774)</f>
        <v>4956 WM+ NDH 111 Hàng Thao</v>
      </c>
      <c r="Y774" s="15" t="str">
        <f>IF(H774="","",Sheet1!AJ774)</f>
        <v>CN300</v>
      </c>
      <c r="AB774" s="51">
        <f t="shared" si="121"/>
        <v>5111</v>
      </c>
      <c r="AC774" s="51">
        <f t="shared" si="122"/>
        <v>131</v>
      </c>
      <c r="AE774" s="45">
        <f>IF(H774="","",Sheet1!U774)</f>
        <v>3</v>
      </c>
      <c r="AG774" s="15">
        <f>IF(H774="","",Sheet1!T774)</f>
        <v>70950</v>
      </c>
      <c r="AH774" s="46">
        <f t="shared" si="123"/>
        <v>212850</v>
      </c>
      <c r="AL774" s="48">
        <f t="shared" si="124"/>
        <v>8</v>
      </c>
      <c r="AN774" s="45">
        <f t="shared" si="125"/>
        <v>17028</v>
      </c>
      <c r="AO774" s="48">
        <f t="shared" si="126"/>
        <v>33311</v>
      </c>
      <c r="AQ774" s="52" t="str">
        <f t="shared" si="127"/>
        <v>K-hangtra</v>
      </c>
      <c r="AR774" s="52">
        <f t="shared" si="128"/>
        <v>156</v>
      </c>
      <c r="AS774" s="52">
        <f t="shared" si="129"/>
        <v>632</v>
      </c>
    </row>
    <row r="775" spans="3:45" x14ac:dyDescent="0.25">
      <c r="C775" s="39" t="str">
        <f>IF(H775="","",Sheet1!AI775)</f>
        <v>N</v>
      </c>
      <c r="D775" s="38" t="s">
        <v>3039</v>
      </c>
      <c r="E775" s="38" t="s">
        <v>25</v>
      </c>
      <c r="F775" s="39" t="str">
        <f>IF(H775="","",Sheet1!AF775)</f>
        <v>06/10/2025</v>
      </c>
      <c r="G775" t="str">
        <f>IF(H775="","",Sheet1!AF775)</f>
        <v>06/10/2025</v>
      </c>
      <c r="H775" s="21">
        <v>9106032581</v>
      </c>
      <c r="I775" t="str">
        <f>IF(H775="","",Sheet1!AF775)</f>
        <v>06/10/2025</v>
      </c>
      <c r="J775" s="40" t="str">
        <f t="shared" si="120"/>
        <v>NKHT2510/00900080250</v>
      </c>
      <c r="L775" s="42" t="str">
        <f>IF(H775="","",Sheet1!AK775)</f>
        <v>K25TTM</v>
      </c>
      <c r="M775" s="42" t="str">
        <f>IF(H775="","",Sheet1!AE775)</f>
        <v>00080250</v>
      </c>
      <c r="N775" s="43" t="str">
        <f>IF(H775="","",Sheet1!AF775)</f>
        <v>06/10/2025</v>
      </c>
      <c r="O775" s="15" t="str">
        <f>IF(H775="","",Sheet1!AH775)</f>
        <v>WIN-DNG-01-009</v>
      </c>
      <c r="S775" s="40" t="str">
        <f>IF(H775="","",Sheet1!AL775)</f>
        <v>4325 WM+ DNG 63 Núi Thành</v>
      </c>
      <c r="V775" s="40" t="str">
        <f>IF(H775="","",Sheet1!AL775)</f>
        <v>4325 WM+ DNG 63 Núi Thành</v>
      </c>
      <c r="Y775" s="15" t="str">
        <f>IF(H775="","",Sheet1!AJ775)</f>
        <v>GM500</v>
      </c>
      <c r="AB775" s="51">
        <f t="shared" si="121"/>
        <v>5111</v>
      </c>
      <c r="AC775" s="51">
        <f t="shared" si="122"/>
        <v>131</v>
      </c>
      <c r="AE775" s="45">
        <f>IF(H775="","",Sheet1!U775)</f>
        <v>1</v>
      </c>
      <c r="AG775" s="15">
        <f>IF(H775="","",Sheet1!T775)</f>
        <v>111058</v>
      </c>
      <c r="AH775" s="46">
        <f t="shared" si="123"/>
        <v>111058</v>
      </c>
      <c r="AL775" s="48">
        <f t="shared" si="124"/>
        <v>8</v>
      </c>
      <c r="AN775" s="45">
        <f t="shared" si="125"/>
        <v>8884.64</v>
      </c>
      <c r="AO775" s="48">
        <f t="shared" si="126"/>
        <v>33311</v>
      </c>
      <c r="AQ775" s="52" t="str">
        <f t="shared" si="127"/>
        <v>K-hangtra</v>
      </c>
      <c r="AR775" s="52">
        <f t="shared" si="128"/>
        <v>156</v>
      </c>
      <c r="AS775" s="52">
        <f t="shared" si="129"/>
        <v>632</v>
      </c>
    </row>
    <row r="776" spans="3:45" x14ac:dyDescent="0.25">
      <c r="C776" s="39" t="str">
        <f>IF(H776="","",Sheet1!AI776)</f>
        <v>N</v>
      </c>
      <c r="D776" s="38" t="s">
        <v>3039</v>
      </c>
      <c r="E776" s="38" t="s">
        <v>25</v>
      </c>
      <c r="F776" s="39" t="str">
        <f>IF(H776="","",Sheet1!AF776)</f>
        <v>06/10/2025</v>
      </c>
      <c r="G776" t="str">
        <f>IF(H776="","",Sheet1!AF776)</f>
        <v>06/10/2025</v>
      </c>
      <c r="H776" s="21">
        <v>9106032581</v>
      </c>
      <c r="I776" t="str">
        <f>IF(H776="","",Sheet1!AF776)</f>
        <v>06/10/2025</v>
      </c>
      <c r="J776" s="40" t="str">
        <f t="shared" si="120"/>
        <v>NKHT2510/00900080250</v>
      </c>
      <c r="L776" s="42" t="str">
        <f>IF(H776="","",Sheet1!AK776)</f>
        <v>K25TTM</v>
      </c>
      <c r="M776" s="42" t="str">
        <f>IF(H776="","",Sheet1!AE776)</f>
        <v>00080250</v>
      </c>
      <c r="N776" s="43" t="str">
        <f>IF(H776="","",Sheet1!AF776)</f>
        <v>06/10/2025</v>
      </c>
      <c r="O776" s="15" t="str">
        <f>IF(H776="","",Sheet1!AH776)</f>
        <v>WIN-DNG-01-009</v>
      </c>
      <c r="S776" s="40" t="str">
        <f>IF(H776="","",Sheet1!AL776)</f>
        <v>4325 WM+ DNG 63 Núi Thành</v>
      </c>
      <c r="V776" s="40" t="str">
        <f>IF(H776="","",Sheet1!AL776)</f>
        <v>4325 WM+ DNG 63 Núi Thành</v>
      </c>
      <c r="Y776" s="15" t="str">
        <f>IF(H776="","",Sheet1!AJ776)</f>
        <v>CC300</v>
      </c>
      <c r="AB776" s="51">
        <f t="shared" si="121"/>
        <v>5111</v>
      </c>
      <c r="AC776" s="51">
        <f t="shared" si="122"/>
        <v>131</v>
      </c>
      <c r="AE776" s="45">
        <f>IF(H776="","",Sheet1!U776)</f>
        <v>4</v>
      </c>
      <c r="AG776" s="15">
        <f>IF(H776="","",Sheet1!T776)</f>
        <v>60885</v>
      </c>
      <c r="AH776" s="46">
        <f t="shared" si="123"/>
        <v>243540</v>
      </c>
      <c r="AL776" s="48">
        <f t="shared" si="124"/>
        <v>8</v>
      </c>
      <c r="AN776" s="45">
        <f t="shared" si="125"/>
        <v>19483.2</v>
      </c>
      <c r="AO776" s="48">
        <f t="shared" si="126"/>
        <v>33311</v>
      </c>
      <c r="AQ776" s="52" t="str">
        <f t="shared" si="127"/>
        <v>K-hangtra</v>
      </c>
      <c r="AR776" s="52">
        <f t="shared" si="128"/>
        <v>156</v>
      </c>
      <c r="AS776" s="52">
        <f t="shared" si="129"/>
        <v>632</v>
      </c>
    </row>
    <row r="777" spans="3:45" x14ac:dyDescent="0.25">
      <c r="C777" s="39" t="str">
        <f>IF(H777="","",Sheet1!AI777)</f>
        <v>B</v>
      </c>
      <c r="D777" s="38" t="s">
        <v>3039</v>
      </c>
      <c r="E777" s="38" t="s">
        <v>25</v>
      </c>
      <c r="F777" s="39" t="str">
        <f>IF(H777="","",Sheet1!AF777)</f>
        <v>06/10/2025</v>
      </c>
      <c r="G777" t="str">
        <f>IF(H777="","",Sheet1!AF777)</f>
        <v>06/10/2025</v>
      </c>
      <c r="H777" s="21">
        <v>9106032576</v>
      </c>
      <c r="I777" t="str">
        <f>IF(H777="","",Sheet1!AF777)</f>
        <v>06/10/2025</v>
      </c>
      <c r="J777" s="40" t="str">
        <f t="shared" si="120"/>
        <v>NKHT2510/02000033310</v>
      </c>
      <c r="L777" s="42" t="str">
        <f>IF(H777="","",Sheet1!AK777)</f>
        <v>K25TTM</v>
      </c>
      <c r="M777" s="42" t="str">
        <f>IF(H777="","",Sheet1!AE777)</f>
        <v>00033310</v>
      </c>
      <c r="N777" s="43" t="str">
        <f>IF(H777="","",Sheet1!AF777)</f>
        <v>06/10/2025</v>
      </c>
      <c r="O777" s="15" t="str">
        <f>IF(H777="","",Sheet1!AH777)</f>
        <v>WIN-020</v>
      </c>
      <c r="S777" s="40" t="str">
        <f>IF(H777="","",Sheet1!AL777)</f>
        <v>6737 WM+ THA Yên Doãn, Đông Sơn</v>
      </c>
      <c r="V777" s="40" t="str">
        <f>IF(H777="","",Sheet1!AL777)</f>
        <v>6737 WM+ THA Yên Doãn, Đông Sơn</v>
      </c>
      <c r="Y777" s="15" t="str">
        <f>IF(H777="","",Sheet1!AJ777)</f>
        <v>GSG250</v>
      </c>
      <c r="AB777" s="51">
        <f t="shared" si="121"/>
        <v>5111</v>
      </c>
      <c r="AC777" s="51">
        <f t="shared" si="122"/>
        <v>131</v>
      </c>
      <c r="AE777" s="45">
        <f>IF(H777="","",Sheet1!U777)</f>
        <v>2</v>
      </c>
      <c r="AG777" s="15">
        <f>IF(H777="","",Sheet1!T777)</f>
        <v>50400</v>
      </c>
      <c r="AH777" s="46">
        <f t="shared" si="123"/>
        <v>100800</v>
      </c>
      <c r="AL777" s="48">
        <f t="shared" si="124"/>
        <v>8</v>
      </c>
      <c r="AN777" s="45">
        <f t="shared" si="125"/>
        <v>8064</v>
      </c>
      <c r="AO777" s="48">
        <f t="shared" si="126"/>
        <v>33311</v>
      </c>
      <c r="AQ777" s="52" t="str">
        <f t="shared" si="127"/>
        <v>K-hangtra</v>
      </c>
      <c r="AR777" s="52">
        <f t="shared" si="128"/>
        <v>156</v>
      </c>
      <c r="AS777" s="52">
        <f t="shared" si="129"/>
        <v>632</v>
      </c>
    </row>
    <row r="778" spans="3:45" x14ac:dyDescent="0.25">
      <c r="C778" s="39" t="str">
        <f>IF(H778="","",Sheet1!AI778)</f>
        <v>B</v>
      </c>
      <c r="D778" s="38" t="s">
        <v>3039</v>
      </c>
      <c r="E778" s="38" t="s">
        <v>25</v>
      </c>
      <c r="F778" s="39" t="str">
        <f>IF(H778="","",Sheet1!AF778)</f>
        <v>06/10/2025</v>
      </c>
      <c r="G778" t="str">
        <f>IF(H778="","",Sheet1!AF778)</f>
        <v>06/10/2025</v>
      </c>
      <c r="H778" s="21">
        <v>9106032683</v>
      </c>
      <c r="I778" t="str">
        <f>IF(H778="","",Sheet1!AF778)</f>
        <v>06/10/2025</v>
      </c>
      <c r="J778" s="40" t="str">
        <f t="shared" si="120"/>
        <v>NKHT2510/02500035168</v>
      </c>
      <c r="L778" s="42" t="str">
        <f>IF(H778="","",Sheet1!AK778)</f>
        <v>K25TTM</v>
      </c>
      <c r="M778" s="42" t="str">
        <f>IF(H778="","",Sheet1!AE778)</f>
        <v>00035168</v>
      </c>
      <c r="N778" s="43" t="str">
        <f>IF(H778="","",Sheet1!AF778)</f>
        <v>06/10/2025</v>
      </c>
      <c r="O778" s="15" t="str">
        <f>IF(H778="","",Sheet1!AH778)</f>
        <v>WIN-025</v>
      </c>
      <c r="S778" s="40" t="str">
        <f>IF(H778="","",Sheet1!AL778)</f>
        <v>2914 WM+ HPG 73 Cát Dài</v>
      </c>
      <c r="V778" s="40" t="str">
        <f>IF(H778="","",Sheet1!AL778)</f>
        <v>2914 WM+ HPG 73 Cát Dài</v>
      </c>
      <c r="Y778" s="15" t="str">
        <f>IF(H778="","",Sheet1!AJ778)</f>
        <v>GTLX250G</v>
      </c>
      <c r="AB778" s="51">
        <f t="shared" si="121"/>
        <v>5111</v>
      </c>
      <c r="AC778" s="51">
        <f t="shared" si="122"/>
        <v>131</v>
      </c>
      <c r="AE778" s="45">
        <f>IF(H778="","",Sheet1!U778)</f>
        <v>3</v>
      </c>
      <c r="AG778" s="15">
        <f>IF(H778="","",Sheet1!T778)</f>
        <v>41150</v>
      </c>
      <c r="AH778" s="46">
        <f t="shared" si="123"/>
        <v>123450</v>
      </c>
      <c r="AL778" s="48">
        <f t="shared" si="124"/>
        <v>8</v>
      </c>
      <c r="AN778" s="45">
        <f t="shared" si="125"/>
        <v>9876</v>
      </c>
      <c r="AO778" s="48">
        <f t="shared" si="126"/>
        <v>33311</v>
      </c>
      <c r="AQ778" s="52" t="str">
        <f t="shared" si="127"/>
        <v>K-hangtra</v>
      </c>
      <c r="AR778" s="52">
        <f t="shared" si="128"/>
        <v>156</v>
      </c>
      <c r="AS778" s="52">
        <f t="shared" si="129"/>
        <v>632</v>
      </c>
    </row>
    <row r="779" spans="3:45" x14ac:dyDescent="0.25">
      <c r="C779" s="39" t="str">
        <f>IF(H779="","",Sheet1!AI779)</f>
        <v>N</v>
      </c>
      <c r="D779" s="38" t="s">
        <v>3039</v>
      </c>
      <c r="E779" s="38" t="s">
        <v>25</v>
      </c>
      <c r="F779" s="39" t="str">
        <f>IF(H779="","",Sheet1!AF779)</f>
        <v>06/10/2025</v>
      </c>
      <c r="G779" t="str">
        <f>IF(H779="","",Sheet1!AF779)</f>
        <v>06/10/2025</v>
      </c>
      <c r="H779" s="21">
        <v>9106032750</v>
      </c>
      <c r="I779" t="str">
        <f>IF(H779="","",Sheet1!AF779)</f>
        <v>06/10/2025</v>
      </c>
      <c r="J779" s="40" t="str">
        <f t="shared" si="120"/>
        <v>NKHT2510/00900080260</v>
      </c>
      <c r="L779" s="42" t="str">
        <f>IF(H779="","",Sheet1!AK779)</f>
        <v>K25TTM</v>
      </c>
      <c r="M779" s="42" t="str">
        <f>IF(H779="","",Sheet1!AE779)</f>
        <v>00080260</v>
      </c>
      <c r="N779" s="43" t="str">
        <f>IF(H779="","",Sheet1!AF779)</f>
        <v>06/10/2025</v>
      </c>
      <c r="O779" s="15" t="str">
        <f>IF(H779="","",Sheet1!AH779)</f>
        <v>WIN-DNG-01-009</v>
      </c>
      <c r="S779" s="40" t="str">
        <f>IF(H779="","",Sheet1!AL779)</f>
        <v>5261 WM+ DNG 02 Tôn Thất Đạm</v>
      </c>
      <c r="V779" s="40" t="str">
        <f>IF(H779="","",Sheet1!AL779)</f>
        <v>5261 WM+ DNG 02 Tôn Thất Đạm</v>
      </c>
      <c r="Y779" s="15" t="str">
        <f>IF(H779="","",Sheet1!AJ779)</f>
        <v>CC300</v>
      </c>
      <c r="AB779" s="51">
        <f t="shared" si="121"/>
        <v>5111</v>
      </c>
      <c r="AC779" s="51">
        <f t="shared" si="122"/>
        <v>131</v>
      </c>
      <c r="AE779" s="45">
        <f>IF(H779="","",Sheet1!U779)</f>
        <v>2</v>
      </c>
      <c r="AG779" s="15">
        <f>IF(H779="","",Sheet1!T779)</f>
        <v>60885</v>
      </c>
      <c r="AH779" s="46">
        <f t="shared" si="123"/>
        <v>121770</v>
      </c>
      <c r="AL779" s="48">
        <f t="shared" si="124"/>
        <v>8</v>
      </c>
      <c r="AN779" s="45">
        <f t="shared" si="125"/>
        <v>9741.6</v>
      </c>
      <c r="AO779" s="48">
        <f t="shared" si="126"/>
        <v>33311</v>
      </c>
      <c r="AQ779" s="52" t="str">
        <f t="shared" si="127"/>
        <v>K-hangtra</v>
      </c>
      <c r="AR779" s="52">
        <f t="shared" si="128"/>
        <v>156</v>
      </c>
      <c r="AS779" s="52">
        <f t="shared" si="129"/>
        <v>632</v>
      </c>
    </row>
    <row r="780" spans="3:45" x14ac:dyDescent="0.25">
      <c r="C780" s="39" t="str">
        <f>IF(H780="","",Sheet1!AI780)</f>
        <v>N</v>
      </c>
      <c r="D780" s="38" t="s">
        <v>3039</v>
      </c>
      <c r="E780" s="38" t="s">
        <v>25</v>
      </c>
      <c r="F780" s="39" t="str">
        <f>IF(H780="","",Sheet1!AF780)</f>
        <v>06/10/2025</v>
      </c>
      <c r="G780" t="str">
        <f>IF(H780="","",Sheet1!AF780)</f>
        <v>06/10/2025</v>
      </c>
      <c r="H780" s="21">
        <v>9106032705</v>
      </c>
      <c r="I780" t="str">
        <f>IF(H780="","",Sheet1!AF780)</f>
        <v>06/10/2025</v>
      </c>
      <c r="J780" s="40" t="str">
        <f t="shared" si="120"/>
        <v>NKHT2510/01900002702</v>
      </c>
      <c r="L780" s="42" t="str">
        <f>IF(H780="","",Sheet1!AK780)</f>
        <v>K25TTM</v>
      </c>
      <c r="M780" s="42" t="str">
        <f>IF(H780="","",Sheet1!AE780)</f>
        <v>00002702</v>
      </c>
      <c r="N780" s="43" t="str">
        <f>IF(H780="","",Sheet1!AF780)</f>
        <v>06/10/2025</v>
      </c>
      <c r="O780" s="15" t="str">
        <f>IF(H780="","",Sheet1!AH780)</f>
        <v>WIN-019</v>
      </c>
      <c r="S780" s="40" t="str">
        <f>IF(H780="","",Sheet1!AL780)</f>
        <v>4787 WM+ VLG 01 Mậu Thân</v>
      </c>
      <c r="V780" s="40" t="str">
        <f>IF(H780="","",Sheet1!AL780)</f>
        <v>4787 WM+ VLG 01 Mậu Thân</v>
      </c>
      <c r="Y780" s="15" t="str">
        <f>IF(H780="","",Sheet1!AJ780)</f>
        <v>GL250</v>
      </c>
      <c r="AB780" s="51">
        <f t="shared" si="121"/>
        <v>5111</v>
      </c>
      <c r="AC780" s="51">
        <f t="shared" si="122"/>
        <v>131</v>
      </c>
      <c r="AE780" s="45">
        <f>IF(H780="","",Sheet1!U780)</f>
        <v>1</v>
      </c>
      <c r="AG780" s="15">
        <f>IF(H780="","",Sheet1!T780)</f>
        <v>49500</v>
      </c>
      <c r="AH780" s="46">
        <f t="shared" si="123"/>
        <v>49500</v>
      </c>
      <c r="AL780" s="48">
        <f t="shared" si="124"/>
        <v>8</v>
      </c>
      <c r="AN780" s="45">
        <f t="shared" si="125"/>
        <v>3960</v>
      </c>
      <c r="AO780" s="48">
        <f t="shared" si="126"/>
        <v>33311</v>
      </c>
      <c r="AQ780" s="52" t="str">
        <f t="shared" si="127"/>
        <v>K-hangtra</v>
      </c>
      <c r="AR780" s="52">
        <f t="shared" si="128"/>
        <v>156</v>
      </c>
      <c r="AS780" s="52">
        <f t="shared" si="129"/>
        <v>632</v>
      </c>
    </row>
    <row r="781" spans="3:45" x14ac:dyDescent="0.25">
      <c r="C781" s="39" t="str">
        <f>IF(H781="","",Sheet1!AI781)</f>
        <v>N</v>
      </c>
      <c r="D781" s="38" t="s">
        <v>3039</v>
      </c>
      <c r="E781" s="38" t="s">
        <v>25</v>
      </c>
      <c r="F781" s="39" t="str">
        <f>IF(H781="","",Sheet1!AF781)</f>
        <v>06/10/2025</v>
      </c>
      <c r="G781" t="str">
        <f>IF(H781="","",Sheet1!AF781)</f>
        <v>06/10/2025</v>
      </c>
      <c r="H781" s="21">
        <v>9106032705</v>
      </c>
      <c r="I781" t="str">
        <f>IF(H781="","",Sheet1!AF781)</f>
        <v>06/10/2025</v>
      </c>
      <c r="J781" s="40" t="str">
        <f t="shared" si="120"/>
        <v>NKHT2510/01900002702</v>
      </c>
      <c r="L781" s="42" t="str">
        <f>IF(H781="","",Sheet1!AK781)</f>
        <v>K25TTM</v>
      </c>
      <c r="M781" s="42" t="str">
        <f>IF(H781="","",Sheet1!AE781)</f>
        <v>00002702</v>
      </c>
      <c r="N781" s="43" t="str">
        <f>IF(H781="","",Sheet1!AF781)</f>
        <v>06/10/2025</v>
      </c>
      <c r="O781" s="15" t="str">
        <f>IF(H781="","",Sheet1!AH781)</f>
        <v>WIN-019</v>
      </c>
      <c r="S781" s="40" t="str">
        <f>IF(H781="","",Sheet1!AL781)</f>
        <v>4787 WM+ VLG 01 Mậu Thân</v>
      </c>
      <c r="V781" s="40" t="str">
        <f>IF(H781="","",Sheet1!AL781)</f>
        <v>4787 WM+ VLG 01 Mậu Thân</v>
      </c>
      <c r="Y781" s="15" t="str">
        <f>IF(H781="","",Sheet1!AJ781)</f>
        <v>GXD500</v>
      </c>
      <c r="AB781" s="51">
        <f t="shared" si="121"/>
        <v>5111</v>
      </c>
      <c r="AC781" s="51">
        <f t="shared" si="122"/>
        <v>131</v>
      </c>
      <c r="AE781" s="45">
        <f>IF(H781="","",Sheet1!U781)</f>
        <v>2</v>
      </c>
      <c r="AG781" s="15">
        <f>IF(H781="","",Sheet1!T781)</f>
        <v>111606</v>
      </c>
      <c r="AH781" s="46">
        <f t="shared" si="123"/>
        <v>223212</v>
      </c>
      <c r="AL781" s="48">
        <f t="shared" si="124"/>
        <v>8</v>
      </c>
      <c r="AN781" s="45">
        <f t="shared" si="125"/>
        <v>17856.96</v>
      </c>
      <c r="AO781" s="48">
        <f t="shared" si="126"/>
        <v>33311</v>
      </c>
      <c r="AQ781" s="52" t="str">
        <f t="shared" si="127"/>
        <v>K-hangtra</v>
      </c>
      <c r="AR781" s="52">
        <f t="shared" si="128"/>
        <v>156</v>
      </c>
      <c r="AS781" s="52">
        <f t="shared" si="129"/>
        <v>632</v>
      </c>
    </row>
    <row r="782" spans="3:45" x14ac:dyDescent="0.25">
      <c r="C782" s="39" t="str">
        <f>IF(H782="","",Sheet1!AI782)</f>
        <v>N</v>
      </c>
      <c r="D782" s="38" t="s">
        <v>3039</v>
      </c>
      <c r="E782" s="38" t="s">
        <v>25</v>
      </c>
      <c r="F782" s="39" t="str">
        <f>IF(H782="","",Sheet1!AF782)</f>
        <v>06/10/2025</v>
      </c>
      <c r="G782" t="str">
        <f>IF(H782="","",Sheet1!AF782)</f>
        <v>06/10/2025</v>
      </c>
      <c r="H782" s="21">
        <v>9106032705</v>
      </c>
      <c r="I782" t="str">
        <f>IF(H782="","",Sheet1!AF782)</f>
        <v>06/10/2025</v>
      </c>
      <c r="J782" s="40" t="str">
        <f t="shared" si="120"/>
        <v>NKHT2510/01900002702</v>
      </c>
      <c r="L782" s="42" t="str">
        <f>IF(H782="","",Sheet1!AK782)</f>
        <v>K25TTM</v>
      </c>
      <c r="M782" s="42" t="str">
        <f>IF(H782="","",Sheet1!AE782)</f>
        <v>00002702</v>
      </c>
      <c r="N782" s="43" t="str">
        <f>IF(H782="","",Sheet1!AF782)</f>
        <v>06/10/2025</v>
      </c>
      <c r="O782" s="15" t="str">
        <f>IF(H782="","",Sheet1!AH782)</f>
        <v>WIN-019</v>
      </c>
      <c r="S782" s="40" t="str">
        <f>IF(H782="","",Sheet1!AL782)</f>
        <v>4787 WM+ VLG 01 Mậu Thân</v>
      </c>
      <c r="V782" s="40" t="str">
        <f>IF(H782="","",Sheet1!AL782)</f>
        <v>4787 WM+ VLG 01 Mậu Thân</v>
      </c>
      <c r="Y782" s="15" t="str">
        <f>IF(H782="","",Sheet1!AJ782)</f>
        <v>MNH250</v>
      </c>
      <c r="AB782" s="51">
        <f t="shared" si="121"/>
        <v>5111</v>
      </c>
      <c r="AC782" s="51">
        <f t="shared" si="122"/>
        <v>131</v>
      </c>
      <c r="AE782" s="45">
        <f>IF(H782="","",Sheet1!U782)</f>
        <v>2</v>
      </c>
      <c r="AG782" s="15">
        <f>IF(H782="","",Sheet1!T782)</f>
        <v>46000</v>
      </c>
      <c r="AH782" s="46">
        <f t="shared" si="123"/>
        <v>92000</v>
      </c>
      <c r="AL782" s="48">
        <f t="shared" si="124"/>
        <v>8</v>
      </c>
      <c r="AN782" s="45">
        <f t="shared" si="125"/>
        <v>7360</v>
      </c>
      <c r="AO782" s="48">
        <f t="shared" si="126"/>
        <v>33311</v>
      </c>
      <c r="AQ782" s="52" t="str">
        <f t="shared" si="127"/>
        <v>K-hangtra</v>
      </c>
      <c r="AR782" s="52">
        <f t="shared" si="128"/>
        <v>156</v>
      </c>
      <c r="AS782" s="52">
        <f t="shared" si="129"/>
        <v>632</v>
      </c>
    </row>
    <row r="783" spans="3:45" x14ac:dyDescent="0.25">
      <c r="C783" s="39" t="str">
        <f>IF(H783="","",Sheet1!AI783)</f>
        <v>B</v>
      </c>
      <c r="D783" s="38" t="s">
        <v>3039</v>
      </c>
      <c r="E783" s="38" t="s">
        <v>25</v>
      </c>
      <c r="F783" s="39" t="str">
        <f>IF(H783="","",Sheet1!AF783)</f>
        <v>06/10/2025</v>
      </c>
      <c r="G783" t="str">
        <f>IF(H783="","",Sheet1!AF783)</f>
        <v>06/10/2025</v>
      </c>
      <c r="H783" s="21">
        <v>9106032736</v>
      </c>
      <c r="I783" t="str">
        <f>IF(H783="","",Sheet1!AF783)</f>
        <v>06/10/2025</v>
      </c>
      <c r="J783" s="40" t="str">
        <f t="shared" si="120"/>
        <v>NKHT2510/00200478404</v>
      </c>
      <c r="L783" s="42" t="str">
        <f>IF(H783="","",Sheet1!AK783)</f>
        <v>K25TTM</v>
      </c>
      <c r="M783" s="42" t="str">
        <f>IF(H783="","",Sheet1!AE783)</f>
        <v>00478404</v>
      </c>
      <c r="N783" s="43" t="str">
        <f>IF(H783="","",Sheet1!AF783)</f>
        <v>06/10/2025</v>
      </c>
      <c r="O783" s="15" t="str">
        <f>IF(H783="","",Sheet1!AH783)</f>
        <v>WIN-HNI-00-002</v>
      </c>
      <c r="S783" s="40" t="str">
        <f>IF(H783="","",Sheet1!AL783)</f>
        <v>2AUC WM+ HNI Cẩm Lĩnh, Đông Phượng</v>
      </c>
      <c r="V783" s="40" t="str">
        <f>IF(H783="","",Sheet1!AL783)</f>
        <v>2AUC WM+ HNI Cẩm Lĩnh, Đông Phượng</v>
      </c>
      <c r="Y783" s="15" t="str">
        <f>IF(H783="","",Sheet1!AJ783)</f>
        <v>GL250</v>
      </c>
      <c r="AB783" s="51">
        <f t="shared" si="121"/>
        <v>5111</v>
      </c>
      <c r="AC783" s="51">
        <f t="shared" si="122"/>
        <v>131</v>
      </c>
      <c r="AE783" s="45">
        <f>IF(H783="","",Sheet1!U783)</f>
        <v>2</v>
      </c>
      <c r="AG783" s="15">
        <f>IF(H783="","",Sheet1!T783)</f>
        <v>49500</v>
      </c>
      <c r="AH783" s="46">
        <f t="shared" si="123"/>
        <v>99000</v>
      </c>
      <c r="AL783" s="48">
        <f t="shared" si="124"/>
        <v>8</v>
      </c>
      <c r="AN783" s="45">
        <f t="shared" si="125"/>
        <v>7920</v>
      </c>
      <c r="AO783" s="48">
        <f t="shared" si="126"/>
        <v>33311</v>
      </c>
      <c r="AQ783" s="52" t="str">
        <f t="shared" si="127"/>
        <v>K-hangtra</v>
      </c>
      <c r="AR783" s="52">
        <f t="shared" si="128"/>
        <v>156</v>
      </c>
      <c r="AS783" s="52">
        <f t="shared" si="129"/>
        <v>632</v>
      </c>
    </row>
    <row r="784" spans="3:45" x14ac:dyDescent="0.25">
      <c r="C784" s="39" t="str">
        <f>IF(H784="","",Sheet1!AI784)</f>
        <v>B</v>
      </c>
      <c r="D784" s="38" t="s">
        <v>3039</v>
      </c>
      <c r="E784" s="38" t="s">
        <v>25</v>
      </c>
      <c r="F784" s="39" t="str">
        <f>IF(H784="","",Sheet1!AF784)</f>
        <v>06/10/2025</v>
      </c>
      <c r="G784" t="str">
        <f>IF(H784="","",Sheet1!AF784)</f>
        <v>06/10/2025</v>
      </c>
      <c r="H784" s="21">
        <v>9106032715</v>
      </c>
      <c r="I784" t="str">
        <f>IF(H784="","",Sheet1!AF784)</f>
        <v>06/10/2025</v>
      </c>
      <c r="J784" s="40" t="str">
        <f t="shared" si="120"/>
        <v>NKHT2510/02000033313</v>
      </c>
      <c r="L784" s="42" t="str">
        <f>IF(H784="","",Sheet1!AK784)</f>
        <v>K25TTM</v>
      </c>
      <c r="M784" s="42" t="str">
        <f>IF(H784="","",Sheet1!AE784)</f>
        <v>00033313</v>
      </c>
      <c r="N784" s="43" t="str">
        <f>IF(H784="","",Sheet1!AF784)</f>
        <v>06/10/2025</v>
      </c>
      <c r="O784" s="15" t="str">
        <f>IF(H784="","",Sheet1!AH784)</f>
        <v>WIN-020</v>
      </c>
      <c r="S784" s="40" t="str">
        <f>IF(H784="","",Sheet1!AL784)</f>
        <v>6737 WM+ THA Yên Doãn, Đông Sơn</v>
      </c>
      <c r="V784" s="40" t="str">
        <f>IF(H784="","",Sheet1!AL784)</f>
        <v>6737 WM+ THA Yên Doãn, Đông Sơn</v>
      </c>
      <c r="Y784" s="15" t="str">
        <f>IF(H784="","",Sheet1!AJ784)</f>
        <v>GL250</v>
      </c>
      <c r="AB784" s="51">
        <f t="shared" si="121"/>
        <v>5111</v>
      </c>
      <c r="AC784" s="51">
        <f t="shared" si="122"/>
        <v>131</v>
      </c>
      <c r="AE784" s="45">
        <f>IF(H784="","",Sheet1!U784)</f>
        <v>2</v>
      </c>
      <c r="AG784" s="15">
        <f>IF(H784="","",Sheet1!T784)</f>
        <v>49500</v>
      </c>
      <c r="AH784" s="46">
        <f t="shared" si="123"/>
        <v>99000</v>
      </c>
      <c r="AL784" s="48">
        <f t="shared" si="124"/>
        <v>8</v>
      </c>
      <c r="AN784" s="45">
        <f t="shared" si="125"/>
        <v>7920</v>
      </c>
      <c r="AO784" s="48">
        <f t="shared" si="126"/>
        <v>33311</v>
      </c>
      <c r="AQ784" s="52" t="str">
        <f t="shared" si="127"/>
        <v>K-hangtra</v>
      </c>
      <c r="AR784" s="52">
        <f t="shared" si="128"/>
        <v>156</v>
      </c>
      <c r="AS784" s="52">
        <f t="shared" si="129"/>
        <v>632</v>
      </c>
    </row>
    <row r="785" spans="3:45" x14ac:dyDescent="0.25">
      <c r="C785" s="39" t="str">
        <f>IF(H785="","",Sheet1!AI785)</f>
        <v>B</v>
      </c>
      <c r="D785" s="38" t="s">
        <v>3039</v>
      </c>
      <c r="E785" s="38" t="s">
        <v>25</v>
      </c>
      <c r="F785" s="39" t="str">
        <f>IF(H785="","",Sheet1!AF785)</f>
        <v>06/10/2025</v>
      </c>
      <c r="G785" t="str">
        <f>IF(H785="","",Sheet1!AF785)</f>
        <v>06/10/2025</v>
      </c>
      <c r="H785" s="21">
        <v>9106032715</v>
      </c>
      <c r="I785" t="str">
        <f>IF(H785="","",Sheet1!AF785)</f>
        <v>06/10/2025</v>
      </c>
      <c r="J785" s="40" t="str">
        <f t="shared" si="120"/>
        <v>NKHT2510/02000033313</v>
      </c>
      <c r="L785" s="42" t="str">
        <f>IF(H785="","",Sheet1!AK785)</f>
        <v>K25TTM</v>
      </c>
      <c r="M785" s="42" t="str">
        <f>IF(H785="","",Sheet1!AE785)</f>
        <v>00033313</v>
      </c>
      <c r="N785" s="43" t="str">
        <f>IF(H785="","",Sheet1!AF785)</f>
        <v>06/10/2025</v>
      </c>
      <c r="O785" s="15" t="str">
        <f>IF(H785="","",Sheet1!AH785)</f>
        <v>WIN-020</v>
      </c>
      <c r="S785" s="40" t="str">
        <f>IF(H785="","",Sheet1!AL785)</f>
        <v>6737 WM+ THA Yên Doãn, Đông Sơn</v>
      </c>
      <c r="V785" s="40" t="str">
        <f>IF(H785="","",Sheet1!AL785)</f>
        <v>6737 WM+ THA Yên Doãn, Đông Sơn</v>
      </c>
      <c r="Y785" s="15" t="str">
        <f>IF(H785="","",Sheet1!AJ785)</f>
        <v>GTLX250G</v>
      </c>
      <c r="AB785" s="51">
        <f t="shared" si="121"/>
        <v>5111</v>
      </c>
      <c r="AC785" s="51">
        <f t="shared" si="122"/>
        <v>131</v>
      </c>
      <c r="AE785" s="45">
        <f>IF(H785="","",Sheet1!U785)</f>
        <v>2</v>
      </c>
      <c r="AG785" s="15">
        <f>IF(H785="","",Sheet1!T785)</f>
        <v>41150</v>
      </c>
      <c r="AH785" s="46">
        <f t="shared" si="123"/>
        <v>82300</v>
      </c>
      <c r="AL785" s="48">
        <f t="shared" si="124"/>
        <v>8</v>
      </c>
      <c r="AN785" s="45">
        <f t="shared" si="125"/>
        <v>6584</v>
      </c>
      <c r="AO785" s="48">
        <f t="shared" si="126"/>
        <v>33311</v>
      </c>
      <c r="AQ785" s="52" t="str">
        <f t="shared" si="127"/>
        <v>K-hangtra</v>
      </c>
      <c r="AR785" s="52">
        <f t="shared" si="128"/>
        <v>156</v>
      </c>
      <c r="AS785" s="52">
        <f t="shared" si="129"/>
        <v>632</v>
      </c>
    </row>
    <row r="786" spans="3:45" x14ac:dyDescent="0.25">
      <c r="C786" s="39" t="str">
        <f>IF(H786="","",Sheet1!AI786)</f>
        <v>N</v>
      </c>
      <c r="D786" s="38" t="s">
        <v>3039</v>
      </c>
      <c r="E786" s="38" t="s">
        <v>25</v>
      </c>
      <c r="F786" s="39" t="str">
        <f>IF(H786="","",Sheet1!AF786)</f>
        <v>06/10/2025</v>
      </c>
      <c r="G786" t="str">
        <f>IF(H786="","",Sheet1!AF786)</f>
        <v>06/10/2025</v>
      </c>
      <c r="H786" s="21">
        <v>9106032770</v>
      </c>
      <c r="I786" t="str">
        <f>IF(H786="","",Sheet1!AF786)</f>
        <v>06/10/2025</v>
      </c>
      <c r="J786" s="40" t="str">
        <f t="shared" si="120"/>
        <v>NKHT2510/02200008241</v>
      </c>
      <c r="L786" s="42" t="str">
        <f>IF(H786="","",Sheet1!AK786)</f>
        <v>K25TTM</v>
      </c>
      <c r="M786" s="42" t="str">
        <f>IF(H786="","",Sheet1!AE786)</f>
        <v>00008241</v>
      </c>
      <c r="N786" s="43" t="str">
        <f>IF(H786="","",Sheet1!AF786)</f>
        <v>06/10/2025</v>
      </c>
      <c r="O786" s="15" t="str">
        <f>IF(H786="","",Sheet1!AH786)</f>
        <v>WIN-022</v>
      </c>
      <c r="S786" s="40" t="str">
        <f>IF(H786="","",Sheet1!AL786)</f>
        <v>2AET WM+ GLI 176 Hùng Vương</v>
      </c>
      <c r="V786" s="40" t="str">
        <f>IF(H786="","",Sheet1!AL786)</f>
        <v>2AET WM+ GLI 176 Hùng Vương</v>
      </c>
      <c r="Y786" s="15" t="str">
        <f>IF(H786="","",Sheet1!AJ786)</f>
        <v>GM500</v>
      </c>
      <c r="AB786" s="51">
        <f t="shared" si="121"/>
        <v>5111</v>
      </c>
      <c r="AC786" s="51">
        <f t="shared" si="122"/>
        <v>131</v>
      </c>
      <c r="AE786" s="45">
        <f>IF(H786="","",Sheet1!U786)</f>
        <v>1</v>
      </c>
      <c r="AG786" s="15">
        <f>IF(H786="","",Sheet1!T786)</f>
        <v>111058</v>
      </c>
      <c r="AH786" s="46">
        <f t="shared" si="123"/>
        <v>111058</v>
      </c>
      <c r="AL786" s="48">
        <f t="shared" si="124"/>
        <v>8</v>
      </c>
      <c r="AN786" s="45">
        <f t="shared" si="125"/>
        <v>8884.64</v>
      </c>
      <c r="AO786" s="48">
        <f t="shared" si="126"/>
        <v>33311</v>
      </c>
      <c r="AQ786" s="52" t="str">
        <f t="shared" si="127"/>
        <v>K-hangtra</v>
      </c>
      <c r="AR786" s="52">
        <f t="shared" si="128"/>
        <v>156</v>
      </c>
      <c r="AS786" s="52">
        <f t="shared" si="129"/>
        <v>632</v>
      </c>
    </row>
    <row r="787" spans="3:45" x14ac:dyDescent="0.25">
      <c r="C787" s="39" t="str">
        <f>IF(H787="","",Sheet1!AI787)</f>
        <v>N</v>
      </c>
      <c r="D787" s="38" t="s">
        <v>3039</v>
      </c>
      <c r="E787" s="38" t="s">
        <v>25</v>
      </c>
      <c r="F787" s="39" t="str">
        <f>IF(H787="","",Sheet1!AF787)</f>
        <v>06/10/2025</v>
      </c>
      <c r="G787" t="str">
        <f>IF(H787="","",Sheet1!AF787)</f>
        <v>06/10/2025</v>
      </c>
      <c r="H787" s="21">
        <v>9106032790</v>
      </c>
      <c r="I787" t="str">
        <f>IF(H787="","",Sheet1!AF787)</f>
        <v>06/10/2025</v>
      </c>
      <c r="J787" s="40" t="str">
        <f t="shared" si="120"/>
        <v>NKHT2510/00900080266</v>
      </c>
      <c r="L787" s="42" t="str">
        <f>IF(H787="","",Sheet1!AK787)</f>
        <v>K25TTM</v>
      </c>
      <c r="M787" s="42" t="str">
        <f>IF(H787="","",Sheet1!AE787)</f>
        <v>00080266</v>
      </c>
      <c r="N787" s="43" t="str">
        <f>IF(H787="","",Sheet1!AF787)</f>
        <v>06/10/2025</v>
      </c>
      <c r="O787" s="15" t="str">
        <f>IF(H787="","",Sheet1!AH787)</f>
        <v>WIN-DNG-01-009</v>
      </c>
      <c r="S787" s="40" t="str">
        <f>IF(H787="","",Sheet1!AL787)</f>
        <v>2048 WM+ DNG 134 Ba Tháng Hai</v>
      </c>
      <c r="V787" s="40" t="str">
        <f>IF(H787="","",Sheet1!AL787)</f>
        <v>2048 WM+ DNG 134 Ba Tháng Hai</v>
      </c>
      <c r="Y787" s="15" t="str">
        <f>IF(H787="","",Sheet1!AJ787)</f>
        <v>GXD500</v>
      </c>
      <c r="AB787" s="51">
        <f t="shared" si="121"/>
        <v>5111</v>
      </c>
      <c r="AC787" s="51">
        <f t="shared" si="122"/>
        <v>131</v>
      </c>
      <c r="AE787" s="45">
        <f>IF(H787="","",Sheet1!U787)</f>
        <v>1</v>
      </c>
      <c r="AG787" s="15">
        <f>IF(H787="","",Sheet1!T787)</f>
        <v>111606</v>
      </c>
      <c r="AH787" s="46">
        <f t="shared" si="123"/>
        <v>111606</v>
      </c>
      <c r="AL787" s="48">
        <f t="shared" si="124"/>
        <v>8</v>
      </c>
      <c r="AN787" s="45">
        <f t="shared" si="125"/>
        <v>8928.48</v>
      </c>
      <c r="AO787" s="48">
        <f t="shared" si="126"/>
        <v>33311</v>
      </c>
      <c r="AQ787" s="52" t="str">
        <f t="shared" si="127"/>
        <v>K-hangtra</v>
      </c>
      <c r="AR787" s="52">
        <f t="shared" si="128"/>
        <v>156</v>
      </c>
      <c r="AS787" s="52">
        <f t="shared" si="129"/>
        <v>632</v>
      </c>
    </row>
    <row r="788" spans="3:45" x14ac:dyDescent="0.25">
      <c r="C788" s="39" t="str">
        <f>IF(H788="","",Sheet1!AI788)</f>
        <v>N</v>
      </c>
      <c r="D788" s="38" t="s">
        <v>3039</v>
      </c>
      <c r="E788" s="38" t="s">
        <v>25</v>
      </c>
      <c r="F788" s="39" t="str">
        <f>IF(H788="","",Sheet1!AF788)</f>
        <v>06/10/2025</v>
      </c>
      <c r="G788" t="str">
        <f>IF(H788="","",Sheet1!AF788)</f>
        <v>06/10/2025</v>
      </c>
      <c r="H788" s="21">
        <v>9106032790</v>
      </c>
      <c r="I788" t="str">
        <f>IF(H788="","",Sheet1!AF788)</f>
        <v>06/10/2025</v>
      </c>
      <c r="J788" s="40" t="str">
        <f t="shared" si="120"/>
        <v>NKHT2510/00900080266</v>
      </c>
      <c r="L788" s="42" t="str">
        <f>IF(H788="","",Sheet1!AK788)</f>
        <v>K25TTM</v>
      </c>
      <c r="M788" s="42" t="str">
        <f>IF(H788="","",Sheet1!AE788)</f>
        <v>00080266</v>
      </c>
      <c r="N788" s="43" t="str">
        <f>IF(H788="","",Sheet1!AF788)</f>
        <v>06/10/2025</v>
      </c>
      <c r="O788" s="15" t="str">
        <f>IF(H788="","",Sheet1!AH788)</f>
        <v>WIN-DNG-01-009</v>
      </c>
      <c r="S788" s="40" t="str">
        <f>IF(H788="","",Sheet1!AL788)</f>
        <v>2048 WM+ DNG 134 Ba Tháng Hai</v>
      </c>
      <c r="V788" s="40" t="str">
        <f>IF(H788="","",Sheet1!AL788)</f>
        <v>2048 WM+ DNG 134 Ba Tháng Hai</v>
      </c>
      <c r="Y788" s="15" t="str">
        <f>IF(H788="","",Sheet1!AJ788)</f>
        <v>CN300</v>
      </c>
      <c r="AB788" s="51">
        <f t="shared" si="121"/>
        <v>5111</v>
      </c>
      <c r="AC788" s="51">
        <f t="shared" si="122"/>
        <v>131</v>
      </c>
      <c r="AE788" s="45">
        <f>IF(H788="","",Sheet1!U788)</f>
        <v>1</v>
      </c>
      <c r="AG788" s="15">
        <f>IF(H788="","",Sheet1!T788)</f>
        <v>70950</v>
      </c>
      <c r="AH788" s="46">
        <f t="shared" si="123"/>
        <v>70950</v>
      </c>
      <c r="AL788" s="48">
        <f t="shared" si="124"/>
        <v>8</v>
      </c>
      <c r="AN788" s="45">
        <f t="shared" si="125"/>
        <v>5676</v>
      </c>
      <c r="AO788" s="48">
        <f t="shared" si="126"/>
        <v>33311</v>
      </c>
      <c r="AQ788" s="52" t="str">
        <f t="shared" si="127"/>
        <v>K-hangtra</v>
      </c>
      <c r="AR788" s="52">
        <f t="shared" si="128"/>
        <v>156</v>
      </c>
      <c r="AS788" s="52">
        <f t="shared" si="129"/>
        <v>632</v>
      </c>
    </row>
    <row r="789" spans="3:45" x14ac:dyDescent="0.25">
      <c r="C789" s="39" t="str">
        <f>IF(H789="","",Sheet1!AI789)</f>
        <v>N</v>
      </c>
      <c r="D789" s="38" t="s">
        <v>3039</v>
      </c>
      <c r="E789" s="38" t="s">
        <v>25</v>
      </c>
      <c r="F789" s="39" t="str">
        <f>IF(H789="","",Sheet1!AF789)</f>
        <v>06/10/2025</v>
      </c>
      <c r="G789" t="str">
        <f>IF(H789="","",Sheet1!AF789)</f>
        <v>06/10/2025</v>
      </c>
      <c r="H789" s="21">
        <v>9106032790</v>
      </c>
      <c r="I789" t="str">
        <f>IF(H789="","",Sheet1!AF789)</f>
        <v>06/10/2025</v>
      </c>
      <c r="J789" s="40" t="str">
        <f t="shared" si="120"/>
        <v>NKHT2510/00900080266</v>
      </c>
      <c r="L789" s="42" t="str">
        <f>IF(H789="","",Sheet1!AK789)</f>
        <v>K25TTM</v>
      </c>
      <c r="M789" s="42" t="str">
        <f>IF(H789="","",Sheet1!AE789)</f>
        <v>00080266</v>
      </c>
      <c r="N789" s="43" t="str">
        <f>IF(H789="","",Sheet1!AF789)</f>
        <v>06/10/2025</v>
      </c>
      <c r="O789" s="15" t="str">
        <f>IF(H789="","",Sheet1!AH789)</f>
        <v>WIN-DNG-01-009</v>
      </c>
      <c r="S789" s="40" t="str">
        <f>IF(H789="","",Sheet1!AL789)</f>
        <v>2048 WM+ DNG 134 Ba Tháng Hai</v>
      </c>
      <c r="V789" s="40" t="str">
        <f>IF(H789="","",Sheet1!AL789)</f>
        <v>2048 WM+ DNG 134 Ba Tháng Hai</v>
      </c>
      <c r="Y789" s="15" t="str">
        <f>IF(H789="","",Sheet1!AJ789)</f>
        <v>CC300</v>
      </c>
      <c r="AB789" s="51">
        <f t="shared" si="121"/>
        <v>5111</v>
      </c>
      <c r="AC789" s="51">
        <f t="shared" si="122"/>
        <v>131</v>
      </c>
      <c r="AE789" s="45">
        <f>IF(H789="","",Sheet1!U789)</f>
        <v>1</v>
      </c>
      <c r="AG789" s="15">
        <f>IF(H789="","",Sheet1!T789)</f>
        <v>60885</v>
      </c>
      <c r="AH789" s="46">
        <f t="shared" si="123"/>
        <v>60885</v>
      </c>
      <c r="AL789" s="48">
        <f t="shared" si="124"/>
        <v>8</v>
      </c>
      <c r="AN789" s="45">
        <f t="shared" si="125"/>
        <v>4870.8</v>
      </c>
      <c r="AO789" s="48">
        <f t="shared" si="126"/>
        <v>33311</v>
      </c>
      <c r="AQ789" s="52" t="str">
        <f t="shared" si="127"/>
        <v>K-hangtra</v>
      </c>
      <c r="AR789" s="52">
        <f t="shared" si="128"/>
        <v>156</v>
      </c>
      <c r="AS789" s="52">
        <f t="shared" si="129"/>
        <v>632</v>
      </c>
    </row>
    <row r="790" spans="3:45" x14ac:dyDescent="0.25">
      <c r="C790" s="39" t="str">
        <f>IF(H790="","",Sheet1!AI790)</f>
        <v>N</v>
      </c>
      <c r="D790" s="38" t="s">
        <v>3039</v>
      </c>
      <c r="E790" s="38" t="s">
        <v>25</v>
      </c>
      <c r="F790" s="39" t="str">
        <f>IF(H790="","",Sheet1!AF790)</f>
        <v>06/10/2025</v>
      </c>
      <c r="G790" t="str">
        <f>IF(H790="","",Sheet1!AF790)</f>
        <v>06/10/2025</v>
      </c>
      <c r="H790" s="21">
        <v>9106032790</v>
      </c>
      <c r="I790" t="str">
        <f>IF(H790="","",Sheet1!AF790)</f>
        <v>06/10/2025</v>
      </c>
      <c r="J790" s="40" t="str">
        <f t="shared" si="120"/>
        <v>NKHT2510/00900080266</v>
      </c>
      <c r="L790" s="42" t="str">
        <f>IF(H790="","",Sheet1!AK790)</f>
        <v>K25TTM</v>
      </c>
      <c r="M790" s="42" t="str">
        <f>IF(H790="","",Sheet1!AE790)</f>
        <v>00080266</v>
      </c>
      <c r="N790" s="43" t="str">
        <f>IF(H790="","",Sheet1!AF790)</f>
        <v>06/10/2025</v>
      </c>
      <c r="O790" s="15" t="str">
        <f>IF(H790="","",Sheet1!AH790)</f>
        <v>WIN-DNG-01-009</v>
      </c>
      <c r="S790" s="40" t="str">
        <f>IF(H790="","",Sheet1!AL790)</f>
        <v>2048 WM+ DNG 134 Ba Tháng Hai</v>
      </c>
      <c r="V790" s="40" t="str">
        <f>IF(H790="","",Sheet1!AL790)</f>
        <v>2048 WM+ DNG 134 Ba Tháng Hai</v>
      </c>
      <c r="Y790" s="15" t="str">
        <f>IF(H790="","",Sheet1!AJ790)</f>
        <v>CC300</v>
      </c>
      <c r="AB790" s="51">
        <f t="shared" si="121"/>
        <v>5111</v>
      </c>
      <c r="AC790" s="51">
        <f t="shared" si="122"/>
        <v>131</v>
      </c>
      <c r="AE790" s="45">
        <f>IF(H790="","",Sheet1!U790)</f>
        <v>1</v>
      </c>
      <c r="AG790" s="15">
        <f>IF(H790="","",Sheet1!T790)</f>
        <v>60885</v>
      </c>
      <c r="AH790" s="46">
        <f t="shared" si="123"/>
        <v>60885</v>
      </c>
      <c r="AL790" s="48">
        <f t="shared" si="124"/>
        <v>8</v>
      </c>
      <c r="AN790" s="45">
        <f t="shared" si="125"/>
        <v>4870.8</v>
      </c>
      <c r="AO790" s="48">
        <f t="shared" si="126"/>
        <v>33311</v>
      </c>
      <c r="AQ790" s="52" t="str">
        <f t="shared" si="127"/>
        <v>K-hangtra</v>
      </c>
      <c r="AR790" s="52">
        <f t="shared" si="128"/>
        <v>156</v>
      </c>
      <c r="AS790" s="52">
        <f t="shared" si="129"/>
        <v>632</v>
      </c>
    </row>
    <row r="791" spans="3:45" x14ac:dyDescent="0.25">
      <c r="C791" s="39" t="str">
        <f>IF(H791="","",Sheet1!AI791)</f>
        <v>N</v>
      </c>
      <c r="D791" s="38" t="s">
        <v>3039</v>
      </c>
      <c r="E791" s="38" t="s">
        <v>25</v>
      </c>
      <c r="F791" s="39" t="str">
        <f>IF(H791="","",Sheet1!AF791)</f>
        <v>06/10/2025</v>
      </c>
      <c r="G791" t="str">
        <f>IF(H791="","",Sheet1!AF791)</f>
        <v>06/10/2025</v>
      </c>
      <c r="H791" s="21">
        <v>9106032821</v>
      </c>
      <c r="I791" t="str">
        <f>IF(H791="","",Sheet1!AF791)</f>
        <v>06/10/2025</v>
      </c>
      <c r="J791" s="40" t="str">
        <f t="shared" si="120"/>
        <v>NKHT2510/07000010694</v>
      </c>
      <c r="L791" s="42" t="str">
        <f>IF(H791="","",Sheet1!AK791)</f>
        <v>K25TTM</v>
      </c>
      <c r="M791" s="42" t="str">
        <f>IF(H791="","",Sheet1!AE791)</f>
        <v>00010694</v>
      </c>
      <c r="N791" s="43" t="str">
        <f>IF(H791="","",Sheet1!AF791)</f>
        <v>06/10/2025</v>
      </c>
      <c r="O791" s="15" t="str">
        <f>IF(H791="","",Sheet1!AH791)</f>
        <v>WIN-070</v>
      </c>
      <c r="S791" s="40" t="str">
        <f>IF(H791="","",Sheet1!AL791)</f>
        <v>5035 WM+ QTI 150 Nguyễn Du</v>
      </c>
      <c r="V791" s="40" t="str">
        <f>IF(H791="","",Sheet1!AL791)</f>
        <v>5035 WM+ QTI 150 Nguyễn Du</v>
      </c>
      <c r="Y791" s="15" t="str">
        <f>IF(H791="","",Sheet1!AJ791)</f>
        <v>GTLX250G</v>
      </c>
      <c r="AB791" s="51">
        <f t="shared" si="121"/>
        <v>5111</v>
      </c>
      <c r="AC791" s="51">
        <f t="shared" si="122"/>
        <v>131</v>
      </c>
      <c r="AE791" s="45">
        <f>IF(H791="","",Sheet1!U791)</f>
        <v>1</v>
      </c>
      <c r="AG791" s="15">
        <f>IF(H791="","",Sheet1!T791)</f>
        <v>41150</v>
      </c>
      <c r="AH791" s="46">
        <f t="shared" si="123"/>
        <v>41150</v>
      </c>
      <c r="AL791" s="48">
        <f t="shared" si="124"/>
        <v>8</v>
      </c>
      <c r="AN791" s="45">
        <f t="shared" si="125"/>
        <v>3292</v>
      </c>
      <c r="AO791" s="48">
        <f t="shared" si="126"/>
        <v>33311</v>
      </c>
      <c r="AQ791" s="52" t="str">
        <f t="shared" si="127"/>
        <v>K-hangtra</v>
      </c>
      <c r="AR791" s="52">
        <f t="shared" si="128"/>
        <v>156</v>
      </c>
      <c r="AS791" s="52">
        <f t="shared" si="129"/>
        <v>632</v>
      </c>
    </row>
    <row r="792" spans="3:45" x14ac:dyDescent="0.25">
      <c r="C792" s="39" t="str">
        <f>IF(H792="","",Sheet1!AI792)</f>
        <v>N</v>
      </c>
      <c r="D792" s="38" t="s">
        <v>3039</v>
      </c>
      <c r="E792" s="38" t="s">
        <v>25</v>
      </c>
      <c r="F792" s="39" t="str">
        <f>IF(H792="","",Sheet1!AF792)</f>
        <v>06/10/2025</v>
      </c>
      <c r="G792" t="str">
        <f>IF(H792="","",Sheet1!AF792)</f>
        <v>06/10/2025</v>
      </c>
      <c r="H792" s="21">
        <v>9106032881</v>
      </c>
      <c r="I792" t="str">
        <f>IF(H792="","",Sheet1!AF792)</f>
        <v>06/10/2025</v>
      </c>
      <c r="J792" s="40" t="str">
        <f t="shared" si="120"/>
        <v>NKHT2510/00900080275</v>
      </c>
      <c r="L792" s="42" t="str">
        <f>IF(H792="","",Sheet1!AK792)</f>
        <v>K25TTM</v>
      </c>
      <c r="M792" s="42" t="str">
        <f>IF(H792="","",Sheet1!AE792)</f>
        <v>00080275</v>
      </c>
      <c r="N792" s="43" t="str">
        <f>IF(H792="","",Sheet1!AF792)</f>
        <v>06/10/2025</v>
      </c>
      <c r="O792" s="15" t="str">
        <f>IF(H792="","",Sheet1!AH792)</f>
        <v>WIN-DNG-01-009</v>
      </c>
      <c r="S792" s="40" t="str">
        <f>IF(H792="","",Sheet1!AL792)</f>
        <v>2048 WM+ DNG 134 Ba Tháng Hai</v>
      </c>
      <c r="V792" s="40" t="str">
        <f>IF(H792="","",Sheet1!AL792)</f>
        <v>2048 WM+ DNG 134 Ba Tháng Hai</v>
      </c>
      <c r="Y792" s="15" t="str">
        <f>IF(H792="","",Sheet1!AJ792)</f>
        <v>GXD500</v>
      </c>
      <c r="AB792" s="51">
        <f t="shared" si="121"/>
        <v>5111</v>
      </c>
      <c r="AC792" s="51">
        <f t="shared" si="122"/>
        <v>131</v>
      </c>
      <c r="AE792" s="45">
        <f>IF(H792="","",Sheet1!U792)</f>
        <v>1</v>
      </c>
      <c r="AG792" s="15">
        <f>IF(H792="","",Sheet1!T792)</f>
        <v>111606</v>
      </c>
      <c r="AH792" s="46">
        <f t="shared" si="123"/>
        <v>111606</v>
      </c>
      <c r="AL792" s="48">
        <f t="shared" si="124"/>
        <v>8</v>
      </c>
      <c r="AN792" s="45">
        <f t="shared" si="125"/>
        <v>8928.48</v>
      </c>
      <c r="AO792" s="48">
        <f t="shared" si="126"/>
        <v>33311</v>
      </c>
      <c r="AQ792" s="52" t="str">
        <f t="shared" si="127"/>
        <v>K-hangtra</v>
      </c>
      <c r="AR792" s="52">
        <f t="shared" si="128"/>
        <v>156</v>
      </c>
      <c r="AS792" s="52">
        <f t="shared" si="129"/>
        <v>632</v>
      </c>
    </row>
    <row r="793" spans="3:45" x14ac:dyDescent="0.25">
      <c r="C793" s="39" t="str">
        <f>IF(H793="","",Sheet1!AI793)</f>
        <v>B</v>
      </c>
      <c r="D793" s="38" t="s">
        <v>3039</v>
      </c>
      <c r="E793" s="38" t="s">
        <v>25</v>
      </c>
      <c r="F793" s="39" t="str">
        <f>IF(H793="","",Sheet1!AF793)</f>
        <v>06/10/2025</v>
      </c>
      <c r="G793" t="str">
        <f>IF(H793="","",Sheet1!AF793)</f>
        <v>06/10/2025</v>
      </c>
      <c r="H793" s="21">
        <v>9106032893</v>
      </c>
      <c r="I793" t="str">
        <f>IF(H793="","",Sheet1!AF793)</f>
        <v>06/10/2025</v>
      </c>
      <c r="J793" s="40" t="str">
        <f t="shared" si="120"/>
        <v>NKHT2510/00200478444</v>
      </c>
      <c r="L793" s="42" t="str">
        <f>IF(H793="","",Sheet1!AK793)</f>
        <v>K25TTM</v>
      </c>
      <c r="M793" s="42" t="str">
        <f>IF(H793="","",Sheet1!AE793)</f>
        <v>00478444</v>
      </c>
      <c r="N793" s="43" t="str">
        <f>IF(H793="","",Sheet1!AF793)</f>
        <v>06/10/2025</v>
      </c>
      <c r="O793" s="15" t="str">
        <f>IF(H793="","",Sheet1!AH793)</f>
        <v>WIN-HNI-00-002</v>
      </c>
      <c r="S793" s="40" t="str">
        <f>IF(H793="","",Sheet1!AL793)</f>
        <v>2846 WM+ HNI 90 ngõ 24 Kim Đồng</v>
      </c>
      <c r="V793" s="40" t="str">
        <f>IF(H793="","",Sheet1!AL793)</f>
        <v>2846 WM+ HNI 90 ngõ 24 Kim Đồng</v>
      </c>
      <c r="Y793" s="15" t="str">
        <f>IF(H793="","",Sheet1!AJ793)</f>
        <v>CC300</v>
      </c>
      <c r="AB793" s="51">
        <f t="shared" si="121"/>
        <v>5111</v>
      </c>
      <c r="AC793" s="51">
        <f t="shared" si="122"/>
        <v>131</v>
      </c>
      <c r="AE793" s="45">
        <f>IF(H793="","",Sheet1!U793)</f>
        <v>1</v>
      </c>
      <c r="AG793" s="15">
        <f>IF(H793="","",Sheet1!T793)</f>
        <v>60885</v>
      </c>
      <c r="AH793" s="46">
        <f t="shared" si="123"/>
        <v>60885</v>
      </c>
      <c r="AL793" s="48">
        <f t="shared" si="124"/>
        <v>8</v>
      </c>
      <c r="AN793" s="45">
        <f t="shared" si="125"/>
        <v>4870.8</v>
      </c>
      <c r="AO793" s="48">
        <f t="shared" si="126"/>
        <v>33311</v>
      </c>
      <c r="AQ793" s="52" t="str">
        <f t="shared" si="127"/>
        <v>K-hangtra</v>
      </c>
      <c r="AR793" s="52">
        <f t="shared" si="128"/>
        <v>156</v>
      </c>
      <c r="AS793" s="52">
        <f t="shared" si="129"/>
        <v>632</v>
      </c>
    </row>
    <row r="794" spans="3:45" x14ac:dyDescent="0.25">
      <c r="C794" s="39" t="str">
        <f>IF(H794="","",Sheet1!AI794)</f>
        <v>N</v>
      </c>
      <c r="D794" s="38" t="s">
        <v>3039</v>
      </c>
      <c r="E794" s="38" t="s">
        <v>25</v>
      </c>
      <c r="F794" s="39" t="str">
        <f>IF(H794="","",Sheet1!AF794)</f>
        <v>06/10/2025</v>
      </c>
      <c r="G794" t="str">
        <f>IF(H794="","",Sheet1!AF794)</f>
        <v>06/10/2025</v>
      </c>
      <c r="H794" s="21">
        <v>9106032874</v>
      </c>
      <c r="I794" t="str">
        <f>IF(H794="","",Sheet1!AF794)</f>
        <v>06/10/2025</v>
      </c>
      <c r="J794" s="40" t="str">
        <f t="shared" si="120"/>
        <v>NKHT2510/00900080274</v>
      </c>
      <c r="L794" s="42" t="str">
        <f>IF(H794="","",Sheet1!AK794)</f>
        <v>K25TTM</v>
      </c>
      <c r="M794" s="42" t="str">
        <f>IF(H794="","",Sheet1!AE794)</f>
        <v>00080274</v>
      </c>
      <c r="N794" s="43" t="str">
        <f>IF(H794="","",Sheet1!AF794)</f>
        <v>06/10/2025</v>
      </c>
      <c r="O794" s="15" t="str">
        <f>IF(H794="","",Sheet1!AH794)</f>
        <v>WIN-DNG-01-009</v>
      </c>
      <c r="S794" s="40" t="str">
        <f>IF(H794="","",Sheet1!AL794)</f>
        <v>4559 WM+ DNG 133 Đỗ Bá</v>
      </c>
      <c r="V794" s="40" t="str">
        <f>IF(H794="","",Sheet1!AL794)</f>
        <v>4559 WM+ DNG 133 Đỗ Bá</v>
      </c>
      <c r="Y794" s="15" t="str">
        <f>IF(H794="","",Sheet1!AJ794)</f>
        <v>GTLX250G</v>
      </c>
      <c r="AB794" s="51">
        <f t="shared" si="121"/>
        <v>5111</v>
      </c>
      <c r="AC794" s="51">
        <f t="shared" si="122"/>
        <v>131</v>
      </c>
      <c r="AE794" s="45">
        <f>IF(H794="","",Sheet1!U794)</f>
        <v>3</v>
      </c>
      <c r="AG794" s="15">
        <f>IF(H794="","",Sheet1!T794)</f>
        <v>41150</v>
      </c>
      <c r="AH794" s="46">
        <f t="shared" si="123"/>
        <v>123450</v>
      </c>
      <c r="AL794" s="48">
        <f t="shared" si="124"/>
        <v>8</v>
      </c>
      <c r="AN794" s="45">
        <f t="shared" si="125"/>
        <v>9876</v>
      </c>
      <c r="AO794" s="48">
        <f t="shared" si="126"/>
        <v>33311</v>
      </c>
      <c r="AQ794" s="52" t="str">
        <f t="shared" si="127"/>
        <v>K-hangtra</v>
      </c>
      <c r="AR794" s="52">
        <f t="shared" si="128"/>
        <v>156</v>
      </c>
      <c r="AS794" s="52">
        <f t="shared" si="129"/>
        <v>632</v>
      </c>
    </row>
    <row r="795" spans="3:45" x14ac:dyDescent="0.25">
      <c r="C795" s="39" t="str">
        <f>IF(H795="","",Sheet1!AI795)</f>
        <v>N</v>
      </c>
      <c r="D795" s="38" t="s">
        <v>3039</v>
      </c>
      <c r="E795" s="38" t="s">
        <v>25</v>
      </c>
      <c r="F795" s="39" t="str">
        <f>IF(H795="","",Sheet1!AF795)</f>
        <v>06/10/2025</v>
      </c>
      <c r="G795" t="str">
        <f>IF(H795="","",Sheet1!AF795)</f>
        <v>06/10/2025</v>
      </c>
      <c r="H795" s="21">
        <v>9106032874</v>
      </c>
      <c r="I795" t="str">
        <f>IF(H795="","",Sheet1!AF795)</f>
        <v>06/10/2025</v>
      </c>
      <c r="J795" s="40" t="str">
        <f t="shared" si="120"/>
        <v>NKHT2510/00900080274</v>
      </c>
      <c r="L795" s="42" t="str">
        <f>IF(H795="","",Sheet1!AK795)</f>
        <v>K25TTM</v>
      </c>
      <c r="M795" s="42" t="str">
        <f>IF(H795="","",Sheet1!AE795)</f>
        <v>00080274</v>
      </c>
      <c r="N795" s="43" t="str">
        <f>IF(H795="","",Sheet1!AF795)</f>
        <v>06/10/2025</v>
      </c>
      <c r="O795" s="15" t="str">
        <f>IF(H795="","",Sheet1!AH795)</f>
        <v>WIN-DNG-01-009</v>
      </c>
      <c r="S795" s="40" t="str">
        <f>IF(H795="","",Sheet1!AL795)</f>
        <v>4559 WM+ DNG 133 Đỗ Bá</v>
      </c>
      <c r="V795" s="40" t="str">
        <f>IF(H795="","",Sheet1!AL795)</f>
        <v>4559 WM+ DNG 133 Đỗ Bá</v>
      </c>
      <c r="Y795" s="15" t="str">
        <f>IF(H795="","",Sheet1!AJ795)</f>
        <v>CN300</v>
      </c>
      <c r="AB795" s="51">
        <f t="shared" si="121"/>
        <v>5111</v>
      </c>
      <c r="AC795" s="51">
        <f t="shared" si="122"/>
        <v>131</v>
      </c>
      <c r="AE795" s="45">
        <f>IF(H795="","",Sheet1!U795)</f>
        <v>2</v>
      </c>
      <c r="AG795" s="15">
        <f>IF(H795="","",Sheet1!T795)</f>
        <v>70950</v>
      </c>
      <c r="AH795" s="46">
        <f t="shared" si="123"/>
        <v>141900</v>
      </c>
      <c r="AL795" s="48">
        <f t="shared" si="124"/>
        <v>8</v>
      </c>
      <c r="AN795" s="45">
        <f t="shared" si="125"/>
        <v>11352</v>
      </c>
      <c r="AO795" s="48">
        <f t="shared" si="126"/>
        <v>33311</v>
      </c>
      <c r="AQ795" s="52" t="str">
        <f t="shared" si="127"/>
        <v>K-hangtra</v>
      </c>
      <c r="AR795" s="52">
        <f t="shared" si="128"/>
        <v>156</v>
      </c>
      <c r="AS795" s="52">
        <f t="shared" si="129"/>
        <v>632</v>
      </c>
    </row>
    <row r="796" spans="3:45" x14ac:dyDescent="0.25">
      <c r="C796" s="39" t="str">
        <f>IF(H796="","",Sheet1!AI796)</f>
        <v>B</v>
      </c>
      <c r="D796" s="38" t="s">
        <v>3039</v>
      </c>
      <c r="E796" s="38" t="s">
        <v>25</v>
      </c>
      <c r="F796" s="39" t="str">
        <f>IF(H796="","",Sheet1!AF796)</f>
        <v>06/10/2025</v>
      </c>
      <c r="G796" t="str">
        <f>IF(H796="","",Sheet1!AF796)</f>
        <v>06/10/2025</v>
      </c>
      <c r="H796" s="21">
        <v>9106032906</v>
      </c>
      <c r="I796" t="str">
        <f>IF(H796="","",Sheet1!AF796)</f>
        <v>06/10/2025</v>
      </c>
      <c r="J796" s="40" t="str">
        <f t="shared" si="120"/>
        <v>NKHT2510/05800037173</v>
      </c>
      <c r="L796" s="42" t="str">
        <f>IF(H796="","",Sheet1!AK796)</f>
        <v>K25TTM</v>
      </c>
      <c r="M796" s="42" t="str">
        <f>IF(H796="","",Sheet1!AE796)</f>
        <v>00037173</v>
      </c>
      <c r="N796" s="43" t="str">
        <f>IF(H796="","",Sheet1!AF796)</f>
        <v>06/10/2025</v>
      </c>
      <c r="O796" s="15" t="str">
        <f>IF(H796="","",Sheet1!AH796)</f>
        <v>WIN-058</v>
      </c>
      <c r="S796" s="40" t="str">
        <f>IF(H796="","",Sheet1!AL796)</f>
        <v>4579 WM+ NAN 19 Kim Đồng</v>
      </c>
      <c r="V796" s="40" t="str">
        <f>IF(H796="","",Sheet1!AL796)</f>
        <v>4579 WM+ NAN 19 Kim Đồng</v>
      </c>
      <c r="Y796" s="15" t="str">
        <f>IF(H796="","",Sheet1!AJ796)</f>
        <v>CC300</v>
      </c>
      <c r="AB796" s="51">
        <f t="shared" si="121"/>
        <v>5111</v>
      </c>
      <c r="AC796" s="51">
        <f t="shared" si="122"/>
        <v>131</v>
      </c>
      <c r="AE796" s="45">
        <f>IF(H796="","",Sheet1!U796)</f>
        <v>2</v>
      </c>
      <c r="AG796" s="15">
        <f>IF(H796="","",Sheet1!T796)</f>
        <v>60885</v>
      </c>
      <c r="AH796" s="46">
        <f t="shared" si="123"/>
        <v>121770</v>
      </c>
      <c r="AL796" s="48">
        <f t="shared" si="124"/>
        <v>8</v>
      </c>
      <c r="AN796" s="45">
        <f t="shared" si="125"/>
        <v>9741.6</v>
      </c>
      <c r="AO796" s="48">
        <f t="shared" si="126"/>
        <v>33311</v>
      </c>
      <c r="AQ796" s="52" t="str">
        <f t="shared" si="127"/>
        <v>K-hangtra</v>
      </c>
      <c r="AR796" s="52">
        <f t="shared" si="128"/>
        <v>156</v>
      </c>
      <c r="AS796" s="52">
        <f t="shared" si="129"/>
        <v>632</v>
      </c>
    </row>
    <row r="797" spans="3:45" x14ac:dyDescent="0.25">
      <c r="C797" s="39" t="str">
        <f>IF(H797="","",Sheet1!AI797)</f>
        <v>B</v>
      </c>
      <c r="D797" s="38" t="s">
        <v>3039</v>
      </c>
      <c r="E797" s="38" t="s">
        <v>25</v>
      </c>
      <c r="F797" s="39" t="str">
        <f>IF(H797="","",Sheet1!AF797)</f>
        <v>06/10/2025</v>
      </c>
      <c r="G797" t="str">
        <f>IF(H797="","",Sheet1!AF797)</f>
        <v>06/10/2025</v>
      </c>
      <c r="H797" s="21">
        <v>9106032906</v>
      </c>
      <c r="I797" t="str">
        <f>IF(H797="","",Sheet1!AF797)</f>
        <v>06/10/2025</v>
      </c>
      <c r="J797" s="40" t="str">
        <f t="shared" si="120"/>
        <v>NKHT2510/05800037173</v>
      </c>
      <c r="L797" s="42" t="str">
        <f>IF(H797="","",Sheet1!AK797)</f>
        <v>K25TTM</v>
      </c>
      <c r="M797" s="42" t="str">
        <f>IF(H797="","",Sheet1!AE797)</f>
        <v>00037173</v>
      </c>
      <c r="N797" s="43" t="str">
        <f>IF(H797="","",Sheet1!AF797)</f>
        <v>06/10/2025</v>
      </c>
      <c r="O797" s="15" t="str">
        <f>IF(H797="","",Sheet1!AH797)</f>
        <v>WIN-058</v>
      </c>
      <c r="S797" s="40" t="str">
        <f>IF(H797="","",Sheet1!AL797)</f>
        <v>4579 WM+ NAN 19 Kim Đồng</v>
      </c>
      <c r="V797" s="40" t="str">
        <f>IF(H797="","",Sheet1!AL797)</f>
        <v>4579 WM+ NAN 19 Kim Đồng</v>
      </c>
      <c r="Y797" s="15" t="str">
        <f>IF(H797="","",Sheet1!AJ797)</f>
        <v>GTLX250G</v>
      </c>
      <c r="AB797" s="51">
        <f t="shared" si="121"/>
        <v>5111</v>
      </c>
      <c r="AC797" s="51">
        <f t="shared" si="122"/>
        <v>131</v>
      </c>
      <c r="AE797" s="45">
        <f>IF(H797="","",Sheet1!U797)</f>
        <v>1</v>
      </c>
      <c r="AG797" s="15">
        <f>IF(H797="","",Sheet1!T797)</f>
        <v>41150</v>
      </c>
      <c r="AH797" s="46">
        <f t="shared" si="123"/>
        <v>41150</v>
      </c>
      <c r="AL797" s="48">
        <f t="shared" si="124"/>
        <v>8</v>
      </c>
      <c r="AN797" s="45">
        <f t="shared" si="125"/>
        <v>3292</v>
      </c>
      <c r="AO797" s="48">
        <f t="shared" si="126"/>
        <v>33311</v>
      </c>
      <c r="AQ797" s="52" t="str">
        <f t="shared" si="127"/>
        <v>K-hangtra</v>
      </c>
      <c r="AR797" s="52">
        <f t="shared" si="128"/>
        <v>156</v>
      </c>
      <c r="AS797" s="52">
        <f t="shared" si="129"/>
        <v>632</v>
      </c>
    </row>
    <row r="798" spans="3:45" x14ac:dyDescent="0.25">
      <c r="C798" s="39" t="str">
        <f>IF(H798="","",Sheet1!AI798)</f>
        <v>N</v>
      </c>
      <c r="D798" s="38" t="s">
        <v>3039</v>
      </c>
      <c r="E798" s="38" t="s">
        <v>25</v>
      </c>
      <c r="F798" s="39" t="str">
        <f>IF(H798="","",Sheet1!AF798)</f>
        <v>06/10/2025</v>
      </c>
      <c r="G798" t="str">
        <f>IF(H798="","",Sheet1!AF798)</f>
        <v>06/10/2025</v>
      </c>
      <c r="H798" s="21">
        <v>9106032961</v>
      </c>
      <c r="I798" t="str">
        <f>IF(H798="","",Sheet1!AF798)</f>
        <v>06/10/2025</v>
      </c>
      <c r="J798" s="40" t="str">
        <f t="shared" si="120"/>
        <v>NKHT2510/00900080278</v>
      </c>
      <c r="L798" s="42" t="str">
        <f>IF(H798="","",Sheet1!AK798)</f>
        <v>K25TTM</v>
      </c>
      <c r="M798" s="42" t="str">
        <f>IF(H798="","",Sheet1!AE798)</f>
        <v>00080278</v>
      </c>
      <c r="N798" s="43" t="str">
        <f>IF(H798="","",Sheet1!AF798)</f>
        <v>06/10/2025</v>
      </c>
      <c r="O798" s="15" t="str">
        <f>IF(H798="","",Sheet1!AH798)</f>
        <v>WIN-DNG-01-009</v>
      </c>
      <c r="S798" s="40" t="str">
        <f>IF(H798="","",Sheet1!AL798)</f>
        <v>3418 WM+ DNG 56 Doản Uẩn</v>
      </c>
      <c r="V798" s="40" t="str">
        <f>IF(H798="","",Sheet1!AL798)</f>
        <v>3418 WM+ DNG 56 Doản Uẩn</v>
      </c>
      <c r="Y798" s="15" t="str">
        <f>IF(H798="","",Sheet1!AJ798)</f>
        <v>CC300</v>
      </c>
      <c r="AB798" s="51">
        <f t="shared" si="121"/>
        <v>5111</v>
      </c>
      <c r="AC798" s="51">
        <f t="shared" si="122"/>
        <v>131</v>
      </c>
      <c r="AE798" s="45">
        <f>IF(H798="","",Sheet1!U798)</f>
        <v>1</v>
      </c>
      <c r="AG798" s="15">
        <f>IF(H798="","",Sheet1!T798)</f>
        <v>60885</v>
      </c>
      <c r="AH798" s="46">
        <f t="shared" si="123"/>
        <v>60885</v>
      </c>
      <c r="AL798" s="48">
        <f t="shared" si="124"/>
        <v>8</v>
      </c>
      <c r="AN798" s="45">
        <f t="shared" si="125"/>
        <v>4870.8</v>
      </c>
      <c r="AO798" s="48">
        <f t="shared" si="126"/>
        <v>33311</v>
      </c>
      <c r="AQ798" s="52" t="str">
        <f t="shared" si="127"/>
        <v>K-hangtra</v>
      </c>
      <c r="AR798" s="52">
        <f t="shared" si="128"/>
        <v>156</v>
      </c>
      <c r="AS798" s="52">
        <f t="shared" si="129"/>
        <v>632</v>
      </c>
    </row>
    <row r="799" spans="3:45" x14ac:dyDescent="0.25">
      <c r="C799" s="39" t="str">
        <f>IF(H799="","",Sheet1!AI799)</f>
        <v>N</v>
      </c>
      <c r="D799" s="38" t="s">
        <v>3039</v>
      </c>
      <c r="E799" s="38" t="s">
        <v>25</v>
      </c>
      <c r="F799" s="39" t="str">
        <f>IF(H799="","",Sheet1!AF799)</f>
        <v>06/10/2025</v>
      </c>
      <c r="G799" t="str">
        <f>IF(H799="","",Sheet1!AF799)</f>
        <v>06/10/2025</v>
      </c>
      <c r="H799" s="21">
        <v>9106032961</v>
      </c>
      <c r="I799" t="str">
        <f>IF(H799="","",Sheet1!AF799)</f>
        <v>06/10/2025</v>
      </c>
      <c r="J799" s="40" t="str">
        <f t="shared" si="120"/>
        <v>NKHT2510/00900080278</v>
      </c>
      <c r="L799" s="42" t="str">
        <f>IF(H799="","",Sheet1!AK799)</f>
        <v>K25TTM</v>
      </c>
      <c r="M799" s="42" t="str">
        <f>IF(H799="","",Sheet1!AE799)</f>
        <v>00080278</v>
      </c>
      <c r="N799" s="43" t="str">
        <f>IF(H799="","",Sheet1!AF799)</f>
        <v>06/10/2025</v>
      </c>
      <c r="O799" s="15" t="str">
        <f>IF(H799="","",Sheet1!AH799)</f>
        <v>WIN-DNG-01-009</v>
      </c>
      <c r="S799" s="40" t="str">
        <f>IF(H799="","",Sheet1!AL799)</f>
        <v>3418 WM+ DNG 56 Doản Uẩn</v>
      </c>
      <c r="V799" s="40" t="str">
        <f>IF(H799="","",Sheet1!AL799)</f>
        <v>3418 WM+ DNG 56 Doản Uẩn</v>
      </c>
      <c r="Y799" s="15" t="str">
        <f>IF(H799="","",Sheet1!AJ799)</f>
        <v>MNH250</v>
      </c>
      <c r="AB799" s="51">
        <f t="shared" si="121"/>
        <v>5111</v>
      </c>
      <c r="AC799" s="51">
        <f t="shared" si="122"/>
        <v>131</v>
      </c>
      <c r="AE799" s="45">
        <f>IF(H799="","",Sheet1!U799)</f>
        <v>2</v>
      </c>
      <c r="AG799" s="15">
        <f>IF(H799="","",Sheet1!T799)</f>
        <v>46000</v>
      </c>
      <c r="AH799" s="46">
        <f t="shared" si="123"/>
        <v>92000</v>
      </c>
      <c r="AL799" s="48">
        <f t="shared" si="124"/>
        <v>8</v>
      </c>
      <c r="AN799" s="45">
        <f t="shared" si="125"/>
        <v>7360</v>
      </c>
      <c r="AO799" s="48">
        <f t="shared" si="126"/>
        <v>33311</v>
      </c>
      <c r="AQ799" s="52" t="str">
        <f t="shared" si="127"/>
        <v>K-hangtra</v>
      </c>
      <c r="AR799" s="52">
        <f t="shared" si="128"/>
        <v>156</v>
      </c>
      <c r="AS799" s="52">
        <f t="shared" si="129"/>
        <v>632</v>
      </c>
    </row>
    <row r="800" spans="3:45" x14ac:dyDescent="0.25">
      <c r="C800" s="39" t="str">
        <f>IF(H800="","",Sheet1!AI800)</f>
        <v>B</v>
      </c>
      <c r="D800" s="38" t="s">
        <v>3039</v>
      </c>
      <c r="E800" s="38" t="s">
        <v>25</v>
      </c>
      <c r="F800" s="39" t="str">
        <f>IF(H800="","",Sheet1!AF800)</f>
        <v>06/10/2025</v>
      </c>
      <c r="G800" t="str">
        <f>IF(H800="","",Sheet1!AF800)</f>
        <v>06/10/2025</v>
      </c>
      <c r="H800" s="21">
        <v>9106032986</v>
      </c>
      <c r="I800" t="str">
        <f>IF(H800="","",Sheet1!AF800)</f>
        <v>06/10/2025</v>
      </c>
      <c r="J800" s="40" t="str">
        <f t="shared" si="120"/>
        <v>NKHT2510/02500035172</v>
      </c>
      <c r="L800" s="42" t="str">
        <f>IF(H800="","",Sheet1!AK800)</f>
        <v>K25TTM</v>
      </c>
      <c r="M800" s="42" t="str">
        <f>IF(H800="","",Sheet1!AE800)</f>
        <v>00035172</v>
      </c>
      <c r="N800" s="43" t="str">
        <f>IF(H800="","",Sheet1!AF800)</f>
        <v>06/10/2025</v>
      </c>
      <c r="O800" s="15" t="str">
        <f>IF(H800="","",Sheet1!AH800)</f>
        <v>WIN-025</v>
      </c>
      <c r="S800" s="40" t="str">
        <f>IF(H800="","",Sheet1!AL800)</f>
        <v>2A97 WM+ HPG 942 Đại Lộ Tôn Đức Thắng</v>
      </c>
      <c r="V800" s="40" t="str">
        <f>IF(H800="","",Sheet1!AL800)</f>
        <v>2A97 WM+ HPG 942 Đại Lộ Tôn Đức Thắng</v>
      </c>
      <c r="Y800" s="15" t="str">
        <f>IF(H800="","",Sheet1!AJ800)</f>
        <v>CC300</v>
      </c>
      <c r="AB800" s="51">
        <f t="shared" si="121"/>
        <v>5111</v>
      </c>
      <c r="AC800" s="51">
        <f t="shared" si="122"/>
        <v>131</v>
      </c>
      <c r="AE800" s="45">
        <f>IF(H800="","",Sheet1!U800)</f>
        <v>1</v>
      </c>
      <c r="AG800" s="15">
        <f>IF(H800="","",Sheet1!T800)</f>
        <v>60885</v>
      </c>
      <c r="AH800" s="46">
        <f t="shared" si="123"/>
        <v>60885</v>
      </c>
      <c r="AL800" s="48">
        <f t="shared" si="124"/>
        <v>8</v>
      </c>
      <c r="AN800" s="45">
        <f t="shared" si="125"/>
        <v>4870.8</v>
      </c>
      <c r="AO800" s="48">
        <f t="shared" si="126"/>
        <v>33311</v>
      </c>
      <c r="AQ800" s="52" t="str">
        <f t="shared" si="127"/>
        <v>K-hangtra</v>
      </c>
      <c r="AR800" s="52">
        <f t="shared" si="128"/>
        <v>156</v>
      </c>
      <c r="AS800" s="52">
        <f t="shared" si="129"/>
        <v>632</v>
      </c>
    </row>
    <row r="801" spans="3:45" x14ac:dyDescent="0.25">
      <c r="C801" s="39" t="str">
        <f>IF(H801="","",Sheet1!AI801)</f>
        <v>B</v>
      </c>
      <c r="D801" s="38" t="s">
        <v>3039</v>
      </c>
      <c r="E801" s="38" t="s">
        <v>25</v>
      </c>
      <c r="F801" s="39" t="str">
        <f>IF(H801="","",Sheet1!AF801)</f>
        <v>06/10/2025</v>
      </c>
      <c r="G801" t="str">
        <f>IF(H801="","",Sheet1!AF801)</f>
        <v>06/10/2025</v>
      </c>
      <c r="H801" s="21">
        <v>9106032975</v>
      </c>
      <c r="I801" t="str">
        <f>IF(H801="","",Sheet1!AF801)</f>
        <v>06/10/2025</v>
      </c>
      <c r="J801" s="40" t="str">
        <f t="shared" si="120"/>
        <v>NKHT2510/00700047161</v>
      </c>
      <c r="L801" s="42" t="str">
        <f>IF(H801="","",Sheet1!AK801)</f>
        <v>K25TTM</v>
      </c>
      <c r="M801" s="42" t="str">
        <f>IF(H801="","",Sheet1!AE801)</f>
        <v>00047161</v>
      </c>
      <c r="N801" s="43" t="str">
        <f>IF(H801="","",Sheet1!AF801)</f>
        <v>06/10/2025</v>
      </c>
      <c r="O801" s="15" t="str">
        <f>IF(H801="","",Sheet1!AH801)</f>
        <v>WIN-QNH-00-007</v>
      </c>
      <c r="S801" s="40" t="str">
        <f>IF(H801="","",Sheet1!AL801)</f>
        <v>3198 WM+ QNH 192-194 Trần Phú</v>
      </c>
      <c r="V801" s="40" t="str">
        <f>IF(H801="","",Sheet1!AL801)</f>
        <v>3198 WM+ QNH 192-194 Trần Phú</v>
      </c>
      <c r="Y801" s="15" t="str">
        <f>IF(H801="","",Sheet1!AJ801)</f>
        <v>GTLX250G</v>
      </c>
      <c r="AB801" s="51">
        <f t="shared" si="121"/>
        <v>5111</v>
      </c>
      <c r="AC801" s="51">
        <f t="shared" si="122"/>
        <v>131</v>
      </c>
      <c r="AE801" s="45">
        <f>IF(H801="","",Sheet1!U801)</f>
        <v>1</v>
      </c>
      <c r="AG801" s="15">
        <f>IF(H801="","",Sheet1!T801)</f>
        <v>41150</v>
      </c>
      <c r="AH801" s="46">
        <f t="shared" si="123"/>
        <v>41150</v>
      </c>
      <c r="AL801" s="48">
        <f t="shared" si="124"/>
        <v>8</v>
      </c>
      <c r="AN801" s="45">
        <f t="shared" si="125"/>
        <v>3292</v>
      </c>
      <c r="AO801" s="48">
        <f t="shared" si="126"/>
        <v>33311</v>
      </c>
      <c r="AQ801" s="52" t="str">
        <f t="shared" si="127"/>
        <v>K-hangtra</v>
      </c>
      <c r="AR801" s="52">
        <f t="shared" si="128"/>
        <v>156</v>
      </c>
      <c r="AS801" s="52">
        <f t="shared" si="129"/>
        <v>632</v>
      </c>
    </row>
    <row r="802" spans="3:45" x14ac:dyDescent="0.25">
      <c r="C802" s="39" t="str">
        <f>IF(H802="","",Sheet1!AI802)</f>
        <v>B</v>
      </c>
      <c r="D802" s="38" t="s">
        <v>3039</v>
      </c>
      <c r="E802" s="38" t="s">
        <v>25</v>
      </c>
      <c r="F802" s="39" t="str">
        <f>IF(H802="","",Sheet1!AF802)</f>
        <v>06/10/2025</v>
      </c>
      <c r="G802" t="str">
        <f>IF(H802="","",Sheet1!AF802)</f>
        <v>06/10/2025</v>
      </c>
      <c r="H802" s="21">
        <v>9106033003</v>
      </c>
      <c r="I802" t="str">
        <f>IF(H802="","",Sheet1!AF802)</f>
        <v>06/10/2025</v>
      </c>
      <c r="J802" s="40" t="str">
        <f t="shared" si="120"/>
        <v>NKHT2510/00200478486</v>
      </c>
      <c r="L802" s="42" t="str">
        <f>IF(H802="","",Sheet1!AK802)</f>
        <v>K25TTM</v>
      </c>
      <c r="M802" s="42" t="str">
        <f>IF(H802="","",Sheet1!AE802)</f>
        <v>00478486</v>
      </c>
      <c r="N802" s="43" t="str">
        <f>IF(H802="","",Sheet1!AF802)</f>
        <v>06/10/2025</v>
      </c>
      <c r="O802" s="15" t="str">
        <f>IF(H802="","",Sheet1!AH802)</f>
        <v>WIN-HNI-00-002</v>
      </c>
      <c r="S802" s="40" t="str">
        <f>IF(H802="","",Sheet1!AL802)</f>
        <v>4639 WM+ HNI 50 Phố Tía</v>
      </c>
      <c r="V802" s="40" t="str">
        <f>IF(H802="","",Sheet1!AL802)</f>
        <v>4639 WM+ HNI 50 Phố Tía</v>
      </c>
      <c r="Y802" s="15" t="str">
        <f>IF(H802="","",Sheet1!AJ802)</f>
        <v>GM500</v>
      </c>
      <c r="AB802" s="51">
        <f t="shared" si="121"/>
        <v>5111</v>
      </c>
      <c r="AC802" s="51">
        <f t="shared" si="122"/>
        <v>131</v>
      </c>
      <c r="AE802" s="45">
        <f>IF(H802="","",Sheet1!U802)</f>
        <v>2</v>
      </c>
      <c r="AG802" s="15">
        <f>IF(H802="","",Sheet1!T802)</f>
        <v>111058</v>
      </c>
      <c r="AH802" s="46">
        <f t="shared" si="123"/>
        <v>222116</v>
      </c>
      <c r="AL802" s="48">
        <f t="shared" si="124"/>
        <v>8</v>
      </c>
      <c r="AN802" s="45">
        <f t="shared" si="125"/>
        <v>17769.28</v>
      </c>
      <c r="AO802" s="48">
        <f t="shared" si="126"/>
        <v>33311</v>
      </c>
      <c r="AQ802" s="52" t="str">
        <f t="shared" si="127"/>
        <v>K-hangtra</v>
      </c>
      <c r="AR802" s="52">
        <f t="shared" si="128"/>
        <v>156</v>
      </c>
      <c r="AS802" s="52">
        <f t="shared" si="129"/>
        <v>632</v>
      </c>
    </row>
    <row r="803" spans="3:45" x14ac:dyDescent="0.25">
      <c r="C803" s="39" t="str">
        <f>IF(H803="","",Sheet1!AI803)</f>
        <v>B</v>
      </c>
      <c r="D803" s="38" t="s">
        <v>3039</v>
      </c>
      <c r="E803" s="38" t="s">
        <v>25</v>
      </c>
      <c r="F803" s="39" t="str">
        <f>IF(H803="","",Sheet1!AF803)</f>
        <v>06/10/2025</v>
      </c>
      <c r="G803" t="str">
        <f>IF(H803="","",Sheet1!AF803)</f>
        <v>06/10/2025</v>
      </c>
      <c r="H803" s="21">
        <v>9106033067</v>
      </c>
      <c r="I803" t="str">
        <f>IF(H803="","",Sheet1!AF803)</f>
        <v>06/10/2025</v>
      </c>
      <c r="J803" s="40" t="str">
        <f t="shared" si="120"/>
        <v>NKHT2510/00400014827</v>
      </c>
      <c r="L803" s="42" t="str">
        <f>IF(H803="","",Sheet1!AK803)</f>
        <v>K25TTM</v>
      </c>
      <c r="M803" s="42" t="str">
        <f>IF(H803="","",Sheet1!AE803)</f>
        <v>00014827</v>
      </c>
      <c r="N803" s="43" t="str">
        <f>IF(H803="","",Sheet1!AF803)</f>
        <v>06/10/2025</v>
      </c>
      <c r="O803" s="15" t="str">
        <f>IF(H803="","",Sheet1!AH803)</f>
        <v>WIN-HTH-00-004</v>
      </c>
      <c r="S803" s="40" t="str">
        <f>IF(H803="","",Sheet1!AL803)</f>
        <v>2AXE WM+ HTH Trung Ngọc, Xã Gia Hanh</v>
      </c>
      <c r="V803" s="40" t="str">
        <f>IF(H803="","",Sheet1!AL803)</f>
        <v>2AXE WM+ HTH Trung Ngọc, Xã Gia Hanh</v>
      </c>
      <c r="Y803" s="15" t="str">
        <f>IF(H803="","",Sheet1!AJ803)</f>
        <v>GSG250</v>
      </c>
      <c r="AB803" s="51">
        <f t="shared" si="121"/>
        <v>5111</v>
      </c>
      <c r="AC803" s="51">
        <f t="shared" si="122"/>
        <v>131</v>
      </c>
      <c r="AE803" s="45">
        <f>IF(H803="","",Sheet1!U803)</f>
        <v>2</v>
      </c>
      <c r="AG803" s="15">
        <f>IF(H803="","",Sheet1!T803)</f>
        <v>50400</v>
      </c>
      <c r="AH803" s="46">
        <f t="shared" si="123"/>
        <v>100800</v>
      </c>
      <c r="AL803" s="48">
        <f t="shared" si="124"/>
        <v>8</v>
      </c>
      <c r="AN803" s="45">
        <f t="shared" si="125"/>
        <v>8064</v>
      </c>
      <c r="AO803" s="48">
        <f t="shared" si="126"/>
        <v>33311</v>
      </c>
      <c r="AQ803" s="52" t="str">
        <f t="shared" si="127"/>
        <v>K-hangtra</v>
      </c>
      <c r="AR803" s="52">
        <f t="shared" si="128"/>
        <v>156</v>
      </c>
      <c r="AS803" s="52">
        <f t="shared" si="129"/>
        <v>632</v>
      </c>
    </row>
    <row r="804" spans="3:45" x14ac:dyDescent="0.25">
      <c r="C804" s="39" t="str">
        <f>IF(H804="","",Sheet1!AI804)</f>
        <v>B</v>
      </c>
      <c r="D804" s="38" t="s">
        <v>3039</v>
      </c>
      <c r="E804" s="38" t="s">
        <v>25</v>
      </c>
      <c r="F804" s="39" t="str">
        <f>IF(H804="","",Sheet1!AF804)</f>
        <v>06/10/2025</v>
      </c>
      <c r="G804" t="str">
        <f>IF(H804="","",Sheet1!AF804)</f>
        <v>06/10/2025</v>
      </c>
      <c r="H804" s="21">
        <v>9106033088</v>
      </c>
      <c r="I804" t="str">
        <f>IF(H804="","",Sheet1!AF804)</f>
        <v>06/10/2025</v>
      </c>
      <c r="J804" s="40" t="str">
        <f t="shared" si="120"/>
        <v>NKHT2510/00200478512</v>
      </c>
      <c r="L804" s="42" t="str">
        <f>IF(H804="","",Sheet1!AK804)</f>
        <v>K25TTM</v>
      </c>
      <c r="M804" s="42" t="str">
        <f>IF(H804="","",Sheet1!AE804)</f>
        <v>00478512</v>
      </c>
      <c r="N804" s="43" t="str">
        <f>IF(H804="","",Sheet1!AF804)</f>
        <v>06/10/2025</v>
      </c>
      <c r="O804" s="15" t="str">
        <f>IF(H804="","",Sheet1!AH804)</f>
        <v>WIN-HNI-00-002</v>
      </c>
      <c r="S804" s="40" t="str">
        <f>IF(H804="","",Sheet1!AL804)</f>
        <v>4356 WM+ HNI 103-105 Đa Phúc</v>
      </c>
      <c r="V804" s="40" t="str">
        <f>IF(H804="","",Sheet1!AL804)</f>
        <v>4356 WM+ HNI 103-105 Đa Phúc</v>
      </c>
      <c r="Y804" s="15" t="str">
        <f>IF(H804="","",Sheet1!AJ804)</f>
        <v>GM500</v>
      </c>
      <c r="AB804" s="51">
        <f t="shared" si="121"/>
        <v>5111</v>
      </c>
      <c r="AC804" s="51">
        <f t="shared" si="122"/>
        <v>131</v>
      </c>
      <c r="AE804" s="45">
        <f>IF(H804="","",Sheet1!U804)</f>
        <v>1</v>
      </c>
      <c r="AG804" s="15">
        <f>IF(H804="","",Sheet1!T804)</f>
        <v>111058</v>
      </c>
      <c r="AH804" s="46">
        <f t="shared" si="123"/>
        <v>111058</v>
      </c>
      <c r="AL804" s="48">
        <f t="shared" si="124"/>
        <v>8</v>
      </c>
      <c r="AN804" s="45">
        <f t="shared" si="125"/>
        <v>8884.64</v>
      </c>
      <c r="AO804" s="48">
        <f t="shared" si="126"/>
        <v>33311</v>
      </c>
      <c r="AQ804" s="52" t="str">
        <f t="shared" si="127"/>
        <v>K-hangtra</v>
      </c>
      <c r="AR804" s="52">
        <f t="shared" si="128"/>
        <v>156</v>
      </c>
      <c r="AS804" s="52">
        <f t="shared" si="129"/>
        <v>632</v>
      </c>
    </row>
    <row r="805" spans="3:45" x14ac:dyDescent="0.25">
      <c r="C805" s="39" t="str">
        <f>IF(H805="","",Sheet1!AI805)</f>
        <v>B</v>
      </c>
      <c r="D805" s="38" t="s">
        <v>3039</v>
      </c>
      <c r="E805" s="38" t="s">
        <v>25</v>
      </c>
      <c r="F805" s="39" t="str">
        <f>IF(H805="","",Sheet1!AF805)</f>
        <v>06/10/2025</v>
      </c>
      <c r="G805" t="str">
        <f>IF(H805="","",Sheet1!AF805)</f>
        <v>06/10/2025</v>
      </c>
      <c r="H805" s="21">
        <v>9106033063</v>
      </c>
      <c r="I805" t="str">
        <f>IF(H805="","",Sheet1!AF805)</f>
        <v>06/10/2025</v>
      </c>
      <c r="J805" s="40" t="str">
        <f t="shared" si="120"/>
        <v>NKHT2510/02000033325</v>
      </c>
      <c r="L805" s="42" t="str">
        <f>IF(H805="","",Sheet1!AK805)</f>
        <v>K25TTM</v>
      </c>
      <c r="M805" s="42" t="str">
        <f>IF(H805="","",Sheet1!AE805)</f>
        <v>00033325</v>
      </c>
      <c r="N805" s="43" t="str">
        <f>IF(H805="","",Sheet1!AF805)</f>
        <v>06/10/2025</v>
      </c>
      <c r="O805" s="15" t="str">
        <f>IF(H805="","",Sheet1!AH805)</f>
        <v>WIN-020</v>
      </c>
      <c r="S805" s="40" t="str">
        <f>IF(H805="","",Sheet1!AL805)</f>
        <v>2B31 WM+ THA Long Vân, Đồng Lợi</v>
      </c>
      <c r="V805" s="40" t="str">
        <f>IF(H805="","",Sheet1!AL805)</f>
        <v>2B31 WM+ THA Long Vân, Đồng Lợi</v>
      </c>
      <c r="Y805" s="15" t="str">
        <f>IF(H805="","",Sheet1!AJ805)</f>
        <v>GM500</v>
      </c>
      <c r="AB805" s="51">
        <f t="shared" si="121"/>
        <v>5111</v>
      </c>
      <c r="AC805" s="51">
        <f t="shared" si="122"/>
        <v>131</v>
      </c>
      <c r="AE805" s="45">
        <f>IF(H805="","",Sheet1!U805)</f>
        <v>4</v>
      </c>
      <c r="AG805" s="15">
        <f>IF(H805="","",Sheet1!T805)</f>
        <v>111058</v>
      </c>
      <c r="AH805" s="46">
        <f t="shared" si="123"/>
        <v>444232</v>
      </c>
      <c r="AL805" s="48">
        <f t="shared" si="124"/>
        <v>8</v>
      </c>
      <c r="AN805" s="45">
        <f t="shared" si="125"/>
        <v>35538.559999999998</v>
      </c>
      <c r="AO805" s="48">
        <f t="shared" si="126"/>
        <v>33311</v>
      </c>
      <c r="AQ805" s="52" t="str">
        <f t="shared" si="127"/>
        <v>K-hangtra</v>
      </c>
      <c r="AR805" s="52">
        <f t="shared" si="128"/>
        <v>156</v>
      </c>
      <c r="AS805" s="52">
        <f t="shared" si="129"/>
        <v>632</v>
      </c>
    </row>
    <row r="806" spans="3:45" x14ac:dyDescent="0.25">
      <c r="C806" s="39" t="str">
        <f>IF(H806="","",Sheet1!AI806)</f>
        <v>N</v>
      </c>
      <c r="D806" s="38" t="s">
        <v>3039</v>
      </c>
      <c r="E806" s="38" t="s">
        <v>25</v>
      </c>
      <c r="F806" s="39" t="str">
        <f>IF(H806="","",Sheet1!AF806)</f>
        <v>06/10/2025</v>
      </c>
      <c r="G806" t="str">
        <f>IF(H806="","",Sheet1!AF806)</f>
        <v>06/10/2025</v>
      </c>
      <c r="H806" s="21">
        <v>9106033074</v>
      </c>
      <c r="I806" t="str">
        <f>IF(H806="","",Sheet1!AF806)</f>
        <v>06/10/2025</v>
      </c>
      <c r="J806" s="40" t="str">
        <f t="shared" si="120"/>
        <v>NKHT2510/17300158893</v>
      </c>
      <c r="L806" s="42" t="str">
        <f>IF(H806="","",Sheet1!AK806)</f>
        <v>K25TTM</v>
      </c>
      <c r="M806" s="42" t="str">
        <f>IF(H806="","",Sheet1!AE806)</f>
        <v>00158893</v>
      </c>
      <c r="N806" s="43" t="str">
        <f>IF(H806="","",Sheet1!AF806)</f>
        <v>06/10/2025</v>
      </c>
      <c r="O806" s="15" t="str">
        <f>IF(H806="","",Sheet1!AH806)</f>
        <v>WIN3173</v>
      </c>
      <c r="S806" s="40" t="str">
        <f>IF(H806="","",Sheet1!AL806)</f>
        <v>3173 WIN HCM 192/72/74/76 Nguyễn Oanh</v>
      </c>
      <c r="V806" s="40" t="str">
        <f>IF(H806="","",Sheet1!AL806)</f>
        <v>3173 WIN HCM 192/72/74/76 Nguyễn Oanh</v>
      </c>
      <c r="Y806" s="15" t="str">
        <f>IF(H806="","",Sheet1!AJ806)</f>
        <v>CN300</v>
      </c>
      <c r="AB806" s="51">
        <f t="shared" si="121"/>
        <v>5111</v>
      </c>
      <c r="AC806" s="51">
        <f t="shared" si="122"/>
        <v>131</v>
      </c>
      <c r="AE806" s="45">
        <f>IF(H806="","",Sheet1!U806)</f>
        <v>2</v>
      </c>
      <c r="AG806" s="15">
        <f>IF(H806="","",Sheet1!T806)</f>
        <v>70950</v>
      </c>
      <c r="AH806" s="46">
        <f t="shared" si="123"/>
        <v>141900</v>
      </c>
      <c r="AL806" s="48">
        <f t="shared" si="124"/>
        <v>8</v>
      </c>
      <c r="AN806" s="45">
        <f t="shared" si="125"/>
        <v>11352</v>
      </c>
      <c r="AO806" s="48">
        <f t="shared" si="126"/>
        <v>33311</v>
      </c>
      <c r="AQ806" s="52" t="str">
        <f t="shared" si="127"/>
        <v>K-hangtra</v>
      </c>
      <c r="AR806" s="52">
        <f t="shared" si="128"/>
        <v>156</v>
      </c>
      <c r="AS806" s="52">
        <f t="shared" si="129"/>
        <v>632</v>
      </c>
    </row>
    <row r="807" spans="3:45" x14ac:dyDescent="0.25">
      <c r="C807" s="39" t="str">
        <f>IF(H807="","",Sheet1!AI807)</f>
        <v>N</v>
      </c>
      <c r="D807" s="38" t="s">
        <v>3039</v>
      </c>
      <c r="E807" s="38" t="s">
        <v>25</v>
      </c>
      <c r="F807" s="39" t="str">
        <f>IF(H807="","",Sheet1!AF807)</f>
        <v>06/10/2025</v>
      </c>
      <c r="G807" t="str">
        <f>IF(H807="","",Sheet1!AF807)</f>
        <v>06/10/2025</v>
      </c>
      <c r="H807" s="21">
        <v>9106033074</v>
      </c>
      <c r="I807" t="str">
        <f>IF(H807="","",Sheet1!AF807)</f>
        <v>06/10/2025</v>
      </c>
      <c r="J807" s="40" t="str">
        <f t="shared" si="120"/>
        <v>NKHT2510/17300158893</v>
      </c>
      <c r="L807" s="42" t="str">
        <f>IF(H807="","",Sheet1!AK807)</f>
        <v>K25TTM</v>
      </c>
      <c r="M807" s="42" t="str">
        <f>IF(H807="","",Sheet1!AE807)</f>
        <v>00158893</v>
      </c>
      <c r="N807" s="43" t="str">
        <f>IF(H807="","",Sheet1!AF807)</f>
        <v>06/10/2025</v>
      </c>
      <c r="O807" s="15" t="str">
        <f>IF(H807="","",Sheet1!AH807)</f>
        <v>WIN3173</v>
      </c>
      <c r="S807" s="40" t="str">
        <f>IF(H807="","",Sheet1!AL807)</f>
        <v>3173 WIN HCM 192/72/74/76 Nguyễn Oanh</v>
      </c>
      <c r="V807" s="40" t="str">
        <f>IF(H807="","",Sheet1!AL807)</f>
        <v>3173 WIN HCM 192/72/74/76 Nguyễn Oanh</v>
      </c>
      <c r="Y807" s="15" t="str">
        <f>IF(H807="","",Sheet1!AJ807)</f>
        <v>GM500</v>
      </c>
      <c r="AB807" s="51">
        <f t="shared" si="121"/>
        <v>5111</v>
      </c>
      <c r="AC807" s="51">
        <f t="shared" si="122"/>
        <v>131</v>
      </c>
      <c r="AE807" s="45">
        <f>IF(H807="","",Sheet1!U807)</f>
        <v>2</v>
      </c>
      <c r="AG807" s="15">
        <f>IF(H807="","",Sheet1!T807)</f>
        <v>111058</v>
      </c>
      <c r="AH807" s="46">
        <f t="shared" si="123"/>
        <v>222116</v>
      </c>
      <c r="AL807" s="48">
        <f t="shared" si="124"/>
        <v>8</v>
      </c>
      <c r="AN807" s="45">
        <f t="shared" si="125"/>
        <v>17769.28</v>
      </c>
      <c r="AO807" s="48">
        <f t="shared" si="126"/>
        <v>33311</v>
      </c>
      <c r="AQ807" s="52" t="str">
        <f t="shared" si="127"/>
        <v>K-hangtra</v>
      </c>
      <c r="AR807" s="52">
        <f t="shared" si="128"/>
        <v>156</v>
      </c>
      <c r="AS807" s="52">
        <f t="shared" si="129"/>
        <v>632</v>
      </c>
    </row>
    <row r="808" spans="3:45" x14ac:dyDescent="0.25">
      <c r="C808" s="39" t="str">
        <f>IF(H808="","",Sheet1!AI808)</f>
        <v>N</v>
      </c>
      <c r="D808" s="38" t="s">
        <v>3039</v>
      </c>
      <c r="E808" s="38" t="s">
        <v>25</v>
      </c>
      <c r="F808" s="39" t="str">
        <f>IF(H808="","",Sheet1!AF808)</f>
        <v>06/10/2025</v>
      </c>
      <c r="G808" t="str">
        <f>IF(H808="","",Sheet1!AF808)</f>
        <v>06/10/2025</v>
      </c>
      <c r="H808" s="21">
        <v>9106033100</v>
      </c>
      <c r="I808" t="str">
        <f>IF(H808="","",Sheet1!AF808)</f>
        <v>06/10/2025</v>
      </c>
      <c r="J808" s="40" t="str">
        <f t="shared" si="120"/>
        <v>NKHT2510/06100015698</v>
      </c>
      <c r="L808" s="42" t="str">
        <f>IF(H808="","",Sheet1!AK808)</f>
        <v>K25TTM</v>
      </c>
      <c r="M808" s="42" t="str">
        <f>IF(H808="","",Sheet1!AE808)</f>
        <v>00015698</v>
      </c>
      <c r="N808" s="43" t="str">
        <f>IF(H808="","",Sheet1!AF808)</f>
        <v>06/10/2025</v>
      </c>
      <c r="O808" s="15" t="str">
        <f>IF(H808="","",Sheet1!AH808)</f>
        <v>WIN-061</v>
      </c>
      <c r="S808" s="40" t="str">
        <f>IF(H808="","",Sheet1!AL808)</f>
        <v>6553 WM+ QNM 233 Tiểu La, Thăng Bình</v>
      </c>
      <c r="V808" s="40" t="str">
        <f>IF(H808="","",Sheet1!AL808)</f>
        <v>6553 WM+ QNM 233 Tiểu La, Thăng Bình</v>
      </c>
      <c r="Y808" s="15" t="str">
        <f>IF(H808="","",Sheet1!AJ808)</f>
        <v>TH200</v>
      </c>
      <c r="AB808" s="51">
        <f t="shared" si="121"/>
        <v>5111</v>
      </c>
      <c r="AC808" s="51">
        <f t="shared" si="122"/>
        <v>131</v>
      </c>
      <c r="AE808" s="45">
        <f>IF(H808="","",Sheet1!U808)</f>
        <v>2</v>
      </c>
      <c r="AG808" s="15">
        <f>IF(H808="","",Sheet1!T808)</f>
        <v>45588</v>
      </c>
      <c r="AH808" s="46">
        <f t="shared" si="123"/>
        <v>91176</v>
      </c>
      <c r="AL808" s="48">
        <f t="shared" si="124"/>
        <v>8</v>
      </c>
      <c r="AN808" s="45">
        <f t="shared" si="125"/>
        <v>7294.08</v>
      </c>
      <c r="AO808" s="48">
        <f t="shared" si="126"/>
        <v>33311</v>
      </c>
      <c r="AQ808" s="52" t="str">
        <f t="shared" si="127"/>
        <v>K-hangtra</v>
      </c>
      <c r="AR808" s="52">
        <f t="shared" si="128"/>
        <v>156</v>
      </c>
      <c r="AS808" s="52">
        <f t="shared" si="129"/>
        <v>632</v>
      </c>
    </row>
    <row r="809" spans="3:45" x14ac:dyDescent="0.25">
      <c r="C809" s="39" t="str">
        <f>IF(H809="","",Sheet1!AI809)</f>
        <v>B</v>
      </c>
      <c r="D809" s="38" t="s">
        <v>3039</v>
      </c>
      <c r="E809" s="38" t="s">
        <v>25</v>
      </c>
      <c r="F809" s="39" t="str">
        <f>IF(H809="","",Sheet1!AF809)</f>
        <v>06/10/2025</v>
      </c>
      <c r="G809" t="str">
        <f>IF(H809="","",Sheet1!AF809)</f>
        <v>06/10/2025</v>
      </c>
      <c r="H809" s="21">
        <v>9106033127</v>
      </c>
      <c r="I809" t="str">
        <f>IF(H809="","",Sheet1!AF809)</f>
        <v>06/10/2025</v>
      </c>
      <c r="J809" s="40" t="str">
        <f t="shared" si="120"/>
        <v>NKHT2510/02000033329</v>
      </c>
      <c r="L809" s="42" t="str">
        <f>IF(H809="","",Sheet1!AK809)</f>
        <v>K25TTM</v>
      </c>
      <c r="M809" s="42" t="str">
        <f>IF(H809="","",Sheet1!AE809)</f>
        <v>00033329</v>
      </c>
      <c r="N809" s="43" t="str">
        <f>IF(H809="","",Sheet1!AF809)</f>
        <v>06/10/2025</v>
      </c>
      <c r="O809" s="15" t="str">
        <f>IF(H809="","",Sheet1!AH809)</f>
        <v>WIN-020</v>
      </c>
      <c r="S809" s="40" t="str">
        <f>IF(H809="","",Sheet1!AL809)</f>
        <v>5121 WM+ THA 495 Nguyễn Trãi</v>
      </c>
      <c r="V809" s="40" t="str">
        <f>IF(H809="","",Sheet1!AL809)</f>
        <v>5121 WM+ THA 495 Nguyễn Trãi</v>
      </c>
      <c r="Y809" s="15" t="str">
        <f>IF(H809="","",Sheet1!AJ809)</f>
        <v>GM500</v>
      </c>
      <c r="AB809" s="51">
        <f t="shared" si="121"/>
        <v>5111</v>
      </c>
      <c r="AC809" s="51">
        <f t="shared" si="122"/>
        <v>131</v>
      </c>
      <c r="AE809" s="45">
        <f>IF(H809="","",Sheet1!U809)</f>
        <v>1</v>
      </c>
      <c r="AG809" s="15">
        <f>IF(H809="","",Sheet1!T809)</f>
        <v>111058</v>
      </c>
      <c r="AH809" s="46">
        <f t="shared" si="123"/>
        <v>111058</v>
      </c>
      <c r="AL809" s="48">
        <f t="shared" si="124"/>
        <v>8</v>
      </c>
      <c r="AN809" s="45">
        <f t="shared" si="125"/>
        <v>8884.64</v>
      </c>
      <c r="AO809" s="48">
        <f t="shared" si="126"/>
        <v>33311</v>
      </c>
      <c r="AQ809" s="52" t="str">
        <f t="shared" si="127"/>
        <v>K-hangtra</v>
      </c>
      <c r="AR809" s="52">
        <f t="shared" si="128"/>
        <v>156</v>
      </c>
      <c r="AS809" s="52">
        <f t="shared" si="129"/>
        <v>632</v>
      </c>
    </row>
    <row r="810" spans="3:45" x14ac:dyDescent="0.25">
      <c r="C810" s="39" t="str">
        <f>IF(H810="","",Sheet1!AI810)</f>
        <v>B</v>
      </c>
      <c r="D810" s="38" t="s">
        <v>3039</v>
      </c>
      <c r="E810" s="38" t="s">
        <v>25</v>
      </c>
      <c r="F810" s="39" t="str">
        <f>IF(H810="","",Sheet1!AF810)</f>
        <v>06/10/2025</v>
      </c>
      <c r="G810" t="str">
        <f>IF(H810="","",Sheet1!AF810)</f>
        <v>06/10/2025</v>
      </c>
      <c r="H810" s="21">
        <v>9106033170</v>
      </c>
      <c r="I810" t="str">
        <f>IF(H810="","",Sheet1!AF810)</f>
        <v>06/10/2025</v>
      </c>
      <c r="J810" s="40" t="str">
        <f t="shared" si="120"/>
        <v>NKHT2510/09500001709</v>
      </c>
      <c r="L810" s="42" t="str">
        <f>IF(H810="","",Sheet1!AK810)</f>
        <v>K25TTM</v>
      </c>
      <c r="M810" s="42" t="str">
        <f>IF(H810="","",Sheet1!AE810)</f>
        <v>00001709</v>
      </c>
      <c r="N810" s="43" t="str">
        <f>IF(H810="","",Sheet1!AF810)</f>
        <v>06/10/2025</v>
      </c>
      <c r="O810" s="15" t="str">
        <f>IF(H810="","",Sheet1!AH810)</f>
        <v>WIN-095</v>
      </c>
      <c r="S810" s="40" t="str">
        <f>IF(H810="","",Sheet1!AL810)</f>
        <v>6538 WM+ CBG Tổ 1 Hoằng Bó, TT Nước Hai</v>
      </c>
      <c r="V810" s="40" t="str">
        <f>IF(H810="","",Sheet1!AL810)</f>
        <v>6538 WM+ CBG Tổ 1 Hoằng Bó, TT Nước Hai</v>
      </c>
      <c r="Y810" s="15" t="str">
        <f>IF(H810="","",Sheet1!AJ810)</f>
        <v>CGM300</v>
      </c>
      <c r="AB810" s="51">
        <f t="shared" si="121"/>
        <v>5111</v>
      </c>
      <c r="AC810" s="51">
        <f t="shared" si="122"/>
        <v>131</v>
      </c>
      <c r="AE810" s="45">
        <f>IF(H810="","",Sheet1!U810)</f>
        <v>1</v>
      </c>
      <c r="AG810" s="15">
        <f>IF(H810="","",Sheet1!T810)</f>
        <v>73431</v>
      </c>
      <c r="AH810" s="46">
        <f t="shared" si="123"/>
        <v>73431</v>
      </c>
      <c r="AL810" s="48">
        <f t="shared" si="124"/>
        <v>8</v>
      </c>
      <c r="AN810" s="45">
        <f t="shared" si="125"/>
        <v>5874.4800000000005</v>
      </c>
      <c r="AO810" s="48">
        <f t="shared" si="126"/>
        <v>33311</v>
      </c>
      <c r="AQ810" s="52" t="str">
        <f t="shared" si="127"/>
        <v>K-hangtra</v>
      </c>
      <c r="AR810" s="52">
        <f t="shared" si="128"/>
        <v>156</v>
      </c>
      <c r="AS810" s="52">
        <f t="shared" si="129"/>
        <v>632</v>
      </c>
    </row>
    <row r="811" spans="3:45" x14ac:dyDescent="0.25">
      <c r="C811" s="39" t="str">
        <f>IF(H811="","",Sheet1!AI811)</f>
        <v>N</v>
      </c>
      <c r="D811" s="38" t="s">
        <v>3039</v>
      </c>
      <c r="E811" s="38" t="s">
        <v>25</v>
      </c>
      <c r="F811" s="39" t="str">
        <f>IF(H811="","",Sheet1!AF811)</f>
        <v>06/10/2025</v>
      </c>
      <c r="G811" t="str">
        <f>IF(H811="","",Sheet1!AF811)</f>
        <v>06/10/2025</v>
      </c>
      <c r="H811" s="21">
        <v>9106033267</v>
      </c>
      <c r="I811" t="str">
        <f>IF(H811="","",Sheet1!AF811)</f>
        <v>06/10/2025</v>
      </c>
      <c r="J811" s="40" t="str">
        <f t="shared" si="120"/>
        <v>NKHT2510/00900080292</v>
      </c>
      <c r="L811" s="42" t="str">
        <f>IF(H811="","",Sheet1!AK811)</f>
        <v>K25TTM</v>
      </c>
      <c r="M811" s="42" t="str">
        <f>IF(H811="","",Sheet1!AE811)</f>
        <v>00080292</v>
      </c>
      <c r="N811" s="43" t="str">
        <f>IF(H811="","",Sheet1!AF811)</f>
        <v>06/10/2025</v>
      </c>
      <c r="O811" s="15" t="str">
        <f>IF(H811="","",Sheet1!AH811)</f>
        <v>WIN-DNG-01-009</v>
      </c>
      <c r="S811" s="40" t="str">
        <f>IF(H811="","",Sheet1!AL811)</f>
        <v>6445 WM+ DNG 119 Hoàng Văn Thái</v>
      </c>
      <c r="V811" s="40" t="str">
        <f>IF(H811="","",Sheet1!AL811)</f>
        <v>6445 WM+ DNG 119 Hoàng Văn Thái</v>
      </c>
      <c r="Y811" s="15" t="str">
        <f>IF(H811="","",Sheet1!AJ811)</f>
        <v>GM500</v>
      </c>
      <c r="AB811" s="51">
        <f t="shared" si="121"/>
        <v>5111</v>
      </c>
      <c r="AC811" s="51">
        <f t="shared" si="122"/>
        <v>131</v>
      </c>
      <c r="AE811" s="45">
        <f>IF(H811="","",Sheet1!U811)</f>
        <v>1</v>
      </c>
      <c r="AG811" s="15">
        <f>IF(H811="","",Sheet1!T811)</f>
        <v>111058</v>
      </c>
      <c r="AH811" s="46">
        <f t="shared" si="123"/>
        <v>111058</v>
      </c>
      <c r="AL811" s="48">
        <f t="shared" si="124"/>
        <v>8</v>
      </c>
      <c r="AN811" s="45">
        <f t="shared" si="125"/>
        <v>8884.64</v>
      </c>
      <c r="AO811" s="48">
        <f t="shared" si="126"/>
        <v>33311</v>
      </c>
      <c r="AQ811" s="52" t="str">
        <f t="shared" si="127"/>
        <v>K-hangtra</v>
      </c>
      <c r="AR811" s="52">
        <f t="shared" si="128"/>
        <v>156</v>
      </c>
      <c r="AS811" s="52">
        <f t="shared" si="129"/>
        <v>632</v>
      </c>
    </row>
    <row r="812" spans="3:45" x14ac:dyDescent="0.25">
      <c r="C812" s="39" t="str">
        <f>IF(H812="","",Sheet1!AI812)</f>
        <v>N</v>
      </c>
      <c r="D812" s="38" t="s">
        <v>3039</v>
      </c>
      <c r="E812" s="38" t="s">
        <v>25</v>
      </c>
      <c r="F812" s="39" t="str">
        <f>IF(H812="","",Sheet1!AF812)</f>
        <v>06/10/2025</v>
      </c>
      <c r="G812" t="str">
        <f>IF(H812="","",Sheet1!AF812)</f>
        <v>06/10/2025</v>
      </c>
      <c r="H812" s="21">
        <v>9106033267</v>
      </c>
      <c r="I812" t="str">
        <f>IF(H812="","",Sheet1!AF812)</f>
        <v>06/10/2025</v>
      </c>
      <c r="J812" s="40" t="str">
        <f t="shared" si="120"/>
        <v>NKHT2510/00900080292</v>
      </c>
      <c r="L812" s="42" t="str">
        <f>IF(H812="","",Sheet1!AK812)</f>
        <v>K25TTM</v>
      </c>
      <c r="M812" s="42" t="str">
        <f>IF(H812="","",Sheet1!AE812)</f>
        <v>00080292</v>
      </c>
      <c r="N812" s="43" t="str">
        <f>IF(H812="","",Sheet1!AF812)</f>
        <v>06/10/2025</v>
      </c>
      <c r="O812" s="15" t="str">
        <f>IF(H812="","",Sheet1!AH812)</f>
        <v>WIN-DNG-01-009</v>
      </c>
      <c r="S812" s="40" t="str">
        <f>IF(H812="","",Sheet1!AL812)</f>
        <v>6445 WM+ DNG 119 Hoàng Văn Thái</v>
      </c>
      <c r="V812" s="40" t="str">
        <f>IF(H812="","",Sheet1!AL812)</f>
        <v>6445 WM+ DNG 119 Hoàng Văn Thái</v>
      </c>
      <c r="Y812" s="15" t="str">
        <f>IF(H812="","",Sheet1!AJ812)</f>
        <v>GXD500</v>
      </c>
      <c r="AB812" s="51">
        <f t="shared" si="121"/>
        <v>5111</v>
      </c>
      <c r="AC812" s="51">
        <f t="shared" si="122"/>
        <v>131</v>
      </c>
      <c r="AE812" s="45">
        <f>IF(H812="","",Sheet1!U812)</f>
        <v>1</v>
      </c>
      <c r="AG812" s="15">
        <f>IF(H812="","",Sheet1!T812)</f>
        <v>111606</v>
      </c>
      <c r="AH812" s="46">
        <f t="shared" si="123"/>
        <v>111606</v>
      </c>
      <c r="AL812" s="48">
        <f t="shared" si="124"/>
        <v>8</v>
      </c>
      <c r="AN812" s="45">
        <f t="shared" si="125"/>
        <v>8928.48</v>
      </c>
      <c r="AO812" s="48">
        <f t="shared" si="126"/>
        <v>33311</v>
      </c>
      <c r="AQ812" s="52" t="str">
        <f t="shared" si="127"/>
        <v>K-hangtra</v>
      </c>
      <c r="AR812" s="52">
        <f t="shared" si="128"/>
        <v>156</v>
      </c>
      <c r="AS812" s="52">
        <f t="shared" si="129"/>
        <v>632</v>
      </c>
    </row>
    <row r="813" spans="3:45" x14ac:dyDescent="0.25">
      <c r="C813" s="39" t="str">
        <f>IF(H813="","",Sheet1!AI813)</f>
        <v>N</v>
      </c>
      <c r="D813" s="38" t="s">
        <v>3039</v>
      </c>
      <c r="E813" s="38" t="s">
        <v>25</v>
      </c>
      <c r="F813" s="39" t="str">
        <f>IF(H813="","",Sheet1!AF813)</f>
        <v>06/10/2025</v>
      </c>
      <c r="G813" t="str">
        <f>IF(H813="","",Sheet1!AF813)</f>
        <v>06/10/2025</v>
      </c>
      <c r="H813" s="21">
        <v>9106033267</v>
      </c>
      <c r="I813" t="str">
        <f>IF(H813="","",Sheet1!AF813)</f>
        <v>06/10/2025</v>
      </c>
      <c r="J813" s="40" t="str">
        <f t="shared" si="120"/>
        <v>NKHT2510/00900080292</v>
      </c>
      <c r="L813" s="42" t="str">
        <f>IF(H813="","",Sheet1!AK813)</f>
        <v>K25TTM</v>
      </c>
      <c r="M813" s="42" t="str">
        <f>IF(H813="","",Sheet1!AE813)</f>
        <v>00080292</v>
      </c>
      <c r="N813" s="43" t="str">
        <f>IF(H813="","",Sheet1!AF813)</f>
        <v>06/10/2025</v>
      </c>
      <c r="O813" s="15" t="str">
        <f>IF(H813="","",Sheet1!AH813)</f>
        <v>WIN-DNG-01-009</v>
      </c>
      <c r="S813" s="40" t="str">
        <f>IF(H813="","",Sheet1!AL813)</f>
        <v>6445 WM+ DNG 119 Hoàng Văn Thái</v>
      </c>
      <c r="V813" s="40" t="str">
        <f>IF(H813="","",Sheet1!AL813)</f>
        <v>6445 WM+ DNG 119 Hoàng Văn Thái</v>
      </c>
      <c r="Y813" s="15" t="str">
        <f>IF(H813="","",Sheet1!AJ813)</f>
        <v>GTLX250G</v>
      </c>
      <c r="AB813" s="51">
        <f t="shared" si="121"/>
        <v>5111</v>
      </c>
      <c r="AC813" s="51">
        <f t="shared" si="122"/>
        <v>131</v>
      </c>
      <c r="AE813" s="45">
        <f>IF(H813="","",Sheet1!U813)</f>
        <v>1</v>
      </c>
      <c r="AG813" s="15">
        <f>IF(H813="","",Sheet1!T813)</f>
        <v>41150</v>
      </c>
      <c r="AH813" s="46">
        <f t="shared" si="123"/>
        <v>41150</v>
      </c>
      <c r="AL813" s="48">
        <f t="shared" si="124"/>
        <v>8</v>
      </c>
      <c r="AN813" s="45">
        <f t="shared" si="125"/>
        <v>3292</v>
      </c>
      <c r="AO813" s="48">
        <f t="shared" si="126"/>
        <v>33311</v>
      </c>
      <c r="AQ813" s="52" t="str">
        <f t="shared" si="127"/>
        <v>K-hangtra</v>
      </c>
      <c r="AR813" s="52">
        <f t="shared" si="128"/>
        <v>156</v>
      </c>
      <c r="AS813" s="52">
        <f t="shared" si="129"/>
        <v>632</v>
      </c>
    </row>
    <row r="814" spans="3:45" x14ac:dyDescent="0.25">
      <c r="C814" s="39" t="str">
        <f>IF(H814="","",Sheet1!AI814)</f>
        <v>N</v>
      </c>
      <c r="D814" s="38" t="s">
        <v>3039</v>
      </c>
      <c r="E814" s="38" t="s">
        <v>25</v>
      </c>
      <c r="F814" s="39" t="str">
        <f>IF(H814="","",Sheet1!AF814)</f>
        <v>06/10/2025</v>
      </c>
      <c r="G814" t="str">
        <f>IF(H814="","",Sheet1!AF814)</f>
        <v>06/10/2025</v>
      </c>
      <c r="H814" s="21">
        <v>9106033258</v>
      </c>
      <c r="I814" t="str">
        <f>IF(H814="","",Sheet1!AF814)</f>
        <v>06/10/2025</v>
      </c>
      <c r="J814" s="40" t="str">
        <f t="shared" si="120"/>
        <v>NKHT2510/07000010703</v>
      </c>
      <c r="L814" s="42" t="str">
        <f>IF(H814="","",Sheet1!AK814)</f>
        <v>K25TTM</v>
      </c>
      <c r="M814" s="42" t="str">
        <f>IF(H814="","",Sheet1!AE814)</f>
        <v>00010703</v>
      </c>
      <c r="N814" s="43" t="str">
        <f>IF(H814="","",Sheet1!AF814)</f>
        <v>06/10/2025</v>
      </c>
      <c r="O814" s="15" t="str">
        <f>IF(H814="","",Sheet1!AH814)</f>
        <v>WIN-070</v>
      </c>
      <c r="S814" s="40" t="str">
        <f>IF(H814="","",Sheet1!AL814)</f>
        <v>2A93 WM+ QTI 40A Lê Duẩn</v>
      </c>
      <c r="V814" s="40" t="str">
        <f>IF(H814="","",Sheet1!AL814)</f>
        <v>2A93 WM+ QTI 40A Lê Duẩn</v>
      </c>
      <c r="Y814" s="15" t="str">
        <f>IF(H814="","",Sheet1!AJ814)</f>
        <v>GM500</v>
      </c>
      <c r="AB814" s="51">
        <f t="shared" si="121"/>
        <v>5111</v>
      </c>
      <c r="AC814" s="51">
        <f t="shared" si="122"/>
        <v>131</v>
      </c>
      <c r="AE814" s="45">
        <f>IF(H814="","",Sheet1!U814)</f>
        <v>1</v>
      </c>
      <c r="AG814" s="15">
        <f>IF(H814="","",Sheet1!T814)</f>
        <v>111058</v>
      </c>
      <c r="AH814" s="46">
        <f t="shared" si="123"/>
        <v>111058</v>
      </c>
      <c r="AL814" s="48">
        <f t="shared" si="124"/>
        <v>8</v>
      </c>
      <c r="AN814" s="45">
        <f t="shared" si="125"/>
        <v>8884.64</v>
      </c>
      <c r="AO814" s="48">
        <f t="shared" si="126"/>
        <v>33311</v>
      </c>
      <c r="AQ814" s="52" t="str">
        <f t="shared" si="127"/>
        <v>K-hangtra</v>
      </c>
      <c r="AR814" s="52">
        <f t="shared" si="128"/>
        <v>156</v>
      </c>
      <c r="AS814" s="52">
        <f t="shared" si="129"/>
        <v>632</v>
      </c>
    </row>
    <row r="815" spans="3:45" x14ac:dyDescent="0.25">
      <c r="C815" s="39" t="str">
        <f>IF(H815="","",Sheet1!AI815)</f>
        <v>B</v>
      </c>
      <c r="D815" s="38" t="s">
        <v>3039</v>
      </c>
      <c r="E815" s="38" t="s">
        <v>25</v>
      </c>
      <c r="F815" s="39" t="str">
        <f>IF(H815="","",Sheet1!AF815)</f>
        <v>06/10/2025</v>
      </c>
      <c r="G815" t="str">
        <f>IF(H815="","",Sheet1!AF815)</f>
        <v>06/10/2025</v>
      </c>
      <c r="H815" s="21">
        <v>9106033272</v>
      </c>
      <c r="I815" t="str">
        <f>IF(H815="","",Sheet1!AF815)</f>
        <v>06/10/2025</v>
      </c>
      <c r="J815" s="40" t="str">
        <f t="shared" si="120"/>
        <v>NKHT2510/05800037177</v>
      </c>
      <c r="L815" s="42" t="str">
        <f>IF(H815="","",Sheet1!AK815)</f>
        <v>K25TTM</v>
      </c>
      <c r="M815" s="42" t="str">
        <f>IF(H815="","",Sheet1!AE815)</f>
        <v>00037177</v>
      </c>
      <c r="N815" s="43" t="str">
        <f>IF(H815="","",Sheet1!AF815)</f>
        <v>06/10/2025</v>
      </c>
      <c r="O815" s="15" t="str">
        <f>IF(H815="","",Sheet1!AH815)</f>
        <v>WIN-058</v>
      </c>
      <c r="S815" s="40" t="str">
        <f>IF(H815="","",Sheet1!AL815)</f>
        <v>4571 WM+ NAN 15A An Dương Vương</v>
      </c>
      <c r="V815" s="40" t="str">
        <f>IF(H815="","",Sheet1!AL815)</f>
        <v>4571 WM+ NAN 15A An Dương Vương</v>
      </c>
      <c r="Y815" s="15" t="str">
        <f>IF(H815="","",Sheet1!AJ815)</f>
        <v>MNH250</v>
      </c>
      <c r="AB815" s="51">
        <f t="shared" si="121"/>
        <v>5111</v>
      </c>
      <c r="AC815" s="51">
        <f t="shared" si="122"/>
        <v>131</v>
      </c>
      <c r="AE815" s="45">
        <f>IF(H815="","",Sheet1!U815)</f>
        <v>2</v>
      </c>
      <c r="AG815" s="15">
        <f>IF(H815="","",Sheet1!T815)</f>
        <v>46000</v>
      </c>
      <c r="AH815" s="46">
        <f t="shared" si="123"/>
        <v>92000</v>
      </c>
      <c r="AL815" s="48">
        <f t="shared" si="124"/>
        <v>8</v>
      </c>
      <c r="AN815" s="45">
        <f t="shared" si="125"/>
        <v>7360</v>
      </c>
      <c r="AO815" s="48">
        <f t="shared" si="126"/>
        <v>33311</v>
      </c>
      <c r="AQ815" s="52" t="str">
        <f t="shared" si="127"/>
        <v>K-hangtra</v>
      </c>
      <c r="AR815" s="52">
        <f t="shared" si="128"/>
        <v>156</v>
      </c>
      <c r="AS815" s="52">
        <f t="shared" si="129"/>
        <v>632</v>
      </c>
    </row>
    <row r="816" spans="3:45" x14ac:dyDescent="0.25">
      <c r="C816" s="39" t="str">
        <f>IF(H816="","",Sheet1!AI816)</f>
        <v>N</v>
      </c>
      <c r="D816" s="38" t="s">
        <v>3039</v>
      </c>
      <c r="E816" s="38" t="s">
        <v>25</v>
      </c>
      <c r="F816" s="39" t="str">
        <f>IF(H816="","",Sheet1!AF816)</f>
        <v>06/10/2025</v>
      </c>
      <c r="G816" t="str">
        <f>IF(H816="","",Sheet1!AF816)</f>
        <v>06/10/2025</v>
      </c>
      <c r="H816" s="21">
        <v>9106033292</v>
      </c>
      <c r="I816" t="str">
        <f>IF(H816="","",Sheet1!AF816)</f>
        <v>06/10/2025</v>
      </c>
      <c r="J816" s="40" t="str">
        <f t="shared" si="120"/>
        <v>NKHT2510/00900080294</v>
      </c>
      <c r="L816" s="42" t="str">
        <f>IF(H816="","",Sheet1!AK816)</f>
        <v>K25TTM</v>
      </c>
      <c r="M816" s="42" t="str">
        <f>IF(H816="","",Sheet1!AE816)</f>
        <v>00080294</v>
      </c>
      <c r="N816" s="43" t="str">
        <f>IF(H816="","",Sheet1!AF816)</f>
        <v>06/10/2025</v>
      </c>
      <c r="O816" s="15" t="str">
        <f>IF(H816="","",Sheet1!AH816)</f>
        <v>WIN-DNG-01-009</v>
      </c>
      <c r="S816" s="40" t="str">
        <f>IF(H816="","",Sheet1!AL816)</f>
        <v>4475 WM+ DNG 220 Thanh Thủy</v>
      </c>
      <c r="V816" s="40" t="str">
        <f>IF(H816="","",Sheet1!AL816)</f>
        <v>4475 WM+ DNG 220 Thanh Thủy</v>
      </c>
      <c r="Y816" s="15" t="str">
        <f>IF(H816="","",Sheet1!AJ816)</f>
        <v>GL250</v>
      </c>
      <c r="AB816" s="51">
        <f t="shared" si="121"/>
        <v>5111</v>
      </c>
      <c r="AC816" s="51">
        <f t="shared" si="122"/>
        <v>131</v>
      </c>
      <c r="AE816" s="45">
        <f>IF(H816="","",Sheet1!U816)</f>
        <v>1</v>
      </c>
      <c r="AG816" s="15">
        <f>IF(H816="","",Sheet1!T816)</f>
        <v>49500</v>
      </c>
      <c r="AH816" s="46">
        <f t="shared" si="123"/>
        <v>49500</v>
      </c>
      <c r="AL816" s="48">
        <f t="shared" si="124"/>
        <v>8</v>
      </c>
      <c r="AN816" s="45">
        <f t="shared" si="125"/>
        <v>3960</v>
      </c>
      <c r="AO816" s="48">
        <f t="shared" si="126"/>
        <v>33311</v>
      </c>
      <c r="AQ816" s="52" t="str">
        <f t="shared" si="127"/>
        <v>K-hangtra</v>
      </c>
      <c r="AR816" s="52">
        <f t="shared" si="128"/>
        <v>156</v>
      </c>
      <c r="AS816" s="52">
        <f t="shared" si="129"/>
        <v>632</v>
      </c>
    </row>
    <row r="817" spans="3:45" x14ac:dyDescent="0.25">
      <c r="C817" s="39" t="str">
        <f>IF(H817="","",Sheet1!AI817)</f>
        <v>B</v>
      </c>
      <c r="D817" s="38" t="s">
        <v>3039</v>
      </c>
      <c r="E817" s="38" t="s">
        <v>25</v>
      </c>
      <c r="F817" s="39" t="str">
        <f>IF(H817="","",Sheet1!AF817)</f>
        <v>06/10/2025</v>
      </c>
      <c r="G817" t="str">
        <f>IF(H817="","",Sheet1!AF817)</f>
        <v>06/10/2025</v>
      </c>
      <c r="H817" s="21">
        <v>9106033327</v>
      </c>
      <c r="I817" t="str">
        <f>IF(H817="","",Sheet1!AF817)</f>
        <v>06/10/2025</v>
      </c>
      <c r="J817" s="40" t="str">
        <f t="shared" si="120"/>
        <v>NKHT2510/04500005251</v>
      </c>
      <c r="L817" s="42" t="str">
        <f>IF(H817="","",Sheet1!AK817)</f>
        <v>K25TTM</v>
      </c>
      <c r="M817" s="42" t="str">
        <f>IF(H817="","",Sheet1!AE817)</f>
        <v>00005251</v>
      </c>
      <c r="N817" s="43" t="str">
        <f>IF(H817="","",Sheet1!AF817)</f>
        <v>06/10/2025</v>
      </c>
      <c r="O817" s="15" t="str">
        <f>IF(H817="","",Sheet1!AH817)</f>
        <v>WIN-045</v>
      </c>
      <c r="S817" s="40" t="str">
        <f>IF(H817="","",Sheet1!AL817)</f>
        <v>2A36 WM+ QBH TDP Xuân Tiến, Bố Trạch</v>
      </c>
      <c r="V817" s="40" t="str">
        <f>IF(H817="","",Sheet1!AL817)</f>
        <v>2A36 WM+ QBH TDP Xuân Tiến, Bố Trạch</v>
      </c>
      <c r="Y817" s="15" t="str">
        <f>IF(H817="","",Sheet1!AJ817)</f>
        <v>GM500</v>
      </c>
      <c r="AB817" s="51">
        <f t="shared" si="121"/>
        <v>5111</v>
      </c>
      <c r="AC817" s="51">
        <f t="shared" si="122"/>
        <v>131</v>
      </c>
      <c r="AE817" s="45">
        <f>IF(H817="","",Sheet1!U817)</f>
        <v>1</v>
      </c>
      <c r="AG817" s="15">
        <f>IF(H817="","",Sheet1!T817)</f>
        <v>111058</v>
      </c>
      <c r="AH817" s="46">
        <f t="shared" si="123"/>
        <v>111058</v>
      </c>
      <c r="AL817" s="48">
        <f t="shared" si="124"/>
        <v>8</v>
      </c>
      <c r="AN817" s="45">
        <f t="shared" si="125"/>
        <v>8884.64</v>
      </c>
      <c r="AO817" s="48">
        <f t="shared" si="126"/>
        <v>33311</v>
      </c>
      <c r="AQ817" s="52" t="str">
        <f t="shared" si="127"/>
        <v>K-hangtra</v>
      </c>
      <c r="AR817" s="52">
        <f t="shared" si="128"/>
        <v>156</v>
      </c>
      <c r="AS817" s="52">
        <f t="shared" si="129"/>
        <v>632</v>
      </c>
    </row>
    <row r="818" spans="3:45" x14ac:dyDescent="0.25">
      <c r="C818" s="39" t="str">
        <f>IF(H818="","",Sheet1!AI818)</f>
        <v>B</v>
      </c>
      <c r="D818" s="38" t="s">
        <v>3039</v>
      </c>
      <c r="E818" s="38" t="s">
        <v>25</v>
      </c>
      <c r="F818" s="39" t="str">
        <f>IF(H818="","",Sheet1!AF818)</f>
        <v>06/10/2025</v>
      </c>
      <c r="G818" t="str">
        <f>IF(H818="","",Sheet1!AF818)</f>
        <v>06/10/2025</v>
      </c>
      <c r="H818" s="21">
        <v>9106033327</v>
      </c>
      <c r="I818" t="str">
        <f>IF(H818="","",Sheet1!AF818)</f>
        <v>06/10/2025</v>
      </c>
      <c r="J818" s="40" t="str">
        <f t="shared" si="120"/>
        <v>NKHT2510/04500005251</v>
      </c>
      <c r="L818" s="42" t="str">
        <f>IF(H818="","",Sheet1!AK818)</f>
        <v>K25TTM</v>
      </c>
      <c r="M818" s="42" t="str">
        <f>IF(H818="","",Sheet1!AE818)</f>
        <v>00005251</v>
      </c>
      <c r="N818" s="43" t="str">
        <f>IF(H818="","",Sheet1!AF818)</f>
        <v>06/10/2025</v>
      </c>
      <c r="O818" s="15" t="str">
        <f>IF(H818="","",Sheet1!AH818)</f>
        <v>WIN-045</v>
      </c>
      <c r="S818" s="40" t="str">
        <f>IF(H818="","",Sheet1!AL818)</f>
        <v>2A36 WM+ QBH TDP Xuân Tiến, Bố Trạch</v>
      </c>
      <c r="V818" s="40" t="str">
        <f>IF(H818="","",Sheet1!AL818)</f>
        <v>2A36 WM+ QBH TDP Xuân Tiến, Bố Trạch</v>
      </c>
      <c r="Y818" s="15" t="str">
        <f>IF(H818="","",Sheet1!AJ818)</f>
        <v>TH200</v>
      </c>
      <c r="AB818" s="51">
        <f t="shared" si="121"/>
        <v>5111</v>
      </c>
      <c r="AC818" s="51">
        <f t="shared" si="122"/>
        <v>131</v>
      </c>
      <c r="AE818" s="45">
        <f>IF(H818="","",Sheet1!U818)</f>
        <v>4</v>
      </c>
      <c r="AG818" s="15">
        <f>IF(H818="","",Sheet1!T818)</f>
        <v>45588</v>
      </c>
      <c r="AH818" s="46">
        <f t="shared" si="123"/>
        <v>182352</v>
      </c>
      <c r="AL818" s="48">
        <f t="shared" si="124"/>
        <v>8</v>
      </c>
      <c r="AN818" s="45">
        <f t="shared" si="125"/>
        <v>14588.16</v>
      </c>
      <c r="AO818" s="48">
        <f t="shared" si="126"/>
        <v>33311</v>
      </c>
      <c r="AQ818" s="52" t="str">
        <f t="shared" si="127"/>
        <v>K-hangtra</v>
      </c>
      <c r="AR818" s="52">
        <f t="shared" si="128"/>
        <v>156</v>
      </c>
      <c r="AS818" s="52">
        <f t="shared" si="129"/>
        <v>632</v>
      </c>
    </row>
    <row r="819" spans="3:45" x14ac:dyDescent="0.25">
      <c r="C819" s="39" t="str">
        <f>IF(H819="","",Sheet1!AI819)</f>
        <v>N</v>
      </c>
      <c r="D819" s="38" t="s">
        <v>3039</v>
      </c>
      <c r="E819" s="38" t="s">
        <v>25</v>
      </c>
      <c r="F819" s="39" t="str">
        <f>IF(H819="","",Sheet1!AF819)</f>
        <v>06/10/2025</v>
      </c>
      <c r="G819" t="str">
        <f>IF(H819="","",Sheet1!AF819)</f>
        <v>06/10/2025</v>
      </c>
      <c r="H819" s="21">
        <v>9106033368</v>
      </c>
      <c r="I819" t="str">
        <f>IF(H819="","",Sheet1!AF819)</f>
        <v>06/10/2025</v>
      </c>
      <c r="J819" s="40" t="str">
        <f t="shared" si="120"/>
        <v>NKHT2510/02200008244</v>
      </c>
      <c r="L819" s="42" t="str">
        <f>IF(H819="","",Sheet1!AK819)</f>
        <v>K25TTM</v>
      </c>
      <c r="M819" s="42" t="str">
        <f>IF(H819="","",Sheet1!AE819)</f>
        <v>00008244</v>
      </c>
      <c r="N819" s="43" t="str">
        <f>IF(H819="","",Sheet1!AF819)</f>
        <v>06/10/2025</v>
      </c>
      <c r="O819" s="15" t="str">
        <f>IF(H819="","",Sheet1!AH819)</f>
        <v>WIN-022</v>
      </c>
      <c r="S819" s="40" t="str">
        <f>IF(H819="","",Sheet1!AL819)</f>
        <v>6640 WM+ GLI 02 Nơ Trang Long</v>
      </c>
      <c r="V819" s="40" t="str">
        <f>IF(H819="","",Sheet1!AL819)</f>
        <v>6640 WM+ GLI 02 Nơ Trang Long</v>
      </c>
      <c r="Y819" s="15" t="str">
        <f>IF(H819="","",Sheet1!AJ819)</f>
        <v>CN300</v>
      </c>
      <c r="AB819" s="51">
        <f t="shared" si="121"/>
        <v>5111</v>
      </c>
      <c r="AC819" s="51">
        <f t="shared" si="122"/>
        <v>131</v>
      </c>
      <c r="AE819" s="45">
        <f>IF(H819="","",Sheet1!U819)</f>
        <v>2</v>
      </c>
      <c r="AG819" s="15">
        <f>IF(H819="","",Sheet1!T819)</f>
        <v>70950</v>
      </c>
      <c r="AH819" s="46">
        <f t="shared" si="123"/>
        <v>141900</v>
      </c>
      <c r="AL819" s="48">
        <f t="shared" si="124"/>
        <v>8</v>
      </c>
      <c r="AN819" s="45">
        <f t="shared" si="125"/>
        <v>11352</v>
      </c>
      <c r="AO819" s="48">
        <f t="shared" si="126"/>
        <v>33311</v>
      </c>
      <c r="AQ819" s="52" t="str">
        <f t="shared" si="127"/>
        <v>K-hangtra</v>
      </c>
      <c r="AR819" s="52">
        <f t="shared" si="128"/>
        <v>156</v>
      </c>
      <c r="AS819" s="52">
        <f t="shared" si="129"/>
        <v>632</v>
      </c>
    </row>
    <row r="820" spans="3:45" x14ac:dyDescent="0.25">
      <c r="C820" s="39" t="str">
        <f>IF(H820="","",Sheet1!AI820)</f>
        <v>N</v>
      </c>
      <c r="D820" s="38" t="s">
        <v>3039</v>
      </c>
      <c r="E820" s="38" t="s">
        <v>25</v>
      </c>
      <c r="F820" s="39" t="str">
        <f>IF(H820="","",Sheet1!AF820)</f>
        <v>06/10/2025</v>
      </c>
      <c r="G820" t="str">
        <f>IF(H820="","",Sheet1!AF820)</f>
        <v>06/10/2025</v>
      </c>
      <c r="H820" s="21">
        <v>9106033368</v>
      </c>
      <c r="I820" t="str">
        <f>IF(H820="","",Sheet1!AF820)</f>
        <v>06/10/2025</v>
      </c>
      <c r="J820" s="40" t="str">
        <f t="shared" si="120"/>
        <v>NKHT2510/02200008244</v>
      </c>
      <c r="L820" s="42" t="str">
        <f>IF(H820="","",Sheet1!AK820)</f>
        <v>K25TTM</v>
      </c>
      <c r="M820" s="42" t="str">
        <f>IF(H820="","",Sheet1!AE820)</f>
        <v>00008244</v>
      </c>
      <c r="N820" s="43" t="str">
        <f>IF(H820="","",Sheet1!AF820)</f>
        <v>06/10/2025</v>
      </c>
      <c r="O820" s="15" t="str">
        <f>IF(H820="","",Sheet1!AH820)</f>
        <v>WIN-022</v>
      </c>
      <c r="S820" s="40" t="str">
        <f>IF(H820="","",Sheet1!AL820)</f>
        <v>6640 WM+ GLI 02 Nơ Trang Long</v>
      </c>
      <c r="V820" s="40" t="str">
        <f>IF(H820="","",Sheet1!AL820)</f>
        <v>6640 WM+ GLI 02 Nơ Trang Long</v>
      </c>
      <c r="Y820" s="15" t="str">
        <f>IF(H820="","",Sheet1!AJ820)</f>
        <v>CC300</v>
      </c>
      <c r="AB820" s="51">
        <f t="shared" si="121"/>
        <v>5111</v>
      </c>
      <c r="AC820" s="51">
        <f t="shared" si="122"/>
        <v>131</v>
      </c>
      <c r="AE820" s="45">
        <f>IF(H820="","",Sheet1!U820)</f>
        <v>1</v>
      </c>
      <c r="AG820" s="15">
        <f>IF(H820="","",Sheet1!T820)</f>
        <v>60885</v>
      </c>
      <c r="AH820" s="46">
        <f t="shared" si="123"/>
        <v>60885</v>
      </c>
      <c r="AL820" s="48">
        <f t="shared" si="124"/>
        <v>8</v>
      </c>
      <c r="AN820" s="45">
        <f t="shared" si="125"/>
        <v>4870.8</v>
      </c>
      <c r="AO820" s="48">
        <f t="shared" si="126"/>
        <v>33311</v>
      </c>
      <c r="AQ820" s="52" t="str">
        <f t="shared" si="127"/>
        <v>K-hangtra</v>
      </c>
      <c r="AR820" s="52">
        <f t="shared" si="128"/>
        <v>156</v>
      </c>
      <c r="AS820" s="52">
        <f t="shared" si="129"/>
        <v>632</v>
      </c>
    </row>
    <row r="821" spans="3:45" x14ac:dyDescent="0.25">
      <c r="C821" s="39" t="str">
        <f>IF(H821="","",Sheet1!AI821)</f>
        <v>N</v>
      </c>
      <c r="D821" s="38" t="s">
        <v>3039</v>
      </c>
      <c r="E821" s="38" t="s">
        <v>25</v>
      </c>
      <c r="F821" s="39" t="str">
        <f>IF(H821="","",Sheet1!AF821)</f>
        <v>06/10/2025</v>
      </c>
      <c r="G821" t="str">
        <f>IF(H821="","",Sheet1!AF821)</f>
        <v>06/10/2025</v>
      </c>
      <c r="H821" s="21">
        <v>9106033368</v>
      </c>
      <c r="I821" t="str">
        <f>IF(H821="","",Sheet1!AF821)</f>
        <v>06/10/2025</v>
      </c>
      <c r="J821" s="40" t="str">
        <f t="shared" si="120"/>
        <v>NKHT2510/02200008244</v>
      </c>
      <c r="L821" s="42" t="str">
        <f>IF(H821="","",Sheet1!AK821)</f>
        <v>K25TTM</v>
      </c>
      <c r="M821" s="42" t="str">
        <f>IF(H821="","",Sheet1!AE821)</f>
        <v>00008244</v>
      </c>
      <c r="N821" s="43" t="str">
        <f>IF(H821="","",Sheet1!AF821)</f>
        <v>06/10/2025</v>
      </c>
      <c r="O821" s="15" t="str">
        <f>IF(H821="","",Sheet1!AH821)</f>
        <v>WIN-022</v>
      </c>
      <c r="S821" s="40" t="str">
        <f>IF(H821="","",Sheet1!AL821)</f>
        <v>6640 WM+ GLI 02 Nơ Trang Long</v>
      </c>
      <c r="V821" s="40" t="str">
        <f>IF(H821="","",Sheet1!AL821)</f>
        <v>6640 WM+ GLI 02 Nơ Trang Long</v>
      </c>
      <c r="Y821" s="15" t="str">
        <f>IF(H821="","",Sheet1!AJ821)</f>
        <v>MNH250</v>
      </c>
      <c r="AB821" s="51">
        <f t="shared" si="121"/>
        <v>5111</v>
      </c>
      <c r="AC821" s="51">
        <f t="shared" si="122"/>
        <v>131</v>
      </c>
      <c r="AE821" s="45">
        <f>IF(H821="","",Sheet1!U821)</f>
        <v>2</v>
      </c>
      <c r="AG821" s="15">
        <f>IF(H821="","",Sheet1!T821)</f>
        <v>46000</v>
      </c>
      <c r="AH821" s="46">
        <f t="shared" si="123"/>
        <v>92000</v>
      </c>
      <c r="AL821" s="48">
        <f t="shared" si="124"/>
        <v>8</v>
      </c>
      <c r="AN821" s="45">
        <f t="shared" si="125"/>
        <v>7360</v>
      </c>
      <c r="AO821" s="48">
        <f t="shared" si="126"/>
        <v>33311</v>
      </c>
      <c r="AQ821" s="52" t="str">
        <f t="shared" si="127"/>
        <v>K-hangtra</v>
      </c>
      <c r="AR821" s="52">
        <f t="shared" si="128"/>
        <v>156</v>
      </c>
      <c r="AS821" s="52">
        <f t="shared" si="129"/>
        <v>632</v>
      </c>
    </row>
    <row r="822" spans="3:45" x14ac:dyDescent="0.25">
      <c r="C822" s="39" t="str">
        <f>IF(H822="","",Sheet1!AI822)</f>
        <v>B</v>
      </c>
      <c r="D822" s="38" t="s">
        <v>3039</v>
      </c>
      <c r="E822" s="38" t="s">
        <v>25</v>
      </c>
      <c r="F822" s="39" t="str">
        <f>IF(H822="","",Sheet1!AF822)</f>
        <v>06/10/2025</v>
      </c>
      <c r="G822" t="str">
        <f>IF(H822="","",Sheet1!AF822)</f>
        <v>06/10/2025</v>
      </c>
      <c r="H822" s="21">
        <v>9106033420</v>
      </c>
      <c r="I822" t="str">
        <f>IF(H822="","",Sheet1!AF822)</f>
        <v>06/10/2025</v>
      </c>
      <c r="J822" s="40" t="str">
        <f t="shared" si="120"/>
        <v>NKHT2510/00300018039</v>
      </c>
      <c r="L822" s="42" t="str">
        <f>IF(H822="","",Sheet1!AK822)</f>
        <v>K25TTM</v>
      </c>
      <c r="M822" s="42" t="str">
        <f>IF(H822="","",Sheet1!AE822)</f>
        <v>00018039</v>
      </c>
      <c r="N822" s="43" t="str">
        <f>IF(H822="","",Sheet1!AF822)</f>
        <v>06/10/2025</v>
      </c>
      <c r="O822" s="15" t="str">
        <f>IF(H822="","",Sheet1!AH822)</f>
        <v>WIN-PTO-00-003</v>
      </c>
      <c r="S822" s="40" t="str">
        <f>IF(H822="","",Sheet1!AL822)</f>
        <v>2AD3 WM+ PTO Núi Trang, Phù Ninh</v>
      </c>
      <c r="V822" s="40" t="str">
        <f>IF(H822="","",Sheet1!AL822)</f>
        <v>2AD3 WM+ PTO Núi Trang, Phù Ninh</v>
      </c>
      <c r="Y822" s="15" t="str">
        <f>IF(H822="","",Sheet1!AJ822)</f>
        <v>GM500</v>
      </c>
      <c r="AB822" s="51">
        <f t="shared" si="121"/>
        <v>5111</v>
      </c>
      <c r="AC822" s="51">
        <f t="shared" si="122"/>
        <v>131</v>
      </c>
      <c r="AE822" s="45">
        <f>IF(H822="","",Sheet1!U822)</f>
        <v>1</v>
      </c>
      <c r="AG822" s="15">
        <f>IF(H822="","",Sheet1!T822)</f>
        <v>111058</v>
      </c>
      <c r="AH822" s="46">
        <f t="shared" si="123"/>
        <v>111058</v>
      </c>
      <c r="AL822" s="48">
        <f t="shared" si="124"/>
        <v>8</v>
      </c>
      <c r="AN822" s="45">
        <f t="shared" si="125"/>
        <v>8884.64</v>
      </c>
      <c r="AO822" s="48">
        <f t="shared" si="126"/>
        <v>33311</v>
      </c>
      <c r="AQ822" s="52" t="str">
        <f t="shared" si="127"/>
        <v>K-hangtra</v>
      </c>
      <c r="AR822" s="52">
        <f t="shared" si="128"/>
        <v>156</v>
      </c>
      <c r="AS822" s="52">
        <f t="shared" si="129"/>
        <v>632</v>
      </c>
    </row>
    <row r="823" spans="3:45" x14ac:dyDescent="0.25">
      <c r="C823" s="39" t="str">
        <f>IF(H823="","",Sheet1!AI823)</f>
        <v>B</v>
      </c>
      <c r="D823" s="38" t="s">
        <v>3039</v>
      </c>
      <c r="E823" s="38" t="s">
        <v>25</v>
      </c>
      <c r="F823" s="39" t="str">
        <f>IF(H823="","",Sheet1!AF823)</f>
        <v>06/10/2025</v>
      </c>
      <c r="G823" t="str">
        <f>IF(H823="","",Sheet1!AF823)</f>
        <v>06/10/2025</v>
      </c>
      <c r="H823" s="21">
        <v>9106033577</v>
      </c>
      <c r="I823" t="str">
        <f>IF(H823="","",Sheet1!AF823)</f>
        <v>06/10/2025</v>
      </c>
      <c r="J823" s="40" t="str">
        <f t="shared" si="120"/>
        <v>NKHT2510/09500001710</v>
      </c>
      <c r="L823" s="42" t="str">
        <f>IF(H823="","",Sheet1!AK823)</f>
        <v>K25TTM</v>
      </c>
      <c r="M823" s="42" t="str">
        <f>IF(H823="","",Sheet1!AE823)</f>
        <v>00001710</v>
      </c>
      <c r="N823" s="43" t="str">
        <f>IF(H823="","",Sheet1!AF823)</f>
        <v>06/10/2025</v>
      </c>
      <c r="O823" s="15" t="str">
        <f>IF(H823="","",Sheet1!AH823)</f>
        <v>WIN-095</v>
      </c>
      <c r="S823" s="40" t="str">
        <f>IF(H823="","",Sheet1!AL823)</f>
        <v>5771 WM+ CBG 17 Tổ 7 Phường Sông Hiến</v>
      </c>
      <c r="V823" s="40" t="str">
        <f>IF(H823="","",Sheet1!AL823)</f>
        <v>5771 WM+ CBG 17 Tổ 7 Phường Sông Hiến</v>
      </c>
      <c r="Y823" s="15" t="str">
        <f>IF(H823="","",Sheet1!AJ823)</f>
        <v>GL250</v>
      </c>
      <c r="AB823" s="51">
        <f t="shared" si="121"/>
        <v>5111</v>
      </c>
      <c r="AC823" s="51">
        <f t="shared" si="122"/>
        <v>131</v>
      </c>
      <c r="AE823" s="45">
        <f>IF(H823="","",Sheet1!U823)</f>
        <v>1</v>
      </c>
      <c r="AG823" s="15">
        <f>IF(H823="","",Sheet1!T823)</f>
        <v>49500</v>
      </c>
      <c r="AH823" s="46">
        <f t="shared" si="123"/>
        <v>49500</v>
      </c>
      <c r="AL823" s="48">
        <f t="shared" si="124"/>
        <v>8</v>
      </c>
      <c r="AN823" s="45">
        <f t="shared" si="125"/>
        <v>3960</v>
      </c>
      <c r="AO823" s="48">
        <f t="shared" si="126"/>
        <v>33311</v>
      </c>
      <c r="AQ823" s="52" t="str">
        <f t="shared" si="127"/>
        <v>K-hangtra</v>
      </c>
      <c r="AR823" s="52">
        <f t="shared" si="128"/>
        <v>156</v>
      </c>
      <c r="AS823" s="52">
        <f t="shared" si="129"/>
        <v>632</v>
      </c>
    </row>
    <row r="824" spans="3:45" x14ac:dyDescent="0.25">
      <c r="C824" s="39" t="str">
        <f>IF(H824="","",Sheet1!AI824)</f>
        <v>B</v>
      </c>
      <c r="D824" s="38" t="s">
        <v>3039</v>
      </c>
      <c r="E824" s="38" t="s">
        <v>25</v>
      </c>
      <c r="F824" s="39" t="str">
        <f>IF(H824="","",Sheet1!AF824)</f>
        <v>06/10/2025</v>
      </c>
      <c r="G824" t="str">
        <f>IF(H824="","",Sheet1!AF824)</f>
        <v>06/10/2025</v>
      </c>
      <c r="H824" s="21">
        <v>9106033580</v>
      </c>
      <c r="I824" t="str">
        <f>IF(H824="","",Sheet1!AF824)</f>
        <v>06/10/2025</v>
      </c>
      <c r="J824" s="40" t="str">
        <f t="shared" si="120"/>
        <v>NKHT2510/02000033338</v>
      </c>
      <c r="L824" s="42" t="str">
        <f>IF(H824="","",Sheet1!AK824)</f>
        <v>K25TTM</v>
      </c>
      <c r="M824" s="42" t="str">
        <f>IF(H824="","",Sheet1!AE824)</f>
        <v>00033338</v>
      </c>
      <c r="N824" s="43" t="str">
        <f>IF(H824="","",Sheet1!AF824)</f>
        <v>06/10/2025</v>
      </c>
      <c r="O824" s="15" t="str">
        <f>IF(H824="","",Sheet1!AH824)</f>
        <v>WIN-020</v>
      </c>
      <c r="S824" s="40" t="str">
        <f>IF(H824="","",Sheet1!AL824)</f>
        <v>2AKP WM+ THA 184 Định Đức</v>
      </c>
      <c r="V824" s="40" t="str">
        <f>IF(H824="","",Sheet1!AL824)</f>
        <v>2AKP WM+ THA 184 Định Đức</v>
      </c>
      <c r="Y824" s="15" t="str">
        <f>IF(H824="","",Sheet1!AJ824)</f>
        <v>GM500</v>
      </c>
      <c r="AB824" s="51">
        <f t="shared" si="121"/>
        <v>5111</v>
      </c>
      <c r="AC824" s="51">
        <f t="shared" si="122"/>
        <v>131</v>
      </c>
      <c r="AE824" s="45">
        <f>IF(H824="","",Sheet1!U824)</f>
        <v>1</v>
      </c>
      <c r="AG824" s="15">
        <f>IF(H824="","",Sheet1!T824)</f>
        <v>111058</v>
      </c>
      <c r="AH824" s="46">
        <f t="shared" si="123"/>
        <v>111058</v>
      </c>
      <c r="AL824" s="48">
        <f t="shared" si="124"/>
        <v>8</v>
      </c>
      <c r="AN824" s="45">
        <f t="shared" si="125"/>
        <v>8884.64</v>
      </c>
      <c r="AO824" s="48">
        <f t="shared" si="126"/>
        <v>33311</v>
      </c>
      <c r="AQ824" s="52" t="str">
        <f t="shared" si="127"/>
        <v>K-hangtra</v>
      </c>
      <c r="AR824" s="52">
        <f t="shared" si="128"/>
        <v>156</v>
      </c>
      <c r="AS824" s="52">
        <f t="shared" si="129"/>
        <v>632</v>
      </c>
    </row>
    <row r="825" spans="3:45" x14ac:dyDescent="0.25">
      <c r="C825" s="39" t="str">
        <f>IF(H825="","",Sheet1!AI825)</f>
        <v>B</v>
      </c>
      <c r="D825" s="38" t="s">
        <v>3039</v>
      </c>
      <c r="E825" s="38" t="s">
        <v>25</v>
      </c>
      <c r="F825" s="39" t="str">
        <f>IF(H825="","",Sheet1!AF825)</f>
        <v>06/10/2025</v>
      </c>
      <c r="G825" t="str">
        <f>IF(H825="","",Sheet1!AF825)</f>
        <v>06/10/2025</v>
      </c>
      <c r="H825" s="21">
        <v>9106033446</v>
      </c>
      <c r="I825" t="str">
        <f>IF(H825="","",Sheet1!AF825)</f>
        <v>06/10/2025</v>
      </c>
      <c r="J825" s="40" t="str">
        <f t="shared" si="120"/>
        <v>NKHT2510/06500009661</v>
      </c>
      <c r="L825" s="42" t="str">
        <f>IF(H825="","",Sheet1!AK825)</f>
        <v>K25TTM</v>
      </c>
      <c r="M825" s="42" t="str">
        <f>IF(H825="","",Sheet1!AE825)</f>
        <v>00009661</v>
      </c>
      <c r="N825" s="43" t="str">
        <f>IF(H825="","",Sheet1!AF825)</f>
        <v>06/10/2025</v>
      </c>
      <c r="O825" s="15" t="str">
        <f>IF(H825="","",Sheet1!AH825)</f>
        <v>WIN-065</v>
      </c>
      <c r="S825" s="40" t="str">
        <f>IF(H825="","",Sheet1!AL825)</f>
        <v>2AX3 WM+ BGG Mai Thượng, Việt Yên</v>
      </c>
      <c r="V825" s="40" t="str">
        <f>IF(H825="","",Sheet1!AL825)</f>
        <v>2AX3 WM+ BGG Mai Thượng, Việt Yên</v>
      </c>
      <c r="Y825" s="15" t="str">
        <f>IF(H825="","",Sheet1!AJ825)</f>
        <v>GSG250</v>
      </c>
      <c r="AB825" s="51">
        <f t="shared" si="121"/>
        <v>5111</v>
      </c>
      <c r="AC825" s="51">
        <f t="shared" si="122"/>
        <v>131</v>
      </c>
      <c r="AE825" s="45">
        <f>IF(H825="","",Sheet1!U825)</f>
        <v>1</v>
      </c>
      <c r="AG825" s="15">
        <f>IF(H825="","",Sheet1!T825)</f>
        <v>50400</v>
      </c>
      <c r="AH825" s="46">
        <f t="shared" si="123"/>
        <v>50400</v>
      </c>
      <c r="AL825" s="48">
        <f t="shared" si="124"/>
        <v>8</v>
      </c>
      <c r="AN825" s="45">
        <f t="shared" si="125"/>
        <v>4032</v>
      </c>
      <c r="AO825" s="48">
        <f t="shared" si="126"/>
        <v>33311</v>
      </c>
      <c r="AQ825" s="52" t="str">
        <f t="shared" si="127"/>
        <v>K-hangtra</v>
      </c>
      <c r="AR825" s="52">
        <f t="shared" si="128"/>
        <v>156</v>
      </c>
      <c r="AS825" s="52">
        <f t="shared" si="129"/>
        <v>632</v>
      </c>
    </row>
    <row r="826" spans="3:45" x14ac:dyDescent="0.25">
      <c r="C826" s="39" t="str">
        <f>IF(H826="","",Sheet1!AI826)</f>
        <v>B</v>
      </c>
      <c r="D826" s="38" t="s">
        <v>3039</v>
      </c>
      <c r="E826" s="38" t="s">
        <v>25</v>
      </c>
      <c r="F826" s="39" t="str">
        <f>IF(H826="","",Sheet1!AF826)</f>
        <v>06/10/2025</v>
      </c>
      <c r="G826" t="str">
        <f>IF(H826="","",Sheet1!AF826)</f>
        <v>06/10/2025</v>
      </c>
      <c r="H826" s="21">
        <v>9106033617</v>
      </c>
      <c r="I826" t="str">
        <f>IF(H826="","",Sheet1!AF826)</f>
        <v>06/10/2025</v>
      </c>
      <c r="J826" s="40" t="str">
        <f t="shared" si="120"/>
        <v>NKHT2510/00200478661</v>
      </c>
      <c r="L826" s="42" t="str">
        <f>IF(H826="","",Sheet1!AK826)</f>
        <v>K25TTM</v>
      </c>
      <c r="M826" s="42" t="str">
        <f>IF(H826="","",Sheet1!AE826)</f>
        <v>00478661</v>
      </c>
      <c r="N826" s="43" t="str">
        <f>IF(H826="","",Sheet1!AF826)</f>
        <v>06/10/2025</v>
      </c>
      <c r="O826" s="15" t="str">
        <f>IF(H826="","",Sheet1!AH826)</f>
        <v>WIN-HNI-00-002</v>
      </c>
      <c r="S826" s="40" t="str">
        <f>IF(H826="","",Sheet1!AL826)</f>
        <v>2B43 WM+ HNI Sơn Đoài, Tân Minh</v>
      </c>
      <c r="V826" s="40" t="str">
        <f>IF(H826="","",Sheet1!AL826)</f>
        <v>2B43 WM+ HNI Sơn Đoài, Tân Minh</v>
      </c>
      <c r="Y826" s="15" t="str">
        <f>IF(H826="","",Sheet1!AJ826)</f>
        <v>GM500</v>
      </c>
      <c r="AB826" s="51">
        <f t="shared" si="121"/>
        <v>5111</v>
      </c>
      <c r="AC826" s="51">
        <f t="shared" si="122"/>
        <v>131</v>
      </c>
      <c r="AE826" s="45">
        <f>IF(H826="","",Sheet1!U826)</f>
        <v>3</v>
      </c>
      <c r="AG826" s="15">
        <f>IF(H826="","",Sheet1!T826)</f>
        <v>111058</v>
      </c>
      <c r="AH826" s="46">
        <f t="shared" si="123"/>
        <v>333174</v>
      </c>
      <c r="AL826" s="48">
        <f t="shared" si="124"/>
        <v>8</v>
      </c>
      <c r="AN826" s="45">
        <f t="shared" si="125"/>
        <v>26653.920000000002</v>
      </c>
      <c r="AO826" s="48">
        <f t="shared" si="126"/>
        <v>33311</v>
      </c>
      <c r="AQ826" s="52" t="str">
        <f t="shared" si="127"/>
        <v>K-hangtra</v>
      </c>
      <c r="AR826" s="52">
        <f t="shared" si="128"/>
        <v>156</v>
      </c>
      <c r="AS826" s="52">
        <f t="shared" si="129"/>
        <v>632</v>
      </c>
    </row>
    <row r="827" spans="3:45" x14ac:dyDescent="0.25">
      <c r="C827" s="39" t="str">
        <f>IF(H827="","",Sheet1!AI827)</f>
        <v>B</v>
      </c>
      <c r="D827" s="38" t="s">
        <v>3039</v>
      </c>
      <c r="E827" s="38" t="s">
        <v>25</v>
      </c>
      <c r="F827" s="39" t="str">
        <f>IF(H827="","",Sheet1!AF827)</f>
        <v>06/10/2025</v>
      </c>
      <c r="G827" t="str">
        <f>IF(H827="","",Sheet1!AF827)</f>
        <v>06/10/2025</v>
      </c>
      <c r="H827" s="21">
        <v>9106033617</v>
      </c>
      <c r="I827" t="str">
        <f>IF(H827="","",Sheet1!AF827)</f>
        <v>06/10/2025</v>
      </c>
      <c r="J827" s="40" t="str">
        <f t="shared" si="120"/>
        <v>NKHT2510/00200478661</v>
      </c>
      <c r="L827" s="42" t="str">
        <f>IF(H827="","",Sheet1!AK827)</f>
        <v>K25TTM</v>
      </c>
      <c r="M827" s="42" t="str">
        <f>IF(H827="","",Sheet1!AE827)</f>
        <v>00478661</v>
      </c>
      <c r="N827" s="43" t="str">
        <f>IF(H827="","",Sheet1!AF827)</f>
        <v>06/10/2025</v>
      </c>
      <c r="O827" s="15" t="str">
        <f>IF(H827="","",Sheet1!AH827)</f>
        <v>WIN-HNI-00-002</v>
      </c>
      <c r="S827" s="40" t="str">
        <f>IF(H827="","",Sheet1!AL827)</f>
        <v>2B43 WM+ HNI Sơn Đoài, Tân Minh</v>
      </c>
      <c r="V827" s="40" t="str">
        <f>IF(H827="","",Sheet1!AL827)</f>
        <v>2B43 WM+ HNI Sơn Đoài, Tân Minh</v>
      </c>
      <c r="Y827" s="15" t="str">
        <f>IF(H827="","",Sheet1!AJ827)</f>
        <v>MNH250</v>
      </c>
      <c r="AB827" s="51">
        <f t="shared" si="121"/>
        <v>5111</v>
      </c>
      <c r="AC827" s="51">
        <f t="shared" si="122"/>
        <v>131</v>
      </c>
      <c r="AE827" s="45">
        <f>IF(H827="","",Sheet1!U827)</f>
        <v>2</v>
      </c>
      <c r="AG827" s="15">
        <f>IF(H827="","",Sheet1!T827)</f>
        <v>46000</v>
      </c>
      <c r="AH827" s="46">
        <f t="shared" si="123"/>
        <v>92000</v>
      </c>
      <c r="AL827" s="48">
        <f t="shared" si="124"/>
        <v>8</v>
      </c>
      <c r="AN827" s="45">
        <f t="shared" si="125"/>
        <v>7360</v>
      </c>
      <c r="AO827" s="48">
        <f t="shared" si="126"/>
        <v>33311</v>
      </c>
      <c r="AQ827" s="52" t="str">
        <f t="shared" si="127"/>
        <v>K-hangtra</v>
      </c>
      <c r="AR827" s="52">
        <f t="shared" si="128"/>
        <v>156</v>
      </c>
      <c r="AS827" s="52">
        <f t="shared" si="129"/>
        <v>632</v>
      </c>
    </row>
    <row r="828" spans="3:45" x14ac:dyDescent="0.25">
      <c r="C828" s="39" t="str">
        <f>IF(H828="","",Sheet1!AI828)</f>
        <v>B</v>
      </c>
      <c r="D828" s="38" t="s">
        <v>3039</v>
      </c>
      <c r="E828" s="38" t="s">
        <v>25</v>
      </c>
      <c r="F828" s="39" t="str">
        <f>IF(H828="","",Sheet1!AF828)</f>
        <v>07/10/2025</v>
      </c>
      <c r="G828" t="str">
        <f>IF(H828="","",Sheet1!AF828)</f>
        <v>07/10/2025</v>
      </c>
      <c r="H828" s="21">
        <v>9106033665</v>
      </c>
      <c r="I828" t="str">
        <f>IF(H828="","",Sheet1!AF828)</f>
        <v>07/10/2025</v>
      </c>
      <c r="J828" s="40" t="str">
        <f t="shared" si="120"/>
        <v>NKHT2510/03800004350</v>
      </c>
      <c r="L828" s="42" t="str">
        <f>IF(H828="","",Sheet1!AK828)</f>
        <v>K25TTM</v>
      </c>
      <c r="M828" s="42" t="str">
        <f>IF(H828="","",Sheet1!AE828)</f>
        <v>00004350</v>
      </c>
      <c r="N828" s="43" t="str">
        <f>IF(H828="","",Sheet1!AF828)</f>
        <v>07/10/2025</v>
      </c>
      <c r="O828" s="15" t="str">
        <f>IF(H828="","",Sheet1!AH828)</f>
        <v>WIN-038</v>
      </c>
      <c r="S828" s="40" t="str">
        <f>IF(H828="","",Sheet1!AL828)</f>
        <v>5598 WM+ TQG Xóm 8 xã Trung Môn</v>
      </c>
      <c r="V828" s="40" t="str">
        <f>IF(H828="","",Sheet1!AL828)</f>
        <v>5598 WM+ TQG Xóm 8 xã Trung Môn</v>
      </c>
      <c r="Y828" s="15" t="str">
        <f>IF(H828="","",Sheet1!AJ828)</f>
        <v>GM500</v>
      </c>
      <c r="AB828" s="51">
        <f t="shared" si="121"/>
        <v>5111</v>
      </c>
      <c r="AC828" s="51">
        <f t="shared" si="122"/>
        <v>131</v>
      </c>
      <c r="AE828" s="45">
        <f>IF(H828="","",Sheet1!U828)</f>
        <v>1</v>
      </c>
      <c r="AG828" s="15">
        <f>IF(H828="","",Sheet1!T828)</f>
        <v>111058</v>
      </c>
      <c r="AH828" s="46">
        <f t="shared" si="123"/>
        <v>111058</v>
      </c>
      <c r="AL828" s="48">
        <f t="shared" si="124"/>
        <v>8</v>
      </c>
      <c r="AN828" s="45">
        <f t="shared" si="125"/>
        <v>8884.64</v>
      </c>
      <c r="AO828" s="48">
        <f t="shared" si="126"/>
        <v>33311</v>
      </c>
      <c r="AQ828" s="52" t="str">
        <f t="shared" si="127"/>
        <v>K-hangtra</v>
      </c>
      <c r="AR828" s="52">
        <f t="shared" si="128"/>
        <v>156</v>
      </c>
      <c r="AS828" s="52">
        <f t="shared" si="129"/>
        <v>632</v>
      </c>
    </row>
    <row r="829" spans="3:45" x14ac:dyDescent="0.25">
      <c r="C829" s="39" t="str">
        <f>IF(H829="","",Sheet1!AI829)</f>
        <v>B</v>
      </c>
      <c r="D829" s="38" t="s">
        <v>3039</v>
      </c>
      <c r="E829" s="38" t="s">
        <v>25</v>
      </c>
      <c r="F829" s="39" t="str">
        <f>IF(H829="","",Sheet1!AF829)</f>
        <v>07/10/2025</v>
      </c>
      <c r="G829" t="str">
        <f>IF(H829="","",Sheet1!AF829)</f>
        <v>07/10/2025</v>
      </c>
      <c r="H829" s="21">
        <v>9106033686</v>
      </c>
      <c r="I829" t="str">
        <f>IF(H829="","",Sheet1!AF829)</f>
        <v>07/10/2025</v>
      </c>
      <c r="J829" s="40" t="str">
        <f t="shared" si="120"/>
        <v>NKHT2510/03500003988</v>
      </c>
      <c r="L829" s="42" t="str">
        <f>IF(H829="","",Sheet1!AK829)</f>
        <v>K25TTM</v>
      </c>
      <c r="M829" s="42" t="str">
        <f>IF(H829="","",Sheet1!AE829)</f>
        <v>00003988</v>
      </c>
      <c r="N829" s="43" t="str">
        <f>IF(H829="","",Sheet1!AF829)</f>
        <v>07/10/2025</v>
      </c>
      <c r="O829" s="15" t="str">
        <f>IF(H829="","",Sheet1!AH829)</f>
        <v>WIN-035</v>
      </c>
      <c r="S829" s="40" t="str">
        <f>IF(H829="","",Sheet1!AL829)</f>
        <v>5100 WM+ YBI 102 Đại Lộ Nguyễn Thái Học</v>
      </c>
      <c r="V829" s="40" t="str">
        <f>IF(H829="","",Sheet1!AL829)</f>
        <v>5100 WM+ YBI 102 Đại Lộ Nguyễn Thái Học</v>
      </c>
      <c r="Y829" s="15" t="str">
        <f>IF(H829="","",Sheet1!AJ829)</f>
        <v>GM500</v>
      </c>
      <c r="AB829" s="51">
        <f t="shared" si="121"/>
        <v>5111</v>
      </c>
      <c r="AC829" s="51">
        <f t="shared" si="122"/>
        <v>131</v>
      </c>
      <c r="AE829" s="45">
        <f>IF(H829="","",Sheet1!U829)</f>
        <v>1</v>
      </c>
      <c r="AG829" s="15">
        <f>IF(H829="","",Sheet1!T829)</f>
        <v>111058</v>
      </c>
      <c r="AH829" s="46">
        <f t="shared" si="123"/>
        <v>111058</v>
      </c>
      <c r="AL829" s="48">
        <f t="shared" si="124"/>
        <v>8</v>
      </c>
      <c r="AN829" s="45">
        <f t="shared" si="125"/>
        <v>8884.64</v>
      </c>
      <c r="AO829" s="48">
        <f t="shared" si="126"/>
        <v>33311</v>
      </c>
      <c r="AQ829" s="52" t="str">
        <f t="shared" si="127"/>
        <v>K-hangtra</v>
      </c>
      <c r="AR829" s="52">
        <f t="shared" si="128"/>
        <v>156</v>
      </c>
      <c r="AS829" s="52">
        <f t="shared" si="129"/>
        <v>632</v>
      </c>
    </row>
    <row r="830" spans="3:45" x14ac:dyDescent="0.25">
      <c r="C830" s="39" t="str">
        <f>IF(H830="","",Sheet1!AI830)</f>
        <v>N</v>
      </c>
      <c r="D830" s="38" t="s">
        <v>3039</v>
      </c>
      <c r="E830" s="38" t="s">
        <v>25</v>
      </c>
      <c r="F830" s="39" t="str">
        <f>IF(H830="","",Sheet1!AF830)</f>
        <v>07/10/2025</v>
      </c>
      <c r="G830" t="str">
        <f>IF(H830="","",Sheet1!AF830)</f>
        <v>07/10/2025</v>
      </c>
      <c r="H830" s="21">
        <v>9106033624</v>
      </c>
      <c r="I830" t="str">
        <f>IF(H830="","",Sheet1!AF830)</f>
        <v>07/10/2025</v>
      </c>
      <c r="J830" s="40" t="str">
        <f t="shared" si="120"/>
        <v>NKHT2510/41300158956</v>
      </c>
      <c r="L830" s="42" t="str">
        <f>IF(H830="","",Sheet1!AK830)</f>
        <v>K25TTM</v>
      </c>
      <c r="M830" s="42" t="str">
        <f>IF(H830="","",Sheet1!AE830)</f>
        <v>00158956</v>
      </c>
      <c r="N830" s="43" t="str">
        <f>IF(H830="","",Sheet1!AF830)</f>
        <v>07/10/2025</v>
      </c>
      <c r="O830" s="15" t="str">
        <f>IF(H830="","",Sheet1!AH830)</f>
        <v>WIN3413</v>
      </c>
      <c r="S830" s="40" t="str">
        <f>IF(H830="","",Sheet1!AL830)</f>
        <v>3413 WM+ HCM 18 đường số 2</v>
      </c>
      <c r="V830" s="40" t="str">
        <f>IF(H830="","",Sheet1!AL830)</f>
        <v>3413 WM+ HCM 18 đường số 2</v>
      </c>
      <c r="Y830" s="15" t="str">
        <f>IF(H830="","",Sheet1!AJ830)</f>
        <v>GM500</v>
      </c>
      <c r="AB830" s="51">
        <f t="shared" si="121"/>
        <v>5111</v>
      </c>
      <c r="AC830" s="51">
        <f t="shared" si="122"/>
        <v>131</v>
      </c>
      <c r="AE830" s="45">
        <f>IF(H830="","",Sheet1!U830)</f>
        <v>2</v>
      </c>
      <c r="AG830" s="15">
        <f>IF(H830="","",Sheet1!T830)</f>
        <v>111058</v>
      </c>
      <c r="AH830" s="46">
        <f t="shared" si="123"/>
        <v>222116</v>
      </c>
      <c r="AL830" s="48">
        <f t="shared" si="124"/>
        <v>8</v>
      </c>
      <c r="AN830" s="45">
        <f t="shared" si="125"/>
        <v>17769.28</v>
      </c>
      <c r="AO830" s="48">
        <f t="shared" si="126"/>
        <v>33311</v>
      </c>
      <c r="AQ830" s="52" t="str">
        <f t="shared" si="127"/>
        <v>K-hangtra</v>
      </c>
      <c r="AR830" s="52">
        <f t="shared" si="128"/>
        <v>156</v>
      </c>
      <c r="AS830" s="52">
        <f t="shared" si="129"/>
        <v>632</v>
      </c>
    </row>
    <row r="831" spans="3:45" x14ac:dyDescent="0.25">
      <c r="C831" s="39" t="str">
        <f>IF(H831="","",Sheet1!AI831)</f>
        <v>N</v>
      </c>
      <c r="D831" s="38" t="s">
        <v>3039</v>
      </c>
      <c r="E831" s="38" t="s">
        <v>25</v>
      </c>
      <c r="F831" s="39" t="str">
        <f>IF(H831="","",Sheet1!AF831)</f>
        <v>07/10/2025</v>
      </c>
      <c r="G831" t="str">
        <f>IF(H831="","",Sheet1!AF831)</f>
        <v>07/10/2025</v>
      </c>
      <c r="H831" s="21">
        <v>9106033624</v>
      </c>
      <c r="I831" t="str">
        <f>IF(H831="","",Sheet1!AF831)</f>
        <v>07/10/2025</v>
      </c>
      <c r="J831" s="40" t="str">
        <f t="shared" si="120"/>
        <v>NKHT2510/41300158956</v>
      </c>
      <c r="L831" s="42" t="str">
        <f>IF(H831="","",Sheet1!AK831)</f>
        <v>K25TTM</v>
      </c>
      <c r="M831" s="42" t="str">
        <f>IF(H831="","",Sheet1!AE831)</f>
        <v>00158956</v>
      </c>
      <c r="N831" s="43" t="str">
        <f>IF(H831="","",Sheet1!AF831)</f>
        <v>07/10/2025</v>
      </c>
      <c r="O831" s="15" t="str">
        <f>IF(H831="","",Sheet1!AH831)</f>
        <v>WIN3413</v>
      </c>
      <c r="S831" s="40" t="str">
        <f>IF(H831="","",Sheet1!AL831)</f>
        <v>3413 WM+ HCM 18 đường số 2</v>
      </c>
      <c r="V831" s="40" t="str">
        <f>IF(H831="","",Sheet1!AL831)</f>
        <v>3413 WM+ HCM 18 đường số 2</v>
      </c>
      <c r="Y831" s="15" t="str">
        <f>IF(H831="","",Sheet1!AJ831)</f>
        <v>MNH250</v>
      </c>
      <c r="AB831" s="51">
        <f t="shared" si="121"/>
        <v>5111</v>
      </c>
      <c r="AC831" s="51">
        <f t="shared" si="122"/>
        <v>131</v>
      </c>
      <c r="AE831" s="45">
        <f>IF(H831="","",Sheet1!U831)</f>
        <v>1</v>
      </c>
      <c r="AG831" s="15">
        <f>IF(H831="","",Sheet1!T831)</f>
        <v>46000</v>
      </c>
      <c r="AH831" s="46">
        <f t="shared" si="123"/>
        <v>46000</v>
      </c>
      <c r="AL831" s="48">
        <f t="shared" si="124"/>
        <v>8</v>
      </c>
      <c r="AN831" s="45">
        <f t="shared" si="125"/>
        <v>3680</v>
      </c>
      <c r="AO831" s="48">
        <f t="shared" si="126"/>
        <v>33311</v>
      </c>
      <c r="AQ831" s="52" t="str">
        <f t="shared" si="127"/>
        <v>K-hangtra</v>
      </c>
      <c r="AR831" s="52">
        <f t="shared" si="128"/>
        <v>156</v>
      </c>
      <c r="AS831" s="52">
        <f t="shared" si="129"/>
        <v>632</v>
      </c>
    </row>
    <row r="832" spans="3:45" x14ac:dyDescent="0.25">
      <c r="C832" s="39" t="str">
        <f>IF(H832="","",Sheet1!AI832)</f>
        <v>B</v>
      </c>
      <c r="D832" s="38" t="s">
        <v>3039</v>
      </c>
      <c r="E832" s="38" t="s">
        <v>25</v>
      </c>
      <c r="F832" s="39" t="str">
        <f>IF(H832="","",Sheet1!AF832)</f>
        <v>07/10/2025</v>
      </c>
      <c r="G832" t="str">
        <f>IF(H832="","",Sheet1!AF832)</f>
        <v>07/10/2025</v>
      </c>
      <c r="H832" s="21">
        <v>9106033703</v>
      </c>
      <c r="I832" t="str">
        <f>IF(H832="","",Sheet1!AF832)</f>
        <v>07/10/2025</v>
      </c>
      <c r="J832" s="40" t="str">
        <f t="shared" si="120"/>
        <v>NKHT2510/02000033347</v>
      </c>
      <c r="L832" s="42" t="str">
        <f>IF(H832="","",Sheet1!AK832)</f>
        <v>K25TTM</v>
      </c>
      <c r="M832" s="42" t="str">
        <f>IF(H832="","",Sheet1!AE832)</f>
        <v>00033347</v>
      </c>
      <c r="N832" s="43" t="str">
        <f>IF(H832="","",Sheet1!AF832)</f>
        <v>07/10/2025</v>
      </c>
      <c r="O832" s="15" t="str">
        <f>IF(H832="","",Sheet1!AH832)</f>
        <v>WIN-020</v>
      </c>
      <c r="S832" s="40" t="str">
        <f>IF(H832="","",Sheet1!AL832)</f>
        <v>5663 WM+ THA 66B Phố Thiều</v>
      </c>
      <c r="V832" s="40" t="str">
        <f>IF(H832="","",Sheet1!AL832)</f>
        <v>5663 WM+ THA 66B Phố Thiều</v>
      </c>
      <c r="Y832" s="15" t="str">
        <f>IF(H832="","",Sheet1!AJ832)</f>
        <v>MNH250</v>
      </c>
      <c r="AB832" s="51">
        <f t="shared" si="121"/>
        <v>5111</v>
      </c>
      <c r="AC832" s="51">
        <f t="shared" si="122"/>
        <v>131</v>
      </c>
      <c r="AE832" s="45">
        <f>IF(H832="","",Sheet1!U832)</f>
        <v>1</v>
      </c>
      <c r="AG832" s="15">
        <f>IF(H832="","",Sheet1!T832)</f>
        <v>46000</v>
      </c>
      <c r="AH832" s="46">
        <f t="shared" si="123"/>
        <v>46000</v>
      </c>
      <c r="AL832" s="48">
        <f t="shared" si="124"/>
        <v>8</v>
      </c>
      <c r="AN832" s="45">
        <f t="shared" si="125"/>
        <v>3680</v>
      </c>
      <c r="AO832" s="48">
        <f t="shared" si="126"/>
        <v>33311</v>
      </c>
      <c r="AQ832" s="52" t="str">
        <f t="shared" si="127"/>
        <v>K-hangtra</v>
      </c>
      <c r="AR832" s="52">
        <f t="shared" si="128"/>
        <v>156</v>
      </c>
      <c r="AS832" s="52">
        <f t="shared" si="129"/>
        <v>632</v>
      </c>
    </row>
    <row r="833" spans="3:45" x14ac:dyDescent="0.25">
      <c r="C833" s="39" t="str">
        <f>IF(H833="","",Sheet1!AI833)</f>
        <v>N</v>
      </c>
      <c r="D833" s="38" t="s">
        <v>3039</v>
      </c>
      <c r="E833" s="38" t="s">
        <v>25</v>
      </c>
      <c r="F833" s="39" t="str">
        <f>IF(H833="","",Sheet1!AF833)</f>
        <v>07/10/2025</v>
      </c>
      <c r="G833" t="str">
        <f>IF(H833="","",Sheet1!AF833)</f>
        <v>07/10/2025</v>
      </c>
      <c r="H833" s="21">
        <v>9106033741</v>
      </c>
      <c r="I833" t="str">
        <f>IF(H833="","",Sheet1!AF833)</f>
        <v>07/10/2025</v>
      </c>
      <c r="J833" s="40" t="str">
        <f t="shared" si="120"/>
        <v>NKHT2510/07100009507</v>
      </c>
      <c r="L833" s="42" t="str">
        <f>IF(H833="","",Sheet1!AK833)</f>
        <v>K25TTM</v>
      </c>
      <c r="M833" s="42" t="str">
        <f>IF(H833="","",Sheet1!AE833)</f>
        <v>00009507</v>
      </c>
      <c r="N833" s="43" t="str">
        <f>IF(H833="","",Sheet1!AF833)</f>
        <v>07/10/2025</v>
      </c>
      <c r="O833" s="15" t="str">
        <f>IF(H833="","",Sheet1!AH833)</f>
        <v>WIN-071</v>
      </c>
      <c r="S833" s="40" t="str">
        <f>IF(H833="","",Sheet1!AL833)</f>
        <v>2AVN WM+ BDH Thôn Quy Thuận, Hoài Nhơn</v>
      </c>
      <c r="V833" s="40" t="str">
        <f>IF(H833="","",Sheet1!AL833)</f>
        <v>2AVN WM+ BDH Thôn Quy Thuận, Hoài Nhơn</v>
      </c>
      <c r="Y833" s="15" t="str">
        <f>IF(H833="","",Sheet1!AJ833)</f>
        <v>GTLX250G</v>
      </c>
      <c r="AB833" s="51">
        <f t="shared" si="121"/>
        <v>5111</v>
      </c>
      <c r="AC833" s="51">
        <f t="shared" si="122"/>
        <v>131</v>
      </c>
      <c r="AE833" s="45">
        <f>IF(H833="","",Sheet1!U833)</f>
        <v>2</v>
      </c>
      <c r="AG833" s="15">
        <f>IF(H833="","",Sheet1!T833)</f>
        <v>41150</v>
      </c>
      <c r="AH833" s="46">
        <f t="shared" si="123"/>
        <v>82300</v>
      </c>
      <c r="AL833" s="48">
        <f t="shared" si="124"/>
        <v>8</v>
      </c>
      <c r="AN833" s="45">
        <f t="shared" si="125"/>
        <v>6584</v>
      </c>
      <c r="AO833" s="48">
        <f t="shared" si="126"/>
        <v>33311</v>
      </c>
      <c r="AQ833" s="52" t="str">
        <f t="shared" si="127"/>
        <v>K-hangtra</v>
      </c>
      <c r="AR833" s="52">
        <f t="shared" si="128"/>
        <v>156</v>
      </c>
      <c r="AS833" s="52">
        <f t="shared" si="129"/>
        <v>632</v>
      </c>
    </row>
    <row r="834" spans="3:45" x14ac:dyDescent="0.25">
      <c r="C834" s="39" t="str">
        <f>IF(H834="","",Sheet1!AI834)</f>
        <v>B</v>
      </c>
      <c r="D834" s="38" t="s">
        <v>3039</v>
      </c>
      <c r="E834" s="38" t="s">
        <v>25</v>
      </c>
      <c r="F834" s="39" t="str">
        <f>IF(H834="","",Sheet1!AF834)</f>
        <v>07/10/2025</v>
      </c>
      <c r="G834" t="str">
        <f>IF(H834="","",Sheet1!AF834)</f>
        <v>07/10/2025</v>
      </c>
      <c r="H834" s="21">
        <v>9106033830</v>
      </c>
      <c r="I834" t="str">
        <f>IF(H834="","",Sheet1!AF834)</f>
        <v>07/10/2025</v>
      </c>
      <c r="J834" s="40" t="str">
        <f t="shared" si="120"/>
        <v>NKHT2510/00200478751</v>
      </c>
      <c r="L834" s="42" t="str">
        <f>IF(H834="","",Sheet1!AK834)</f>
        <v>K25TTM</v>
      </c>
      <c r="M834" s="42" t="str">
        <f>IF(H834="","",Sheet1!AE834)</f>
        <v>00478751</v>
      </c>
      <c r="N834" s="43" t="str">
        <f>IF(H834="","",Sheet1!AF834)</f>
        <v>07/10/2025</v>
      </c>
      <c r="O834" s="15" t="str">
        <f>IF(H834="","",Sheet1!AH834)</f>
        <v>WIN-HNI-00-002</v>
      </c>
      <c r="S834" s="40" t="str">
        <f>IF(H834="","",Sheet1!AL834)</f>
        <v>2A20 WM+ HNI Tiên Hội, Đông Anh</v>
      </c>
      <c r="V834" s="40" t="str">
        <f>IF(H834="","",Sheet1!AL834)</f>
        <v>2A20 WM+ HNI Tiên Hội, Đông Anh</v>
      </c>
      <c r="Y834" s="15" t="str">
        <f>IF(H834="","",Sheet1!AJ834)</f>
        <v>GM500</v>
      </c>
      <c r="AB834" s="51">
        <f t="shared" si="121"/>
        <v>5111</v>
      </c>
      <c r="AC834" s="51">
        <f t="shared" si="122"/>
        <v>131</v>
      </c>
      <c r="AE834" s="45">
        <f>IF(H834="","",Sheet1!U834)</f>
        <v>1</v>
      </c>
      <c r="AG834" s="15">
        <f>IF(H834="","",Sheet1!T834)</f>
        <v>111058</v>
      </c>
      <c r="AH834" s="46">
        <f t="shared" si="123"/>
        <v>111058</v>
      </c>
      <c r="AL834" s="48">
        <f t="shared" si="124"/>
        <v>8</v>
      </c>
      <c r="AN834" s="45">
        <f t="shared" si="125"/>
        <v>8884.64</v>
      </c>
      <c r="AO834" s="48">
        <f t="shared" si="126"/>
        <v>33311</v>
      </c>
      <c r="AQ834" s="52" t="str">
        <f t="shared" si="127"/>
        <v>K-hangtra</v>
      </c>
      <c r="AR834" s="52">
        <f t="shared" si="128"/>
        <v>156</v>
      </c>
      <c r="AS834" s="52">
        <f t="shared" si="129"/>
        <v>632</v>
      </c>
    </row>
    <row r="835" spans="3:45" x14ac:dyDescent="0.25">
      <c r="C835" s="39" t="str">
        <f>IF(H835="","",Sheet1!AI835)</f>
        <v>B</v>
      </c>
      <c r="D835" s="38" t="s">
        <v>3039</v>
      </c>
      <c r="E835" s="38" t="s">
        <v>25</v>
      </c>
      <c r="F835" s="39" t="str">
        <f>IF(H835="","",Sheet1!AF835)</f>
        <v>07/10/2025</v>
      </c>
      <c r="G835" t="str">
        <f>IF(H835="","",Sheet1!AF835)</f>
        <v>07/10/2025</v>
      </c>
      <c r="H835" s="21">
        <v>9106033822</v>
      </c>
      <c r="I835" t="str">
        <f>IF(H835="","",Sheet1!AF835)</f>
        <v>07/10/2025</v>
      </c>
      <c r="J835" s="40" t="str">
        <f t="shared" ref="J835:J898" si="130">"NKHT25"&amp;TEXT(MONTH(I835),"00")&amp;"/"&amp;RIGHT(O835,3)&amp;M835</f>
        <v>NKHT2510/02500035191</v>
      </c>
      <c r="L835" s="42" t="str">
        <f>IF(H835="","",Sheet1!AK835)</f>
        <v>K25TTM</v>
      </c>
      <c r="M835" s="42" t="str">
        <f>IF(H835="","",Sheet1!AE835)</f>
        <v>00035191</v>
      </c>
      <c r="N835" s="43" t="str">
        <f>IF(H835="","",Sheet1!AF835)</f>
        <v>07/10/2025</v>
      </c>
      <c r="O835" s="15" t="str">
        <f>IF(H835="","",Sheet1!AH835)</f>
        <v>WIN-025</v>
      </c>
      <c r="S835" s="40" t="str">
        <f>IF(H835="","",Sheet1!AL835)</f>
        <v>3720 WM+ HPG 20 Chợ Lũng</v>
      </c>
      <c r="V835" s="40" t="str">
        <f>IF(H835="","",Sheet1!AL835)</f>
        <v>3720 WM+ HPG 20 Chợ Lũng</v>
      </c>
      <c r="Y835" s="15" t="str">
        <f>IF(H835="","",Sheet1!AJ835)</f>
        <v>GTLX250G</v>
      </c>
      <c r="AB835" s="51">
        <f t="shared" ref="AB835:AB898" si="131">IF(H835="","",5111)</f>
        <v>5111</v>
      </c>
      <c r="AC835" s="51">
        <f t="shared" ref="AC835:AC898" si="132">IF(H835="","",131)</f>
        <v>131</v>
      </c>
      <c r="AE835" s="45">
        <f>IF(H835="","",Sheet1!U835)</f>
        <v>3</v>
      </c>
      <c r="AG835" s="15">
        <f>IF(H835="","",Sheet1!T835)</f>
        <v>41150</v>
      </c>
      <c r="AH835" s="46">
        <f t="shared" ref="AH835:AH898" si="133">AE835*AG835</f>
        <v>123450</v>
      </c>
      <c r="AL835" s="48">
        <f t="shared" ref="AL835:AL898" si="134">IF(H835="","",8)</f>
        <v>8</v>
      </c>
      <c r="AN835" s="45">
        <f t="shared" ref="AN835:AN898" si="135">AH835*8%</f>
        <v>9876</v>
      </c>
      <c r="AO835" s="48">
        <f t="shared" ref="AO835:AO898" si="136">IF(H835="","",33311)</f>
        <v>33311</v>
      </c>
      <c r="AQ835" s="52" t="str">
        <f t="shared" ref="AQ835:AQ898" si="137">IF(H835="","","K-hangtra")</f>
        <v>K-hangtra</v>
      </c>
      <c r="AR835" s="52">
        <f t="shared" ref="AR835:AR898" si="138">IF(H835="","",156)</f>
        <v>156</v>
      </c>
      <c r="AS835" s="52">
        <f t="shared" ref="AS835:AS898" si="139">IF(H835="","",632)</f>
        <v>632</v>
      </c>
    </row>
    <row r="836" spans="3:45" x14ac:dyDescent="0.25">
      <c r="C836" s="39" t="str">
        <f>IF(H836="","",Sheet1!AI836)</f>
        <v>B</v>
      </c>
      <c r="D836" s="38" t="s">
        <v>3039</v>
      </c>
      <c r="E836" s="38" t="s">
        <v>25</v>
      </c>
      <c r="F836" s="39" t="str">
        <f>IF(H836="","",Sheet1!AF836)</f>
        <v>07/10/2025</v>
      </c>
      <c r="G836" t="str">
        <f>IF(H836="","",Sheet1!AF836)</f>
        <v>07/10/2025</v>
      </c>
      <c r="H836" s="21">
        <v>9106033822</v>
      </c>
      <c r="I836" t="str">
        <f>IF(H836="","",Sheet1!AF836)</f>
        <v>07/10/2025</v>
      </c>
      <c r="J836" s="40" t="str">
        <f t="shared" si="130"/>
        <v>NKHT2510/02500035191</v>
      </c>
      <c r="L836" s="42" t="str">
        <f>IF(H836="","",Sheet1!AK836)</f>
        <v>K25TTM</v>
      </c>
      <c r="M836" s="42" t="str">
        <f>IF(H836="","",Sheet1!AE836)</f>
        <v>00035191</v>
      </c>
      <c r="N836" s="43" t="str">
        <f>IF(H836="","",Sheet1!AF836)</f>
        <v>07/10/2025</v>
      </c>
      <c r="O836" s="15" t="str">
        <f>IF(H836="","",Sheet1!AH836)</f>
        <v>WIN-025</v>
      </c>
      <c r="S836" s="40" t="str">
        <f>IF(H836="","",Sheet1!AL836)</f>
        <v>3720 WM+ HPG 20 Chợ Lũng</v>
      </c>
      <c r="V836" s="40" t="str">
        <f>IF(H836="","",Sheet1!AL836)</f>
        <v>3720 WM+ HPG 20 Chợ Lũng</v>
      </c>
      <c r="Y836" s="15" t="str">
        <f>IF(H836="","",Sheet1!AJ836)</f>
        <v>CC300</v>
      </c>
      <c r="AB836" s="51">
        <f t="shared" si="131"/>
        <v>5111</v>
      </c>
      <c r="AC836" s="51">
        <f t="shared" si="132"/>
        <v>131</v>
      </c>
      <c r="AE836" s="45">
        <f>IF(H836="","",Sheet1!U836)</f>
        <v>1</v>
      </c>
      <c r="AG836" s="15">
        <f>IF(H836="","",Sheet1!T836)</f>
        <v>60885</v>
      </c>
      <c r="AH836" s="46">
        <f t="shared" si="133"/>
        <v>60885</v>
      </c>
      <c r="AL836" s="48">
        <f t="shared" si="134"/>
        <v>8</v>
      </c>
      <c r="AN836" s="45">
        <f t="shared" si="135"/>
        <v>4870.8</v>
      </c>
      <c r="AO836" s="48">
        <f t="shared" si="136"/>
        <v>33311</v>
      </c>
      <c r="AQ836" s="52" t="str">
        <f t="shared" si="137"/>
        <v>K-hangtra</v>
      </c>
      <c r="AR836" s="52">
        <f t="shared" si="138"/>
        <v>156</v>
      </c>
      <c r="AS836" s="52">
        <f t="shared" si="139"/>
        <v>632</v>
      </c>
    </row>
    <row r="837" spans="3:45" x14ac:dyDescent="0.25">
      <c r="C837" s="39" t="str">
        <f>IF(H837="","",Sheet1!AI837)</f>
        <v>N</v>
      </c>
      <c r="D837" s="38" t="s">
        <v>3039</v>
      </c>
      <c r="E837" s="38" t="s">
        <v>25</v>
      </c>
      <c r="F837" s="39" t="str">
        <f>IF(H837="","",Sheet1!AF837)</f>
        <v>07/10/2025</v>
      </c>
      <c r="G837" t="str">
        <f>IF(H837="","",Sheet1!AF837)</f>
        <v>07/10/2025</v>
      </c>
      <c r="H837" s="21">
        <v>9106033861</v>
      </c>
      <c r="I837" t="str">
        <f>IF(H837="","",Sheet1!AF837)</f>
        <v>07/10/2025</v>
      </c>
      <c r="J837" s="40" t="str">
        <f t="shared" si="130"/>
        <v>NKHT2510/06100015712</v>
      </c>
      <c r="L837" s="42" t="str">
        <f>IF(H837="","",Sheet1!AK837)</f>
        <v>K25TTM</v>
      </c>
      <c r="M837" s="42" t="str">
        <f>IF(H837="","",Sheet1!AE837)</f>
        <v>00015712</v>
      </c>
      <c r="N837" s="43" t="str">
        <f>IF(H837="","",Sheet1!AF837)</f>
        <v>07/10/2025</v>
      </c>
      <c r="O837" s="15" t="str">
        <f>IF(H837="","",Sheet1!AH837)</f>
        <v>WIN-061</v>
      </c>
      <c r="S837" s="40" t="str">
        <f>IF(H837="","",Sheet1!AL837)</f>
        <v>2AWJ WM+ QNM Thôn La Huân, Điện Thọ</v>
      </c>
      <c r="V837" s="40" t="str">
        <f>IF(H837="","",Sheet1!AL837)</f>
        <v>2AWJ WM+ QNM Thôn La Huân, Điện Thọ</v>
      </c>
      <c r="Y837" s="15" t="str">
        <f>IF(H837="","",Sheet1!AJ837)</f>
        <v>GSG250</v>
      </c>
      <c r="AB837" s="51">
        <f t="shared" si="131"/>
        <v>5111</v>
      </c>
      <c r="AC837" s="51">
        <f t="shared" si="132"/>
        <v>131</v>
      </c>
      <c r="AE837" s="45">
        <f>IF(H837="","",Sheet1!U837)</f>
        <v>1</v>
      </c>
      <c r="AG837" s="15">
        <f>IF(H837="","",Sheet1!T837)</f>
        <v>50400</v>
      </c>
      <c r="AH837" s="46">
        <f t="shared" si="133"/>
        <v>50400</v>
      </c>
      <c r="AL837" s="48">
        <f t="shared" si="134"/>
        <v>8</v>
      </c>
      <c r="AN837" s="45">
        <f t="shared" si="135"/>
        <v>4032</v>
      </c>
      <c r="AO837" s="48">
        <f t="shared" si="136"/>
        <v>33311</v>
      </c>
      <c r="AQ837" s="52" t="str">
        <f t="shared" si="137"/>
        <v>K-hangtra</v>
      </c>
      <c r="AR837" s="52">
        <f t="shared" si="138"/>
        <v>156</v>
      </c>
      <c r="AS837" s="52">
        <f t="shared" si="139"/>
        <v>632</v>
      </c>
    </row>
    <row r="838" spans="3:45" x14ac:dyDescent="0.25">
      <c r="C838" s="39" t="str">
        <f>IF(H838="","",Sheet1!AI838)</f>
        <v>B</v>
      </c>
      <c r="D838" s="38" t="s">
        <v>3039</v>
      </c>
      <c r="E838" s="38" t="s">
        <v>25</v>
      </c>
      <c r="F838" s="39" t="str">
        <f>IF(H838="","",Sheet1!AF838)</f>
        <v>07/10/2025</v>
      </c>
      <c r="G838" t="str">
        <f>IF(H838="","",Sheet1!AF838)</f>
        <v>07/10/2025</v>
      </c>
      <c r="H838" s="21">
        <v>9106033894</v>
      </c>
      <c r="I838" t="str">
        <f>IF(H838="","",Sheet1!AF838)</f>
        <v>07/10/2025</v>
      </c>
      <c r="J838" s="40" t="str">
        <f t="shared" si="130"/>
        <v>NKHT2510/02000033355</v>
      </c>
      <c r="L838" s="42" t="str">
        <f>IF(H838="","",Sheet1!AK838)</f>
        <v>K25TTM</v>
      </c>
      <c r="M838" s="42" t="str">
        <f>IF(H838="","",Sheet1!AE838)</f>
        <v>00033355</v>
      </c>
      <c r="N838" s="43" t="str">
        <f>IF(H838="","",Sheet1!AF838)</f>
        <v>07/10/2025</v>
      </c>
      <c r="O838" s="15" t="str">
        <f>IF(H838="","",Sheet1!AH838)</f>
        <v>WIN-020</v>
      </c>
      <c r="S838" s="40" t="str">
        <f>IF(H838="","",Sheet1!AL838)</f>
        <v>2AN3 WM+ THA Thổ Nam, Nông Cống</v>
      </c>
      <c r="V838" s="40" t="str">
        <f>IF(H838="","",Sheet1!AL838)</f>
        <v>2AN3 WM+ THA Thổ Nam, Nông Cống</v>
      </c>
      <c r="Y838" s="15" t="str">
        <f>IF(H838="","",Sheet1!AJ838)</f>
        <v>GL250</v>
      </c>
      <c r="AB838" s="51">
        <f t="shared" si="131"/>
        <v>5111</v>
      </c>
      <c r="AC838" s="51">
        <f t="shared" si="132"/>
        <v>131</v>
      </c>
      <c r="AE838" s="45">
        <f>IF(H838="","",Sheet1!U838)</f>
        <v>1</v>
      </c>
      <c r="AG838" s="15">
        <f>IF(H838="","",Sheet1!T838)</f>
        <v>49500</v>
      </c>
      <c r="AH838" s="46">
        <f t="shared" si="133"/>
        <v>49500</v>
      </c>
      <c r="AL838" s="48">
        <f t="shared" si="134"/>
        <v>8</v>
      </c>
      <c r="AN838" s="45">
        <f t="shared" si="135"/>
        <v>3960</v>
      </c>
      <c r="AO838" s="48">
        <f t="shared" si="136"/>
        <v>33311</v>
      </c>
      <c r="AQ838" s="52" t="str">
        <f t="shared" si="137"/>
        <v>K-hangtra</v>
      </c>
      <c r="AR838" s="52">
        <f t="shared" si="138"/>
        <v>156</v>
      </c>
      <c r="AS838" s="52">
        <f t="shared" si="139"/>
        <v>632</v>
      </c>
    </row>
    <row r="839" spans="3:45" x14ac:dyDescent="0.25">
      <c r="C839" s="39" t="str">
        <f>IF(H839="","",Sheet1!AI839)</f>
        <v>B</v>
      </c>
      <c r="D839" s="38" t="s">
        <v>3039</v>
      </c>
      <c r="E839" s="38" t="s">
        <v>25</v>
      </c>
      <c r="F839" s="39" t="str">
        <f>IF(H839="","",Sheet1!AF839)</f>
        <v>07/10/2025</v>
      </c>
      <c r="G839" t="str">
        <f>IF(H839="","",Sheet1!AF839)</f>
        <v>07/10/2025</v>
      </c>
      <c r="H839" s="21">
        <v>9106033894</v>
      </c>
      <c r="I839" t="str">
        <f>IF(H839="","",Sheet1!AF839)</f>
        <v>07/10/2025</v>
      </c>
      <c r="J839" s="40" t="str">
        <f t="shared" si="130"/>
        <v>NKHT2510/02000033355</v>
      </c>
      <c r="L839" s="42" t="str">
        <f>IF(H839="","",Sheet1!AK839)</f>
        <v>K25TTM</v>
      </c>
      <c r="M839" s="42" t="str">
        <f>IF(H839="","",Sheet1!AE839)</f>
        <v>00033355</v>
      </c>
      <c r="N839" s="43" t="str">
        <f>IF(H839="","",Sheet1!AF839)</f>
        <v>07/10/2025</v>
      </c>
      <c r="O839" s="15" t="str">
        <f>IF(H839="","",Sheet1!AH839)</f>
        <v>WIN-020</v>
      </c>
      <c r="S839" s="40" t="str">
        <f>IF(H839="","",Sheet1!AL839)</f>
        <v>2AN3 WM+ THA Thổ Nam, Nông Cống</v>
      </c>
      <c r="V839" s="40" t="str">
        <f>IF(H839="","",Sheet1!AL839)</f>
        <v>2AN3 WM+ THA Thổ Nam, Nông Cống</v>
      </c>
      <c r="Y839" s="15" t="str">
        <f>IF(H839="","",Sheet1!AJ839)</f>
        <v>GTLX250G</v>
      </c>
      <c r="AB839" s="51">
        <f t="shared" si="131"/>
        <v>5111</v>
      </c>
      <c r="AC839" s="51">
        <f t="shared" si="132"/>
        <v>131</v>
      </c>
      <c r="AE839" s="45">
        <f>IF(H839="","",Sheet1!U839)</f>
        <v>1</v>
      </c>
      <c r="AG839" s="15">
        <f>IF(H839="","",Sheet1!T839)</f>
        <v>41150</v>
      </c>
      <c r="AH839" s="46">
        <f t="shared" si="133"/>
        <v>41150</v>
      </c>
      <c r="AL839" s="48">
        <f t="shared" si="134"/>
        <v>8</v>
      </c>
      <c r="AN839" s="45">
        <f t="shared" si="135"/>
        <v>3292</v>
      </c>
      <c r="AO839" s="48">
        <f t="shared" si="136"/>
        <v>33311</v>
      </c>
      <c r="AQ839" s="52" t="str">
        <f t="shared" si="137"/>
        <v>K-hangtra</v>
      </c>
      <c r="AR839" s="52">
        <f t="shared" si="138"/>
        <v>156</v>
      </c>
      <c r="AS839" s="52">
        <f t="shared" si="139"/>
        <v>632</v>
      </c>
    </row>
    <row r="840" spans="3:45" x14ac:dyDescent="0.25">
      <c r="C840" s="39" t="str">
        <f>IF(H840="","",Sheet1!AI840)</f>
        <v>B</v>
      </c>
      <c r="D840" s="38" t="s">
        <v>3039</v>
      </c>
      <c r="E840" s="38" t="s">
        <v>25</v>
      </c>
      <c r="F840" s="39" t="str">
        <f>IF(H840="","",Sheet1!AF840)</f>
        <v>07/10/2025</v>
      </c>
      <c r="G840" t="str">
        <f>IF(H840="","",Sheet1!AF840)</f>
        <v>07/10/2025</v>
      </c>
      <c r="H840" s="21">
        <v>9106033873</v>
      </c>
      <c r="I840" t="str">
        <f>IF(H840="","",Sheet1!AF840)</f>
        <v>07/10/2025</v>
      </c>
      <c r="J840" s="40" t="str">
        <f t="shared" si="130"/>
        <v>NKHT2510/00200478761</v>
      </c>
      <c r="L840" s="42" t="str">
        <f>IF(H840="","",Sheet1!AK840)</f>
        <v>K25TTM</v>
      </c>
      <c r="M840" s="42" t="str">
        <f>IF(H840="","",Sheet1!AE840)</f>
        <v>00478761</v>
      </c>
      <c r="N840" s="43" t="str">
        <f>IF(H840="","",Sheet1!AF840)</f>
        <v>07/10/2025</v>
      </c>
      <c r="O840" s="15" t="str">
        <f>IF(H840="","",Sheet1!AH840)</f>
        <v>WIN-HNI-00-002</v>
      </c>
      <c r="S840" s="40" t="str">
        <f>IF(H840="","",Sheet1!AL840)</f>
        <v>6400 WM+ HNI Cổ Loa, Đông Anh</v>
      </c>
      <c r="V840" s="40" t="str">
        <f>IF(H840="","",Sheet1!AL840)</f>
        <v>6400 WM+ HNI Cổ Loa, Đông Anh</v>
      </c>
      <c r="Y840" s="15" t="str">
        <f>IF(H840="","",Sheet1!AJ840)</f>
        <v>GTLX250G</v>
      </c>
      <c r="AB840" s="51">
        <f t="shared" si="131"/>
        <v>5111</v>
      </c>
      <c r="AC840" s="51">
        <f t="shared" si="132"/>
        <v>131</v>
      </c>
      <c r="AE840" s="45">
        <f>IF(H840="","",Sheet1!U840)</f>
        <v>1</v>
      </c>
      <c r="AG840" s="15">
        <f>IF(H840="","",Sheet1!T840)</f>
        <v>41150</v>
      </c>
      <c r="AH840" s="46">
        <f t="shared" si="133"/>
        <v>41150</v>
      </c>
      <c r="AL840" s="48">
        <f t="shared" si="134"/>
        <v>8</v>
      </c>
      <c r="AN840" s="45">
        <f t="shared" si="135"/>
        <v>3292</v>
      </c>
      <c r="AO840" s="48">
        <f t="shared" si="136"/>
        <v>33311</v>
      </c>
      <c r="AQ840" s="52" t="str">
        <f t="shared" si="137"/>
        <v>K-hangtra</v>
      </c>
      <c r="AR840" s="52">
        <f t="shared" si="138"/>
        <v>156</v>
      </c>
      <c r="AS840" s="52">
        <f t="shared" si="139"/>
        <v>632</v>
      </c>
    </row>
    <row r="841" spans="3:45" x14ac:dyDescent="0.25">
      <c r="C841" s="39" t="str">
        <f>IF(H841="","",Sheet1!AI841)</f>
        <v>B</v>
      </c>
      <c r="D841" s="38" t="s">
        <v>3039</v>
      </c>
      <c r="E841" s="38" t="s">
        <v>25</v>
      </c>
      <c r="F841" s="39" t="str">
        <f>IF(H841="","",Sheet1!AF841)</f>
        <v>07/10/2025</v>
      </c>
      <c r="G841" t="str">
        <f>IF(H841="","",Sheet1!AF841)</f>
        <v>07/10/2025</v>
      </c>
      <c r="H841" s="21">
        <v>9106033873</v>
      </c>
      <c r="I841" t="str">
        <f>IF(H841="","",Sheet1!AF841)</f>
        <v>07/10/2025</v>
      </c>
      <c r="J841" s="40" t="str">
        <f t="shared" si="130"/>
        <v>NKHT2510/00200478761</v>
      </c>
      <c r="L841" s="42" t="str">
        <f>IF(H841="","",Sheet1!AK841)</f>
        <v>K25TTM</v>
      </c>
      <c r="M841" s="42" t="str">
        <f>IF(H841="","",Sheet1!AE841)</f>
        <v>00478761</v>
      </c>
      <c r="N841" s="43" t="str">
        <f>IF(H841="","",Sheet1!AF841)</f>
        <v>07/10/2025</v>
      </c>
      <c r="O841" s="15" t="str">
        <f>IF(H841="","",Sheet1!AH841)</f>
        <v>WIN-HNI-00-002</v>
      </c>
      <c r="S841" s="40" t="str">
        <f>IF(H841="","",Sheet1!AL841)</f>
        <v>6400 WM+ HNI Cổ Loa, Đông Anh</v>
      </c>
      <c r="V841" s="40" t="str">
        <f>IF(H841="","",Sheet1!AL841)</f>
        <v>6400 WM+ HNI Cổ Loa, Đông Anh</v>
      </c>
      <c r="Y841" s="15" t="str">
        <f>IF(H841="","",Sheet1!AJ841)</f>
        <v>TH200</v>
      </c>
      <c r="AB841" s="51">
        <f t="shared" si="131"/>
        <v>5111</v>
      </c>
      <c r="AC841" s="51">
        <f t="shared" si="132"/>
        <v>131</v>
      </c>
      <c r="AE841" s="45">
        <f>IF(H841="","",Sheet1!U841)</f>
        <v>1</v>
      </c>
      <c r="AG841" s="15">
        <f>IF(H841="","",Sheet1!T841)</f>
        <v>45588</v>
      </c>
      <c r="AH841" s="46">
        <f t="shared" si="133"/>
        <v>45588</v>
      </c>
      <c r="AL841" s="48">
        <f t="shared" si="134"/>
        <v>8</v>
      </c>
      <c r="AN841" s="45">
        <f t="shared" si="135"/>
        <v>3647.04</v>
      </c>
      <c r="AO841" s="48">
        <f t="shared" si="136"/>
        <v>33311</v>
      </c>
      <c r="AQ841" s="52" t="str">
        <f t="shared" si="137"/>
        <v>K-hangtra</v>
      </c>
      <c r="AR841" s="52">
        <f t="shared" si="138"/>
        <v>156</v>
      </c>
      <c r="AS841" s="52">
        <f t="shared" si="139"/>
        <v>632</v>
      </c>
    </row>
    <row r="842" spans="3:45" x14ac:dyDescent="0.25">
      <c r="C842" s="39" t="str">
        <f>IF(H842="","",Sheet1!AI842)</f>
        <v>B</v>
      </c>
      <c r="D842" s="38" t="s">
        <v>3039</v>
      </c>
      <c r="E842" s="38" t="s">
        <v>25</v>
      </c>
      <c r="F842" s="39" t="str">
        <f>IF(H842="","",Sheet1!AF842)</f>
        <v>07/10/2025</v>
      </c>
      <c r="G842" t="str">
        <f>IF(H842="","",Sheet1!AF842)</f>
        <v>07/10/2025</v>
      </c>
      <c r="H842" s="21">
        <v>9106033874</v>
      </c>
      <c r="I842" t="str">
        <f>IF(H842="","",Sheet1!AF842)</f>
        <v>07/10/2025</v>
      </c>
      <c r="J842" s="40" t="str">
        <f t="shared" si="130"/>
        <v>NKHT2510/02000033353</v>
      </c>
      <c r="L842" s="42" t="str">
        <f>IF(H842="","",Sheet1!AK842)</f>
        <v>K25TTM</v>
      </c>
      <c r="M842" s="42" t="str">
        <f>IF(H842="","",Sheet1!AE842)</f>
        <v>00033353</v>
      </c>
      <c r="N842" s="43" t="str">
        <f>IF(H842="","",Sheet1!AF842)</f>
        <v>07/10/2025</v>
      </c>
      <c r="O842" s="15" t="str">
        <f>IF(H842="","",Sheet1!AH842)</f>
        <v>WIN-020</v>
      </c>
      <c r="S842" s="40" t="str">
        <f>IF(H842="","",Sheet1!AL842)</f>
        <v>6766 WM+ THA Diễn Ngoại, Triệu Sơn</v>
      </c>
      <c r="V842" s="40" t="str">
        <f>IF(H842="","",Sheet1!AL842)</f>
        <v>6766 WM+ THA Diễn Ngoại, Triệu Sơn</v>
      </c>
      <c r="Y842" s="15" t="str">
        <f>IF(H842="","",Sheet1!AJ842)</f>
        <v>CC300</v>
      </c>
      <c r="AB842" s="51">
        <f t="shared" si="131"/>
        <v>5111</v>
      </c>
      <c r="AC842" s="51">
        <f t="shared" si="132"/>
        <v>131</v>
      </c>
      <c r="AE842" s="45">
        <f>IF(H842="","",Sheet1!U842)</f>
        <v>5</v>
      </c>
      <c r="AG842" s="15">
        <f>IF(H842="","",Sheet1!T842)</f>
        <v>60885</v>
      </c>
      <c r="AH842" s="46">
        <f t="shared" si="133"/>
        <v>304425</v>
      </c>
      <c r="AL842" s="48">
        <f t="shared" si="134"/>
        <v>8</v>
      </c>
      <c r="AN842" s="45">
        <f t="shared" si="135"/>
        <v>24354</v>
      </c>
      <c r="AO842" s="48">
        <f t="shared" si="136"/>
        <v>33311</v>
      </c>
      <c r="AQ842" s="52" t="str">
        <f t="shared" si="137"/>
        <v>K-hangtra</v>
      </c>
      <c r="AR842" s="52">
        <f t="shared" si="138"/>
        <v>156</v>
      </c>
      <c r="AS842" s="52">
        <f t="shared" si="139"/>
        <v>632</v>
      </c>
    </row>
    <row r="843" spans="3:45" x14ac:dyDescent="0.25">
      <c r="C843" s="39" t="str">
        <f>IF(H843="","",Sheet1!AI843)</f>
        <v>B</v>
      </c>
      <c r="D843" s="38" t="s">
        <v>3039</v>
      </c>
      <c r="E843" s="38" t="s">
        <v>25</v>
      </c>
      <c r="F843" s="39" t="str">
        <f>IF(H843="","",Sheet1!AF843)</f>
        <v>07/10/2025</v>
      </c>
      <c r="G843" t="str">
        <f>IF(H843="","",Sheet1!AF843)</f>
        <v>07/10/2025</v>
      </c>
      <c r="H843" s="21">
        <v>9106033926</v>
      </c>
      <c r="I843" t="str">
        <f>IF(H843="","",Sheet1!AF843)</f>
        <v>07/10/2025</v>
      </c>
      <c r="J843" s="40" t="str">
        <f t="shared" si="130"/>
        <v>NKHT2510/03000003492</v>
      </c>
      <c r="L843" s="42" t="str">
        <f>IF(H843="","",Sheet1!AK843)</f>
        <v>K25TTM</v>
      </c>
      <c r="M843" s="42" t="str">
        <f>IF(H843="","",Sheet1!AE843)</f>
        <v>00003492</v>
      </c>
      <c r="N843" s="43" t="str">
        <f>IF(H843="","",Sheet1!AF843)</f>
        <v>07/10/2025</v>
      </c>
      <c r="O843" s="15" t="str">
        <f>IF(H843="","",Sheet1!AH843)</f>
        <v>WIN-030</v>
      </c>
      <c r="S843" s="40" t="str">
        <f>IF(H843="","",Sheet1!AL843)</f>
        <v>2AGD WM+ HNM 212 Trường Chinh</v>
      </c>
      <c r="V843" s="40" t="str">
        <f>IF(H843="","",Sheet1!AL843)</f>
        <v>2AGD WM+ HNM 212 Trường Chinh</v>
      </c>
      <c r="Y843" s="15" t="str">
        <f>IF(H843="","",Sheet1!AJ843)</f>
        <v>MNH250</v>
      </c>
      <c r="AB843" s="51">
        <f t="shared" si="131"/>
        <v>5111</v>
      </c>
      <c r="AC843" s="51">
        <f t="shared" si="132"/>
        <v>131</v>
      </c>
      <c r="AE843" s="45">
        <f>IF(H843="","",Sheet1!U843)</f>
        <v>3</v>
      </c>
      <c r="AG843" s="15">
        <f>IF(H843="","",Sheet1!T843)</f>
        <v>46000</v>
      </c>
      <c r="AH843" s="46">
        <f t="shared" si="133"/>
        <v>138000</v>
      </c>
      <c r="AL843" s="48">
        <f t="shared" si="134"/>
        <v>8</v>
      </c>
      <c r="AN843" s="45">
        <f t="shared" si="135"/>
        <v>11040</v>
      </c>
      <c r="AO843" s="48">
        <f t="shared" si="136"/>
        <v>33311</v>
      </c>
      <c r="AQ843" s="52" t="str">
        <f t="shared" si="137"/>
        <v>K-hangtra</v>
      </c>
      <c r="AR843" s="52">
        <f t="shared" si="138"/>
        <v>156</v>
      </c>
      <c r="AS843" s="52">
        <f t="shared" si="139"/>
        <v>632</v>
      </c>
    </row>
    <row r="844" spans="3:45" x14ac:dyDescent="0.25">
      <c r="C844" s="39" t="str">
        <f>IF(H844="","",Sheet1!AI844)</f>
        <v>B</v>
      </c>
      <c r="D844" s="38" t="s">
        <v>3039</v>
      </c>
      <c r="E844" s="38" t="s">
        <v>25</v>
      </c>
      <c r="F844" s="39" t="str">
        <f>IF(H844="","",Sheet1!AF844)</f>
        <v>07/10/2025</v>
      </c>
      <c r="G844" t="str">
        <f>IF(H844="","",Sheet1!AF844)</f>
        <v>07/10/2025</v>
      </c>
      <c r="H844" s="21">
        <v>9106033992</v>
      </c>
      <c r="I844" t="str">
        <f>IF(H844="","",Sheet1!AF844)</f>
        <v>07/10/2025</v>
      </c>
      <c r="J844" s="40" t="str">
        <f t="shared" si="130"/>
        <v>NKHT2510/00200478782</v>
      </c>
      <c r="L844" s="42" t="str">
        <f>IF(H844="","",Sheet1!AK844)</f>
        <v>K25TTM</v>
      </c>
      <c r="M844" s="42" t="str">
        <f>IF(H844="","",Sheet1!AE844)</f>
        <v>00478782</v>
      </c>
      <c r="N844" s="43" t="str">
        <f>IF(H844="","",Sheet1!AF844)</f>
        <v>07/10/2025</v>
      </c>
      <c r="O844" s="15" t="str">
        <f>IF(H844="","",Sheet1!AH844)</f>
        <v>WIN-HNI-00-002</v>
      </c>
      <c r="S844" s="40" t="str">
        <f>IF(H844="","",Sheet1!AL844)</f>
        <v>5161 WM+ HNI 248 Chợ Chiều Chuông</v>
      </c>
      <c r="V844" s="40" t="str">
        <f>IF(H844="","",Sheet1!AL844)</f>
        <v>5161 WM+ HNI 248 Chợ Chiều Chuông</v>
      </c>
      <c r="Y844" s="15" t="str">
        <f>IF(H844="","",Sheet1!AJ844)</f>
        <v>CGM300</v>
      </c>
      <c r="AB844" s="51">
        <f t="shared" si="131"/>
        <v>5111</v>
      </c>
      <c r="AC844" s="51">
        <f t="shared" si="132"/>
        <v>131</v>
      </c>
      <c r="AE844" s="45">
        <f>IF(H844="","",Sheet1!U844)</f>
        <v>1</v>
      </c>
      <c r="AG844" s="15">
        <f>IF(H844="","",Sheet1!T844)</f>
        <v>73431</v>
      </c>
      <c r="AH844" s="46">
        <f t="shared" si="133"/>
        <v>73431</v>
      </c>
      <c r="AL844" s="48">
        <f t="shared" si="134"/>
        <v>8</v>
      </c>
      <c r="AN844" s="45">
        <f t="shared" si="135"/>
        <v>5874.4800000000005</v>
      </c>
      <c r="AO844" s="48">
        <f t="shared" si="136"/>
        <v>33311</v>
      </c>
      <c r="AQ844" s="52" t="str">
        <f t="shared" si="137"/>
        <v>K-hangtra</v>
      </c>
      <c r="AR844" s="52">
        <f t="shared" si="138"/>
        <v>156</v>
      </c>
      <c r="AS844" s="52">
        <f t="shared" si="139"/>
        <v>632</v>
      </c>
    </row>
    <row r="845" spans="3:45" x14ac:dyDescent="0.25">
      <c r="C845" s="39" t="str">
        <f>IF(H845="","",Sheet1!AI845)</f>
        <v>B</v>
      </c>
      <c r="D845" s="38" t="s">
        <v>3039</v>
      </c>
      <c r="E845" s="38" t="s">
        <v>25</v>
      </c>
      <c r="F845" s="39" t="str">
        <f>IF(H845="","",Sheet1!AF845)</f>
        <v>07/10/2025</v>
      </c>
      <c r="G845" t="str">
        <f>IF(H845="","",Sheet1!AF845)</f>
        <v>07/10/2025</v>
      </c>
      <c r="H845" s="21">
        <v>9106034156</v>
      </c>
      <c r="I845" t="str">
        <f>IF(H845="","",Sheet1!AF845)</f>
        <v>07/10/2025</v>
      </c>
      <c r="J845" s="40" t="str">
        <f t="shared" si="130"/>
        <v>NKHT2510/03500003992</v>
      </c>
      <c r="L845" s="42" t="str">
        <f>IF(H845="","",Sheet1!AK845)</f>
        <v>K25TTM</v>
      </c>
      <c r="M845" s="42" t="str">
        <f>IF(H845="","",Sheet1!AE845)</f>
        <v>00003992</v>
      </c>
      <c r="N845" s="43" t="str">
        <f>IF(H845="","",Sheet1!AF845)</f>
        <v>07/10/2025</v>
      </c>
      <c r="O845" s="15" t="str">
        <f>IF(H845="","",Sheet1!AH845)</f>
        <v>WIN-035</v>
      </c>
      <c r="S845" s="40" t="str">
        <f>IF(H845="","",Sheet1!AL845)</f>
        <v>5003 WM+ YBI Số 2 Quang Trung-Đồng Tâm</v>
      </c>
      <c r="V845" s="40" t="str">
        <f>IF(H845="","",Sheet1!AL845)</f>
        <v>5003 WM+ YBI Số 2 Quang Trung-Đồng Tâm</v>
      </c>
      <c r="Y845" s="15" t="str">
        <f>IF(H845="","",Sheet1!AJ845)</f>
        <v>GM500</v>
      </c>
      <c r="AB845" s="51">
        <f t="shared" si="131"/>
        <v>5111</v>
      </c>
      <c r="AC845" s="51">
        <f t="shared" si="132"/>
        <v>131</v>
      </c>
      <c r="AE845" s="45">
        <f>IF(H845="","",Sheet1!U845)</f>
        <v>5</v>
      </c>
      <c r="AG845" s="15">
        <f>IF(H845="","",Sheet1!T845)</f>
        <v>111058</v>
      </c>
      <c r="AH845" s="46">
        <f t="shared" si="133"/>
        <v>555290</v>
      </c>
      <c r="AL845" s="48">
        <f t="shared" si="134"/>
        <v>8</v>
      </c>
      <c r="AN845" s="45">
        <f t="shared" si="135"/>
        <v>44423.200000000004</v>
      </c>
      <c r="AO845" s="48">
        <f t="shared" si="136"/>
        <v>33311</v>
      </c>
      <c r="AQ845" s="52" t="str">
        <f t="shared" si="137"/>
        <v>K-hangtra</v>
      </c>
      <c r="AR845" s="52">
        <f t="shared" si="138"/>
        <v>156</v>
      </c>
      <c r="AS845" s="52">
        <f t="shared" si="139"/>
        <v>632</v>
      </c>
    </row>
    <row r="846" spans="3:45" x14ac:dyDescent="0.25">
      <c r="C846" s="39" t="str">
        <f>IF(H846="","",Sheet1!AI846)</f>
        <v>B</v>
      </c>
      <c r="D846" s="38" t="s">
        <v>3039</v>
      </c>
      <c r="E846" s="38" t="s">
        <v>25</v>
      </c>
      <c r="F846" s="39" t="str">
        <f>IF(H846="","",Sheet1!AF846)</f>
        <v>07/10/2025</v>
      </c>
      <c r="G846" t="str">
        <f>IF(H846="","",Sheet1!AF846)</f>
        <v>07/10/2025</v>
      </c>
      <c r="H846" s="21">
        <v>9106034190</v>
      </c>
      <c r="I846" t="str">
        <f>IF(H846="","",Sheet1!AF846)</f>
        <v>07/10/2025</v>
      </c>
      <c r="J846" s="40" t="str">
        <f t="shared" si="130"/>
        <v>NKHT2510/05600028702</v>
      </c>
      <c r="L846" s="42" t="str">
        <f>IF(H846="","",Sheet1!AK846)</f>
        <v>K25TTM</v>
      </c>
      <c r="M846" s="42" t="str">
        <f>IF(H846="","",Sheet1!AE846)</f>
        <v>00028702</v>
      </c>
      <c r="N846" s="43" t="str">
        <f>IF(H846="","",Sheet1!AF846)</f>
        <v>07/10/2025</v>
      </c>
      <c r="O846" s="15" t="str">
        <f>IF(H846="","",Sheet1!AH846)</f>
        <v>WIN-056</v>
      </c>
      <c r="S846" s="40" t="str">
        <f>IF(H846="","",Sheet1!AL846)</f>
        <v>5977 WM+ HYN Thanh Xá, Yên Mỹ</v>
      </c>
      <c r="V846" s="40" t="str">
        <f>IF(H846="","",Sheet1!AL846)</f>
        <v>5977 WM+ HYN Thanh Xá, Yên Mỹ</v>
      </c>
      <c r="Y846" s="15" t="str">
        <f>IF(H846="","",Sheet1!AJ846)</f>
        <v>MNH250</v>
      </c>
      <c r="AB846" s="51">
        <f t="shared" si="131"/>
        <v>5111</v>
      </c>
      <c r="AC846" s="51">
        <f t="shared" si="132"/>
        <v>131</v>
      </c>
      <c r="AE846" s="45">
        <f>IF(H846="","",Sheet1!U846)</f>
        <v>2</v>
      </c>
      <c r="AG846" s="15">
        <f>IF(H846="","",Sheet1!T846)</f>
        <v>46000</v>
      </c>
      <c r="AH846" s="46">
        <f t="shared" si="133"/>
        <v>92000</v>
      </c>
      <c r="AL846" s="48">
        <f t="shared" si="134"/>
        <v>8</v>
      </c>
      <c r="AN846" s="45">
        <f t="shared" si="135"/>
        <v>7360</v>
      </c>
      <c r="AO846" s="48">
        <f t="shared" si="136"/>
        <v>33311</v>
      </c>
      <c r="AQ846" s="52" t="str">
        <f t="shared" si="137"/>
        <v>K-hangtra</v>
      </c>
      <c r="AR846" s="52">
        <f t="shared" si="138"/>
        <v>156</v>
      </c>
      <c r="AS846" s="52">
        <f t="shared" si="139"/>
        <v>632</v>
      </c>
    </row>
    <row r="847" spans="3:45" x14ac:dyDescent="0.25">
      <c r="C847" s="39" t="str">
        <f>IF(H847="","",Sheet1!AI847)</f>
        <v>N</v>
      </c>
      <c r="D847" s="38" t="s">
        <v>3039</v>
      </c>
      <c r="E847" s="38" t="s">
        <v>25</v>
      </c>
      <c r="F847" s="39" t="str">
        <f>IF(H847="","",Sheet1!AF847)</f>
        <v>07/10/2025</v>
      </c>
      <c r="G847" t="str">
        <f>IF(H847="","",Sheet1!AF847)</f>
        <v>07/10/2025</v>
      </c>
      <c r="H847" s="21">
        <v>9106034237</v>
      </c>
      <c r="I847" t="str">
        <f>IF(H847="","",Sheet1!AF847)</f>
        <v>07/10/2025</v>
      </c>
      <c r="J847" s="40" t="str">
        <f t="shared" si="130"/>
        <v>NKHT2510/AMB00159022</v>
      </c>
      <c r="L847" s="42" t="str">
        <f>IF(H847="","",Sheet1!AK847)</f>
        <v>K25TTM</v>
      </c>
      <c r="M847" s="42" t="str">
        <f>IF(H847="","",Sheet1!AE847)</f>
        <v>00159022</v>
      </c>
      <c r="N847" s="43" t="str">
        <f>IF(H847="","",Sheet1!AF847)</f>
        <v>07/10/2025</v>
      </c>
      <c r="O847" s="15" t="str">
        <f>IF(H847="","",Sheet1!AH847)</f>
        <v>WIN2AMB</v>
      </c>
      <c r="S847" s="40" t="str">
        <f>IF(H847="","",Sheet1!AL847)</f>
        <v>2AMB WM+ HCM 7A Đường Xuân Thủy</v>
      </c>
      <c r="V847" s="40" t="str">
        <f>IF(H847="","",Sheet1!AL847)</f>
        <v>2AMB WM+ HCM 7A Đường Xuân Thủy</v>
      </c>
      <c r="Y847" s="15" t="str">
        <f>IF(H847="","",Sheet1!AJ847)</f>
        <v>CC300</v>
      </c>
      <c r="AB847" s="51">
        <f t="shared" si="131"/>
        <v>5111</v>
      </c>
      <c r="AC847" s="51">
        <f t="shared" si="132"/>
        <v>131</v>
      </c>
      <c r="AE847" s="45">
        <f>IF(H847="","",Sheet1!U847)</f>
        <v>1</v>
      </c>
      <c r="AG847" s="15">
        <f>IF(H847="","",Sheet1!T847)</f>
        <v>60885</v>
      </c>
      <c r="AH847" s="46">
        <f t="shared" si="133"/>
        <v>60885</v>
      </c>
      <c r="AL847" s="48">
        <f t="shared" si="134"/>
        <v>8</v>
      </c>
      <c r="AN847" s="45">
        <f t="shared" si="135"/>
        <v>4870.8</v>
      </c>
      <c r="AO847" s="48">
        <f t="shared" si="136"/>
        <v>33311</v>
      </c>
      <c r="AQ847" s="52" t="str">
        <f t="shared" si="137"/>
        <v>K-hangtra</v>
      </c>
      <c r="AR847" s="52">
        <f t="shared" si="138"/>
        <v>156</v>
      </c>
      <c r="AS847" s="52">
        <f t="shared" si="139"/>
        <v>632</v>
      </c>
    </row>
    <row r="848" spans="3:45" x14ac:dyDescent="0.25">
      <c r="C848" s="39" t="str">
        <f>IF(H848="","",Sheet1!AI848)</f>
        <v>N</v>
      </c>
      <c r="D848" s="38" t="s">
        <v>3039</v>
      </c>
      <c r="E848" s="38" t="s">
        <v>25</v>
      </c>
      <c r="F848" s="39" t="str">
        <f>IF(H848="","",Sheet1!AF848)</f>
        <v>07/10/2025</v>
      </c>
      <c r="G848" t="str">
        <f>IF(H848="","",Sheet1!AF848)</f>
        <v>07/10/2025</v>
      </c>
      <c r="H848" s="21">
        <v>9106034237</v>
      </c>
      <c r="I848" t="str">
        <f>IF(H848="","",Sheet1!AF848)</f>
        <v>07/10/2025</v>
      </c>
      <c r="J848" s="40" t="str">
        <f t="shared" si="130"/>
        <v>NKHT2510/AMB00159022</v>
      </c>
      <c r="L848" s="42" t="str">
        <f>IF(H848="","",Sheet1!AK848)</f>
        <v>K25TTM</v>
      </c>
      <c r="M848" s="42" t="str">
        <f>IF(H848="","",Sheet1!AE848)</f>
        <v>00159022</v>
      </c>
      <c r="N848" s="43" t="str">
        <f>IF(H848="","",Sheet1!AF848)</f>
        <v>07/10/2025</v>
      </c>
      <c r="O848" s="15" t="str">
        <f>IF(H848="","",Sheet1!AH848)</f>
        <v>WIN2AMB</v>
      </c>
      <c r="S848" s="40" t="str">
        <f>IF(H848="","",Sheet1!AL848)</f>
        <v>2AMB WM+ HCM 7A Đường Xuân Thủy</v>
      </c>
      <c r="V848" s="40" t="str">
        <f>IF(H848="","",Sheet1!AL848)</f>
        <v>2AMB WM+ HCM 7A Đường Xuân Thủy</v>
      </c>
      <c r="Y848" s="15" t="str">
        <f>IF(H848="","",Sheet1!AJ848)</f>
        <v>GM500</v>
      </c>
      <c r="AB848" s="51">
        <f t="shared" si="131"/>
        <v>5111</v>
      </c>
      <c r="AC848" s="51">
        <f t="shared" si="132"/>
        <v>131</v>
      </c>
      <c r="AE848" s="45">
        <f>IF(H848="","",Sheet1!U848)</f>
        <v>2</v>
      </c>
      <c r="AG848" s="15">
        <f>IF(H848="","",Sheet1!T848)</f>
        <v>111058</v>
      </c>
      <c r="AH848" s="46">
        <f t="shared" si="133"/>
        <v>222116</v>
      </c>
      <c r="AL848" s="48">
        <f t="shared" si="134"/>
        <v>8</v>
      </c>
      <c r="AN848" s="45">
        <f t="shared" si="135"/>
        <v>17769.28</v>
      </c>
      <c r="AO848" s="48">
        <f t="shared" si="136"/>
        <v>33311</v>
      </c>
      <c r="AQ848" s="52" t="str">
        <f t="shared" si="137"/>
        <v>K-hangtra</v>
      </c>
      <c r="AR848" s="52">
        <f t="shared" si="138"/>
        <v>156</v>
      </c>
      <c r="AS848" s="52">
        <f t="shared" si="139"/>
        <v>632</v>
      </c>
    </row>
    <row r="849" spans="3:45" x14ac:dyDescent="0.25">
      <c r="C849" s="39" t="str">
        <f>IF(H849="","",Sheet1!AI849)</f>
        <v>N</v>
      </c>
      <c r="D849" s="38" t="s">
        <v>3039</v>
      </c>
      <c r="E849" s="38" t="s">
        <v>25</v>
      </c>
      <c r="F849" s="39" t="str">
        <f>IF(H849="","",Sheet1!AF849)</f>
        <v>07/10/2025</v>
      </c>
      <c r="G849" t="str">
        <f>IF(H849="","",Sheet1!AF849)</f>
        <v>07/10/2025</v>
      </c>
      <c r="H849" s="21">
        <v>9106034237</v>
      </c>
      <c r="I849" t="str">
        <f>IF(H849="","",Sheet1!AF849)</f>
        <v>07/10/2025</v>
      </c>
      <c r="J849" s="40" t="str">
        <f t="shared" si="130"/>
        <v>NKHT2510/AMB00159022</v>
      </c>
      <c r="L849" s="42" t="str">
        <f>IF(H849="","",Sheet1!AK849)</f>
        <v>K25TTM</v>
      </c>
      <c r="M849" s="42" t="str">
        <f>IF(H849="","",Sheet1!AE849)</f>
        <v>00159022</v>
      </c>
      <c r="N849" s="43" t="str">
        <f>IF(H849="","",Sheet1!AF849)</f>
        <v>07/10/2025</v>
      </c>
      <c r="O849" s="15" t="str">
        <f>IF(H849="","",Sheet1!AH849)</f>
        <v>WIN2AMB</v>
      </c>
      <c r="S849" s="40" t="str">
        <f>IF(H849="","",Sheet1!AL849)</f>
        <v>2AMB WM+ HCM 7A Đường Xuân Thủy</v>
      </c>
      <c r="V849" s="40" t="str">
        <f>IF(H849="","",Sheet1!AL849)</f>
        <v>2AMB WM+ HCM 7A Đường Xuân Thủy</v>
      </c>
      <c r="Y849" s="15" t="str">
        <f>IF(H849="","",Sheet1!AJ849)</f>
        <v>MNH250</v>
      </c>
      <c r="AB849" s="51">
        <f t="shared" si="131"/>
        <v>5111</v>
      </c>
      <c r="AC849" s="51">
        <f t="shared" si="132"/>
        <v>131</v>
      </c>
      <c r="AE849" s="45">
        <f>IF(H849="","",Sheet1!U849)</f>
        <v>1</v>
      </c>
      <c r="AG849" s="15">
        <f>IF(H849="","",Sheet1!T849)</f>
        <v>46000</v>
      </c>
      <c r="AH849" s="46">
        <f t="shared" si="133"/>
        <v>46000</v>
      </c>
      <c r="AL849" s="48">
        <f t="shared" si="134"/>
        <v>8</v>
      </c>
      <c r="AN849" s="45">
        <f t="shared" si="135"/>
        <v>3680</v>
      </c>
      <c r="AO849" s="48">
        <f t="shared" si="136"/>
        <v>33311</v>
      </c>
      <c r="AQ849" s="52" t="str">
        <f t="shared" si="137"/>
        <v>K-hangtra</v>
      </c>
      <c r="AR849" s="52">
        <f t="shared" si="138"/>
        <v>156</v>
      </c>
      <c r="AS849" s="52">
        <f t="shared" si="139"/>
        <v>632</v>
      </c>
    </row>
    <row r="850" spans="3:45" x14ac:dyDescent="0.25">
      <c r="C850" s="39" t="str">
        <f>IF(H850="","",Sheet1!AI850)</f>
        <v>N</v>
      </c>
      <c r="D850" s="38" t="s">
        <v>3039</v>
      </c>
      <c r="E850" s="38" t="s">
        <v>25</v>
      </c>
      <c r="F850" s="39" t="str">
        <f>IF(H850="","",Sheet1!AF850)</f>
        <v>07/10/2025</v>
      </c>
      <c r="G850" t="str">
        <f>IF(H850="","",Sheet1!AF850)</f>
        <v>07/10/2025</v>
      </c>
      <c r="H850" s="21">
        <v>9106034237</v>
      </c>
      <c r="I850" t="str">
        <f>IF(H850="","",Sheet1!AF850)</f>
        <v>07/10/2025</v>
      </c>
      <c r="J850" s="40" t="str">
        <f t="shared" si="130"/>
        <v>NKHT2510/AMB00159022</v>
      </c>
      <c r="L850" s="42" t="str">
        <f>IF(H850="","",Sheet1!AK850)</f>
        <v>K25TTM</v>
      </c>
      <c r="M850" s="42" t="str">
        <f>IF(H850="","",Sheet1!AE850)</f>
        <v>00159022</v>
      </c>
      <c r="N850" s="43" t="str">
        <f>IF(H850="","",Sheet1!AF850)</f>
        <v>07/10/2025</v>
      </c>
      <c r="O850" s="15" t="str">
        <f>IF(H850="","",Sheet1!AH850)</f>
        <v>WIN2AMB</v>
      </c>
      <c r="S850" s="40" t="str">
        <f>IF(H850="","",Sheet1!AL850)</f>
        <v>2AMB WM+ HCM 7A Đường Xuân Thủy</v>
      </c>
      <c r="V850" s="40" t="str">
        <f>IF(H850="","",Sheet1!AL850)</f>
        <v>2AMB WM+ HCM 7A Đường Xuân Thủy</v>
      </c>
      <c r="Y850" s="15" t="str">
        <f>IF(H850="","",Sheet1!AJ850)</f>
        <v>GXD500</v>
      </c>
      <c r="AB850" s="51">
        <f t="shared" si="131"/>
        <v>5111</v>
      </c>
      <c r="AC850" s="51">
        <f t="shared" si="132"/>
        <v>131</v>
      </c>
      <c r="AE850" s="45">
        <f>IF(H850="","",Sheet1!U850)</f>
        <v>1</v>
      </c>
      <c r="AG850" s="15">
        <f>IF(H850="","",Sheet1!T850)</f>
        <v>111606</v>
      </c>
      <c r="AH850" s="46">
        <f t="shared" si="133"/>
        <v>111606</v>
      </c>
      <c r="AL850" s="48">
        <f t="shared" si="134"/>
        <v>8</v>
      </c>
      <c r="AN850" s="45">
        <f t="shared" si="135"/>
        <v>8928.48</v>
      </c>
      <c r="AO850" s="48">
        <f t="shared" si="136"/>
        <v>33311</v>
      </c>
      <c r="AQ850" s="52" t="str">
        <f t="shared" si="137"/>
        <v>K-hangtra</v>
      </c>
      <c r="AR850" s="52">
        <f t="shared" si="138"/>
        <v>156</v>
      </c>
      <c r="AS850" s="52">
        <f t="shared" si="139"/>
        <v>632</v>
      </c>
    </row>
    <row r="851" spans="3:45" x14ac:dyDescent="0.25">
      <c r="C851" s="39" t="str">
        <f>IF(H851="","",Sheet1!AI851)</f>
        <v>N</v>
      </c>
      <c r="D851" s="38" t="s">
        <v>3039</v>
      </c>
      <c r="E851" s="38" t="s">
        <v>25</v>
      </c>
      <c r="F851" s="39" t="str">
        <f>IF(H851="","",Sheet1!AF851)</f>
        <v>07/10/2025</v>
      </c>
      <c r="G851" t="str">
        <f>IF(H851="","",Sheet1!AF851)</f>
        <v>07/10/2025</v>
      </c>
      <c r="H851" s="21">
        <v>9106034237</v>
      </c>
      <c r="I851" t="str">
        <f>IF(H851="","",Sheet1!AF851)</f>
        <v>07/10/2025</v>
      </c>
      <c r="J851" s="40" t="str">
        <f t="shared" si="130"/>
        <v>NKHT2510/AMB00159022</v>
      </c>
      <c r="L851" s="42" t="str">
        <f>IF(H851="","",Sheet1!AK851)</f>
        <v>K25TTM</v>
      </c>
      <c r="M851" s="42" t="str">
        <f>IF(H851="","",Sheet1!AE851)</f>
        <v>00159022</v>
      </c>
      <c r="N851" s="43" t="str">
        <f>IF(H851="","",Sheet1!AF851)</f>
        <v>07/10/2025</v>
      </c>
      <c r="O851" s="15" t="str">
        <f>IF(H851="","",Sheet1!AH851)</f>
        <v>WIN2AMB</v>
      </c>
      <c r="S851" s="40" t="str">
        <f>IF(H851="","",Sheet1!AL851)</f>
        <v>2AMB WM+ HCM 7A Đường Xuân Thủy</v>
      </c>
      <c r="V851" s="40" t="str">
        <f>IF(H851="","",Sheet1!AL851)</f>
        <v>2AMB WM+ HCM 7A Đường Xuân Thủy</v>
      </c>
      <c r="Y851" s="15" t="str">
        <f>IF(H851="","",Sheet1!AJ851)</f>
        <v>TH200</v>
      </c>
      <c r="AB851" s="51">
        <f t="shared" si="131"/>
        <v>5111</v>
      </c>
      <c r="AC851" s="51">
        <f t="shared" si="132"/>
        <v>131</v>
      </c>
      <c r="AE851" s="45">
        <f>IF(H851="","",Sheet1!U851)</f>
        <v>1</v>
      </c>
      <c r="AG851" s="15">
        <f>IF(H851="","",Sheet1!T851)</f>
        <v>45588</v>
      </c>
      <c r="AH851" s="46">
        <f t="shared" si="133"/>
        <v>45588</v>
      </c>
      <c r="AL851" s="48">
        <f t="shared" si="134"/>
        <v>8</v>
      </c>
      <c r="AN851" s="45">
        <f t="shared" si="135"/>
        <v>3647.04</v>
      </c>
      <c r="AO851" s="48">
        <f t="shared" si="136"/>
        <v>33311</v>
      </c>
      <c r="AQ851" s="52" t="str">
        <f t="shared" si="137"/>
        <v>K-hangtra</v>
      </c>
      <c r="AR851" s="52">
        <f t="shared" si="138"/>
        <v>156</v>
      </c>
      <c r="AS851" s="52">
        <f t="shared" si="139"/>
        <v>632</v>
      </c>
    </row>
    <row r="852" spans="3:45" x14ac:dyDescent="0.25">
      <c r="C852" s="39" t="str">
        <f>IF(H852="","",Sheet1!AI852)</f>
        <v>N</v>
      </c>
      <c r="D852" s="38" t="s">
        <v>3039</v>
      </c>
      <c r="E852" s="38" t="s">
        <v>25</v>
      </c>
      <c r="F852" s="39" t="str">
        <f>IF(H852="","",Sheet1!AF852)</f>
        <v>07/10/2025</v>
      </c>
      <c r="G852" t="str">
        <f>IF(H852="","",Sheet1!AF852)</f>
        <v>07/10/2025</v>
      </c>
      <c r="H852" s="21">
        <v>9106034237</v>
      </c>
      <c r="I852" t="str">
        <f>IF(H852="","",Sheet1!AF852)</f>
        <v>07/10/2025</v>
      </c>
      <c r="J852" s="40" t="str">
        <f t="shared" si="130"/>
        <v>NKHT2510/AMB00159022</v>
      </c>
      <c r="L852" s="42" t="str">
        <f>IF(H852="","",Sheet1!AK852)</f>
        <v>K25TTM</v>
      </c>
      <c r="M852" s="42" t="str">
        <f>IF(H852="","",Sheet1!AE852)</f>
        <v>00159022</v>
      </c>
      <c r="N852" s="43" t="str">
        <f>IF(H852="","",Sheet1!AF852)</f>
        <v>07/10/2025</v>
      </c>
      <c r="O852" s="15" t="str">
        <f>IF(H852="","",Sheet1!AH852)</f>
        <v>WIN2AMB</v>
      </c>
      <c r="S852" s="40" t="str">
        <f>IF(H852="","",Sheet1!AL852)</f>
        <v>2AMB WM+ HCM 7A Đường Xuân Thủy</v>
      </c>
      <c r="V852" s="40" t="str">
        <f>IF(H852="","",Sheet1!AL852)</f>
        <v>2AMB WM+ HCM 7A Đường Xuân Thủy</v>
      </c>
      <c r="Y852" s="15" t="str">
        <f>IF(H852="","",Sheet1!AJ852)</f>
        <v>CN300</v>
      </c>
      <c r="AB852" s="51">
        <f t="shared" si="131"/>
        <v>5111</v>
      </c>
      <c r="AC852" s="51">
        <f t="shared" si="132"/>
        <v>131</v>
      </c>
      <c r="AE852" s="45">
        <f>IF(H852="","",Sheet1!U852)</f>
        <v>1</v>
      </c>
      <c r="AG852" s="15">
        <f>IF(H852="","",Sheet1!T852)</f>
        <v>70950</v>
      </c>
      <c r="AH852" s="46">
        <f t="shared" si="133"/>
        <v>70950</v>
      </c>
      <c r="AL852" s="48">
        <f t="shared" si="134"/>
        <v>8</v>
      </c>
      <c r="AN852" s="45">
        <f t="shared" si="135"/>
        <v>5676</v>
      </c>
      <c r="AO852" s="48">
        <f t="shared" si="136"/>
        <v>33311</v>
      </c>
      <c r="AQ852" s="52" t="str">
        <f t="shared" si="137"/>
        <v>K-hangtra</v>
      </c>
      <c r="AR852" s="52">
        <f t="shared" si="138"/>
        <v>156</v>
      </c>
      <c r="AS852" s="52">
        <f t="shared" si="139"/>
        <v>632</v>
      </c>
    </row>
    <row r="853" spans="3:45" x14ac:dyDescent="0.25">
      <c r="C853" s="39" t="str">
        <f>IF(H853="","",Sheet1!AI853)</f>
        <v>N</v>
      </c>
      <c r="D853" s="38" t="s">
        <v>3039</v>
      </c>
      <c r="E853" s="38" t="s">
        <v>25</v>
      </c>
      <c r="F853" s="39" t="str">
        <f>IF(H853="","",Sheet1!AF853)</f>
        <v>07/10/2025</v>
      </c>
      <c r="G853" t="str">
        <f>IF(H853="","",Sheet1!AF853)</f>
        <v>07/10/2025</v>
      </c>
      <c r="H853" s="21">
        <v>9106034237</v>
      </c>
      <c r="I853" t="str">
        <f>IF(H853="","",Sheet1!AF853)</f>
        <v>07/10/2025</v>
      </c>
      <c r="J853" s="40" t="str">
        <f t="shared" si="130"/>
        <v>NKHT2510/AMB00159022</v>
      </c>
      <c r="L853" s="42" t="str">
        <f>IF(H853="","",Sheet1!AK853)</f>
        <v>K25TTM</v>
      </c>
      <c r="M853" s="42" t="str">
        <f>IF(H853="","",Sheet1!AE853)</f>
        <v>00159022</v>
      </c>
      <c r="N853" s="43" t="str">
        <f>IF(H853="","",Sheet1!AF853)</f>
        <v>07/10/2025</v>
      </c>
      <c r="O853" s="15" t="str">
        <f>IF(H853="","",Sheet1!AH853)</f>
        <v>WIN2AMB</v>
      </c>
      <c r="S853" s="40" t="str">
        <f>IF(H853="","",Sheet1!AL853)</f>
        <v>2AMB WM+ HCM 7A Đường Xuân Thủy</v>
      </c>
      <c r="V853" s="40" t="str">
        <f>IF(H853="","",Sheet1!AL853)</f>
        <v>2AMB WM+ HCM 7A Đường Xuân Thủy</v>
      </c>
      <c r="Y853" s="15" t="str">
        <f>IF(H853="","",Sheet1!AJ853)</f>
        <v>CGM300</v>
      </c>
      <c r="AB853" s="51">
        <f t="shared" si="131"/>
        <v>5111</v>
      </c>
      <c r="AC853" s="51">
        <f t="shared" si="132"/>
        <v>131</v>
      </c>
      <c r="AE853" s="45">
        <f>IF(H853="","",Sheet1!U853)</f>
        <v>2</v>
      </c>
      <c r="AG853" s="15">
        <f>IF(H853="","",Sheet1!T853)</f>
        <v>73431</v>
      </c>
      <c r="AH853" s="46">
        <f t="shared" si="133"/>
        <v>146862</v>
      </c>
      <c r="AL853" s="48">
        <f t="shared" si="134"/>
        <v>8</v>
      </c>
      <c r="AN853" s="45">
        <f t="shared" si="135"/>
        <v>11748.960000000001</v>
      </c>
      <c r="AO853" s="48">
        <f t="shared" si="136"/>
        <v>33311</v>
      </c>
      <c r="AQ853" s="52" t="str">
        <f t="shared" si="137"/>
        <v>K-hangtra</v>
      </c>
      <c r="AR853" s="52">
        <f t="shared" si="138"/>
        <v>156</v>
      </c>
      <c r="AS853" s="52">
        <f t="shared" si="139"/>
        <v>632</v>
      </c>
    </row>
    <row r="854" spans="3:45" x14ac:dyDescent="0.25">
      <c r="C854" s="39" t="str">
        <f>IF(H854="","",Sheet1!AI854)</f>
        <v>N</v>
      </c>
      <c r="D854" s="38" t="s">
        <v>3039</v>
      </c>
      <c r="E854" s="38" t="s">
        <v>25</v>
      </c>
      <c r="F854" s="39" t="str">
        <f>IF(H854="","",Sheet1!AF854)</f>
        <v>07/10/2025</v>
      </c>
      <c r="G854" t="str">
        <f>IF(H854="","",Sheet1!AF854)</f>
        <v>07/10/2025</v>
      </c>
      <c r="H854" s="21">
        <v>9106034237</v>
      </c>
      <c r="I854" t="str">
        <f>IF(H854="","",Sheet1!AF854)</f>
        <v>07/10/2025</v>
      </c>
      <c r="J854" s="40" t="str">
        <f t="shared" si="130"/>
        <v>NKHT2510/AMB00159022</v>
      </c>
      <c r="L854" s="42" t="str">
        <f>IF(H854="","",Sheet1!AK854)</f>
        <v>K25TTM</v>
      </c>
      <c r="M854" s="42" t="str">
        <f>IF(H854="","",Sheet1!AE854)</f>
        <v>00159022</v>
      </c>
      <c r="N854" s="43" t="str">
        <f>IF(H854="","",Sheet1!AF854)</f>
        <v>07/10/2025</v>
      </c>
      <c r="O854" s="15" t="str">
        <f>IF(H854="","",Sheet1!AH854)</f>
        <v>WIN2AMB</v>
      </c>
      <c r="S854" s="40" t="str">
        <f>IF(H854="","",Sheet1!AL854)</f>
        <v>2AMB WM+ HCM 7A Đường Xuân Thủy</v>
      </c>
      <c r="V854" s="40" t="str">
        <f>IF(H854="","",Sheet1!AL854)</f>
        <v>2AMB WM+ HCM 7A Đường Xuân Thủy</v>
      </c>
      <c r="Y854" s="15" t="str">
        <f>IF(H854="","",Sheet1!AJ854)</f>
        <v>GTLX250G</v>
      </c>
      <c r="AB854" s="51">
        <f t="shared" si="131"/>
        <v>5111</v>
      </c>
      <c r="AC854" s="51">
        <f t="shared" si="132"/>
        <v>131</v>
      </c>
      <c r="AE854" s="45">
        <f>IF(H854="","",Sheet1!U854)</f>
        <v>2</v>
      </c>
      <c r="AG854" s="15">
        <f>IF(H854="","",Sheet1!T854)</f>
        <v>41150</v>
      </c>
      <c r="AH854" s="46">
        <f t="shared" si="133"/>
        <v>82300</v>
      </c>
      <c r="AL854" s="48">
        <f t="shared" si="134"/>
        <v>8</v>
      </c>
      <c r="AN854" s="45">
        <f t="shared" si="135"/>
        <v>6584</v>
      </c>
      <c r="AO854" s="48">
        <f t="shared" si="136"/>
        <v>33311</v>
      </c>
      <c r="AQ854" s="52" t="str">
        <f t="shared" si="137"/>
        <v>K-hangtra</v>
      </c>
      <c r="AR854" s="52">
        <f t="shared" si="138"/>
        <v>156</v>
      </c>
      <c r="AS854" s="52">
        <f t="shared" si="139"/>
        <v>632</v>
      </c>
    </row>
    <row r="855" spans="3:45" x14ac:dyDescent="0.25">
      <c r="C855" s="39" t="str">
        <f>IF(H855="","",Sheet1!AI855)</f>
        <v>B</v>
      </c>
      <c r="D855" s="38" t="s">
        <v>3039</v>
      </c>
      <c r="E855" s="38" t="s">
        <v>25</v>
      </c>
      <c r="F855" s="39" t="str">
        <f>IF(H855="","",Sheet1!AF855)</f>
        <v>07/10/2025</v>
      </c>
      <c r="G855" t="str">
        <f>IF(H855="","",Sheet1!AF855)</f>
        <v>07/10/2025</v>
      </c>
      <c r="H855" s="21">
        <v>9106034352</v>
      </c>
      <c r="I855" t="str">
        <f>IF(H855="","",Sheet1!AF855)</f>
        <v>07/10/2025</v>
      </c>
      <c r="J855" s="40" t="str">
        <f t="shared" si="130"/>
        <v>NKHT2510/00200478861</v>
      </c>
      <c r="L855" s="42" t="str">
        <f>IF(H855="","",Sheet1!AK855)</f>
        <v>K25TTM</v>
      </c>
      <c r="M855" s="42" t="str">
        <f>IF(H855="","",Sheet1!AE855)</f>
        <v>00478861</v>
      </c>
      <c r="N855" s="43" t="str">
        <f>IF(H855="","",Sheet1!AF855)</f>
        <v>07/10/2025</v>
      </c>
      <c r="O855" s="15" t="str">
        <f>IF(H855="","",Sheet1!AH855)</f>
        <v>WIN-HNI-00-002</v>
      </c>
      <c r="S855" s="40" t="str">
        <f>IF(H855="","",Sheet1!AL855)</f>
        <v>1585 WM HNI Tây Hồ</v>
      </c>
      <c r="V855" s="40" t="str">
        <f>IF(H855="","",Sheet1!AL855)</f>
        <v>1585 WM HNI Tây Hồ</v>
      </c>
      <c r="Y855" s="15" t="str">
        <f>IF(H855="","",Sheet1!AJ855)</f>
        <v>GL250</v>
      </c>
      <c r="AB855" s="51">
        <f t="shared" si="131"/>
        <v>5111</v>
      </c>
      <c r="AC855" s="51">
        <f t="shared" si="132"/>
        <v>131</v>
      </c>
      <c r="AE855" s="45">
        <f>IF(H855="","",Sheet1!U855)</f>
        <v>3</v>
      </c>
      <c r="AG855" s="15">
        <f>IF(H855="","",Sheet1!T855)</f>
        <v>49500</v>
      </c>
      <c r="AH855" s="46">
        <f t="shared" si="133"/>
        <v>148500</v>
      </c>
      <c r="AL855" s="48">
        <f t="shared" si="134"/>
        <v>8</v>
      </c>
      <c r="AN855" s="45">
        <f t="shared" si="135"/>
        <v>11880</v>
      </c>
      <c r="AO855" s="48">
        <f t="shared" si="136"/>
        <v>33311</v>
      </c>
      <c r="AQ855" s="52" t="str">
        <f t="shared" si="137"/>
        <v>K-hangtra</v>
      </c>
      <c r="AR855" s="52">
        <f t="shared" si="138"/>
        <v>156</v>
      </c>
      <c r="AS855" s="52">
        <f t="shared" si="139"/>
        <v>632</v>
      </c>
    </row>
    <row r="856" spans="3:45" x14ac:dyDescent="0.25">
      <c r="C856" s="39" t="str">
        <f>IF(H856="","",Sheet1!AI856)</f>
        <v>B</v>
      </c>
      <c r="D856" s="38" t="s">
        <v>3039</v>
      </c>
      <c r="E856" s="38" t="s">
        <v>25</v>
      </c>
      <c r="F856" s="39" t="str">
        <f>IF(H856="","",Sheet1!AF856)</f>
        <v>07/10/2025</v>
      </c>
      <c r="G856" t="str">
        <f>IF(H856="","",Sheet1!AF856)</f>
        <v>07/10/2025</v>
      </c>
      <c r="H856" s="21">
        <v>9106034352</v>
      </c>
      <c r="I856" t="str">
        <f>IF(H856="","",Sheet1!AF856)</f>
        <v>07/10/2025</v>
      </c>
      <c r="J856" s="40" t="str">
        <f t="shared" si="130"/>
        <v>NKHT2510/00200478861</v>
      </c>
      <c r="L856" s="42" t="str">
        <f>IF(H856="","",Sheet1!AK856)</f>
        <v>K25TTM</v>
      </c>
      <c r="M856" s="42" t="str">
        <f>IF(H856="","",Sheet1!AE856)</f>
        <v>00478861</v>
      </c>
      <c r="N856" s="43" t="str">
        <f>IF(H856="","",Sheet1!AF856)</f>
        <v>07/10/2025</v>
      </c>
      <c r="O856" s="15" t="str">
        <f>IF(H856="","",Sheet1!AH856)</f>
        <v>WIN-HNI-00-002</v>
      </c>
      <c r="S856" s="40" t="str">
        <f>IF(H856="","",Sheet1!AL856)</f>
        <v>1585 WM HNI Tây Hồ</v>
      </c>
      <c r="V856" s="40" t="str">
        <f>IF(H856="","",Sheet1!AL856)</f>
        <v>1585 WM HNI Tây Hồ</v>
      </c>
      <c r="Y856" s="15" t="str">
        <f>IF(H856="","",Sheet1!AJ856)</f>
        <v>GSG250</v>
      </c>
      <c r="AB856" s="51">
        <f t="shared" si="131"/>
        <v>5111</v>
      </c>
      <c r="AC856" s="51">
        <f t="shared" si="132"/>
        <v>131</v>
      </c>
      <c r="AE856" s="45">
        <f>IF(H856="","",Sheet1!U856)</f>
        <v>4</v>
      </c>
      <c r="AG856" s="15">
        <f>IF(H856="","",Sheet1!T856)</f>
        <v>50400</v>
      </c>
      <c r="AH856" s="46">
        <f t="shared" si="133"/>
        <v>201600</v>
      </c>
      <c r="AL856" s="48">
        <f t="shared" si="134"/>
        <v>8</v>
      </c>
      <c r="AN856" s="45">
        <f t="shared" si="135"/>
        <v>16128</v>
      </c>
      <c r="AO856" s="48">
        <f t="shared" si="136"/>
        <v>33311</v>
      </c>
      <c r="AQ856" s="52" t="str">
        <f t="shared" si="137"/>
        <v>K-hangtra</v>
      </c>
      <c r="AR856" s="52">
        <f t="shared" si="138"/>
        <v>156</v>
      </c>
      <c r="AS856" s="52">
        <f t="shared" si="139"/>
        <v>632</v>
      </c>
    </row>
    <row r="857" spans="3:45" x14ac:dyDescent="0.25">
      <c r="C857" s="39" t="str">
        <f>IF(H857="","",Sheet1!AI857)</f>
        <v>B</v>
      </c>
      <c r="D857" s="38" t="s">
        <v>3039</v>
      </c>
      <c r="E857" s="38" t="s">
        <v>25</v>
      </c>
      <c r="F857" s="39" t="str">
        <f>IF(H857="","",Sheet1!AF857)</f>
        <v>07/10/2025</v>
      </c>
      <c r="G857" t="str">
        <f>IF(H857="","",Sheet1!AF857)</f>
        <v>07/10/2025</v>
      </c>
      <c r="H857" s="21">
        <v>9106034352</v>
      </c>
      <c r="I857" t="str">
        <f>IF(H857="","",Sheet1!AF857)</f>
        <v>07/10/2025</v>
      </c>
      <c r="J857" s="40" t="str">
        <f t="shared" si="130"/>
        <v>NKHT2510/00200478861</v>
      </c>
      <c r="L857" s="42" t="str">
        <f>IF(H857="","",Sheet1!AK857)</f>
        <v>K25TTM</v>
      </c>
      <c r="M857" s="42" t="str">
        <f>IF(H857="","",Sheet1!AE857)</f>
        <v>00478861</v>
      </c>
      <c r="N857" s="43" t="str">
        <f>IF(H857="","",Sheet1!AF857)</f>
        <v>07/10/2025</v>
      </c>
      <c r="O857" s="15" t="str">
        <f>IF(H857="","",Sheet1!AH857)</f>
        <v>WIN-HNI-00-002</v>
      </c>
      <c r="S857" s="40" t="str">
        <f>IF(H857="","",Sheet1!AL857)</f>
        <v>1585 WM HNI Tây Hồ</v>
      </c>
      <c r="V857" s="40" t="str">
        <f>IF(H857="","",Sheet1!AL857)</f>
        <v>1585 WM HNI Tây Hồ</v>
      </c>
      <c r="Y857" s="15" t="str">
        <f>IF(H857="","",Sheet1!AJ857)</f>
        <v>GXD500</v>
      </c>
      <c r="AB857" s="51">
        <f t="shared" si="131"/>
        <v>5111</v>
      </c>
      <c r="AC857" s="51">
        <f t="shared" si="132"/>
        <v>131</v>
      </c>
      <c r="AE857" s="45">
        <f>IF(H857="","",Sheet1!U857)</f>
        <v>1</v>
      </c>
      <c r="AG857" s="15">
        <f>IF(H857="","",Sheet1!T857)</f>
        <v>111606</v>
      </c>
      <c r="AH857" s="46">
        <f t="shared" si="133"/>
        <v>111606</v>
      </c>
      <c r="AL857" s="48">
        <f t="shared" si="134"/>
        <v>8</v>
      </c>
      <c r="AN857" s="45">
        <f t="shared" si="135"/>
        <v>8928.48</v>
      </c>
      <c r="AO857" s="48">
        <f t="shared" si="136"/>
        <v>33311</v>
      </c>
      <c r="AQ857" s="52" t="str">
        <f t="shared" si="137"/>
        <v>K-hangtra</v>
      </c>
      <c r="AR857" s="52">
        <f t="shared" si="138"/>
        <v>156</v>
      </c>
      <c r="AS857" s="52">
        <f t="shared" si="139"/>
        <v>632</v>
      </c>
    </row>
    <row r="858" spans="3:45" x14ac:dyDescent="0.25">
      <c r="C858" s="39" t="str">
        <f>IF(H858="","",Sheet1!AI858)</f>
        <v>B</v>
      </c>
      <c r="D858" s="38" t="s">
        <v>3039</v>
      </c>
      <c r="E858" s="38" t="s">
        <v>25</v>
      </c>
      <c r="F858" s="39" t="str">
        <f>IF(H858="","",Sheet1!AF858)</f>
        <v>07/10/2025</v>
      </c>
      <c r="G858" t="str">
        <f>IF(H858="","",Sheet1!AF858)</f>
        <v>07/10/2025</v>
      </c>
      <c r="H858" s="21">
        <v>9106034352</v>
      </c>
      <c r="I858" t="str">
        <f>IF(H858="","",Sheet1!AF858)</f>
        <v>07/10/2025</v>
      </c>
      <c r="J858" s="40" t="str">
        <f t="shared" si="130"/>
        <v>NKHT2510/00200478861</v>
      </c>
      <c r="L858" s="42" t="str">
        <f>IF(H858="","",Sheet1!AK858)</f>
        <v>K25TTM</v>
      </c>
      <c r="M858" s="42" t="str">
        <f>IF(H858="","",Sheet1!AE858)</f>
        <v>00478861</v>
      </c>
      <c r="N858" s="43" t="str">
        <f>IF(H858="","",Sheet1!AF858)</f>
        <v>07/10/2025</v>
      </c>
      <c r="O858" s="15" t="str">
        <f>IF(H858="","",Sheet1!AH858)</f>
        <v>WIN-HNI-00-002</v>
      </c>
      <c r="S858" s="40" t="str">
        <f>IF(H858="","",Sheet1!AL858)</f>
        <v>1585 WM HNI Tây Hồ</v>
      </c>
      <c r="V858" s="40" t="str">
        <f>IF(H858="","",Sheet1!AL858)</f>
        <v>1585 WM HNI Tây Hồ</v>
      </c>
      <c r="Y858" s="15" t="str">
        <f>IF(H858="","",Sheet1!AJ858)</f>
        <v>MNH250</v>
      </c>
      <c r="AB858" s="51">
        <f t="shared" si="131"/>
        <v>5111</v>
      </c>
      <c r="AC858" s="51">
        <f t="shared" si="132"/>
        <v>131</v>
      </c>
      <c r="AE858" s="45">
        <f>IF(H858="","",Sheet1!U858)</f>
        <v>3</v>
      </c>
      <c r="AG858" s="15">
        <f>IF(H858="","",Sheet1!T858)</f>
        <v>46000</v>
      </c>
      <c r="AH858" s="46">
        <f t="shared" si="133"/>
        <v>138000</v>
      </c>
      <c r="AL858" s="48">
        <f t="shared" si="134"/>
        <v>8</v>
      </c>
      <c r="AN858" s="45">
        <f t="shared" si="135"/>
        <v>11040</v>
      </c>
      <c r="AO858" s="48">
        <f t="shared" si="136"/>
        <v>33311</v>
      </c>
      <c r="AQ858" s="52" t="str">
        <f t="shared" si="137"/>
        <v>K-hangtra</v>
      </c>
      <c r="AR858" s="52">
        <f t="shared" si="138"/>
        <v>156</v>
      </c>
      <c r="AS858" s="52">
        <f t="shared" si="139"/>
        <v>632</v>
      </c>
    </row>
    <row r="859" spans="3:45" x14ac:dyDescent="0.25">
      <c r="C859" s="39" t="str">
        <f>IF(H859="","",Sheet1!AI859)</f>
        <v>B</v>
      </c>
      <c r="D859" s="38" t="s">
        <v>3039</v>
      </c>
      <c r="E859" s="38" t="s">
        <v>25</v>
      </c>
      <c r="F859" s="39" t="str">
        <f>IF(H859="","",Sheet1!AF859)</f>
        <v>07/10/2025</v>
      </c>
      <c r="G859" t="str">
        <f>IF(H859="","",Sheet1!AF859)</f>
        <v>07/10/2025</v>
      </c>
      <c r="H859" s="21">
        <v>9106034352</v>
      </c>
      <c r="I859" t="str">
        <f>IF(H859="","",Sheet1!AF859)</f>
        <v>07/10/2025</v>
      </c>
      <c r="J859" s="40" t="str">
        <f t="shared" si="130"/>
        <v>NKHT2510/00200478861</v>
      </c>
      <c r="L859" s="42" t="str">
        <f>IF(H859="","",Sheet1!AK859)</f>
        <v>K25TTM</v>
      </c>
      <c r="M859" s="42" t="str">
        <f>IF(H859="","",Sheet1!AE859)</f>
        <v>00478861</v>
      </c>
      <c r="N859" s="43" t="str">
        <f>IF(H859="","",Sheet1!AF859)</f>
        <v>07/10/2025</v>
      </c>
      <c r="O859" s="15" t="str">
        <f>IF(H859="","",Sheet1!AH859)</f>
        <v>WIN-HNI-00-002</v>
      </c>
      <c r="S859" s="40" t="str">
        <f>IF(H859="","",Sheet1!AL859)</f>
        <v>1585 WM HNI Tây Hồ</v>
      </c>
      <c r="V859" s="40" t="str">
        <f>IF(H859="","",Sheet1!AL859)</f>
        <v>1585 WM HNI Tây Hồ</v>
      </c>
      <c r="Y859" s="15" t="str">
        <f>IF(H859="","",Sheet1!AJ859)</f>
        <v>CGM300</v>
      </c>
      <c r="AB859" s="51">
        <f t="shared" si="131"/>
        <v>5111</v>
      </c>
      <c r="AC859" s="51">
        <f t="shared" si="132"/>
        <v>131</v>
      </c>
      <c r="AE859" s="45">
        <f>IF(H859="","",Sheet1!U859)</f>
        <v>1</v>
      </c>
      <c r="AG859" s="15">
        <f>IF(H859="","",Sheet1!T859)</f>
        <v>73431</v>
      </c>
      <c r="AH859" s="46">
        <f t="shared" si="133"/>
        <v>73431</v>
      </c>
      <c r="AL859" s="48">
        <f t="shared" si="134"/>
        <v>8</v>
      </c>
      <c r="AN859" s="45">
        <f t="shared" si="135"/>
        <v>5874.4800000000005</v>
      </c>
      <c r="AO859" s="48">
        <f t="shared" si="136"/>
        <v>33311</v>
      </c>
      <c r="AQ859" s="52" t="str">
        <f t="shared" si="137"/>
        <v>K-hangtra</v>
      </c>
      <c r="AR859" s="52">
        <f t="shared" si="138"/>
        <v>156</v>
      </c>
      <c r="AS859" s="52">
        <f t="shared" si="139"/>
        <v>632</v>
      </c>
    </row>
    <row r="860" spans="3:45" x14ac:dyDescent="0.25">
      <c r="C860" s="39" t="str">
        <f>IF(H860="","",Sheet1!AI860)</f>
        <v>B</v>
      </c>
      <c r="D860" s="38" t="s">
        <v>3039</v>
      </c>
      <c r="E860" s="38" t="s">
        <v>25</v>
      </c>
      <c r="F860" s="39" t="str">
        <f>IF(H860="","",Sheet1!AF860)</f>
        <v>07/10/2025</v>
      </c>
      <c r="G860" t="str">
        <f>IF(H860="","",Sheet1!AF860)</f>
        <v>07/10/2025</v>
      </c>
      <c r="H860" s="21">
        <v>9106034370</v>
      </c>
      <c r="I860" t="str">
        <f>IF(H860="","",Sheet1!AF860)</f>
        <v>07/10/2025</v>
      </c>
      <c r="J860" s="40" t="str">
        <f t="shared" si="130"/>
        <v>NKHT2510/02000033364</v>
      </c>
      <c r="L860" s="42" t="str">
        <f>IF(H860="","",Sheet1!AK860)</f>
        <v>K25TTM</v>
      </c>
      <c r="M860" s="42" t="str">
        <f>IF(H860="","",Sheet1!AE860)</f>
        <v>00033364</v>
      </c>
      <c r="N860" s="43" t="str">
        <f>IF(H860="","",Sheet1!AF860)</f>
        <v>07/10/2025</v>
      </c>
      <c r="O860" s="15" t="str">
        <f>IF(H860="","",Sheet1!AH860)</f>
        <v>WIN-020</v>
      </c>
      <c r="S860" s="40" t="str">
        <f>IF(H860="","",Sheet1!AL860)</f>
        <v>2AAH WM+ THA Trung Sơn, Thanh Sơn</v>
      </c>
      <c r="V860" s="40" t="str">
        <f>IF(H860="","",Sheet1!AL860)</f>
        <v>2AAH WM+ THA Trung Sơn, Thanh Sơn</v>
      </c>
      <c r="Y860" s="15" t="str">
        <f>IF(H860="","",Sheet1!AJ860)</f>
        <v>GM500</v>
      </c>
      <c r="AB860" s="51">
        <f t="shared" si="131"/>
        <v>5111</v>
      </c>
      <c r="AC860" s="51">
        <f t="shared" si="132"/>
        <v>131</v>
      </c>
      <c r="AE860" s="45">
        <f>IF(H860="","",Sheet1!U860)</f>
        <v>1</v>
      </c>
      <c r="AG860" s="15">
        <f>IF(H860="","",Sheet1!T860)</f>
        <v>111058</v>
      </c>
      <c r="AH860" s="46">
        <f t="shared" si="133"/>
        <v>111058</v>
      </c>
      <c r="AL860" s="48">
        <f t="shared" si="134"/>
        <v>8</v>
      </c>
      <c r="AN860" s="45">
        <f t="shared" si="135"/>
        <v>8884.64</v>
      </c>
      <c r="AO860" s="48">
        <f t="shared" si="136"/>
        <v>33311</v>
      </c>
      <c r="AQ860" s="52" t="str">
        <f t="shared" si="137"/>
        <v>K-hangtra</v>
      </c>
      <c r="AR860" s="52">
        <f t="shared" si="138"/>
        <v>156</v>
      </c>
      <c r="AS860" s="52">
        <f t="shared" si="139"/>
        <v>632</v>
      </c>
    </row>
    <row r="861" spans="3:45" x14ac:dyDescent="0.25">
      <c r="C861" s="39" t="str">
        <f>IF(H861="","",Sheet1!AI861)</f>
        <v>N</v>
      </c>
      <c r="D861" s="38" t="s">
        <v>3039</v>
      </c>
      <c r="E861" s="38" t="s">
        <v>25</v>
      </c>
      <c r="F861" s="39" t="str">
        <f>IF(H861="","",Sheet1!AF861)</f>
        <v>07/10/2025</v>
      </c>
      <c r="G861" t="str">
        <f>IF(H861="","",Sheet1!AF861)</f>
        <v>07/10/2025</v>
      </c>
      <c r="H861" s="21">
        <v>9106034397</v>
      </c>
      <c r="I861" t="str">
        <f>IF(H861="","",Sheet1!AF861)</f>
        <v>07/10/2025</v>
      </c>
      <c r="J861" s="40" t="str">
        <f t="shared" si="130"/>
        <v>NKHT2510/00900080373</v>
      </c>
      <c r="L861" s="42" t="str">
        <f>IF(H861="","",Sheet1!AK861)</f>
        <v>K25TTM</v>
      </c>
      <c r="M861" s="42" t="str">
        <f>IF(H861="","",Sheet1!AE861)</f>
        <v>00080373</v>
      </c>
      <c r="N861" s="43" t="str">
        <f>IF(H861="","",Sheet1!AF861)</f>
        <v>07/10/2025</v>
      </c>
      <c r="O861" s="15" t="str">
        <f>IF(H861="","",Sheet1!AH861)</f>
        <v>WIN-DNG-01-009</v>
      </c>
      <c r="S861" s="40" t="str">
        <f>IF(H861="","",Sheet1!AL861)</f>
        <v>4527 WM+ DNG 89 Đồng Kè</v>
      </c>
      <c r="V861" s="40" t="str">
        <f>IF(H861="","",Sheet1!AL861)</f>
        <v>4527 WM+ DNG 89 Đồng Kè</v>
      </c>
      <c r="Y861" s="15" t="str">
        <f>IF(H861="","",Sheet1!AJ861)</f>
        <v>CC300</v>
      </c>
      <c r="AB861" s="51">
        <f t="shared" si="131"/>
        <v>5111</v>
      </c>
      <c r="AC861" s="51">
        <f t="shared" si="132"/>
        <v>131</v>
      </c>
      <c r="AE861" s="45">
        <f>IF(H861="","",Sheet1!U861)</f>
        <v>2</v>
      </c>
      <c r="AG861" s="15">
        <f>IF(H861="","",Sheet1!T861)</f>
        <v>60885</v>
      </c>
      <c r="AH861" s="46">
        <f t="shared" si="133"/>
        <v>121770</v>
      </c>
      <c r="AL861" s="48">
        <f t="shared" si="134"/>
        <v>8</v>
      </c>
      <c r="AN861" s="45">
        <f t="shared" si="135"/>
        <v>9741.6</v>
      </c>
      <c r="AO861" s="48">
        <f t="shared" si="136"/>
        <v>33311</v>
      </c>
      <c r="AQ861" s="52" t="str">
        <f t="shared" si="137"/>
        <v>K-hangtra</v>
      </c>
      <c r="AR861" s="52">
        <f t="shared" si="138"/>
        <v>156</v>
      </c>
      <c r="AS861" s="52">
        <f t="shared" si="139"/>
        <v>632</v>
      </c>
    </row>
    <row r="862" spans="3:45" x14ac:dyDescent="0.25">
      <c r="C862" s="39" t="str">
        <f>IF(H862="","",Sheet1!AI862)</f>
        <v>B</v>
      </c>
      <c r="D862" s="38" t="s">
        <v>3039</v>
      </c>
      <c r="E862" s="38" t="s">
        <v>25</v>
      </c>
      <c r="F862" s="39" t="str">
        <f>IF(H862="","",Sheet1!AF862)</f>
        <v>07/10/2025</v>
      </c>
      <c r="G862" t="str">
        <f>IF(H862="","",Sheet1!AF862)</f>
        <v>07/10/2025</v>
      </c>
      <c r="H862" s="21">
        <v>9106034388</v>
      </c>
      <c r="I862" t="str">
        <f>IF(H862="","",Sheet1!AF862)</f>
        <v>07/10/2025</v>
      </c>
      <c r="J862" s="40" t="str">
        <f t="shared" si="130"/>
        <v>NKHT2510/04400014214</v>
      </c>
      <c r="L862" s="42" t="str">
        <f>IF(H862="","",Sheet1!AK862)</f>
        <v>K25TTM</v>
      </c>
      <c r="M862" s="42" t="str">
        <f>IF(H862="","",Sheet1!AE862)</f>
        <v>00014214</v>
      </c>
      <c r="N862" s="43" t="str">
        <f>IF(H862="","",Sheet1!AF862)</f>
        <v>07/10/2025</v>
      </c>
      <c r="O862" s="15" t="str">
        <f>IF(H862="","",Sheet1!AH862)</f>
        <v>WIN-044</v>
      </c>
      <c r="S862" s="40" t="str">
        <f>IF(H862="","",Sheet1!AL862)</f>
        <v>2AYX WM+ TBH Kiều Trai, Xã Minh Tân</v>
      </c>
      <c r="V862" s="40" t="str">
        <f>IF(H862="","",Sheet1!AL862)</f>
        <v>2AYX WM+ TBH Kiều Trai, Xã Minh Tân</v>
      </c>
      <c r="Y862" s="15" t="str">
        <f>IF(H862="","",Sheet1!AJ862)</f>
        <v>CGM300</v>
      </c>
      <c r="AB862" s="51">
        <f t="shared" si="131"/>
        <v>5111</v>
      </c>
      <c r="AC862" s="51">
        <f t="shared" si="132"/>
        <v>131</v>
      </c>
      <c r="AE862" s="45">
        <f>IF(H862="","",Sheet1!U862)</f>
        <v>1</v>
      </c>
      <c r="AG862" s="15">
        <f>IF(H862="","",Sheet1!T862)</f>
        <v>73431</v>
      </c>
      <c r="AH862" s="46">
        <f t="shared" si="133"/>
        <v>73431</v>
      </c>
      <c r="AL862" s="48">
        <f t="shared" si="134"/>
        <v>8</v>
      </c>
      <c r="AN862" s="45">
        <f t="shared" si="135"/>
        <v>5874.4800000000005</v>
      </c>
      <c r="AO862" s="48">
        <f t="shared" si="136"/>
        <v>33311</v>
      </c>
      <c r="AQ862" s="52" t="str">
        <f t="shared" si="137"/>
        <v>K-hangtra</v>
      </c>
      <c r="AR862" s="52">
        <f t="shared" si="138"/>
        <v>156</v>
      </c>
      <c r="AS862" s="52">
        <f t="shared" si="139"/>
        <v>632</v>
      </c>
    </row>
    <row r="863" spans="3:45" x14ac:dyDescent="0.25">
      <c r="C863" s="39" t="str">
        <f>IF(H863="","",Sheet1!AI863)</f>
        <v>B</v>
      </c>
      <c r="D863" s="38" t="s">
        <v>3039</v>
      </c>
      <c r="E863" s="38" t="s">
        <v>25</v>
      </c>
      <c r="F863" s="39" t="str">
        <f>IF(H863="","",Sheet1!AF863)</f>
        <v>07/10/2025</v>
      </c>
      <c r="G863" t="str">
        <f>IF(H863="","",Sheet1!AF863)</f>
        <v>07/10/2025</v>
      </c>
      <c r="H863" s="21">
        <v>9106034388</v>
      </c>
      <c r="I863" t="str">
        <f>IF(H863="","",Sheet1!AF863)</f>
        <v>07/10/2025</v>
      </c>
      <c r="J863" s="40" t="str">
        <f t="shared" si="130"/>
        <v>NKHT2510/04400014214</v>
      </c>
      <c r="L863" s="42" t="str">
        <f>IF(H863="","",Sheet1!AK863)</f>
        <v>K25TTM</v>
      </c>
      <c r="M863" s="42" t="str">
        <f>IF(H863="","",Sheet1!AE863)</f>
        <v>00014214</v>
      </c>
      <c r="N863" s="43" t="str">
        <f>IF(H863="","",Sheet1!AF863)</f>
        <v>07/10/2025</v>
      </c>
      <c r="O863" s="15" t="str">
        <f>IF(H863="","",Sheet1!AH863)</f>
        <v>WIN-044</v>
      </c>
      <c r="S863" s="40" t="str">
        <f>IF(H863="","",Sheet1!AL863)</f>
        <v>2AYX WM+ TBH Kiều Trai, Xã Minh Tân</v>
      </c>
      <c r="V863" s="40" t="str">
        <f>IF(H863="","",Sheet1!AL863)</f>
        <v>2AYX WM+ TBH Kiều Trai, Xã Minh Tân</v>
      </c>
      <c r="Y863" s="15" t="str">
        <f>IF(H863="","",Sheet1!AJ863)</f>
        <v>TH200</v>
      </c>
      <c r="AB863" s="51">
        <f t="shared" si="131"/>
        <v>5111</v>
      </c>
      <c r="AC863" s="51">
        <f t="shared" si="132"/>
        <v>131</v>
      </c>
      <c r="AE863" s="45">
        <f>IF(H863="","",Sheet1!U863)</f>
        <v>1</v>
      </c>
      <c r="AG863" s="15">
        <f>IF(H863="","",Sheet1!T863)</f>
        <v>45588</v>
      </c>
      <c r="AH863" s="46">
        <f t="shared" si="133"/>
        <v>45588</v>
      </c>
      <c r="AL863" s="48">
        <f t="shared" si="134"/>
        <v>8</v>
      </c>
      <c r="AN863" s="45">
        <f t="shared" si="135"/>
        <v>3647.04</v>
      </c>
      <c r="AO863" s="48">
        <f t="shared" si="136"/>
        <v>33311</v>
      </c>
      <c r="AQ863" s="52" t="str">
        <f t="shared" si="137"/>
        <v>K-hangtra</v>
      </c>
      <c r="AR863" s="52">
        <f t="shared" si="138"/>
        <v>156</v>
      </c>
      <c r="AS863" s="52">
        <f t="shared" si="139"/>
        <v>632</v>
      </c>
    </row>
    <row r="864" spans="3:45" x14ac:dyDescent="0.25">
      <c r="C864" s="39" t="str">
        <f>IF(H864="","",Sheet1!AI864)</f>
        <v>B</v>
      </c>
      <c r="D864" s="38" t="s">
        <v>3039</v>
      </c>
      <c r="E864" s="38" t="s">
        <v>25</v>
      </c>
      <c r="F864" s="39" t="str">
        <f>IF(H864="","",Sheet1!AF864)</f>
        <v>07/10/2025</v>
      </c>
      <c r="G864" t="str">
        <f>IF(H864="","",Sheet1!AF864)</f>
        <v>07/10/2025</v>
      </c>
      <c r="H864" s="21">
        <v>9106034388</v>
      </c>
      <c r="I864" t="str">
        <f>IF(H864="","",Sheet1!AF864)</f>
        <v>07/10/2025</v>
      </c>
      <c r="J864" s="40" t="str">
        <f t="shared" si="130"/>
        <v>NKHT2510/04400014214</v>
      </c>
      <c r="L864" s="42" t="str">
        <f>IF(H864="","",Sheet1!AK864)</f>
        <v>K25TTM</v>
      </c>
      <c r="M864" s="42" t="str">
        <f>IF(H864="","",Sheet1!AE864)</f>
        <v>00014214</v>
      </c>
      <c r="N864" s="43" t="str">
        <f>IF(H864="","",Sheet1!AF864)</f>
        <v>07/10/2025</v>
      </c>
      <c r="O864" s="15" t="str">
        <f>IF(H864="","",Sheet1!AH864)</f>
        <v>WIN-044</v>
      </c>
      <c r="S864" s="40" t="str">
        <f>IF(H864="","",Sheet1!AL864)</f>
        <v>2AYX WM+ TBH Kiều Trai, Xã Minh Tân</v>
      </c>
      <c r="V864" s="40" t="str">
        <f>IF(H864="","",Sheet1!AL864)</f>
        <v>2AYX WM+ TBH Kiều Trai, Xã Minh Tân</v>
      </c>
      <c r="Y864" s="15" t="str">
        <f>IF(H864="","",Sheet1!AJ864)</f>
        <v>CC300</v>
      </c>
      <c r="AB864" s="51">
        <f t="shared" si="131"/>
        <v>5111</v>
      </c>
      <c r="AC864" s="51">
        <f t="shared" si="132"/>
        <v>131</v>
      </c>
      <c r="AE864" s="45">
        <f>IF(H864="","",Sheet1!U864)</f>
        <v>2</v>
      </c>
      <c r="AG864" s="15">
        <f>IF(H864="","",Sheet1!T864)</f>
        <v>60885</v>
      </c>
      <c r="AH864" s="46">
        <f t="shared" si="133"/>
        <v>121770</v>
      </c>
      <c r="AL864" s="48">
        <f t="shared" si="134"/>
        <v>8</v>
      </c>
      <c r="AN864" s="45">
        <f t="shared" si="135"/>
        <v>9741.6</v>
      </c>
      <c r="AO864" s="48">
        <f t="shared" si="136"/>
        <v>33311</v>
      </c>
      <c r="AQ864" s="52" t="str">
        <f t="shared" si="137"/>
        <v>K-hangtra</v>
      </c>
      <c r="AR864" s="52">
        <f t="shared" si="138"/>
        <v>156</v>
      </c>
      <c r="AS864" s="52">
        <f t="shared" si="139"/>
        <v>632</v>
      </c>
    </row>
    <row r="865" spans="3:45" x14ac:dyDescent="0.25">
      <c r="C865" s="39" t="str">
        <f>IF(H865="","",Sheet1!AI865)</f>
        <v>N</v>
      </c>
      <c r="D865" s="38" t="s">
        <v>3039</v>
      </c>
      <c r="E865" s="38" t="s">
        <v>25</v>
      </c>
      <c r="F865" s="39" t="str">
        <f>IF(H865="","",Sheet1!AF865)</f>
        <v>07/10/2025</v>
      </c>
      <c r="G865" t="str">
        <f>IF(H865="","",Sheet1!AF865)</f>
        <v>07/10/2025</v>
      </c>
      <c r="H865" s="21">
        <v>9106034356</v>
      </c>
      <c r="I865" t="str">
        <f>IF(H865="","",Sheet1!AF865)</f>
        <v>07/10/2025</v>
      </c>
      <c r="J865" s="40" t="str">
        <f t="shared" si="130"/>
        <v>NKHT2510/02800010125</v>
      </c>
      <c r="L865" s="42" t="str">
        <f>IF(H865="","",Sheet1!AK865)</f>
        <v>K25TTM</v>
      </c>
      <c r="M865" s="42" t="str">
        <f>IF(H865="","",Sheet1!AE865)</f>
        <v>00010125</v>
      </c>
      <c r="N865" s="43" t="str">
        <f>IF(H865="","",Sheet1!AF865)</f>
        <v>07/10/2025</v>
      </c>
      <c r="O865" s="15" t="str">
        <f>IF(H865="","",Sheet1!AH865)</f>
        <v>WIN-028</v>
      </c>
      <c r="S865" s="40" t="str">
        <f>IF(H865="","",Sheet1!AL865)</f>
        <v>2A68 WM+ KHA 14 Nguyễn Trãi</v>
      </c>
      <c r="V865" s="40" t="str">
        <f>IF(H865="","",Sheet1!AL865)</f>
        <v>2A68 WM+ KHA 14 Nguyễn Trãi</v>
      </c>
      <c r="Y865" s="15" t="str">
        <f>IF(H865="","",Sheet1!AJ865)</f>
        <v>GTLX250G</v>
      </c>
      <c r="AB865" s="51">
        <f t="shared" si="131"/>
        <v>5111</v>
      </c>
      <c r="AC865" s="51">
        <f t="shared" si="132"/>
        <v>131</v>
      </c>
      <c r="AE865" s="45">
        <f>IF(H865="","",Sheet1!U865)</f>
        <v>2</v>
      </c>
      <c r="AG865" s="15">
        <f>IF(H865="","",Sheet1!T865)</f>
        <v>41150</v>
      </c>
      <c r="AH865" s="46">
        <f t="shared" si="133"/>
        <v>82300</v>
      </c>
      <c r="AL865" s="48">
        <f t="shared" si="134"/>
        <v>8</v>
      </c>
      <c r="AN865" s="45">
        <f t="shared" si="135"/>
        <v>6584</v>
      </c>
      <c r="AO865" s="48">
        <f t="shared" si="136"/>
        <v>33311</v>
      </c>
      <c r="AQ865" s="52" t="str">
        <f t="shared" si="137"/>
        <v>K-hangtra</v>
      </c>
      <c r="AR865" s="52">
        <f t="shared" si="138"/>
        <v>156</v>
      </c>
      <c r="AS865" s="52">
        <f t="shared" si="139"/>
        <v>632</v>
      </c>
    </row>
    <row r="866" spans="3:45" x14ac:dyDescent="0.25">
      <c r="C866" s="39" t="str">
        <f>IF(H866="","",Sheet1!AI866)</f>
        <v>B</v>
      </c>
      <c r="D866" s="38" t="s">
        <v>3039</v>
      </c>
      <c r="E866" s="38" t="s">
        <v>25</v>
      </c>
      <c r="F866" s="39" t="str">
        <f>IF(H866="","",Sheet1!AF866)</f>
        <v>07/10/2025</v>
      </c>
      <c r="G866" t="str">
        <f>IF(H866="","",Sheet1!AF866)</f>
        <v>07/10/2025</v>
      </c>
      <c r="H866" s="21">
        <v>9106034411</v>
      </c>
      <c r="I866" t="str">
        <f>IF(H866="","",Sheet1!AF866)</f>
        <v>07/10/2025</v>
      </c>
      <c r="J866" s="40" t="str">
        <f t="shared" si="130"/>
        <v>NKHT2510/03100018639</v>
      </c>
      <c r="L866" s="42" t="str">
        <f>IF(H866="","",Sheet1!AK866)</f>
        <v>K25TTM</v>
      </c>
      <c r="M866" s="42" t="str">
        <f>IF(H866="","",Sheet1!AE866)</f>
        <v>00018639</v>
      </c>
      <c r="N866" s="43" t="str">
        <f>IF(H866="","",Sheet1!AF866)</f>
        <v>07/10/2025</v>
      </c>
      <c r="O866" s="15" t="str">
        <f>IF(H866="","",Sheet1!AH866)</f>
        <v>WIN-031</v>
      </c>
      <c r="S866" s="40" t="str">
        <f>IF(H866="","",Sheet1!AL866)</f>
        <v>4022 WM+ BNH 23 Nguyễn Văn Trỗi</v>
      </c>
      <c r="V866" s="40" t="str">
        <f>IF(H866="","",Sheet1!AL866)</f>
        <v>4022 WM+ BNH 23 Nguyễn Văn Trỗi</v>
      </c>
      <c r="Y866" s="15" t="str">
        <f>IF(H866="","",Sheet1!AJ866)</f>
        <v>GM500</v>
      </c>
      <c r="AB866" s="51">
        <f t="shared" si="131"/>
        <v>5111</v>
      </c>
      <c r="AC866" s="51">
        <f t="shared" si="132"/>
        <v>131</v>
      </c>
      <c r="AE866" s="45">
        <f>IF(H866="","",Sheet1!U866)</f>
        <v>1</v>
      </c>
      <c r="AG866" s="15">
        <f>IF(H866="","",Sheet1!T866)</f>
        <v>111058</v>
      </c>
      <c r="AH866" s="46">
        <f t="shared" si="133"/>
        <v>111058</v>
      </c>
      <c r="AL866" s="48">
        <f t="shared" si="134"/>
        <v>8</v>
      </c>
      <c r="AN866" s="45">
        <f t="shared" si="135"/>
        <v>8884.64</v>
      </c>
      <c r="AO866" s="48">
        <f t="shared" si="136"/>
        <v>33311</v>
      </c>
      <c r="AQ866" s="52" t="str">
        <f t="shared" si="137"/>
        <v>K-hangtra</v>
      </c>
      <c r="AR866" s="52">
        <f t="shared" si="138"/>
        <v>156</v>
      </c>
      <c r="AS866" s="52">
        <f t="shared" si="139"/>
        <v>632</v>
      </c>
    </row>
    <row r="867" spans="3:45" x14ac:dyDescent="0.25">
      <c r="C867" s="39" t="str">
        <f>IF(H867="","",Sheet1!AI867)</f>
        <v>B</v>
      </c>
      <c r="D867" s="38" t="s">
        <v>3039</v>
      </c>
      <c r="E867" s="38" t="s">
        <v>25</v>
      </c>
      <c r="F867" s="39" t="str">
        <f>IF(H867="","",Sheet1!AF867)</f>
        <v>07/10/2025</v>
      </c>
      <c r="G867" t="str">
        <f>IF(H867="","",Sheet1!AF867)</f>
        <v>07/10/2025</v>
      </c>
      <c r="H867" s="21">
        <v>9106034438</v>
      </c>
      <c r="I867" t="str">
        <f>IF(H867="","",Sheet1!AF867)</f>
        <v>07/10/2025</v>
      </c>
      <c r="J867" s="40" t="str">
        <f t="shared" si="130"/>
        <v>NKHT2510/03500003994</v>
      </c>
      <c r="L867" s="42" t="str">
        <f>IF(H867="","",Sheet1!AK867)</f>
        <v>K25TTM</v>
      </c>
      <c r="M867" s="42" t="str">
        <f>IF(H867="","",Sheet1!AE867)</f>
        <v>00003994</v>
      </c>
      <c r="N867" s="43" t="str">
        <f>IF(H867="","",Sheet1!AF867)</f>
        <v>07/10/2025</v>
      </c>
      <c r="O867" s="15" t="str">
        <f>IF(H867="","",Sheet1!AH867)</f>
        <v>WIN-035</v>
      </c>
      <c r="S867" s="40" t="str">
        <f>IF(H867="","",Sheet1!AL867)</f>
        <v>4903 WM+ YBI 142 Đinh Tiên Hoàng</v>
      </c>
      <c r="V867" s="40" t="str">
        <f>IF(H867="","",Sheet1!AL867)</f>
        <v>4903 WM+ YBI 142 Đinh Tiên Hoàng</v>
      </c>
      <c r="Y867" s="15" t="str">
        <f>IF(H867="","",Sheet1!AJ867)</f>
        <v>GM500</v>
      </c>
      <c r="AB867" s="51">
        <f t="shared" si="131"/>
        <v>5111</v>
      </c>
      <c r="AC867" s="51">
        <f t="shared" si="132"/>
        <v>131</v>
      </c>
      <c r="AE867" s="45">
        <f>IF(H867="","",Sheet1!U867)</f>
        <v>1</v>
      </c>
      <c r="AG867" s="15">
        <f>IF(H867="","",Sheet1!T867)</f>
        <v>111058</v>
      </c>
      <c r="AH867" s="46">
        <f t="shared" si="133"/>
        <v>111058</v>
      </c>
      <c r="AL867" s="48">
        <f t="shared" si="134"/>
        <v>8</v>
      </c>
      <c r="AN867" s="45">
        <f t="shared" si="135"/>
        <v>8884.64</v>
      </c>
      <c r="AO867" s="48">
        <f t="shared" si="136"/>
        <v>33311</v>
      </c>
      <c r="AQ867" s="52" t="str">
        <f t="shared" si="137"/>
        <v>K-hangtra</v>
      </c>
      <c r="AR867" s="52">
        <f t="shared" si="138"/>
        <v>156</v>
      </c>
      <c r="AS867" s="52">
        <f t="shared" si="139"/>
        <v>632</v>
      </c>
    </row>
    <row r="868" spans="3:45" x14ac:dyDescent="0.25">
      <c r="C868" s="39" t="str">
        <f>IF(H868="","",Sheet1!AI868)</f>
        <v>N</v>
      </c>
      <c r="D868" s="38" t="s">
        <v>3039</v>
      </c>
      <c r="E868" s="38" t="s">
        <v>25</v>
      </c>
      <c r="F868" s="39" t="str">
        <f>IF(H868="","",Sheet1!AF868)</f>
        <v>07/10/2025</v>
      </c>
      <c r="G868" t="str">
        <f>IF(H868="","",Sheet1!AF868)</f>
        <v>07/10/2025</v>
      </c>
      <c r="H868" s="21">
        <v>9106034479</v>
      </c>
      <c r="I868" t="str">
        <f>IF(H868="","",Sheet1!AF868)</f>
        <v>07/10/2025</v>
      </c>
      <c r="J868" s="40" t="str">
        <f t="shared" si="130"/>
        <v>NKHT2510/00900080383</v>
      </c>
      <c r="L868" s="42" t="str">
        <f>IF(H868="","",Sheet1!AK868)</f>
        <v>K25TTM</v>
      </c>
      <c r="M868" s="42" t="str">
        <f>IF(H868="","",Sheet1!AE868)</f>
        <v>00080383</v>
      </c>
      <c r="N868" s="43" t="str">
        <f>IF(H868="","",Sheet1!AF868)</f>
        <v>07/10/2025</v>
      </c>
      <c r="O868" s="15" t="str">
        <f>IF(H868="","",Sheet1!AH868)</f>
        <v>WIN-DNG-01-009</v>
      </c>
      <c r="S868" s="40" t="str">
        <f>IF(H868="","",Sheet1!AL868)</f>
        <v>3782 WM+ DNG 237 Lê Tấn Trung</v>
      </c>
      <c r="V868" s="40" t="str">
        <f>IF(H868="","",Sheet1!AL868)</f>
        <v>3782 WM+ DNG 237 Lê Tấn Trung</v>
      </c>
      <c r="Y868" s="15" t="str">
        <f>IF(H868="","",Sheet1!AJ868)</f>
        <v>GXD500</v>
      </c>
      <c r="AB868" s="51">
        <f t="shared" si="131"/>
        <v>5111</v>
      </c>
      <c r="AC868" s="51">
        <f t="shared" si="132"/>
        <v>131</v>
      </c>
      <c r="AE868" s="45">
        <f>IF(H868="","",Sheet1!U868)</f>
        <v>1</v>
      </c>
      <c r="AG868" s="15">
        <f>IF(H868="","",Sheet1!T868)</f>
        <v>111606</v>
      </c>
      <c r="AH868" s="46">
        <f t="shared" si="133"/>
        <v>111606</v>
      </c>
      <c r="AL868" s="48">
        <f t="shared" si="134"/>
        <v>8</v>
      </c>
      <c r="AN868" s="45">
        <f t="shared" si="135"/>
        <v>8928.48</v>
      </c>
      <c r="AO868" s="48">
        <f t="shared" si="136"/>
        <v>33311</v>
      </c>
      <c r="AQ868" s="52" t="str">
        <f t="shared" si="137"/>
        <v>K-hangtra</v>
      </c>
      <c r="AR868" s="52">
        <f t="shared" si="138"/>
        <v>156</v>
      </c>
      <c r="AS868" s="52">
        <f t="shared" si="139"/>
        <v>632</v>
      </c>
    </row>
    <row r="869" spans="3:45" x14ac:dyDescent="0.25">
      <c r="C869" s="39" t="str">
        <f>IF(H869="","",Sheet1!AI869)</f>
        <v>N</v>
      </c>
      <c r="D869" s="38" t="s">
        <v>3039</v>
      </c>
      <c r="E869" s="38" t="s">
        <v>25</v>
      </c>
      <c r="F869" s="39" t="str">
        <f>IF(H869="","",Sheet1!AF869)</f>
        <v>07/10/2025</v>
      </c>
      <c r="G869" t="str">
        <f>IF(H869="","",Sheet1!AF869)</f>
        <v>07/10/2025</v>
      </c>
      <c r="H869" s="21">
        <v>9106034479</v>
      </c>
      <c r="I869" t="str">
        <f>IF(H869="","",Sheet1!AF869)</f>
        <v>07/10/2025</v>
      </c>
      <c r="J869" s="40" t="str">
        <f t="shared" si="130"/>
        <v>NKHT2510/00900080383</v>
      </c>
      <c r="L869" s="42" t="str">
        <f>IF(H869="","",Sheet1!AK869)</f>
        <v>K25TTM</v>
      </c>
      <c r="M869" s="42" t="str">
        <f>IF(H869="","",Sheet1!AE869)</f>
        <v>00080383</v>
      </c>
      <c r="N869" s="43" t="str">
        <f>IF(H869="","",Sheet1!AF869)</f>
        <v>07/10/2025</v>
      </c>
      <c r="O869" s="15" t="str">
        <f>IF(H869="","",Sheet1!AH869)</f>
        <v>WIN-DNG-01-009</v>
      </c>
      <c r="S869" s="40" t="str">
        <f>IF(H869="","",Sheet1!AL869)</f>
        <v>3782 WM+ DNG 237 Lê Tấn Trung</v>
      </c>
      <c r="V869" s="40" t="str">
        <f>IF(H869="","",Sheet1!AL869)</f>
        <v>3782 WM+ DNG 237 Lê Tấn Trung</v>
      </c>
      <c r="Y869" s="15" t="str">
        <f>IF(H869="","",Sheet1!AJ869)</f>
        <v>MNH250</v>
      </c>
      <c r="AB869" s="51">
        <f t="shared" si="131"/>
        <v>5111</v>
      </c>
      <c r="AC869" s="51">
        <f t="shared" si="132"/>
        <v>131</v>
      </c>
      <c r="AE869" s="45">
        <f>IF(H869="","",Sheet1!U869)</f>
        <v>2</v>
      </c>
      <c r="AG869" s="15">
        <f>IF(H869="","",Sheet1!T869)</f>
        <v>46000</v>
      </c>
      <c r="AH869" s="46">
        <f t="shared" si="133"/>
        <v>92000</v>
      </c>
      <c r="AL869" s="48">
        <f t="shared" si="134"/>
        <v>8</v>
      </c>
      <c r="AN869" s="45">
        <f t="shared" si="135"/>
        <v>7360</v>
      </c>
      <c r="AO869" s="48">
        <f t="shared" si="136"/>
        <v>33311</v>
      </c>
      <c r="AQ869" s="52" t="str">
        <f t="shared" si="137"/>
        <v>K-hangtra</v>
      </c>
      <c r="AR869" s="52">
        <f t="shared" si="138"/>
        <v>156</v>
      </c>
      <c r="AS869" s="52">
        <f t="shared" si="139"/>
        <v>632</v>
      </c>
    </row>
    <row r="870" spans="3:45" x14ac:dyDescent="0.25">
      <c r="C870" s="39" t="str">
        <f>IF(H870="","",Sheet1!AI870)</f>
        <v>N</v>
      </c>
      <c r="D870" s="38" t="s">
        <v>3039</v>
      </c>
      <c r="E870" s="38" t="s">
        <v>25</v>
      </c>
      <c r="F870" s="39" t="str">
        <f>IF(H870="","",Sheet1!AF870)</f>
        <v>07/10/2025</v>
      </c>
      <c r="G870" t="str">
        <f>IF(H870="","",Sheet1!AF870)</f>
        <v>07/10/2025</v>
      </c>
      <c r="H870" s="21">
        <v>9106034497</v>
      </c>
      <c r="I870" t="str">
        <f>IF(H870="","",Sheet1!AF870)</f>
        <v>07/10/2025</v>
      </c>
      <c r="J870" s="40" t="str">
        <f t="shared" si="130"/>
        <v>NKHT2510/00900080388</v>
      </c>
      <c r="L870" s="42" t="str">
        <f>IF(H870="","",Sheet1!AK870)</f>
        <v>K25TTM</v>
      </c>
      <c r="M870" s="42" t="str">
        <f>IF(H870="","",Sheet1!AE870)</f>
        <v>00080388</v>
      </c>
      <c r="N870" s="43" t="str">
        <f>IF(H870="","",Sheet1!AF870)</f>
        <v>07/10/2025</v>
      </c>
      <c r="O870" s="15" t="str">
        <f>IF(H870="","",Sheet1!AH870)</f>
        <v>WIN-DNG-01-009</v>
      </c>
      <c r="S870" s="40" t="str">
        <f>IF(H870="","",Sheet1!AL870)</f>
        <v>5783 WM+ DNG 02 Phan Xích Long</v>
      </c>
      <c r="V870" s="40" t="str">
        <f>IF(H870="","",Sheet1!AL870)</f>
        <v>5783 WM+ DNG 02 Phan Xích Long</v>
      </c>
      <c r="Y870" s="15" t="str">
        <f>IF(H870="","",Sheet1!AJ870)</f>
        <v>MNH250</v>
      </c>
      <c r="AB870" s="51">
        <f t="shared" si="131"/>
        <v>5111</v>
      </c>
      <c r="AC870" s="51">
        <f t="shared" si="132"/>
        <v>131</v>
      </c>
      <c r="AE870" s="45">
        <f>IF(H870="","",Sheet1!U870)</f>
        <v>1</v>
      </c>
      <c r="AG870" s="15">
        <f>IF(H870="","",Sheet1!T870)</f>
        <v>46000</v>
      </c>
      <c r="AH870" s="46">
        <f t="shared" si="133"/>
        <v>46000</v>
      </c>
      <c r="AL870" s="48">
        <f t="shared" si="134"/>
        <v>8</v>
      </c>
      <c r="AN870" s="45">
        <f t="shared" si="135"/>
        <v>3680</v>
      </c>
      <c r="AO870" s="48">
        <f t="shared" si="136"/>
        <v>33311</v>
      </c>
      <c r="AQ870" s="52" t="str">
        <f t="shared" si="137"/>
        <v>K-hangtra</v>
      </c>
      <c r="AR870" s="52">
        <f t="shared" si="138"/>
        <v>156</v>
      </c>
      <c r="AS870" s="52">
        <f t="shared" si="139"/>
        <v>632</v>
      </c>
    </row>
    <row r="871" spans="3:45" x14ac:dyDescent="0.25">
      <c r="C871" s="39" t="str">
        <f>IF(H871="","",Sheet1!AI871)</f>
        <v>N</v>
      </c>
      <c r="D871" s="38" t="s">
        <v>3039</v>
      </c>
      <c r="E871" s="38" t="s">
        <v>25</v>
      </c>
      <c r="F871" s="39" t="str">
        <f>IF(H871="","",Sheet1!AF871)</f>
        <v>07/10/2025</v>
      </c>
      <c r="G871" t="str">
        <f>IF(H871="","",Sheet1!AF871)</f>
        <v>07/10/2025</v>
      </c>
      <c r="H871" s="21">
        <v>9106034497</v>
      </c>
      <c r="I871" t="str">
        <f>IF(H871="","",Sheet1!AF871)</f>
        <v>07/10/2025</v>
      </c>
      <c r="J871" s="40" t="str">
        <f t="shared" si="130"/>
        <v>NKHT2510/00900080388</v>
      </c>
      <c r="L871" s="42" t="str">
        <f>IF(H871="","",Sheet1!AK871)</f>
        <v>K25TTM</v>
      </c>
      <c r="M871" s="42" t="str">
        <f>IF(H871="","",Sheet1!AE871)</f>
        <v>00080388</v>
      </c>
      <c r="N871" s="43" t="str">
        <f>IF(H871="","",Sheet1!AF871)</f>
        <v>07/10/2025</v>
      </c>
      <c r="O871" s="15" t="str">
        <f>IF(H871="","",Sheet1!AH871)</f>
        <v>WIN-DNG-01-009</v>
      </c>
      <c r="S871" s="40" t="str">
        <f>IF(H871="","",Sheet1!AL871)</f>
        <v>5783 WM+ DNG 02 Phan Xích Long</v>
      </c>
      <c r="V871" s="40" t="str">
        <f>IF(H871="","",Sheet1!AL871)</f>
        <v>5783 WM+ DNG 02 Phan Xích Long</v>
      </c>
      <c r="Y871" s="15" t="str">
        <f>IF(H871="","",Sheet1!AJ871)</f>
        <v>CC300</v>
      </c>
      <c r="AB871" s="51">
        <f t="shared" si="131"/>
        <v>5111</v>
      </c>
      <c r="AC871" s="51">
        <f t="shared" si="132"/>
        <v>131</v>
      </c>
      <c r="AE871" s="45">
        <f>IF(H871="","",Sheet1!U871)</f>
        <v>2</v>
      </c>
      <c r="AG871" s="15">
        <f>IF(H871="","",Sheet1!T871)</f>
        <v>60885</v>
      </c>
      <c r="AH871" s="46">
        <f t="shared" si="133"/>
        <v>121770</v>
      </c>
      <c r="AL871" s="48">
        <f t="shared" si="134"/>
        <v>8</v>
      </c>
      <c r="AN871" s="45">
        <f t="shared" si="135"/>
        <v>9741.6</v>
      </c>
      <c r="AO871" s="48">
        <f t="shared" si="136"/>
        <v>33311</v>
      </c>
      <c r="AQ871" s="52" t="str">
        <f t="shared" si="137"/>
        <v>K-hangtra</v>
      </c>
      <c r="AR871" s="52">
        <f t="shared" si="138"/>
        <v>156</v>
      </c>
      <c r="AS871" s="52">
        <f t="shared" si="139"/>
        <v>632</v>
      </c>
    </row>
    <row r="872" spans="3:45" x14ac:dyDescent="0.25">
      <c r="C872" s="39" t="str">
        <f>IF(H872="","",Sheet1!AI872)</f>
        <v>N</v>
      </c>
      <c r="D872" s="38" t="s">
        <v>3039</v>
      </c>
      <c r="E872" s="38" t="s">
        <v>25</v>
      </c>
      <c r="F872" s="39" t="str">
        <f>IF(H872="","",Sheet1!AF872)</f>
        <v>07/10/2025</v>
      </c>
      <c r="G872" t="str">
        <f>IF(H872="","",Sheet1!AF872)</f>
        <v>07/10/2025</v>
      </c>
      <c r="H872" s="21">
        <v>9106034518</v>
      </c>
      <c r="I872" t="str">
        <f>IF(H872="","",Sheet1!AF872)</f>
        <v>07/10/2025</v>
      </c>
      <c r="J872" s="40" t="str">
        <f t="shared" si="130"/>
        <v>NKHT2510/01600025779</v>
      </c>
      <c r="L872" s="42" t="str">
        <f>IF(H872="","",Sheet1!AK872)</f>
        <v>K25TTM</v>
      </c>
      <c r="M872" s="42" t="str">
        <f>IF(H872="","",Sheet1!AE872)</f>
        <v>00025779</v>
      </c>
      <c r="N872" s="43" t="str">
        <f>IF(H872="","",Sheet1!AF872)</f>
        <v>07/10/2025</v>
      </c>
      <c r="O872" s="15" t="str">
        <f>IF(H872="","",Sheet1!AH872)</f>
        <v>WIN-CTO-01-016</v>
      </c>
      <c r="S872" s="40" t="str">
        <f>IF(H872="","",Sheet1!AL872)</f>
        <v>2A81 WM+ CTO 75A2-77A2 Bùi Quang Trinh</v>
      </c>
      <c r="V872" s="40" t="str">
        <f>IF(H872="","",Sheet1!AL872)</f>
        <v>2A81 WM+ CTO 75A2-77A2 Bùi Quang Trinh</v>
      </c>
      <c r="Y872" s="15" t="str">
        <f>IF(H872="","",Sheet1!AJ872)</f>
        <v>CGM300</v>
      </c>
      <c r="AB872" s="51">
        <f t="shared" si="131"/>
        <v>5111</v>
      </c>
      <c r="AC872" s="51">
        <f t="shared" si="132"/>
        <v>131</v>
      </c>
      <c r="AE872" s="45">
        <f>IF(H872="","",Sheet1!U872)</f>
        <v>1</v>
      </c>
      <c r="AG872" s="15">
        <f>IF(H872="","",Sheet1!T872)</f>
        <v>73431</v>
      </c>
      <c r="AH872" s="46">
        <f t="shared" si="133"/>
        <v>73431</v>
      </c>
      <c r="AL872" s="48">
        <f t="shared" si="134"/>
        <v>8</v>
      </c>
      <c r="AN872" s="45">
        <f t="shared" si="135"/>
        <v>5874.4800000000005</v>
      </c>
      <c r="AO872" s="48">
        <f t="shared" si="136"/>
        <v>33311</v>
      </c>
      <c r="AQ872" s="52" t="str">
        <f t="shared" si="137"/>
        <v>K-hangtra</v>
      </c>
      <c r="AR872" s="52">
        <f t="shared" si="138"/>
        <v>156</v>
      </c>
      <c r="AS872" s="52">
        <f t="shared" si="139"/>
        <v>632</v>
      </c>
    </row>
    <row r="873" spans="3:45" x14ac:dyDescent="0.25">
      <c r="C873" s="39" t="str">
        <f>IF(H873="","",Sheet1!AI873)</f>
        <v>B</v>
      </c>
      <c r="D873" s="38" t="s">
        <v>3039</v>
      </c>
      <c r="E873" s="38" t="s">
        <v>25</v>
      </c>
      <c r="F873" s="39" t="str">
        <f>IF(H873="","",Sheet1!AF873)</f>
        <v>07/10/2025</v>
      </c>
      <c r="G873" t="str">
        <f>IF(H873="","",Sheet1!AF873)</f>
        <v>07/10/2025</v>
      </c>
      <c r="H873" s="21">
        <v>9106034553</v>
      </c>
      <c r="I873" t="str">
        <f>IF(H873="","",Sheet1!AF873)</f>
        <v>07/10/2025</v>
      </c>
      <c r="J873" s="40" t="str">
        <f t="shared" si="130"/>
        <v>NKHT2510/00300018070</v>
      </c>
      <c r="L873" s="42" t="str">
        <f>IF(H873="","",Sheet1!AK873)</f>
        <v>K25TTM</v>
      </c>
      <c r="M873" s="42" t="str">
        <f>IF(H873="","",Sheet1!AE873)</f>
        <v>00018070</v>
      </c>
      <c r="N873" s="43" t="str">
        <f>IF(H873="","",Sheet1!AF873)</f>
        <v>07/10/2025</v>
      </c>
      <c r="O873" s="15" t="str">
        <f>IF(H873="","",Sheet1!AH873)</f>
        <v>WIN-PTO-00-003</v>
      </c>
      <c r="S873" s="40" t="str">
        <f>IF(H873="","",Sheet1!AL873)</f>
        <v>6045 WM+ PTO 476 Phong Châu</v>
      </c>
      <c r="V873" s="40" t="str">
        <f>IF(H873="","",Sheet1!AL873)</f>
        <v>6045 WM+ PTO 476 Phong Châu</v>
      </c>
      <c r="Y873" s="15" t="str">
        <f>IF(H873="","",Sheet1!AJ873)</f>
        <v>GTLX250G</v>
      </c>
      <c r="AB873" s="51">
        <f t="shared" si="131"/>
        <v>5111</v>
      </c>
      <c r="AC873" s="51">
        <f t="shared" si="132"/>
        <v>131</v>
      </c>
      <c r="AE873" s="45">
        <f>IF(H873="","",Sheet1!U873)</f>
        <v>1</v>
      </c>
      <c r="AG873" s="15">
        <f>IF(H873="","",Sheet1!T873)</f>
        <v>41150</v>
      </c>
      <c r="AH873" s="46">
        <f t="shared" si="133"/>
        <v>41150</v>
      </c>
      <c r="AL873" s="48">
        <f t="shared" si="134"/>
        <v>8</v>
      </c>
      <c r="AN873" s="45">
        <f t="shared" si="135"/>
        <v>3292</v>
      </c>
      <c r="AO873" s="48">
        <f t="shared" si="136"/>
        <v>33311</v>
      </c>
      <c r="AQ873" s="52" t="str">
        <f t="shared" si="137"/>
        <v>K-hangtra</v>
      </c>
      <c r="AR873" s="52">
        <f t="shared" si="138"/>
        <v>156</v>
      </c>
      <c r="AS873" s="52">
        <f t="shared" si="139"/>
        <v>632</v>
      </c>
    </row>
    <row r="874" spans="3:45" x14ac:dyDescent="0.25">
      <c r="C874" s="39" t="str">
        <f>IF(H874="","",Sheet1!AI874)</f>
        <v>N</v>
      </c>
      <c r="D874" s="38" t="s">
        <v>3039</v>
      </c>
      <c r="E874" s="38" t="s">
        <v>25</v>
      </c>
      <c r="F874" s="39" t="str">
        <f>IF(H874="","",Sheet1!AF874)</f>
        <v>07/10/2025</v>
      </c>
      <c r="G874" t="str">
        <f>IF(H874="","",Sheet1!AF874)</f>
        <v>07/10/2025</v>
      </c>
      <c r="H874" s="21">
        <v>9106034617</v>
      </c>
      <c r="I874" t="str">
        <f>IF(H874="","",Sheet1!AF874)</f>
        <v>07/10/2025</v>
      </c>
      <c r="J874" s="40" t="str">
        <f t="shared" si="130"/>
        <v>NKHT2510/02200008256</v>
      </c>
      <c r="L874" s="42" t="str">
        <f>IF(H874="","",Sheet1!AK874)</f>
        <v>K25TTM</v>
      </c>
      <c r="M874" s="42" t="str">
        <f>IF(H874="","",Sheet1!AE874)</f>
        <v>00008256</v>
      </c>
      <c r="N874" s="43" t="str">
        <f>IF(H874="","",Sheet1!AF874)</f>
        <v>07/10/2025</v>
      </c>
      <c r="O874" s="15" t="str">
        <f>IF(H874="","",Sheet1!AH874)</f>
        <v>WIN-022</v>
      </c>
      <c r="S874" s="40" t="str">
        <f>IF(H874="","",Sheet1!AL874)</f>
        <v>4907 WM+ GLI 339 Trường Chinh</v>
      </c>
      <c r="V874" s="40" t="str">
        <f>IF(H874="","",Sheet1!AL874)</f>
        <v>4907 WM+ GLI 339 Trường Chinh</v>
      </c>
      <c r="Y874" s="15" t="str">
        <f>IF(H874="","",Sheet1!AJ874)</f>
        <v>CC300</v>
      </c>
      <c r="AB874" s="51">
        <f t="shared" si="131"/>
        <v>5111</v>
      </c>
      <c r="AC874" s="51">
        <f t="shared" si="132"/>
        <v>131</v>
      </c>
      <c r="AE874" s="45">
        <f>IF(H874="","",Sheet1!U874)</f>
        <v>1</v>
      </c>
      <c r="AG874" s="15">
        <f>IF(H874="","",Sheet1!T874)</f>
        <v>60885</v>
      </c>
      <c r="AH874" s="46">
        <f t="shared" si="133"/>
        <v>60885</v>
      </c>
      <c r="AL874" s="48">
        <f t="shared" si="134"/>
        <v>8</v>
      </c>
      <c r="AN874" s="45">
        <f t="shared" si="135"/>
        <v>4870.8</v>
      </c>
      <c r="AO874" s="48">
        <f t="shared" si="136"/>
        <v>33311</v>
      </c>
      <c r="AQ874" s="52" t="str">
        <f t="shared" si="137"/>
        <v>K-hangtra</v>
      </c>
      <c r="AR874" s="52">
        <f t="shared" si="138"/>
        <v>156</v>
      </c>
      <c r="AS874" s="52">
        <f t="shared" si="139"/>
        <v>632</v>
      </c>
    </row>
    <row r="875" spans="3:45" x14ac:dyDescent="0.25">
      <c r="C875" s="39" t="str">
        <f>IF(H875="","",Sheet1!AI875)</f>
        <v>B</v>
      </c>
      <c r="D875" s="38" t="s">
        <v>3039</v>
      </c>
      <c r="E875" s="38" t="s">
        <v>25</v>
      </c>
      <c r="F875" s="39" t="str">
        <f>IF(H875="","",Sheet1!AF875)</f>
        <v>07/10/2025</v>
      </c>
      <c r="G875" t="str">
        <f>IF(H875="","",Sheet1!AF875)</f>
        <v>07/10/2025</v>
      </c>
      <c r="H875" s="21">
        <v>9106034618</v>
      </c>
      <c r="I875" t="str">
        <f>IF(H875="","",Sheet1!AF875)</f>
        <v>07/10/2025</v>
      </c>
      <c r="J875" s="40" t="str">
        <f t="shared" si="130"/>
        <v>NKHT2510/09600001005</v>
      </c>
      <c r="L875" s="42" t="str">
        <f>IF(H875="","",Sheet1!AK875)</f>
        <v>K25TTM</v>
      </c>
      <c r="M875" s="42" t="str">
        <f>IF(H875="","",Sheet1!AE875)</f>
        <v>00001005</v>
      </c>
      <c r="N875" s="43" t="str">
        <f>IF(H875="","",Sheet1!AF875)</f>
        <v>07/10/2025</v>
      </c>
      <c r="O875" s="15" t="str">
        <f>IF(H875="","",Sheet1!AH875)</f>
        <v>WIN-096</v>
      </c>
      <c r="S875" s="40" t="str">
        <f>IF(H875="","",Sheet1!AL875)</f>
        <v>6298 WM+ DBN 27 Trường Chinh</v>
      </c>
      <c r="V875" s="40" t="str">
        <f>IF(H875="","",Sheet1!AL875)</f>
        <v>6298 WM+ DBN 27 Trường Chinh</v>
      </c>
      <c r="Y875" s="15" t="str">
        <f>IF(H875="","",Sheet1!AJ875)</f>
        <v>GM500</v>
      </c>
      <c r="AB875" s="51">
        <f t="shared" si="131"/>
        <v>5111</v>
      </c>
      <c r="AC875" s="51">
        <f t="shared" si="132"/>
        <v>131</v>
      </c>
      <c r="AE875" s="45">
        <f>IF(H875="","",Sheet1!U875)</f>
        <v>2</v>
      </c>
      <c r="AG875" s="15">
        <f>IF(H875="","",Sheet1!T875)</f>
        <v>111058</v>
      </c>
      <c r="AH875" s="46">
        <f t="shared" si="133"/>
        <v>222116</v>
      </c>
      <c r="AL875" s="48">
        <f t="shared" si="134"/>
        <v>8</v>
      </c>
      <c r="AN875" s="45">
        <f t="shared" si="135"/>
        <v>17769.28</v>
      </c>
      <c r="AO875" s="48">
        <f t="shared" si="136"/>
        <v>33311</v>
      </c>
      <c r="AQ875" s="52" t="str">
        <f t="shared" si="137"/>
        <v>K-hangtra</v>
      </c>
      <c r="AR875" s="52">
        <f t="shared" si="138"/>
        <v>156</v>
      </c>
      <c r="AS875" s="52">
        <f t="shared" si="139"/>
        <v>632</v>
      </c>
    </row>
    <row r="876" spans="3:45" x14ac:dyDescent="0.25">
      <c r="C876" s="39" t="str">
        <f>IF(H876="","",Sheet1!AI876)</f>
        <v>B</v>
      </c>
      <c r="D876" s="38" t="s">
        <v>3039</v>
      </c>
      <c r="E876" s="38" t="s">
        <v>25</v>
      </c>
      <c r="F876" s="39" t="str">
        <f>IF(H876="","",Sheet1!AF876)</f>
        <v>07/10/2025</v>
      </c>
      <c r="G876" t="str">
        <f>IF(H876="","",Sheet1!AF876)</f>
        <v>07/10/2025</v>
      </c>
      <c r="H876" s="21">
        <v>9106034639</v>
      </c>
      <c r="I876" t="str">
        <f>IF(H876="","",Sheet1!AF876)</f>
        <v>07/10/2025</v>
      </c>
      <c r="J876" s="40" t="str">
        <f t="shared" si="130"/>
        <v>NKHT2510/03100018644</v>
      </c>
      <c r="L876" s="42" t="str">
        <f>IF(H876="","",Sheet1!AK876)</f>
        <v>K25TTM</v>
      </c>
      <c r="M876" s="42" t="str">
        <f>IF(H876="","",Sheet1!AE876)</f>
        <v>00018644</v>
      </c>
      <c r="N876" s="43" t="str">
        <f>IF(H876="","",Sheet1!AF876)</f>
        <v>07/10/2025</v>
      </c>
      <c r="O876" s="15" t="str">
        <f>IF(H876="","",Sheet1!AH876)</f>
        <v>WIN-031</v>
      </c>
      <c r="S876" s="40" t="str">
        <f>IF(H876="","",Sheet1!AL876)</f>
        <v>6926 WM+ BNH Khu phố Yên Lã, Từ Sơn</v>
      </c>
      <c r="V876" s="40" t="str">
        <f>IF(H876="","",Sheet1!AL876)</f>
        <v>6926 WM+ BNH Khu phố Yên Lã, Từ Sơn</v>
      </c>
      <c r="Y876" s="15" t="str">
        <f>IF(H876="","",Sheet1!AJ876)</f>
        <v>MNH250</v>
      </c>
      <c r="AB876" s="51">
        <f t="shared" si="131"/>
        <v>5111</v>
      </c>
      <c r="AC876" s="51">
        <f t="shared" si="132"/>
        <v>131</v>
      </c>
      <c r="AE876" s="45">
        <f>IF(H876="","",Sheet1!U876)</f>
        <v>1</v>
      </c>
      <c r="AG876" s="15">
        <f>IF(H876="","",Sheet1!T876)</f>
        <v>46000</v>
      </c>
      <c r="AH876" s="46">
        <f t="shared" si="133"/>
        <v>46000</v>
      </c>
      <c r="AL876" s="48">
        <f t="shared" si="134"/>
        <v>8</v>
      </c>
      <c r="AN876" s="45">
        <f t="shared" si="135"/>
        <v>3680</v>
      </c>
      <c r="AO876" s="48">
        <f t="shared" si="136"/>
        <v>33311</v>
      </c>
      <c r="AQ876" s="52" t="str">
        <f t="shared" si="137"/>
        <v>K-hangtra</v>
      </c>
      <c r="AR876" s="52">
        <f t="shared" si="138"/>
        <v>156</v>
      </c>
      <c r="AS876" s="52">
        <f t="shared" si="139"/>
        <v>632</v>
      </c>
    </row>
    <row r="877" spans="3:45" x14ac:dyDescent="0.25">
      <c r="C877" s="39" t="str">
        <f>IF(H877="","",Sheet1!AI877)</f>
        <v>B</v>
      </c>
      <c r="D877" s="38" t="s">
        <v>3039</v>
      </c>
      <c r="E877" s="38" t="s">
        <v>25</v>
      </c>
      <c r="F877" s="39" t="str">
        <f>IF(H877="","",Sheet1!AF877)</f>
        <v>07/10/2025</v>
      </c>
      <c r="G877" t="str">
        <f>IF(H877="","",Sheet1!AF877)</f>
        <v>07/10/2025</v>
      </c>
      <c r="H877" s="21">
        <v>9106034639</v>
      </c>
      <c r="I877" t="str">
        <f>IF(H877="","",Sheet1!AF877)</f>
        <v>07/10/2025</v>
      </c>
      <c r="J877" s="40" t="str">
        <f t="shared" si="130"/>
        <v>NKHT2510/03100018644</v>
      </c>
      <c r="L877" s="42" t="str">
        <f>IF(H877="","",Sheet1!AK877)</f>
        <v>K25TTM</v>
      </c>
      <c r="M877" s="42" t="str">
        <f>IF(H877="","",Sheet1!AE877)</f>
        <v>00018644</v>
      </c>
      <c r="N877" s="43" t="str">
        <f>IF(H877="","",Sheet1!AF877)</f>
        <v>07/10/2025</v>
      </c>
      <c r="O877" s="15" t="str">
        <f>IF(H877="","",Sheet1!AH877)</f>
        <v>WIN-031</v>
      </c>
      <c r="S877" s="40" t="str">
        <f>IF(H877="","",Sheet1!AL877)</f>
        <v>6926 WM+ BNH Khu phố Yên Lã, Từ Sơn</v>
      </c>
      <c r="V877" s="40" t="str">
        <f>IF(H877="","",Sheet1!AL877)</f>
        <v>6926 WM+ BNH Khu phố Yên Lã, Từ Sơn</v>
      </c>
      <c r="Y877" s="15" t="str">
        <f>IF(H877="","",Sheet1!AJ877)</f>
        <v>GM500</v>
      </c>
      <c r="AB877" s="51">
        <f t="shared" si="131"/>
        <v>5111</v>
      </c>
      <c r="AC877" s="51">
        <f t="shared" si="132"/>
        <v>131</v>
      </c>
      <c r="AE877" s="45">
        <f>IF(H877="","",Sheet1!U877)</f>
        <v>1</v>
      </c>
      <c r="AG877" s="15">
        <f>IF(H877="","",Sheet1!T877)</f>
        <v>111058</v>
      </c>
      <c r="AH877" s="46">
        <f t="shared" si="133"/>
        <v>111058</v>
      </c>
      <c r="AL877" s="48">
        <f t="shared" si="134"/>
        <v>8</v>
      </c>
      <c r="AN877" s="45">
        <f t="shared" si="135"/>
        <v>8884.64</v>
      </c>
      <c r="AO877" s="48">
        <f t="shared" si="136"/>
        <v>33311</v>
      </c>
      <c r="AQ877" s="52" t="str">
        <f t="shared" si="137"/>
        <v>K-hangtra</v>
      </c>
      <c r="AR877" s="52">
        <f t="shared" si="138"/>
        <v>156</v>
      </c>
      <c r="AS877" s="52">
        <f t="shared" si="139"/>
        <v>632</v>
      </c>
    </row>
    <row r="878" spans="3:45" x14ac:dyDescent="0.25">
      <c r="C878" s="39" t="str">
        <f>IF(H878="","",Sheet1!AI878)</f>
        <v>N</v>
      </c>
      <c r="D878" s="38" t="s">
        <v>3039</v>
      </c>
      <c r="E878" s="38" t="s">
        <v>25</v>
      </c>
      <c r="F878" s="39" t="str">
        <f>IF(H878="","",Sheet1!AF878)</f>
        <v>07/10/2025</v>
      </c>
      <c r="G878" t="str">
        <f>IF(H878="","",Sheet1!AF878)</f>
        <v>07/10/2025</v>
      </c>
      <c r="H878" s="21">
        <v>9106034677</v>
      </c>
      <c r="I878" t="str">
        <f>IF(H878="","",Sheet1!AF878)</f>
        <v>07/10/2025</v>
      </c>
      <c r="J878" s="40" t="str">
        <f t="shared" si="130"/>
        <v>NKHT2510/02300017187</v>
      </c>
      <c r="L878" s="42" t="str">
        <f>IF(H878="","",Sheet1!AK878)</f>
        <v>K25TTM</v>
      </c>
      <c r="M878" s="42" t="str">
        <f>IF(H878="","",Sheet1!AE878)</f>
        <v>00017187</v>
      </c>
      <c r="N878" s="43" t="str">
        <f>IF(H878="","",Sheet1!AF878)</f>
        <v>07/10/2025</v>
      </c>
      <c r="O878" s="15" t="str">
        <f>IF(H878="","",Sheet1!AH878)</f>
        <v>WIN-023</v>
      </c>
      <c r="S878" s="40" t="str">
        <f>IF(H878="","",Sheet1!AL878)</f>
        <v>6160 WM+ DNI 198 Nguyễn Tri Phương</v>
      </c>
      <c r="V878" s="40" t="str">
        <f>IF(H878="","",Sheet1!AL878)</f>
        <v>6160 WM+ DNI 198 Nguyễn Tri Phương</v>
      </c>
      <c r="Y878" s="15" t="str">
        <f>IF(H878="","",Sheet1!AJ878)</f>
        <v>TH200</v>
      </c>
      <c r="AB878" s="51">
        <f t="shared" si="131"/>
        <v>5111</v>
      </c>
      <c r="AC878" s="51">
        <f t="shared" si="132"/>
        <v>131</v>
      </c>
      <c r="AE878" s="45">
        <f>IF(H878="","",Sheet1!U878)</f>
        <v>2</v>
      </c>
      <c r="AG878" s="15">
        <f>IF(H878="","",Sheet1!T878)</f>
        <v>45588</v>
      </c>
      <c r="AH878" s="46">
        <f t="shared" si="133"/>
        <v>91176</v>
      </c>
      <c r="AL878" s="48">
        <f t="shared" si="134"/>
        <v>8</v>
      </c>
      <c r="AN878" s="45">
        <f t="shared" si="135"/>
        <v>7294.08</v>
      </c>
      <c r="AO878" s="48">
        <f t="shared" si="136"/>
        <v>33311</v>
      </c>
      <c r="AQ878" s="52" t="str">
        <f t="shared" si="137"/>
        <v>K-hangtra</v>
      </c>
      <c r="AR878" s="52">
        <f t="shared" si="138"/>
        <v>156</v>
      </c>
      <c r="AS878" s="52">
        <f t="shared" si="139"/>
        <v>632</v>
      </c>
    </row>
    <row r="879" spans="3:45" x14ac:dyDescent="0.25">
      <c r="C879" s="39" t="str">
        <f>IF(H879="","",Sheet1!AI879)</f>
        <v>N</v>
      </c>
      <c r="D879" s="38" t="s">
        <v>3039</v>
      </c>
      <c r="E879" s="38" t="s">
        <v>25</v>
      </c>
      <c r="F879" s="39" t="str">
        <f>IF(H879="","",Sheet1!AF879)</f>
        <v>07/10/2025</v>
      </c>
      <c r="G879" t="str">
        <f>IF(H879="","",Sheet1!AF879)</f>
        <v>07/10/2025</v>
      </c>
      <c r="H879" s="21">
        <v>9106034677</v>
      </c>
      <c r="I879" t="str">
        <f>IF(H879="","",Sheet1!AF879)</f>
        <v>07/10/2025</v>
      </c>
      <c r="J879" s="40" t="str">
        <f t="shared" si="130"/>
        <v>NKHT2510/02300017187</v>
      </c>
      <c r="L879" s="42" t="str">
        <f>IF(H879="","",Sheet1!AK879)</f>
        <v>K25TTM</v>
      </c>
      <c r="M879" s="42" t="str">
        <f>IF(H879="","",Sheet1!AE879)</f>
        <v>00017187</v>
      </c>
      <c r="N879" s="43" t="str">
        <f>IF(H879="","",Sheet1!AF879)</f>
        <v>07/10/2025</v>
      </c>
      <c r="O879" s="15" t="str">
        <f>IF(H879="","",Sheet1!AH879)</f>
        <v>WIN-023</v>
      </c>
      <c r="S879" s="40" t="str">
        <f>IF(H879="","",Sheet1!AL879)</f>
        <v>6160 WM+ DNI 198 Nguyễn Tri Phương</v>
      </c>
      <c r="V879" s="40" t="str">
        <f>IF(H879="","",Sheet1!AL879)</f>
        <v>6160 WM+ DNI 198 Nguyễn Tri Phương</v>
      </c>
      <c r="Y879" s="15" t="str">
        <f>IF(H879="","",Sheet1!AJ879)</f>
        <v>GTLX250G</v>
      </c>
      <c r="AB879" s="51">
        <f t="shared" si="131"/>
        <v>5111</v>
      </c>
      <c r="AC879" s="51">
        <f t="shared" si="132"/>
        <v>131</v>
      </c>
      <c r="AE879" s="45">
        <f>IF(H879="","",Sheet1!U879)</f>
        <v>1</v>
      </c>
      <c r="AG879" s="15">
        <f>IF(H879="","",Sheet1!T879)</f>
        <v>41150</v>
      </c>
      <c r="AH879" s="46">
        <f t="shared" si="133"/>
        <v>41150</v>
      </c>
      <c r="AL879" s="48">
        <f t="shared" si="134"/>
        <v>8</v>
      </c>
      <c r="AN879" s="45">
        <f t="shared" si="135"/>
        <v>3292</v>
      </c>
      <c r="AO879" s="48">
        <f t="shared" si="136"/>
        <v>33311</v>
      </c>
      <c r="AQ879" s="52" t="str">
        <f t="shared" si="137"/>
        <v>K-hangtra</v>
      </c>
      <c r="AR879" s="52">
        <f t="shared" si="138"/>
        <v>156</v>
      </c>
      <c r="AS879" s="52">
        <f t="shared" si="139"/>
        <v>632</v>
      </c>
    </row>
    <row r="880" spans="3:45" x14ac:dyDescent="0.25">
      <c r="C880" s="39" t="str">
        <f>IF(H880="","",Sheet1!AI880)</f>
        <v>N</v>
      </c>
      <c r="D880" s="38" t="s">
        <v>3039</v>
      </c>
      <c r="E880" s="38" t="s">
        <v>25</v>
      </c>
      <c r="F880" s="39" t="str">
        <f>IF(H880="","",Sheet1!AF880)</f>
        <v>07/10/2025</v>
      </c>
      <c r="G880" t="str">
        <f>IF(H880="","",Sheet1!AF880)</f>
        <v>07/10/2025</v>
      </c>
      <c r="H880" s="21">
        <v>9106034677</v>
      </c>
      <c r="I880" t="str">
        <f>IF(H880="","",Sheet1!AF880)</f>
        <v>07/10/2025</v>
      </c>
      <c r="J880" s="40" t="str">
        <f t="shared" si="130"/>
        <v>NKHT2510/02300017187</v>
      </c>
      <c r="L880" s="42" t="str">
        <f>IF(H880="","",Sheet1!AK880)</f>
        <v>K25TTM</v>
      </c>
      <c r="M880" s="42" t="str">
        <f>IF(H880="","",Sheet1!AE880)</f>
        <v>00017187</v>
      </c>
      <c r="N880" s="43" t="str">
        <f>IF(H880="","",Sheet1!AF880)</f>
        <v>07/10/2025</v>
      </c>
      <c r="O880" s="15" t="str">
        <f>IF(H880="","",Sheet1!AH880)</f>
        <v>WIN-023</v>
      </c>
      <c r="S880" s="40" t="str">
        <f>IF(H880="","",Sheet1!AL880)</f>
        <v>6160 WM+ DNI 198 Nguyễn Tri Phương</v>
      </c>
      <c r="V880" s="40" t="str">
        <f>IF(H880="","",Sheet1!AL880)</f>
        <v>6160 WM+ DNI 198 Nguyễn Tri Phương</v>
      </c>
      <c r="Y880" s="15" t="str">
        <f>IF(H880="","",Sheet1!AJ880)</f>
        <v>GM500</v>
      </c>
      <c r="AB880" s="51">
        <f t="shared" si="131"/>
        <v>5111</v>
      </c>
      <c r="AC880" s="51">
        <f t="shared" si="132"/>
        <v>131</v>
      </c>
      <c r="AE880" s="45">
        <f>IF(H880="","",Sheet1!U880)</f>
        <v>1</v>
      </c>
      <c r="AG880" s="15">
        <f>IF(H880="","",Sheet1!T880)</f>
        <v>111058</v>
      </c>
      <c r="AH880" s="46">
        <f t="shared" si="133"/>
        <v>111058</v>
      </c>
      <c r="AL880" s="48">
        <f t="shared" si="134"/>
        <v>8</v>
      </c>
      <c r="AN880" s="45">
        <f t="shared" si="135"/>
        <v>8884.64</v>
      </c>
      <c r="AO880" s="48">
        <f t="shared" si="136"/>
        <v>33311</v>
      </c>
      <c r="AQ880" s="52" t="str">
        <f t="shared" si="137"/>
        <v>K-hangtra</v>
      </c>
      <c r="AR880" s="52">
        <f t="shared" si="138"/>
        <v>156</v>
      </c>
      <c r="AS880" s="52">
        <f t="shared" si="139"/>
        <v>632</v>
      </c>
    </row>
    <row r="881" spans="3:45" x14ac:dyDescent="0.25">
      <c r="C881" s="39" t="str">
        <f>IF(H881="","",Sheet1!AI881)</f>
        <v>B</v>
      </c>
      <c r="D881" s="38" t="s">
        <v>3039</v>
      </c>
      <c r="E881" s="38" t="s">
        <v>25</v>
      </c>
      <c r="F881" s="39" t="str">
        <f>IF(H881="","",Sheet1!AF881)</f>
        <v>07/10/2025</v>
      </c>
      <c r="G881" t="str">
        <f>IF(H881="","",Sheet1!AF881)</f>
        <v>07/10/2025</v>
      </c>
      <c r="H881" s="21">
        <v>9106034673</v>
      </c>
      <c r="I881" t="str">
        <f>IF(H881="","",Sheet1!AF881)</f>
        <v>07/10/2025</v>
      </c>
      <c r="J881" s="40" t="str">
        <f t="shared" si="130"/>
        <v>NKHT2510/05800037219</v>
      </c>
      <c r="L881" s="42" t="str">
        <f>IF(H881="","",Sheet1!AK881)</f>
        <v>K25TTM</v>
      </c>
      <c r="M881" s="42" t="str">
        <f>IF(H881="","",Sheet1!AE881)</f>
        <v>00037219</v>
      </c>
      <c r="N881" s="43" t="str">
        <f>IF(H881="","",Sheet1!AF881)</f>
        <v>07/10/2025</v>
      </c>
      <c r="O881" s="15" t="str">
        <f>IF(H881="","",Sheet1!AH881)</f>
        <v>WIN-058</v>
      </c>
      <c r="S881" s="40" t="str">
        <f>IF(H881="","",Sheet1!AL881)</f>
        <v>2AAL WM+ NAN Xóm 13, Quỳnh Thạch</v>
      </c>
      <c r="V881" s="40" t="str">
        <f>IF(H881="","",Sheet1!AL881)</f>
        <v>2AAL WM+ NAN Xóm 13, Quỳnh Thạch</v>
      </c>
      <c r="Y881" s="15" t="str">
        <f>IF(H881="","",Sheet1!AJ881)</f>
        <v>CGM300</v>
      </c>
      <c r="AB881" s="51">
        <f t="shared" si="131"/>
        <v>5111</v>
      </c>
      <c r="AC881" s="51">
        <f t="shared" si="132"/>
        <v>131</v>
      </c>
      <c r="AE881" s="45">
        <f>IF(H881="","",Sheet1!U881)</f>
        <v>3</v>
      </c>
      <c r="AG881" s="15">
        <f>IF(H881="","",Sheet1!T881)</f>
        <v>73431</v>
      </c>
      <c r="AH881" s="46">
        <f t="shared" si="133"/>
        <v>220293</v>
      </c>
      <c r="AL881" s="48">
        <f t="shared" si="134"/>
        <v>8</v>
      </c>
      <c r="AN881" s="45">
        <f t="shared" si="135"/>
        <v>17623.439999999999</v>
      </c>
      <c r="AO881" s="48">
        <f t="shared" si="136"/>
        <v>33311</v>
      </c>
      <c r="AQ881" s="52" t="str">
        <f t="shared" si="137"/>
        <v>K-hangtra</v>
      </c>
      <c r="AR881" s="52">
        <f t="shared" si="138"/>
        <v>156</v>
      </c>
      <c r="AS881" s="52">
        <f t="shared" si="139"/>
        <v>632</v>
      </c>
    </row>
    <row r="882" spans="3:45" x14ac:dyDescent="0.25">
      <c r="C882" s="39" t="str">
        <f>IF(H882="","",Sheet1!AI882)</f>
        <v>B</v>
      </c>
      <c r="D882" s="38" t="s">
        <v>3039</v>
      </c>
      <c r="E882" s="38" t="s">
        <v>25</v>
      </c>
      <c r="F882" s="39" t="str">
        <f>IF(H882="","",Sheet1!AF882)</f>
        <v>07/10/2025</v>
      </c>
      <c r="G882" t="str">
        <f>IF(H882="","",Sheet1!AF882)</f>
        <v>07/10/2025</v>
      </c>
      <c r="H882" s="21">
        <v>9106034728</v>
      </c>
      <c r="I882" t="str">
        <f>IF(H882="","",Sheet1!AF882)</f>
        <v>07/10/2025</v>
      </c>
      <c r="J882" s="40" t="str">
        <f t="shared" si="130"/>
        <v>NKHT2510/04400014217</v>
      </c>
      <c r="L882" s="42" t="str">
        <f>IF(H882="","",Sheet1!AK882)</f>
        <v>K25TTM</v>
      </c>
      <c r="M882" s="42" t="str">
        <f>IF(H882="","",Sheet1!AE882)</f>
        <v>00014217</v>
      </c>
      <c r="N882" s="43" t="str">
        <f>IF(H882="","",Sheet1!AF882)</f>
        <v>07/10/2025</v>
      </c>
      <c r="O882" s="15" t="str">
        <f>IF(H882="","",Sheet1!AH882)</f>
        <v>WIN-044</v>
      </c>
      <c r="S882" s="40" t="str">
        <f>IF(H882="","",Sheet1!AL882)</f>
        <v>2ARM WM+ TBH Trung Thịnh, Thái Thịnh</v>
      </c>
      <c r="V882" s="40" t="str">
        <f>IF(H882="","",Sheet1!AL882)</f>
        <v>2ARM WM+ TBH Trung Thịnh, Thái Thịnh</v>
      </c>
      <c r="Y882" s="15" t="str">
        <f>IF(H882="","",Sheet1!AJ882)</f>
        <v>GM500</v>
      </c>
      <c r="AB882" s="51">
        <f t="shared" si="131"/>
        <v>5111</v>
      </c>
      <c r="AC882" s="51">
        <f t="shared" si="132"/>
        <v>131</v>
      </c>
      <c r="AE882" s="45">
        <f>IF(H882="","",Sheet1!U882)</f>
        <v>1</v>
      </c>
      <c r="AG882" s="15">
        <f>IF(H882="","",Sheet1!T882)</f>
        <v>111058</v>
      </c>
      <c r="AH882" s="46">
        <f t="shared" si="133"/>
        <v>111058</v>
      </c>
      <c r="AL882" s="48">
        <f t="shared" si="134"/>
        <v>8</v>
      </c>
      <c r="AN882" s="45">
        <f t="shared" si="135"/>
        <v>8884.64</v>
      </c>
      <c r="AO882" s="48">
        <f t="shared" si="136"/>
        <v>33311</v>
      </c>
      <c r="AQ882" s="52" t="str">
        <f t="shared" si="137"/>
        <v>K-hangtra</v>
      </c>
      <c r="AR882" s="52">
        <f t="shared" si="138"/>
        <v>156</v>
      </c>
      <c r="AS882" s="52">
        <f t="shared" si="139"/>
        <v>632</v>
      </c>
    </row>
    <row r="883" spans="3:45" x14ac:dyDescent="0.25">
      <c r="C883" s="39" t="str">
        <f>IF(H883="","",Sheet1!AI883)</f>
        <v>N</v>
      </c>
      <c r="D883" s="38" t="s">
        <v>3039</v>
      </c>
      <c r="E883" s="38" t="s">
        <v>25</v>
      </c>
      <c r="F883" s="39" t="str">
        <f>IF(H883="","",Sheet1!AF883)</f>
        <v>07/10/2025</v>
      </c>
      <c r="G883" t="str">
        <f>IF(H883="","",Sheet1!AF883)</f>
        <v>07/10/2025</v>
      </c>
      <c r="H883" s="21">
        <v>9106034737</v>
      </c>
      <c r="I883" t="str">
        <f>IF(H883="","",Sheet1!AF883)</f>
        <v>07/10/2025</v>
      </c>
      <c r="J883" s="40" t="str">
        <f t="shared" si="130"/>
        <v>NKHT2510/22000159099</v>
      </c>
      <c r="L883" s="42" t="str">
        <f>IF(H883="","",Sheet1!AK883)</f>
        <v>K25TTM</v>
      </c>
      <c r="M883" s="42" t="str">
        <f>IF(H883="","",Sheet1!AE883)</f>
        <v>00159099</v>
      </c>
      <c r="N883" s="43" t="str">
        <f>IF(H883="","",Sheet1!AF883)</f>
        <v>07/10/2025</v>
      </c>
      <c r="O883" s="15" t="str">
        <f>IF(H883="","",Sheet1!AH883)</f>
        <v>WIN6220</v>
      </c>
      <c r="S883" s="40" t="str">
        <f>IF(H883="","",Sheet1!AL883)</f>
        <v>6220 WIN HCM 36 -38 Công Chúa Ngọc Hân</v>
      </c>
      <c r="V883" s="40" t="str">
        <f>IF(H883="","",Sheet1!AL883)</f>
        <v>6220 WIN HCM 36 -38 Công Chúa Ngọc Hân</v>
      </c>
      <c r="Y883" s="15" t="str">
        <f>IF(H883="","",Sheet1!AJ883)</f>
        <v>GM500</v>
      </c>
      <c r="AB883" s="51">
        <f t="shared" si="131"/>
        <v>5111</v>
      </c>
      <c r="AC883" s="51">
        <f t="shared" si="132"/>
        <v>131</v>
      </c>
      <c r="AE883" s="45">
        <f>IF(H883="","",Sheet1!U883)</f>
        <v>2</v>
      </c>
      <c r="AG883" s="15">
        <f>IF(H883="","",Sheet1!T883)</f>
        <v>111058</v>
      </c>
      <c r="AH883" s="46">
        <f t="shared" si="133"/>
        <v>222116</v>
      </c>
      <c r="AL883" s="48">
        <f t="shared" si="134"/>
        <v>8</v>
      </c>
      <c r="AN883" s="45">
        <f t="shared" si="135"/>
        <v>17769.28</v>
      </c>
      <c r="AO883" s="48">
        <f t="shared" si="136"/>
        <v>33311</v>
      </c>
      <c r="AQ883" s="52" t="str">
        <f t="shared" si="137"/>
        <v>K-hangtra</v>
      </c>
      <c r="AR883" s="52">
        <f t="shared" si="138"/>
        <v>156</v>
      </c>
      <c r="AS883" s="52">
        <f t="shared" si="139"/>
        <v>632</v>
      </c>
    </row>
    <row r="884" spans="3:45" x14ac:dyDescent="0.25">
      <c r="C884" s="39" t="str">
        <f>IF(H884="","",Sheet1!AI884)</f>
        <v>N</v>
      </c>
      <c r="D884" s="38" t="s">
        <v>3039</v>
      </c>
      <c r="E884" s="38" t="s">
        <v>25</v>
      </c>
      <c r="F884" s="39" t="str">
        <f>IF(H884="","",Sheet1!AF884)</f>
        <v>07/10/2025</v>
      </c>
      <c r="G884" t="str">
        <f>IF(H884="","",Sheet1!AF884)</f>
        <v>07/10/2025</v>
      </c>
      <c r="H884" s="21">
        <v>9106034737</v>
      </c>
      <c r="I884" t="str">
        <f>IF(H884="","",Sheet1!AF884)</f>
        <v>07/10/2025</v>
      </c>
      <c r="J884" s="40" t="str">
        <f t="shared" si="130"/>
        <v>NKHT2510/22000159099</v>
      </c>
      <c r="L884" s="42" t="str">
        <f>IF(H884="","",Sheet1!AK884)</f>
        <v>K25TTM</v>
      </c>
      <c r="M884" s="42" t="str">
        <f>IF(H884="","",Sheet1!AE884)</f>
        <v>00159099</v>
      </c>
      <c r="N884" s="43" t="str">
        <f>IF(H884="","",Sheet1!AF884)</f>
        <v>07/10/2025</v>
      </c>
      <c r="O884" s="15" t="str">
        <f>IF(H884="","",Sheet1!AH884)</f>
        <v>WIN6220</v>
      </c>
      <c r="S884" s="40" t="str">
        <f>IF(H884="","",Sheet1!AL884)</f>
        <v>6220 WIN HCM 36 -38 Công Chúa Ngọc Hân</v>
      </c>
      <c r="V884" s="40" t="str">
        <f>IF(H884="","",Sheet1!AL884)</f>
        <v>6220 WIN HCM 36 -38 Công Chúa Ngọc Hân</v>
      </c>
      <c r="Y884" s="15" t="str">
        <f>IF(H884="","",Sheet1!AJ884)</f>
        <v>CN300</v>
      </c>
      <c r="AB884" s="51">
        <f t="shared" si="131"/>
        <v>5111</v>
      </c>
      <c r="AC884" s="51">
        <f t="shared" si="132"/>
        <v>131</v>
      </c>
      <c r="AE884" s="45">
        <f>IF(H884="","",Sheet1!U884)</f>
        <v>2</v>
      </c>
      <c r="AG884" s="15">
        <f>IF(H884="","",Sheet1!T884)</f>
        <v>70950</v>
      </c>
      <c r="AH884" s="46">
        <f t="shared" si="133"/>
        <v>141900</v>
      </c>
      <c r="AL884" s="48">
        <f t="shared" si="134"/>
        <v>8</v>
      </c>
      <c r="AN884" s="45">
        <f t="shared" si="135"/>
        <v>11352</v>
      </c>
      <c r="AO884" s="48">
        <f t="shared" si="136"/>
        <v>33311</v>
      </c>
      <c r="AQ884" s="52" t="str">
        <f t="shared" si="137"/>
        <v>K-hangtra</v>
      </c>
      <c r="AR884" s="52">
        <f t="shared" si="138"/>
        <v>156</v>
      </c>
      <c r="AS884" s="52">
        <f t="shared" si="139"/>
        <v>632</v>
      </c>
    </row>
    <row r="885" spans="3:45" x14ac:dyDescent="0.25">
      <c r="C885" s="39" t="str">
        <f>IF(H885="","",Sheet1!AI885)</f>
        <v>N</v>
      </c>
      <c r="D885" s="38" t="s">
        <v>3039</v>
      </c>
      <c r="E885" s="38" t="s">
        <v>25</v>
      </c>
      <c r="F885" s="39" t="str">
        <f>IF(H885="","",Sheet1!AF885)</f>
        <v>07/10/2025</v>
      </c>
      <c r="G885" t="str">
        <f>IF(H885="","",Sheet1!AF885)</f>
        <v>07/10/2025</v>
      </c>
      <c r="H885" s="21">
        <v>9106034737</v>
      </c>
      <c r="I885" t="str">
        <f>IF(H885="","",Sheet1!AF885)</f>
        <v>07/10/2025</v>
      </c>
      <c r="J885" s="40" t="str">
        <f t="shared" si="130"/>
        <v>NKHT2510/22000159099</v>
      </c>
      <c r="L885" s="42" t="str">
        <f>IF(H885="","",Sheet1!AK885)</f>
        <v>K25TTM</v>
      </c>
      <c r="M885" s="42" t="str">
        <f>IF(H885="","",Sheet1!AE885)</f>
        <v>00159099</v>
      </c>
      <c r="N885" s="43" t="str">
        <f>IF(H885="","",Sheet1!AF885)</f>
        <v>07/10/2025</v>
      </c>
      <c r="O885" s="15" t="str">
        <f>IF(H885="","",Sheet1!AH885)</f>
        <v>WIN6220</v>
      </c>
      <c r="S885" s="40" t="str">
        <f>IF(H885="","",Sheet1!AL885)</f>
        <v>6220 WIN HCM 36 -38 Công Chúa Ngọc Hân</v>
      </c>
      <c r="V885" s="40" t="str">
        <f>IF(H885="","",Sheet1!AL885)</f>
        <v>6220 WIN HCM 36 -38 Công Chúa Ngọc Hân</v>
      </c>
      <c r="Y885" s="15" t="str">
        <f>IF(H885="","",Sheet1!AJ885)</f>
        <v>GTLX250G</v>
      </c>
      <c r="AB885" s="51">
        <f t="shared" si="131"/>
        <v>5111</v>
      </c>
      <c r="AC885" s="51">
        <f t="shared" si="132"/>
        <v>131</v>
      </c>
      <c r="AE885" s="45">
        <f>IF(H885="","",Sheet1!U885)</f>
        <v>2</v>
      </c>
      <c r="AG885" s="15">
        <f>IF(H885="","",Sheet1!T885)</f>
        <v>41150</v>
      </c>
      <c r="AH885" s="46">
        <f t="shared" si="133"/>
        <v>82300</v>
      </c>
      <c r="AL885" s="48">
        <f t="shared" si="134"/>
        <v>8</v>
      </c>
      <c r="AN885" s="45">
        <f t="shared" si="135"/>
        <v>6584</v>
      </c>
      <c r="AO885" s="48">
        <f t="shared" si="136"/>
        <v>33311</v>
      </c>
      <c r="AQ885" s="52" t="str">
        <f t="shared" si="137"/>
        <v>K-hangtra</v>
      </c>
      <c r="AR885" s="52">
        <f t="shared" si="138"/>
        <v>156</v>
      </c>
      <c r="AS885" s="52">
        <f t="shared" si="139"/>
        <v>632</v>
      </c>
    </row>
    <row r="886" spans="3:45" x14ac:dyDescent="0.25">
      <c r="C886" s="39" t="str">
        <f>IF(H886="","",Sheet1!AI886)</f>
        <v>B</v>
      </c>
      <c r="D886" s="38" t="s">
        <v>3039</v>
      </c>
      <c r="E886" s="38" t="s">
        <v>25</v>
      </c>
      <c r="F886" s="39" t="str">
        <f>IF(H886="","",Sheet1!AF886)</f>
        <v>07/10/2025</v>
      </c>
      <c r="G886" t="str">
        <f>IF(H886="","",Sheet1!AF886)</f>
        <v>07/10/2025</v>
      </c>
      <c r="H886" s="21">
        <v>9106034778</v>
      </c>
      <c r="I886" t="str">
        <f>IF(H886="","",Sheet1!AF886)</f>
        <v>07/10/2025</v>
      </c>
      <c r="J886" s="40" t="str">
        <f t="shared" si="130"/>
        <v>NKHT2510/00200478981</v>
      </c>
      <c r="L886" s="42" t="str">
        <f>IF(H886="","",Sheet1!AK886)</f>
        <v>K25TTM</v>
      </c>
      <c r="M886" s="42" t="str">
        <f>IF(H886="","",Sheet1!AE886)</f>
        <v>00478981</v>
      </c>
      <c r="N886" s="43" t="str">
        <f>IF(H886="","",Sheet1!AF886)</f>
        <v>07/10/2025</v>
      </c>
      <c r="O886" s="15" t="str">
        <f>IF(H886="","",Sheet1!AH886)</f>
        <v>WIN-HNI-00-002</v>
      </c>
      <c r="S886" s="40" t="str">
        <f>IF(H886="","",Sheet1!AL886)</f>
        <v>6895 WM+ HNI SH2A-HH02 Eco Lakeview</v>
      </c>
      <c r="V886" s="40" t="str">
        <f>IF(H886="","",Sheet1!AL886)</f>
        <v>6895 WM+ HNI SH2A-HH02 Eco Lakeview</v>
      </c>
      <c r="Y886" s="15" t="str">
        <f>IF(H886="","",Sheet1!AJ886)</f>
        <v>CN300</v>
      </c>
      <c r="AB886" s="51">
        <f t="shared" si="131"/>
        <v>5111</v>
      </c>
      <c r="AC886" s="51">
        <f t="shared" si="132"/>
        <v>131</v>
      </c>
      <c r="AE886" s="45">
        <f>IF(H886="","",Sheet1!U886)</f>
        <v>3</v>
      </c>
      <c r="AG886" s="15">
        <f>IF(H886="","",Sheet1!T886)</f>
        <v>70950</v>
      </c>
      <c r="AH886" s="46">
        <f t="shared" si="133"/>
        <v>212850</v>
      </c>
      <c r="AL886" s="48">
        <f t="shared" si="134"/>
        <v>8</v>
      </c>
      <c r="AN886" s="45">
        <f t="shared" si="135"/>
        <v>17028</v>
      </c>
      <c r="AO886" s="48">
        <f t="shared" si="136"/>
        <v>33311</v>
      </c>
      <c r="AQ886" s="52" t="str">
        <f t="shared" si="137"/>
        <v>K-hangtra</v>
      </c>
      <c r="AR886" s="52">
        <f t="shared" si="138"/>
        <v>156</v>
      </c>
      <c r="AS886" s="52">
        <f t="shared" si="139"/>
        <v>632</v>
      </c>
    </row>
    <row r="887" spans="3:45" x14ac:dyDescent="0.25">
      <c r="C887" s="39" t="str">
        <f>IF(H887="","",Sheet1!AI887)</f>
        <v>N</v>
      </c>
      <c r="D887" s="38" t="s">
        <v>3039</v>
      </c>
      <c r="E887" s="38" t="s">
        <v>25</v>
      </c>
      <c r="F887" s="39" t="str">
        <f>IF(H887="","",Sheet1!AF887)</f>
        <v>07/10/2025</v>
      </c>
      <c r="G887" t="str">
        <f>IF(H887="","",Sheet1!AF887)</f>
        <v>07/10/2025</v>
      </c>
      <c r="H887" s="21">
        <v>9106034764</v>
      </c>
      <c r="I887" t="str">
        <f>IF(H887="","",Sheet1!AF887)</f>
        <v>07/10/2025</v>
      </c>
      <c r="J887" s="40" t="str">
        <f t="shared" si="130"/>
        <v>NKHT2510/02300017190</v>
      </c>
      <c r="L887" s="42" t="str">
        <f>IF(H887="","",Sheet1!AK887)</f>
        <v>K25TTM</v>
      </c>
      <c r="M887" s="42" t="str">
        <f>IF(H887="","",Sheet1!AE887)</f>
        <v>00017190</v>
      </c>
      <c r="N887" s="43" t="str">
        <f>IF(H887="","",Sheet1!AF887)</f>
        <v>07/10/2025</v>
      </c>
      <c r="O887" s="15" t="str">
        <f>IF(H887="","",Sheet1!AH887)</f>
        <v>WIN-023</v>
      </c>
      <c r="S887" s="40" t="str">
        <f>IF(H887="","",Sheet1!AL887)</f>
        <v>6185 WM+ DNI A4/183 Bùi Hữu Nghĩa</v>
      </c>
      <c r="V887" s="40" t="str">
        <f>IF(H887="","",Sheet1!AL887)</f>
        <v>6185 WM+ DNI A4/183 Bùi Hữu Nghĩa</v>
      </c>
      <c r="Y887" s="15" t="str">
        <f>IF(H887="","",Sheet1!AJ887)</f>
        <v>GTLX250G</v>
      </c>
      <c r="AB887" s="51">
        <f t="shared" si="131"/>
        <v>5111</v>
      </c>
      <c r="AC887" s="51">
        <f t="shared" si="132"/>
        <v>131</v>
      </c>
      <c r="AE887" s="45">
        <f>IF(H887="","",Sheet1!U887)</f>
        <v>1</v>
      </c>
      <c r="AG887" s="15">
        <f>IF(H887="","",Sheet1!T887)</f>
        <v>41150</v>
      </c>
      <c r="AH887" s="46">
        <f t="shared" si="133"/>
        <v>41150</v>
      </c>
      <c r="AL887" s="48">
        <f t="shared" si="134"/>
        <v>8</v>
      </c>
      <c r="AN887" s="45">
        <f t="shared" si="135"/>
        <v>3292</v>
      </c>
      <c r="AO887" s="48">
        <f t="shared" si="136"/>
        <v>33311</v>
      </c>
      <c r="AQ887" s="52" t="str">
        <f t="shared" si="137"/>
        <v>K-hangtra</v>
      </c>
      <c r="AR887" s="52">
        <f t="shared" si="138"/>
        <v>156</v>
      </c>
      <c r="AS887" s="52">
        <f t="shared" si="139"/>
        <v>632</v>
      </c>
    </row>
    <row r="888" spans="3:45" x14ac:dyDescent="0.25">
      <c r="C888" s="39" t="str">
        <f>IF(H888="","",Sheet1!AI888)</f>
        <v>N</v>
      </c>
      <c r="D888" s="38" t="s">
        <v>3039</v>
      </c>
      <c r="E888" s="38" t="s">
        <v>25</v>
      </c>
      <c r="F888" s="39" t="str">
        <f>IF(H888="","",Sheet1!AF888)</f>
        <v>07/10/2025</v>
      </c>
      <c r="G888" t="str">
        <f>IF(H888="","",Sheet1!AF888)</f>
        <v>07/10/2025</v>
      </c>
      <c r="H888" s="21">
        <v>9106034764</v>
      </c>
      <c r="I888" t="str">
        <f>IF(H888="","",Sheet1!AF888)</f>
        <v>07/10/2025</v>
      </c>
      <c r="J888" s="40" t="str">
        <f t="shared" si="130"/>
        <v>NKHT2510/02300017190</v>
      </c>
      <c r="L888" s="42" t="str">
        <f>IF(H888="","",Sheet1!AK888)</f>
        <v>K25TTM</v>
      </c>
      <c r="M888" s="42" t="str">
        <f>IF(H888="","",Sheet1!AE888)</f>
        <v>00017190</v>
      </c>
      <c r="N888" s="43" t="str">
        <f>IF(H888="","",Sheet1!AF888)</f>
        <v>07/10/2025</v>
      </c>
      <c r="O888" s="15" t="str">
        <f>IF(H888="","",Sheet1!AH888)</f>
        <v>WIN-023</v>
      </c>
      <c r="S888" s="40" t="str">
        <f>IF(H888="","",Sheet1!AL888)</f>
        <v>6185 WM+ DNI A4/183 Bùi Hữu Nghĩa</v>
      </c>
      <c r="V888" s="40" t="str">
        <f>IF(H888="","",Sheet1!AL888)</f>
        <v>6185 WM+ DNI A4/183 Bùi Hữu Nghĩa</v>
      </c>
      <c r="Y888" s="15" t="str">
        <f>IF(H888="","",Sheet1!AJ888)</f>
        <v>MNH250</v>
      </c>
      <c r="AB888" s="51">
        <f t="shared" si="131"/>
        <v>5111</v>
      </c>
      <c r="AC888" s="51">
        <f t="shared" si="132"/>
        <v>131</v>
      </c>
      <c r="AE888" s="45">
        <f>IF(H888="","",Sheet1!U888)</f>
        <v>1</v>
      </c>
      <c r="AG888" s="15">
        <f>IF(H888="","",Sheet1!T888)</f>
        <v>46000</v>
      </c>
      <c r="AH888" s="46">
        <f t="shared" si="133"/>
        <v>46000</v>
      </c>
      <c r="AL888" s="48">
        <f t="shared" si="134"/>
        <v>8</v>
      </c>
      <c r="AN888" s="45">
        <f t="shared" si="135"/>
        <v>3680</v>
      </c>
      <c r="AO888" s="48">
        <f t="shared" si="136"/>
        <v>33311</v>
      </c>
      <c r="AQ888" s="52" t="str">
        <f t="shared" si="137"/>
        <v>K-hangtra</v>
      </c>
      <c r="AR888" s="52">
        <f t="shared" si="138"/>
        <v>156</v>
      </c>
      <c r="AS888" s="52">
        <f t="shared" si="139"/>
        <v>632</v>
      </c>
    </row>
    <row r="889" spans="3:45" x14ac:dyDescent="0.25">
      <c r="C889" s="39" t="str">
        <f>IF(H889="","",Sheet1!AI889)</f>
        <v>N</v>
      </c>
      <c r="D889" s="38" t="s">
        <v>3039</v>
      </c>
      <c r="E889" s="38" t="s">
        <v>25</v>
      </c>
      <c r="F889" s="39" t="str">
        <f>IF(H889="","",Sheet1!AF889)</f>
        <v>07/10/2025</v>
      </c>
      <c r="G889" t="str">
        <f>IF(H889="","",Sheet1!AF889)</f>
        <v>07/10/2025</v>
      </c>
      <c r="H889" s="21">
        <v>9106034764</v>
      </c>
      <c r="I889" t="str">
        <f>IF(H889="","",Sheet1!AF889)</f>
        <v>07/10/2025</v>
      </c>
      <c r="J889" s="40" t="str">
        <f t="shared" si="130"/>
        <v>NKHT2510/02300017190</v>
      </c>
      <c r="L889" s="42" t="str">
        <f>IF(H889="","",Sheet1!AK889)</f>
        <v>K25TTM</v>
      </c>
      <c r="M889" s="42" t="str">
        <f>IF(H889="","",Sheet1!AE889)</f>
        <v>00017190</v>
      </c>
      <c r="N889" s="43" t="str">
        <f>IF(H889="","",Sheet1!AF889)</f>
        <v>07/10/2025</v>
      </c>
      <c r="O889" s="15" t="str">
        <f>IF(H889="","",Sheet1!AH889)</f>
        <v>WIN-023</v>
      </c>
      <c r="S889" s="40" t="str">
        <f>IF(H889="","",Sheet1!AL889)</f>
        <v>6185 WM+ DNI A4/183 Bùi Hữu Nghĩa</v>
      </c>
      <c r="V889" s="40" t="str">
        <f>IF(H889="","",Sheet1!AL889)</f>
        <v>6185 WM+ DNI A4/183 Bùi Hữu Nghĩa</v>
      </c>
      <c r="Y889" s="15" t="str">
        <f>IF(H889="","",Sheet1!AJ889)</f>
        <v>CN300</v>
      </c>
      <c r="AB889" s="51">
        <f t="shared" si="131"/>
        <v>5111</v>
      </c>
      <c r="AC889" s="51">
        <f t="shared" si="132"/>
        <v>131</v>
      </c>
      <c r="AE889" s="45">
        <f>IF(H889="","",Sheet1!U889)</f>
        <v>1</v>
      </c>
      <c r="AG889" s="15">
        <f>IF(H889="","",Sheet1!T889)</f>
        <v>70950</v>
      </c>
      <c r="AH889" s="46">
        <f t="shared" si="133"/>
        <v>70950</v>
      </c>
      <c r="AL889" s="48">
        <f t="shared" si="134"/>
        <v>8</v>
      </c>
      <c r="AN889" s="45">
        <f t="shared" si="135"/>
        <v>5676</v>
      </c>
      <c r="AO889" s="48">
        <f t="shared" si="136"/>
        <v>33311</v>
      </c>
      <c r="AQ889" s="52" t="str">
        <f t="shared" si="137"/>
        <v>K-hangtra</v>
      </c>
      <c r="AR889" s="52">
        <f t="shared" si="138"/>
        <v>156</v>
      </c>
      <c r="AS889" s="52">
        <f t="shared" si="139"/>
        <v>632</v>
      </c>
    </row>
    <row r="890" spans="3:45" x14ac:dyDescent="0.25">
      <c r="C890" s="39" t="str">
        <f>IF(H890="","",Sheet1!AI890)</f>
        <v>N</v>
      </c>
      <c r="D890" s="38" t="s">
        <v>3039</v>
      </c>
      <c r="E890" s="38" t="s">
        <v>25</v>
      </c>
      <c r="F890" s="39" t="str">
        <f>IF(H890="","",Sheet1!AF890)</f>
        <v>07/10/2025</v>
      </c>
      <c r="G890" t="str">
        <f>IF(H890="","",Sheet1!AF890)</f>
        <v>07/10/2025</v>
      </c>
      <c r="H890" s="21">
        <v>9106034764</v>
      </c>
      <c r="I890" t="str">
        <f>IF(H890="","",Sheet1!AF890)</f>
        <v>07/10/2025</v>
      </c>
      <c r="J890" s="40" t="str">
        <f t="shared" si="130"/>
        <v>NKHT2510/02300017190</v>
      </c>
      <c r="L890" s="42" t="str">
        <f>IF(H890="","",Sheet1!AK890)</f>
        <v>K25TTM</v>
      </c>
      <c r="M890" s="42" t="str">
        <f>IF(H890="","",Sheet1!AE890)</f>
        <v>00017190</v>
      </c>
      <c r="N890" s="43" t="str">
        <f>IF(H890="","",Sheet1!AF890)</f>
        <v>07/10/2025</v>
      </c>
      <c r="O890" s="15" t="str">
        <f>IF(H890="","",Sheet1!AH890)</f>
        <v>WIN-023</v>
      </c>
      <c r="S890" s="40" t="str">
        <f>IF(H890="","",Sheet1!AL890)</f>
        <v>6185 WM+ DNI A4/183 Bùi Hữu Nghĩa</v>
      </c>
      <c r="V890" s="40" t="str">
        <f>IF(H890="","",Sheet1!AL890)</f>
        <v>6185 WM+ DNI A4/183 Bùi Hữu Nghĩa</v>
      </c>
      <c r="Y890" s="15" t="str">
        <f>IF(H890="","",Sheet1!AJ890)</f>
        <v>GXD500</v>
      </c>
      <c r="AB890" s="51">
        <f t="shared" si="131"/>
        <v>5111</v>
      </c>
      <c r="AC890" s="51">
        <f t="shared" si="132"/>
        <v>131</v>
      </c>
      <c r="AE890" s="45">
        <f>IF(H890="","",Sheet1!U890)</f>
        <v>1</v>
      </c>
      <c r="AG890" s="15">
        <f>IF(H890="","",Sheet1!T890)</f>
        <v>111606</v>
      </c>
      <c r="AH890" s="46">
        <f t="shared" si="133"/>
        <v>111606</v>
      </c>
      <c r="AL890" s="48">
        <f t="shared" si="134"/>
        <v>8</v>
      </c>
      <c r="AN890" s="45">
        <f t="shared" si="135"/>
        <v>8928.48</v>
      </c>
      <c r="AO890" s="48">
        <f t="shared" si="136"/>
        <v>33311</v>
      </c>
      <c r="AQ890" s="52" t="str">
        <f t="shared" si="137"/>
        <v>K-hangtra</v>
      </c>
      <c r="AR890" s="52">
        <f t="shared" si="138"/>
        <v>156</v>
      </c>
      <c r="AS890" s="52">
        <f t="shared" si="139"/>
        <v>632</v>
      </c>
    </row>
    <row r="891" spans="3:45" x14ac:dyDescent="0.25">
      <c r="C891" s="39" t="str">
        <f>IF(H891="","",Sheet1!AI891)</f>
        <v>N</v>
      </c>
      <c r="D891" s="38" t="s">
        <v>3039</v>
      </c>
      <c r="E891" s="38" t="s">
        <v>25</v>
      </c>
      <c r="F891" s="39" t="str">
        <f>IF(H891="","",Sheet1!AF891)</f>
        <v>07/10/2025</v>
      </c>
      <c r="G891" t="str">
        <f>IF(H891="","",Sheet1!AF891)</f>
        <v>07/10/2025</v>
      </c>
      <c r="H891" s="21">
        <v>9106034788</v>
      </c>
      <c r="I891" t="str">
        <f>IF(H891="","",Sheet1!AF891)</f>
        <v>07/10/2025</v>
      </c>
      <c r="J891" s="40" t="str">
        <f t="shared" si="130"/>
        <v>NKHT2510/22000159109</v>
      </c>
      <c r="L891" s="42" t="str">
        <f>IF(H891="","",Sheet1!AK891)</f>
        <v>K25TTM</v>
      </c>
      <c r="M891" s="42" t="str">
        <f>IF(H891="","",Sheet1!AE891)</f>
        <v>00159109</v>
      </c>
      <c r="N891" s="43" t="str">
        <f>IF(H891="","",Sheet1!AF891)</f>
        <v>07/10/2025</v>
      </c>
      <c r="O891" s="15" t="str">
        <f>IF(H891="","",Sheet1!AH891)</f>
        <v>WIN6220</v>
      </c>
      <c r="S891" s="40" t="str">
        <f>IF(H891="","",Sheet1!AL891)</f>
        <v>6220 WIN HCM 36 -38 Công Chúa Ngọc Hân</v>
      </c>
      <c r="V891" s="40" t="str">
        <f>IF(H891="","",Sheet1!AL891)</f>
        <v>6220 WIN HCM 36 -38 Công Chúa Ngọc Hân</v>
      </c>
      <c r="Y891" s="15" t="str">
        <f>IF(H891="","",Sheet1!AJ891)</f>
        <v>CN300</v>
      </c>
      <c r="AB891" s="51">
        <f t="shared" si="131"/>
        <v>5111</v>
      </c>
      <c r="AC891" s="51">
        <f t="shared" si="132"/>
        <v>131</v>
      </c>
      <c r="AE891" s="45">
        <f>IF(H891="","",Sheet1!U891)</f>
        <v>1</v>
      </c>
      <c r="AG891" s="15">
        <f>IF(H891="","",Sheet1!T891)</f>
        <v>70950</v>
      </c>
      <c r="AH891" s="46">
        <f t="shared" si="133"/>
        <v>70950</v>
      </c>
      <c r="AL891" s="48">
        <f t="shared" si="134"/>
        <v>8</v>
      </c>
      <c r="AN891" s="45">
        <f t="shared" si="135"/>
        <v>5676</v>
      </c>
      <c r="AO891" s="48">
        <f t="shared" si="136"/>
        <v>33311</v>
      </c>
      <c r="AQ891" s="52" t="str">
        <f t="shared" si="137"/>
        <v>K-hangtra</v>
      </c>
      <c r="AR891" s="52">
        <f t="shared" si="138"/>
        <v>156</v>
      </c>
      <c r="AS891" s="52">
        <f t="shared" si="139"/>
        <v>632</v>
      </c>
    </row>
    <row r="892" spans="3:45" x14ac:dyDescent="0.25">
      <c r="C892" s="39" t="str">
        <f>IF(H892="","",Sheet1!AI892)</f>
        <v>N</v>
      </c>
      <c r="D892" s="38" t="s">
        <v>3039</v>
      </c>
      <c r="E892" s="38" t="s">
        <v>25</v>
      </c>
      <c r="F892" s="39" t="str">
        <f>IF(H892="","",Sheet1!AF892)</f>
        <v>07/10/2025</v>
      </c>
      <c r="G892" t="str">
        <f>IF(H892="","",Sheet1!AF892)</f>
        <v>07/10/2025</v>
      </c>
      <c r="H892" s="21">
        <v>9106034788</v>
      </c>
      <c r="I892" t="str">
        <f>IF(H892="","",Sheet1!AF892)</f>
        <v>07/10/2025</v>
      </c>
      <c r="J892" s="40" t="str">
        <f t="shared" si="130"/>
        <v>NKHT2510/22000159109</v>
      </c>
      <c r="L892" s="42" t="str">
        <f>IF(H892="","",Sheet1!AK892)</f>
        <v>K25TTM</v>
      </c>
      <c r="M892" s="42" t="str">
        <f>IF(H892="","",Sheet1!AE892)</f>
        <v>00159109</v>
      </c>
      <c r="N892" s="43" t="str">
        <f>IF(H892="","",Sheet1!AF892)</f>
        <v>07/10/2025</v>
      </c>
      <c r="O892" s="15" t="str">
        <f>IF(H892="","",Sheet1!AH892)</f>
        <v>WIN6220</v>
      </c>
      <c r="S892" s="40" t="str">
        <f>IF(H892="","",Sheet1!AL892)</f>
        <v>6220 WIN HCM 36 -38 Công Chúa Ngọc Hân</v>
      </c>
      <c r="V892" s="40" t="str">
        <f>IF(H892="","",Sheet1!AL892)</f>
        <v>6220 WIN HCM 36 -38 Công Chúa Ngọc Hân</v>
      </c>
      <c r="Y892" s="15" t="str">
        <f>IF(H892="","",Sheet1!AJ892)</f>
        <v>GL250</v>
      </c>
      <c r="AB892" s="51">
        <f t="shared" si="131"/>
        <v>5111</v>
      </c>
      <c r="AC892" s="51">
        <f t="shared" si="132"/>
        <v>131</v>
      </c>
      <c r="AE892" s="45">
        <f>IF(H892="","",Sheet1!U892)</f>
        <v>1</v>
      </c>
      <c r="AG892" s="15">
        <f>IF(H892="","",Sheet1!T892)</f>
        <v>49500</v>
      </c>
      <c r="AH892" s="46">
        <f t="shared" si="133"/>
        <v>49500</v>
      </c>
      <c r="AL892" s="48">
        <f t="shared" si="134"/>
        <v>8</v>
      </c>
      <c r="AN892" s="45">
        <f t="shared" si="135"/>
        <v>3960</v>
      </c>
      <c r="AO892" s="48">
        <f t="shared" si="136"/>
        <v>33311</v>
      </c>
      <c r="AQ892" s="52" t="str">
        <f t="shared" si="137"/>
        <v>K-hangtra</v>
      </c>
      <c r="AR892" s="52">
        <f t="shared" si="138"/>
        <v>156</v>
      </c>
      <c r="AS892" s="52">
        <f t="shared" si="139"/>
        <v>632</v>
      </c>
    </row>
    <row r="893" spans="3:45" x14ac:dyDescent="0.25">
      <c r="C893" s="39" t="str">
        <f>IF(H893="","",Sheet1!AI893)</f>
        <v>N</v>
      </c>
      <c r="D893" s="38" t="s">
        <v>3039</v>
      </c>
      <c r="E893" s="38" t="s">
        <v>25</v>
      </c>
      <c r="F893" s="39" t="str">
        <f>IF(H893="","",Sheet1!AF893)</f>
        <v>07/10/2025</v>
      </c>
      <c r="G893" t="str">
        <f>IF(H893="","",Sheet1!AF893)</f>
        <v>07/10/2025</v>
      </c>
      <c r="H893" s="21">
        <v>9106034788</v>
      </c>
      <c r="I893" t="str">
        <f>IF(H893="","",Sheet1!AF893)</f>
        <v>07/10/2025</v>
      </c>
      <c r="J893" s="40" t="str">
        <f t="shared" si="130"/>
        <v>NKHT2510/22000159109</v>
      </c>
      <c r="L893" s="42" t="str">
        <f>IF(H893="","",Sheet1!AK893)</f>
        <v>K25TTM</v>
      </c>
      <c r="M893" s="42" t="str">
        <f>IF(H893="","",Sheet1!AE893)</f>
        <v>00159109</v>
      </c>
      <c r="N893" s="43" t="str">
        <f>IF(H893="","",Sheet1!AF893)</f>
        <v>07/10/2025</v>
      </c>
      <c r="O893" s="15" t="str">
        <f>IF(H893="","",Sheet1!AH893)</f>
        <v>WIN6220</v>
      </c>
      <c r="S893" s="40" t="str">
        <f>IF(H893="","",Sheet1!AL893)</f>
        <v>6220 WIN HCM 36 -38 Công Chúa Ngọc Hân</v>
      </c>
      <c r="V893" s="40" t="str">
        <f>IF(H893="","",Sheet1!AL893)</f>
        <v>6220 WIN HCM 36 -38 Công Chúa Ngọc Hân</v>
      </c>
      <c r="Y893" s="15" t="str">
        <f>IF(H893="","",Sheet1!AJ893)</f>
        <v>CC300</v>
      </c>
      <c r="AB893" s="51">
        <f t="shared" si="131"/>
        <v>5111</v>
      </c>
      <c r="AC893" s="51">
        <f t="shared" si="132"/>
        <v>131</v>
      </c>
      <c r="AE893" s="45">
        <f>IF(H893="","",Sheet1!U893)</f>
        <v>1</v>
      </c>
      <c r="AG893" s="15">
        <f>IF(H893="","",Sheet1!T893)</f>
        <v>60885</v>
      </c>
      <c r="AH893" s="46">
        <f t="shared" si="133"/>
        <v>60885</v>
      </c>
      <c r="AL893" s="48">
        <f t="shared" si="134"/>
        <v>8</v>
      </c>
      <c r="AN893" s="45">
        <f t="shared" si="135"/>
        <v>4870.8</v>
      </c>
      <c r="AO893" s="48">
        <f t="shared" si="136"/>
        <v>33311</v>
      </c>
      <c r="AQ893" s="52" t="str">
        <f t="shared" si="137"/>
        <v>K-hangtra</v>
      </c>
      <c r="AR893" s="52">
        <f t="shared" si="138"/>
        <v>156</v>
      </c>
      <c r="AS893" s="52">
        <f t="shared" si="139"/>
        <v>632</v>
      </c>
    </row>
    <row r="894" spans="3:45" x14ac:dyDescent="0.25">
      <c r="C894" s="39" t="str">
        <f>IF(H894="","",Sheet1!AI894)</f>
        <v>B</v>
      </c>
      <c r="D894" s="38" t="s">
        <v>3039</v>
      </c>
      <c r="E894" s="38" t="s">
        <v>25</v>
      </c>
      <c r="F894" s="39" t="str">
        <f>IF(H894="","",Sheet1!AF894)</f>
        <v>07/10/2025</v>
      </c>
      <c r="G894" t="str">
        <f>IF(H894="","",Sheet1!AF894)</f>
        <v>07/10/2025</v>
      </c>
      <c r="H894" s="21">
        <v>9106034803</v>
      </c>
      <c r="I894" t="str">
        <f>IF(H894="","",Sheet1!AF894)</f>
        <v>07/10/2025</v>
      </c>
      <c r="J894" s="40" t="str">
        <f t="shared" si="130"/>
        <v>NKHT2510/03100018646</v>
      </c>
      <c r="L894" s="42" t="str">
        <f>IF(H894="","",Sheet1!AK894)</f>
        <v>K25TTM</v>
      </c>
      <c r="M894" s="42" t="str">
        <f>IF(H894="","",Sheet1!AE894)</f>
        <v>00018646</v>
      </c>
      <c r="N894" s="43" t="str">
        <f>IF(H894="","",Sheet1!AF894)</f>
        <v>07/10/2025</v>
      </c>
      <c r="O894" s="15" t="str">
        <f>IF(H894="","",Sheet1!AH894)</f>
        <v>WIN-031</v>
      </c>
      <c r="S894" s="40" t="str">
        <f>IF(H894="","",Sheet1!AL894)</f>
        <v>6604 WM+ BNH Nguyễn Cao, Võ Cường</v>
      </c>
      <c r="V894" s="40" t="str">
        <f>IF(H894="","",Sheet1!AL894)</f>
        <v>6604 WM+ BNH Nguyễn Cao, Võ Cường</v>
      </c>
      <c r="Y894" s="15" t="str">
        <f>IF(H894="","",Sheet1!AJ894)</f>
        <v>CC300</v>
      </c>
      <c r="AB894" s="51">
        <f t="shared" si="131"/>
        <v>5111</v>
      </c>
      <c r="AC894" s="51">
        <f t="shared" si="132"/>
        <v>131</v>
      </c>
      <c r="AE894" s="45">
        <f>IF(H894="","",Sheet1!U894)</f>
        <v>2</v>
      </c>
      <c r="AG894" s="15">
        <f>IF(H894="","",Sheet1!T894)</f>
        <v>60885</v>
      </c>
      <c r="AH894" s="46">
        <f t="shared" si="133"/>
        <v>121770</v>
      </c>
      <c r="AL894" s="48">
        <f t="shared" si="134"/>
        <v>8</v>
      </c>
      <c r="AN894" s="45">
        <f t="shared" si="135"/>
        <v>9741.6</v>
      </c>
      <c r="AO894" s="48">
        <f t="shared" si="136"/>
        <v>33311</v>
      </c>
      <c r="AQ894" s="52" t="str">
        <f t="shared" si="137"/>
        <v>K-hangtra</v>
      </c>
      <c r="AR894" s="52">
        <f t="shared" si="138"/>
        <v>156</v>
      </c>
      <c r="AS894" s="52">
        <f t="shared" si="139"/>
        <v>632</v>
      </c>
    </row>
    <row r="895" spans="3:45" x14ac:dyDescent="0.25">
      <c r="C895" s="39" t="str">
        <f>IF(H895="","",Sheet1!AI895)</f>
        <v>B</v>
      </c>
      <c r="D895" s="38" t="s">
        <v>3039</v>
      </c>
      <c r="E895" s="38" t="s">
        <v>25</v>
      </c>
      <c r="F895" s="39" t="str">
        <f>IF(H895="","",Sheet1!AF895)</f>
        <v>07/10/2025</v>
      </c>
      <c r="G895" t="str">
        <f>IF(H895="","",Sheet1!AF895)</f>
        <v>07/10/2025</v>
      </c>
      <c r="H895" s="21">
        <v>9106034877</v>
      </c>
      <c r="I895" t="str">
        <f>IF(H895="","",Sheet1!AF895)</f>
        <v>07/10/2025</v>
      </c>
      <c r="J895" s="40" t="str">
        <f t="shared" si="130"/>
        <v>NKHT2510/04400014218</v>
      </c>
      <c r="L895" s="42" t="str">
        <f>IF(H895="","",Sheet1!AK895)</f>
        <v>K25TTM</v>
      </c>
      <c r="M895" s="42" t="str">
        <f>IF(H895="","",Sheet1!AE895)</f>
        <v>00014218</v>
      </c>
      <c r="N895" s="43" t="str">
        <f>IF(H895="","",Sheet1!AF895)</f>
        <v>07/10/2025</v>
      </c>
      <c r="O895" s="15" t="str">
        <f>IF(H895="","",Sheet1!AH895)</f>
        <v>WIN-044</v>
      </c>
      <c r="S895" s="40" t="str">
        <f>IF(H895="","",Sheet1!AL895)</f>
        <v>2ALP WM+ TBH Man Đích, Vũ Lễ</v>
      </c>
      <c r="V895" s="40" t="str">
        <f>IF(H895="","",Sheet1!AL895)</f>
        <v>2ALP WM+ TBH Man Đích, Vũ Lễ</v>
      </c>
      <c r="Y895" s="15" t="str">
        <f>IF(H895="","",Sheet1!AJ895)</f>
        <v>GL250</v>
      </c>
      <c r="AB895" s="51">
        <f t="shared" si="131"/>
        <v>5111</v>
      </c>
      <c r="AC895" s="51">
        <f t="shared" si="132"/>
        <v>131</v>
      </c>
      <c r="AE895" s="45">
        <f>IF(H895="","",Sheet1!U895)</f>
        <v>6</v>
      </c>
      <c r="AG895" s="15">
        <f>IF(H895="","",Sheet1!T895)</f>
        <v>49500</v>
      </c>
      <c r="AH895" s="46">
        <f t="shared" si="133"/>
        <v>297000</v>
      </c>
      <c r="AL895" s="48">
        <f t="shared" si="134"/>
        <v>8</v>
      </c>
      <c r="AN895" s="45">
        <f t="shared" si="135"/>
        <v>23760</v>
      </c>
      <c r="AO895" s="48">
        <f t="shared" si="136"/>
        <v>33311</v>
      </c>
      <c r="AQ895" s="52" t="str">
        <f t="shared" si="137"/>
        <v>K-hangtra</v>
      </c>
      <c r="AR895" s="52">
        <f t="shared" si="138"/>
        <v>156</v>
      </c>
      <c r="AS895" s="52">
        <f t="shared" si="139"/>
        <v>632</v>
      </c>
    </row>
    <row r="896" spans="3:45" x14ac:dyDescent="0.25">
      <c r="C896" s="39" t="str">
        <f>IF(H896="","",Sheet1!AI896)</f>
        <v>B</v>
      </c>
      <c r="D896" s="38" t="s">
        <v>3039</v>
      </c>
      <c r="E896" s="38" t="s">
        <v>25</v>
      </c>
      <c r="F896" s="39" t="str">
        <f>IF(H896="","",Sheet1!AF896)</f>
        <v>07/10/2025</v>
      </c>
      <c r="G896" t="str">
        <f>IF(H896="","",Sheet1!AF896)</f>
        <v>07/10/2025</v>
      </c>
      <c r="H896" s="21">
        <v>9106034877</v>
      </c>
      <c r="I896" t="str">
        <f>IF(H896="","",Sheet1!AF896)</f>
        <v>07/10/2025</v>
      </c>
      <c r="J896" s="40" t="str">
        <f t="shared" si="130"/>
        <v>NKHT2510/04400014218</v>
      </c>
      <c r="L896" s="42" t="str">
        <f>IF(H896="","",Sheet1!AK896)</f>
        <v>K25TTM</v>
      </c>
      <c r="M896" s="42" t="str">
        <f>IF(H896="","",Sheet1!AE896)</f>
        <v>00014218</v>
      </c>
      <c r="N896" s="43" t="str">
        <f>IF(H896="","",Sheet1!AF896)</f>
        <v>07/10/2025</v>
      </c>
      <c r="O896" s="15" t="str">
        <f>IF(H896="","",Sheet1!AH896)</f>
        <v>WIN-044</v>
      </c>
      <c r="S896" s="40" t="str">
        <f>IF(H896="","",Sheet1!AL896)</f>
        <v>2ALP WM+ TBH Man Đích, Vũ Lễ</v>
      </c>
      <c r="V896" s="40" t="str">
        <f>IF(H896="","",Sheet1!AL896)</f>
        <v>2ALP WM+ TBH Man Đích, Vũ Lễ</v>
      </c>
      <c r="Y896" s="15" t="str">
        <f>IF(H896="","",Sheet1!AJ896)</f>
        <v>MNH250</v>
      </c>
      <c r="AB896" s="51">
        <f t="shared" si="131"/>
        <v>5111</v>
      </c>
      <c r="AC896" s="51">
        <f t="shared" si="132"/>
        <v>131</v>
      </c>
      <c r="AE896" s="45">
        <f>IF(H896="","",Sheet1!U896)</f>
        <v>4</v>
      </c>
      <c r="AG896" s="15">
        <f>IF(H896="","",Sheet1!T896)</f>
        <v>46000</v>
      </c>
      <c r="AH896" s="46">
        <f t="shared" si="133"/>
        <v>184000</v>
      </c>
      <c r="AL896" s="48">
        <f t="shared" si="134"/>
        <v>8</v>
      </c>
      <c r="AN896" s="45">
        <f t="shared" si="135"/>
        <v>14720</v>
      </c>
      <c r="AO896" s="48">
        <f t="shared" si="136"/>
        <v>33311</v>
      </c>
      <c r="AQ896" s="52" t="str">
        <f t="shared" si="137"/>
        <v>K-hangtra</v>
      </c>
      <c r="AR896" s="52">
        <f t="shared" si="138"/>
        <v>156</v>
      </c>
      <c r="AS896" s="52">
        <f t="shared" si="139"/>
        <v>632</v>
      </c>
    </row>
    <row r="897" spans="3:45" x14ac:dyDescent="0.25">
      <c r="C897" s="39" t="str">
        <f>IF(H897="","",Sheet1!AI897)</f>
        <v>N</v>
      </c>
      <c r="D897" s="38" t="s">
        <v>3039</v>
      </c>
      <c r="E897" s="38" t="s">
        <v>25</v>
      </c>
      <c r="F897" s="39" t="str">
        <f>IF(H897="","",Sheet1!AF897)</f>
        <v>07/10/2025</v>
      </c>
      <c r="G897" t="str">
        <f>IF(H897="","",Sheet1!AF897)</f>
        <v>07/10/2025</v>
      </c>
      <c r="H897" s="21">
        <v>9106034948</v>
      </c>
      <c r="I897" t="str">
        <f>IF(H897="","",Sheet1!AF897)</f>
        <v>07/10/2025</v>
      </c>
      <c r="J897" s="40" t="str">
        <f t="shared" si="130"/>
        <v>NKHT2510/06200006524</v>
      </c>
      <c r="L897" s="42" t="str">
        <f>IF(H897="","",Sheet1!AK897)</f>
        <v>K25TTM</v>
      </c>
      <c r="M897" s="42" t="str">
        <f>IF(H897="","",Sheet1!AE897)</f>
        <v>00006524</v>
      </c>
      <c r="N897" s="43" t="str">
        <f>IF(H897="","",Sheet1!AF897)</f>
        <v>07/10/2025</v>
      </c>
      <c r="O897" s="15" t="str">
        <f>IF(H897="","",Sheet1!AH897)</f>
        <v>WIN-062</v>
      </c>
      <c r="S897" s="40" t="str">
        <f>IF(H897="","",Sheet1!AL897)</f>
        <v>2AN7 WM+ BTN 109 Cách Mạng Tháng 8</v>
      </c>
      <c r="V897" s="40" t="str">
        <f>IF(H897="","",Sheet1!AL897)</f>
        <v>2AN7 WM+ BTN 109 Cách Mạng Tháng 8</v>
      </c>
      <c r="Y897" s="15" t="str">
        <f>IF(H897="","",Sheet1!AJ897)</f>
        <v>GTLX250G</v>
      </c>
      <c r="AB897" s="51">
        <f t="shared" si="131"/>
        <v>5111</v>
      </c>
      <c r="AC897" s="51">
        <f t="shared" si="132"/>
        <v>131</v>
      </c>
      <c r="AE897" s="45">
        <f>IF(H897="","",Sheet1!U897)</f>
        <v>1</v>
      </c>
      <c r="AG897" s="15">
        <f>IF(H897="","",Sheet1!T897)</f>
        <v>41150</v>
      </c>
      <c r="AH897" s="46">
        <f t="shared" si="133"/>
        <v>41150</v>
      </c>
      <c r="AL897" s="48">
        <f t="shared" si="134"/>
        <v>8</v>
      </c>
      <c r="AN897" s="45">
        <f t="shared" si="135"/>
        <v>3292</v>
      </c>
      <c r="AO897" s="48">
        <f t="shared" si="136"/>
        <v>33311</v>
      </c>
      <c r="AQ897" s="52" t="str">
        <f t="shared" si="137"/>
        <v>K-hangtra</v>
      </c>
      <c r="AR897" s="52">
        <f t="shared" si="138"/>
        <v>156</v>
      </c>
      <c r="AS897" s="52">
        <f t="shared" si="139"/>
        <v>632</v>
      </c>
    </row>
    <row r="898" spans="3:45" x14ac:dyDescent="0.25">
      <c r="C898" s="39" t="str">
        <f>IF(H898="","",Sheet1!AI898)</f>
        <v>N</v>
      </c>
      <c r="D898" s="38" t="s">
        <v>3039</v>
      </c>
      <c r="E898" s="38" t="s">
        <v>25</v>
      </c>
      <c r="F898" s="39" t="str">
        <f>IF(H898="","",Sheet1!AF898)</f>
        <v>07/10/2025</v>
      </c>
      <c r="G898" t="str">
        <f>IF(H898="","",Sheet1!AF898)</f>
        <v>07/10/2025</v>
      </c>
      <c r="H898" s="21">
        <v>9106034896</v>
      </c>
      <c r="I898" t="str">
        <f>IF(H898="","",Sheet1!AF898)</f>
        <v>07/10/2025</v>
      </c>
      <c r="J898" s="40" t="str">
        <f t="shared" si="130"/>
        <v>NKHT2510/02300017192</v>
      </c>
      <c r="L898" s="42" t="str">
        <f>IF(H898="","",Sheet1!AK898)</f>
        <v>K25TTM</v>
      </c>
      <c r="M898" s="42" t="str">
        <f>IF(H898="","",Sheet1!AE898)</f>
        <v>00017192</v>
      </c>
      <c r="N898" s="43" t="str">
        <f>IF(H898="","",Sheet1!AF898)</f>
        <v>07/10/2025</v>
      </c>
      <c r="O898" s="15" t="str">
        <f>IF(H898="","",Sheet1!AH898)</f>
        <v>WIN-023</v>
      </c>
      <c r="S898" s="40" t="str">
        <f>IF(H898="","",Sheet1!AL898)</f>
        <v>4112 WM+ DNI 38 Đặng Văn Trơn</v>
      </c>
      <c r="V898" s="40" t="str">
        <f>IF(H898="","",Sheet1!AL898)</f>
        <v>4112 WM+ DNI 38 Đặng Văn Trơn</v>
      </c>
      <c r="Y898" s="15" t="str">
        <f>IF(H898="","",Sheet1!AJ898)</f>
        <v>CN300</v>
      </c>
      <c r="AB898" s="51">
        <f t="shared" si="131"/>
        <v>5111</v>
      </c>
      <c r="AC898" s="51">
        <f t="shared" si="132"/>
        <v>131</v>
      </c>
      <c r="AE898" s="45">
        <f>IF(H898="","",Sheet1!U898)</f>
        <v>1</v>
      </c>
      <c r="AG898" s="15">
        <f>IF(H898="","",Sheet1!T898)</f>
        <v>70950</v>
      </c>
      <c r="AH898" s="46">
        <f t="shared" si="133"/>
        <v>70950</v>
      </c>
      <c r="AL898" s="48">
        <f t="shared" si="134"/>
        <v>8</v>
      </c>
      <c r="AN898" s="45">
        <f t="shared" si="135"/>
        <v>5676</v>
      </c>
      <c r="AO898" s="48">
        <f t="shared" si="136"/>
        <v>33311</v>
      </c>
      <c r="AQ898" s="52" t="str">
        <f t="shared" si="137"/>
        <v>K-hangtra</v>
      </c>
      <c r="AR898" s="52">
        <f t="shared" si="138"/>
        <v>156</v>
      </c>
      <c r="AS898" s="52">
        <f t="shared" si="139"/>
        <v>632</v>
      </c>
    </row>
    <row r="899" spans="3:45" x14ac:dyDescent="0.25">
      <c r="C899" s="39" t="str">
        <f>IF(H899="","",Sheet1!AI899)</f>
        <v>N</v>
      </c>
      <c r="D899" s="38" t="s">
        <v>3039</v>
      </c>
      <c r="E899" s="38" t="s">
        <v>25</v>
      </c>
      <c r="F899" s="39" t="str">
        <f>IF(H899="","",Sheet1!AF899)</f>
        <v>07/10/2025</v>
      </c>
      <c r="G899" t="str">
        <f>IF(H899="","",Sheet1!AF899)</f>
        <v>07/10/2025</v>
      </c>
      <c r="H899" s="21">
        <v>9106034896</v>
      </c>
      <c r="I899" t="str">
        <f>IF(H899="","",Sheet1!AF899)</f>
        <v>07/10/2025</v>
      </c>
      <c r="J899" s="40" t="str">
        <f t="shared" ref="J899:J962" si="140">"NKHT25"&amp;TEXT(MONTH(I899),"00")&amp;"/"&amp;RIGHT(O899,3)&amp;M899</f>
        <v>NKHT2510/02300017192</v>
      </c>
      <c r="L899" s="42" t="str">
        <f>IF(H899="","",Sheet1!AK899)</f>
        <v>K25TTM</v>
      </c>
      <c r="M899" s="42" t="str">
        <f>IF(H899="","",Sheet1!AE899)</f>
        <v>00017192</v>
      </c>
      <c r="N899" s="43" t="str">
        <f>IF(H899="","",Sheet1!AF899)</f>
        <v>07/10/2025</v>
      </c>
      <c r="O899" s="15" t="str">
        <f>IF(H899="","",Sheet1!AH899)</f>
        <v>WIN-023</v>
      </c>
      <c r="S899" s="40" t="str">
        <f>IF(H899="","",Sheet1!AL899)</f>
        <v>4112 WM+ DNI 38 Đặng Văn Trơn</v>
      </c>
      <c r="V899" s="40" t="str">
        <f>IF(H899="","",Sheet1!AL899)</f>
        <v>4112 WM+ DNI 38 Đặng Văn Trơn</v>
      </c>
      <c r="Y899" s="15" t="str">
        <f>IF(H899="","",Sheet1!AJ899)</f>
        <v>MNH250</v>
      </c>
      <c r="AB899" s="51">
        <f t="shared" ref="AB899:AB962" si="141">IF(H899="","",5111)</f>
        <v>5111</v>
      </c>
      <c r="AC899" s="51">
        <f t="shared" ref="AC899:AC962" si="142">IF(H899="","",131)</f>
        <v>131</v>
      </c>
      <c r="AE899" s="45">
        <f>IF(H899="","",Sheet1!U899)</f>
        <v>2</v>
      </c>
      <c r="AG899" s="15">
        <f>IF(H899="","",Sheet1!T899)</f>
        <v>46000</v>
      </c>
      <c r="AH899" s="46">
        <f t="shared" ref="AH899:AH962" si="143">AE899*AG899</f>
        <v>92000</v>
      </c>
      <c r="AL899" s="48">
        <f t="shared" ref="AL899:AL962" si="144">IF(H899="","",8)</f>
        <v>8</v>
      </c>
      <c r="AN899" s="45">
        <f t="shared" ref="AN899:AN962" si="145">AH899*8%</f>
        <v>7360</v>
      </c>
      <c r="AO899" s="48">
        <f t="shared" ref="AO899:AO962" si="146">IF(H899="","",33311)</f>
        <v>33311</v>
      </c>
      <c r="AQ899" s="52" t="str">
        <f t="shared" ref="AQ899:AQ962" si="147">IF(H899="","","K-hangtra")</f>
        <v>K-hangtra</v>
      </c>
      <c r="AR899" s="52">
        <f t="shared" ref="AR899:AR962" si="148">IF(H899="","",156)</f>
        <v>156</v>
      </c>
      <c r="AS899" s="52">
        <f t="shared" ref="AS899:AS962" si="149">IF(H899="","",632)</f>
        <v>632</v>
      </c>
    </row>
    <row r="900" spans="3:45" x14ac:dyDescent="0.25">
      <c r="C900" s="39" t="str">
        <f>IF(H900="","",Sheet1!AI900)</f>
        <v>B</v>
      </c>
      <c r="D900" s="38" t="s">
        <v>3039</v>
      </c>
      <c r="E900" s="38" t="s">
        <v>25</v>
      </c>
      <c r="F900" s="39" t="str">
        <f>IF(H900="","",Sheet1!AF900)</f>
        <v>07/10/2025</v>
      </c>
      <c r="G900" t="str">
        <f>IF(H900="","",Sheet1!AF900)</f>
        <v>07/10/2025</v>
      </c>
      <c r="H900" s="21">
        <v>9106034991</v>
      </c>
      <c r="I900" t="str">
        <f>IF(H900="","",Sheet1!AF900)</f>
        <v>07/10/2025</v>
      </c>
      <c r="J900" s="40" t="str">
        <f t="shared" si="140"/>
        <v>NKHT2510/00300018076</v>
      </c>
      <c r="L900" s="42" t="str">
        <f>IF(H900="","",Sheet1!AK900)</f>
        <v>K25TTM</v>
      </c>
      <c r="M900" s="42" t="str">
        <f>IF(H900="","",Sheet1!AE900)</f>
        <v>00018076</v>
      </c>
      <c r="N900" s="43" t="str">
        <f>IF(H900="","",Sheet1!AF900)</f>
        <v>07/10/2025</v>
      </c>
      <c r="O900" s="15" t="str">
        <f>IF(H900="","",Sheet1!AH900)</f>
        <v>WIN-PTO-00-003</v>
      </c>
      <c r="S900" s="40" t="str">
        <f>IF(H900="","",Sheet1!AL900)</f>
        <v>2AFF WM+ PTO Khu 5, Xuân Lộc</v>
      </c>
      <c r="V900" s="40" t="str">
        <f>IF(H900="","",Sheet1!AL900)</f>
        <v>2AFF WM+ PTO Khu 5, Xuân Lộc</v>
      </c>
      <c r="Y900" s="15" t="str">
        <f>IF(H900="","",Sheet1!AJ900)</f>
        <v>TH200</v>
      </c>
      <c r="AB900" s="51">
        <f t="shared" si="141"/>
        <v>5111</v>
      </c>
      <c r="AC900" s="51">
        <f t="shared" si="142"/>
        <v>131</v>
      </c>
      <c r="AE900" s="45">
        <f>IF(H900="","",Sheet1!U900)</f>
        <v>5</v>
      </c>
      <c r="AG900" s="15">
        <f>IF(H900="","",Sheet1!T900)</f>
        <v>45588</v>
      </c>
      <c r="AH900" s="46">
        <f t="shared" si="143"/>
        <v>227940</v>
      </c>
      <c r="AL900" s="48">
        <f t="shared" si="144"/>
        <v>8</v>
      </c>
      <c r="AN900" s="45">
        <f t="shared" si="145"/>
        <v>18235.2</v>
      </c>
      <c r="AO900" s="48">
        <f t="shared" si="146"/>
        <v>33311</v>
      </c>
      <c r="AQ900" s="52" t="str">
        <f t="shared" si="147"/>
        <v>K-hangtra</v>
      </c>
      <c r="AR900" s="52">
        <f t="shared" si="148"/>
        <v>156</v>
      </c>
      <c r="AS900" s="52">
        <f t="shared" si="149"/>
        <v>632</v>
      </c>
    </row>
    <row r="901" spans="3:45" x14ac:dyDescent="0.25">
      <c r="C901" s="39" t="str">
        <f>IF(H901="","",Sheet1!AI901)</f>
        <v>N</v>
      </c>
      <c r="D901" s="38" t="s">
        <v>3039</v>
      </c>
      <c r="E901" s="38" t="s">
        <v>25</v>
      </c>
      <c r="F901" s="39" t="str">
        <f>IF(H901="","",Sheet1!AF901)</f>
        <v>07/10/2025</v>
      </c>
      <c r="G901" t="str">
        <f>IF(H901="","",Sheet1!AF901)</f>
        <v>07/10/2025</v>
      </c>
      <c r="H901" s="21">
        <v>9106035020</v>
      </c>
      <c r="I901" t="str">
        <f>IF(H901="","",Sheet1!AF901)</f>
        <v>07/10/2025</v>
      </c>
      <c r="J901" s="40" t="str">
        <f t="shared" si="140"/>
        <v>NKHT2510/07100009523</v>
      </c>
      <c r="L901" s="42" t="str">
        <f>IF(H901="","",Sheet1!AK901)</f>
        <v>K25TTM</v>
      </c>
      <c r="M901" s="42" t="str">
        <f>IF(H901="","",Sheet1!AE901)</f>
        <v>00009523</v>
      </c>
      <c r="N901" s="43" t="str">
        <f>IF(H901="","",Sheet1!AF901)</f>
        <v>07/10/2025</v>
      </c>
      <c r="O901" s="15" t="str">
        <f>IF(H901="","",Sheet1!AH901)</f>
        <v>WIN-071</v>
      </c>
      <c r="S901" s="40" t="str">
        <f>IF(H901="","",Sheet1!AL901)</f>
        <v>2AZN WM+ BDH KP Ca Công, Hoài Nhơn</v>
      </c>
      <c r="V901" s="40" t="str">
        <f>IF(H901="","",Sheet1!AL901)</f>
        <v>2AZN WM+ BDH KP Ca Công, Hoài Nhơn</v>
      </c>
      <c r="Y901" s="15" t="str">
        <f>IF(H901="","",Sheet1!AJ901)</f>
        <v>CC300</v>
      </c>
      <c r="AB901" s="51">
        <f t="shared" si="141"/>
        <v>5111</v>
      </c>
      <c r="AC901" s="51">
        <f t="shared" si="142"/>
        <v>131</v>
      </c>
      <c r="AE901" s="45">
        <f>IF(H901="","",Sheet1!U901)</f>
        <v>2</v>
      </c>
      <c r="AG901" s="15">
        <f>IF(H901="","",Sheet1!T901)</f>
        <v>60885</v>
      </c>
      <c r="AH901" s="46">
        <f t="shared" si="143"/>
        <v>121770</v>
      </c>
      <c r="AL901" s="48">
        <f t="shared" si="144"/>
        <v>8</v>
      </c>
      <c r="AN901" s="45">
        <f t="shared" si="145"/>
        <v>9741.6</v>
      </c>
      <c r="AO901" s="48">
        <f t="shared" si="146"/>
        <v>33311</v>
      </c>
      <c r="AQ901" s="52" t="str">
        <f t="shared" si="147"/>
        <v>K-hangtra</v>
      </c>
      <c r="AR901" s="52">
        <f t="shared" si="148"/>
        <v>156</v>
      </c>
      <c r="AS901" s="52">
        <f t="shared" si="149"/>
        <v>632</v>
      </c>
    </row>
    <row r="902" spans="3:45" x14ac:dyDescent="0.25">
      <c r="C902" s="39" t="str">
        <f>IF(H902="","",Sheet1!AI902)</f>
        <v>N</v>
      </c>
      <c r="D902" s="38" t="s">
        <v>3039</v>
      </c>
      <c r="E902" s="38" t="s">
        <v>25</v>
      </c>
      <c r="F902" s="39" t="str">
        <f>IF(H902="","",Sheet1!AF902)</f>
        <v>07/10/2025</v>
      </c>
      <c r="G902" t="str">
        <f>IF(H902="","",Sheet1!AF902)</f>
        <v>07/10/2025</v>
      </c>
      <c r="H902" s="21">
        <v>9106035020</v>
      </c>
      <c r="I902" t="str">
        <f>IF(H902="","",Sheet1!AF902)</f>
        <v>07/10/2025</v>
      </c>
      <c r="J902" s="40" t="str">
        <f t="shared" si="140"/>
        <v>NKHT2510/07100009523</v>
      </c>
      <c r="L902" s="42" t="str">
        <f>IF(H902="","",Sheet1!AK902)</f>
        <v>K25TTM</v>
      </c>
      <c r="M902" s="42" t="str">
        <f>IF(H902="","",Sheet1!AE902)</f>
        <v>00009523</v>
      </c>
      <c r="N902" s="43" t="str">
        <f>IF(H902="","",Sheet1!AF902)</f>
        <v>07/10/2025</v>
      </c>
      <c r="O902" s="15" t="str">
        <f>IF(H902="","",Sheet1!AH902)</f>
        <v>WIN-071</v>
      </c>
      <c r="S902" s="40" t="str">
        <f>IF(H902="","",Sheet1!AL902)</f>
        <v>2AZN WM+ BDH KP Ca Công, Hoài Nhơn</v>
      </c>
      <c r="V902" s="40" t="str">
        <f>IF(H902="","",Sheet1!AL902)</f>
        <v>2AZN WM+ BDH KP Ca Công, Hoài Nhơn</v>
      </c>
      <c r="Y902" s="15" t="str">
        <f>IF(H902="","",Sheet1!AJ902)</f>
        <v>GTLX250G</v>
      </c>
      <c r="AB902" s="51">
        <f t="shared" si="141"/>
        <v>5111</v>
      </c>
      <c r="AC902" s="51">
        <f t="shared" si="142"/>
        <v>131</v>
      </c>
      <c r="AE902" s="45">
        <f>IF(H902="","",Sheet1!U902)</f>
        <v>2</v>
      </c>
      <c r="AG902" s="15">
        <f>IF(H902="","",Sheet1!T902)</f>
        <v>41150</v>
      </c>
      <c r="AH902" s="46">
        <f t="shared" si="143"/>
        <v>82300</v>
      </c>
      <c r="AL902" s="48">
        <f t="shared" si="144"/>
        <v>8</v>
      </c>
      <c r="AN902" s="45">
        <f t="shared" si="145"/>
        <v>6584</v>
      </c>
      <c r="AO902" s="48">
        <f t="shared" si="146"/>
        <v>33311</v>
      </c>
      <c r="AQ902" s="52" t="str">
        <f t="shared" si="147"/>
        <v>K-hangtra</v>
      </c>
      <c r="AR902" s="52">
        <f t="shared" si="148"/>
        <v>156</v>
      </c>
      <c r="AS902" s="52">
        <f t="shared" si="149"/>
        <v>632</v>
      </c>
    </row>
    <row r="903" spans="3:45" x14ac:dyDescent="0.25">
      <c r="C903" s="39" t="str">
        <f>IF(H903="","",Sheet1!AI903)</f>
        <v>N</v>
      </c>
      <c r="D903" s="38" t="s">
        <v>3039</v>
      </c>
      <c r="E903" s="38" t="s">
        <v>25</v>
      </c>
      <c r="F903" s="39" t="str">
        <f>IF(H903="","",Sheet1!AF903)</f>
        <v>07/10/2025</v>
      </c>
      <c r="G903" t="str">
        <f>IF(H903="","",Sheet1!AF903)</f>
        <v>07/10/2025</v>
      </c>
      <c r="H903" s="21">
        <v>9106035048</v>
      </c>
      <c r="I903" t="str">
        <f>IF(H903="","",Sheet1!AF903)</f>
        <v>07/10/2025</v>
      </c>
      <c r="J903" s="40" t="str">
        <f t="shared" si="140"/>
        <v>NKHT2510/01600025792</v>
      </c>
      <c r="L903" s="42" t="str">
        <f>IF(H903="","",Sheet1!AK903)</f>
        <v>K25TTM</v>
      </c>
      <c r="M903" s="42" t="str">
        <f>IF(H903="","",Sheet1!AE903)</f>
        <v>00025792</v>
      </c>
      <c r="N903" s="43" t="str">
        <f>IF(H903="","",Sheet1!AF903)</f>
        <v>07/10/2025</v>
      </c>
      <c r="O903" s="15" t="str">
        <f>IF(H903="","",Sheet1!AH903)</f>
        <v>WIN-CTO-01-016</v>
      </c>
      <c r="S903" s="40" t="str">
        <f>IF(H903="","",Sheet1!AL903)</f>
        <v>2AHV WM+ CTO 8C/1 Đường 1B</v>
      </c>
      <c r="V903" s="40" t="str">
        <f>IF(H903="","",Sheet1!AL903)</f>
        <v>2AHV WM+ CTO 8C/1 Đường 1B</v>
      </c>
      <c r="Y903" s="15" t="str">
        <f>IF(H903="","",Sheet1!AJ903)</f>
        <v>GM500</v>
      </c>
      <c r="AB903" s="51">
        <f t="shared" si="141"/>
        <v>5111</v>
      </c>
      <c r="AC903" s="51">
        <f t="shared" si="142"/>
        <v>131</v>
      </c>
      <c r="AE903" s="45">
        <f>IF(H903="","",Sheet1!U903)</f>
        <v>1</v>
      </c>
      <c r="AG903" s="15">
        <f>IF(H903="","",Sheet1!T903)</f>
        <v>111058</v>
      </c>
      <c r="AH903" s="46">
        <f t="shared" si="143"/>
        <v>111058</v>
      </c>
      <c r="AL903" s="48">
        <f t="shared" si="144"/>
        <v>8</v>
      </c>
      <c r="AN903" s="45">
        <f t="shared" si="145"/>
        <v>8884.64</v>
      </c>
      <c r="AO903" s="48">
        <f t="shared" si="146"/>
        <v>33311</v>
      </c>
      <c r="AQ903" s="52" t="str">
        <f t="shared" si="147"/>
        <v>K-hangtra</v>
      </c>
      <c r="AR903" s="52">
        <f t="shared" si="148"/>
        <v>156</v>
      </c>
      <c r="AS903" s="52">
        <f t="shared" si="149"/>
        <v>632</v>
      </c>
    </row>
    <row r="904" spans="3:45" x14ac:dyDescent="0.25">
      <c r="C904" s="39" t="str">
        <f>IF(H904="","",Sheet1!AI904)</f>
        <v>B</v>
      </c>
      <c r="D904" s="38" t="s">
        <v>3039</v>
      </c>
      <c r="E904" s="38" t="s">
        <v>25</v>
      </c>
      <c r="F904" s="39" t="str">
        <f>IF(H904="","",Sheet1!AF904)</f>
        <v>07/10/2025</v>
      </c>
      <c r="G904" t="str">
        <f>IF(H904="","",Sheet1!AF904)</f>
        <v>07/10/2025</v>
      </c>
      <c r="H904" s="21">
        <v>9106035072</v>
      </c>
      <c r="I904" t="str">
        <f>IF(H904="","",Sheet1!AF904)</f>
        <v>07/10/2025</v>
      </c>
      <c r="J904" s="40" t="str">
        <f t="shared" si="140"/>
        <v>NKHT2510/00600014895</v>
      </c>
      <c r="L904" s="42" t="str">
        <f>IF(H904="","",Sheet1!AK904)</f>
        <v>K25TTM</v>
      </c>
      <c r="M904" s="42" t="str">
        <f>IF(H904="","",Sheet1!AE904)</f>
        <v>00014895</v>
      </c>
      <c r="N904" s="43" t="str">
        <f>IF(H904="","",Sheet1!AF904)</f>
        <v>07/10/2025</v>
      </c>
      <c r="O904" s="15" t="str">
        <f>IF(H904="","",Sheet1!AH904)</f>
        <v>WIN-HDG-00-006</v>
      </c>
      <c r="S904" s="40" t="str">
        <f>IF(H904="","",Sheet1!AL904)</f>
        <v>3406 WM+ HDG 28 Nguyễn Thị Duệ</v>
      </c>
      <c r="V904" s="40" t="str">
        <f>IF(H904="","",Sheet1!AL904)</f>
        <v>3406 WM+ HDG 28 Nguyễn Thị Duệ</v>
      </c>
      <c r="Y904" s="15" t="str">
        <f>IF(H904="","",Sheet1!AJ904)</f>
        <v>GM500</v>
      </c>
      <c r="AB904" s="51">
        <f t="shared" si="141"/>
        <v>5111</v>
      </c>
      <c r="AC904" s="51">
        <f t="shared" si="142"/>
        <v>131</v>
      </c>
      <c r="AE904" s="45">
        <f>IF(H904="","",Sheet1!U904)</f>
        <v>1</v>
      </c>
      <c r="AG904" s="15">
        <f>IF(H904="","",Sheet1!T904)</f>
        <v>111058</v>
      </c>
      <c r="AH904" s="46">
        <f t="shared" si="143"/>
        <v>111058</v>
      </c>
      <c r="AL904" s="48">
        <f t="shared" si="144"/>
        <v>8</v>
      </c>
      <c r="AN904" s="45">
        <f t="shared" si="145"/>
        <v>8884.64</v>
      </c>
      <c r="AO904" s="48">
        <f t="shared" si="146"/>
        <v>33311</v>
      </c>
      <c r="AQ904" s="52" t="str">
        <f t="shared" si="147"/>
        <v>K-hangtra</v>
      </c>
      <c r="AR904" s="52">
        <f t="shared" si="148"/>
        <v>156</v>
      </c>
      <c r="AS904" s="52">
        <f t="shared" si="149"/>
        <v>632</v>
      </c>
    </row>
    <row r="905" spans="3:45" x14ac:dyDescent="0.25">
      <c r="C905" s="39" t="str">
        <f>IF(H905="","",Sheet1!AI905)</f>
        <v>B</v>
      </c>
      <c r="D905" s="38" t="s">
        <v>3039</v>
      </c>
      <c r="E905" s="38" t="s">
        <v>25</v>
      </c>
      <c r="F905" s="39" t="str">
        <f>IF(H905="","",Sheet1!AF905)</f>
        <v>07/10/2025</v>
      </c>
      <c r="G905" t="str">
        <f>IF(H905="","",Sheet1!AF905)</f>
        <v>07/10/2025</v>
      </c>
      <c r="H905" s="21">
        <v>9106035134</v>
      </c>
      <c r="I905" t="str">
        <f>IF(H905="","",Sheet1!AF905)</f>
        <v>07/10/2025</v>
      </c>
      <c r="J905" s="40" t="str">
        <f t="shared" si="140"/>
        <v>NKHT2510/00600014896</v>
      </c>
      <c r="L905" s="42" t="str">
        <f>IF(H905="","",Sheet1!AK905)</f>
        <v>K25TTM</v>
      </c>
      <c r="M905" s="42" t="str">
        <f>IF(H905="","",Sheet1!AE905)</f>
        <v>00014896</v>
      </c>
      <c r="N905" s="43" t="str">
        <f>IF(H905="","",Sheet1!AF905)</f>
        <v>07/10/2025</v>
      </c>
      <c r="O905" s="15" t="str">
        <f>IF(H905="","",Sheet1!AH905)</f>
        <v>WIN-HDG-00-006</v>
      </c>
      <c r="S905" s="40" t="str">
        <f>IF(H905="","",Sheet1!AL905)</f>
        <v>3406 WM+ HDG 28 Nguyễn Thị Duệ</v>
      </c>
      <c r="V905" s="40" t="str">
        <f>IF(H905="","",Sheet1!AL905)</f>
        <v>3406 WM+ HDG 28 Nguyễn Thị Duệ</v>
      </c>
      <c r="Y905" s="15" t="str">
        <f>IF(H905="","",Sheet1!AJ905)</f>
        <v>CN300</v>
      </c>
      <c r="AB905" s="51">
        <f t="shared" si="141"/>
        <v>5111</v>
      </c>
      <c r="AC905" s="51">
        <f t="shared" si="142"/>
        <v>131</v>
      </c>
      <c r="AE905" s="45">
        <f>IF(H905="","",Sheet1!U905)</f>
        <v>1</v>
      </c>
      <c r="AG905" s="15">
        <f>IF(H905="","",Sheet1!T905)</f>
        <v>70950</v>
      </c>
      <c r="AH905" s="46">
        <f t="shared" si="143"/>
        <v>70950</v>
      </c>
      <c r="AL905" s="48">
        <f t="shared" si="144"/>
        <v>8</v>
      </c>
      <c r="AN905" s="45">
        <f t="shared" si="145"/>
        <v>5676</v>
      </c>
      <c r="AO905" s="48">
        <f t="shared" si="146"/>
        <v>33311</v>
      </c>
      <c r="AQ905" s="52" t="str">
        <f t="shared" si="147"/>
        <v>K-hangtra</v>
      </c>
      <c r="AR905" s="52">
        <f t="shared" si="148"/>
        <v>156</v>
      </c>
      <c r="AS905" s="52">
        <f t="shared" si="149"/>
        <v>632</v>
      </c>
    </row>
    <row r="906" spans="3:45" x14ac:dyDescent="0.25">
      <c r="C906" s="39" t="str">
        <f>IF(H906="","",Sheet1!AI906)</f>
        <v>N</v>
      </c>
      <c r="D906" s="38" t="s">
        <v>3039</v>
      </c>
      <c r="E906" s="38" t="s">
        <v>25</v>
      </c>
      <c r="F906" s="39" t="str">
        <f>IF(H906="","",Sheet1!AF906)</f>
        <v>07/10/2025</v>
      </c>
      <c r="G906" t="str">
        <f>IF(H906="","",Sheet1!AF906)</f>
        <v>07/10/2025</v>
      </c>
      <c r="H906" s="21">
        <v>9106035169</v>
      </c>
      <c r="I906" t="str">
        <f>IF(H906="","",Sheet1!AF906)</f>
        <v>07/10/2025</v>
      </c>
      <c r="J906" s="40" t="str">
        <f t="shared" si="140"/>
        <v>NKHT2510/01600025796</v>
      </c>
      <c r="L906" s="42" t="str">
        <f>IF(H906="","",Sheet1!AK906)</f>
        <v>K25TTM</v>
      </c>
      <c r="M906" s="42" t="str">
        <f>IF(H906="","",Sheet1!AE906)</f>
        <v>00025796</v>
      </c>
      <c r="N906" s="43" t="str">
        <f>IF(H906="","",Sheet1!AF906)</f>
        <v>07/10/2025</v>
      </c>
      <c r="O906" s="15" t="str">
        <f>IF(H906="","",Sheet1!AH906)</f>
        <v>WIN-CTO-01-016</v>
      </c>
      <c r="S906" s="40" t="str">
        <f>IF(H906="","",Sheet1!AL906)</f>
        <v>3902 WM+ CTO Thửa 12 Yên Hoà</v>
      </c>
      <c r="V906" s="40" t="str">
        <f>IF(H906="","",Sheet1!AL906)</f>
        <v>3902 WM+ CTO Thửa 12 Yên Hoà</v>
      </c>
      <c r="Y906" s="15" t="str">
        <f>IF(H906="","",Sheet1!AJ906)</f>
        <v>GM500</v>
      </c>
      <c r="AB906" s="51">
        <f t="shared" si="141"/>
        <v>5111</v>
      </c>
      <c r="AC906" s="51">
        <f t="shared" si="142"/>
        <v>131</v>
      </c>
      <c r="AE906" s="45">
        <f>IF(H906="","",Sheet1!U906)</f>
        <v>1</v>
      </c>
      <c r="AG906" s="15">
        <f>IF(H906="","",Sheet1!T906)</f>
        <v>111058</v>
      </c>
      <c r="AH906" s="46">
        <f t="shared" si="143"/>
        <v>111058</v>
      </c>
      <c r="AL906" s="48">
        <f t="shared" si="144"/>
        <v>8</v>
      </c>
      <c r="AN906" s="45">
        <f t="shared" si="145"/>
        <v>8884.64</v>
      </c>
      <c r="AO906" s="48">
        <f t="shared" si="146"/>
        <v>33311</v>
      </c>
      <c r="AQ906" s="52" t="str">
        <f t="shared" si="147"/>
        <v>K-hangtra</v>
      </c>
      <c r="AR906" s="52">
        <f t="shared" si="148"/>
        <v>156</v>
      </c>
      <c r="AS906" s="52">
        <f t="shared" si="149"/>
        <v>632</v>
      </c>
    </row>
    <row r="907" spans="3:45" x14ac:dyDescent="0.25">
      <c r="C907" s="39" t="str">
        <f>IF(H907="","",Sheet1!AI907)</f>
        <v>N</v>
      </c>
      <c r="D907" s="38" t="s">
        <v>3039</v>
      </c>
      <c r="E907" s="38" t="s">
        <v>25</v>
      </c>
      <c r="F907" s="39" t="str">
        <f>IF(H907="","",Sheet1!AF907)</f>
        <v>07/10/2025</v>
      </c>
      <c r="G907" t="str">
        <f>IF(H907="","",Sheet1!AF907)</f>
        <v>07/10/2025</v>
      </c>
      <c r="H907" s="21">
        <v>9106035172</v>
      </c>
      <c r="I907" t="str">
        <f>IF(H907="","",Sheet1!AF907)</f>
        <v>07/10/2025</v>
      </c>
      <c r="J907" s="40" t="str">
        <f t="shared" si="140"/>
        <v>NKHT2510/00900080436</v>
      </c>
      <c r="L907" s="42" t="str">
        <f>IF(H907="","",Sheet1!AK907)</f>
        <v>K25TTM</v>
      </c>
      <c r="M907" s="42" t="str">
        <f>IF(H907="","",Sheet1!AE907)</f>
        <v>00080436</v>
      </c>
      <c r="N907" s="43" t="str">
        <f>IF(H907="","",Sheet1!AF907)</f>
        <v>07/10/2025</v>
      </c>
      <c r="O907" s="15" t="str">
        <f>IF(H907="","",Sheet1!AH907)</f>
        <v>WIN-DNG-01-009</v>
      </c>
      <c r="S907" s="40" t="str">
        <f>IF(H907="","",Sheet1!AL907)</f>
        <v>3938 WM+ DNG 200 Núi Thành</v>
      </c>
      <c r="V907" s="40" t="str">
        <f>IF(H907="","",Sheet1!AL907)</f>
        <v>3938 WM+ DNG 200 Núi Thành</v>
      </c>
      <c r="Y907" s="15" t="str">
        <f>IF(H907="","",Sheet1!AJ907)</f>
        <v>CC300</v>
      </c>
      <c r="AB907" s="51">
        <f t="shared" si="141"/>
        <v>5111</v>
      </c>
      <c r="AC907" s="51">
        <f t="shared" si="142"/>
        <v>131</v>
      </c>
      <c r="AE907" s="45">
        <f>IF(H907="","",Sheet1!U907)</f>
        <v>1</v>
      </c>
      <c r="AG907" s="15">
        <f>IF(H907="","",Sheet1!T907)</f>
        <v>60885</v>
      </c>
      <c r="AH907" s="46">
        <f t="shared" si="143"/>
        <v>60885</v>
      </c>
      <c r="AL907" s="48">
        <f t="shared" si="144"/>
        <v>8</v>
      </c>
      <c r="AN907" s="45">
        <f t="shared" si="145"/>
        <v>4870.8</v>
      </c>
      <c r="AO907" s="48">
        <f t="shared" si="146"/>
        <v>33311</v>
      </c>
      <c r="AQ907" s="52" t="str">
        <f t="shared" si="147"/>
        <v>K-hangtra</v>
      </c>
      <c r="AR907" s="52">
        <f t="shared" si="148"/>
        <v>156</v>
      </c>
      <c r="AS907" s="52">
        <f t="shared" si="149"/>
        <v>632</v>
      </c>
    </row>
    <row r="908" spans="3:45" x14ac:dyDescent="0.25">
      <c r="C908" s="39" t="str">
        <f>IF(H908="","",Sheet1!AI908)</f>
        <v>N</v>
      </c>
      <c r="D908" s="38" t="s">
        <v>3039</v>
      </c>
      <c r="E908" s="38" t="s">
        <v>25</v>
      </c>
      <c r="F908" s="39" t="str">
        <f>IF(H908="","",Sheet1!AF908)</f>
        <v>07/10/2025</v>
      </c>
      <c r="G908" t="str">
        <f>IF(H908="","",Sheet1!AF908)</f>
        <v>07/10/2025</v>
      </c>
      <c r="H908" s="21">
        <v>9106035172</v>
      </c>
      <c r="I908" t="str">
        <f>IF(H908="","",Sheet1!AF908)</f>
        <v>07/10/2025</v>
      </c>
      <c r="J908" s="40" t="str">
        <f t="shared" si="140"/>
        <v>NKHT2510/00900080436</v>
      </c>
      <c r="L908" s="42" t="str">
        <f>IF(H908="","",Sheet1!AK908)</f>
        <v>K25TTM</v>
      </c>
      <c r="M908" s="42" t="str">
        <f>IF(H908="","",Sheet1!AE908)</f>
        <v>00080436</v>
      </c>
      <c r="N908" s="43" t="str">
        <f>IF(H908="","",Sheet1!AF908)</f>
        <v>07/10/2025</v>
      </c>
      <c r="O908" s="15" t="str">
        <f>IF(H908="","",Sheet1!AH908)</f>
        <v>WIN-DNG-01-009</v>
      </c>
      <c r="S908" s="40" t="str">
        <f>IF(H908="","",Sheet1!AL908)</f>
        <v>3938 WM+ DNG 200 Núi Thành</v>
      </c>
      <c r="V908" s="40" t="str">
        <f>IF(H908="","",Sheet1!AL908)</f>
        <v>3938 WM+ DNG 200 Núi Thành</v>
      </c>
      <c r="Y908" s="15" t="str">
        <f>IF(H908="","",Sheet1!AJ908)</f>
        <v>GL250</v>
      </c>
      <c r="AB908" s="51">
        <f t="shared" si="141"/>
        <v>5111</v>
      </c>
      <c r="AC908" s="51">
        <f t="shared" si="142"/>
        <v>131</v>
      </c>
      <c r="AE908" s="45">
        <f>IF(H908="","",Sheet1!U908)</f>
        <v>1</v>
      </c>
      <c r="AG908" s="15">
        <f>IF(H908="","",Sheet1!T908)</f>
        <v>49500</v>
      </c>
      <c r="AH908" s="46">
        <f t="shared" si="143"/>
        <v>49500</v>
      </c>
      <c r="AL908" s="48">
        <f t="shared" si="144"/>
        <v>8</v>
      </c>
      <c r="AN908" s="45">
        <f t="shared" si="145"/>
        <v>3960</v>
      </c>
      <c r="AO908" s="48">
        <f t="shared" si="146"/>
        <v>33311</v>
      </c>
      <c r="AQ908" s="52" t="str">
        <f t="shared" si="147"/>
        <v>K-hangtra</v>
      </c>
      <c r="AR908" s="52">
        <f t="shared" si="148"/>
        <v>156</v>
      </c>
      <c r="AS908" s="52">
        <f t="shared" si="149"/>
        <v>632</v>
      </c>
    </row>
    <row r="909" spans="3:45" x14ac:dyDescent="0.25">
      <c r="C909" s="39" t="str">
        <f>IF(H909="","",Sheet1!AI909)</f>
        <v>N</v>
      </c>
      <c r="D909" s="38" t="s">
        <v>3039</v>
      </c>
      <c r="E909" s="38" t="s">
        <v>25</v>
      </c>
      <c r="F909" s="39" t="str">
        <f>IF(H909="","",Sheet1!AF909)</f>
        <v>07/10/2025</v>
      </c>
      <c r="G909" t="str">
        <f>IF(H909="","",Sheet1!AF909)</f>
        <v>07/10/2025</v>
      </c>
      <c r="H909" s="21">
        <v>9106035175</v>
      </c>
      <c r="I909" t="str">
        <f>IF(H909="","",Sheet1!AF909)</f>
        <v>07/10/2025</v>
      </c>
      <c r="J909" s="40" t="str">
        <f t="shared" si="140"/>
        <v>NKHT2510/00900080437</v>
      </c>
      <c r="L909" s="42" t="str">
        <f>IF(H909="","",Sheet1!AK909)</f>
        <v>K25TTM</v>
      </c>
      <c r="M909" s="42" t="str">
        <f>IF(H909="","",Sheet1!AE909)</f>
        <v>00080437</v>
      </c>
      <c r="N909" s="43" t="str">
        <f>IF(H909="","",Sheet1!AF909)</f>
        <v>07/10/2025</v>
      </c>
      <c r="O909" s="15" t="str">
        <f>IF(H909="","",Sheet1!AH909)</f>
        <v>WIN-DNG-01-009</v>
      </c>
      <c r="S909" s="40" t="str">
        <f>IF(H909="","",Sheet1!AL909)</f>
        <v>3938 WM+ DNG 200 Núi Thành</v>
      </c>
      <c r="V909" s="40" t="str">
        <f>IF(H909="","",Sheet1!AL909)</f>
        <v>3938 WM+ DNG 200 Núi Thành</v>
      </c>
      <c r="Y909" s="15" t="str">
        <f>IF(H909="","",Sheet1!AJ909)</f>
        <v>GM500</v>
      </c>
      <c r="AB909" s="51">
        <f t="shared" si="141"/>
        <v>5111</v>
      </c>
      <c r="AC909" s="51">
        <f t="shared" si="142"/>
        <v>131</v>
      </c>
      <c r="AE909" s="45">
        <f>IF(H909="","",Sheet1!U909)</f>
        <v>1</v>
      </c>
      <c r="AG909" s="15">
        <f>IF(H909="","",Sheet1!T909)</f>
        <v>111058</v>
      </c>
      <c r="AH909" s="46">
        <f t="shared" si="143"/>
        <v>111058</v>
      </c>
      <c r="AL909" s="48">
        <f t="shared" si="144"/>
        <v>8</v>
      </c>
      <c r="AN909" s="45">
        <f t="shared" si="145"/>
        <v>8884.64</v>
      </c>
      <c r="AO909" s="48">
        <f t="shared" si="146"/>
        <v>33311</v>
      </c>
      <c r="AQ909" s="52" t="str">
        <f t="shared" si="147"/>
        <v>K-hangtra</v>
      </c>
      <c r="AR909" s="52">
        <f t="shared" si="148"/>
        <v>156</v>
      </c>
      <c r="AS909" s="52">
        <f t="shared" si="149"/>
        <v>632</v>
      </c>
    </row>
    <row r="910" spans="3:45" x14ac:dyDescent="0.25">
      <c r="C910" s="39" t="str">
        <f>IF(H910="","",Sheet1!AI910)</f>
        <v>N</v>
      </c>
      <c r="D910" s="38" t="s">
        <v>3039</v>
      </c>
      <c r="E910" s="38" t="s">
        <v>25</v>
      </c>
      <c r="F910" s="39" t="str">
        <f>IF(H910="","",Sheet1!AF910)</f>
        <v>07/10/2025</v>
      </c>
      <c r="G910" t="str">
        <f>IF(H910="","",Sheet1!AF910)</f>
        <v>07/10/2025</v>
      </c>
      <c r="H910" s="21">
        <v>9106035175</v>
      </c>
      <c r="I910" t="str">
        <f>IF(H910="","",Sheet1!AF910)</f>
        <v>07/10/2025</v>
      </c>
      <c r="J910" s="40" t="str">
        <f t="shared" si="140"/>
        <v>NKHT2510/00900080437</v>
      </c>
      <c r="L910" s="42" t="str">
        <f>IF(H910="","",Sheet1!AK910)</f>
        <v>K25TTM</v>
      </c>
      <c r="M910" s="42" t="str">
        <f>IF(H910="","",Sheet1!AE910)</f>
        <v>00080437</v>
      </c>
      <c r="N910" s="43" t="str">
        <f>IF(H910="","",Sheet1!AF910)</f>
        <v>07/10/2025</v>
      </c>
      <c r="O910" s="15" t="str">
        <f>IF(H910="","",Sheet1!AH910)</f>
        <v>WIN-DNG-01-009</v>
      </c>
      <c r="S910" s="40" t="str">
        <f>IF(H910="","",Sheet1!AL910)</f>
        <v>3938 WM+ DNG 200 Núi Thành</v>
      </c>
      <c r="V910" s="40" t="str">
        <f>IF(H910="","",Sheet1!AL910)</f>
        <v>3938 WM+ DNG 200 Núi Thành</v>
      </c>
      <c r="Y910" s="15" t="str">
        <f>IF(H910="","",Sheet1!AJ910)</f>
        <v>GXD500</v>
      </c>
      <c r="AB910" s="51">
        <f t="shared" si="141"/>
        <v>5111</v>
      </c>
      <c r="AC910" s="51">
        <f t="shared" si="142"/>
        <v>131</v>
      </c>
      <c r="AE910" s="45">
        <f>IF(H910="","",Sheet1!U910)</f>
        <v>1</v>
      </c>
      <c r="AG910" s="15">
        <f>IF(H910="","",Sheet1!T910)</f>
        <v>111606</v>
      </c>
      <c r="AH910" s="46">
        <f t="shared" si="143"/>
        <v>111606</v>
      </c>
      <c r="AL910" s="48">
        <f t="shared" si="144"/>
        <v>8</v>
      </c>
      <c r="AN910" s="45">
        <f t="shared" si="145"/>
        <v>8928.48</v>
      </c>
      <c r="AO910" s="48">
        <f t="shared" si="146"/>
        <v>33311</v>
      </c>
      <c r="AQ910" s="52" t="str">
        <f t="shared" si="147"/>
        <v>K-hangtra</v>
      </c>
      <c r="AR910" s="52">
        <f t="shared" si="148"/>
        <v>156</v>
      </c>
      <c r="AS910" s="52">
        <f t="shared" si="149"/>
        <v>632</v>
      </c>
    </row>
    <row r="911" spans="3:45" x14ac:dyDescent="0.25">
      <c r="C911" s="39" t="str">
        <f>IF(H911="","",Sheet1!AI911)</f>
        <v>B</v>
      </c>
      <c r="D911" s="38" t="s">
        <v>3039</v>
      </c>
      <c r="E911" s="38" t="s">
        <v>25</v>
      </c>
      <c r="F911" s="39" t="str">
        <f>IF(H911="","",Sheet1!AF911)</f>
        <v>07/10/2025</v>
      </c>
      <c r="G911" t="str">
        <f>IF(H911="","",Sheet1!AF911)</f>
        <v>07/10/2025</v>
      </c>
      <c r="H911" s="21">
        <v>9106035176</v>
      </c>
      <c r="I911" t="str">
        <f>IF(H911="","",Sheet1!AF911)</f>
        <v>07/10/2025</v>
      </c>
      <c r="J911" s="40" t="str">
        <f t="shared" si="140"/>
        <v>NKHT2510/05800037232</v>
      </c>
      <c r="L911" s="42" t="str">
        <f>IF(H911="","",Sheet1!AK911)</f>
        <v>K25TTM</v>
      </c>
      <c r="M911" s="42" t="str">
        <f>IF(H911="","",Sheet1!AE911)</f>
        <v>00037232</v>
      </c>
      <c r="N911" s="43" t="str">
        <f>IF(H911="","",Sheet1!AF911)</f>
        <v>07/10/2025</v>
      </c>
      <c r="O911" s="15" t="str">
        <f>IF(H911="","",Sheet1!AH911)</f>
        <v>WIN-058</v>
      </c>
      <c r="S911" s="40" t="str">
        <f>IF(H911="","",Sheet1!AL911)</f>
        <v>2B20 WM+ NAN 184-186 Hồ Văn Sinh</v>
      </c>
      <c r="V911" s="40" t="str">
        <f>IF(H911="","",Sheet1!AL911)</f>
        <v>2B20 WM+ NAN 184-186 Hồ Văn Sinh</v>
      </c>
      <c r="Y911" s="15" t="str">
        <f>IF(H911="","",Sheet1!AJ911)</f>
        <v>GL250</v>
      </c>
      <c r="AB911" s="51">
        <f t="shared" si="141"/>
        <v>5111</v>
      </c>
      <c r="AC911" s="51">
        <f t="shared" si="142"/>
        <v>131</v>
      </c>
      <c r="AE911" s="45">
        <f>IF(H911="","",Sheet1!U911)</f>
        <v>2</v>
      </c>
      <c r="AG911" s="15">
        <f>IF(H911="","",Sheet1!T911)</f>
        <v>49500</v>
      </c>
      <c r="AH911" s="46">
        <f t="shared" si="143"/>
        <v>99000</v>
      </c>
      <c r="AL911" s="48">
        <f t="shared" si="144"/>
        <v>8</v>
      </c>
      <c r="AN911" s="45">
        <f t="shared" si="145"/>
        <v>7920</v>
      </c>
      <c r="AO911" s="48">
        <f t="shared" si="146"/>
        <v>33311</v>
      </c>
      <c r="AQ911" s="52" t="str">
        <f t="shared" si="147"/>
        <v>K-hangtra</v>
      </c>
      <c r="AR911" s="52">
        <f t="shared" si="148"/>
        <v>156</v>
      </c>
      <c r="AS911" s="52">
        <f t="shared" si="149"/>
        <v>632</v>
      </c>
    </row>
    <row r="912" spans="3:45" x14ac:dyDescent="0.25">
      <c r="C912" s="39" t="str">
        <f>IF(H912="","",Sheet1!AI912)</f>
        <v>B</v>
      </c>
      <c r="D912" s="38" t="s">
        <v>3039</v>
      </c>
      <c r="E912" s="38" t="s">
        <v>25</v>
      </c>
      <c r="F912" s="39" t="str">
        <f>IF(H912="","",Sheet1!AF912)</f>
        <v>07/10/2025</v>
      </c>
      <c r="G912" t="str">
        <f>IF(H912="","",Sheet1!AF912)</f>
        <v>07/10/2025</v>
      </c>
      <c r="H912" s="21">
        <v>9106035217</v>
      </c>
      <c r="I912" t="str">
        <f>IF(H912="","",Sheet1!AF912)</f>
        <v>07/10/2025</v>
      </c>
      <c r="J912" s="40" t="str">
        <f t="shared" si="140"/>
        <v>NKHT2510/05800037233</v>
      </c>
      <c r="L912" s="42" t="str">
        <f>IF(H912="","",Sheet1!AK912)</f>
        <v>K25TTM</v>
      </c>
      <c r="M912" s="42" t="str">
        <f>IF(H912="","",Sheet1!AE912)</f>
        <v>00037233</v>
      </c>
      <c r="N912" s="43" t="str">
        <f>IF(H912="","",Sheet1!AF912)</f>
        <v>07/10/2025</v>
      </c>
      <c r="O912" s="15" t="str">
        <f>IF(H912="","",Sheet1!AH912)</f>
        <v>WIN-058</v>
      </c>
      <c r="S912" s="40" t="str">
        <f>IF(H912="","",Sheet1!AL912)</f>
        <v>2B20 WM+ NAN 184-186 Hồ Văn Sinh</v>
      </c>
      <c r="V912" s="40" t="str">
        <f>IF(H912="","",Sheet1!AL912)</f>
        <v>2B20 WM+ NAN 184-186 Hồ Văn Sinh</v>
      </c>
      <c r="Y912" s="15" t="str">
        <f>IF(H912="","",Sheet1!AJ912)</f>
        <v>MNH250</v>
      </c>
      <c r="AB912" s="51">
        <f t="shared" si="141"/>
        <v>5111</v>
      </c>
      <c r="AC912" s="51">
        <f t="shared" si="142"/>
        <v>131</v>
      </c>
      <c r="AE912" s="45">
        <f>IF(H912="","",Sheet1!U912)</f>
        <v>1</v>
      </c>
      <c r="AG912" s="15">
        <f>IF(H912="","",Sheet1!T912)</f>
        <v>46000</v>
      </c>
      <c r="AH912" s="46">
        <f t="shared" si="143"/>
        <v>46000</v>
      </c>
      <c r="AL912" s="48">
        <f t="shared" si="144"/>
        <v>8</v>
      </c>
      <c r="AN912" s="45">
        <f t="shared" si="145"/>
        <v>3680</v>
      </c>
      <c r="AO912" s="48">
        <f t="shared" si="146"/>
        <v>33311</v>
      </c>
      <c r="AQ912" s="52" t="str">
        <f t="shared" si="147"/>
        <v>K-hangtra</v>
      </c>
      <c r="AR912" s="52">
        <f t="shared" si="148"/>
        <v>156</v>
      </c>
      <c r="AS912" s="52">
        <f t="shared" si="149"/>
        <v>632</v>
      </c>
    </row>
    <row r="913" spans="3:45" x14ac:dyDescent="0.25">
      <c r="C913" s="39" t="str">
        <f>IF(H913="","",Sheet1!AI913)</f>
        <v>B</v>
      </c>
      <c r="D913" s="38" t="s">
        <v>3039</v>
      </c>
      <c r="E913" s="38" t="s">
        <v>25</v>
      </c>
      <c r="F913" s="39" t="str">
        <f>IF(H913="","",Sheet1!AF913)</f>
        <v>07/10/2025</v>
      </c>
      <c r="G913" t="str">
        <f>IF(H913="","",Sheet1!AF913)</f>
        <v>07/10/2025</v>
      </c>
      <c r="H913" s="21">
        <v>9106035220</v>
      </c>
      <c r="I913" t="str">
        <f>IF(H913="","",Sheet1!AF913)</f>
        <v>07/10/2025</v>
      </c>
      <c r="J913" s="40" t="str">
        <f t="shared" si="140"/>
        <v>NKHT2510/05800037234</v>
      </c>
      <c r="L913" s="42" t="str">
        <f>IF(H913="","",Sheet1!AK913)</f>
        <v>K25TTM</v>
      </c>
      <c r="M913" s="42" t="str">
        <f>IF(H913="","",Sheet1!AE913)</f>
        <v>00037234</v>
      </c>
      <c r="N913" s="43" t="str">
        <f>IF(H913="","",Sheet1!AF913)</f>
        <v>07/10/2025</v>
      </c>
      <c r="O913" s="15" t="str">
        <f>IF(H913="","",Sheet1!AH913)</f>
        <v>WIN-058</v>
      </c>
      <c r="S913" s="40" t="str">
        <f>IF(H913="","",Sheet1!AL913)</f>
        <v>2B20 WM+ NAN 184-186 Hồ Văn Sinh</v>
      </c>
      <c r="V913" s="40" t="str">
        <f>IF(H913="","",Sheet1!AL913)</f>
        <v>2B20 WM+ NAN 184-186 Hồ Văn Sinh</v>
      </c>
      <c r="Y913" s="15" t="str">
        <f>IF(H913="","",Sheet1!AJ913)</f>
        <v>GM500</v>
      </c>
      <c r="AB913" s="51">
        <f t="shared" si="141"/>
        <v>5111</v>
      </c>
      <c r="AC913" s="51">
        <f t="shared" si="142"/>
        <v>131</v>
      </c>
      <c r="AE913" s="45">
        <f>IF(H913="","",Sheet1!U913)</f>
        <v>2</v>
      </c>
      <c r="AG913" s="15">
        <f>IF(H913="","",Sheet1!T913)</f>
        <v>111058</v>
      </c>
      <c r="AH913" s="46">
        <f t="shared" si="143"/>
        <v>222116</v>
      </c>
      <c r="AL913" s="48">
        <f t="shared" si="144"/>
        <v>8</v>
      </c>
      <c r="AN913" s="45">
        <f t="shared" si="145"/>
        <v>17769.28</v>
      </c>
      <c r="AO913" s="48">
        <f t="shared" si="146"/>
        <v>33311</v>
      </c>
      <c r="AQ913" s="52" t="str">
        <f t="shared" si="147"/>
        <v>K-hangtra</v>
      </c>
      <c r="AR913" s="52">
        <f t="shared" si="148"/>
        <v>156</v>
      </c>
      <c r="AS913" s="52">
        <f t="shared" si="149"/>
        <v>632</v>
      </c>
    </row>
    <row r="914" spans="3:45" x14ac:dyDescent="0.25">
      <c r="C914" s="39" t="str">
        <f>IF(H914="","",Sheet1!AI914)</f>
        <v>B</v>
      </c>
      <c r="D914" s="38" t="s">
        <v>3039</v>
      </c>
      <c r="E914" s="38" t="s">
        <v>25</v>
      </c>
      <c r="F914" s="39" t="str">
        <f>IF(H914="","",Sheet1!AF914)</f>
        <v>07/10/2025</v>
      </c>
      <c r="G914" t="str">
        <f>IF(H914="","",Sheet1!AF914)</f>
        <v>07/10/2025</v>
      </c>
      <c r="H914" s="21">
        <v>9106035223</v>
      </c>
      <c r="I914" t="str">
        <f>IF(H914="","",Sheet1!AF914)</f>
        <v>07/10/2025</v>
      </c>
      <c r="J914" s="40" t="str">
        <f t="shared" si="140"/>
        <v>NKHT2510/00700047251</v>
      </c>
      <c r="L914" s="42" t="str">
        <f>IF(H914="","",Sheet1!AK914)</f>
        <v>K25TTM</v>
      </c>
      <c r="M914" s="42" t="str">
        <f>IF(H914="","",Sheet1!AE914)</f>
        <v>00047251</v>
      </c>
      <c r="N914" s="43" t="str">
        <f>IF(H914="","",Sheet1!AF914)</f>
        <v>07/10/2025</v>
      </c>
      <c r="O914" s="15" t="str">
        <f>IF(H914="","",Sheet1!AH914)</f>
        <v>WIN-QNH-00-007</v>
      </c>
      <c r="S914" s="40" t="str">
        <f>IF(H914="","",Sheet1!AL914)</f>
        <v>3367 WM+ QNH 577 Cái Dăm</v>
      </c>
      <c r="V914" s="40" t="str">
        <f>IF(H914="","",Sheet1!AL914)</f>
        <v>3367 WM+ QNH 577 Cái Dăm</v>
      </c>
      <c r="Y914" s="15" t="str">
        <f>IF(H914="","",Sheet1!AJ914)</f>
        <v>GM500</v>
      </c>
      <c r="AB914" s="51">
        <f t="shared" si="141"/>
        <v>5111</v>
      </c>
      <c r="AC914" s="51">
        <f t="shared" si="142"/>
        <v>131</v>
      </c>
      <c r="AE914" s="45">
        <f>IF(H914="","",Sheet1!U914)</f>
        <v>8</v>
      </c>
      <c r="AG914" s="15">
        <f>IF(H914="","",Sheet1!T914)</f>
        <v>111058</v>
      </c>
      <c r="AH914" s="46">
        <f t="shared" si="143"/>
        <v>888464</v>
      </c>
      <c r="AL914" s="48">
        <f t="shared" si="144"/>
        <v>8</v>
      </c>
      <c r="AN914" s="45">
        <f t="shared" si="145"/>
        <v>71077.119999999995</v>
      </c>
      <c r="AO914" s="48">
        <f t="shared" si="146"/>
        <v>33311</v>
      </c>
      <c r="AQ914" s="52" t="str">
        <f t="shared" si="147"/>
        <v>K-hangtra</v>
      </c>
      <c r="AR914" s="52">
        <f t="shared" si="148"/>
        <v>156</v>
      </c>
      <c r="AS914" s="52">
        <f t="shared" si="149"/>
        <v>632</v>
      </c>
    </row>
    <row r="915" spans="3:45" x14ac:dyDescent="0.25">
      <c r="C915" s="39" t="str">
        <f>IF(H915="","",Sheet1!AI915)</f>
        <v>N</v>
      </c>
      <c r="D915" s="38" t="s">
        <v>3039</v>
      </c>
      <c r="E915" s="38" t="s">
        <v>25</v>
      </c>
      <c r="F915" s="39" t="str">
        <f>IF(H915="","",Sheet1!AF915)</f>
        <v>07/10/2025</v>
      </c>
      <c r="G915" t="str">
        <f>IF(H915="","",Sheet1!AF915)</f>
        <v>07/10/2025</v>
      </c>
      <c r="H915" s="21">
        <v>9106035226</v>
      </c>
      <c r="I915" t="str">
        <f>IF(H915="","",Sheet1!AF915)</f>
        <v>07/10/2025</v>
      </c>
      <c r="J915" s="40" t="str">
        <f t="shared" si="140"/>
        <v>NKHT2510/04700014836</v>
      </c>
      <c r="L915" s="42" t="str">
        <f>IF(H915="","",Sheet1!AK915)</f>
        <v>K25TTM</v>
      </c>
      <c r="M915" s="42" t="str">
        <f>IF(H915="","",Sheet1!AE915)</f>
        <v>00014836</v>
      </c>
      <c r="N915" s="43" t="str">
        <f>IF(H915="","",Sheet1!AF915)</f>
        <v>07/10/2025</v>
      </c>
      <c r="O915" s="15" t="str">
        <f>IF(H915="","",Sheet1!AH915)</f>
        <v>WIN-047</v>
      </c>
      <c r="S915" s="40" t="str">
        <f>IF(H915="","",Sheet1!AL915)</f>
        <v>3697 WM+ VTU A7-10/7 Trung Tâm Chí Linh</v>
      </c>
      <c r="V915" s="40" t="str">
        <f>IF(H915="","",Sheet1!AL915)</f>
        <v>3697 WM+ VTU A7-10/7 Trung Tâm Chí Linh</v>
      </c>
      <c r="Y915" s="15" t="str">
        <f>IF(H915="","",Sheet1!AJ915)</f>
        <v>GM500</v>
      </c>
      <c r="AB915" s="51">
        <f t="shared" si="141"/>
        <v>5111</v>
      </c>
      <c r="AC915" s="51">
        <f t="shared" si="142"/>
        <v>131</v>
      </c>
      <c r="AE915" s="45">
        <f>IF(H915="","",Sheet1!U915)</f>
        <v>1</v>
      </c>
      <c r="AG915" s="15">
        <f>IF(H915="","",Sheet1!T915)</f>
        <v>111058</v>
      </c>
      <c r="AH915" s="46">
        <f t="shared" si="143"/>
        <v>111058</v>
      </c>
      <c r="AL915" s="48">
        <f t="shared" si="144"/>
        <v>8</v>
      </c>
      <c r="AN915" s="45">
        <f t="shared" si="145"/>
        <v>8884.64</v>
      </c>
      <c r="AO915" s="48">
        <f t="shared" si="146"/>
        <v>33311</v>
      </c>
      <c r="AQ915" s="52" t="str">
        <f t="shared" si="147"/>
        <v>K-hangtra</v>
      </c>
      <c r="AR915" s="52">
        <f t="shared" si="148"/>
        <v>156</v>
      </c>
      <c r="AS915" s="52">
        <f t="shared" si="149"/>
        <v>632</v>
      </c>
    </row>
    <row r="916" spans="3:45" x14ac:dyDescent="0.25">
      <c r="C916" s="39" t="str">
        <f>IF(H916="","",Sheet1!AI916)</f>
        <v>N</v>
      </c>
      <c r="D916" s="38" t="s">
        <v>3039</v>
      </c>
      <c r="E916" s="38" t="s">
        <v>25</v>
      </c>
      <c r="F916" s="39" t="str">
        <f>IF(H916="","",Sheet1!AF916)</f>
        <v>07/10/2025</v>
      </c>
      <c r="G916" t="str">
        <f>IF(H916="","",Sheet1!AF916)</f>
        <v>07/10/2025</v>
      </c>
      <c r="H916" s="21">
        <v>9106035226</v>
      </c>
      <c r="I916" t="str">
        <f>IF(H916="","",Sheet1!AF916)</f>
        <v>07/10/2025</v>
      </c>
      <c r="J916" s="40" t="str">
        <f t="shared" si="140"/>
        <v>NKHT2510/04700014836</v>
      </c>
      <c r="L916" s="42" t="str">
        <f>IF(H916="","",Sheet1!AK916)</f>
        <v>K25TTM</v>
      </c>
      <c r="M916" s="42" t="str">
        <f>IF(H916="","",Sheet1!AE916)</f>
        <v>00014836</v>
      </c>
      <c r="N916" s="43" t="str">
        <f>IF(H916="","",Sheet1!AF916)</f>
        <v>07/10/2025</v>
      </c>
      <c r="O916" s="15" t="str">
        <f>IF(H916="","",Sheet1!AH916)</f>
        <v>WIN-047</v>
      </c>
      <c r="S916" s="40" t="str">
        <f>IF(H916="","",Sheet1!AL916)</f>
        <v>3697 WM+ VTU A7-10/7 Trung Tâm Chí Linh</v>
      </c>
      <c r="V916" s="40" t="str">
        <f>IF(H916="","",Sheet1!AL916)</f>
        <v>3697 WM+ VTU A7-10/7 Trung Tâm Chí Linh</v>
      </c>
      <c r="Y916" s="15" t="str">
        <f>IF(H916="","",Sheet1!AJ916)</f>
        <v>TH200</v>
      </c>
      <c r="AB916" s="51">
        <f t="shared" si="141"/>
        <v>5111</v>
      </c>
      <c r="AC916" s="51">
        <f t="shared" si="142"/>
        <v>131</v>
      </c>
      <c r="AE916" s="45">
        <f>IF(H916="","",Sheet1!U916)</f>
        <v>1</v>
      </c>
      <c r="AG916" s="15">
        <f>IF(H916="","",Sheet1!T916)</f>
        <v>45588</v>
      </c>
      <c r="AH916" s="46">
        <f t="shared" si="143"/>
        <v>45588</v>
      </c>
      <c r="AL916" s="48">
        <f t="shared" si="144"/>
        <v>8</v>
      </c>
      <c r="AN916" s="45">
        <f t="shared" si="145"/>
        <v>3647.04</v>
      </c>
      <c r="AO916" s="48">
        <f t="shared" si="146"/>
        <v>33311</v>
      </c>
      <c r="AQ916" s="52" t="str">
        <f t="shared" si="147"/>
        <v>K-hangtra</v>
      </c>
      <c r="AR916" s="52">
        <f t="shared" si="148"/>
        <v>156</v>
      </c>
      <c r="AS916" s="52">
        <f t="shared" si="149"/>
        <v>632</v>
      </c>
    </row>
    <row r="917" spans="3:45" x14ac:dyDescent="0.25">
      <c r="C917" s="39" t="str">
        <f>IF(H917="","",Sheet1!AI917)</f>
        <v>N</v>
      </c>
      <c r="D917" s="38" t="s">
        <v>3039</v>
      </c>
      <c r="E917" s="38" t="s">
        <v>25</v>
      </c>
      <c r="F917" s="39" t="str">
        <f>IF(H917="","",Sheet1!AF917)</f>
        <v>07/10/2025</v>
      </c>
      <c r="G917" t="str">
        <f>IF(H917="","",Sheet1!AF917)</f>
        <v>07/10/2025</v>
      </c>
      <c r="H917" s="21">
        <v>9106035299</v>
      </c>
      <c r="I917" t="str">
        <f>IF(H917="","",Sheet1!AF917)</f>
        <v>07/10/2025</v>
      </c>
      <c r="J917" s="40" t="str">
        <f t="shared" si="140"/>
        <v>NKHT2510/04200010002</v>
      </c>
      <c r="L917" s="42" t="str">
        <f>IF(H917="","",Sheet1!AK917)</f>
        <v>K25TTM</v>
      </c>
      <c r="M917" s="42" t="str">
        <f>IF(H917="","",Sheet1!AE917)</f>
        <v>00010002</v>
      </c>
      <c r="N917" s="43" t="str">
        <f>IF(H917="","",Sheet1!AF917)</f>
        <v>07/10/2025</v>
      </c>
      <c r="O917" s="15" t="str">
        <f>IF(H917="","",Sheet1!AH917)</f>
        <v>WIN-042</v>
      </c>
      <c r="S917" s="40" t="str">
        <f>IF(H917="","",Sheet1!AL917)</f>
        <v>2AXI WM+ QNI An Hòa Bắc, Nghĩa Thắng</v>
      </c>
      <c r="V917" s="40" t="str">
        <f>IF(H917="","",Sheet1!AL917)</f>
        <v>2AXI WM+ QNI An Hòa Bắc, Nghĩa Thắng</v>
      </c>
      <c r="Y917" s="15" t="str">
        <f>IF(H917="","",Sheet1!AJ917)</f>
        <v>GM500</v>
      </c>
      <c r="AB917" s="51">
        <f t="shared" si="141"/>
        <v>5111</v>
      </c>
      <c r="AC917" s="51">
        <f t="shared" si="142"/>
        <v>131</v>
      </c>
      <c r="AE917" s="45">
        <f>IF(H917="","",Sheet1!U917)</f>
        <v>2</v>
      </c>
      <c r="AG917" s="15">
        <f>IF(H917="","",Sheet1!T917)</f>
        <v>111058</v>
      </c>
      <c r="AH917" s="46">
        <f t="shared" si="143"/>
        <v>222116</v>
      </c>
      <c r="AL917" s="48">
        <f t="shared" si="144"/>
        <v>8</v>
      </c>
      <c r="AN917" s="45">
        <f t="shared" si="145"/>
        <v>17769.28</v>
      </c>
      <c r="AO917" s="48">
        <f t="shared" si="146"/>
        <v>33311</v>
      </c>
      <c r="AQ917" s="52" t="str">
        <f t="shared" si="147"/>
        <v>K-hangtra</v>
      </c>
      <c r="AR917" s="52">
        <f t="shared" si="148"/>
        <v>156</v>
      </c>
      <c r="AS917" s="52">
        <f t="shared" si="149"/>
        <v>632</v>
      </c>
    </row>
    <row r="918" spans="3:45" x14ac:dyDescent="0.25">
      <c r="C918" s="39" t="str">
        <f>IF(H918="","",Sheet1!AI918)</f>
        <v>B</v>
      </c>
      <c r="D918" s="38" t="s">
        <v>3039</v>
      </c>
      <c r="E918" s="38" t="s">
        <v>25</v>
      </c>
      <c r="F918" s="39" t="str">
        <f>IF(H918="","",Sheet1!AF918)</f>
        <v>07/10/2025</v>
      </c>
      <c r="G918" t="str">
        <f>IF(H918="","",Sheet1!AF918)</f>
        <v>07/10/2025</v>
      </c>
      <c r="H918" s="21">
        <v>9106035327</v>
      </c>
      <c r="I918" t="str">
        <f>IF(H918="","",Sheet1!AF918)</f>
        <v>07/10/2025</v>
      </c>
      <c r="J918" s="40" t="str">
        <f t="shared" si="140"/>
        <v>NKHT2510/02000033382</v>
      </c>
      <c r="L918" s="42" t="str">
        <f>IF(H918="","",Sheet1!AK918)</f>
        <v>K25TTM</v>
      </c>
      <c r="M918" s="42" t="str">
        <f>IF(H918="","",Sheet1!AE918)</f>
        <v>00033382</v>
      </c>
      <c r="N918" s="43" t="str">
        <f>IF(H918="","",Sheet1!AF918)</f>
        <v>07/10/2025</v>
      </c>
      <c r="O918" s="15" t="str">
        <f>IF(H918="","",Sheet1!AH918)</f>
        <v>WIN-020</v>
      </c>
      <c r="S918" s="40" t="str">
        <f>IF(H918="","",Sheet1!AL918)</f>
        <v>2ANQ WM+ THA 178 Bà Triệu</v>
      </c>
      <c r="V918" s="40" t="str">
        <f>IF(H918="","",Sheet1!AL918)</f>
        <v>2ANQ WM+ THA 178 Bà Triệu</v>
      </c>
      <c r="Y918" s="15" t="str">
        <f>IF(H918="","",Sheet1!AJ918)</f>
        <v>TH200</v>
      </c>
      <c r="AB918" s="51">
        <f t="shared" si="141"/>
        <v>5111</v>
      </c>
      <c r="AC918" s="51">
        <f t="shared" si="142"/>
        <v>131</v>
      </c>
      <c r="AE918" s="45">
        <f>IF(H918="","",Sheet1!U918)</f>
        <v>5</v>
      </c>
      <c r="AG918" s="15">
        <f>IF(H918="","",Sheet1!T918)</f>
        <v>45588</v>
      </c>
      <c r="AH918" s="46">
        <f t="shared" si="143"/>
        <v>227940</v>
      </c>
      <c r="AL918" s="48">
        <f t="shared" si="144"/>
        <v>8</v>
      </c>
      <c r="AN918" s="45">
        <f t="shared" si="145"/>
        <v>18235.2</v>
      </c>
      <c r="AO918" s="48">
        <f t="shared" si="146"/>
        <v>33311</v>
      </c>
      <c r="AQ918" s="52" t="str">
        <f t="shared" si="147"/>
        <v>K-hangtra</v>
      </c>
      <c r="AR918" s="52">
        <f t="shared" si="148"/>
        <v>156</v>
      </c>
      <c r="AS918" s="52">
        <f t="shared" si="149"/>
        <v>632</v>
      </c>
    </row>
    <row r="919" spans="3:45" x14ac:dyDescent="0.25">
      <c r="C919" s="39" t="str">
        <f>IF(H919="","",Sheet1!AI919)</f>
        <v>N</v>
      </c>
      <c r="D919" s="38" t="s">
        <v>3039</v>
      </c>
      <c r="E919" s="38" t="s">
        <v>25</v>
      </c>
      <c r="F919" s="39" t="str">
        <f>IF(H919="","",Sheet1!AF919)</f>
        <v>07/10/2025</v>
      </c>
      <c r="G919" t="str">
        <f>IF(H919="","",Sheet1!AF919)</f>
        <v>07/10/2025</v>
      </c>
      <c r="H919" s="21">
        <v>9106035303</v>
      </c>
      <c r="I919" t="str">
        <f>IF(H919="","",Sheet1!AF919)</f>
        <v>07/10/2025</v>
      </c>
      <c r="J919" s="40" t="str">
        <f t="shared" si="140"/>
        <v>NKHT2510/06300005696</v>
      </c>
      <c r="L919" s="42" t="str">
        <f>IF(H919="","",Sheet1!AK919)</f>
        <v>K25TTM</v>
      </c>
      <c r="M919" s="42" t="str">
        <f>IF(H919="","",Sheet1!AE919)</f>
        <v>00005696</v>
      </c>
      <c r="N919" s="43" t="str">
        <f>IF(H919="","",Sheet1!AF919)</f>
        <v>07/10/2025</v>
      </c>
      <c r="O919" s="15" t="str">
        <f>IF(H919="","",Sheet1!AH919)</f>
        <v>WIN-063</v>
      </c>
      <c r="S919" s="40" t="str">
        <f>IF(H919="","",Sheet1!AL919)</f>
        <v>6827 WM+ TGG 147A Trần Công Tường</v>
      </c>
      <c r="V919" s="40" t="str">
        <f>IF(H919="","",Sheet1!AL919)</f>
        <v>6827 WM+ TGG 147A Trần Công Tường</v>
      </c>
      <c r="Y919" s="15" t="str">
        <f>IF(H919="","",Sheet1!AJ919)</f>
        <v>GM500</v>
      </c>
      <c r="AB919" s="51">
        <f t="shared" si="141"/>
        <v>5111</v>
      </c>
      <c r="AC919" s="51">
        <f t="shared" si="142"/>
        <v>131</v>
      </c>
      <c r="AE919" s="45">
        <f>IF(H919="","",Sheet1!U919)</f>
        <v>1</v>
      </c>
      <c r="AG919" s="15">
        <f>IF(H919="","",Sheet1!T919)</f>
        <v>111058</v>
      </c>
      <c r="AH919" s="46">
        <f t="shared" si="143"/>
        <v>111058</v>
      </c>
      <c r="AL919" s="48">
        <f t="shared" si="144"/>
        <v>8</v>
      </c>
      <c r="AN919" s="45">
        <f t="shared" si="145"/>
        <v>8884.64</v>
      </c>
      <c r="AO919" s="48">
        <f t="shared" si="146"/>
        <v>33311</v>
      </c>
      <c r="AQ919" s="52" t="str">
        <f t="shared" si="147"/>
        <v>K-hangtra</v>
      </c>
      <c r="AR919" s="52">
        <f t="shared" si="148"/>
        <v>156</v>
      </c>
      <c r="AS919" s="52">
        <f t="shared" si="149"/>
        <v>632</v>
      </c>
    </row>
    <row r="920" spans="3:45" x14ac:dyDescent="0.25">
      <c r="C920" s="39" t="str">
        <f>IF(H920="","",Sheet1!AI920)</f>
        <v>B</v>
      </c>
      <c r="D920" s="38" t="s">
        <v>3039</v>
      </c>
      <c r="E920" s="38" t="s">
        <v>25</v>
      </c>
      <c r="F920" s="39" t="str">
        <f>IF(H920="","",Sheet1!AF920)</f>
        <v>07/10/2025</v>
      </c>
      <c r="G920" t="str">
        <f>IF(H920="","",Sheet1!AF920)</f>
        <v>07/10/2025</v>
      </c>
      <c r="H920" s="21">
        <v>9106035336</v>
      </c>
      <c r="I920" t="str">
        <f>IF(H920="","",Sheet1!AF920)</f>
        <v>07/10/2025</v>
      </c>
      <c r="J920" s="40" t="str">
        <f t="shared" si="140"/>
        <v>NKHT2510/00300018079</v>
      </c>
      <c r="L920" s="42" t="str">
        <f>IF(H920="","",Sheet1!AK920)</f>
        <v>K25TTM</v>
      </c>
      <c r="M920" s="42" t="str">
        <f>IF(H920="","",Sheet1!AE920)</f>
        <v>00018079</v>
      </c>
      <c r="N920" s="43" t="str">
        <f>IF(H920="","",Sheet1!AF920)</f>
        <v>07/10/2025</v>
      </c>
      <c r="O920" s="15" t="str">
        <f>IF(H920="","",Sheet1!AH920)</f>
        <v>WIN-PTO-00-003</v>
      </c>
      <c r="S920" s="40" t="str">
        <f>IF(H920="","",Sheet1!AL920)</f>
        <v>2ALO WM+ PTO Khu 2, Chân Mộng</v>
      </c>
      <c r="V920" s="40" t="str">
        <f>IF(H920="","",Sheet1!AL920)</f>
        <v>2ALO WM+ PTO Khu 2, Chân Mộng</v>
      </c>
      <c r="Y920" s="15" t="str">
        <f>IF(H920="","",Sheet1!AJ920)</f>
        <v>GM500</v>
      </c>
      <c r="AB920" s="51">
        <f t="shared" si="141"/>
        <v>5111</v>
      </c>
      <c r="AC920" s="51">
        <f t="shared" si="142"/>
        <v>131</v>
      </c>
      <c r="AE920" s="45">
        <f>IF(H920="","",Sheet1!U920)</f>
        <v>1</v>
      </c>
      <c r="AG920" s="15">
        <f>IF(H920="","",Sheet1!T920)</f>
        <v>111058</v>
      </c>
      <c r="AH920" s="46">
        <f t="shared" si="143"/>
        <v>111058</v>
      </c>
      <c r="AL920" s="48">
        <f t="shared" si="144"/>
        <v>8</v>
      </c>
      <c r="AN920" s="45">
        <f t="shared" si="145"/>
        <v>8884.64</v>
      </c>
      <c r="AO920" s="48">
        <f t="shared" si="146"/>
        <v>33311</v>
      </c>
      <c r="AQ920" s="52" t="str">
        <f t="shared" si="147"/>
        <v>K-hangtra</v>
      </c>
      <c r="AR920" s="52">
        <f t="shared" si="148"/>
        <v>156</v>
      </c>
      <c r="AS920" s="52">
        <f t="shared" si="149"/>
        <v>632</v>
      </c>
    </row>
    <row r="921" spans="3:45" x14ac:dyDescent="0.25">
      <c r="C921" s="39" t="str">
        <f>IF(H921="","",Sheet1!AI921)</f>
        <v>N</v>
      </c>
      <c r="D921" s="38" t="s">
        <v>3039</v>
      </c>
      <c r="E921" s="38" t="s">
        <v>25</v>
      </c>
      <c r="F921" s="39" t="str">
        <f>IF(H921="","",Sheet1!AF921)</f>
        <v>07/10/2025</v>
      </c>
      <c r="G921" t="str">
        <f>IF(H921="","",Sheet1!AF921)</f>
        <v>07/10/2025</v>
      </c>
      <c r="H921" s="21">
        <v>9106035347</v>
      </c>
      <c r="I921" t="str">
        <f>IF(H921="","",Sheet1!AF921)</f>
        <v>07/10/2025</v>
      </c>
      <c r="J921" s="40" t="str">
        <f t="shared" si="140"/>
        <v>NKHT2510/06300005698</v>
      </c>
      <c r="L921" s="42" t="str">
        <f>IF(H921="","",Sheet1!AK921)</f>
        <v>K25TTM</v>
      </c>
      <c r="M921" s="42" t="str">
        <f>IF(H921="","",Sheet1!AE921)</f>
        <v>00005698</v>
      </c>
      <c r="N921" s="43" t="str">
        <f>IF(H921="","",Sheet1!AF921)</f>
        <v>07/10/2025</v>
      </c>
      <c r="O921" s="15" t="str">
        <f>IF(H921="","",Sheet1!AH921)</f>
        <v>WIN-063</v>
      </c>
      <c r="S921" s="40" t="str">
        <f>IF(H921="","",Sheet1!AL921)</f>
        <v>6651 WM+ TGG 378 Lê Thị Hồng Gấm</v>
      </c>
      <c r="V921" s="40" t="str">
        <f>IF(H921="","",Sheet1!AL921)</f>
        <v>6651 WM+ TGG 378 Lê Thị Hồng Gấm</v>
      </c>
      <c r="Y921" s="15" t="str">
        <f>IF(H921="","",Sheet1!AJ921)</f>
        <v>GXD500</v>
      </c>
      <c r="AB921" s="51">
        <f t="shared" si="141"/>
        <v>5111</v>
      </c>
      <c r="AC921" s="51">
        <f t="shared" si="142"/>
        <v>131</v>
      </c>
      <c r="AE921" s="45">
        <f>IF(H921="","",Sheet1!U921)</f>
        <v>2</v>
      </c>
      <c r="AG921" s="15">
        <f>IF(H921="","",Sheet1!T921)</f>
        <v>111606</v>
      </c>
      <c r="AH921" s="46">
        <f t="shared" si="143"/>
        <v>223212</v>
      </c>
      <c r="AL921" s="48">
        <f t="shared" si="144"/>
        <v>8</v>
      </c>
      <c r="AN921" s="45">
        <f t="shared" si="145"/>
        <v>17856.96</v>
      </c>
      <c r="AO921" s="48">
        <f t="shared" si="146"/>
        <v>33311</v>
      </c>
      <c r="AQ921" s="52" t="str">
        <f t="shared" si="147"/>
        <v>K-hangtra</v>
      </c>
      <c r="AR921" s="52">
        <f t="shared" si="148"/>
        <v>156</v>
      </c>
      <c r="AS921" s="52">
        <f t="shared" si="149"/>
        <v>632</v>
      </c>
    </row>
    <row r="922" spans="3:45" x14ac:dyDescent="0.25">
      <c r="C922" s="39" t="str">
        <f>IF(H922="","",Sheet1!AI922)</f>
        <v>N</v>
      </c>
      <c r="D922" s="38" t="s">
        <v>3039</v>
      </c>
      <c r="E922" s="38" t="s">
        <v>25</v>
      </c>
      <c r="F922" s="39" t="str">
        <f>IF(H922="","",Sheet1!AF922)</f>
        <v>07/10/2025</v>
      </c>
      <c r="G922" t="str">
        <f>IF(H922="","",Sheet1!AF922)</f>
        <v>07/10/2025</v>
      </c>
      <c r="H922" s="21">
        <v>9106035347</v>
      </c>
      <c r="I922" t="str">
        <f>IF(H922="","",Sheet1!AF922)</f>
        <v>07/10/2025</v>
      </c>
      <c r="J922" s="40" t="str">
        <f t="shared" si="140"/>
        <v>NKHT2510/06300005698</v>
      </c>
      <c r="L922" s="42" t="str">
        <f>IF(H922="","",Sheet1!AK922)</f>
        <v>K25TTM</v>
      </c>
      <c r="M922" s="42" t="str">
        <f>IF(H922="","",Sheet1!AE922)</f>
        <v>00005698</v>
      </c>
      <c r="N922" s="43" t="str">
        <f>IF(H922="","",Sheet1!AF922)</f>
        <v>07/10/2025</v>
      </c>
      <c r="O922" s="15" t="str">
        <f>IF(H922="","",Sheet1!AH922)</f>
        <v>WIN-063</v>
      </c>
      <c r="S922" s="40" t="str">
        <f>IF(H922="","",Sheet1!AL922)</f>
        <v>6651 WM+ TGG 378 Lê Thị Hồng Gấm</v>
      </c>
      <c r="V922" s="40" t="str">
        <f>IF(H922="","",Sheet1!AL922)</f>
        <v>6651 WM+ TGG 378 Lê Thị Hồng Gấm</v>
      </c>
      <c r="Y922" s="15" t="str">
        <f>IF(H922="","",Sheet1!AJ922)</f>
        <v>MNH250</v>
      </c>
      <c r="AB922" s="51">
        <f t="shared" si="141"/>
        <v>5111</v>
      </c>
      <c r="AC922" s="51">
        <f t="shared" si="142"/>
        <v>131</v>
      </c>
      <c r="AE922" s="45">
        <f>IF(H922="","",Sheet1!U922)</f>
        <v>1</v>
      </c>
      <c r="AG922" s="15">
        <f>IF(H922="","",Sheet1!T922)</f>
        <v>46000</v>
      </c>
      <c r="AH922" s="46">
        <f t="shared" si="143"/>
        <v>46000</v>
      </c>
      <c r="AL922" s="48">
        <f t="shared" si="144"/>
        <v>8</v>
      </c>
      <c r="AN922" s="45">
        <f t="shared" si="145"/>
        <v>3680</v>
      </c>
      <c r="AO922" s="48">
        <f t="shared" si="146"/>
        <v>33311</v>
      </c>
      <c r="AQ922" s="52" t="str">
        <f t="shared" si="147"/>
        <v>K-hangtra</v>
      </c>
      <c r="AR922" s="52">
        <f t="shared" si="148"/>
        <v>156</v>
      </c>
      <c r="AS922" s="52">
        <f t="shared" si="149"/>
        <v>632</v>
      </c>
    </row>
    <row r="923" spans="3:45" x14ac:dyDescent="0.25">
      <c r="C923" s="39" t="str">
        <f>IF(H923="","",Sheet1!AI923)</f>
        <v>B</v>
      </c>
      <c r="D923" s="38" t="s">
        <v>3039</v>
      </c>
      <c r="E923" s="38" t="s">
        <v>25</v>
      </c>
      <c r="F923" s="39" t="str">
        <f>IF(H923="","",Sheet1!AF923)</f>
        <v>07/10/2025</v>
      </c>
      <c r="G923" t="str">
        <f>IF(H923="","",Sheet1!AF923)</f>
        <v>07/10/2025</v>
      </c>
      <c r="H923" s="21">
        <v>9106035378</v>
      </c>
      <c r="I923" t="str">
        <f>IF(H923="","",Sheet1!AF923)</f>
        <v>07/10/2025</v>
      </c>
      <c r="J923" s="40" t="str">
        <f t="shared" si="140"/>
        <v>NKHT2510/02500035238</v>
      </c>
      <c r="L923" s="42" t="str">
        <f>IF(H923="","",Sheet1!AK923)</f>
        <v>K25TTM</v>
      </c>
      <c r="M923" s="42" t="str">
        <f>IF(H923="","",Sheet1!AE923)</f>
        <v>00035238</v>
      </c>
      <c r="N923" s="43" t="str">
        <f>IF(H923="","",Sheet1!AF923)</f>
        <v>07/10/2025</v>
      </c>
      <c r="O923" s="15" t="str">
        <f>IF(H923="","",Sheet1!AH923)</f>
        <v>WIN-025</v>
      </c>
      <c r="S923" s="40" t="str">
        <f>IF(H923="","",Sheet1!AL923)</f>
        <v>2861 WM+ HPG 12 Lê Duẩn</v>
      </c>
      <c r="V923" s="40" t="str">
        <f>IF(H923="","",Sheet1!AL923)</f>
        <v>2861 WM+ HPG 12 Lê Duẩn</v>
      </c>
      <c r="Y923" s="15" t="str">
        <f>IF(H923="","",Sheet1!AJ923)</f>
        <v>CGM300</v>
      </c>
      <c r="AB923" s="51">
        <f t="shared" si="141"/>
        <v>5111</v>
      </c>
      <c r="AC923" s="51">
        <f t="shared" si="142"/>
        <v>131</v>
      </c>
      <c r="AE923" s="45">
        <f>IF(H923="","",Sheet1!U923)</f>
        <v>3</v>
      </c>
      <c r="AG923" s="15">
        <f>IF(H923="","",Sheet1!T923)</f>
        <v>73431</v>
      </c>
      <c r="AH923" s="46">
        <f t="shared" si="143"/>
        <v>220293</v>
      </c>
      <c r="AL923" s="48">
        <f t="shared" si="144"/>
        <v>8</v>
      </c>
      <c r="AN923" s="45">
        <f t="shared" si="145"/>
        <v>17623.439999999999</v>
      </c>
      <c r="AO923" s="48">
        <f t="shared" si="146"/>
        <v>33311</v>
      </c>
      <c r="AQ923" s="52" t="str">
        <f t="shared" si="147"/>
        <v>K-hangtra</v>
      </c>
      <c r="AR923" s="52">
        <f t="shared" si="148"/>
        <v>156</v>
      </c>
      <c r="AS923" s="52">
        <f t="shared" si="149"/>
        <v>632</v>
      </c>
    </row>
    <row r="924" spans="3:45" x14ac:dyDescent="0.25">
      <c r="C924" s="39" t="str">
        <f>IF(H924="","",Sheet1!AI924)</f>
        <v>B</v>
      </c>
      <c r="D924" s="38" t="s">
        <v>3039</v>
      </c>
      <c r="E924" s="38" t="s">
        <v>25</v>
      </c>
      <c r="F924" s="39" t="str">
        <f>IF(H924="","",Sheet1!AF924)</f>
        <v>07/10/2025</v>
      </c>
      <c r="G924" t="str">
        <f>IF(H924="","",Sheet1!AF924)</f>
        <v>07/10/2025</v>
      </c>
      <c r="H924" s="21">
        <v>9106035378</v>
      </c>
      <c r="I924" t="str">
        <f>IF(H924="","",Sheet1!AF924)</f>
        <v>07/10/2025</v>
      </c>
      <c r="J924" s="40" t="str">
        <f t="shared" si="140"/>
        <v>NKHT2510/02500035238</v>
      </c>
      <c r="L924" s="42" t="str">
        <f>IF(H924="","",Sheet1!AK924)</f>
        <v>K25TTM</v>
      </c>
      <c r="M924" s="42" t="str">
        <f>IF(H924="","",Sheet1!AE924)</f>
        <v>00035238</v>
      </c>
      <c r="N924" s="43" t="str">
        <f>IF(H924="","",Sheet1!AF924)</f>
        <v>07/10/2025</v>
      </c>
      <c r="O924" s="15" t="str">
        <f>IF(H924="","",Sheet1!AH924)</f>
        <v>WIN-025</v>
      </c>
      <c r="S924" s="40" t="str">
        <f>IF(H924="","",Sheet1!AL924)</f>
        <v>2861 WM+ HPG 12 Lê Duẩn</v>
      </c>
      <c r="V924" s="40" t="str">
        <f>IF(H924="","",Sheet1!AL924)</f>
        <v>2861 WM+ HPG 12 Lê Duẩn</v>
      </c>
      <c r="Y924" s="15" t="str">
        <f>IF(H924="","",Sheet1!AJ924)</f>
        <v>GM500</v>
      </c>
      <c r="AB924" s="51">
        <f t="shared" si="141"/>
        <v>5111</v>
      </c>
      <c r="AC924" s="51">
        <f t="shared" si="142"/>
        <v>131</v>
      </c>
      <c r="AE924" s="45">
        <f>IF(H924="","",Sheet1!U924)</f>
        <v>2</v>
      </c>
      <c r="AG924" s="15">
        <f>IF(H924="","",Sheet1!T924)</f>
        <v>111058</v>
      </c>
      <c r="AH924" s="46">
        <f t="shared" si="143"/>
        <v>222116</v>
      </c>
      <c r="AL924" s="48">
        <f t="shared" si="144"/>
        <v>8</v>
      </c>
      <c r="AN924" s="45">
        <f t="shared" si="145"/>
        <v>17769.28</v>
      </c>
      <c r="AO924" s="48">
        <f t="shared" si="146"/>
        <v>33311</v>
      </c>
      <c r="AQ924" s="52" t="str">
        <f t="shared" si="147"/>
        <v>K-hangtra</v>
      </c>
      <c r="AR924" s="52">
        <f t="shared" si="148"/>
        <v>156</v>
      </c>
      <c r="AS924" s="52">
        <f t="shared" si="149"/>
        <v>632</v>
      </c>
    </row>
    <row r="925" spans="3:45" x14ac:dyDescent="0.25">
      <c r="C925" s="39" t="str">
        <f>IF(H925="","",Sheet1!AI925)</f>
        <v>N</v>
      </c>
      <c r="D925" s="38" t="s">
        <v>3039</v>
      </c>
      <c r="E925" s="38" t="s">
        <v>25</v>
      </c>
      <c r="F925" s="39" t="str">
        <f>IF(H925="","",Sheet1!AF925)</f>
        <v>07/10/2025</v>
      </c>
      <c r="G925" t="str">
        <f>IF(H925="","",Sheet1!AF925)</f>
        <v>07/10/2025</v>
      </c>
      <c r="H925" s="21">
        <v>9106035428</v>
      </c>
      <c r="I925" t="str">
        <f>IF(H925="","",Sheet1!AF925)</f>
        <v>07/10/2025</v>
      </c>
      <c r="J925" s="40" t="str">
        <f t="shared" si="140"/>
        <v>NKHT2510/00900080457</v>
      </c>
      <c r="L925" s="42" t="str">
        <f>IF(H925="","",Sheet1!AK925)</f>
        <v>K25TTM</v>
      </c>
      <c r="M925" s="42" t="str">
        <f>IF(H925="","",Sheet1!AE925)</f>
        <v>00080457</v>
      </c>
      <c r="N925" s="43" t="str">
        <f>IF(H925="","",Sheet1!AF925)</f>
        <v>07/10/2025</v>
      </c>
      <c r="O925" s="15" t="str">
        <f>IF(H925="","",Sheet1!AH925)</f>
        <v>WIN-DNG-01-009</v>
      </c>
      <c r="S925" s="40" t="str">
        <f>IF(H925="","",Sheet1!AL925)</f>
        <v>4473 WM+ DNG 51 Nguyễn Nhàn</v>
      </c>
      <c r="V925" s="40" t="str">
        <f>IF(H925="","",Sheet1!AL925)</f>
        <v>4473 WM+ DNG 51 Nguyễn Nhàn</v>
      </c>
      <c r="Y925" s="15" t="str">
        <f>IF(H925="","",Sheet1!AJ925)</f>
        <v>CGM300</v>
      </c>
      <c r="AB925" s="51">
        <f t="shared" si="141"/>
        <v>5111</v>
      </c>
      <c r="AC925" s="51">
        <f t="shared" si="142"/>
        <v>131</v>
      </c>
      <c r="AE925" s="45">
        <f>IF(H925="","",Sheet1!U925)</f>
        <v>1</v>
      </c>
      <c r="AG925" s="15">
        <f>IF(H925="","",Sheet1!T925)</f>
        <v>73431</v>
      </c>
      <c r="AH925" s="46">
        <f t="shared" si="143"/>
        <v>73431</v>
      </c>
      <c r="AL925" s="48">
        <f t="shared" si="144"/>
        <v>8</v>
      </c>
      <c r="AN925" s="45">
        <f t="shared" si="145"/>
        <v>5874.4800000000005</v>
      </c>
      <c r="AO925" s="48">
        <f t="shared" si="146"/>
        <v>33311</v>
      </c>
      <c r="AQ925" s="52" t="str">
        <f t="shared" si="147"/>
        <v>K-hangtra</v>
      </c>
      <c r="AR925" s="52">
        <f t="shared" si="148"/>
        <v>156</v>
      </c>
      <c r="AS925" s="52">
        <f t="shared" si="149"/>
        <v>632</v>
      </c>
    </row>
    <row r="926" spans="3:45" x14ac:dyDescent="0.25">
      <c r="C926" s="39" t="str">
        <f>IF(H926="","",Sheet1!AI926)</f>
        <v>N</v>
      </c>
      <c r="D926" s="38" t="s">
        <v>3039</v>
      </c>
      <c r="E926" s="38" t="s">
        <v>25</v>
      </c>
      <c r="F926" s="39" t="str">
        <f>IF(H926="","",Sheet1!AF926)</f>
        <v>07/10/2025</v>
      </c>
      <c r="G926" t="str">
        <f>IF(H926="","",Sheet1!AF926)</f>
        <v>07/10/2025</v>
      </c>
      <c r="H926" s="21">
        <v>9106035428</v>
      </c>
      <c r="I926" t="str">
        <f>IF(H926="","",Sheet1!AF926)</f>
        <v>07/10/2025</v>
      </c>
      <c r="J926" s="40" t="str">
        <f t="shared" si="140"/>
        <v>NKHT2510/00900080457</v>
      </c>
      <c r="L926" s="42" t="str">
        <f>IF(H926="","",Sheet1!AK926)</f>
        <v>K25TTM</v>
      </c>
      <c r="M926" s="42" t="str">
        <f>IF(H926="","",Sheet1!AE926)</f>
        <v>00080457</v>
      </c>
      <c r="N926" s="43" t="str">
        <f>IF(H926="","",Sheet1!AF926)</f>
        <v>07/10/2025</v>
      </c>
      <c r="O926" s="15" t="str">
        <f>IF(H926="","",Sheet1!AH926)</f>
        <v>WIN-DNG-01-009</v>
      </c>
      <c r="S926" s="40" t="str">
        <f>IF(H926="","",Sheet1!AL926)</f>
        <v>4473 WM+ DNG 51 Nguyễn Nhàn</v>
      </c>
      <c r="V926" s="40" t="str">
        <f>IF(H926="","",Sheet1!AL926)</f>
        <v>4473 WM+ DNG 51 Nguyễn Nhàn</v>
      </c>
      <c r="Y926" s="15" t="str">
        <f>IF(H926="","",Sheet1!AJ926)</f>
        <v>CN300</v>
      </c>
      <c r="AB926" s="51">
        <f t="shared" si="141"/>
        <v>5111</v>
      </c>
      <c r="AC926" s="51">
        <f t="shared" si="142"/>
        <v>131</v>
      </c>
      <c r="AE926" s="45">
        <f>IF(H926="","",Sheet1!U926)</f>
        <v>1</v>
      </c>
      <c r="AG926" s="15">
        <f>IF(H926="","",Sheet1!T926)</f>
        <v>70950</v>
      </c>
      <c r="AH926" s="46">
        <f t="shared" si="143"/>
        <v>70950</v>
      </c>
      <c r="AL926" s="48">
        <f t="shared" si="144"/>
        <v>8</v>
      </c>
      <c r="AN926" s="45">
        <f t="shared" si="145"/>
        <v>5676</v>
      </c>
      <c r="AO926" s="48">
        <f t="shared" si="146"/>
        <v>33311</v>
      </c>
      <c r="AQ926" s="52" t="str">
        <f t="shared" si="147"/>
        <v>K-hangtra</v>
      </c>
      <c r="AR926" s="52">
        <f t="shared" si="148"/>
        <v>156</v>
      </c>
      <c r="AS926" s="52">
        <f t="shared" si="149"/>
        <v>632</v>
      </c>
    </row>
    <row r="927" spans="3:45" x14ac:dyDescent="0.25">
      <c r="C927" s="39" t="str">
        <f>IF(H927="","",Sheet1!AI927)</f>
        <v>N</v>
      </c>
      <c r="D927" s="38" t="s">
        <v>3039</v>
      </c>
      <c r="E927" s="38" t="s">
        <v>25</v>
      </c>
      <c r="F927" s="39" t="str">
        <f>IF(H927="","",Sheet1!AF927)</f>
        <v>07/10/2025</v>
      </c>
      <c r="G927" t="str">
        <f>IF(H927="","",Sheet1!AF927)</f>
        <v>07/10/2025</v>
      </c>
      <c r="H927" s="21">
        <v>9106035406</v>
      </c>
      <c r="I927" t="str">
        <f>IF(H927="","",Sheet1!AF927)</f>
        <v>07/10/2025</v>
      </c>
      <c r="J927" s="40" t="str">
        <f t="shared" si="140"/>
        <v>NKHT2510/02300017196</v>
      </c>
      <c r="L927" s="42" t="str">
        <f>IF(H927="","",Sheet1!AK927)</f>
        <v>K25TTM</v>
      </c>
      <c r="M927" s="42" t="str">
        <f>IF(H927="","",Sheet1!AE927)</f>
        <v>00017196</v>
      </c>
      <c r="N927" s="43" t="str">
        <f>IF(H927="","",Sheet1!AF927)</f>
        <v>07/10/2025</v>
      </c>
      <c r="O927" s="15" t="str">
        <f>IF(H927="","",Sheet1!AH927)</f>
        <v>WIN-023</v>
      </c>
      <c r="S927" s="40" t="str">
        <f>IF(H927="","",Sheet1!AL927)</f>
        <v>3592 WM+ DNI 2/11 Khu Phố 4</v>
      </c>
      <c r="V927" s="40" t="str">
        <f>IF(H927="","",Sheet1!AL927)</f>
        <v>3592 WM+ DNI 2/11 Khu Phố 4</v>
      </c>
      <c r="Y927" s="15" t="str">
        <f>IF(H927="","",Sheet1!AJ927)</f>
        <v>GTLX250G</v>
      </c>
      <c r="AB927" s="51">
        <f t="shared" si="141"/>
        <v>5111</v>
      </c>
      <c r="AC927" s="51">
        <f t="shared" si="142"/>
        <v>131</v>
      </c>
      <c r="AE927" s="45">
        <f>IF(H927="","",Sheet1!U927)</f>
        <v>1</v>
      </c>
      <c r="AG927" s="15">
        <f>IF(H927="","",Sheet1!T927)</f>
        <v>41150</v>
      </c>
      <c r="AH927" s="46">
        <f t="shared" si="143"/>
        <v>41150</v>
      </c>
      <c r="AL927" s="48">
        <f t="shared" si="144"/>
        <v>8</v>
      </c>
      <c r="AN927" s="45">
        <f t="shared" si="145"/>
        <v>3292</v>
      </c>
      <c r="AO927" s="48">
        <f t="shared" si="146"/>
        <v>33311</v>
      </c>
      <c r="AQ927" s="52" t="str">
        <f t="shared" si="147"/>
        <v>K-hangtra</v>
      </c>
      <c r="AR927" s="52">
        <f t="shared" si="148"/>
        <v>156</v>
      </c>
      <c r="AS927" s="52">
        <f t="shared" si="149"/>
        <v>632</v>
      </c>
    </row>
    <row r="928" spans="3:45" x14ac:dyDescent="0.25">
      <c r="C928" s="39" t="str">
        <f>IF(H928="","",Sheet1!AI928)</f>
        <v>N</v>
      </c>
      <c r="D928" s="38" t="s">
        <v>3039</v>
      </c>
      <c r="E928" s="38" t="s">
        <v>25</v>
      </c>
      <c r="F928" s="39" t="str">
        <f>IF(H928="","",Sheet1!AF928)</f>
        <v>07/10/2025</v>
      </c>
      <c r="G928" t="str">
        <f>IF(H928="","",Sheet1!AF928)</f>
        <v>07/10/2025</v>
      </c>
      <c r="H928" s="21">
        <v>9106035406</v>
      </c>
      <c r="I928" t="str">
        <f>IF(H928="","",Sheet1!AF928)</f>
        <v>07/10/2025</v>
      </c>
      <c r="J928" s="40" t="str">
        <f t="shared" si="140"/>
        <v>NKHT2510/02300017196</v>
      </c>
      <c r="L928" s="42" t="str">
        <f>IF(H928="","",Sheet1!AK928)</f>
        <v>K25TTM</v>
      </c>
      <c r="M928" s="42" t="str">
        <f>IF(H928="","",Sheet1!AE928)</f>
        <v>00017196</v>
      </c>
      <c r="N928" s="43" t="str">
        <f>IF(H928="","",Sheet1!AF928)</f>
        <v>07/10/2025</v>
      </c>
      <c r="O928" s="15" t="str">
        <f>IF(H928="","",Sheet1!AH928)</f>
        <v>WIN-023</v>
      </c>
      <c r="S928" s="40" t="str">
        <f>IF(H928="","",Sheet1!AL928)</f>
        <v>3592 WM+ DNI 2/11 Khu Phố 4</v>
      </c>
      <c r="V928" s="40" t="str">
        <f>IF(H928="","",Sheet1!AL928)</f>
        <v>3592 WM+ DNI 2/11 Khu Phố 4</v>
      </c>
      <c r="Y928" s="15" t="str">
        <f>IF(H928="","",Sheet1!AJ928)</f>
        <v>CGM300</v>
      </c>
      <c r="AB928" s="51">
        <f t="shared" si="141"/>
        <v>5111</v>
      </c>
      <c r="AC928" s="51">
        <f t="shared" si="142"/>
        <v>131</v>
      </c>
      <c r="AE928" s="45">
        <f>IF(H928="","",Sheet1!U928)</f>
        <v>3</v>
      </c>
      <c r="AG928" s="15">
        <f>IF(H928="","",Sheet1!T928)</f>
        <v>73431</v>
      </c>
      <c r="AH928" s="46">
        <f t="shared" si="143"/>
        <v>220293</v>
      </c>
      <c r="AL928" s="48">
        <f t="shared" si="144"/>
        <v>8</v>
      </c>
      <c r="AN928" s="45">
        <f t="shared" si="145"/>
        <v>17623.439999999999</v>
      </c>
      <c r="AO928" s="48">
        <f t="shared" si="146"/>
        <v>33311</v>
      </c>
      <c r="AQ928" s="52" t="str">
        <f t="shared" si="147"/>
        <v>K-hangtra</v>
      </c>
      <c r="AR928" s="52">
        <f t="shared" si="148"/>
        <v>156</v>
      </c>
      <c r="AS928" s="52">
        <f t="shared" si="149"/>
        <v>632</v>
      </c>
    </row>
    <row r="929" spans="3:45" x14ac:dyDescent="0.25">
      <c r="C929" s="39" t="str">
        <f>IF(H929="","",Sheet1!AI929)</f>
        <v>N</v>
      </c>
      <c r="D929" s="38" t="s">
        <v>3039</v>
      </c>
      <c r="E929" s="38" t="s">
        <v>25</v>
      </c>
      <c r="F929" s="39" t="str">
        <f>IF(H929="","",Sheet1!AF929)</f>
        <v>07/10/2025</v>
      </c>
      <c r="G929" t="str">
        <f>IF(H929="","",Sheet1!AF929)</f>
        <v>07/10/2025</v>
      </c>
      <c r="H929" s="21">
        <v>9106035457</v>
      </c>
      <c r="I929" t="str">
        <f>IF(H929="","",Sheet1!AF929)</f>
        <v>07/10/2025</v>
      </c>
      <c r="J929" s="40" t="str">
        <f t="shared" si="140"/>
        <v>NKHT2510/06100015741</v>
      </c>
      <c r="L929" s="42" t="str">
        <f>IF(H929="","",Sheet1!AK929)</f>
        <v>K25TTM</v>
      </c>
      <c r="M929" s="42" t="str">
        <f>IF(H929="","",Sheet1!AE929)</f>
        <v>00015741</v>
      </c>
      <c r="N929" s="43" t="str">
        <f>IF(H929="","",Sheet1!AF929)</f>
        <v>07/10/2025</v>
      </c>
      <c r="O929" s="15" t="str">
        <f>IF(H929="","",Sheet1!AH929)</f>
        <v>WIN-061</v>
      </c>
      <c r="S929" s="40" t="str">
        <f>IF(H929="","",Sheet1!AL929)</f>
        <v>2AOU WM+ QNM TĐ 1530,TBĐ 16,Thôn Mộc Bài</v>
      </c>
      <c r="V929" s="40" t="str">
        <f>IF(H929="","",Sheet1!AL929)</f>
        <v>2AOU WM+ QNM TĐ 1530,TBĐ 16,Thôn Mộc Bài</v>
      </c>
      <c r="Y929" s="15" t="str">
        <f>IF(H929="","",Sheet1!AJ929)</f>
        <v>GTLX250G</v>
      </c>
      <c r="AB929" s="51">
        <f t="shared" si="141"/>
        <v>5111</v>
      </c>
      <c r="AC929" s="51">
        <f t="shared" si="142"/>
        <v>131</v>
      </c>
      <c r="AE929" s="45">
        <f>IF(H929="","",Sheet1!U929)</f>
        <v>1</v>
      </c>
      <c r="AG929" s="15">
        <f>IF(H929="","",Sheet1!T929)</f>
        <v>41150</v>
      </c>
      <c r="AH929" s="46">
        <f t="shared" si="143"/>
        <v>41150</v>
      </c>
      <c r="AL929" s="48">
        <f t="shared" si="144"/>
        <v>8</v>
      </c>
      <c r="AN929" s="45">
        <f t="shared" si="145"/>
        <v>3292</v>
      </c>
      <c r="AO929" s="48">
        <f t="shared" si="146"/>
        <v>33311</v>
      </c>
      <c r="AQ929" s="52" t="str">
        <f t="shared" si="147"/>
        <v>K-hangtra</v>
      </c>
      <c r="AR929" s="52">
        <f t="shared" si="148"/>
        <v>156</v>
      </c>
      <c r="AS929" s="52">
        <f t="shared" si="149"/>
        <v>632</v>
      </c>
    </row>
    <row r="930" spans="3:45" x14ac:dyDescent="0.25">
      <c r="C930" s="39" t="str">
        <f>IF(H930="","",Sheet1!AI930)</f>
        <v>B</v>
      </c>
      <c r="D930" s="38" t="s">
        <v>3039</v>
      </c>
      <c r="E930" s="38" t="s">
        <v>25</v>
      </c>
      <c r="F930" s="39" t="str">
        <f>IF(H930="","",Sheet1!AF930)</f>
        <v>07/10/2025</v>
      </c>
      <c r="G930" t="str">
        <f>IF(H930="","",Sheet1!AF930)</f>
        <v>07/10/2025</v>
      </c>
      <c r="H930" s="21">
        <v>9106035460</v>
      </c>
      <c r="I930" t="str">
        <f>IF(H930="","",Sheet1!AF930)</f>
        <v>07/10/2025</v>
      </c>
      <c r="J930" s="40" t="str">
        <f t="shared" si="140"/>
        <v>NKHT2510/04400014227</v>
      </c>
      <c r="L930" s="42" t="str">
        <f>IF(H930="","",Sheet1!AK930)</f>
        <v>K25TTM</v>
      </c>
      <c r="M930" s="42" t="str">
        <f>IF(H930="","",Sheet1!AE930)</f>
        <v>00014227</v>
      </c>
      <c r="N930" s="43" t="str">
        <f>IF(H930="","",Sheet1!AF930)</f>
        <v>07/10/2025</v>
      </c>
      <c r="O930" s="15" t="str">
        <f>IF(H930="","",Sheet1!AH930)</f>
        <v>WIN-044</v>
      </c>
      <c r="S930" s="40" t="str">
        <f>IF(H930="","",Sheet1!AL930)</f>
        <v>5222 WM+ TBH 106 Bùi Sỹ Tiêm</v>
      </c>
      <c r="V930" s="40" t="str">
        <f>IF(H930="","",Sheet1!AL930)</f>
        <v>5222 WM+ TBH 106 Bùi Sỹ Tiêm</v>
      </c>
      <c r="Y930" s="15" t="str">
        <f>IF(H930="","",Sheet1!AJ930)</f>
        <v>GM500</v>
      </c>
      <c r="AB930" s="51">
        <f t="shared" si="141"/>
        <v>5111</v>
      </c>
      <c r="AC930" s="51">
        <f t="shared" si="142"/>
        <v>131</v>
      </c>
      <c r="AE930" s="45">
        <f>IF(H930="","",Sheet1!U930)</f>
        <v>8</v>
      </c>
      <c r="AG930" s="15">
        <f>IF(H930="","",Sheet1!T930)</f>
        <v>111058</v>
      </c>
      <c r="AH930" s="46">
        <f t="shared" si="143"/>
        <v>888464</v>
      </c>
      <c r="AL930" s="48">
        <f t="shared" si="144"/>
        <v>8</v>
      </c>
      <c r="AN930" s="45">
        <f t="shared" si="145"/>
        <v>71077.119999999995</v>
      </c>
      <c r="AO930" s="48">
        <f t="shared" si="146"/>
        <v>33311</v>
      </c>
      <c r="AQ930" s="52" t="str">
        <f t="shared" si="147"/>
        <v>K-hangtra</v>
      </c>
      <c r="AR930" s="52">
        <f t="shared" si="148"/>
        <v>156</v>
      </c>
      <c r="AS930" s="52">
        <f t="shared" si="149"/>
        <v>632</v>
      </c>
    </row>
    <row r="931" spans="3:45" x14ac:dyDescent="0.25">
      <c r="C931" s="39" t="str">
        <f>IF(H931="","",Sheet1!AI931)</f>
        <v>B</v>
      </c>
      <c r="D931" s="38" t="s">
        <v>3039</v>
      </c>
      <c r="E931" s="38" t="s">
        <v>25</v>
      </c>
      <c r="F931" s="39" t="str">
        <f>IF(H931="","",Sheet1!AF931)</f>
        <v>07/10/2025</v>
      </c>
      <c r="G931" t="str">
        <f>IF(H931="","",Sheet1!AF931)</f>
        <v>07/10/2025</v>
      </c>
      <c r="H931" s="21">
        <v>9106035464</v>
      </c>
      <c r="I931" t="str">
        <f>IF(H931="","",Sheet1!AF931)</f>
        <v>07/10/2025</v>
      </c>
      <c r="J931" s="40" t="str">
        <f t="shared" si="140"/>
        <v>NKHT2510/04400014228</v>
      </c>
      <c r="L931" s="42" t="str">
        <f>IF(H931="","",Sheet1!AK931)</f>
        <v>K25TTM</v>
      </c>
      <c r="M931" s="42" t="str">
        <f>IF(H931="","",Sheet1!AE931)</f>
        <v>00014228</v>
      </c>
      <c r="N931" s="43" t="str">
        <f>IF(H931="","",Sheet1!AF931)</f>
        <v>07/10/2025</v>
      </c>
      <c r="O931" s="15" t="str">
        <f>IF(H931="","",Sheet1!AH931)</f>
        <v>WIN-044</v>
      </c>
      <c r="S931" s="40" t="str">
        <f>IF(H931="","",Sheet1!AL931)</f>
        <v>5222 WM+ TBH 106 Bùi Sỹ Tiêm</v>
      </c>
      <c r="V931" s="40" t="str">
        <f>IF(H931="","",Sheet1!AL931)</f>
        <v>5222 WM+ TBH 106 Bùi Sỹ Tiêm</v>
      </c>
      <c r="Y931" s="15" t="str">
        <f>IF(H931="","",Sheet1!AJ931)</f>
        <v>CN300</v>
      </c>
      <c r="AB931" s="51">
        <f t="shared" si="141"/>
        <v>5111</v>
      </c>
      <c r="AC931" s="51">
        <f t="shared" si="142"/>
        <v>131</v>
      </c>
      <c r="AE931" s="45">
        <f>IF(H931="","",Sheet1!U931)</f>
        <v>5</v>
      </c>
      <c r="AG931" s="15">
        <f>IF(H931="","",Sheet1!T931)</f>
        <v>70950</v>
      </c>
      <c r="AH931" s="46">
        <f t="shared" si="143"/>
        <v>354750</v>
      </c>
      <c r="AL931" s="48">
        <f t="shared" si="144"/>
        <v>8</v>
      </c>
      <c r="AN931" s="45">
        <f t="shared" si="145"/>
        <v>28380</v>
      </c>
      <c r="AO931" s="48">
        <f t="shared" si="146"/>
        <v>33311</v>
      </c>
      <c r="AQ931" s="52" t="str">
        <f t="shared" si="147"/>
        <v>K-hangtra</v>
      </c>
      <c r="AR931" s="52">
        <f t="shared" si="148"/>
        <v>156</v>
      </c>
      <c r="AS931" s="52">
        <f t="shared" si="149"/>
        <v>632</v>
      </c>
    </row>
    <row r="932" spans="3:45" x14ac:dyDescent="0.25">
      <c r="C932" s="39" t="str">
        <f>IF(H932="","",Sheet1!AI932)</f>
        <v>B</v>
      </c>
      <c r="D932" s="38" t="s">
        <v>3039</v>
      </c>
      <c r="E932" s="38" t="s">
        <v>25</v>
      </c>
      <c r="F932" s="39" t="str">
        <f>IF(H932="","",Sheet1!AF932)</f>
        <v>07/10/2025</v>
      </c>
      <c r="G932" t="str">
        <f>IF(H932="","",Sheet1!AF932)</f>
        <v>07/10/2025</v>
      </c>
      <c r="H932" s="21">
        <v>9106035508</v>
      </c>
      <c r="I932" t="str">
        <f>IF(H932="","",Sheet1!AF932)</f>
        <v>07/10/2025</v>
      </c>
      <c r="J932" s="40" t="str">
        <f t="shared" si="140"/>
        <v>NKHT2510/04400014229</v>
      </c>
      <c r="L932" s="42" t="str">
        <f>IF(H932="","",Sheet1!AK932)</f>
        <v>K25TTM</v>
      </c>
      <c r="M932" s="42" t="str">
        <f>IF(H932="","",Sheet1!AE932)</f>
        <v>00014229</v>
      </c>
      <c r="N932" s="43" t="str">
        <f>IF(H932="","",Sheet1!AF932)</f>
        <v>07/10/2025</v>
      </c>
      <c r="O932" s="15" t="str">
        <f>IF(H932="","",Sheet1!AH932)</f>
        <v>WIN-044</v>
      </c>
      <c r="S932" s="40" t="str">
        <f>IF(H932="","",Sheet1!AL932)</f>
        <v>5222 WM+ TBH 106 Bùi Sỹ Tiêm</v>
      </c>
      <c r="V932" s="40" t="str">
        <f>IF(H932="","",Sheet1!AL932)</f>
        <v>5222 WM+ TBH 106 Bùi Sỹ Tiêm</v>
      </c>
      <c r="Y932" s="15" t="str">
        <f>IF(H932="","",Sheet1!AJ932)</f>
        <v>MNH250</v>
      </c>
      <c r="AB932" s="51">
        <f t="shared" si="141"/>
        <v>5111</v>
      </c>
      <c r="AC932" s="51">
        <f t="shared" si="142"/>
        <v>131</v>
      </c>
      <c r="AE932" s="45">
        <f>IF(H932="","",Sheet1!U932)</f>
        <v>3</v>
      </c>
      <c r="AG932" s="15">
        <f>IF(H932="","",Sheet1!T932)</f>
        <v>46000</v>
      </c>
      <c r="AH932" s="46">
        <f t="shared" si="143"/>
        <v>138000</v>
      </c>
      <c r="AL932" s="48">
        <f t="shared" si="144"/>
        <v>8</v>
      </c>
      <c r="AN932" s="45">
        <f t="shared" si="145"/>
        <v>11040</v>
      </c>
      <c r="AO932" s="48">
        <f t="shared" si="146"/>
        <v>33311</v>
      </c>
      <c r="AQ932" s="52" t="str">
        <f t="shared" si="147"/>
        <v>K-hangtra</v>
      </c>
      <c r="AR932" s="52">
        <f t="shared" si="148"/>
        <v>156</v>
      </c>
      <c r="AS932" s="52">
        <f t="shared" si="149"/>
        <v>632</v>
      </c>
    </row>
    <row r="933" spans="3:45" x14ac:dyDescent="0.25">
      <c r="C933" s="39" t="str">
        <f>IF(H933="","",Sheet1!AI933)</f>
        <v>B</v>
      </c>
      <c r="D933" s="38" t="s">
        <v>3039</v>
      </c>
      <c r="E933" s="38" t="s">
        <v>25</v>
      </c>
      <c r="F933" s="39" t="str">
        <f>IF(H933="","",Sheet1!AF933)</f>
        <v>07/10/2025</v>
      </c>
      <c r="G933" t="str">
        <f>IF(H933="","",Sheet1!AF933)</f>
        <v>07/10/2025</v>
      </c>
      <c r="H933" s="21">
        <v>9106035508</v>
      </c>
      <c r="I933" t="str">
        <f>IF(H933="","",Sheet1!AF933)</f>
        <v>07/10/2025</v>
      </c>
      <c r="J933" s="40" t="str">
        <f t="shared" si="140"/>
        <v>NKHT2510/04400014229</v>
      </c>
      <c r="L933" s="42" t="str">
        <f>IF(H933="","",Sheet1!AK933)</f>
        <v>K25TTM</v>
      </c>
      <c r="M933" s="42" t="str">
        <f>IF(H933="","",Sheet1!AE933)</f>
        <v>00014229</v>
      </c>
      <c r="N933" s="43" t="str">
        <f>IF(H933="","",Sheet1!AF933)</f>
        <v>07/10/2025</v>
      </c>
      <c r="O933" s="15" t="str">
        <f>IF(H933="","",Sheet1!AH933)</f>
        <v>WIN-044</v>
      </c>
      <c r="S933" s="40" t="str">
        <f>IF(H933="","",Sheet1!AL933)</f>
        <v>5222 WM+ TBH 106 Bùi Sỹ Tiêm</v>
      </c>
      <c r="V933" s="40" t="str">
        <f>IF(H933="","",Sheet1!AL933)</f>
        <v>5222 WM+ TBH 106 Bùi Sỹ Tiêm</v>
      </c>
      <c r="Y933" s="15" t="str">
        <f>IF(H933="","",Sheet1!AJ933)</f>
        <v>CN300</v>
      </c>
      <c r="AB933" s="51">
        <f t="shared" si="141"/>
        <v>5111</v>
      </c>
      <c r="AC933" s="51">
        <f t="shared" si="142"/>
        <v>131</v>
      </c>
      <c r="AE933" s="45">
        <f>IF(H933="","",Sheet1!U933)</f>
        <v>4</v>
      </c>
      <c r="AG933" s="15">
        <f>IF(H933="","",Sheet1!T933)</f>
        <v>70950</v>
      </c>
      <c r="AH933" s="46">
        <f t="shared" si="143"/>
        <v>283800</v>
      </c>
      <c r="AL933" s="48">
        <f t="shared" si="144"/>
        <v>8</v>
      </c>
      <c r="AN933" s="45">
        <f t="shared" si="145"/>
        <v>22704</v>
      </c>
      <c r="AO933" s="48">
        <f t="shared" si="146"/>
        <v>33311</v>
      </c>
      <c r="AQ933" s="52" t="str">
        <f t="shared" si="147"/>
        <v>K-hangtra</v>
      </c>
      <c r="AR933" s="52">
        <f t="shared" si="148"/>
        <v>156</v>
      </c>
      <c r="AS933" s="52">
        <f t="shared" si="149"/>
        <v>632</v>
      </c>
    </row>
    <row r="934" spans="3:45" x14ac:dyDescent="0.25">
      <c r="C934" s="39" t="str">
        <f>IF(H934="","",Sheet1!AI934)</f>
        <v>N</v>
      </c>
      <c r="D934" s="38" t="s">
        <v>3039</v>
      </c>
      <c r="E934" s="38" t="s">
        <v>25</v>
      </c>
      <c r="F934" s="39" t="str">
        <f>IF(H934="","",Sheet1!AF934)</f>
        <v>07/10/2025</v>
      </c>
      <c r="G934" t="str">
        <f>IF(H934="","",Sheet1!AF934)</f>
        <v>07/10/2025</v>
      </c>
      <c r="H934" s="21">
        <v>9106035525</v>
      </c>
      <c r="I934" t="str">
        <f>IF(H934="","",Sheet1!AF934)</f>
        <v>07/10/2025</v>
      </c>
      <c r="J934" s="40" t="str">
        <f t="shared" si="140"/>
        <v>NKHT2510/01600025807</v>
      </c>
      <c r="L934" s="42" t="str">
        <f>IF(H934="","",Sheet1!AK934)</f>
        <v>K25TTM</v>
      </c>
      <c r="M934" s="42" t="str">
        <f>IF(H934="","",Sheet1!AE934)</f>
        <v>00025807</v>
      </c>
      <c r="N934" s="43" t="str">
        <f>IF(H934="","",Sheet1!AF934)</f>
        <v>07/10/2025</v>
      </c>
      <c r="O934" s="15" t="str">
        <f>IF(H934="","",Sheet1!AH934)</f>
        <v>WIN-CTO-01-016</v>
      </c>
      <c r="S934" s="40" t="str">
        <f>IF(H934="","",Sheet1!AL934)</f>
        <v>2BC6 WM+ CTO 114B-114C Cách Mạng Tháng 8</v>
      </c>
      <c r="V934" s="40" t="str">
        <f>IF(H934="","",Sheet1!AL934)</f>
        <v>2BC6 WM+ CTO 114B-114C Cách Mạng Tháng 8</v>
      </c>
      <c r="Y934" s="15" t="str">
        <f>IF(H934="","",Sheet1!AJ934)</f>
        <v>GM500</v>
      </c>
      <c r="AB934" s="51">
        <f t="shared" si="141"/>
        <v>5111</v>
      </c>
      <c r="AC934" s="51">
        <f t="shared" si="142"/>
        <v>131</v>
      </c>
      <c r="AE934" s="45">
        <f>IF(H934="","",Sheet1!U934)</f>
        <v>6</v>
      </c>
      <c r="AG934" s="15">
        <f>IF(H934="","",Sheet1!T934)</f>
        <v>111058</v>
      </c>
      <c r="AH934" s="46">
        <f t="shared" si="143"/>
        <v>666348</v>
      </c>
      <c r="AL934" s="48">
        <f t="shared" si="144"/>
        <v>8</v>
      </c>
      <c r="AN934" s="45">
        <f t="shared" si="145"/>
        <v>53307.840000000004</v>
      </c>
      <c r="AO934" s="48">
        <f t="shared" si="146"/>
        <v>33311</v>
      </c>
      <c r="AQ934" s="52" t="str">
        <f t="shared" si="147"/>
        <v>K-hangtra</v>
      </c>
      <c r="AR934" s="52">
        <f t="shared" si="148"/>
        <v>156</v>
      </c>
      <c r="AS934" s="52">
        <f t="shared" si="149"/>
        <v>632</v>
      </c>
    </row>
    <row r="935" spans="3:45" x14ac:dyDescent="0.25">
      <c r="C935" s="39" t="str">
        <f>IF(H935="","",Sheet1!AI935)</f>
        <v>N</v>
      </c>
      <c r="D935" s="38" t="s">
        <v>3039</v>
      </c>
      <c r="E935" s="38" t="s">
        <v>25</v>
      </c>
      <c r="F935" s="39" t="str">
        <f>IF(H935="","",Sheet1!AF935)</f>
        <v>07/10/2025</v>
      </c>
      <c r="G935" t="str">
        <f>IF(H935="","",Sheet1!AF935)</f>
        <v>07/10/2025</v>
      </c>
      <c r="H935" s="21">
        <v>9106035568</v>
      </c>
      <c r="I935" t="str">
        <f>IF(H935="","",Sheet1!AF935)</f>
        <v>07/10/2025</v>
      </c>
      <c r="J935" s="40" t="str">
        <f t="shared" si="140"/>
        <v>NKHT2510/01400003401</v>
      </c>
      <c r="L935" s="42" t="str">
        <f>IF(H935="","",Sheet1!AK935)</f>
        <v>K25TTM</v>
      </c>
      <c r="M935" s="42" t="str">
        <f>IF(H935="","",Sheet1!AE935)</f>
        <v>00003401</v>
      </c>
      <c r="N935" s="43" t="str">
        <f>IF(H935="","",Sheet1!AF935)</f>
        <v>07/10/2025</v>
      </c>
      <c r="O935" s="15" t="str">
        <f>IF(H935="","",Sheet1!AH935)</f>
        <v>WIN-KTM-01-014</v>
      </c>
      <c r="S935" s="40" t="str">
        <f>IF(H935="","",Sheet1!AL935)</f>
        <v>6963 WM+ KTM 112 Hoàng Thị Loan</v>
      </c>
      <c r="V935" s="40" t="str">
        <f>IF(H935="","",Sheet1!AL935)</f>
        <v>6963 WM+ KTM 112 Hoàng Thị Loan</v>
      </c>
      <c r="Y935" s="15" t="str">
        <f>IF(H935="","",Sheet1!AJ935)</f>
        <v>GTLX250G</v>
      </c>
      <c r="AB935" s="51">
        <f t="shared" si="141"/>
        <v>5111</v>
      </c>
      <c r="AC935" s="51">
        <f t="shared" si="142"/>
        <v>131</v>
      </c>
      <c r="AE935" s="45">
        <f>IF(H935="","",Sheet1!U935)</f>
        <v>1</v>
      </c>
      <c r="AG935" s="15">
        <f>IF(H935="","",Sheet1!T935)</f>
        <v>41150</v>
      </c>
      <c r="AH935" s="46">
        <f t="shared" si="143"/>
        <v>41150</v>
      </c>
      <c r="AL935" s="48">
        <f t="shared" si="144"/>
        <v>8</v>
      </c>
      <c r="AN935" s="45">
        <f t="shared" si="145"/>
        <v>3292</v>
      </c>
      <c r="AO935" s="48">
        <f t="shared" si="146"/>
        <v>33311</v>
      </c>
      <c r="AQ935" s="52" t="str">
        <f t="shared" si="147"/>
        <v>K-hangtra</v>
      </c>
      <c r="AR935" s="52">
        <f t="shared" si="148"/>
        <v>156</v>
      </c>
      <c r="AS935" s="52">
        <f t="shared" si="149"/>
        <v>632</v>
      </c>
    </row>
    <row r="936" spans="3:45" x14ac:dyDescent="0.25">
      <c r="C936" s="39" t="str">
        <f>IF(H936="","",Sheet1!AI936)</f>
        <v>N</v>
      </c>
      <c r="D936" s="38" t="s">
        <v>3039</v>
      </c>
      <c r="E936" s="38" t="s">
        <v>25</v>
      </c>
      <c r="F936" s="39" t="str">
        <f>IF(H936="","",Sheet1!AF936)</f>
        <v>07/10/2025</v>
      </c>
      <c r="G936" t="str">
        <f>IF(H936="","",Sheet1!AF936)</f>
        <v>07/10/2025</v>
      </c>
      <c r="H936" s="21">
        <v>9106035515</v>
      </c>
      <c r="I936" t="str">
        <f>IF(H936="","",Sheet1!AF936)</f>
        <v>07/10/2025</v>
      </c>
      <c r="J936" s="40" t="str">
        <f t="shared" si="140"/>
        <v>NKHT2510/02300017197</v>
      </c>
      <c r="L936" s="42" t="str">
        <f>IF(H936="","",Sheet1!AK936)</f>
        <v>K25TTM</v>
      </c>
      <c r="M936" s="42" t="str">
        <f>IF(H936="","",Sheet1!AE936)</f>
        <v>00017197</v>
      </c>
      <c r="N936" s="43" t="str">
        <f>IF(H936="","",Sheet1!AF936)</f>
        <v>07/10/2025</v>
      </c>
      <c r="O936" s="15" t="str">
        <f>IF(H936="","",Sheet1!AH936)</f>
        <v>WIN-023</v>
      </c>
      <c r="S936" s="40" t="str">
        <f>IF(H936="","",Sheet1!AL936)</f>
        <v>6383 WM+ DNI 9/8 Nguyễn Khuyến</v>
      </c>
      <c r="V936" s="40" t="str">
        <f>IF(H936="","",Sheet1!AL936)</f>
        <v>6383 WM+ DNI 9/8 Nguyễn Khuyến</v>
      </c>
      <c r="Y936" s="15" t="str">
        <f>IF(H936="","",Sheet1!AJ936)</f>
        <v>GM500</v>
      </c>
      <c r="AB936" s="51">
        <f t="shared" si="141"/>
        <v>5111</v>
      </c>
      <c r="AC936" s="51">
        <f t="shared" si="142"/>
        <v>131</v>
      </c>
      <c r="AE936" s="45">
        <f>IF(H936="","",Sheet1!U936)</f>
        <v>1</v>
      </c>
      <c r="AG936" s="15">
        <f>IF(H936="","",Sheet1!T936)</f>
        <v>111058</v>
      </c>
      <c r="AH936" s="46">
        <f t="shared" si="143"/>
        <v>111058</v>
      </c>
      <c r="AL936" s="48">
        <f t="shared" si="144"/>
        <v>8</v>
      </c>
      <c r="AN936" s="45">
        <f t="shared" si="145"/>
        <v>8884.64</v>
      </c>
      <c r="AO936" s="48">
        <f t="shared" si="146"/>
        <v>33311</v>
      </c>
      <c r="AQ936" s="52" t="str">
        <f t="shared" si="147"/>
        <v>K-hangtra</v>
      </c>
      <c r="AR936" s="52">
        <f t="shared" si="148"/>
        <v>156</v>
      </c>
      <c r="AS936" s="52">
        <f t="shared" si="149"/>
        <v>632</v>
      </c>
    </row>
    <row r="937" spans="3:45" x14ac:dyDescent="0.25">
      <c r="C937" s="39" t="str">
        <f>IF(H937="","",Sheet1!AI937)</f>
        <v>N</v>
      </c>
      <c r="D937" s="38" t="s">
        <v>3039</v>
      </c>
      <c r="E937" s="38" t="s">
        <v>25</v>
      </c>
      <c r="F937" s="39" t="str">
        <f>IF(H937="","",Sheet1!AF937)</f>
        <v>07/10/2025</v>
      </c>
      <c r="G937" t="str">
        <f>IF(H937="","",Sheet1!AF937)</f>
        <v>07/10/2025</v>
      </c>
      <c r="H937" s="21">
        <v>9106035515</v>
      </c>
      <c r="I937" t="str">
        <f>IF(H937="","",Sheet1!AF937)</f>
        <v>07/10/2025</v>
      </c>
      <c r="J937" s="40" t="str">
        <f t="shared" si="140"/>
        <v>NKHT2510/02300017197</v>
      </c>
      <c r="L937" s="42" t="str">
        <f>IF(H937="","",Sheet1!AK937)</f>
        <v>K25TTM</v>
      </c>
      <c r="M937" s="42" t="str">
        <f>IF(H937="","",Sheet1!AE937)</f>
        <v>00017197</v>
      </c>
      <c r="N937" s="43" t="str">
        <f>IF(H937="","",Sheet1!AF937)</f>
        <v>07/10/2025</v>
      </c>
      <c r="O937" s="15" t="str">
        <f>IF(H937="","",Sheet1!AH937)</f>
        <v>WIN-023</v>
      </c>
      <c r="S937" s="40" t="str">
        <f>IF(H937="","",Sheet1!AL937)</f>
        <v>6383 WM+ DNI 9/8 Nguyễn Khuyến</v>
      </c>
      <c r="V937" s="40" t="str">
        <f>IF(H937="","",Sheet1!AL937)</f>
        <v>6383 WM+ DNI 9/8 Nguyễn Khuyến</v>
      </c>
      <c r="Y937" s="15" t="str">
        <f>IF(H937="","",Sheet1!AJ937)</f>
        <v>CGM300</v>
      </c>
      <c r="AB937" s="51">
        <f t="shared" si="141"/>
        <v>5111</v>
      </c>
      <c r="AC937" s="51">
        <f t="shared" si="142"/>
        <v>131</v>
      </c>
      <c r="AE937" s="45">
        <f>IF(H937="","",Sheet1!U937)</f>
        <v>1</v>
      </c>
      <c r="AG937" s="15">
        <f>IF(H937="","",Sheet1!T937)</f>
        <v>73431</v>
      </c>
      <c r="AH937" s="46">
        <f t="shared" si="143"/>
        <v>73431</v>
      </c>
      <c r="AL937" s="48">
        <f t="shared" si="144"/>
        <v>8</v>
      </c>
      <c r="AN937" s="45">
        <f t="shared" si="145"/>
        <v>5874.4800000000005</v>
      </c>
      <c r="AO937" s="48">
        <f t="shared" si="146"/>
        <v>33311</v>
      </c>
      <c r="AQ937" s="52" t="str">
        <f t="shared" si="147"/>
        <v>K-hangtra</v>
      </c>
      <c r="AR937" s="52">
        <f t="shared" si="148"/>
        <v>156</v>
      </c>
      <c r="AS937" s="52">
        <f t="shared" si="149"/>
        <v>632</v>
      </c>
    </row>
    <row r="938" spans="3:45" x14ac:dyDescent="0.25">
      <c r="C938" s="39" t="str">
        <f>IF(H938="","",Sheet1!AI938)</f>
        <v>N</v>
      </c>
      <c r="D938" s="38" t="s">
        <v>3039</v>
      </c>
      <c r="E938" s="38" t="s">
        <v>25</v>
      </c>
      <c r="F938" s="39" t="str">
        <f>IF(H938="","",Sheet1!AF938)</f>
        <v>07/10/2025</v>
      </c>
      <c r="G938" t="str">
        <f>IF(H938="","",Sheet1!AF938)</f>
        <v>07/10/2025</v>
      </c>
      <c r="H938" s="21">
        <v>9106035515</v>
      </c>
      <c r="I938" t="str">
        <f>IF(H938="","",Sheet1!AF938)</f>
        <v>07/10/2025</v>
      </c>
      <c r="J938" s="40" t="str">
        <f t="shared" si="140"/>
        <v>NKHT2510/02300017197</v>
      </c>
      <c r="L938" s="42" t="str">
        <f>IF(H938="","",Sheet1!AK938)</f>
        <v>K25TTM</v>
      </c>
      <c r="M938" s="42" t="str">
        <f>IF(H938="","",Sheet1!AE938)</f>
        <v>00017197</v>
      </c>
      <c r="N938" s="43" t="str">
        <f>IF(H938="","",Sheet1!AF938)</f>
        <v>07/10/2025</v>
      </c>
      <c r="O938" s="15" t="str">
        <f>IF(H938="","",Sheet1!AH938)</f>
        <v>WIN-023</v>
      </c>
      <c r="S938" s="40" t="str">
        <f>IF(H938="","",Sheet1!AL938)</f>
        <v>6383 WM+ DNI 9/8 Nguyễn Khuyến</v>
      </c>
      <c r="V938" s="40" t="str">
        <f>IF(H938="","",Sheet1!AL938)</f>
        <v>6383 WM+ DNI 9/8 Nguyễn Khuyến</v>
      </c>
      <c r="Y938" s="15" t="str">
        <f>IF(H938="","",Sheet1!AJ938)</f>
        <v>GTLX250G</v>
      </c>
      <c r="AB938" s="51">
        <f t="shared" si="141"/>
        <v>5111</v>
      </c>
      <c r="AC938" s="51">
        <f t="shared" si="142"/>
        <v>131</v>
      </c>
      <c r="AE938" s="45">
        <f>IF(H938="","",Sheet1!U938)</f>
        <v>1</v>
      </c>
      <c r="AG938" s="15">
        <f>IF(H938="","",Sheet1!T938)</f>
        <v>41150</v>
      </c>
      <c r="AH938" s="46">
        <f t="shared" si="143"/>
        <v>41150</v>
      </c>
      <c r="AL938" s="48">
        <f t="shared" si="144"/>
        <v>8</v>
      </c>
      <c r="AN938" s="45">
        <f t="shared" si="145"/>
        <v>3292</v>
      </c>
      <c r="AO938" s="48">
        <f t="shared" si="146"/>
        <v>33311</v>
      </c>
      <c r="AQ938" s="52" t="str">
        <f t="shared" si="147"/>
        <v>K-hangtra</v>
      </c>
      <c r="AR938" s="52">
        <f t="shared" si="148"/>
        <v>156</v>
      </c>
      <c r="AS938" s="52">
        <f t="shared" si="149"/>
        <v>632</v>
      </c>
    </row>
    <row r="939" spans="3:45" x14ac:dyDescent="0.25">
      <c r="C939" s="39" t="str">
        <f>IF(H939="","",Sheet1!AI939)</f>
        <v>B</v>
      </c>
      <c r="D939" s="38" t="s">
        <v>3039</v>
      </c>
      <c r="E939" s="38" t="s">
        <v>25</v>
      </c>
      <c r="F939" s="39" t="str">
        <f>IF(H939="","",Sheet1!AF939)</f>
        <v>07/10/2025</v>
      </c>
      <c r="G939" t="str">
        <f>IF(H939="","",Sheet1!AF939)</f>
        <v>07/10/2025</v>
      </c>
      <c r="H939" s="21">
        <v>9106035553</v>
      </c>
      <c r="I939" t="str">
        <f>IF(H939="","",Sheet1!AF939)</f>
        <v>07/10/2025</v>
      </c>
      <c r="J939" s="40" t="str">
        <f t="shared" si="140"/>
        <v>NKHT2510/02500035242</v>
      </c>
      <c r="L939" s="42" t="str">
        <f>IF(H939="","",Sheet1!AK939)</f>
        <v>K25TTM</v>
      </c>
      <c r="M939" s="42" t="str">
        <f>IF(H939="","",Sheet1!AE939)</f>
        <v>00035242</v>
      </c>
      <c r="N939" s="43" t="str">
        <f>IF(H939="","",Sheet1!AF939)</f>
        <v>07/10/2025</v>
      </c>
      <c r="O939" s="15" t="str">
        <f>IF(H939="","",Sheet1!AH939)</f>
        <v>WIN-025</v>
      </c>
      <c r="S939" s="40" t="str">
        <f>IF(H939="","",Sheet1!AL939)</f>
        <v>4998 WM+ HPG Thôn Phương Mỹ-Mỹ Đồng</v>
      </c>
      <c r="V939" s="40" t="str">
        <f>IF(H939="","",Sheet1!AL939)</f>
        <v>4998 WM+ HPG Thôn Phương Mỹ-Mỹ Đồng</v>
      </c>
      <c r="Y939" s="15" t="str">
        <f>IF(H939="","",Sheet1!AJ939)</f>
        <v>CC300</v>
      </c>
      <c r="AB939" s="51">
        <f t="shared" si="141"/>
        <v>5111</v>
      </c>
      <c r="AC939" s="51">
        <f t="shared" si="142"/>
        <v>131</v>
      </c>
      <c r="AE939" s="45">
        <f>IF(H939="","",Sheet1!U939)</f>
        <v>1</v>
      </c>
      <c r="AG939" s="15">
        <f>IF(H939="","",Sheet1!T939)</f>
        <v>60885</v>
      </c>
      <c r="AH939" s="46">
        <f t="shared" si="143"/>
        <v>60885</v>
      </c>
      <c r="AL939" s="48">
        <f t="shared" si="144"/>
        <v>8</v>
      </c>
      <c r="AN939" s="45">
        <f t="shared" si="145"/>
        <v>4870.8</v>
      </c>
      <c r="AO939" s="48">
        <f t="shared" si="146"/>
        <v>33311</v>
      </c>
      <c r="AQ939" s="52" t="str">
        <f t="shared" si="147"/>
        <v>K-hangtra</v>
      </c>
      <c r="AR939" s="52">
        <f t="shared" si="148"/>
        <v>156</v>
      </c>
      <c r="AS939" s="52">
        <f t="shared" si="149"/>
        <v>632</v>
      </c>
    </row>
    <row r="940" spans="3:45" x14ac:dyDescent="0.25">
      <c r="C940" s="39" t="str">
        <f>IF(H940="","",Sheet1!AI940)</f>
        <v>B</v>
      </c>
      <c r="D940" s="38" t="s">
        <v>3039</v>
      </c>
      <c r="E940" s="38" t="s">
        <v>25</v>
      </c>
      <c r="F940" s="39" t="str">
        <f>IF(H940="","",Sheet1!AF940)</f>
        <v>07/10/2025</v>
      </c>
      <c r="G940" t="str">
        <f>IF(H940="","",Sheet1!AF940)</f>
        <v>07/10/2025</v>
      </c>
      <c r="H940" s="21">
        <v>9106035553</v>
      </c>
      <c r="I940" t="str">
        <f>IF(H940="","",Sheet1!AF940)</f>
        <v>07/10/2025</v>
      </c>
      <c r="J940" s="40" t="str">
        <f t="shared" si="140"/>
        <v>NKHT2510/02500035242</v>
      </c>
      <c r="L940" s="42" t="str">
        <f>IF(H940="","",Sheet1!AK940)</f>
        <v>K25TTM</v>
      </c>
      <c r="M940" s="42" t="str">
        <f>IF(H940="","",Sheet1!AE940)</f>
        <v>00035242</v>
      </c>
      <c r="N940" s="43" t="str">
        <f>IF(H940="","",Sheet1!AF940)</f>
        <v>07/10/2025</v>
      </c>
      <c r="O940" s="15" t="str">
        <f>IF(H940="","",Sheet1!AH940)</f>
        <v>WIN-025</v>
      </c>
      <c r="S940" s="40" t="str">
        <f>IF(H940="","",Sheet1!AL940)</f>
        <v>4998 WM+ HPG Thôn Phương Mỹ-Mỹ Đồng</v>
      </c>
      <c r="V940" s="40" t="str">
        <f>IF(H940="","",Sheet1!AL940)</f>
        <v>4998 WM+ HPG Thôn Phương Mỹ-Mỹ Đồng</v>
      </c>
      <c r="Y940" s="15" t="str">
        <f>IF(H940="","",Sheet1!AJ940)</f>
        <v>GM500</v>
      </c>
      <c r="AB940" s="51">
        <f t="shared" si="141"/>
        <v>5111</v>
      </c>
      <c r="AC940" s="51">
        <f t="shared" si="142"/>
        <v>131</v>
      </c>
      <c r="AE940" s="45">
        <f>IF(H940="","",Sheet1!U940)</f>
        <v>1</v>
      </c>
      <c r="AG940" s="15">
        <f>IF(H940="","",Sheet1!T940)</f>
        <v>111058</v>
      </c>
      <c r="AH940" s="46">
        <f t="shared" si="143"/>
        <v>111058</v>
      </c>
      <c r="AL940" s="48">
        <f t="shared" si="144"/>
        <v>8</v>
      </c>
      <c r="AN940" s="45">
        <f t="shared" si="145"/>
        <v>8884.64</v>
      </c>
      <c r="AO940" s="48">
        <f t="shared" si="146"/>
        <v>33311</v>
      </c>
      <c r="AQ940" s="52" t="str">
        <f t="shared" si="147"/>
        <v>K-hangtra</v>
      </c>
      <c r="AR940" s="52">
        <f t="shared" si="148"/>
        <v>156</v>
      </c>
      <c r="AS940" s="52">
        <f t="shared" si="149"/>
        <v>632</v>
      </c>
    </row>
    <row r="941" spans="3:45" x14ac:dyDescent="0.25">
      <c r="C941" s="39" t="str">
        <f>IF(H941="","",Sheet1!AI941)</f>
        <v>N</v>
      </c>
      <c r="D941" s="38" t="s">
        <v>3039</v>
      </c>
      <c r="E941" s="38" t="s">
        <v>25</v>
      </c>
      <c r="F941" s="39" t="str">
        <f>IF(H941="","",Sheet1!AF941)</f>
        <v>07/10/2025</v>
      </c>
      <c r="G941" t="str">
        <f>IF(H941="","",Sheet1!AF941)</f>
        <v>07/10/2025</v>
      </c>
      <c r="H941" s="21">
        <v>9106035555</v>
      </c>
      <c r="I941" t="str">
        <f>IF(H941="","",Sheet1!AF941)</f>
        <v>07/10/2025</v>
      </c>
      <c r="J941" s="40" t="str">
        <f t="shared" si="140"/>
        <v>NKHT2510/01400003400</v>
      </c>
      <c r="L941" s="42" t="str">
        <f>IF(H941="","",Sheet1!AK941)</f>
        <v>K25TTM</v>
      </c>
      <c r="M941" s="42" t="str">
        <f>IF(H941="","",Sheet1!AE941)</f>
        <v>00003400</v>
      </c>
      <c r="N941" s="43" t="str">
        <f>IF(H941="","",Sheet1!AF941)</f>
        <v>07/10/2025</v>
      </c>
      <c r="O941" s="15" t="str">
        <f>IF(H941="","",Sheet1!AH941)</f>
        <v>WIN-KTM-01-014</v>
      </c>
      <c r="S941" s="40" t="str">
        <f>IF(H941="","",Sheet1!AL941)</f>
        <v>2ADD WM+ KTM 245 Trần Hưng Đạo</v>
      </c>
      <c r="V941" s="40" t="str">
        <f>IF(H941="","",Sheet1!AL941)</f>
        <v>2ADD WM+ KTM 245 Trần Hưng Đạo</v>
      </c>
      <c r="Y941" s="15" t="str">
        <f>IF(H941="","",Sheet1!AJ941)</f>
        <v>GTLX250G</v>
      </c>
      <c r="AB941" s="51">
        <f t="shared" si="141"/>
        <v>5111</v>
      </c>
      <c r="AC941" s="51">
        <f t="shared" si="142"/>
        <v>131</v>
      </c>
      <c r="AE941" s="45">
        <f>IF(H941="","",Sheet1!U941)</f>
        <v>3</v>
      </c>
      <c r="AG941" s="15">
        <f>IF(H941="","",Sheet1!T941)</f>
        <v>41150</v>
      </c>
      <c r="AH941" s="46">
        <f t="shared" si="143"/>
        <v>123450</v>
      </c>
      <c r="AL941" s="48">
        <f t="shared" si="144"/>
        <v>8</v>
      </c>
      <c r="AN941" s="45">
        <f t="shared" si="145"/>
        <v>9876</v>
      </c>
      <c r="AO941" s="48">
        <f t="shared" si="146"/>
        <v>33311</v>
      </c>
      <c r="AQ941" s="52" t="str">
        <f t="shared" si="147"/>
        <v>K-hangtra</v>
      </c>
      <c r="AR941" s="52">
        <f t="shared" si="148"/>
        <v>156</v>
      </c>
      <c r="AS941" s="52">
        <f t="shared" si="149"/>
        <v>632</v>
      </c>
    </row>
    <row r="942" spans="3:45" x14ac:dyDescent="0.25">
      <c r="C942" s="39" t="str">
        <f>IF(H942="","",Sheet1!AI942)</f>
        <v>N</v>
      </c>
      <c r="D942" s="38" t="s">
        <v>3039</v>
      </c>
      <c r="E942" s="38" t="s">
        <v>25</v>
      </c>
      <c r="F942" s="39" t="str">
        <f>IF(H942="","",Sheet1!AF942)</f>
        <v>07/10/2025</v>
      </c>
      <c r="G942" t="str">
        <f>IF(H942="","",Sheet1!AF942)</f>
        <v>07/10/2025</v>
      </c>
      <c r="H942" s="21">
        <v>9106035555</v>
      </c>
      <c r="I942" t="str">
        <f>IF(H942="","",Sheet1!AF942)</f>
        <v>07/10/2025</v>
      </c>
      <c r="J942" s="40" t="str">
        <f t="shared" si="140"/>
        <v>NKHT2510/01400003400</v>
      </c>
      <c r="L942" s="42" t="str">
        <f>IF(H942="","",Sheet1!AK942)</f>
        <v>K25TTM</v>
      </c>
      <c r="M942" s="42" t="str">
        <f>IF(H942="","",Sheet1!AE942)</f>
        <v>00003400</v>
      </c>
      <c r="N942" s="43" t="str">
        <f>IF(H942="","",Sheet1!AF942)</f>
        <v>07/10/2025</v>
      </c>
      <c r="O942" s="15" t="str">
        <f>IF(H942="","",Sheet1!AH942)</f>
        <v>WIN-KTM-01-014</v>
      </c>
      <c r="S942" s="40" t="str">
        <f>IF(H942="","",Sheet1!AL942)</f>
        <v>2ADD WM+ KTM 245 Trần Hưng Đạo</v>
      </c>
      <c r="V942" s="40" t="str">
        <f>IF(H942="","",Sheet1!AL942)</f>
        <v>2ADD WM+ KTM 245 Trần Hưng Đạo</v>
      </c>
      <c r="Y942" s="15" t="str">
        <f>IF(H942="","",Sheet1!AJ942)</f>
        <v>CC300</v>
      </c>
      <c r="AB942" s="51">
        <f t="shared" si="141"/>
        <v>5111</v>
      </c>
      <c r="AC942" s="51">
        <f t="shared" si="142"/>
        <v>131</v>
      </c>
      <c r="AE942" s="45">
        <f>IF(H942="","",Sheet1!U942)</f>
        <v>2</v>
      </c>
      <c r="AG942" s="15">
        <f>IF(H942="","",Sheet1!T942)</f>
        <v>60885</v>
      </c>
      <c r="AH942" s="46">
        <f t="shared" si="143"/>
        <v>121770</v>
      </c>
      <c r="AL942" s="48">
        <f t="shared" si="144"/>
        <v>8</v>
      </c>
      <c r="AN942" s="45">
        <f t="shared" si="145"/>
        <v>9741.6</v>
      </c>
      <c r="AO942" s="48">
        <f t="shared" si="146"/>
        <v>33311</v>
      </c>
      <c r="AQ942" s="52" t="str">
        <f t="shared" si="147"/>
        <v>K-hangtra</v>
      </c>
      <c r="AR942" s="52">
        <f t="shared" si="148"/>
        <v>156</v>
      </c>
      <c r="AS942" s="52">
        <f t="shared" si="149"/>
        <v>632</v>
      </c>
    </row>
    <row r="943" spans="3:45" x14ac:dyDescent="0.25">
      <c r="C943" s="39" t="str">
        <f>IF(H943="","",Sheet1!AI943)</f>
        <v>B</v>
      </c>
      <c r="D943" s="38" t="s">
        <v>3039</v>
      </c>
      <c r="E943" s="38" t="s">
        <v>25</v>
      </c>
      <c r="F943" s="39" t="str">
        <f>IF(H943="","",Sheet1!AF943)</f>
        <v>07/10/2025</v>
      </c>
      <c r="G943" t="str">
        <f>IF(H943="","",Sheet1!AF943)</f>
        <v>07/10/2025</v>
      </c>
      <c r="H943" s="21">
        <v>9106035597</v>
      </c>
      <c r="I943" t="str">
        <f>IF(H943="","",Sheet1!AF943)</f>
        <v>07/10/2025</v>
      </c>
      <c r="J943" s="40" t="str">
        <f t="shared" si="140"/>
        <v>NKHT2510/02000033389</v>
      </c>
      <c r="L943" s="42" t="str">
        <f>IF(H943="","",Sheet1!AK943)</f>
        <v>K25TTM</v>
      </c>
      <c r="M943" s="42" t="str">
        <f>IF(H943="","",Sheet1!AE943)</f>
        <v>00033389</v>
      </c>
      <c r="N943" s="43" t="str">
        <f>IF(H943="","",Sheet1!AF943)</f>
        <v>07/10/2025</v>
      </c>
      <c r="O943" s="15" t="str">
        <f>IF(H943="","",Sheet1!AH943)</f>
        <v>WIN-020</v>
      </c>
      <c r="S943" s="40" t="str">
        <f>IF(H943="","",Sheet1!AL943)</f>
        <v>2AZH WM+ THA 148-150 Bạch Đằng</v>
      </c>
      <c r="V943" s="40" t="str">
        <f>IF(H943="","",Sheet1!AL943)</f>
        <v>2AZH WM+ THA 148-150 Bạch Đằng</v>
      </c>
      <c r="Y943" s="15" t="str">
        <f>IF(H943="","",Sheet1!AJ943)</f>
        <v>CC300</v>
      </c>
      <c r="AB943" s="51">
        <f t="shared" si="141"/>
        <v>5111</v>
      </c>
      <c r="AC943" s="51">
        <f t="shared" si="142"/>
        <v>131</v>
      </c>
      <c r="AE943" s="45">
        <f>IF(H943="","",Sheet1!U943)</f>
        <v>1</v>
      </c>
      <c r="AG943" s="15">
        <f>IF(H943="","",Sheet1!T943)</f>
        <v>60885</v>
      </c>
      <c r="AH943" s="46">
        <f t="shared" si="143"/>
        <v>60885</v>
      </c>
      <c r="AL943" s="48">
        <f t="shared" si="144"/>
        <v>8</v>
      </c>
      <c r="AN943" s="45">
        <f t="shared" si="145"/>
        <v>4870.8</v>
      </c>
      <c r="AO943" s="48">
        <f t="shared" si="146"/>
        <v>33311</v>
      </c>
      <c r="AQ943" s="52" t="str">
        <f t="shared" si="147"/>
        <v>K-hangtra</v>
      </c>
      <c r="AR943" s="52">
        <f t="shared" si="148"/>
        <v>156</v>
      </c>
      <c r="AS943" s="52">
        <f t="shared" si="149"/>
        <v>632</v>
      </c>
    </row>
    <row r="944" spans="3:45" x14ac:dyDescent="0.25">
      <c r="C944" s="39" t="str">
        <f>IF(H944="","",Sheet1!AI944)</f>
        <v>B</v>
      </c>
      <c r="D944" s="38" t="s">
        <v>3039</v>
      </c>
      <c r="E944" s="38" t="s">
        <v>25</v>
      </c>
      <c r="F944" s="39" t="str">
        <f>IF(H944="","",Sheet1!AF944)</f>
        <v>07/10/2025</v>
      </c>
      <c r="G944" t="str">
        <f>IF(H944="","",Sheet1!AF944)</f>
        <v>07/10/2025</v>
      </c>
      <c r="H944" s="21">
        <v>9106035597</v>
      </c>
      <c r="I944" t="str">
        <f>IF(H944="","",Sheet1!AF944)</f>
        <v>07/10/2025</v>
      </c>
      <c r="J944" s="40" t="str">
        <f t="shared" si="140"/>
        <v>NKHT2510/02000033389</v>
      </c>
      <c r="L944" s="42" t="str">
        <f>IF(H944="","",Sheet1!AK944)</f>
        <v>K25TTM</v>
      </c>
      <c r="M944" s="42" t="str">
        <f>IF(H944="","",Sheet1!AE944)</f>
        <v>00033389</v>
      </c>
      <c r="N944" s="43" t="str">
        <f>IF(H944="","",Sheet1!AF944)</f>
        <v>07/10/2025</v>
      </c>
      <c r="O944" s="15" t="str">
        <f>IF(H944="","",Sheet1!AH944)</f>
        <v>WIN-020</v>
      </c>
      <c r="S944" s="40" t="str">
        <f>IF(H944="","",Sheet1!AL944)</f>
        <v>2AZH WM+ THA 148-150 Bạch Đằng</v>
      </c>
      <c r="V944" s="40" t="str">
        <f>IF(H944="","",Sheet1!AL944)</f>
        <v>2AZH WM+ THA 148-150 Bạch Đằng</v>
      </c>
      <c r="Y944" s="15" t="str">
        <f>IF(H944="","",Sheet1!AJ944)</f>
        <v>CGM300</v>
      </c>
      <c r="AB944" s="51">
        <f t="shared" si="141"/>
        <v>5111</v>
      </c>
      <c r="AC944" s="51">
        <f t="shared" si="142"/>
        <v>131</v>
      </c>
      <c r="AE944" s="45">
        <f>IF(H944="","",Sheet1!U944)</f>
        <v>1</v>
      </c>
      <c r="AG944" s="15">
        <f>IF(H944="","",Sheet1!T944)</f>
        <v>73431</v>
      </c>
      <c r="AH944" s="46">
        <f t="shared" si="143"/>
        <v>73431</v>
      </c>
      <c r="AL944" s="48">
        <f t="shared" si="144"/>
        <v>8</v>
      </c>
      <c r="AN944" s="45">
        <f t="shared" si="145"/>
        <v>5874.4800000000005</v>
      </c>
      <c r="AO944" s="48">
        <f t="shared" si="146"/>
        <v>33311</v>
      </c>
      <c r="AQ944" s="52" t="str">
        <f t="shared" si="147"/>
        <v>K-hangtra</v>
      </c>
      <c r="AR944" s="52">
        <f t="shared" si="148"/>
        <v>156</v>
      </c>
      <c r="AS944" s="52">
        <f t="shared" si="149"/>
        <v>632</v>
      </c>
    </row>
    <row r="945" spans="3:45" x14ac:dyDescent="0.25">
      <c r="C945" s="39" t="str">
        <f>IF(H945="","",Sheet1!AI945)</f>
        <v>B</v>
      </c>
      <c r="D945" s="38" t="s">
        <v>3039</v>
      </c>
      <c r="E945" s="38" t="s">
        <v>25</v>
      </c>
      <c r="F945" s="39" t="str">
        <f>IF(H945="","",Sheet1!AF945)</f>
        <v>07/10/2025</v>
      </c>
      <c r="G945" t="str">
        <f>IF(H945="","",Sheet1!AF945)</f>
        <v>07/10/2025</v>
      </c>
      <c r="H945" s="21">
        <v>9106035611</v>
      </c>
      <c r="I945" t="str">
        <f>IF(H945="","",Sheet1!AF945)</f>
        <v>07/10/2025</v>
      </c>
      <c r="J945" s="40" t="str">
        <f t="shared" si="140"/>
        <v>NKHT2510/00200479190</v>
      </c>
      <c r="L945" s="42" t="str">
        <f>IF(H945="","",Sheet1!AK945)</f>
        <v>K25TTM</v>
      </c>
      <c r="M945" s="42" t="str">
        <f>IF(H945="","",Sheet1!AE945)</f>
        <v>00479190</v>
      </c>
      <c r="N945" s="43" t="str">
        <f>IF(H945="","",Sheet1!AF945)</f>
        <v>07/10/2025</v>
      </c>
      <c r="O945" s="15" t="str">
        <f>IF(H945="","",Sheet1!AH945)</f>
        <v>WIN-HNI-00-002</v>
      </c>
      <c r="S945" s="40" t="str">
        <f>IF(H945="","",Sheet1!AL945)</f>
        <v>1532 WM VMM HNI Royal City</v>
      </c>
      <c r="V945" s="40" t="str">
        <f>IF(H945="","",Sheet1!AL945)</f>
        <v>1532 WM VMM HNI Royal City</v>
      </c>
      <c r="Y945" s="15" t="str">
        <f>IF(H945="","",Sheet1!AJ945)</f>
        <v>GSG250</v>
      </c>
      <c r="AB945" s="51">
        <f t="shared" si="141"/>
        <v>5111</v>
      </c>
      <c r="AC945" s="51">
        <f t="shared" si="142"/>
        <v>131</v>
      </c>
      <c r="AE945" s="45">
        <f>IF(H945="","",Sheet1!U945)</f>
        <v>2</v>
      </c>
      <c r="AG945" s="15">
        <f>IF(H945="","",Sheet1!T945)</f>
        <v>50400</v>
      </c>
      <c r="AH945" s="46">
        <f t="shared" si="143"/>
        <v>100800</v>
      </c>
      <c r="AL945" s="48">
        <f t="shared" si="144"/>
        <v>8</v>
      </c>
      <c r="AN945" s="45">
        <f t="shared" si="145"/>
        <v>8064</v>
      </c>
      <c r="AO945" s="48">
        <f t="shared" si="146"/>
        <v>33311</v>
      </c>
      <c r="AQ945" s="52" t="str">
        <f t="shared" si="147"/>
        <v>K-hangtra</v>
      </c>
      <c r="AR945" s="52">
        <f t="shared" si="148"/>
        <v>156</v>
      </c>
      <c r="AS945" s="52">
        <f t="shared" si="149"/>
        <v>632</v>
      </c>
    </row>
    <row r="946" spans="3:45" x14ac:dyDescent="0.25">
      <c r="C946" s="39" t="str">
        <f>IF(H946="","",Sheet1!AI946)</f>
        <v>B</v>
      </c>
      <c r="D946" s="38" t="s">
        <v>3039</v>
      </c>
      <c r="E946" s="38" t="s">
        <v>25</v>
      </c>
      <c r="F946" s="39" t="str">
        <f>IF(H946="","",Sheet1!AF946)</f>
        <v>07/10/2025</v>
      </c>
      <c r="G946" t="str">
        <f>IF(H946="","",Sheet1!AF946)</f>
        <v>07/10/2025</v>
      </c>
      <c r="H946" s="21">
        <v>9106035611</v>
      </c>
      <c r="I946" t="str">
        <f>IF(H946="","",Sheet1!AF946)</f>
        <v>07/10/2025</v>
      </c>
      <c r="J946" s="40" t="str">
        <f t="shared" si="140"/>
        <v>NKHT2510/00200479190</v>
      </c>
      <c r="L946" s="42" t="str">
        <f>IF(H946="","",Sheet1!AK946)</f>
        <v>K25TTM</v>
      </c>
      <c r="M946" s="42" t="str">
        <f>IF(H946="","",Sheet1!AE946)</f>
        <v>00479190</v>
      </c>
      <c r="N946" s="43" t="str">
        <f>IF(H946="","",Sheet1!AF946)</f>
        <v>07/10/2025</v>
      </c>
      <c r="O946" s="15" t="str">
        <f>IF(H946="","",Sheet1!AH946)</f>
        <v>WIN-HNI-00-002</v>
      </c>
      <c r="S946" s="40" t="str">
        <f>IF(H946="","",Sheet1!AL946)</f>
        <v>1532 WM VMM HNI Royal City</v>
      </c>
      <c r="V946" s="40" t="str">
        <f>IF(H946="","",Sheet1!AL946)</f>
        <v>1532 WM VMM HNI Royal City</v>
      </c>
      <c r="Y946" s="15" t="str">
        <f>IF(H946="","",Sheet1!AJ946)</f>
        <v>GXD500</v>
      </c>
      <c r="AB946" s="51">
        <f t="shared" si="141"/>
        <v>5111</v>
      </c>
      <c r="AC946" s="51">
        <f t="shared" si="142"/>
        <v>131</v>
      </c>
      <c r="AE946" s="45">
        <f>IF(H946="","",Sheet1!U946)</f>
        <v>1</v>
      </c>
      <c r="AG946" s="15">
        <f>IF(H946="","",Sheet1!T946)</f>
        <v>111606</v>
      </c>
      <c r="AH946" s="46">
        <f t="shared" si="143"/>
        <v>111606</v>
      </c>
      <c r="AL946" s="48">
        <f t="shared" si="144"/>
        <v>8</v>
      </c>
      <c r="AN946" s="45">
        <f t="shared" si="145"/>
        <v>8928.48</v>
      </c>
      <c r="AO946" s="48">
        <f t="shared" si="146"/>
        <v>33311</v>
      </c>
      <c r="AQ946" s="52" t="str">
        <f t="shared" si="147"/>
        <v>K-hangtra</v>
      </c>
      <c r="AR946" s="52">
        <f t="shared" si="148"/>
        <v>156</v>
      </c>
      <c r="AS946" s="52">
        <f t="shared" si="149"/>
        <v>632</v>
      </c>
    </row>
    <row r="947" spans="3:45" x14ac:dyDescent="0.25">
      <c r="C947" s="39" t="str">
        <f>IF(H947="","",Sheet1!AI947)</f>
        <v>B</v>
      </c>
      <c r="D947" s="38" t="s">
        <v>3039</v>
      </c>
      <c r="E947" s="38" t="s">
        <v>25</v>
      </c>
      <c r="F947" s="39" t="str">
        <f>IF(H947="","",Sheet1!AF947)</f>
        <v>07/10/2025</v>
      </c>
      <c r="G947" t="str">
        <f>IF(H947="","",Sheet1!AF947)</f>
        <v>07/10/2025</v>
      </c>
      <c r="H947" s="21">
        <v>9106035595</v>
      </c>
      <c r="I947" t="str">
        <f>IF(H947="","",Sheet1!AF947)</f>
        <v>07/10/2025</v>
      </c>
      <c r="J947" s="40" t="str">
        <f t="shared" si="140"/>
        <v>NKHT2510/00600014900</v>
      </c>
      <c r="L947" s="42" t="str">
        <f>IF(H947="","",Sheet1!AK947)</f>
        <v>K25TTM</v>
      </c>
      <c r="M947" s="42" t="str">
        <f>IF(H947="","",Sheet1!AE947)</f>
        <v>00014900</v>
      </c>
      <c r="N947" s="43" t="str">
        <f>IF(H947="","",Sheet1!AF947)</f>
        <v>07/10/2025</v>
      </c>
      <c r="O947" s="15" t="str">
        <f>IF(H947="","",Sheet1!AH947)</f>
        <v>WIN-HDG-00-006</v>
      </c>
      <c r="S947" s="40" t="str">
        <f>IF(H947="","",Sheet1!AL947)</f>
        <v>5694 WM+ HDG 40 Trần Hưng Đạo, Nam Sách</v>
      </c>
      <c r="V947" s="40" t="str">
        <f>IF(H947="","",Sheet1!AL947)</f>
        <v>5694 WM+ HDG 40 Trần Hưng Đạo, Nam Sách</v>
      </c>
      <c r="Y947" s="15" t="str">
        <f>IF(H947="","",Sheet1!AJ947)</f>
        <v>CC300</v>
      </c>
      <c r="AB947" s="51">
        <f t="shared" si="141"/>
        <v>5111</v>
      </c>
      <c r="AC947" s="51">
        <f t="shared" si="142"/>
        <v>131</v>
      </c>
      <c r="AE947" s="45">
        <f>IF(H947="","",Sheet1!U947)</f>
        <v>3</v>
      </c>
      <c r="AG947" s="15">
        <f>IF(H947="","",Sheet1!T947)</f>
        <v>60885</v>
      </c>
      <c r="AH947" s="46">
        <f t="shared" si="143"/>
        <v>182655</v>
      </c>
      <c r="AL947" s="48">
        <f t="shared" si="144"/>
        <v>8</v>
      </c>
      <c r="AN947" s="45">
        <f t="shared" si="145"/>
        <v>14612.4</v>
      </c>
      <c r="AO947" s="48">
        <f t="shared" si="146"/>
        <v>33311</v>
      </c>
      <c r="AQ947" s="52" t="str">
        <f t="shared" si="147"/>
        <v>K-hangtra</v>
      </c>
      <c r="AR947" s="52">
        <f t="shared" si="148"/>
        <v>156</v>
      </c>
      <c r="AS947" s="52">
        <f t="shared" si="149"/>
        <v>632</v>
      </c>
    </row>
    <row r="948" spans="3:45" x14ac:dyDescent="0.25">
      <c r="C948" s="39" t="str">
        <f>IF(H948="","",Sheet1!AI948)</f>
        <v>B</v>
      </c>
      <c r="D948" s="38" t="s">
        <v>3039</v>
      </c>
      <c r="E948" s="38" t="s">
        <v>25</v>
      </c>
      <c r="F948" s="39" t="str">
        <f>IF(H948="","",Sheet1!AF948)</f>
        <v>07/10/2025</v>
      </c>
      <c r="G948" t="str">
        <f>IF(H948="","",Sheet1!AF948)</f>
        <v>07/10/2025</v>
      </c>
      <c r="H948" s="21">
        <v>9106035595</v>
      </c>
      <c r="I948" t="str">
        <f>IF(H948="","",Sheet1!AF948)</f>
        <v>07/10/2025</v>
      </c>
      <c r="J948" s="40" t="str">
        <f t="shared" si="140"/>
        <v>NKHT2510/00600014900</v>
      </c>
      <c r="L948" s="42" t="str">
        <f>IF(H948="","",Sheet1!AK948)</f>
        <v>K25TTM</v>
      </c>
      <c r="M948" s="42" t="str">
        <f>IF(H948="","",Sheet1!AE948)</f>
        <v>00014900</v>
      </c>
      <c r="N948" s="43" t="str">
        <f>IF(H948="","",Sheet1!AF948)</f>
        <v>07/10/2025</v>
      </c>
      <c r="O948" s="15" t="str">
        <f>IF(H948="","",Sheet1!AH948)</f>
        <v>WIN-HDG-00-006</v>
      </c>
      <c r="S948" s="40" t="str">
        <f>IF(H948="","",Sheet1!AL948)</f>
        <v>5694 WM+ HDG 40 Trần Hưng Đạo, Nam Sách</v>
      </c>
      <c r="V948" s="40" t="str">
        <f>IF(H948="","",Sheet1!AL948)</f>
        <v>5694 WM+ HDG 40 Trần Hưng Đạo, Nam Sách</v>
      </c>
      <c r="Y948" s="15" t="str">
        <f>IF(H948="","",Sheet1!AJ948)</f>
        <v>GL250</v>
      </c>
      <c r="AB948" s="51">
        <f t="shared" si="141"/>
        <v>5111</v>
      </c>
      <c r="AC948" s="51">
        <f t="shared" si="142"/>
        <v>131</v>
      </c>
      <c r="AE948" s="45">
        <f>IF(H948="","",Sheet1!U948)</f>
        <v>4</v>
      </c>
      <c r="AG948" s="15">
        <f>IF(H948="","",Sheet1!T948)</f>
        <v>49500</v>
      </c>
      <c r="AH948" s="46">
        <f t="shared" si="143"/>
        <v>198000</v>
      </c>
      <c r="AL948" s="48">
        <f t="shared" si="144"/>
        <v>8</v>
      </c>
      <c r="AN948" s="45">
        <f t="shared" si="145"/>
        <v>15840</v>
      </c>
      <c r="AO948" s="48">
        <f t="shared" si="146"/>
        <v>33311</v>
      </c>
      <c r="AQ948" s="52" t="str">
        <f t="shared" si="147"/>
        <v>K-hangtra</v>
      </c>
      <c r="AR948" s="52">
        <f t="shared" si="148"/>
        <v>156</v>
      </c>
      <c r="AS948" s="52">
        <f t="shared" si="149"/>
        <v>632</v>
      </c>
    </row>
    <row r="949" spans="3:45" x14ac:dyDescent="0.25">
      <c r="C949" s="39" t="str">
        <f>IF(H949="","",Sheet1!AI949)</f>
        <v>B</v>
      </c>
      <c r="D949" s="38" t="s">
        <v>3039</v>
      </c>
      <c r="E949" s="38" t="s">
        <v>25</v>
      </c>
      <c r="F949" s="39" t="str">
        <f>IF(H949="","",Sheet1!AF949)</f>
        <v>07/10/2025</v>
      </c>
      <c r="G949" t="str">
        <f>IF(H949="","",Sheet1!AF949)</f>
        <v>07/10/2025</v>
      </c>
      <c r="H949" s="21">
        <v>9106035616</v>
      </c>
      <c r="I949" t="str">
        <f>IF(H949="","",Sheet1!AF949)</f>
        <v>07/10/2025</v>
      </c>
      <c r="J949" s="40" t="str">
        <f t="shared" si="140"/>
        <v>NKHT2510/00200479195</v>
      </c>
      <c r="L949" s="42" t="str">
        <f>IF(H949="","",Sheet1!AK949)</f>
        <v>K25TTM</v>
      </c>
      <c r="M949" s="42" t="str">
        <f>IF(H949="","",Sheet1!AE949)</f>
        <v>00479195</v>
      </c>
      <c r="N949" s="43" t="str">
        <f>IF(H949="","",Sheet1!AF949)</f>
        <v>07/10/2025</v>
      </c>
      <c r="O949" s="15" t="str">
        <f>IF(H949="","",Sheet1!AH949)</f>
        <v>WIN-HNI-00-002</v>
      </c>
      <c r="S949" s="40" t="str">
        <f>IF(H949="","",Sheet1!AL949)</f>
        <v>2ARH WM+ HNI 20 Cầu Bây</v>
      </c>
      <c r="V949" s="40" t="str">
        <f>IF(H949="","",Sheet1!AL949)</f>
        <v>2ARH WM+ HNI 20 Cầu Bây</v>
      </c>
      <c r="Y949" s="15" t="str">
        <f>IF(H949="","",Sheet1!AJ949)</f>
        <v>GM500</v>
      </c>
      <c r="AB949" s="51">
        <f t="shared" si="141"/>
        <v>5111</v>
      </c>
      <c r="AC949" s="51">
        <f t="shared" si="142"/>
        <v>131</v>
      </c>
      <c r="AE949" s="45">
        <f>IF(H949="","",Sheet1!U949)</f>
        <v>1</v>
      </c>
      <c r="AG949" s="15">
        <f>IF(H949="","",Sheet1!T949)</f>
        <v>111058</v>
      </c>
      <c r="AH949" s="46">
        <f t="shared" si="143"/>
        <v>111058</v>
      </c>
      <c r="AL949" s="48">
        <f t="shared" si="144"/>
        <v>8</v>
      </c>
      <c r="AN949" s="45">
        <f t="shared" si="145"/>
        <v>8884.64</v>
      </c>
      <c r="AO949" s="48">
        <f t="shared" si="146"/>
        <v>33311</v>
      </c>
      <c r="AQ949" s="52" t="str">
        <f t="shared" si="147"/>
        <v>K-hangtra</v>
      </c>
      <c r="AR949" s="52">
        <f t="shared" si="148"/>
        <v>156</v>
      </c>
      <c r="AS949" s="52">
        <f t="shared" si="149"/>
        <v>632</v>
      </c>
    </row>
    <row r="950" spans="3:45" x14ac:dyDescent="0.25">
      <c r="C950" s="39" t="str">
        <f>IF(H950="","",Sheet1!AI950)</f>
        <v>N</v>
      </c>
      <c r="D950" s="38" t="s">
        <v>3039</v>
      </c>
      <c r="E950" s="38" t="s">
        <v>25</v>
      </c>
      <c r="F950" s="39" t="str">
        <f>IF(H950="","",Sheet1!AF950)</f>
        <v>07/10/2025</v>
      </c>
      <c r="G950" t="str">
        <f>IF(H950="","",Sheet1!AF950)</f>
        <v>07/10/2025</v>
      </c>
      <c r="H950" s="21">
        <v>9106035649</v>
      </c>
      <c r="I950" t="str">
        <f>IF(H950="","",Sheet1!AF950)</f>
        <v>07/10/2025</v>
      </c>
      <c r="J950" s="40" t="str">
        <f t="shared" si="140"/>
        <v>NKHT2510/01600025811</v>
      </c>
      <c r="L950" s="42" t="str">
        <f>IF(H950="","",Sheet1!AK950)</f>
        <v>K25TTM</v>
      </c>
      <c r="M950" s="42" t="str">
        <f>IF(H950="","",Sheet1!AE950)</f>
        <v>00025811</v>
      </c>
      <c r="N950" s="43" t="str">
        <f>IF(H950="","",Sheet1!AF950)</f>
        <v>07/10/2025</v>
      </c>
      <c r="O950" s="15" t="str">
        <f>IF(H950="","",Sheet1!AH950)</f>
        <v>WIN-CTO-01-016</v>
      </c>
      <c r="S950" s="40" t="str">
        <f>IF(H950="","",Sheet1!AL950)</f>
        <v>3490 WM+ CTO 1B Đinh Tiên Hoàng</v>
      </c>
      <c r="V950" s="40" t="str">
        <f>IF(H950="","",Sheet1!AL950)</f>
        <v>3490 WM+ CTO 1B Đinh Tiên Hoàng</v>
      </c>
      <c r="Y950" s="15" t="str">
        <f>IF(H950="","",Sheet1!AJ950)</f>
        <v>GM500</v>
      </c>
      <c r="AB950" s="51">
        <f t="shared" si="141"/>
        <v>5111</v>
      </c>
      <c r="AC950" s="51">
        <f t="shared" si="142"/>
        <v>131</v>
      </c>
      <c r="AE950" s="45">
        <f>IF(H950="","",Sheet1!U950)</f>
        <v>2</v>
      </c>
      <c r="AG950" s="15">
        <f>IF(H950="","",Sheet1!T950)</f>
        <v>111058</v>
      </c>
      <c r="AH950" s="46">
        <f t="shared" si="143"/>
        <v>222116</v>
      </c>
      <c r="AL950" s="48">
        <f t="shared" si="144"/>
        <v>8</v>
      </c>
      <c r="AN950" s="45">
        <f t="shared" si="145"/>
        <v>17769.28</v>
      </c>
      <c r="AO950" s="48">
        <f t="shared" si="146"/>
        <v>33311</v>
      </c>
      <c r="AQ950" s="52" t="str">
        <f t="shared" si="147"/>
        <v>K-hangtra</v>
      </c>
      <c r="AR950" s="52">
        <f t="shared" si="148"/>
        <v>156</v>
      </c>
      <c r="AS950" s="52">
        <f t="shared" si="149"/>
        <v>632</v>
      </c>
    </row>
    <row r="951" spans="3:45" x14ac:dyDescent="0.25">
      <c r="C951" s="39" t="str">
        <f>IF(H951="","",Sheet1!AI951)</f>
        <v>N</v>
      </c>
      <c r="D951" s="38" t="s">
        <v>3039</v>
      </c>
      <c r="E951" s="38" t="s">
        <v>25</v>
      </c>
      <c r="F951" s="39" t="str">
        <f>IF(H951="","",Sheet1!AF951)</f>
        <v>07/10/2025</v>
      </c>
      <c r="G951" t="str">
        <f>IF(H951="","",Sheet1!AF951)</f>
        <v>07/10/2025</v>
      </c>
      <c r="H951" s="21">
        <v>9106035651</v>
      </c>
      <c r="I951" t="str">
        <f>IF(H951="","",Sheet1!AF951)</f>
        <v>07/10/2025</v>
      </c>
      <c r="J951" s="40" t="str">
        <f t="shared" si="140"/>
        <v>NKHT2510/06100015742</v>
      </c>
      <c r="L951" s="42" t="str">
        <f>IF(H951="","",Sheet1!AK951)</f>
        <v>K25TTM</v>
      </c>
      <c r="M951" s="42" t="str">
        <f>IF(H951="","",Sheet1!AE951)</f>
        <v>00015742</v>
      </c>
      <c r="N951" s="43" t="str">
        <f>IF(H951="","",Sheet1!AF951)</f>
        <v>07/10/2025</v>
      </c>
      <c r="O951" s="15" t="str">
        <f>IF(H951="","",Sheet1!AH951)</f>
        <v>WIN-061</v>
      </c>
      <c r="S951" s="40" t="str">
        <f>IF(H951="","",Sheet1!AL951)</f>
        <v>2AW0 WM+ QNM Thửa 17/1, TBĐ 12, ĐT610</v>
      </c>
      <c r="V951" s="40" t="str">
        <f>IF(H951="","",Sheet1!AL951)</f>
        <v>2AW0 WM+ QNM Thửa 17/1, TBĐ 12, ĐT610</v>
      </c>
      <c r="Y951" s="15" t="str">
        <f>IF(H951="","",Sheet1!AJ951)</f>
        <v>GM500</v>
      </c>
      <c r="AB951" s="51">
        <f t="shared" si="141"/>
        <v>5111</v>
      </c>
      <c r="AC951" s="51">
        <f t="shared" si="142"/>
        <v>131</v>
      </c>
      <c r="AE951" s="45">
        <f>IF(H951="","",Sheet1!U951)</f>
        <v>1</v>
      </c>
      <c r="AG951" s="15">
        <f>IF(H951="","",Sheet1!T951)</f>
        <v>111058</v>
      </c>
      <c r="AH951" s="46">
        <f t="shared" si="143"/>
        <v>111058</v>
      </c>
      <c r="AL951" s="48">
        <f t="shared" si="144"/>
        <v>8</v>
      </c>
      <c r="AN951" s="45">
        <f t="shared" si="145"/>
        <v>8884.64</v>
      </c>
      <c r="AO951" s="48">
        <f t="shared" si="146"/>
        <v>33311</v>
      </c>
      <c r="AQ951" s="52" t="str">
        <f t="shared" si="147"/>
        <v>K-hangtra</v>
      </c>
      <c r="AR951" s="52">
        <f t="shared" si="148"/>
        <v>156</v>
      </c>
      <c r="AS951" s="52">
        <f t="shared" si="149"/>
        <v>632</v>
      </c>
    </row>
    <row r="952" spans="3:45" x14ac:dyDescent="0.25">
      <c r="C952" s="39" t="str">
        <f>IF(H952="","",Sheet1!AI952)</f>
        <v>N</v>
      </c>
      <c r="D952" s="38" t="s">
        <v>3039</v>
      </c>
      <c r="E952" s="38" t="s">
        <v>25</v>
      </c>
      <c r="F952" s="39" t="str">
        <f>IF(H952="","",Sheet1!AF952)</f>
        <v>07/10/2025</v>
      </c>
      <c r="G952" t="str">
        <f>IF(H952="","",Sheet1!AF952)</f>
        <v>07/10/2025</v>
      </c>
      <c r="H952" s="21">
        <v>9106035623</v>
      </c>
      <c r="I952" t="str">
        <f>IF(H952="","",Sheet1!AF952)</f>
        <v>07/10/2025</v>
      </c>
      <c r="J952" s="40" t="str">
        <f t="shared" si="140"/>
        <v>NKHT2510/08900159219</v>
      </c>
      <c r="L952" s="42" t="str">
        <f>IF(H952="","",Sheet1!AK952)</f>
        <v>K25TTM</v>
      </c>
      <c r="M952" s="42" t="str">
        <f>IF(H952="","",Sheet1!AE952)</f>
        <v>00159219</v>
      </c>
      <c r="N952" s="43" t="str">
        <f>IF(H952="","",Sheet1!AF952)</f>
        <v>07/10/2025</v>
      </c>
      <c r="O952" s="15" t="str">
        <f>IF(H952="","",Sheet1!AH952)</f>
        <v>WIN6089</v>
      </c>
      <c r="S952" s="40" t="str">
        <f>IF(H952="","",Sheet1!AL952)</f>
        <v>6089 WM+ HCM 151 Lý Thánh Tông</v>
      </c>
      <c r="V952" s="40" t="str">
        <f>IF(H952="","",Sheet1!AL952)</f>
        <v>6089 WM+ HCM 151 Lý Thánh Tông</v>
      </c>
      <c r="Y952" s="15" t="str">
        <f>IF(H952="","",Sheet1!AJ952)</f>
        <v>GM500</v>
      </c>
      <c r="AB952" s="51">
        <f t="shared" si="141"/>
        <v>5111</v>
      </c>
      <c r="AC952" s="51">
        <f t="shared" si="142"/>
        <v>131</v>
      </c>
      <c r="AE952" s="45">
        <f>IF(H952="","",Sheet1!U952)</f>
        <v>2</v>
      </c>
      <c r="AG952" s="15">
        <f>IF(H952="","",Sheet1!T952)</f>
        <v>111058</v>
      </c>
      <c r="AH952" s="46">
        <f t="shared" si="143"/>
        <v>222116</v>
      </c>
      <c r="AL952" s="48">
        <f t="shared" si="144"/>
        <v>8</v>
      </c>
      <c r="AN952" s="45">
        <f t="shared" si="145"/>
        <v>17769.28</v>
      </c>
      <c r="AO952" s="48">
        <f t="shared" si="146"/>
        <v>33311</v>
      </c>
      <c r="AQ952" s="52" t="str">
        <f t="shared" si="147"/>
        <v>K-hangtra</v>
      </c>
      <c r="AR952" s="52">
        <f t="shared" si="148"/>
        <v>156</v>
      </c>
      <c r="AS952" s="52">
        <f t="shared" si="149"/>
        <v>632</v>
      </c>
    </row>
    <row r="953" spans="3:45" x14ac:dyDescent="0.25">
      <c r="C953" s="39" t="str">
        <f>IF(H953="","",Sheet1!AI953)</f>
        <v>N</v>
      </c>
      <c r="D953" s="38" t="s">
        <v>3039</v>
      </c>
      <c r="E953" s="38" t="s">
        <v>25</v>
      </c>
      <c r="F953" s="39" t="str">
        <f>IF(H953="","",Sheet1!AF953)</f>
        <v>07/10/2025</v>
      </c>
      <c r="G953" t="str">
        <f>IF(H953="","",Sheet1!AF953)</f>
        <v>07/10/2025</v>
      </c>
      <c r="H953" s="21">
        <v>9106035623</v>
      </c>
      <c r="I953" t="str">
        <f>IF(H953="","",Sheet1!AF953)</f>
        <v>07/10/2025</v>
      </c>
      <c r="J953" s="40" t="str">
        <f t="shared" si="140"/>
        <v>NKHT2510/08900159219</v>
      </c>
      <c r="L953" s="42" t="str">
        <f>IF(H953="","",Sheet1!AK953)</f>
        <v>K25TTM</v>
      </c>
      <c r="M953" s="42" t="str">
        <f>IF(H953="","",Sheet1!AE953)</f>
        <v>00159219</v>
      </c>
      <c r="N953" s="43" t="str">
        <f>IF(H953="","",Sheet1!AF953)</f>
        <v>07/10/2025</v>
      </c>
      <c r="O953" s="15" t="str">
        <f>IF(H953="","",Sheet1!AH953)</f>
        <v>WIN6089</v>
      </c>
      <c r="S953" s="40" t="str">
        <f>IF(H953="","",Sheet1!AL953)</f>
        <v>6089 WM+ HCM 151 Lý Thánh Tông</v>
      </c>
      <c r="V953" s="40" t="str">
        <f>IF(H953="","",Sheet1!AL953)</f>
        <v>6089 WM+ HCM 151 Lý Thánh Tông</v>
      </c>
      <c r="Y953" s="15" t="str">
        <f>IF(H953="","",Sheet1!AJ953)</f>
        <v>GTLX250G</v>
      </c>
      <c r="AB953" s="51">
        <f t="shared" si="141"/>
        <v>5111</v>
      </c>
      <c r="AC953" s="51">
        <f t="shared" si="142"/>
        <v>131</v>
      </c>
      <c r="AE953" s="45">
        <f>IF(H953="","",Sheet1!U953)</f>
        <v>2</v>
      </c>
      <c r="AG953" s="15">
        <f>IF(H953="","",Sheet1!T953)</f>
        <v>41150</v>
      </c>
      <c r="AH953" s="46">
        <f t="shared" si="143"/>
        <v>82300</v>
      </c>
      <c r="AL953" s="48">
        <f t="shared" si="144"/>
        <v>8</v>
      </c>
      <c r="AN953" s="45">
        <f t="shared" si="145"/>
        <v>6584</v>
      </c>
      <c r="AO953" s="48">
        <f t="shared" si="146"/>
        <v>33311</v>
      </c>
      <c r="AQ953" s="52" t="str">
        <f t="shared" si="147"/>
        <v>K-hangtra</v>
      </c>
      <c r="AR953" s="52">
        <f t="shared" si="148"/>
        <v>156</v>
      </c>
      <c r="AS953" s="52">
        <f t="shared" si="149"/>
        <v>632</v>
      </c>
    </row>
    <row r="954" spans="3:45" x14ac:dyDescent="0.25">
      <c r="C954" s="39" t="str">
        <f>IF(H954="","",Sheet1!AI954)</f>
        <v>B</v>
      </c>
      <c r="D954" s="38" t="s">
        <v>3039</v>
      </c>
      <c r="E954" s="38" t="s">
        <v>25</v>
      </c>
      <c r="F954" s="39" t="str">
        <f>IF(H954="","",Sheet1!AF954)</f>
        <v>07/10/2025</v>
      </c>
      <c r="G954" t="str">
        <f>IF(H954="","",Sheet1!AF954)</f>
        <v>07/10/2025</v>
      </c>
      <c r="H954" s="21">
        <v>9106035700</v>
      </c>
      <c r="I954" t="str">
        <f>IF(H954="","",Sheet1!AF954)</f>
        <v>07/10/2025</v>
      </c>
      <c r="J954" s="40" t="str">
        <f t="shared" si="140"/>
        <v>NKHT2510/00300018085</v>
      </c>
      <c r="L954" s="42" t="str">
        <f>IF(H954="","",Sheet1!AK954)</f>
        <v>K25TTM</v>
      </c>
      <c r="M954" s="42" t="str">
        <f>IF(H954="","",Sheet1!AE954)</f>
        <v>00018085</v>
      </c>
      <c r="N954" s="43" t="str">
        <f>IF(H954="","",Sheet1!AF954)</f>
        <v>07/10/2025</v>
      </c>
      <c r="O954" s="15" t="str">
        <f>IF(H954="","",Sheet1!AH954)</f>
        <v>WIN-PTO-00-003</v>
      </c>
      <c r="S954" s="40" t="str">
        <f>IF(H954="","",Sheet1!AL954)</f>
        <v>2AFF WM+ PTO Khu 5, Xuân Lộc</v>
      </c>
      <c r="V954" s="40" t="str">
        <f>IF(H954="","",Sheet1!AL954)</f>
        <v>2AFF WM+ PTO Khu 5, Xuân Lộc</v>
      </c>
      <c r="Y954" s="15" t="str">
        <f>IF(H954="","",Sheet1!AJ954)</f>
        <v>MNH250</v>
      </c>
      <c r="AB954" s="51">
        <f t="shared" si="141"/>
        <v>5111</v>
      </c>
      <c r="AC954" s="51">
        <f t="shared" si="142"/>
        <v>131</v>
      </c>
      <c r="AE954" s="45">
        <f>IF(H954="","",Sheet1!U954)</f>
        <v>3</v>
      </c>
      <c r="AG954" s="15">
        <f>IF(H954="","",Sheet1!T954)</f>
        <v>46000</v>
      </c>
      <c r="AH954" s="46">
        <f t="shared" si="143"/>
        <v>138000</v>
      </c>
      <c r="AL954" s="48">
        <f t="shared" si="144"/>
        <v>8</v>
      </c>
      <c r="AN954" s="45">
        <f t="shared" si="145"/>
        <v>11040</v>
      </c>
      <c r="AO954" s="48">
        <f t="shared" si="146"/>
        <v>33311</v>
      </c>
      <c r="AQ954" s="52" t="str">
        <f t="shared" si="147"/>
        <v>K-hangtra</v>
      </c>
      <c r="AR954" s="52">
        <f t="shared" si="148"/>
        <v>156</v>
      </c>
      <c r="AS954" s="52">
        <f t="shared" si="149"/>
        <v>632</v>
      </c>
    </row>
    <row r="955" spans="3:45" x14ac:dyDescent="0.25">
      <c r="C955" s="39" t="str">
        <f>IF(H955="","",Sheet1!AI955)</f>
        <v>N</v>
      </c>
      <c r="D955" s="38" t="s">
        <v>3039</v>
      </c>
      <c r="E955" s="38" t="s">
        <v>25</v>
      </c>
      <c r="F955" s="39" t="str">
        <f>IF(H955="","",Sheet1!AF955)</f>
        <v>07/10/2025</v>
      </c>
      <c r="G955" t="str">
        <f>IF(H955="","",Sheet1!AF955)</f>
        <v>07/10/2025</v>
      </c>
      <c r="H955" s="21">
        <v>9106035663</v>
      </c>
      <c r="I955" t="str">
        <f>IF(H955="","",Sheet1!AF955)</f>
        <v>07/10/2025</v>
      </c>
      <c r="J955" s="40" t="str">
        <f t="shared" si="140"/>
        <v>NKHT2510/00900080476</v>
      </c>
      <c r="L955" s="42" t="str">
        <f>IF(H955="","",Sheet1!AK955)</f>
        <v>K25TTM</v>
      </c>
      <c r="M955" s="42" t="str">
        <f>IF(H955="","",Sheet1!AE955)</f>
        <v>00080476</v>
      </c>
      <c r="N955" s="43" t="str">
        <f>IF(H955="","",Sheet1!AF955)</f>
        <v>07/10/2025</v>
      </c>
      <c r="O955" s="15" t="str">
        <f>IF(H955="","",Sheet1!AH955)</f>
        <v>WIN-DNG-01-009</v>
      </c>
      <c r="S955" s="40" t="str">
        <f>IF(H955="","",Sheet1!AL955)</f>
        <v>2048 WM+ DNG 134 Ba Tháng Hai</v>
      </c>
      <c r="V955" s="40" t="str">
        <f>IF(H955="","",Sheet1!AL955)</f>
        <v>2048 WM+ DNG 134 Ba Tháng Hai</v>
      </c>
      <c r="Y955" s="15" t="str">
        <f>IF(H955="","",Sheet1!AJ955)</f>
        <v>GM500</v>
      </c>
      <c r="AB955" s="51">
        <f t="shared" si="141"/>
        <v>5111</v>
      </c>
      <c r="AC955" s="51">
        <f t="shared" si="142"/>
        <v>131</v>
      </c>
      <c r="AE955" s="45">
        <f>IF(H955="","",Sheet1!U955)</f>
        <v>2</v>
      </c>
      <c r="AG955" s="15">
        <f>IF(H955="","",Sheet1!T955)</f>
        <v>111058</v>
      </c>
      <c r="AH955" s="46">
        <f t="shared" si="143"/>
        <v>222116</v>
      </c>
      <c r="AL955" s="48">
        <f t="shared" si="144"/>
        <v>8</v>
      </c>
      <c r="AN955" s="45">
        <f t="shared" si="145"/>
        <v>17769.28</v>
      </c>
      <c r="AO955" s="48">
        <f t="shared" si="146"/>
        <v>33311</v>
      </c>
      <c r="AQ955" s="52" t="str">
        <f t="shared" si="147"/>
        <v>K-hangtra</v>
      </c>
      <c r="AR955" s="52">
        <f t="shared" si="148"/>
        <v>156</v>
      </c>
      <c r="AS955" s="52">
        <f t="shared" si="149"/>
        <v>632</v>
      </c>
    </row>
    <row r="956" spans="3:45" x14ac:dyDescent="0.25">
      <c r="C956" s="39" t="str">
        <f>IF(H956="","",Sheet1!AI956)</f>
        <v>B</v>
      </c>
      <c r="D956" s="38" t="s">
        <v>3039</v>
      </c>
      <c r="E956" s="38" t="s">
        <v>25</v>
      </c>
      <c r="F956" s="39" t="str">
        <f>IF(H956="","",Sheet1!AF956)</f>
        <v>07/10/2025</v>
      </c>
      <c r="G956" t="str">
        <f>IF(H956="","",Sheet1!AF956)</f>
        <v>07/10/2025</v>
      </c>
      <c r="H956" s="21">
        <v>9106035710</v>
      </c>
      <c r="I956" t="str">
        <f>IF(H956="","",Sheet1!AF956)</f>
        <v>07/10/2025</v>
      </c>
      <c r="J956" s="40" t="str">
        <f t="shared" si="140"/>
        <v>NKHT2510/00600014902</v>
      </c>
      <c r="L956" s="42" t="str">
        <f>IF(H956="","",Sheet1!AK956)</f>
        <v>K25TTM</v>
      </c>
      <c r="M956" s="42" t="str">
        <f>IF(H956="","",Sheet1!AE956)</f>
        <v>00014902</v>
      </c>
      <c r="N956" s="43" t="str">
        <f>IF(H956="","",Sheet1!AF956)</f>
        <v>07/10/2025</v>
      </c>
      <c r="O956" s="15" t="str">
        <f>IF(H956="","",Sheet1!AH956)</f>
        <v>WIN-HDG-00-006</v>
      </c>
      <c r="S956" s="40" t="str">
        <f>IF(H956="","",Sheet1!AL956)</f>
        <v>3480 WM+ HDG 97-99 Nguyễn Văn Linh</v>
      </c>
      <c r="V956" s="40" t="str">
        <f>IF(H956="","",Sheet1!AL956)</f>
        <v>3480 WM+ HDG 97-99 Nguyễn Văn Linh</v>
      </c>
      <c r="Y956" s="15" t="str">
        <f>IF(H956="","",Sheet1!AJ956)</f>
        <v>CC300</v>
      </c>
      <c r="AB956" s="51">
        <f t="shared" si="141"/>
        <v>5111</v>
      </c>
      <c r="AC956" s="51">
        <f t="shared" si="142"/>
        <v>131</v>
      </c>
      <c r="AE956" s="45">
        <f>IF(H956="","",Sheet1!U956)</f>
        <v>1</v>
      </c>
      <c r="AG956" s="15">
        <f>IF(H956="","",Sheet1!T956)</f>
        <v>60885</v>
      </c>
      <c r="AH956" s="46">
        <f t="shared" si="143"/>
        <v>60885</v>
      </c>
      <c r="AL956" s="48">
        <f t="shared" si="144"/>
        <v>8</v>
      </c>
      <c r="AN956" s="45">
        <f t="shared" si="145"/>
        <v>4870.8</v>
      </c>
      <c r="AO956" s="48">
        <f t="shared" si="146"/>
        <v>33311</v>
      </c>
      <c r="AQ956" s="52" t="str">
        <f t="shared" si="147"/>
        <v>K-hangtra</v>
      </c>
      <c r="AR956" s="52">
        <f t="shared" si="148"/>
        <v>156</v>
      </c>
      <c r="AS956" s="52">
        <f t="shared" si="149"/>
        <v>632</v>
      </c>
    </row>
    <row r="957" spans="3:45" x14ac:dyDescent="0.25">
      <c r="C957" s="39" t="str">
        <f>IF(H957="","",Sheet1!AI957)</f>
        <v>B</v>
      </c>
      <c r="D957" s="38" t="s">
        <v>3039</v>
      </c>
      <c r="E957" s="38" t="s">
        <v>25</v>
      </c>
      <c r="F957" s="39" t="str">
        <f>IF(H957="","",Sheet1!AF957)</f>
        <v>07/10/2025</v>
      </c>
      <c r="G957" t="str">
        <f>IF(H957="","",Sheet1!AF957)</f>
        <v>07/10/2025</v>
      </c>
      <c r="H957" s="21">
        <v>9106035716</v>
      </c>
      <c r="I957" t="str">
        <f>IF(H957="","",Sheet1!AF957)</f>
        <v>07/10/2025</v>
      </c>
      <c r="J957" s="40" t="str">
        <f t="shared" si="140"/>
        <v>NKHT2510/00600014903</v>
      </c>
      <c r="L957" s="42" t="str">
        <f>IF(H957="","",Sheet1!AK957)</f>
        <v>K25TTM</v>
      </c>
      <c r="M957" s="42" t="str">
        <f>IF(H957="","",Sheet1!AE957)</f>
        <v>00014903</v>
      </c>
      <c r="N957" s="43" t="str">
        <f>IF(H957="","",Sheet1!AF957)</f>
        <v>07/10/2025</v>
      </c>
      <c r="O957" s="15" t="str">
        <f>IF(H957="","",Sheet1!AH957)</f>
        <v>WIN-HDG-00-006</v>
      </c>
      <c r="S957" s="40" t="str">
        <f>IF(H957="","",Sheet1!AL957)</f>
        <v>3480 WM+ HDG 97-99 Nguyễn Văn Linh</v>
      </c>
      <c r="V957" s="40" t="str">
        <f>IF(H957="","",Sheet1!AL957)</f>
        <v>3480 WM+ HDG 97-99 Nguyễn Văn Linh</v>
      </c>
      <c r="Y957" s="15" t="str">
        <f>IF(H957="","",Sheet1!AJ957)</f>
        <v>GM500</v>
      </c>
      <c r="AB957" s="51">
        <f t="shared" si="141"/>
        <v>5111</v>
      </c>
      <c r="AC957" s="51">
        <f t="shared" si="142"/>
        <v>131</v>
      </c>
      <c r="AE957" s="45">
        <f>IF(H957="","",Sheet1!U957)</f>
        <v>3</v>
      </c>
      <c r="AG957" s="15">
        <f>IF(H957="","",Sheet1!T957)</f>
        <v>111058</v>
      </c>
      <c r="AH957" s="46">
        <f t="shared" si="143"/>
        <v>333174</v>
      </c>
      <c r="AL957" s="48">
        <f t="shared" si="144"/>
        <v>8</v>
      </c>
      <c r="AN957" s="45">
        <f t="shared" si="145"/>
        <v>26653.920000000002</v>
      </c>
      <c r="AO957" s="48">
        <f t="shared" si="146"/>
        <v>33311</v>
      </c>
      <c r="AQ957" s="52" t="str">
        <f t="shared" si="147"/>
        <v>K-hangtra</v>
      </c>
      <c r="AR957" s="52">
        <f t="shared" si="148"/>
        <v>156</v>
      </c>
      <c r="AS957" s="52">
        <f t="shared" si="149"/>
        <v>632</v>
      </c>
    </row>
    <row r="958" spans="3:45" x14ac:dyDescent="0.25">
      <c r="C958" s="39" t="str">
        <f>IF(H958="","",Sheet1!AI958)</f>
        <v>N</v>
      </c>
      <c r="D958" s="38" t="s">
        <v>3039</v>
      </c>
      <c r="E958" s="38" t="s">
        <v>25</v>
      </c>
      <c r="F958" s="39" t="str">
        <f>IF(H958="","",Sheet1!AF958)</f>
        <v>07/10/2025</v>
      </c>
      <c r="G958" t="str">
        <f>IF(H958="","",Sheet1!AF958)</f>
        <v>07/10/2025</v>
      </c>
      <c r="H958" s="21">
        <v>9106035758</v>
      </c>
      <c r="I958" t="str">
        <f>IF(H958="","",Sheet1!AF958)</f>
        <v>07/10/2025</v>
      </c>
      <c r="J958" s="40" t="str">
        <f t="shared" si="140"/>
        <v>NKHT2510/ABG00159234</v>
      </c>
      <c r="L958" s="42" t="str">
        <f>IF(H958="","",Sheet1!AK958)</f>
        <v>K25TTM</v>
      </c>
      <c r="M958" s="42" t="str">
        <f>IF(H958="","",Sheet1!AE958)</f>
        <v>00159234</v>
      </c>
      <c r="N958" s="43" t="str">
        <f>IF(H958="","",Sheet1!AF958)</f>
        <v>07/10/2025</v>
      </c>
      <c r="O958" s="15" t="str">
        <f>IF(H958="","",Sheet1!AH958)</f>
        <v>WIN2ABG</v>
      </c>
      <c r="S958" s="40" t="str">
        <f>IF(H958="","",Sheet1!AL958)</f>
        <v>2ABG WIN HCM 1.11, 16/9 Bùi Văn Ba</v>
      </c>
      <c r="V958" s="40" t="str">
        <f>IF(H958="","",Sheet1!AL958)</f>
        <v>2ABG WIN HCM 1.11, 16/9 Bùi Văn Ba</v>
      </c>
      <c r="Y958" s="15" t="str">
        <f>IF(H958="","",Sheet1!AJ958)</f>
        <v>GXD500</v>
      </c>
      <c r="AB958" s="51">
        <f t="shared" si="141"/>
        <v>5111</v>
      </c>
      <c r="AC958" s="51">
        <f t="shared" si="142"/>
        <v>131</v>
      </c>
      <c r="AE958" s="45">
        <f>IF(H958="","",Sheet1!U958)</f>
        <v>1</v>
      </c>
      <c r="AG958" s="15">
        <f>IF(H958="","",Sheet1!T958)</f>
        <v>111606</v>
      </c>
      <c r="AH958" s="46">
        <f t="shared" si="143"/>
        <v>111606</v>
      </c>
      <c r="AL958" s="48">
        <f t="shared" si="144"/>
        <v>8</v>
      </c>
      <c r="AN958" s="45">
        <f t="shared" si="145"/>
        <v>8928.48</v>
      </c>
      <c r="AO958" s="48">
        <f t="shared" si="146"/>
        <v>33311</v>
      </c>
      <c r="AQ958" s="52" t="str">
        <f t="shared" si="147"/>
        <v>K-hangtra</v>
      </c>
      <c r="AR958" s="52">
        <f t="shared" si="148"/>
        <v>156</v>
      </c>
      <c r="AS958" s="52">
        <f t="shared" si="149"/>
        <v>632</v>
      </c>
    </row>
    <row r="959" spans="3:45" x14ac:dyDescent="0.25">
      <c r="C959" s="39" t="str">
        <f>IF(H959="","",Sheet1!AI959)</f>
        <v>N</v>
      </c>
      <c r="D959" s="38" t="s">
        <v>3039</v>
      </c>
      <c r="E959" s="38" t="s">
        <v>25</v>
      </c>
      <c r="F959" s="39" t="str">
        <f>IF(H959="","",Sheet1!AF959)</f>
        <v>07/10/2025</v>
      </c>
      <c r="G959" t="str">
        <f>IF(H959="","",Sheet1!AF959)</f>
        <v>07/10/2025</v>
      </c>
      <c r="H959" s="21">
        <v>9106035758</v>
      </c>
      <c r="I959" t="str">
        <f>IF(H959="","",Sheet1!AF959)</f>
        <v>07/10/2025</v>
      </c>
      <c r="J959" s="40" t="str">
        <f t="shared" si="140"/>
        <v>NKHT2510/ABG00159234</v>
      </c>
      <c r="L959" s="42" t="str">
        <f>IF(H959="","",Sheet1!AK959)</f>
        <v>K25TTM</v>
      </c>
      <c r="M959" s="42" t="str">
        <f>IF(H959="","",Sheet1!AE959)</f>
        <v>00159234</v>
      </c>
      <c r="N959" s="43" t="str">
        <f>IF(H959="","",Sheet1!AF959)</f>
        <v>07/10/2025</v>
      </c>
      <c r="O959" s="15" t="str">
        <f>IF(H959="","",Sheet1!AH959)</f>
        <v>WIN2ABG</v>
      </c>
      <c r="S959" s="40" t="str">
        <f>IF(H959="","",Sheet1!AL959)</f>
        <v>2ABG WIN HCM 1.11, 16/9 Bùi Văn Ba</v>
      </c>
      <c r="V959" s="40" t="str">
        <f>IF(H959="","",Sheet1!AL959)</f>
        <v>2ABG WIN HCM 1.11, 16/9 Bùi Văn Ba</v>
      </c>
      <c r="Y959" s="15" t="str">
        <f>IF(H959="","",Sheet1!AJ959)</f>
        <v>CC300</v>
      </c>
      <c r="AB959" s="51">
        <f t="shared" si="141"/>
        <v>5111</v>
      </c>
      <c r="AC959" s="51">
        <f t="shared" si="142"/>
        <v>131</v>
      </c>
      <c r="AE959" s="45">
        <f>IF(H959="","",Sheet1!U959)</f>
        <v>1</v>
      </c>
      <c r="AG959" s="15">
        <f>IF(H959="","",Sheet1!T959)</f>
        <v>60885</v>
      </c>
      <c r="AH959" s="46">
        <f t="shared" si="143"/>
        <v>60885</v>
      </c>
      <c r="AL959" s="48">
        <f t="shared" si="144"/>
        <v>8</v>
      </c>
      <c r="AN959" s="45">
        <f t="shared" si="145"/>
        <v>4870.8</v>
      </c>
      <c r="AO959" s="48">
        <f t="shared" si="146"/>
        <v>33311</v>
      </c>
      <c r="AQ959" s="52" t="str">
        <f t="shared" si="147"/>
        <v>K-hangtra</v>
      </c>
      <c r="AR959" s="52">
        <f t="shared" si="148"/>
        <v>156</v>
      </c>
      <c r="AS959" s="52">
        <f t="shared" si="149"/>
        <v>632</v>
      </c>
    </row>
    <row r="960" spans="3:45" x14ac:dyDescent="0.25">
      <c r="C960" s="39" t="str">
        <f>IF(H960="","",Sheet1!AI960)</f>
        <v>N</v>
      </c>
      <c r="D960" s="38" t="s">
        <v>3039</v>
      </c>
      <c r="E960" s="38" t="s">
        <v>25</v>
      </c>
      <c r="F960" s="39" t="str">
        <f>IF(H960="","",Sheet1!AF960)</f>
        <v>07/10/2025</v>
      </c>
      <c r="G960" t="str">
        <f>IF(H960="","",Sheet1!AF960)</f>
        <v>07/10/2025</v>
      </c>
      <c r="H960" s="21">
        <v>9106035758</v>
      </c>
      <c r="I960" t="str">
        <f>IF(H960="","",Sheet1!AF960)</f>
        <v>07/10/2025</v>
      </c>
      <c r="J960" s="40" t="str">
        <f t="shared" si="140"/>
        <v>NKHT2510/ABG00159234</v>
      </c>
      <c r="L960" s="42" t="str">
        <f>IF(H960="","",Sheet1!AK960)</f>
        <v>K25TTM</v>
      </c>
      <c r="M960" s="42" t="str">
        <f>IF(H960="","",Sheet1!AE960)</f>
        <v>00159234</v>
      </c>
      <c r="N960" s="43" t="str">
        <f>IF(H960="","",Sheet1!AF960)</f>
        <v>07/10/2025</v>
      </c>
      <c r="O960" s="15" t="str">
        <f>IF(H960="","",Sheet1!AH960)</f>
        <v>WIN2ABG</v>
      </c>
      <c r="S960" s="40" t="str">
        <f>IF(H960="","",Sheet1!AL960)</f>
        <v>2ABG WIN HCM 1.11, 16/9 Bùi Văn Ba</v>
      </c>
      <c r="V960" s="40" t="str">
        <f>IF(H960="","",Sheet1!AL960)</f>
        <v>2ABG WIN HCM 1.11, 16/9 Bùi Văn Ba</v>
      </c>
      <c r="Y960" s="15" t="str">
        <f>IF(H960="","",Sheet1!AJ960)</f>
        <v>TH200</v>
      </c>
      <c r="AB960" s="51">
        <f t="shared" si="141"/>
        <v>5111</v>
      </c>
      <c r="AC960" s="51">
        <f t="shared" si="142"/>
        <v>131</v>
      </c>
      <c r="AE960" s="45">
        <f>IF(H960="","",Sheet1!U960)</f>
        <v>2</v>
      </c>
      <c r="AG960" s="15">
        <f>IF(H960="","",Sheet1!T960)</f>
        <v>45588</v>
      </c>
      <c r="AH960" s="46">
        <f t="shared" si="143"/>
        <v>91176</v>
      </c>
      <c r="AL960" s="48">
        <f t="shared" si="144"/>
        <v>8</v>
      </c>
      <c r="AN960" s="45">
        <f t="shared" si="145"/>
        <v>7294.08</v>
      </c>
      <c r="AO960" s="48">
        <f t="shared" si="146"/>
        <v>33311</v>
      </c>
      <c r="AQ960" s="52" t="str">
        <f t="shared" si="147"/>
        <v>K-hangtra</v>
      </c>
      <c r="AR960" s="52">
        <f t="shared" si="148"/>
        <v>156</v>
      </c>
      <c r="AS960" s="52">
        <f t="shared" si="149"/>
        <v>632</v>
      </c>
    </row>
    <row r="961" spans="3:45" x14ac:dyDescent="0.25">
      <c r="C961" s="39" t="str">
        <f>IF(H961="","",Sheet1!AI961)</f>
        <v>N</v>
      </c>
      <c r="D961" s="38" t="s">
        <v>3039</v>
      </c>
      <c r="E961" s="38" t="s">
        <v>25</v>
      </c>
      <c r="F961" s="39" t="str">
        <f>IF(H961="","",Sheet1!AF961)</f>
        <v>07/10/2025</v>
      </c>
      <c r="G961" t="str">
        <f>IF(H961="","",Sheet1!AF961)</f>
        <v>07/10/2025</v>
      </c>
      <c r="H961" s="21">
        <v>9106035758</v>
      </c>
      <c r="I961" t="str">
        <f>IF(H961="","",Sheet1!AF961)</f>
        <v>07/10/2025</v>
      </c>
      <c r="J961" s="40" t="str">
        <f t="shared" si="140"/>
        <v>NKHT2510/ABG00159234</v>
      </c>
      <c r="L961" s="42" t="str">
        <f>IF(H961="","",Sheet1!AK961)</f>
        <v>K25TTM</v>
      </c>
      <c r="M961" s="42" t="str">
        <f>IF(H961="","",Sheet1!AE961)</f>
        <v>00159234</v>
      </c>
      <c r="N961" s="43" t="str">
        <f>IF(H961="","",Sheet1!AF961)</f>
        <v>07/10/2025</v>
      </c>
      <c r="O961" s="15" t="str">
        <f>IF(H961="","",Sheet1!AH961)</f>
        <v>WIN2ABG</v>
      </c>
      <c r="S961" s="40" t="str">
        <f>IF(H961="","",Sheet1!AL961)</f>
        <v>2ABG WIN HCM 1.11, 16/9 Bùi Văn Ba</v>
      </c>
      <c r="V961" s="40" t="str">
        <f>IF(H961="","",Sheet1!AL961)</f>
        <v>2ABG WIN HCM 1.11, 16/9 Bùi Văn Ba</v>
      </c>
      <c r="Y961" s="15" t="str">
        <f>IF(H961="","",Sheet1!AJ961)</f>
        <v>CGM300</v>
      </c>
      <c r="AB961" s="51">
        <f t="shared" si="141"/>
        <v>5111</v>
      </c>
      <c r="AC961" s="51">
        <f t="shared" si="142"/>
        <v>131</v>
      </c>
      <c r="AE961" s="45">
        <f>IF(H961="","",Sheet1!U961)</f>
        <v>2</v>
      </c>
      <c r="AG961" s="15">
        <f>IF(H961="","",Sheet1!T961)</f>
        <v>73431</v>
      </c>
      <c r="AH961" s="46">
        <f t="shared" si="143"/>
        <v>146862</v>
      </c>
      <c r="AL961" s="48">
        <f t="shared" si="144"/>
        <v>8</v>
      </c>
      <c r="AN961" s="45">
        <f t="shared" si="145"/>
        <v>11748.960000000001</v>
      </c>
      <c r="AO961" s="48">
        <f t="shared" si="146"/>
        <v>33311</v>
      </c>
      <c r="AQ961" s="52" t="str">
        <f t="shared" si="147"/>
        <v>K-hangtra</v>
      </c>
      <c r="AR961" s="52">
        <f t="shared" si="148"/>
        <v>156</v>
      </c>
      <c r="AS961" s="52">
        <f t="shared" si="149"/>
        <v>632</v>
      </c>
    </row>
    <row r="962" spans="3:45" x14ac:dyDescent="0.25">
      <c r="C962" s="39" t="str">
        <f>IF(H962="","",Sheet1!AI962)</f>
        <v>B</v>
      </c>
      <c r="D962" s="38" t="s">
        <v>3039</v>
      </c>
      <c r="E962" s="38" t="s">
        <v>25</v>
      </c>
      <c r="F962" s="39" t="str">
        <f>IF(H962="","",Sheet1!AF962)</f>
        <v>07/10/2025</v>
      </c>
      <c r="G962" t="str">
        <f>IF(H962="","",Sheet1!AF962)</f>
        <v>07/10/2025</v>
      </c>
      <c r="H962" s="21">
        <v>9106035696</v>
      </c>
      <c r="I962" t="str">
        <f>IF(H962="","",Sheet1!AF962)</f>
        <v>07/10/2025</v>
      </c>
      <c r="J962" s="40" t="str">
        <f t="shared" si="140"/>
        <v>NKHT2510/00700047273</v>
      </c>
      <c r="L962" s="42" t="str">
        <f>IF(H962="","",Sheet1!AK962)</f>
        <v>K25TTM</v>
      </c>
      <c r="M962" s="42" t="str">
        <f>IF(H962="","",Sheet1!AE962)</f>
        <v>00047273</v>
      </c>
      <c r="N962" s="43" t="str">
        <f>IF(H962="","",Sheet1!AF962)</f>
        <v>07/10/2025</v>
      </c>
      <c r="O962" s="15" t="str">
        <f>IF(H962="","",Sheet1!AH962)</f>
        <v>WIN-QNH-00-007</v>
      </c>
      <c r="S962" s="40" t="str">
        <f>IF(H962="","",Sheet1!AL962)</f>
        <v>4953 WM+ QNH Tổ 10 Khu 2 Phường Hà Tu</v>
      </c>
      <c r="V962" s="40" t="str">
        <f>IF(H962="","",Sheet1!AL962)</f>
        <v>4953 WM+ QNH Tổ 10 Khu 2 Phường Hà Tu</v>
      </c>
      <c r="Y962" s="15" t="str">
        <f>IF(H962="","",Sheet1!AJ962)</f>
        <v>GM500</v>
      </c>
      <c r="AB962" s="51">
        <f t="shared" si="141"/>
        <v>5111</v>
      </c>
      <c r="AC962" s="51">
        <f t="shared" si="142"/>
        <v>131</v>
      </c>
      <c r="AE962" s="45">
        <f>IF(H962="","",Sheet1!U962)</f>
        <v>1</v>
      </c>
      <c r="AG962" s="15">
        <f>IF(H962="","",Sheet1!T962)</f>
        <v>111058</v>
      </c>
      <c r="AH962" s="46">
        <f t="shared" si="143"/>
        <v>111058</v>
      </c>
      <c r="AL962" s="48">
        <f t="shared" si="144"/>
        <v>8</v>
      </c>
      <c r="AN962" s="45">
        <f t="shared" si="145"/>
        <v>8884.64</v>
      </c>
      <c r="AO962" s="48">
        <f t="shared" si="146"/>
        <v>33311</v>
      </c>
      <c r="AQ962" s="52" t="str">
        <f t="shared" si="147"/>
        <v>K-hangtra</v>
      </c>
      <c r="AR962" s="52">
        <f t="shared" si="148"/>
        <v>156</v>
      </c>
      <c r="AS962" s="52">
        <f t="shared" si="149"/>
        <v>632</v>
      </c>
    </row>
    <row r="963" spans="3:45" x14ac:dyDescent="0.25">
      <c r="C963" s="39" t="str">
        <f>IF(H963="","",Sheet1!AI963)</f>
        <v>N</v>
      </c>
      <c r="D963" s="38" t="s">
        <v>3039</v>
      </c>
      <c r="E963" s="38" t="s">
        <v>25</v>
      </c>
      <c r="F963" s="39" t="str">
        <f>IF(H963="","",Sheet1!AF963)</f>
        <v>07/10/2025</v>
      </c>
      <c r="G963" t="str">
        <f>IF(H963="","",Sheet1!AF963)</f>
        <v>07/10/2025</v>
      </c>
      <c r="H963" s="21">
        <v>9106035745</v>
      </c>
      <c r="I963" t="str">
        <f>IF(H963="","",Sheet1!AF963)</f>
        <v>07/10/2025</v>
      </c>
      <c r="J963" s="40" t="str">
        <f t="shared" ref="J963:J1026" si="150">"NKHT25"&amp;TEXT(MONTH(I963),"00")&amp;"/"&amp;RIGHT(O963,3)&amp;M963</f>
        <v>NKHT2510/07100009529</v>
      </c>
      <c r="L963" s="42" t="str">
        <f>IF(H963="","",Sheet1!AK963)</f>
        <v>K25TTM</v>
      </c>
      <c r="M963" s="42" t="str">
        <f>IF(H963="","",Sheet1!AE963)</f>
        <v>00009529</v>
      </c>
      <c r="N963" s="43" t="str">
        <f>IF(H963="","",Sheet1!AF963)</f>
        <v>07/10/2025</v>
      </c>
      <c r="O963" s="15" t="str">
        <f>IF(H963="","",Sheet1!AH963)</f>
        <v>WIN-071</v>
      </c>
      <c r="S963" s="40" t="str">
        <f>IF(H963="","",Sheet1!AL963)</f>
        <v>2AXQ WM+ BDH 557 Võ Văn Kiệt</v>
      </c>
      <c r="V963" s="40" t="str">
        <f>IF(H963="","",Sheet1!AL963)</f>
        <v>2AXQ WM+ BDH 557 Võ Văn Kiệt</v>
      </c>
      <c r="Y963" s="15" t="str">
        <f>IF(H963="","",Sheet1!AJ963)</f>
        <v>GTLX250G</v>
      </c>
      <c r="AB963" s="51">
        <f t="shared" ref="AB963:AB1026" si="151">IF(H963="","",5111)</f>
        <v>5111</v>
      </c>
      <c r="AC963" s="51">
        <f t="shared" ref="AC963:AC1026" si="152">IF(H963="","",131)</f>
        <v>131</v>
      </c>
      <c r="AE963" s="45">
        <f>IF(H963="","",Sheet1!U963)</f>
        <v>1</v>
      </c>
      <c r="AG963" s="15">
        <f>IF(H963="","",Sheet1!T963)</f>
        <v>41150</v>
      </c>
      <c r="AH963" s="46">
        <f t="shared" ref="AH963:AH1026" si="153">AE963*AG963</f>
        <v>41150</v>
      </c>
      <c r="AL963" s="48">
        <f t="shared" ref="AL963:AL1026" si="154">IF(H963="","",8)</f>
        <v>8</v>
      </c>
      <c r="AN963" s="45">
        <f t="shared" ref="AN963:AN1026" si="155">AH963*8%</f>
        <v>3292</v>
      </c>
      <c r="AO963" s="48">
        <f t="shared" ref="AO963:AO1026" si="156">IF(H963="","",33311)</f>
        <v>33311</v>
      </c>
      <c r="AQ963" s="52" t="str">
        <f t="shared" ref="AQ963:AQ1026" si="157">IF(H963="","","K-hangtra")</f>
        <v>K-hangtra</v>
      </c>
      <c r="AR963" s="52">
        <f t="shared" ref="AR963:AR1026" si="158">IF(H963="","",156)</f>
        <v>156</v>
      </c>
      <c r="AS963" s="52">
        <f t="shared" ref="AS963:AS1026" si="159">IF(H963="","",632)</f>
        <v>632</v>
      </c>
    </row>
    <row r="964" spans="3:45" x14ac:dyDescent="0.25">
      <c r="C964" s="39" t="str">
        <f>IF(H964="","",Sheet1!AI964)</f>
        <v>B</v>
      </c>
      <c r="D964" s="38" t="s">
        <v>3039</v>
      </c>
      <c r="E964" s="38" t="s">
        <v>25</v>
      </c>
      <c r="F964" s="39" t="str">
        <f>IF(H964="","",Sheet1!AF964)</f>
        <v>07/10/2025</v>
      </c>
      <c r="G964" t="str">
        <f>IF(H964="","",Sheet1!AF964)</f>
        <v>07/10/2025</v>
      </c>
      <c r="H964" s="21">
        <v>9106035756</v>
      </c>
      <c r="I964" t="str">
        <f>IF(H964="","",Sheet1!AF964)</f>
        <v>07/10/2025</v>
      </c>
      <c r="J964" s="40" t="str">
        <f t="shared" si="150"/>
        <v>NKHT2510/00600014904</v>
      </c>
      <c r="L964" s="42" t="str">
        <f>IF(H964="","",Sheet1!AK964)</f>
        <v>K25TTM</v>
      </c>
      <c r="M964" s="42" t="str">
        <f>IF(H964="","",Sheet1!AE964)</f>
        <v>00014904</v>
      </c>
      <c r="N964" s="43" t="str">
        <f>IF(H964="","",Sheet1!AF964)</f>
        <v>07/10/2025</v>
      </c>
      <c r="O964" s="15" t="str">
        <f>IF(H964="","",Sheet1!AH964)</f>
        <v>WIN-HDG-00-006</v>
      </c>
      <c r="S964" s="40" t="str">
        <f>IF(H964="","",Sheet1!AL964)</f>
        <v>6007 WM+ HDG Phố Hóp, Nam Sách</v>
      </c>
      <c r="V964" s="40" t="str">
        <f>IF(H964="","",Sheet1!AL964)</f>
        <v>6007 WM+ HDG Phố Hóp, Nam Sách</v>
      </c>
      <c r="Y964" s="15" t="str">
        <f>IF(H964="","",Sheet1!AJ964)</f>
        <v>GM500</v>
      </c>
      <c r="AB964" s="51">
        <f t="shared" si="151"/>
        <v>5111</v>
      </c>
      <c r="AC964" s="51">
        <f t="shared" si="152"/>
        <v>131</v>
      </c>
      <c r="AE964" s="45">
        <f>IF(H964="","",Sheet1!U964)</f>
        <v>2</v>
      </c>
      <c r="AG964" s="15">
        <f>IF(H964="","",Sheet1!T964)</f>
        <v>111058</v>
      </c>
      <c r="AH964" s="46">
        <f t="shared" si="153"/>
        <v>222116</v>
      </c>
      <c r="AL964" s="48">
        <f t="shared" si="154"/>
        <v>8</v>
      </c>
      <c r="AN964" s="45">
        <f t="shared" si="155"/>
        <v>17769.28</v>
      </c>
      <c r="AO964" s="48">
        <f t="shared" si="156"/>
        <v>33311</v>
      </c>
      <c r="AQ964" s="52" t="str">
        <f t="shared" si="157"/>
        <v>K-hangtra</v>
      </c>
      <c r="AR964" s="52">
        <f t="shared" si="158"/>
        <v>156</v>
      </c>
      <c r="AS964" s="52">
        <f t="shared" si="159"/>
        <v>632</v>
      </c>
    </row>
    <row r="965" spans="3:45" x14ac:dyDescent="0.25">
      <c r="C965" s="39" t="str">
        <f>IF(H965="","",Sheet1!AI965)</f>
        <v>B</v>
      </c>
      <c r="D965" s="38" t="s">
        <v>3039</v>
      </c>
      <c r="E965" s="38" t="s">
        <v>25</v>
      </c>
      <c r="F965" s="39" t="str">
        <f>IF(H965="","",Sheet1!AF965)</f>
        <v>07/10/2025</v>
      </c>
      <c r="G965" t="str">
        <f>IF(H965="","",Sheet1!AF965)</f>
        <v>07/10/2025</v>
      </c>
      <c r="H965" s="21">
        <v>9106035780</v>
      </c>
      <c r="I965" t="str">
        <f>IF(H965="","",Sheet1!AF965)</f>
        <v>07/10/2025</v>
      </c>
      <c r="J965" s="40" t="str">
        <f t="shared" si="150"/>
        <v>NKHT2510/05600028730</v>
      </c>
      <c r="L965" s="42" t="str">
        <f>IF(H965="","",Sheet1!AK965)</f>
        <v>K25TTM</v>
      </c>
      <c r="M965" s="42" t="str">
        <f>IF(H965="","",Sheet1!AE965)</f>
        <v>00028730</v>
      </c>
      <c r="N965" s="43" t="str">
        <f>IF(H965="","",Sheet1!AF965)</f>
        <v>07/10/2025</v>
      </c>
      <c r="O965" s="15" t="str">
        <f>IF(H965="","",Sheet1!AH965)</f>
        <v>WIN-056</v>
      </c>
      <c r="S965" s="40" t="str">
        <f>IF(H965="","",Sheet1!AL965)</f>
        <v>3161 WM+ HYN WB-D03 Westbay</v>
      </c>
      <c r="V965" s="40" t="str">
        <f>IF(H965="","",Sheet1!AL965)</f>
        <v>3161 WM+ HYN WB-D03 Westbay</v>
      </c>
      <c r="Y965" s="15" t="str">
        <f>IF(H965="","",Sheet1!AJ965)</f>
        <v>GM500</v>
      </c>
      <c r="AB965" s="51">
        <f t="shared" si="151"/>
        <v>5111</v>
      </c>
      <c r="AC965" s="51">
        <f t="shared" si="152"/>
        <v>131</v>
      </c>
      <c r="AE965" s="45">
        <f>IF(H965="","",Sheet1!U965)</f>
        <v>1</v>
      </c>
      <c r="AG965" s="15">
        <f>IF(H965="","",Sheet1!T965)</f>
        <v>111058</v>
      </c>
      <c r="AH965" s="46">
        <f t="shared" si="153"/>
        <v>111058</v>
      </c>
      <c r="AL965" s="48">
        <f t="shared" si="154"/>
        <v>8</v>
      </c>
      <c r="AN965" s="45">
        <f t="shared" si="155"/>
        <v>8884.64</v>
      </c>
      <c r="AO965" s="48">
        <f t="shared" si="156"/>
        <v>33311</v>
      </c>
      <c r="AQ965" s="52" t="str">
        <f t="shared" si="157"/>
        <v>K-hangtra</v>
      </c>
      <c r="AR965" s="52">
        <f t="shared" si="158"/>
        <v>156</v>
      </c>
      <c r="AS965" s="52">
        <f t="shared" si="159"/>
        <v>632</v>
      </c>
    </row>
    <row r="966" spans="3:45" x14ac:dyDescent="0.25">
      <c r="C966" s="39" t="str">
        <f>IF(H966="","",Sheet1!AI966)</f>
        <v>B</v>
      </c>
      <c r="D966" s="38" t="s">
        <v>3039</v>
      </c>
      <c r="E966" s="38" t="s">
        <v>25</v>
      </c>
      <c r="F966" s="39" t="str">
        <f>IF(H966="","",Sheet1!AF966)</f>
        <v>07/10/2025</v>
      </c>
      <c r="G966" t="str">
        <f>IF(H966="","",Sheet1!AF966)</f>
        <v>07/10/2025</v>
      </c>
      <c r="H966" s="21">
        <v>9106035775</v>
      </c>
      <c r="I966" t="str">
        <f>IF(H966="","",Sheet1!AF966)</f>
        <v>07/10/2025</v>
      </c>
      <c r="J966" s="40" t="str">
        <f t="shared" si="150"/>
        <v>NKHT2510/02000033394</v>
      </c>
      <c r="L966" s="42" t="str">
        <f>IF(H966="","",Sheet1!AK966)</f>
        <v>K25TTM</v>
      </c>
      <c r="M966" s="42" t="str">
        <f>IF(H966="","",Sheet1!AE966)</f>
        <v>00033394</v>
      </c>
      <c r="N966" s="43" t="str">
        <f>IF(H966="","",Sheet1!AF966)</f>
        <v>07/10/2025</v>
      </c>
      <c r="O966" s="15" t="str">
        <f>IF(H966="","",Sheet1!AH966)</f>
        <v>WIN-020</v>
      </c>
      <c r="S966" s="40" t="str">
        <f>IF(H966="","",Sheet1!AL966)</f>
        <v>2AN3 WM+ THA Thổ Nam, Nông Cống</v>
      </c>
      <c r="V966" s="40" t="str">
        <f>IF(H966="","",Sheet1!AL966)</f>
        <v>2AN3 WM+ THA Thổ Nam, Nông Cống</v>
      </c>
      <c r="Y966" s="15" t="str">
        <f>IF(H966="","",Sheet1!AJ966)</f>
        <v>CC300</v>
      </c>
      <c r="AB966" s="51">
        <f t="shared" si="151"/>
        <v>5111</v>
      </c>
      <c r="AC966" s="51">
        <f t="shared" si="152"/>
        <v>131</v>
      </c>
      <c r="AE966" s="45">
        <f>IF(H966="","",Sheet1!U966)</f>
        <v>3</v>
      </c>
      <c r="AG966" s="15">
        <f>IF(H966="","",Sheet1!T966)</f>
        <v>60885</v>
      </c>
      <c r="AH966" s="46">
        <f t="shared" si="153"/>
        <v>182655</v>
      </c>
      <c r="AL966" s="48">
        <f t="shared" si="154"/>
        <v>8</v>
      </c>
      <c r="AN966" s="45">
        <f t="shared" si="155"/>
        <v>14612.4</v>
      </c>
      <c r="AO966" s="48">
        <f t="shared" si="156"/>
        <v>33311</v>
      </c>
      <c r="AQ966" s="52" t="str">
        <f t="shared" si="157"/>
        <v>K-hangtra</v>
      </c>
      <c r="AR966" s="52">
        <f t="shared" si="158"/>
        <v>156</v>
      </c>
      <c r="AS966" s="52">
        <f t="shared" si="159"/>
        <v>632</v>
      </c>
    </row>
    <row r="967" spans="3:45" x14ac:dyDescent="0.25">
      <c r="C967" s="39" t="str">
        <f>IF(H967="","",Sheet1!AI967)</f>
        <v>N</v>
      </c>
      <c r="D967" s="38" t="s">
        <v>3039</v>
      </c>
      <c r="E967" s="38" t="s">
        <v>25</v>
      </c>
      <c r="F967" s="39" t="str">
        <f>IF(H967="","",Sheet1!AF967)</f>
        <v>07/10/2025</v>
      </c>
      <c r="G967" t="str">
        <f>IF(H967="","",Sheet1!AF967)</f>
        <v>07/10/2025</v>
      </c>
      <c r="H967" s="21">
        <v>9106035803</v>
      </c>
      <c r="I967" t="str">
        <f>IF(H967="","",Sheet1!AF967)</f>
        <v>07/10/2025</v>
      </c>
      <c r="J967" s="40" t="str">
        <f t="shared" si="150"/>
        <v>NKHT2510/00900080488</v>
      </c>
      <c r="L967" s="42" t="str">
        <f>IF(H967="","",Sheet1!AK967)</f>
        <v>K25TTM</v>
      </c>
      <c r="M967" s="42" t="str">
        <f>IF(H967="","",Sheet1!AE967)</f>
        <v>00080488</v>
      </c>
      <c r="N967" s="43" t="str">
        <f>IF(H967="","",Sheet1!AF967)</f>
        <v>07/10/2025</v>
      </c>
      <c r="O967" s="15" t="str">
        <f>IF(H967="","",Sheet1!AH967)</f>
        <v>WIN-DNG-01-009</v>
      </c>
      <c r="S967" s="40" t="str">
        <f>IF(H967="","",Sheet1!AL967)</f>
        <v>4528 WM+ DNG 140 Lý Thái Tổ</v>
      </c>
      <c r="V967" s="40" t="str">
        <f>IF(H967="","",Sheet1!AL967)</f>
        <v>4528 WM+ DNG 140 Lý Thái Tổ</v>
      </c>
      <c r="Y967" s="15" t="str">
        <f>IF(H967="","",Sheet1!AJ967)</f>
        <v>GM500</v>
      </c>
      <c r="AB967" s="51">
        <f t="shared" si="151"/>
        <v>5111</v>
      </c>
      <c r="AC967" s="51">
        <f t="shared" si="152"/>
        <v>131</v>
      </c>
      <c r="AE967" s="45">
        <f>IF(H967="","",Sheet1!U967)</f>
        <v>2</v>
      </c>
      <c r="AG967" s="15">
        <f>IF(H967="","",Sheet1!T967)</f>
        <v>111058</v>
      </c>
      <c r="AH967" s="46">
        <f t="shared" si="153"/>
        <v>222116</v>
      </c>
      <c r="AL967" s="48">
        <f t="shared" si="154"/>
        <v>8</v>
      </c>
      <c r="AN967" s="45">
        <f t="shared" si="155"/>
        <v>17769.28</v>
      </c>
      <c r="AO967" s="48">
        <f t="shared" si="156"/>
        <v>33311</v>
      </c>
      <c r="AQ967" s="52" t="str">
        <f t="shared" si="157"/>
        <v>K-hangtra</v>
      </c>
      <c r="AR967" s="52">
        <f t="shared" si="158"/>
        <v>156</v>
      </c>
      <c r="AS967" s="52">
        <f t="shared" si="159"/>
        <v>632</v>
      </c>
    </row>
    <row r="968" spans="3:45" x14ac:dyDescent="0.25">
      <c r="C968" s="39" t="str">
        <f>IF(H968="","",Sheet1!AI968)</f>
        <v>B</v>
      </c>
      <c r="D968" s="38" t="s">
        <v>3039</v>
      </c>
      <c r="E968" s="38" t="s">
        <v>25</v>
      </c>
      <c r="F968" s="39" t="str">
        <f>IF(H968="","",Sheet1!AF968)</f>
        <v>07/10/2025</v>
      </c>
      <c r="G968" t="str">
        <f>IF(H968="","",Sheet1!AF968)</f>
        <v>07/10/2025</v>
      </c>
      <c r="H968" s="21">
        <v>9106035829</v>
      </c>
      <c r="I968" t="str">
        <f>IF(H968="","",Sheet1!AF968)</f>
        <v>07/10/2025</v>
      </c>
      <c r="J968" s="40" t="str">
        <f t="shared" si="150"/>
        <v>NKHT2510/02500035246</v>
      </c>
      <c r="L968" s="42" t="str">
        <f>IF(H968="","",Sheet1!AK968)</f>
        <v>K25TTM</v>
      </c>
      <c r="M968" s="42" t="str">
        <f>IF(H968="","",Sheet1!AE968)</f>
        <v>00035246</v>
      </c>
      <c r="N968" s="43" t="str">
        <f>IF(H968="","",Sheet1!AF968)</f>
        <v>07/10/2025</v>
      </c>
      <c r="O968" s="15" t="str">
        <f>IF(H968="","",Sheet1!AH968)</f>
        <v>WIN-025</v>
      </c>
      <c r="S968" s="40" t="str">
        <f>IF(H968="","",Sheet1!AL968)</f>
        <v>5227 WM+ HPG Thôn 4 Xã Kiến Quốc</v>
      </c>
      <c r="V968" s="40" t="str">
        <f>IF(H968="","",Sheet1!AL968)</f>
        <v>5227 WM+ HPG Thôn 4 Xã Kiến Quốc</v>
      </c>
      <c r="Y968" s="15" t="str">
        <f>IF(H968="","",Sheet1!AJ968)</f>
        <v>MNH250</v>
      </c>
      <c r="AB968" s="51">
        <f t="shared" si="151"/>
        <v>5111</v>
      </c>
      <c r="AC968" s="51">
        <f t="shared" si="152"/>
        <v>131</v>
      </c>
      <c r="AE968" s="45">
        <f>IF(H968="","",Sheet1!U968)</f>
        <v>3</v>
      </c>
      <c r="AG968" s="15">
        <f>IF(H968="","",Sheet1!T968)</f>
        <v>46000</v>
      </c>
      <c r="AH968" s="46">
        <f t="shared" si="153"/>
        <v>138000</v>
      </c>
      <c r="AL968" s="48">
        <f t="shared" si="154"/>
        <v>8</v>
      </c>
      <c r="AN968" s="45">
        <f t="shared" si="155"/>
        <v>11040</v>
      </c>
      <c r="AO968" s="48">
        <f t="shared" si="156"/>
        <v>33311</v>
      </c>
      <c r="AQ968" s="52" t="str">
        <f t="shared" si="157"/>
        <v>K-hangtra</v>
      </c>
      <c r="AR968" s="52">
        <f t="shared" si="158"/>
        <v>156</v>
      </c>
      <c r="AS968" s="52">
        <f t="shared" si="159"/>
        <v>632</v>
      </c>
    </row>
    <row r="969" spans="3:45" x14ac:dyDescent="0.25">
      <c r="C969" s="39" t="str">
        <f>IF(H969="","",Sheet1!AI969)</f>
        <v>N</v>
      </c>
      <c r="D969" s="38" t="s">
        <v>3039</v>
      </c>
      <c r="E969" s="38" t="s">
        <v>25</v>
      </c>
      <c r="F969" s="39" t="str">
        <f>IF(H969="","",Sheet1!AF969)</f>
        <v>07/10/2025</v>
      </c>
      <c r="G969" t="str">
        <f>IF(H969="","",Sheet1!AF969)</f>
        <v>07/10/2025</v>
      </c>
      <c r="H969" s="21">
        <v>9106035813</v>
      </c>
      <c r="I969" t="str">
        <f>IF(H969="","",Sheet1!AF969)</f>
        <v>07/10/2025</v>
      </c>
      <c r="J969" s="40" t="str">
        <f t="shared" si="150"/>
        <v>NKHT2510/07000010722</v>
      </c>
      <c r="L969" s="42" t="str">
        <f>IF(H969="","",Sheet1!AK969)</f>
        <v>K25TTM</v>
      </c>
      <c r="M969" s="42" t="str">
        <f>IF(H969="","",Sheet1!AE969)</f>
        <v>00010722</v>
      </c>
      <c r="N969" s="43" t="str">
        <f>IF(H969="","",Sheet1!AF969)</f>
        <v>07/10/2025</v>
      </c>
      <c r="O969" s="15" t="str">
        <f>IF(H969="","",Sheet1!AH969)</f>
        <v>WIN-070</v>
      </c>
      <c r="S969" s="40" t="str">
        <f>IF(H969="","",Sheet1!AL969)</f>
        <v>6905 WM+ QTI 101 Hai Bà Trưng, Quảng Trị</v>
      </c>
      <c r="V969" s="40" t="str">
        <f>IF(H969="","",Sheet1!AL969)</f>
        <v>6905 WM+ QTI 101 Hai Bà Trưng, Quảng Trị</v>
      </c>
      <c r="Y969" s="15" t="str">
        <f>IF(H969="","",Sheet1!AJ969)</f>
        <v>GM500</v>
      </c>
      <c r="AB969" s="51">
        <f t="shared" si="151"/>
        <v>5111</v>
      </c>
      <c r="AC969" s="51">
        <f t="shared" si="152"/>
        <v>131</v>
      </c>
      <c r="AE969" s="45">
        <f>IF(H969="","",Sheet1!U969)</f>
        <v>2</v>
      </c>
      <c r="AG969" s="15">
        <f>IF(H969="","",Sheet1!T969)</f>
        <v>111058</v>
      </c>
      <c r="AH969" s="46">
        <f t="shared" si="153"/>
        <v>222116</v>
      </c>
      <c r="AL969" s="48">
        <f t="shared" si="154"/>
        <v>8</v>
      </c>
      <c r="AN969" s="45">
        <f t="shared" si="155"/>
        <v>17769.28</v>
      </c>
      <c r="AO969" s="48">
        <f t="shared" si="156"/>
        <v>33311</v>
      </c>
      <c r="AQ969" s="52" t="str">
        <f t="shared" si="157"/>
        <v>K-hangtra</v>
      </c>
      <c r="AR969" s="52">
        <f t="shared" si="158"/>
        <v>156</v>
      </c>
      <c r="AS969" s="52">
        <f t="shared" si="159"/>
        <v>632</v>
      </c>
    </row>
    <row r="970" spans="3:45" x14ac:dyDescent="0.25">
      <c r="C970" s="39" t="str">
        <f>IF(H970="","",Sheet1!AI970)</f>
        <v>B</v>
      </c>
      <c r="D970" s="38" t="s">
        <v>3039</v>
      </c>
      <c r="E970" s="38" t="s">
        <v>25</v>
      </c>
      <c r="F970" s="39" t="str">
        <f>IF(H970="","",Sheet1!AF970)</f>
        <v>07/10/2025</v>
      </c>
      <c r="G970" t="str">
        <f>IF(H970="","",Sheet1!AF970)</f>
        <v>07/10/2025</v>
      </c>
      <c r="H970" s="21">
        <v>9106035816</v>
      </c>
      <c r="I970" t="str">
        <f>IF(H970="","",Sheet1!AF970)</f>
        <v>07/10/2025</v>
      </c>
      <c r="J970" s="40" t="str">
        <f t="shared" si="150"/>
        <v>NKHT2510/03500003998</v>
      </c>
      <c r="L970" s="42" t="str">
        <f>IF(H970="","",Sheet1!AK970)</f>
        <v>K25TTM</v>
      </c>
      <c r="M970" s="42" t="str">
        <f>IF(H970="","",Sheet1!AE970)</f>
        <v>00003998</v>
      </c>
      <c r="N970" s="43" t="str">
        <f>IF(H970="","",Sheet1!AF970)</f>
        <v>07/10/2025</v>
      </c>
      <c r="O970" s="15" t="str">
        <f>IF(H970="","",Sheet1!AH970)</f>
        <v>WIN-035</v>
      </c>
      <c r="S970" s="40" t="str">
        <f>IF(H970="","",Sheet1!AL970)</f>
        <v>5726 WM+ YBI 525 Đại Lộ Nguyễn Thái Học</v>
      </c>
      <c r="V970" s="40" t="str">
        <f>IF(H970="","",Sheet1!AL970)</f>
        <v>5726 WM+ YBI 525 Đại Lộ Nguyễn Thái Học</v>
      </c>
      <c r="Y970" s="15" t="str">
        <f>IF(H970="","",Sheet1!AJ970)</f>
        <v>TH200</v>
      </c>
      <c r="AB970" s="51">
        <f t="shared" si="151"/>
        <v>5111</v>
      </c>
      <c r="AC970" s="51">
        <f t="shared" si="152"/>
        <v>131</v>
      </c>
      <c r="AE970" s="45">
        <f>IF(H970="","",Sheet1!U970)</f>
        <v>2</v>
      </c>
      <c r="AG970" s="15">
        <f>IF(H970="","",Sheet1!T970)</f>
        <v>45588</v>
      </c>
      <c r="AH970" s="46">
        <f t="shared" si="153"/>
        <v>91176</v>
      </c>
      <c r="AL970" s="48">
        <f t="shared" si="154"/>
        <v>8</v>
      </c>
      <c r="AN970" s="45">
        <f t="shared" si="155"/>
        <v>7294.08</v>
      </c>
      <c r="AO970" s="48">
        <f t="shared" si="156"/>
        <v>33311</v>
      </c>
      <c r="AQ970" s="52" t="str">
        <f t="shared" si="157"/>
        <v>K-hangtra</v>
      </c>
      <c r="AR970" s="52">
        <f t="shared" si="158"/>
        <v>156</v>
      </c>
      <c r="AS970" s="52">
        <f t="shared" si="159"/>
        <v>632</v>
      </c>
    </row>
    <row r="971" spans="3:45" x14ac:dyDescent="0.25">
      <c r="C971" s="39" t="str">
        <f>IF(H971="","",Sheet1!AI971)</f>
        <v>N</v>
      </c>
      <c r="D971" s="38" t="s">
        <v>3039</v>
      </c>
      <c r="E971" s="38" t="s">
        <v>25</v>
      </c>
      <c r="F971" s="39" t="str">
        <f>IF(H971="","",Sheet1!AF971)</f>
        <v>07/10/2025</v>
      </c>
      <c r="G971" t="str">
        <f>IF(H971="","",Sheet1!AF971)</f>
        <v>07/10/2025</v>
      </c>
      <c r="H971" s="21">
        <v>9106035879</v>
      </c>
      <c r="I971" t="str">
        <f>IF(H971="","",Sheet1!AF971)</f>
        <v>07/10/2025</v>
      </c>
      <c r="J971" s="40" t="str">
        <f t="shared" si="150"/>
        <v>NKHT2510/02300017201</v>
      </c>
      <c r="L971" s="42" t="str">
        <f>IF(H971="","",Sheet1!AK971)</f>
        <v>K25TTM</v>
      </c>
      <c r="M971" s="42" t="str">
        <f>IF(H971="","",Sheet1!AE971)</f>
        <v>00017201</v>
      </c>
      <c r="N971" s="43" t="str">
        <f>IF(H971="","",Sheet1!AF971)</f>
        <v>07/10/2025</v>
      </c>
      <c r="O971" s="15" t="str">
        <f>IF(H971="","",Sheet1!AH971)</f>
        <v>WIN-023</v>
      </c>
      <c r="S971" s="40" t="str">
        <f>IF(H971="","",Sheet1!AL971)</f>
        <v>4090 WM+ DNI 340 Bùi Trọng Nghĩa</v>
      </c>
      <c r="V971" s="40" t="str">
        <f>IF(H971="","",Sheet1!AL971)</f>
        <v>4090 WM+ DNI 340 Bùi Trọng Nghĩa</v>
      </c>
      <c r="Y971" s="15" t="str">
        <f>IF(H971="","",Sheet1!AJ971)</f>
        <v>GM500</v>
      </c>
      <c r="AB971" s="51">
        <f t="shared" si="151"/>
        <v>5111</v>
      </c>
      <c r="AC971" s="51">
        <f t="shared" si="152"/>
        <v>131</v>
      </c>
      <c r="AE971" s="45">
        <f>IF(H971="","",Sheet1!U971)</f>
        <v>2</v>
      </c>
      <c r="AG971" s="15">
        <f>IF(H971="","",Sheet1!T971)</f>
        <v>111058</v>
      </c>
      <c r="AH971" s="46">
        <f t="shared" si="153"/>
        <v>222116</v>
      </c>
      <c r="AL971" s="48">
        <f t="shared" si="154"/>
        <v>8</v>
      </c>
      <c r="AN971" s="45">
        <f t="shared" si="155"/>
        <v>17769.28</v>
      </c>
      <c r="AO971" s="48">
        <f t="shared" si="156"/>
        <v>33311</v>
      </c>
      <c r="AQ971" s="52" t="str">
        <f t="shared" si="157"/>
        <v>K-hangtra</v>
      </c>
      <c r="AR971" s="52">
        <f t="shared" si="158"/>
        <v>156</v>
      </c>
      <c r="AS971" s="52">
        <f t="shared" si="159"/>
        <v>632</v>
      </c>
    </row>
    <row r="972" spans="3:45" x14ac:dyDescent="0.25">
      <c r="C972" s="39" t="str">
        <f>IF(H972="","",Sheet1!AI972)</f>
        <v>N</v>
      </c>
      <c r="D972" s="38" t="s">
        <v>3039</v>
      </c>
      <c r="E972" s="38" t="s">
        <v>25</v>
      </c>
      <c r="F972" s="39" t="str">
        <f>IF(H972="","",Sheet1!AF972)</f>
        <v>07/10/2025</v>
      </c>
      <c r="G972" t="str">
        <f>IF(H972="","",Sheet1!AF972)</f>
        <v>07/10/2025</v>
      </c>
      <c r="H972" s="21">
        <v>9106035892</v>
      </c>
      <c r="I972" t="str">
        <f>IF(H972="","",Sheet1!AF972)</f>
        <v>07/10/2025</v>
      </c>
      <c r="J972" s="40" t="str">
        <f t="shared" si="150"/>
        <v>NKHT2510/04200010006</v>
      </c>
      <c r="L972" s="42" t="str">
        <f>IF(H972="","",Sheet1!AK972)</f>
        <v>K25TTM</v>
      </c>
      <c r="M972" s="42" t="str">
        <f>IF(H972="","",Sheet1!AE972)</f>
        <v>00010006</v>
      </c>
      <c r="N972" s="43" t="str">
        <f>IF(H972="","",Sheet1!AF972)</f>
        <v>07/10/2025</v>
      </c>
      <c r="O972" s="15" t="str">
        <f>IF(H972="","",Sheet1!AH972)</f>
        <v>WIN-042</v>
      </c>
      <c r="S972" s="40" t="str">
        <f>IF(H972="","",Sheet1!AL972)</f>
        <v>2AWI WM+ QNI Đại An Tây 1, Hành Thuận</v>
      </c>
      <c r="V972" s="40" t="str">
        <f>IF(H972="","",Sheet1!AL972)</f>
        <v>2AWI WM+ QNI Đại An Tây 1, Hành Thuận</v>
      </c>
      <c r="Y972" s="15" t="str">
        <f>IF(H972="","",Sheet1!AJ972)</f>
        <v>GM500</v>
      </c>
      <c r="AB972" s="51">
        <f t="shared" si="151"/>
        <v>5111</v>
      </c>
      <c r="AC972" s="51">
        <f t="shared" si="152"/>
        <v>131</v>
      </c>
      <c r="AE972" s="45">
        <f>IF(H972="","",Sheet1!U972)</f>
        <v>1</v>
      </c>
      <c r="AG972" s="15">
        <f>IF(H972="","",Sheet1!T972)</f>
        <v>111058</v>
      </c>
      <c r="AH972" s="46">
        <f t="shared" si="153"/>
        <v>111058</v>
      </c>
      <c r="AL972" s="48">
        <f t="shared" si="154"/>
        <v>8</v>
      </c>
      <c r="AN972" s="45">
        <f t="shared" si="155"/>
        <v>8884.64</v>
      </c>
      <c r="AO972" s="48">
        <f t="shared" si="156"/>
        <v>33311</v>
      </c>
      <c r="AQ972" s="52" t="str">
        <f t="shared" si="157"/>
        <v>K-hangtra</v>
      </c>
      <c r="AR972" s="52">
        <f t="shared" si="158"/>
        <v>156</v>
      </c>
      <c r="AS972" s="52">
        <f t="shared" si="159"/>
        <v>632</v>
      </c>
    </row>
    <row r="973" spans="3:45" x14ac:dyDescent="0.25">
      <c r="C973" s="39" t="str">
        <f>IF(H973="","",Sheet1!AI973)</f>
        <v>B</v>
      </c>
      <c r="D973" s="38" t="s">
        <v>3039</v>
      </c>
      <c r="E973" s="38" t="s">
        <v>25</v>
      </c>
      <c r="F973" s="39" t="str">
        <f>IF(H973="","",Sheet1!AF973)</f>
        <v>07/10/2025</v>
      </c>
      <c r="G973" t="str">
        <f>IF(H973="","",Sheet1!AF973)</f>
        <v>07/10/2025</v>
      </c>
      <c r="H973" s="21">
        <v>9106035927</v>
      </c>
      <c r="I973" t="str">
        <f>IF(H973="","",Sheet1!AF973)</f>
        <v>07/10/2025</v>
      </c>
      <c r="J973" s="40" t="str">
        <f t="shared" si="150"/>
        <v>NKHT2510/05600028734</v>
      </c>
      <c r="L973" s="42" t="str">
        <f>IF(H973="","",Sheet1!AK973)</f>
        <v>K25TTM</v>
      </c>
      <c r="M973" s="42" t="str">
        <f>IF(H973="","",Sheet1!AE973)</f>
        <v>00028734</v>
      </c>
      <c r="N973" s="43" t="str">
        <f>IF(H973="","",Sheet1!AF973)</f>
        <v>07/10/2025</v>
      </c>
      <c r="O973" s="15" t="str">
        <f>IF(H973="","",Sheet1!AH973)</f>
        <v>WIN-056</v>
      </c>
      <c r="S973" s="40" t="str">
        <f>IF(H973="","",Sheet1!AL973)</f>
        <v>3161 WM+ HYN WB-D03 Westbay</v>
      </c>
      <c r="V973" s="40" t="str">
        <f>IF(H973="","",Sheet1!AL973)</f>
        <v>3161 WM+ HYN WB-D03 Westbay</v>
      </c>
      <c r="Y973" s="15" t="str">
        <f>IF(H973="","",Sheet1!AJ973)</f>
        <v>GM500</v>
      </c>
      <c r="AB973" s="51">
        <f t="shared" si="151"/>
        <v>5111</v>
      </c>
      <c r="AC973" s="51">
        <f t="shared" si="152"/>
        <v>131</v>
      </c>
      <c r="AE973" s="45">
        <f>IF(H973="","",Sheet1!U973)</f>
        <v>1</v>
      </c>
      <c r="AG973" s="15">
        <f>IF(H973="","",Sheet1!T973)</f>
        <v>111058</v>
      </c>
      <c r="AH973" s="46">
        <f t="shared" si="153"/>
        <v>111058</v>
      </c>
      <c r="AL973" s="48">
        <f t="shared" si="154"/>
        <v>8</v>
      </c>
      <c r="AN973" s="45">
        <f t="shared" si="155"/>
        <v>8884.64</v>
      </c>
      <c r="AO973" s="48">
        <f t="shared" si="156"/>
        <v>33311</v>
      </c>
      <c r="AQ973" s="52" t="str">
        <f t="shared" si="157"/>
        <v>K-hangtra</v>
      </c>
      <c r="AR973" s="52">
        <f t="shared" si="158"/>
        <v>156</v>
      </c>
      <c r="AS973" s="52">
        <f t="shared" si="159"/>
        <v>632</v>
      </c>
    </row>
    <row r="974" spans="3:45" x14ac:dyDescent="0.25">
      <c r="C974" s="39" t="str">
        <f>IF(H974="","",Sheet1!AI974)</f>
        <v>B</v>
      </c>
      <c r="D974" s="38" t="s">
        <v>3039</v>
      </c>
      <c r="E974" s="38" t="s">
        <v>25</v>
      </c>
      <c r="F974" s="39" t="str">
        <f>IF(H974="","",Sheet1!AF974)</f>
        <v>07/10/2025</v>
      </c>
      <c r="G974" t="str">
        <f>IF(H974="","",Sheet1!AF974)</f>
        <v>07/10/2025</v>
      </c>
      <c r="H974" s="21">
        <v>9106035921</v>
      </c>
      <c r="I974" t="str">
        <f>IF(H974="","",Sheet1!AF974)</f>
        <v>07/10/2025</v>
      </c>
      <c r="J974" s="40" t="str">
        <f t="shared" si="150"/>
        <v>NKHT2510/00700047282</v>
      </c>
      <c r="L974" s="42" t="str">
        <f>IF(H974="","",Sheet1!AK974)</f>
        <v>K25TTM</v>
      </c>
      <c r="M974" s="42" t="str">
        <f>IF(H974="","",Sheet1!AE974)</f>
        <v>00047282</v>
      </c>
      <c r="N974" s="43" t="str">
        <f>IF(H974="","",Sheet1!AF974)</f>
        <v>07/10/2025</v>
      </c>
      <c r="O974" s="15" t="str">
        <f>IF(H974="","",Sheet1!AH974)</f>
        <v>WIN-QNH-00-007</v>
      </c>
      <c r="S974" s="40" t="str">
        <f>IF(H974="","",Sheet1!AL974)</f>
        <v>2AL2 WM+ QNH 352 Trần Phú</v>
      </c>
      <c r="V974" s="40" t="str">
        <f>IF(H974="","",Sheet1!AL974)</f>
        <v>2AL2 WM+ QNH 352 Trần Phú</v>
      </c>
      <c r="Y974" s="15" t="str">
        <f>IF(H974="","",Sheet1!AJ974)</f>
        <v>MNH250</v>
      </c>
      <c r="AB974" s="51">
        <f t="shared" si="151"/>
        <v>5111</v>
      </c>
      <c r="AC974" s="51">
        <f t="shared" si="152"/>
        <v>131</v>
      </c>
      <c r="AE974" s="45">
        <f>IF(H974="","",Sheet1!U974)</f>
        <v>2</v>
      </c>
      <c r="AG974" s="15">
        <f>IF(H974="","",Sheet1!T974)</f>
        <v>46000</v>
      </c>
      <c r="AH974" s="46">
        <f t="shared" si="153"/>
        <v>92000</v>
      </c>
      <c r="AL974" s="48">
        <f t="shared" si="154"/>
        <v>8</v>
      </c>
      <c r="AN974" s="45">
        <f t="shared" si="155"/>
        <v>7360</v>
      </c>
      <c r="AO974" s="48">
        <f t="shared" si="156"/>
        <v>33311</v>
      </c>
      <c r="AQ974" s="52" t="str">
        <f t="shared" si="157"/>
        <v>K-hangtra</v>
      </c>
      <c r="AR974" s="52">
        <f t="shared" si="158"/>
        <v>156</v>
      </c>
      <c r="AS974" s="52">
        <f t="shared" si="159"/>
        <v>632</v>
      </c>
    </row>
    <row r="975" spans="3:45" x14ac:dyDescent="0.25">
      <c r="C975" s="39" t="str">
        <f>IF(H975="","",Sheet1!AI975)</f>
        <v>B</v>
      </c>
      <c r="D975" s="38" t="s">
        <v>3039</v>
      </c>
      <c r="E975" s="38" t="s">
        <v>25</v>
      </c>
      <c r="F975" s="39" t="str">
        <f>IF(H975="","",Sheet1!AF975)</f>
        <v>07/10/2025</v>
      </c>
      <c r="G975" t="str">
        <f>IF(H975="","",Sheet1!AF975)</f>
        <v>07/10/2025</v>
      </c>
      <c r="H975" s="21">
        <v>9106035921</v>
      </c>
      <c r="I975" t="str">
        <f>IF(H975="","",Sheet1!AF975)</f>
        <v>07/10/2025</v>
      </c>
      <c r="J975" s="40" t="str">
        <f t="shared" si="150"/>
        <v>NKHT2510/00700047282</v>
      </c>
      <c r="L975" s="42" t="str">
        <f>IF(H975="","",Sheet1!AK975)</f>
        <v>K25TTM</v>
      </c>
      <c r="M975" s="42" t="str">
        <f>IF(H975="","",Sheet1!AE975)</f>
        <v>00047282</v>
      </c>
      <c r="N975" s="43" t="str">
        <f>IF(H975="","",Sheet1!AF975)</f>
        <v>07/10/2025</v>
      </c>
      <c r="O975" s="15" t="str">
        <f>IF(H975="","",Sheet1!AH975)</f>
        <v>WIN-QNH-00-007</v>
      </c>
      <c r="S975" s="40" t="str">
        <f>IF(H975="","",Sheet1!AL975)</f>
        <v>2AL2 WM+ QNH 352 Trần Phú</v>
      </c>
      <c r="V975" s="40" t="str">
        <f>IF(H975="","",Sheet1!AL975)</f>
        <v>2AL2 WM+ QNH 352 Trần Phú</v>
      </c>
      <c r="Y975" s="15" t="str">
        <f>IF(H975="","",Sheet1!AJ975)</f>
        <v>TH200</v>
      </c>
      <c r="AB975" s="51">
        <f t="shared" si="151"/>
        <v>5111</v>
      </c>
      <c r="AC975" s="51">
        <f t="shared" si="152"/>
        <v>131</v>
      </c>
      <c r="AE975" s="45">
        <f>IF(H975="","",Sheet1!U975)</f>
        <v>1</v>
      </c>
      <c r="AG975" s="15">
        <f>IF(H975="","",Sheet1!T975)</f>
        <v>45588</v>
      </c>
      <c r="AH975" s="46">
        <f t="shared" si="153"/>
        <v>45588</v>
      </c>
      <c r="AL975" s="48">
        <f t="shared" si="154"/>
        <v>8</v>
      </c>
      <c r="AN975" s="45">
        <f t="shared" si="155"/>
        <v>3647.04</v>
      </c>
      <c r="AO975" s="48">
        <f t="shared" si="156"/>
        <v>33311</v>
      </c>
      <c r="AQ975" s="52" t="str">
        <f t="shared" si="157"/>
        <v>K-hangtra</v>
      </c>
      <c r="AR975" s="52">
        <f t="shared" si="158"/>
        <v>156</v>
      </c>
      <c r="AS975" s="52">
        <f t="shared" si="159"/>
        <v>632</v>
      </c>
    </row>
    <row r="976" spans="3:45" x14ac:dyDescent="0.25">
      <c r="C976" s="39" t="str">
        <f>IF(H976="","",Sheet1!AI976)</f>
        <v>B</v>
      </c>
      <c r="D976" s="38" t="s">
        <v>3039</v>
      </c>
      <c r="E976" s="38" t="s">
        <v>25</v>
      </c>
      <c r="F976" s="39" t="str">
        <f>IF(H976="","",Sheet1!AF976)</f>
        <v>07/10/2025</v>
      </c>
      <c r="G976" t="str">
        <f>IF(H976="","",Sheet1!AF976)</f>
        <v>07/10/2025</v>
      </c>
      <c r="H976" s="21">
        <v>9106035921</v>
      </c>
      <c r="I976" t="str">
        <f>IF(H976="","",Sheet1!AF976)</f>
        <v>07/10/2025</v>
      </c>
      <c r="J976" s="40" t="str">
        <f t="shared" si="150"/>
        <v>NKHT2510/00700047282</v>
      </c>
      <c r="L976" s="42" t="str">
        <f>IF(H976="","",Sheet1!AK976)</f>
        <v>K25TTM</v>
      </c>
      <c r="M976" s="42" t="str">
        <f>IF(H976="","",Sheet1!AE976)</f>
        <v>00047282</v>
      </c>
      <c r="N976" s="43" t="str">
        <f>IF(H976="","",Sheet1!AF976)</f>
        <v>07/10/2025</v>
      </c>
      <c r="O976" s="15" t="str">
        <f>IF(H976="","",Sheet1!AH976)</f>
        <v>WIN-QNH-00-007</v>
      </c>
      <c r="S976" s="40" t="str">
        <f>IF(H976="","",Sheet1!AL976)</f>
        <v>2AL2 WM+ QNH 352 Trần Phú</v>
      </c>
      <c r="V976" s="40" t="str">
        <f>IF(H976="","",Sheet1!AL976)</f>
        <v>2AL2 WM+ QNH 352 Trần Phú</v>
      </c>
      <c r="Y976" s="15" t="str">
        <f>IF(H976="","",Sheet1!AJ976)</f>
        <v>CN300</v>
      </c>
      <c r="AB976" s="51">
        <f t="shared" si="151"/>
        <v>5111</v>
      </c>
      <c r="AC976" s="51">
        <f t="shared" si="152"/>
        <v>131</v>
      </c>
      <c r="AE976" s="45">
        <f>IF(H976="","",Sheet1!U976)</f>
        <v>2</v>
      </c>
      <c r="AG976" s="15">
        <f>IF(H976="","",Sheet1!T976)</f>
        <v>70950</v>
      </c>
      <c r="AH976" s="46">
        <f t="shared" si="153"/>
        <v>141900</v>
      </c>
      <c r="AL976" s="48">
        <f t="shared" si="154"/>
        <v>8</v>
      </c>
      <c r="AN976" s="45">
        <f t="shared" si="155"/>
        <v>11352</v>
      </c>
      <c r="AO976" s="48">
        <f t="shared" si="156"/>
        <v>33311</v>
      </c>
      <c r="AQ976" s="52" t="str">
        <f t="shared" si="157"/>
        <v>K-hangtra</v>
      </c>
      <c r="AR976" s="52">
        <f t="shared" si="158"/>
        <v>156</v>
      </c>
      <c r="AS976" s="52">
        <f t="shared" si="159"/>
        <v>632</v>
      </c>
    </row>
    <row r="977" spans="3:45" x14ac:dyDescent="0.25">
      <c r="C977" s="39" t="str">
        <f>IF(H977="","",Sheet1!AI977)</f>
        <v>B</v>
      </c>
      <c r="D977" s="38" t="s">
        <v>3039</v>
      </c>
      <c r="E977" s="38" t="s">
        <v>25</v>
      </c>
      <c r="F977" s="39" t="str">
        <f>IF(H977="","",Sheet1!AF977)</f>
        <v>07/10/2025</v>
      </c>
      <c r="G977" t="str">
        <f>IF(H977="","",Sheet1!AF977)</f>
        <v>07/10/2025</v>
      </c>
      <c r="H977" s="21">
        <v>9106035921</v>
      </c>
      <c r="I977" t="str">
        <f>IF(H977="","",Sheet1!AF977)</f>
        <v>07/10/2025</v>
      </c>
      <c r="J977" s="40" t="str">
        <f t="shared" si="150"/>
        <v>NKHT2510/00700047282</v>
      </c>
      <c r="L977" s="42" t="str">
        <f>IF(H977="","",Sheet1!AK977)</f>
        <v>K25TTM</v>
      </c>
      <c r="M977" s="42" t="str">
        <f>IF(H977="","",Sheet1!AE977)</f>
        <v>00047282</v>
      </c>
      <c r="N977" s="43" t="str">
        <f>IF(H977="","",Sheet1!AF977)</f>
        <v>07/10/2025</v>
      </c>
      <c r="O977" s="15" t="str">
        <f>IF(H977="","",Sheet1!AH977)</f>
        <v>WIN-QNH-00-007</v>
      </c>
      <c r="S977" s="40" t="str">
        <f>IF(H977="","",Sheet1!AL977)</f>
        <v>2AL2 WM+ QNH 352 Trần Phú</v>
      </c>
      <c r="V977" s="40" t="str">
        <f>IF(H977="","",Sheet1!AL977)</f>
        <v>2AL2 WM+ QNH 352 Trần Phú</v>
      </c>
      <c r="Y977" s="15" t="str">
        <f>IF(H977="","",Sheet1!AJ977)</f>
        <v>CC300</v>
      </c>
      <c r="AB977" s="51">
        <f t="shared" si="151"/>
        <v>5111</v>
      </c>
      <c r="AC977" s="51">
        <f t="shared" si="152"/>
        <v>131</v>
      </c>
      <c r="AE977" s="45">
        <f>IF(H977="","",Sheet1!U977)</f>
        <v>4</v>
      </c>
      <c r="AG977" s="15">
        <f>IF(H977="","",Sheet1!T977)</f>
        <v>60885</v>
      </c>
      <c r="AH977" s="46">
        <f t="shared" si="153"/>
        <v>243540</v>
      </c>
      <c r="AL977" s="48">
        <f t="shared" si="154"/>
        <v>8</v>
      </c>
      <c r="AN977" s="45">
        <f t="shared" si="155"/>
        <v>19483.2</v>
      </c>
      <c r="AO977" s="48">
        <f t="shared" si="156"/>
        <v>33311</v>
      </c>
      <c r="AQ977" s="52" t="str">
        <f t="shared" si="157"/>
        <v>K-hangtra</v>
      </c>
      <c r="AR977" s="52">
        <f t="shared" si="158"/>
        <v>156</v>
      </c>
      <c r="AS977" s="52">
        <f t="shared" si="159"/>
        <v>632</v>
      </c>
    </row>
    <row r="978" spans="3:45" x14ac:dyDescent="0.25">
      <c r="C978" s="39" t="str">
        <f>IF(H978="","",Sheet1!AI978)</f>
        <v>B</v>
      </c>
      <c r="D978" s="38" t="s">
        <v>3039</v>
      </c>
      <c r="E978" s="38" t="s">
        <v>25</v>
      </c>
      <c r="F978" s="39" t="str">
        <f>IF(H978="","",Sheet1!AF978)</f>
        <v>07/10/2025</v>
      </c>
      <c r="G978" t="str">
        <f>IF(H978="","",Sheet1!AF978)</f>
        <v>07/10/2025</v>
      </c>
      <c r="H978" s="21">
        <v>9106035921</v>
      </c>
      <c r="I978" t="str">
        <f>IF(H978="","",Sheet1!AF978)</f>
        <v>07/10/2025</v>
      </c>
      <c r="J978" s="40" t="str">
        <f t="shared" si="150"/>
        <v>NKHT2510/00700047282</v>
      </c>
      <c r="L978" s="42" t="str">
        <f>IF(H978="","",Sheet1!AK978)</f>
        <v>K25TTM</v>
      </c>
      <c r="M978" s="42" t="str">
        <f>IF(H978="","",Sheet1!AE978)</f>
        <v>00047282</v>
      </c>
      <c r="N978" s="43" t="str">
        <f>IF(H978="","",Sheet1!AF978)</f>
        <v>07/10/2025</v>
      </c>
      <c r="O978" s="15" t="str">
        <f>IF(H978="","",Sheet1!AH978)</f>
        <v>WIN-QNH-00-007</v>
      </c>
      <c r="S978" s="40" t="str">
        <f>IF(H978="","",Sheet1!AL978)</f>
        <v>2AL2 WM+ QNH 352 Trần Phú</v>
      </c>
      <c r="V978" s="40" t="str">
        <f>IF(H978="","",Sheet1!AL978)</f>
        <v>2AL2 WM+ QNH 352 Trần Phú</v>
      </c>
      <c r="Y978" s="15" t="str">
        <f>IF(H978="","",Sheet1!AJ978)</f>
        <v>GTLX250G</v>
      </c>
      <c r="AB978" s="51">
        <f t="shared" si="151"/>
        <v>5111</v>
      </c>
      <c r="AC978" s="51">
        <f t="shared" si="152"/>
        <v>131</v>
      </c>
      <c r="AE978" s="45">
        <f>IF(H978="","",Sheet1!U978)</f>
        <v>4</v>
      </c>
      <c r="AG978" s="15">
        <f>IF(H978="","",Sheet1!T978)</f>
        <v>41150</v>
      </c>
      <c r="AH978" s="46">
        <f t="shared" si="153"/>
        <v>164600</v>
      </c>
      <c r="AL978" s="48">
        <f t="shared" si="154"/>
        <v>8</v>
      </c>
      <c r="AN978" s="45">
        <f t="shared" si="155"/>
        <v>13168</v>
      </c>
      <c r="AO978" s="48">
        <f t="shared" si="156"/>
        <v>33311</v>
      </c>
      <c r="AQ978" s="52" t="str">
        <f t="shared" si="157"/>
        <v>K-hangtra</v>
      </c>
      <c r="AR978" s="52">
        <f t="shared" si="158"/>
        <v>156</v>
      </c>
      <c r="AS978" s="52">
        <f t="shared" si="159"/>
        <v>632</v>
      </c>
    </row>
    <row r="979" spans="3:45" x14ac:dyDescent="0.25">
      <c r="C979" s="39" t="str">
        <f>IF(H979="","",Sheet1!AI979)</f>
        <v>B</v>
      </c>
      <c r="D979" s="38" t="s">
        <v>3039</v>
      </c>
      <c r="E979" s="38" t="s">
        <v>25</v>
      </c>
      <c r="F979" s="39" t="str">
        <f>IF(H979="","",Sheet1!AF979)</f>
        <v>07/10/2025</v>
      </c>
      <c r="G979" t="str">
        <f>IF(H979="","",Sheet1!AF979)</f>
        <v>07/10/2025</v>
      </c>
      <c r="H979" s="21">
        <v>9106035923</v>
      </c>
      <c r="I979" t="str">
        <f>IF(H979="","",Sheet1!AF979)</f>
        <v>07/10/2025</v>
      </c>
      <c r="J979" s="40" t="str">
        <f t="shared" si="150"/>
        <v>NKHT2510/00200479262</v>
      </c>
      <c r="L979" s="42" t="str">
        <f>IF(H979="","",Sheet1!AK979)</f>
        <v>K25TTM</v>
      </c>
      <c r="M979" s="42" t="str">
        <f>IF(H979="","",Sheet1!AE979)</f>
        <v>00479262</v>
      </c>
      <c r="N979" s="43" t="str">
        <f>IF(H979="","",Sheet1!AF979)</f>
        <v>07/10/2025</v>
      </c>
      <c r="O979" s="15" t="str">
        <f>IF(H979="","",Sheet1!AH979)</f>
        <v>WIN-HNI-00-002</v>
      </c>
      <c r="S979" s="40" t="str">
        <f>IF(H979="","",Sheet1!AL979)</f>
        <v>5581 WM+ HNI Đức Hòa, Sóc Sơn</v>
      </c>
      <c r="V979" s="40" t="str">
        <f>IF(H979="","",Sheet1!AL979)</f>
        <v>5581 WM+ HNI Đức Hòa, Sóc Sơn</v>
      </c>
      <c r="Y979" s="15" t="str">
        <f>IF(H979="","",Sheet1!AJ979)</f>
        <v>GM500</v>
      </c>
      <c r="AB979" s="51">
        <f t="shared" si="151"/>
        <v>5111</v>
      </c>
      <c r="AC979" s="51">
        <f t="shared" si="152"/>
        <v>131</v>
      </c>
      <c r="AE979" s="45">
        <f>IF(H979="","",Sheet1!U979)</f>
        <v>1</v>
      </c>
      <c r="AG979" s="15">
        <f>IF(H979="","",Sheet1!T979)</f>
        <v>111058</v>
      </c>
      <c r="AH979" s="46">
        <f t="shared" si="153"/>
        <v>111058</v>
      </c>
      <c r="AL979" s="48">
        <f t="shared" si="154"/>
        <v>8</v>
      </c>
      <c r="AN979" s="45">
        <f t="shared" si="155"/>
        <v>8884.64</v>
      </c>
      <c r="AO979" s="48">
        <f t="shared" si="156"/>
        <v>33311</v>
      </c>
      <c r="AQ979" s="52" t="str">
        <f t="shared" si="157"/>
        <v>K-hangtra</v>
      </c>
      <c r="AR979" s="52">
        <f t="shared" si="158"/>
        <v>156</v>
      </c>
      <c r="AS979" s="52">
        <f t="shared" si="159"/>
        <v>632</v>
      </c>
    </row>
    <row r="980" spans="3:45" x14ac:dyDescent="0.25">
      <c r="C980" s="39" t="str">
        <f>IF(H980="","",Sheet1!AI980)</f>
        <v>B</v>
      </c>
      <c r="D980" s="38" t="s">
        <v>3039</v>
      </c>
      <c r="E980" s="38" t="s">
        <v>25</v>
      </c>
      <c r="F980" s="39" t="str">
        <f>IF(H980="","",Sheet1!AF980)</f>
        <v>07/10/2025</v>
      </c>
      <c r="G980" t="str">
        <f>IF(H980="","",Sheet1!AF980)</f>
        <v>07/10/2025</v>
      </c>
      <c r="H980" s="21">
        <v>9106035923</v>
      </c>
      <c r="I980" t="str">
        <f>IF(H980="","",Sheet1!AF980)</f>
        <v>07/10/2025</v>
      </c>
      <c r="J980" s="40" t="str">
        <f t="shared" si="150"/>
        <v>NKHT2510/00200479262</v>
      </c>
      <c r="L980" s="42" t="str">
        <f>IF(H980="","",Sheet1!AK980)</f>
        <v>K25TTM</v>
      </c>
      <c r="M980" s="42" t="str">
        <f>IF(H980="","",Sheet1!AE980)</f>
        <v>00479262</v>
      </c>
      <c r="N980" s="43" t="str">
        <f>IF(H980="","",Sheet1!AF980)</f>
        <v>07/10/2025</v>
      </c>
      <c r="O980" s="15" t="str">
        <f>IF(H980="","",Sheet1!AH980)</f>
        <v>WIN-HNI-00-002</v>
      </c>
      <c r="S980" s="40" t="str">
        <f>IF(H980="","",Sheet1!AL980)</f>
        <v>5581 WM+ HNI Đức Hòa, Sóc Sơn</v>
      </c>
      <c r="V980" s="40" t="str">
        <f>IF(H980="","",Sheet1!AL980)</f>
        <v>5581 WM+ HNI Đức Hòa, Sóc Sơn</v>
      </c>
      <c r="Y980" s="15" t="str">
        <f>IF(H980="","",Sheet1!AJ980)</f>
        <v>CGM300</v>
      </c>
      <c r="AB980" s="51">
        <f t="shared" si="151"/>
        <v>5111</v>
      </c>
      <c r="AC980" s="51">
        <f t="shared" si="152"/>
        <v>131</v>
      </c>
      <c r="AE980" s="45">
        <f>IF(H980="","",Sheet1!U980)</f>
        <v>1</v>
      </c>
      <c r="AG980" s="15">
        <f>IF(H980="","",Sheet1!T980)</f>
        <v>73431</v>
      </c>
      <c r="AH980" s="46">
        <f t="shared" si="153"/>
        <v>73431</v>
      </c>
      <c r="AL980" s="48">
        <f t="shared" si="154"/>
        <v>8</v>
      </c>
      <c r="AN980" s="45">
        <f t="shared" si="155"/>
        <v>5874.4800000000005</v>
      </c>
      <c r="AO980" s="48">
        <f t="shared" si="156"/>
        <v>33311</v>
      </c>
      <c r="AQ980" s="52" t="str">
        <f t="shared" si="157"/>
        <v>K-hangtra</v>
      </c>
      <c r="AR980" s="52">
        <f t="shared" si="158"/>
        <v>156</v>
      </c>
      <c r="AS980" s="52">
        <f t="shared" si="159"/>
        <v>632</v>
      </c>
    </row>
    <row r="981" spans="3:45" x14ac:dyDescent="0.25">
      <c r="C981" s="39" t="str">
        <f>IF(H981="","",Sheet1!AI981)</f>
        <v>B</v>
      </c>
      <c r="D981" s="38" t="s">
        <v>3039</v>
      </c>
      <c r="E981" s="38" t="s">
        <v>25</v>
      </c>
      <c r="F981" s="39" t="str">
        <f>IF(H981="","",Sheet1!AF981)</f>
        <v>07/10/2025</v>
      </c>
      <c r="G981" t="str">
        <f>IF(H981="","",Sheet1!AF981)</f>
        <v>07/10/2025</v>
      </c>
      <c r="H981" s="21">
        <v>9106035938</v>
      </c>
      <c r="I981" t="str">
        <f>IF(H981="","",Sheet1!AF981)</f>
        <v>07/10/2025</v>
      </c>
      <c r="J981" s="40" t="str">
        <f t="shared" si="150"/>
        <v>NKHT2510/00200479265</v>
      </c>
      <c r="L981" s="42" t="str">
        <f>IF(H981="","",Sheet1!AK981)</f>
        <v>K25TTM</v>
      </c>
      <c r="M981" s="42" t="str">
        <f>IF(H981="","",Sheet1!AE981)</f>
        <v>00479265</v>
      </c>
      <c r="N981" s="43" t="str">
        <f>IF(H981="","",Sheet1!AF981)</f>
        <v>07/10/2025</v>
      </c>
      <c r="O981" s="15" t="str">
        <f>IF(H981="","",Sheet1!AH981)</f>
        <v>WIN-HNI-00-002</v>
      </c>
      <c r="S981" s="40" t="str">
        <f>IF(H981="","",Sheet1!AL981)</f>
        <v>1533 WM HNI Trung Hòa</v>
      </c>
      <c r="V981" s="40" t="str">
        <f>IF(H981="","",Sheet1!AL981)</f>
        <v>1533 WM HNI Trung Hòa</v>
      </c>
      <c r="Y981" s="15" t="str">
        <f>IF(H981="","",Sheet1!AJ981)</f>
        <v>CN300</v>
      </c>
      <c r="AB981" s="51">
        <f t="shared" si="151"/>
        <v>5111</v>
      </c>
      <c r="AC981" s="51">
        <f t="shared" si="152"/>
        <v>131</v>
      </c>
      <c r="AE981" s="45">
        <f>IF(H981="","",Sheet1!U981)</f>
        <v>1</v>
      </c>
      <c r="AG981" s="15">
        <f>IF(H981="","",Sheet1!T981)</f>
        <v>70950</v>
      </c>
      <c r="AH981" s="46">
        <f t="shared" si="153"/>
        <v>70950</v>
      </c>
      <c r="AL981" s="48">
        <f t="shared" si="154"/>
        <v>8</v>
      </c>
      <c r="AN981" s="45">
        <f t="shared" si="155"/>
        <v>5676</v>
      </c>
      <c r="AO981" s="48">
        <f t="shared" si="156"/>
        <v>33311</v>
      </c>
      <c r="AQ981" s="52" t="str">
        <f t="shared" si="157"/>
        <v>K-hangtra</v>
      </c>
      <c r="AR981" s="52">
        <f t="shared" si="158"/>
        <v>156</v>
      </c>
      <c r="AS981" s="52">
        <f t="shared" si="159"/>
        <v>632</v>
      </c>
    </row>
    <row r="982" spans="3:45" x14ac:dyDescent="0.25">
      <c r="C982" s="39" t="str">
        <f>IF(H982="","",Sheet1!AI982)</f>
        <v>B</v>
      </c>
      <c r="D982" s="38" t="s">
        <v>3039</v>
      </c>
      <c r="E982" s="38" t="s">
        <v>25</v>
      </c>
      <c r="F982" s="39" t="str">
        <f>IF(H982="","",Sheet1!AF982)</f>
        <v>07/10/2025</v>
      </c>
      <c r="G982" t="str">
        <f>IF(H982="","",Sheet1!AF982)</f>
        <v>07/10/2025</v>
      </c>
      <c r="H982" s="21">
        <v>9106035925</v>
      </c>
      <c r="I982" t="str">
        <f>IF(H982="","",Sheet1!AF982)</f>
        <v>07/10/2025</v>
      </c>
      <c r="J982" s="40" t="str">
        <f t="shared" si="150"/>
        <v>NKHT2510/00400014870</v>
      </c>
      <c r="L982" s="42" t="str">
        <f>IF(H982="","",Sheet1!AK982)</f>
        <v>K25TTM</v>
      </c>
      <c r="M982" s="42" t="str">
        <f>IF(H982="","",Sheet1!AE982)</f>
        <v>00014870</v>
      </c>
      <c r="N982" s="43" t="str">
        <f>IF(H982="","",Sheet1!AF982)</f>
        <v>07/10/2025</v>
      </c>
      <c r="O982" s="15" t="str">
        <f>IF(H982="","",Sheet1!AH982)</f>
        <v>WIN-HTH-00-004</v>
      </c>
      <c r="S982" s="40" t="str">
        <f>IF(H982="","",Sheet1!AL982)</f>
        <v>2AAP WM+ HTH 630 Quang Trung, Thạch Hạ</v>
      </c>
      <c r="V982" s="40" t="str">
        <f>IF(H982="","",Sheet1!AL982)</f>
        <v>2AAP WM+ HTH 630 Quang Trung, Thạch Hạ</v>
      </c>
      <c r="Y982" s="15" t="str">
        <f>IF(H982="","",Sheet1!AJ982)</f>
        <v>GM500</v>
      </c>
      <c r="AB982" s="51">
        <f t="shared" si="151"/>
        <v>5111</v>
      </c>
      <c r="AC982" s="51">
        <f t="shared" si="152"/>
        <v>131</v>
      </c>
      <c r="AE982" s="45">
        <f>IF(H982="","",Sheet1!U982)</f>
        <v>1</v>
      </c>
      <c r="AG982" s="15">
        <f>IF(H982="","",Sheet1!T982)</f>
        <v>111058</v>
      </c>
      <c r="AH982" s="46">
        <f t="shared" si="153"/>
        <v>111058</v>
      </c>
      <c r="AL982" s="48">
        <f t="shared" si="154"/>
        <v>8</v>
      </c>
      <c r="AN982" s="45">
        <f t="shared" si="155"/>
        <v>8884.64</v>
      </c>
      <c r="AO982" s="48">
        <f t="shared" si="156"/>
        <v>33311</v>
      </c>
      <c r="AQ982" s="52" t="str">
        <f t="shared" si="157"/>
        <v>K-hangtra</v>
      </c>
      <c r="AR982" s="52">
        <f t="shared" si="158"/>
        <v>156</v>
      </c>
      <c r="AS982" s="52">
        <f t="shared" si="159"/>
        <v>632</v>
      </c>
    </row>
    <row r="983" spans="3:45" x14ac:dyDescent="0.25">
      <c r="C983" s="39" t="str">
        <f>IF(H983="","",Sheet1!AI983)</f>
        <v>B</v>
      </c>
      <c r="D983" s="38" t="s">
        <v>3039</v>
      </c>
      <c r="E983" s="38" t="s">
        <v>25</v>
      </c>
      <c r="F983" s="39" t="str">
        <f>IF(H983="","",Sheet1!AF983)</f>
        <v>07/10/2025</v>
      </c>
      <c r="G983" t="str">
        <f>IF(H983="","",Sheet1!AF983)</f>
        <v>07/10/2025</v>
      </c>
      <c r="H983" s="21">
        <v>9106035944</v>
      </c>
      <c r="I983" t="str">
        <f>IF(H983="","",Sheet1!AF983)</f>
        <v>07/10/2025</v>
      </c>
      <c r="J983" s="40" t="str">
        <f t="shared" si="150"/>
        <v>NKHT2510/00700047283</v>
      </c>
      <c r="L983" s="42" t="str">
        <f>IF(H983="","",Sheet1!AK983)</f>
        <v>K25TTM</v>
      </c>
      <c r="M983" s="42" t="str">
        <f>IF(H983="","",Sheet1!AE983)</f>
        <v>00047283</v>
      </c>
      <c r="N983" s="43" t="str">
        <f>IF(H983="","",Sheet1!AF983)</f>
        <v>07/10/2025</v>
      </c>
      <c r="O983" s="15" t="str">
        <f>IF(H983="","",Sheet1!AH983)</f>
        <v>WIN-QNH-00-007</v>
      </c>
      <c r="S983" s="40" t="str">
        <f>IF(H983="","",Sheet1!AL983)</f>
        <v>5210 WM+ QNH Tổ 52 khu 5 P Cửa Ông</v>
      </c>
      <c r="V983" s="40" t="str">
        <f>IF(H983="","",Sheet1!AL983)</f>
        <v>5210 WM+ QNH Tổ 52 khu 5 P Cửa Ông</v>
      </c>
      <c r="Y983" s="15" t="str">
        <f>IF(H983="","",Sheet1!AJ983)</f>
        <v>GM500</v>
      </c>
      <c r="AB983" s="51">
        <f t="shared" si="151"/>
        <v>5111</v>
      </c>
      <c r="AC983" s="51">
        <f t="shared" si="152"/>
        <v>131</v>
      </c>
      <c r="AE983" s="45">
        <f>IF(H983="","",Sheet1!U983)</f>
        <v>1</v>
      </c>
      <c r="AG983" s="15">
        <f>IF(H983="","",Sheet1!T983)</f>
        <v>111058</v>
      </c>
      <c r="AH983" s="46">
        <f t="shared" si="153"/>
        <v>111058</v>
      </c>
      <c r="AL983" s="48">
        <f t="shared" si="154"/>
        <v>8</v>
      </c>
      <c r="AN983" s="45">
        <f t="shared" si="155"/>
        <v>8884.64</v>
      </c>
      <c r="AO983" s="48">
        <f t="shared" si="156"/>
        <v>33311</v>
      </c>
      <c r="AQ983" s="52" t="str">
        <f t="shared" si="157"/>
        <v>K-hangtra</v>
      </c>
      <c r="AR983" s="52">
        <f t="shared" si="158"/>
        <v>156</v>
      </c>
      <c r="AS983" s="52">
        <f t="shared" si="159"/>
        <v>632</v>
      </c>
    </row>
    <row r="984" spans="3:45" x14ac:dyDescent="0.25">
      <c r="C984" s="39" t="str">
        <f>IF(H984="","",Sheet1!AI984)</f>
        <v>B</v>
      </c>
      <c r="D984" s="38" t="s">
        <v>3039</v>
      </c>
      <c r="E984" s="38" t="s">
        <v>25</v>
      </c>
      <c r="F984" s="39" t="str">
        <f>IF(H984="","",Sheet1!AF984)</f>
        <v>07/10/2025</v>
      </c>
      <c r="G984" t="str">
        <f>IF(H984="","",Sheet1!AF984)</f>
        <v>07/10/2025</v>
      </c>
      <c r="H984" s="21">
        <v>9106035944</v>
      </c>
      <c r="I984" t="str">
        <f>IF(H984="","",Sheet1!AF984)</f>
        <v>07/10/2025</v>
      </c>
      <c r="J984" s="40" t="str">
        <f t="shared" si="150"/>
        <v>NKHT2510/00700047283</v>
      </c>
      <c r="L984" s="42" t="str">
        <f>IF(H984="","",Sheet1!AK984)</f>
        <v>K25TTM</v>
      </c>
      <c r="M984" s="42" t="str">
        <f>IF(H984="","",Sheet1!AE984)</f>
        <v>00047283</v>
      </c>
      <c r="N984" s="43" t="str">
        <f>IF(H984="","",Sheet1!AF984)</f>
        <v>07/10/2025</v>
      </c>
      <c r="O984" s="15" t="str">
        <f>IF(H984="","",Sheet1!AH984)</f>
        <v>WIN-QNH-00-007</v>
      </c>
      <c r="S984" s="40" t="str">
        <f>IF(H984="","",Sheet1!AL984)</f>
        <v>5210 WM+ QNH Tổ 52 khu 5 P Cửa Ông</v>
      </c>
      <c r="V984" s="40" t="str">
        <f>IF(H984="","",Sheet1!AL984)</f>
        <v>5210 WM+ QNH Tổ 52 khu 5 P Cửa Ông</v>
      </c>
      <c r="Y984" s="15" t="str">
        <f>IF(H984="","",Sheet1!AJ984)</f>
        <v>TH200</v>
      </c>
      <c r="AB984" s="51">
        <f t="shared" si="151"/>
        <v>5111</v>
      </c>
      <c r="AC984" s="51">
        <f t="shared" si="152"/>
        <v>131</v>
      </c>
      <c r="AE984" s="45">
        <f>IF(H984="","",Sheet1!U984)</f>
        <v>1</v>
      </c>
      <c r="AG984" s="15">
        <f>IF(H984="","",Sheet1!T984)</f>
        <v>45588</v>
      </c>
      <c r="AH984" s="46">
        <f t="shared" si="153"/>
        <v>45588</v>
      </c>
      <c r="AL984" s="48">
        <f t="shared" si="154"/>
        <v>8</v>
      </c>
      <c r="AN984" s="45">
        <f t="shared" si="155"/>
        <v>3647.04</v>
      </c>
      <c r="AO984" s="48">
        <f t="shared" si="156"/>
        <v>33311</v>
      </c>
      <c r="AQ984" s="52" t="str">
        <f t="shared" si="157"/>
        <v>K-hangtra</v>
      </c>
      <c r="AR984" s="52">
        <f t="shared" si="158"/>
        <v>156</v>
      </c>
      <c r="AS984" s="52">
        <f t="shared" si="159"/>
        <v>632</v>
      </c>
    </row>
    <row r="985" spans="3:45" x14ac:dyDescent="0.25">
      <c r="C985" s="39" t="str">
        <f>IF(H985="","",Sheet1!AI985)</f>
        <v>N</v>
      </c>
      <c r="D985" s="38" t="s">
        <v>3039</v>
      </c>
      <c r="E985" s="38" t="s">
        <v>25</v>
      </c>
      <c r="F985" s="39" t="str">
        <f>IF(H985="","",Sheet1!AF985)</f>
        <v>07/10/2025</v>
      </c>
      <c r="G985" t="str">
        <f>IF(H985="","",Sheet1!AF985)</f>
        <v>07/10/2025</v>
      </c>
      <c r="H985" s="21">
        <v>9106035979</v>
      </c>
      <c r="I985" t="str">
        <f>IF(H985="","",Sheet1!AF985)</f>
        <v>07/10/2025</v>
      </c>
      <c r="J985" s="40" t="str">
        <f t="shared" si="150"/>
        <v>NKHT2510/06100015748</v>
      </c>
      <c r="L985" s="42" t="str">
        <f>IF(H985="","",Sheet1!AK985)</f>
        <v>K25TTM</v>
      </c>
      <c r="M985" s="42" t="str">
        <f>IF(H985="","",Sheet1!AE985)</f>
        <v>00015748</v>
      </c>
      <c r="N985" s="43" t="str">
        <f>IF(H985="","",Sheet1!AF985)</f>
        <v>07/10/2025</v>
      </c>
      <c r="O985" s="15" t="str">
        <f>IF(H985="","",Sheet1!AH985)</f>
        <v>WIN-061</v>
      </c>
      <c r="S985" s="40" t="str">
        <f>IF(H985="","",Sheet1!AL985)</f>
        <v>2AX1 WM+ QNM Thửa 1060-1739, ĐT609</v>
      </c>
      <c r="V985" s="40" t="str">
        <f>IF(H985="","",Sheet1!AL985)</f>
        <v>2AX1 WM+ QNM Thửa 1060-1739, ĐT609</v>
      </c>
      <c r="Y985" s="15" t="str">
        <f>IF(H985="","",Sheet1!AJ985)</f>
        <v>CGM300</v>
      </c>
      <c r="AB985" s="51">
        <f t="shared" si="151"/>
        <v>5111</v>
      </c>
      <c r="AC985" s="51">
        <f t="shared" si="152"/>
        <v>131</v>
      </c>
      <c r="AE985" s="45">
        <f>IF(H985="","",Sheet1!U985)</f>
        <v>1</v>
      </c>
      <c r="AG985" s="15">
        <f>IF(H985="","",Sheet1!T985)</f>
        <v>73431</v>
      </c>
      <c r="AH985" s="46">
        <f t="shared" si="153"/>
        <v>73431</v>
      </c>
      <c r="AL985" s="48">
        <f t="shared" si="154"/>
        <v>8</v>
      </c>
      <c r="AN985" s="45">
        <f t="shared" si="155"/>
        <v>5874.4800000000005</v>
      </c>
      <c r="AO985" s="48">
        <f t="shared" si="156"/>
        <v>33311</v>
      </c>
      <c r="AQ985" s="52" t="str">
        <f t="shared" si="157"/>
        <v>K-hangtra</v>
      </c>
      <c r="AR985" s="52">
        <f t="shared" si="158"/>
        <v>156</v>
      </c>
      <c r="AS985" s="52">
        <f t="shared" si="159"/>
        <v>632</v>
      </c>
    </row>
    <row r="986" spans="3:45" x14ac:dyDescent="0.25">
      <c r="C986" s="39" t="str">
        <f>IF(H986="","",Sheet1!AI986)</f>
        <v>N</v>
      </c>
      <c r="D986" s="38" t="s">
        <v>3039</v>
      </c>
      <c r="E986" s="38" t="s">
        <v>25</v>
      </c>
      <c r="F986" s="39" t="str">
        <f>IF(H986="","",Sheet1!AF986)</f>
        <v>07/10/2025</v>
      </c>
      <c r="G986" t="str">
        <f>IF(H986="","",Sheet1!AF986)</f>
        <v>07/10/2025</v>
      </c>
      <c r="H986" s="21">
        <v>9106035979</v>
      </c>
      <c r="I986" t="str">
        <f>IF(H986="","",Sheet1!AF986)</f>
        <v>07/10/2025</v>
      </c>
      <c r="J986" s="40" t="str">
        <f t="shared" si="150"/>
        <v>NKHT2510/06100015748</v>
      </c>
      <c r="L986" s="42" t="str">
        <f>IF(H986="","",Sheet1!AK986)</f>
        <v>K25TTM</v>
      </c>
      <c r="M986" s="42" t="str">
        <f>IF(H986="","",Sheet1!AE986)</f>
        <v>00015748</v>
      </c>
      <c r="N986" s="43" t="str">
        <f>IF(H986="","",Sheet1!AF986)</f>
        <v>07/10/2025</v>
      </c>
      <c r="O986" s="15" t="str">
        <f>IF(H986="","",Sheet1!AH986)</f>
        <v>WIN-061</v>
      </c>
      <c r="S986" s="40" t="str">
        <f>IF(H986="","",Sheet1!AL986)</f>
        <v>2AX1 WM+ QNM Thửa 1060-1739, ĐT609</v>
      </c>
      <c r="V986" s="40" t="str">
        <f>IF(H986="","",Sheet1!AL986)</f>
        <v>2AX1 WM+ QNM Thửa 1060-1739, ĐT609</v>
      </c>
      <c r="Y986" s="15" t="str">
        <f>IF(H986="","",Sheet1!AJ986)</f>
        <v>GM500</v>
      </c>
      <c r="AB986" s="51">
        <f t="shared" si="151"/>
        <v>5111</v>
      </c>
      <c r="AC986" s="51">
        <f t="shared" si="152"/>
        <v>131</v>
      </c>
      <c r="AE986" s="45">
        <f>IF(H986="","",Sheet1!U986)</f>
        <v>1</v>
      </c>
      <c r="AG986" s="15">
        <f>IF(H986="","",Sheet1!T986)</f>
        <v>111058</v>
      </c>
      <c r="AH986" s="46">
        <f t="shared" si="153"/>
        <v>111058</v>
      </c>
      <c r="AL986" s="48">
        <f t="shared" si="154"/>
        <v>8</v>
      </c>
      <c r="AN986" s="45">
        <f t="shared" si="155"/>
        <v>8884.64</v>
      </c>
      <c r="AO986" s="48">
        <f t="shared" si="156"/>
        <v>33311</v>
      </c>
      <c r="AQ986" s="52" t="str">
        <f t="shared" si="157"/>
        <v>K-hangtra</v>
      </c>
      <c r="AR986" s="52">
        <f t="shared" si="158"/>
        <v>156</v>
      </c>
      <c r="AS986" s="52">
        <f t="shared" si="159"/>
        <v>632</v>
      </c>
    </row>
    <row r="987" spans="3:45" x14ac:dyDescent="0.25">
      <c r="C987" s="39" t="str">
        <f>IF(H987="","",Sheet1!AI987)</f>
        <v>B</v>
      </c>
      <c r="D987" s="38" t="s">
        <v>3039</v>
      </c>
      <c r="E987" s="38" t="s">
        <v>25</v>
      </c>
      <c r="F987" s="39" t="str">
        <f>IF(H987="","",Sheet1!AF987)</f>
        <v>07/10/2025</v>
      </c>
      <c r="G987" t="str">
        <f>IF(H987="","",Sheet1!AF987)</f>
        <v>07/10/2025</v>
      </c>
      <c r="H987" s="21">
        <v>9106035946</v>
      </c>
      <c r="I987" t="str">
        <f>IF(H987="","",Sheet1!AF987)</f>
        <v>07/10/2025</v>
      </c>
      <c r="J987" s="40" t="str">
        <f t="shared" si="150"/>
        <v>NKHT2510/00200479267</v>
      </c>
      <c r="L987" s="42" t="str">
        <f>IF(H987="","",Sheet1!AK987)</f>
        <v>K25TTM</v>
      </c>
      <c r="M987" s="42" t="str">
        <f>IF(H987="","",Sheet1!AE987)</f>
        <v>00479267</v>
      </c>
      <c r="N987" s="43" t="str">
        <f>IF(H987="","",Sheet1!AF987)</f>
        <v>07/10/2025</v>
      </c>
      <c r="O987" s="15" t="str">
        <f>IF(H987="","",Sheet1!AH987)</f>
        <v>WIN-HNI-00-002</v>
      </c>
      <c r="S987" s="40" t="str">
        <f>IF(H987="","",Sheet1!AL987)</f>
        <v>5634 WM+ HNI 167 Phú Diễn</v>
      </c>
      <c r="V987" s="40" t="str">
        <f>IF(H987="","",Sheet1!AL987)</f>
        <v>5634 WM+ HNI 167 Phú Diễn</v>
      </c>
      <c r="Y987" s="15" t="str">
        <f>IF(H987="","",Sheet1!AJ987)</f>
        <v>GM500</v>
      </c>
      <c r="AB987" s="51">
        <f t="shared" si="151"/>
        <v>5111</v>
      </c>
      <c r="AC987" s="51">
        <f t="shared" si="152"/>
        <v>131</v>
      </c>
      <c r="AE987" s="45">
        <f>IF(H987="","",Sheet1!U987)</f>
        <v>1</v>
      </c>
      <c r="AG987" s="15">
        <f>IF(H987="","",Sheet1!T987)</f>
        <v>111058</v>
      </c>
      <c r="AH987" s="46">
        <f t="shared" si="153"/>
        <v>111058</v>
      </c>
      <c r="AL987" s="48">
        <f t="shared" si="154"/>
        <v>8</v>
      </c>
      <c r="AN987" s="45">
        <f t="shared" si="155"/>
        <v>8884.64</v>
      </c>
      <c r="AO987" s="48">
        <f t="shared" si="156"/>
        <v>33311</v>
      </c>
      <c r="AQ987" s="52" t="str">
        <f t="shared" si="157"/>
        <v>K-hangtra</v>
      </c>
      <c r="AR987" s="52">
        <f t="shared" si="158"/>
        <v>156</v>
      </c>
      <c r="AS987" s="52">
        <f t="shared" si="159"/>
        <v>632</v>
      </c>
    </row>
    <row r="988" spans="3:45" x14ac:dyDescent="0.25">
      <c r="C988" s="39" t="str">
        <f>IF(H988="","",Sheet1!AI988)</f>
        <v>B</v>
      </c>
      <c r="D988" s="38" t="s">
        <v>3039</v>
      </c>
      <c r="E988" s="38" t="s">
        <v>25</v>
      </c>
      <c r="F988" s="39" t="str">
        <f>IF(H988="","",Sheet1!AF988)</f>
        <v>07/10/2025</v>
      </c>
      <c r="G988" t="str">
        <f>IF(H988="","",Sheet1!AF988)</f>
        <v>07/10/2025</v>
      </c>
      <c r="H988" s="21">
        <v>9106035946</v>
      </c>
      <c r="I988" t="str">
        <f>IF(H988="","",Sheet1!AF988)</f>
        <v>07/10/2025</v>
      </c>
      <c r="J988" s="40" t="str">
        <f t="shared" si="150"/>
        <v>NKHT2510/00200479267</v>
      </c>
      <c r="L988" s="42" t="str">
        <f>IF(H988="","",Sheet1!AK988)</f>
        <v>K25TTM</v>
      </c>
      <c r="M988" s="42" t="str">
        <f>IF(H988="","",Sheet1!AE988)</f>
        <v>00479267</v>
      </c>
      <c r="N988" s="43" t="str">
        <f>IF(H988="","",Sheet1!AF988)</f>
        <v>07/10/2025</v>
      </c>
      <c r="O988" s="15" t="str">
        <f>IF(H988="","",Sheet1!AH988)</f>
        <v>WIN-HNI-00-002</v>
      </c>
      <c r="S988" s="40" t="str">
        <f>IF(H988="","",Sheet1!AL988)</f>
        <v>5634 WM+ HNI 167 Phú Diễn</v>
      </c>
      <c r="V988" s="40" t="str">
        <f>IF(H988="","",Sheet1!AL988)</f>
        <v>5634 WM+ HNI 167 Phú Diễn</v>
      </c>
      <c r="Y988" s="15" t="str">
        <f>IF(H988="","",Sheet1!AJ988)</f>
        <v>TH200</v>
      </c>
      <c r="AB988" s="51">
        <f t="shared" si="151"/>
        <v>5111</v>
      </c>
      <c r="AC988" s="51">
        <f t="shared" si="152"/>
        <v>131</v>
      </c>
      <c r="AE988" s="45">
        <f>IF(H988="","",Sheet1!U988)</f>
        <v>1</v>
      </c>
      <c r="AG988" s="15">
        <f>IF(H988="","",Sheet1!T988)</f>
        <v>45588</v>
      </c>
      <c r="AH988" s="46">
        <f t="shared" si="153"/>
        <v>45588</v>
      </c>
      <c r="AL988" s="48">
        <f t="shared" si="154"/>
        <v>8</v>
      </c>
      <c r="AN988" s="45">
        <f t="shared" si="155"/>
        <v>3647.04</v>
      </c>
      <c r="AO988" s="48">
        <f t="shared" si="156"/>
        <v>33311</v>
      </c>
      <c r="AQ988" s="52" t="str">
        <f t="shared" si="157"/>
        <v>K-hangtra</v>
      </c>
      <c r="AR988" s="52">
        <f t="shared" si="158"/>
        <v>156</v>
      </c>
      <c r="AS988" s="52">
        <f t="shared" si="159"/>
        <v>632</v>
      </c>
    </row>
    <row r="989" spans="3:45" x14ac:dyDescent="0.25">
      <c r="C989" s="39" t="str">
        <f>IF(H989="","",Sheet1!AI989)</f>
        <v>B</v>
      </c>
      <c r="D989" s="38" t="s">
        <v>3039</v>
      </c>
      <c r="E989" s="38" t="s">
        <v>25</v>
      </c>
      <c r="F989" s="39" t="str">
        <f>IF(H989="","",Sheet1!AF989)</f>
        <v>07/10/2025</v>
      </c>
      <c r="G989" t="str">
        <f>IF(H989="","",Sheet1!AF989)</f>
        <v>07/10/2025</v>
      </c>
      <c r="H989" s="21">
        <v>9106036005</v>
      </c>
      <c r="I989" t="str">
        <f>IF(H989="","",Sheet1!AF989)</f>
        <v>07/10/2025</v>
      </c>
      <c r="J989" s="40" t="str">
        <f t="shared" si="150"/>
        <v>NKHT2510/03400002158</v>
      </c>
      <c r="L989" s="42" t="str">
        <f>IF(H989="","",Sheet1!AK989)</f>
        <v>K25TTM</v>
      </c>
      <c r="M989" s="42" t="str">
        <f>IF(H989="","",Sheet1!AE989)</f>
        <v>00002158</v>
      </c>
      <c r="N989" s="43" t="str">
        <f>IF(H989="","",Sheet1!AF989)</f>
        <v>07/10/2025</v>
      </c>
      <c r="O989" s="15" t="str">
        <f>IF(H989="","",Sheet1!AH989)</f>
        <v>WIN-034</v>
      </c>
      <c r="S989" s="40" t="str">
        <f>IF(H989="","",Sheet1!AL989)</f>
        <v>6584 WM+ HBH Tiểu khu Thạch Lý, Đà Bắc</v>
      </c>
      <c r="V989" s="40" t="str">
        <f>IF(H989="","",Sheet1!AL989)</f>
        <v>6584 WM+ HBH Tiểu khu Thạch Lý, Đà Bắc</v>
      </c>
      <c r="Y989" s="15" t="str">
        <f>IF(H989="","",Sheet1!AJ989)</f>
        <v>GTLX250G</v>
      </c>
      <c r="AB989" s="51">
        <f t="shared" si="151"/>
        <v>5111</v>
      </c>
      <c r="AC989" s="51">
        <f t="shared" si="152"/>
        <v>131</v>
      </c>
      <c r="AE989" s="45">
        <f>IF(H989="","",Sheet1!U989)</f>
        <v>1</v>
      </c>
      <c r="AG989" s="15">
        <f>IF(H989="","",Sheet1!T989)</f>
        <v>41150</v>
      </c>
      <c r="AH989" s="46">
        <f t="shared" si="153"/>
        <v>41150</v>
      </c>
      <c r="AL989" s="48">
        <f t="shared" si="154"/>
        <v>8</v>
      </c>
      <c r="AN989" s="45">
        <f t="shared" si="155"/>
        <v>3292</v>
      </c>
      <c r="AO989" s="48">
        <f t="shared" si="156"/>
        <v>33311</v>
      </c>
      <c r="AQ989" s="52" t="str">
        <f t="shared" si="157"/>
        <v>K-hangtra</v>
      </c>
      <c r="AR989" s="52">
        <f t="shared" si="158"/>
        <v>156</v>
      </c>
      <c r="AS989" s="52">
        <f t="shared" si="159"/>
        <v>632</v>
      </c>
    </row>
    <row r="990" spans="3:45" x14ac:dyDescent="0.25">
      <c r="C990" s="39" t="str">
        <f>IF(H990="","",Sheet1!AI990)</f>
        <v>N</v>
      </c>
      <c r="D990" s="38" t="s">
        <v>3039</v>
      </c>
      <c r="E990" s="38" t="s">
        <v>25</v>
      </c>
      <c r="F990" s="39" t="str">
        <f>IF(H990="","",Sheet1!AF990)</f>
        <v>07/10/2025</v>
      </c>
      <c r="G990" t="str">
        <f>IF(H990="","",Sheet1!AF990)</f>
        <v>07/10/2025</v>
      </c>
      <c r="H990" s="21">
        <v>9106036040</v>
      </c>
      <c r="I990" t="str">
        <f>IF(H990="","",Sheet1!AF990)</f>
        <v>07/10/2025</v>
      </c>
      <c r="J990" s="40" t="str">
        <f t="shared" si="150"/>
        <v>NKHT2510/00900080508</v>
      </c>
      <c r="L990" s="42" t="str">
        <f>IF(H990="","",Sheet1!AK990)</f>
        <v>K25TTM</v>
      </c>
      <c r="M990" s="42" t="str">
        <f>IF(H990="","",Sheet1!AE990)</f>
        <v>00080508</v>
      </c>
      <c r="N990" s="43" t="str">
        <f>IF(H990="","",Sheet1!AF990)</f>
        <v>07/10/2025</v>
      </c>
      <c r="O990" s="15" t="str">
        <f>IF(H990="","",Sheet1!AH990)</f>
        <v>WIN-DNG-01-009</v>
      </c>
      <c r="S990" s="40" t="str">
        <f>IF(H990="","",Sheet1!AL990)</f>
        <v>6198 WM+ DNG Túy Loan Đông 1, Hòa Vang</v>
      </c>
      <c r="V990" s="40" t="str">
        <f>IF(H990="","",Sheet1!AL990)</f>
        <v>6198 WM+ DNG Túy Loan Đông 1, Hòa Vang</v>
      </c>
      <c r="Y990" s="15" t="str">
        <f>IF(H990="","",Sheet1!AJ990)</f>
        <v>GSG250</v>
      </c>
      <c r="AB990" s="51">
        <f t="shared" si="151"/>
        <v>5111</v>
      </c>
      <c r="AC990" s="51">
        <f t="shared" si="152"/>
        <v>131</v>
      </c>
      <c r="AE990" s="45">
        <f>IF(H990="","",Sheet1!U990)</f>
        <v>2</v>
      </c>
      <c r="AG990" s="15">
        <f>IF(H990="","",Sheet1!T990)</f>
        <v>50400</v>
      </c>
      <c r="AH990" s="46">
        <f t="shared" si="153"/>
        <v>100800</v>
      </c>
      <c r="AL990" s="48">
        <f t="shared" si="154"/>
        <v>8</v>
      </c>
      <c r="AN990" s="45">
        <f t="shared" si="155"/>
        <v>8064</v>
      </c>
      <c r="AO990" s="48">
        <f t="shared" si="156"/>
        <v>33311</v>
      </c>
      <c r="AQ990" s="52" t="str">
        <f t="shared" si="157"/>
        <v>K-hangtra</v>
      </c>
      <c r="AR990" s="52">
        <f t="shared" si="158"/>
        <v>156</v>
      </c>
      <c r="AS990" s="52">
        <f t="shared" si="159"/>
        <v>632</v>
      </c>
    </row>
    <row r="991" spans="3:45" x14ac:dyDescent="0.25">
      <c r="C991" s="39" t="str">
        <f>IF(H991="","",Sheet1!AI991)</f>
        <v>B</v>
      </c>
      <c r="D991" s="38" t="s">
        <v>3039</v>
      </c>
      <c r="E991" s="38" t="s">
        <v>25</v>
      </c>
      <c r="F991" s="39" t="str">
        <f>IF(H991="","",Sheet1!AF991)</f>
        <v>07/10/2025</v>
      </c>
      <c r="G991" t="str">
        <f>IF(H991="","",Sheet1!AF991)</f>
        <v>07/10/2025</v>
      </c>
      <c r="H991" s="21">
        <v>9106036061</v>
      </c>
      <c r="I991" t="str">
        <f>IF(H991="","",Sheet1!AF991)</f>
        <v>07/10/2025</v>
      </c>
      <c r="J991" s="40" t="str">
        <f t="shared" si="150"/>
        <v>NKHT2510/00700047288</v>
      </c>
      <c r="L991" s="42" t="str">
        <f>IF(H991="","",Sheet1!AK991)</f>
        <v>K25TTM</v>
      </c>
      <c r="M991" s="42" t="str">
        <f>IF(H991="","",Sheet1!AE991)</f>
        <v>00047288</v>
      </c>
      <c r="N991" s="43" t="str">
        <f>IF(H991="","",Sheet1!AF991)</f>
        <v>07/10/2025</v>
      </c>
      <c r="O991" s="15" t="str">
        <f>IF(H991="","",Sheet1!AH991)</f>
        <v>WIN-QNH-00-007</v>
      </c>
      <c r="S991" s="40" t="str">
        <f>IF(H991="","",Sheet1!AL991)</f>
        <v>4670 WM+ QNH 507 - 509 Lý Thường Kiệt</v>
      </c>
      <c r="V991" s="40" t="str">
        <f>IF(H991="","",Sheet1!AL991)</f>
        <v>4670 WM+ QNH 507 - 509 Lý Thường Kiệt</v>
      </c>
      <c r="Y991" s="15" t="str">
        <f>IF(H991="","",Sheet1!AJ991)</f>
        <v>GM500</v>
      </c>
      <c r="AB991" s="51">
        <f t="shared" si="151"/>
        <v>5111</v>
      </c>
      <c r="AC991" s="51">
        <f t="shared" si="152"/>
        <v>131</v>
      </c>
      <c r="AE991" s="45">
        <f>IF(H991="","",Sheet1!U991)</f>
        <v>5</v>
      </c>
      <c r="AG991" s="15">
        <f>IF(H991="","",Sheet1!T991)</f>
        <v>111058</v>
      </c>
      <c r="AH991" s="46">
        <f t="shared" si="153"/>
        <v>555290</v>
      </c>
      <c r="AL991" s="48">
        <f t="shared" si="154"/>
        <v>8</v>
      </c>
      <c r="AN991" s="45">
        <f t="shared" si="155"/>
        <v>44423.200000000004</v>
      </c>
      <c r="AO991" s="48">
        <f t="shared" si="156"/>
        <v>33311</v>
      </c>
      <c r="AQ991" s="52" t="str">
        <f t="shared" si="157"/>
        <v>K-hangtra</v>
      </c>
      <c r="AR991" s="52">
        <f t="shared" si="158"/>
        <v>156</v>
      </c>
      <c r="AS991" s="52">
        <f t="shared" si="159"/>
        <v>632</v>
      </c>
    </row>
    <row r="992" spans="3:45" x14ac:dyDescent="0.25">
      <c r="C992" s="39" t="str">
        <f>IF(H992="","",Sheet1!AI992)</f>
        <v>B</v>
      </c>
      <c r="D992" s="38" t="s">
        <v>3039</v>
      </c>
      <c r="E992" s="38" t="s">
        <v>25</v>
      </c>
      <c r="F992" s="39" t="str">
        <f>IF(H992="","",Sheet1!AF992)</f>
        <v>07/10/2025</v>
      </c>
      <c r="G992" t="str">
        <f>IF(H992="","",Sheet1!AF992)</f>
        <v>07/10/2025</v>
      </c>
      <c r="H992" s="21">
        <v>9106036023</v>
      </c>
      <c r="I992" t="str">
        <f>IF(H992="","",Sheet1!AF992)</f>
        <v>07/10/2025</v>
      </c>
      <c r="J992" s="40" t="str">
        <f t="shared" si="150"/>
        <v>NKHT2510/03100018665</v>
      </c>
      <c r="L992" s="42" t="str">
        <f>IF(H992="","",Sheet1!AK992)</f>
        <v>K25TTM</v>
      </c>
      <c r="M992" s="42" t="str">
        <f>IF(H992="","",Sheet1!AE992)</f>
        <v>00018665</v>
      </c>
      <c r="N992" s="43" t="str">
        <f>IF(H992="","",Sheet1!AF992)</f>
        <v>07/10/2025</v>
      </c>
      <c r="O992" s="15" t="str">
        <f>IF(H992="","",Sheet1!AH992)</f>
        <v>WIN-031</v>
      </c>
      <c r="S992" s="40" t="str">
        <f>IF(H992="","",Sheet1!AL992)</f>
        <v>2AFM WM+ BNH Xóm Ngoài, Đại Bái</v>
      </c>
      <c r="V992" s="40" t="str">
        <f>IF(H992="","",Sheet1!AL992)</f>
        <v>2AFM WM+ BNH Xóm Ngoài, Đại Bái</v>
      </c>
      <c r="Y992" s="15" t="str">
        <f>IF(H992="","",Sheet1!AJ992)</f>
        <v>GM500</v>
      </c>
      <c r="AB992" s="51">
        <f t="shared" si="151"/>
        <v>5111</v>
      </c>
      <c r="AC992" s="51">
        <f t="shared" si="152"/>
        <v>131</v>
      </c>
      <c r="AE992" s="45">
        <f>IF(H992="","",Sheet1!U992)</f>
        <v>1</v>
      </c>
      <c r="AG992" s="15">
        <f>IF(H992="","",Sheet1!T992)</f>
        <v>111058</v>
      </c>
      <c r="AH992" s="46">
        <f t="shared" si="153"/>
        <v>111058</v>
      </c>
      <c r="AL992" s="48">
        <f t="shared" si="154"/>
        <v>8</v>
      </c>
      <c r="AN992" s="45">
        <f t="shared" si="155"/>
        <v>8884.64</v>
      </c>
      <c r="AO992" s="48">
        <f t="shared" si="156"/>
        <v>33311</v>
      </c>
      <c r="AQ992" s="52" t="str">
        <f t="shared" si="157"/>
        <v>K-hangtra</v>
      </c>
      <c r="AR992" s="52">
        <f t="shared" si="158"/>
        <v>156</v>
      </c>
      <c r="AS992" s="52">
        <f t="shared" si="159"/>
        <v>632</v>
      </c>
    </row>
    <row r="993" spans="3:45" x14ac:dyDescent="0.25">
      <c r="C993" s="39" t="str">
        <f>IF(H993="","",Sheet1!AI993)</f>
        <v>B</v>
      </c>
      <c r="D993" s="38" t="s">
        <v>3039</v>
      </c>
      <c r="E993" s="38" t="s">
        <v>25</v>
      </c>
      <c r="F993" s="39" t="str">
        <f>IF(H993="","",Sheet1!AF993)</f>
        <v>07/10/2025</v>
      </c>
      <c r="G993" t="str">
        <f>IF(H993="","",Sheet1!AF993)</f>
        <v>07/10/2025</v>
      </c>
      <c r="H993" s="21">
        <v>9106036091</v>
      </c>
      <c r="I993" t="str">
        <f>IF(H993="","",Sheet1!AF993)</f>
        <v>07/10/2025</v>
      </c>
      <c r="J993" s="40" t="str">
        <f t="shared" si="150"/>
        <v>NKHT2510/00200479303</v>
      </c>
      <c r="L993" s="42" t="str">
        <f>IF(H993="","",Sheet1!AK993)</f>
        <v>K25TTM</v>
      </c>
      <c r="M993" s="42" t="str">
        <f>IF(H993="","",Sheet1!AE993)</f>
        <v>00479303</v>
      </c>
      <c r="N993" s="43" t="str">
        <f>IF(H993="","",Sheet1!AF993)</f>
        <v>07/10/2025</v>
      </c>
      <c r="O993" s="15" t="str">
        <f>IF(H993="","",Sheet1!AH993)</f>
        <v>WIN-HNI-00-002</v>
      </c>
      <c r="S993" s="40" t="str">
        <f>IF(H993="","",Sheet1!AL993)</f>
        <v>3883 WM+ HNI Số 24, ngõ 476 Ngọc Thụy</v>
      </c>
      <c r="V993" s="40" t="str">
        <f>IF(H993="","",Sheet1!AL993)</f>
        <v>3883 WM+ HNI Số 24, ngõ 476 Ngọc Thụy</v>
      </c>
      <c r="Y993" s="15" t="str">
        <f>IF(H993="","",Sheet1!AJ993)</f>
        <v>TH200</v>
      </c>
      <c r="AB993" s="51">
        <f t="shared" si="151"/>
        <v>5111</v>
      </c>
      <c r="AC993" s="51">
        <f t="shared" si="152"/>
        <v>131</v>
      </c>
      <c r="AE993" s="45">
        <f>IF(H993="","",Sheet1!U993)</f>
        <v>1</v>
      </c>
      <c r="AG993" s="15">
        <f>IF(H993="","",Sheet1!T993)</f>
        <v>45588</v>
      </c>
      <c r="AH993" s="46">
        <f t="shared" si="153"/>
        <v>45588</v>
      </c>
      <c r="AL993" s="48">
        <f t="shared" si="154"/>
        <v>8</v>
      </c>
      <c r="AN993" s="45">
        <f t="shared" si="155"/>
        <v>3647.04</v>
      </c>
      <c r="AO993" s="48">
        <f t="shared" si="156"/>
        <v>33311</v>
      </c>
      <c r="AQ993" s="52" t="str">
        <f t="shared" si="157"/>
        <v>K-hangtra</v>
      </c>
      <c r="AR993" s="52">
        <f t="shared" si="158"/>
        <v>156</v>
      </c>
      <c r="AS993" s="52">
        <f t="shared" si="159"/>
        <v>632</v>
      </c>
    </row>
    <row r="994" spans="3:45" x14ac:dyDescent="0.25">
      <c r="C994" s="39" t="str">
        <f>IF(H994="","",Sheet1!AI994)</f>
        <v>B</v>
      </c>
      <c r="D994" s="38" t="s">
        <v>3039</v>
      </c>
      <c r="E994" s="38" t="s">
        <v>25</v>
      </c>
      <c r="F994" s="39" t="str">
        <f>IF(H994="","",Sheet1!AF994)</f>
        <v>07/10/2025</v>
      </c>
      <c r="G994" t="str">
        <f>IF(H994="","",Sheet1!AF994)</f>
        <v>07/10/2025</v>
      </c>
      <c r="H994" s="21">
        <v>9106036105</v>
      </c>
      <c r="I994" t="str">
        <f>IF(H994="","",Sheet1!AF994)</f>
        <v>07/10/2025</v>
      </c>
      <c r="J994" s="40" t="str">
        <f t="shared" si="150"/>
        <v>NKHT2510/02500035254</v>
      </c>
      <c r="L994" s="42" t="str">
        <f>IF(H994="","",Sheet1!AK994)</f>
        <v>K25TTM</v>
      </c>
      <c r="M994" s="42" t="str">
        <f>IF(H994="","",Sheet1!AE994)</f>
        <v>00035254</v>
      </c>
      <c r="N994" s="43" t="str">
        <f>IF(H994="","",Sheet1!AF994)</f>
        <v>07/10/2025</v>
      </c>
      <c r="O994" s="15" t="str">
        <f>IF(H994="","",Sheet1!AH994)</f>
        <v>WIN-025</v>
      </c>
      <c r="S994" s="40" t="str">
        <f>IF(H994="","",Sheet1!AL994)</f>
        <v>5989 WM+ HPG Hà Đới, Tiên Lãng</v>
      </c>
      <c r="V994" s="40" t="str">
        <f>IF(H994="","",Sheet1!AL994)</f>
        <v>5989 WM+ HPG Hà Đới, Tiên Lãng</v>
      </c>
      <c r="Y994" s="15" t="str">
        <f>IF(H994="","",Sheet1!AJ994)</f>
        <v>GM500</v>
      </c>
      <c r="AB994" s="51">
        <f t="shared" si="151"/>
        <v>5111</v>
      </c>
      <c r="AC994" s="51">
        <f t="shared" si="152"/>
        <v>131</v>
      </c>
      <c r="AE994" s="45">
        <f>IF(H994="","",Sheet1!U994)</f>
        <v>2</v>
      </c>
      <c r="AG994" s="15">
        <f>IF(H994="","",Sheet1!T994)</f>
        <v>111058</v>
      </c>
      <c r="AH994" s="46">
        <f t="shared" si="153"/>
        <v>222116</v>
      </c>
      <c r="AL994" s="48">
        <f t="shared" si="154"/>
        <v>8</v>
      </c>
      <c r="AN994" s="45">
        <f t="shared" si="155"/>
        <v>17769.28</v>
      </c>
      <c r="AO994" s="48">
        <f t="shared" si="156"/>
        <v>33311</v>
      </c>
      <c r="AQ994" s="52" t="str">
        <f t="shared" si="157"/>
        <v>K-hangtra</v>
      </c>
      <c r="AR994" s="52">
        <f t="shared" si="158"/>
        <v>156</v>
      </c>
      <c r="AS994" s="52">
        <f t="shared" si="159"/>
        <v>632</v>
      </c>
    </row>
    <row r="995" spans="3:45" x14ac:dyDescent="0.25">
      <c r="C995" s="39" t="str">
        <f>IF(H995="","",Sheet1!AI995)</f>
        <v>B</v>
      </c>
      <c r="D995" s="38" t="s">
        <v>3039</v>
      </c>
      <c r="E995" s="38" t="s">
        <v>25</v>
      </c>
      <c r="F995" s="39" t="str">
        <f>IF(H995="","",Sheet1!AF995)</f>
        <v>07/10/2025</v>
      </c>
      <c r="G995" t="str">
        <f>IF(H995="","",Sheet1!AF995)</f>
        <v>07/10/2025</v>
      </c>
      <c r="H995" s="21">
        <v>9106036105</v>
      </c>
      <c r="I995" t="str">
        <f>IF(H995="","",Sheet1!AF995)</f>
        <v>07/10/2025</v>
      </c>
      <c r="J995" s="40" t="str">
        <f t="shared" si="150"/>
        <v>NKHT2510/02500035254</v>
      </c>
      <c r="L995" s="42" t="str">
        <f>IF(H995="","",Sheet1!AK995)</f>
        <v>K25TTM</v>
      </c>
      <c r="M995" s="42" t="str">
        <f>IF(H995="","",Sheet1!AE995)</f>
        <v>00035254</v>
      </c>
      <c r="N995" s="43" t="str">
        <f>IF(H995="","",Sheet1!AF995)</f>
        <v>07/10/2025</v>
      </c>
      <c r="O995" s="15" t="str">
        <f>IF(H995="","",Sheet1!AH995)</f>
        <v>WIN-025</v>
      </c>
      <c r="S995" s="40" t="str">
        <f>IF(H995="","",Sheet1!AL995)</f>
        <v>5989 WM+ HPG Hà Đới, Tiên Lãng</v>
      </c>
      <c r="V995" s="40" t="str">
        <f>IF(H995="","",Sheet1!AL995)</f>
        <v>5989 WM+ HPG Hà Đới, Tiên Lãng</v>
      </c>
      <c r="Y995" s="15" t="str">
        <f>IF(H995="","",Sheet1!AJ995)</f>
        <v>GTLX250G</v>
      </c>
      <c r="AB995" s="51">
        <f t="shared" si="151"/>
        <v>5111</v>
      </c>
      <c r="AC995" s="51">
        <f t="shared" si="152"/>
        <v>131</v>
      </c>
      <c r="AE995" s="45">
        <f>IF(H995="","",Sheet1!U995)</f>
        <v>3</v>
      </c>
      <c r="AG995" s="15">
        <f>IF(H995="","",Sheet1!T995)</f>
        <v>41150</v>
      </c>
      <c r="AH995" s="46">
        <f t="shared" si="153"/>
        <v>123450</v>
      </c>
      <c r="AL995" s="48">
        <f t="shared" si="154"/>
        <v>8</v>
      </c>
      <c r="AN995" s="45">
        <f t="shared" si="155"/>
        <v>9876</v>
      </c>
      <c r="AO995" s="48">
        <f t="shared" si="156"/>
        <v>33311</v>
      </c>
      <c r="AQ995" s="52" t="str">
        <f t="shared" si="157"/>
        <v>K-hangtra</v>
      </c>
      <c r="AR995" s="52">
        <f t="shared" si="158"/>
        <v>156</v>
      </c>
      <c r="AS995" s="52">
        <f t="shared" si="159"/>
        <v>632</v>
      </c>
    </row>
    <row r="996" spans="3:45" x14ac:dyDescent="0.25">
      <c r="C996" s="39" t="str">
        <f>IF(H996="","",Sheet1!AI996)</f>
        <v>N</v>
      </c>
      <c r="D996" s="38" t="s">
        <v>3039</v>
      </c>
      <c r="E996" s="38" t="s">
        <v>25</v>
      </c>
      <c r="F996" s="39" t="str">
        <f>IF(H996="","",Sheet1!AF996)</f>
        <v>07/10/2025</v>
      </c>
      <c r="G996" t="str">
        <f>IF(H996="","",Sheet1!AF996)</f>
        <v>07/10/2025</v>
      </c>
      <c r="H996" s="21">
        <v>9106036158</v>
      </c>
      <c r="I996" t="str">
        <f>IF(H996="","",Sheet1!AF996)</f>
        <v>07/10/2025</v>
      </c>
      <c r="J996" s="40" t="str">
        <f t="shared" si="150"/>
        <v>NKHT2510/04700159273</v>
      </c>
      <c r="L996" s="42" t="str">
        <f>IF(H996="","",Sheet1!AK996)</f>
        <v>K25TTM</v>
      </c>
      <c r="M996" s="42" t="str">
        <f>IF(H996="","",Sheet1!AE996)</f>
        <v>00159273</v>
      </c>
      <c r="N996" s="43" t="str">
        <f>IF(H996="","",Sheet1!AF996)</f>
        <v>07/10/2025</v>
      </c>
      <c r="O996" s="15" t="str">
        <f>IF(H996="","",Sheet1!AH996)</f>
        <v>WIN4047</v>
      </c>
      <c r="S996" s="40" t="str">
        <f>IF(H996="","",Sheet1!AL996)</f>
        <v>4047 WM+ HCM 04 Hoàng Thiều Hoa</v>
      </c>
      <c r="V996" s="40" t="str">
        <f>IF(H996="","",Sheet1!AL996)</f>
        <v>4047 WM+ HCM 04 Hoàng Thiều Hoa</v>
      </c>
      <c r="Y996" s="15" t="str">
        <f>IF(H996="","",Sheet1!AJ996)</f>
        <v>GM500</v>
      </c>
      <c r="AB996" s="51">
        <f t="shared" si="151"/>
        <v>5111</v>
      </c>
      <c r="AC996" s="51">
        <f t="shared" si="152"/>
        <v>131</v>
      </c>
      <c r="AE996" s="45">
        <f>IF(H996="","",Sheet1!U996)</f>
        <v>1</v>
      </c>
      <c r="AG996" s="15">
        <f>IF(H996="","",Sheet1!T996)</f>
        <v>111058</v>
      </c>
      <c r="AH996" s="46">
        <f t="shared" si="153"/>
        <v>111058</v>
      </c>
      <c r="AL996" s="48">
        <f t="shared" si="154"/>
        <v>8</v>
      </c>
      <c r="AN996" s="45">
        <f t="shared" si="155"/>
        <v>8884.64</v>
      </c>
      <c r="AO996" s="48">
        <f t="shared" si="156"/>
        <v>33311</v>
      </c>
      <c r="AQ996" s="52" t="str">
        <f t="shared" si="157"/>
        <v>K-hangtra</v>
      </c>
      <c r="AR996" s="52">
        <f t="shared" si="158"/>
        <v>156</v>
      </c>
      <c r="AS996" s="52">
        <f t="shared" si="159"/>
        <v>632</v>
      </c>
    </row>
    <row r="997" spans="3:45" x14ac:dyDescent="0.25">
      <c r="C997" s="39" t="str">
        <f>IF(H997="","",Sheet1!AI997)</f>
        <v>N</v>
      </c>
      <c r="D997" s="38" t="s">
        <v>3039</v>
      </c>
      <c r="E997" s="38" t="s">
        <v>25</v>
      </c>
      <c r="F997" s="39" t="str">
        <f>IF(H997="","",Sheet1!AF997)</f>
        <v>07/10/2025</v>
      </c>
      <c r="G997" t="str">
        <f>IF(H997="","",Sheet1!AF997)</f>
        <v>07/10/2025</v>
      </c>
      <c r="H997" s="21">
        <v>9106036160</v>
      </c>
      <c r="I997" t="str">
        <f>IF(H997="","",Sheet1!AF997)</f>
        <v>07/10/2025</v>
      </c>
      <c r="J997" s="40" t="str">
        <f t="shared" si="150"/>
        <v>NKHT2510/06100015752</v>
      </c>
      <c r="L997" s="42" t="str">
        <f>IF(H997="","",Sheet1!AK997)</f>
        <v>K25TTM</v>
      </c>
      <c r="M997" s="42" t="str">
        <f>IF(H997="","",Sheet1!AE997)</f>
        <v>00015752</v>
      </c>
      <c r="N997" s="43" t="str">
        <f>IF(H997="","",Sheet1!AF997)</f>
        <v>07/10/2025</v>
      </c>
      <c r="O997" s="15" t="str">
        <f>IF(H997="","",Sheet1!AH997)</f>
        <v>WIN-061</v>
      </c>
      <c r="S997" s="40" t="str">
        <f>IF(H997="","",Sheet1!AL997)</f>
        <v>2ACV WM+ QNM 57 Hùng Vương</v>
      </c>
      <c r="V997" s="40" t="str">
        <f>IF(H997="","",Sheet1!AL997)</f>
        <v>2ACV WM+ QNM 57 Hùng Vương</v>
      </c>
      <c r="Y997" s="15" t="str">
        <f>IF(H997="","",Sheet1!AJ997)</f>
        <v>GM500</v>
      </c>
      <c r="AB997" s="51">
        <f t="shared" si="151"/>
        <v>5111</v>
      </c>
      <c r="AC997" s="51">
        <f t="shared" si="152"/>
        <v>131</v>
      </c>
      <c r="AE997" s="45">
        <f>IF(H997="","",Sheet1!U997)</f>
        <v>2</v>
      </c>
      <c r="AG997" s="15">
        <f>IF(H997="","",Sheet1!T997)</f>
        <v>111058</v>
      </c>
      <c r="AH997" s="46">
        <f t="shared" si="153"/>
        <v>222116</v>
      </c>
      <c r="AL997" s="48">
        <f t="shared" si="154"/>
        <v>8</v>
      </c>
      <c r="AN997" s="45">
        <f t="shared" si="155"/>
        <v>17769.28</v>
      </c>
      <c r="AO997" s="48">
        <f t="shared" si="156"/>
        <v>33311</v>
      </c>
      <c r="AQ997" s="52" t="str">
        <f t="shared" si="157"/>
        <v>K-hangtra</v>
      </c>
      <c r="AR997" s="52">
        <f t="shared" si="158"/>
        <v>156</v>
      </c>
      <c r="AS997" s="52">
        <f t="shared" si="159"/>
        <v>632</v>
      </c>
    </row>
    <row r="998" spans="3:45" x14ac:dyDescent="0.25">
      <c r="C998" s="39" t="str">
        <f>IF(H998="","",Sheet1!AI998)</f>
        <v>B</v>
      </c>
      <c r="D998" s="38" t="s">
        <v>3039</v>
      </c>
      <c r="E998" s="38" t="s">
        <v>25</v>
      </c>
      <c r="F998" s="39" t="str">
        <f>IF(H998="","",Sheet1!AF998)</f>
        <v>07/10/2025</v>
      </c>
      <c r="G998" t="str">
        <f>IF(H998="","",Sheet1!AF998)</f>
        <v>07/10/2025</v>
      </c>
      <c r="H998" s="21">
        <v>9106036228</v>
      </c>
      <c r="I998" t="str">
        <f>IF(H998="","",Sheet1!AF998)</f>
        <v>07/10/2025</v>
      </c>
      <c r="J998" s="40" t="str">
        <f t="shared" si="150"/>
        <v>NKHT2510/05900010856</v>
      </c>
      <c r="L998" s="42" t="str">
        <f>IF(H998="","",Sheet1!AK998)</f>
        <v>K25TTM</v>
      </c>
      <c r="M998" s="42" t="str">
        <f>IF(H998="","",Sheet1!AE998)</f>
        <v>00010856</v>
      </c>
      <c r="N998" s="43" t="str">
        <f>IF(H998="","",Sheet1!AF998)</f>
        <v>07/10/2025</v>
      </c>
      <c r="O998" s="15" t="str">
        <f>IF(H998="","",Sheet1!AH998)</f>
        <v>WIN-059</v>
      </c>
      <c r="S998" s="40" t="str">
        <f>IF(H998="","",Sheet1!AL998)</f>
        <v>5760 WM+ TNN 350 Cách Mạng Tháng Tám</v>
      </c>
      <c r="V998" s="40" t="str">
        <f>IF(H998="","",Sheet1!AL998)</f>
        <v>5760 WM+ TNN 350 Cách Mạng Tháng Tám</v>
      </c>
      <c r="Y998" s="15" t="str">
        <f>IF(H998="","",Sheet1!AJ998)</f>
        <v>CGM300</v>
      </c>
      <c r="AB998" s="51">
        <f t="shared" si="151"/>
        <v>5111</v>
      </c>
      <c r="AC998" s="51">
        <f t="shared" si="152"/>
        <v>131</v>
      </c>
      <c r="AE998" s="45">
        <f>IF(H998="","",Sheet1!U998)</f>
        <v>1</v>
      </c>
      <c r="AG998" s="15">
        <f>IF(H998="","",Sheet1!T998)</f>
        <v>73431</v>
      </c>
      <c r="AH998" s="46">
        <f t="shared" si="153"/>
        <v>73431</v>
      </c>
      <c r="AL998" s="48">
        <f t="shared" si="154"/>
        <v>8</v>
      </c>
      <c r="AN998" s="45">
        <f t="shared" si="155"/>
        <v>5874.4800000000005</v>
      </c>
      <c r="AO998" s="48">
        <f t="shared" si="156"/>
        <v>33311</v>
      </c>
      <c r="AQ998" s="52" t="str">
        <f t="shared" si="157"/>
        <v>K-hangtra</v>
      </c>
      <c r="AR998" s="52">
        <f t="shared" si="158"/>
        <v>156</v>
      </c>
      <c r="AS998" s="52">
        <f t="shared" si="159"/>
        <v>632</v>
      </c>
    </row>
    <row r="999" spans="3:45" x14ac:dyDescent="0.25">
      <c r="C999" s="39" t="str">
        <f>IF(H999="","",Sheet1!AI999)</f>
        <v>B</v>
      </c>
      <c r="D999" s="38" t="s">
        <v>3039</v>
      </c>
      <c r="E999" s="38" t="s">
        <v>25</v>
      </c>
      <c r="F999" s="39" t="str">
        <f>IF(H999="","",Sheet1!AF999)</f>
        <v>07/10/2025</v>
      </c>
      <c r="G999" t="str">
        <f>IF(H999="","",Sheet1!AF999)</f>
        <v>07/10/2025</v>
      </c>
      <c r="H999" s="21">
        <v>9106036309</v>
      </c>
      <c r="I999" t="str">
        <f>IF(H999="","",Sheet1!AF999)</f>
        <v>07/10/2025</v>
      </c>
      <c r="J999" s="40" t="str">
        <f t="shared" si="150"/>
        <v>NKHT2510/03100018671</v>
      </c>
      <c r="L999" s="42" t="str">
        <f>IF(H999="","",Sheet1!AK999)</f>
        <v>K25TTM</v>
      </c>
      <c r="M999" s="42" t="str">
        <f>IF(H999="","",Sheet1!AE999)</f>
        <v>00018671</v>
      </c>
      <c r="N999" s="43" t="str">
        <f>IF(H999="","",Sheet1!AF999)</f>
        <v>07/10/2025</v>
      </c>
      <c r="O999" s="15" t="str">
        <f>IF(H999="","",Sheet1!AH999)</f>
        <v>WIN-031</v>
      </c>
      <c r="S999" s="40" t="str">
        <f>IF(H999="","",Sheet1!AL999)</f>
        <v>2AID WM+ BNH Khu phố Công Hà, Hà Mãn</v>
      </c>
      <c r="V999" s="40" t="str">
        <f>IF(H999="","",Sheet1!AL999)</f>
        <v>2AID WM+ BNH Khu phố Công Hà, Hà Mãn</v>
      </c>
      <c r="Y999" s="15" t="str">
        <f>IF(H999="","",Sheet1!AJ999)</f>
        <v>GM500</v>
      </c>
      <c r="AB999" s="51">
        <f t="shared" si="151"/>
        <v>5111</v>
      </c>
      <c r="AC999" s="51">
        <f t="shared" si="152"/>
        <v>131</v>
      </c>
      <c r="AE999" s="45">
        <f>IF(H999="","",Sheet1!U999)</f>
        <v>4</v>
      </c>
      <c r="AG999" s="15">
        <f>IF(H999="","",Sheet1!T999)</f>
        <v>111058</v>
      </c>
      <c r="AH999" s="46">
        <f t="shared" si="153"/>
        <v>444232</v>
      </c>
      <c r="AL999" s="48">
        <f t="shared" si="154"/>
        <v>8</v>
      </c>
      <c r="AN999" s="45">
        <f t="shared" si="155"/>
        <v>35538.559999999998</v>
      </c>
      <c r="AO999" s="48">
        <f t="shared" si="156"/>
        <v>33311</v>
      </c>
      <c r="AQ999" s="52" t="str">
        <f t="shared" si="157"/>
        <v>K-hangtra</v>
      </c>
      <c r="AR999" s="52">
        <f t="shared" si="158"/>
        <v>156</v>
      </c>
      <c r="AS999" s="52">
        <f t="shared" si="159"/>
        <v>632</v>
      </c>
    </row>
    <row r="1000" spans="3:45" x14ac:dyDescent="0.25">
      <c r="C1000" s="39" t="str">
        <f>IF(H1000="","",Sheet1!AI1000)</f>
        <v>B</v>
      </c>
      <c r="D1000" s="38" t="s">
        <v>3039</v>
      </c>
      <c r="E1000" s="38" t="s">
        <v>25</v>
      </c>
      <c r="F1000" s="39" t="str">
        <f>IF(H1000="","",Sheet1!AF1000)</f>
        <v>07/10/2025</v>
      </c>
      <c r="G1000" t="str">
        <f>IF(H1000="","",Sheet1!AF1000)</f>
        <v>07/10/2025</v>
      </c>
      <c r="H1000" s="21">
        <v>9106036358</v>
      </c>
      <c r="I1000" t="str">
        <f>IF(H1000="","",Sheet1!AF1000)</f>
        <v>07/10/2025</v>
      </c>
      <c r="J1000" s="40" t="str">
        <f t="shared" si="150"/>
        <v>NKHT2510/09600001006</v>
      </c>
      <c r="L1000" s="42" t="str">
        <f>IF(H1000="","",Sheet1!AK1000)</f>
        <v>K25TTM</v>
      </c>
      <c r="M1000" s="42" t="str">
        <f>IF(H1000="","",Sheet1!AE1000)</f>
        <v>00001006</v>
      </c>
      <c r="N1000" s="43" t="str">
        <f>IF(H1000="","",Sheet1!AF1000)</f>
        <v>07/10/2025</v>
      </c>
      <c r="O1000" s="15" t="str">
        <f>IF(H1000="","",Sheet1!AH1000)</f>
        <v>WIN-096</v>
      </c>
      <c r="S1000" s="40" t="str">
        <f>IF(H1000="","",Sheet1!AL1000)</f>
        <v>6287 WM+ DBN 310 Trường Chinh</v>
      </c>
      <c r="V1000" s="40" t="str">
        <f>IF(H1000="","",Sheet1!AL1000)</f>
        <v>6287 WM+ DBN 310 Trường Chinh</v>
      </c>
      <c r="Y1000" s="15" t="str">
        <f>IF(H1000="","",Sheet1!AJ1000)</f>
        <v>MNH250</v>
      </c>
      <c r="AB1000" s="51">
        <f t="shared" si="151"/>
        <v>5111</v>
      </c>
      <c r="AC1000" s="51">
        <f t="shared" si="152"/>
        <v>131</v>
      </c>
      <c r="AE1000" s="45">
        <f>IF(H1000="","",Sheet1!U1000)</f>
        <v>1</v>
      </c>
      <c r="AG1000" s="15">
        <f>IF(H1000="","",Sheet1!T1000)</f>
        <v>46000</v>
      </c>
      <c r="AH1000" s="46">
        <f t="shared" si="153"/>
        <v>46000</v>
      </c>
      <c r="AL1000" s="48">
        <f t="shared" si="154"/>
        <v>8</v>
      </c>
      <c r="AN1000" s="45">
        <f t="shared" si="155"/>
        <v>3680</v>
      </c>
      <c r="AO1000" s="48">
        <f t="shared" si="156"/>
        <v>33311</v>
      </c>
      <c r="AQ1000" s="52" t="str">
        <f t="shared" si="157"/>
        <v>K-hangtra</v>
      </c>
      <c r="AR1000" s="52">
        <f t="shared" si="158"/>
        <v>156</v>
      </c>
      <c r="AS1000" s="52">
        <f t="shared" si="159"/>
        <v>632</v>
      </c>
    </row>
    <row r="1001" spans="3:45" x14ac:dyDescent="0.25">
      <c r="C1001" s="39" t="str">
        <f>IF(H1001="","",Sheet1!AI1001)</f>
        <v>B</v>
      </c>
      <c r="D1001" s="38" t="s">
        <v>3039</v>
      </c>
      <c r="E1001" s="38" t="s">
        <v>25</v>
      </c>
      <c r="F1001" s="39" t="str">
        <f>IF(H1001="","",Sheet1!AF1001)</f>
        <v>07/10/2025</v>
      </c>
      <c r="G1001" t="str">
        <f>IF(H1001="","",Sheet1!AF1001)</f>
        <v>07/10/2025</v>
      </c>
      <c r="H1001" s="21">
        <v>9106036355</v>
      </c>
      <c r="I1001" t="str">
        <f>IF(H1001="","",Sheet1!AF1001)</f>
        <v>07/10/2025</v>
      </c>
      <c r="J1001" s="40" t="str">
        <f t="shared" si="150"/>
        <v>NKHT2510/00600014916</v>
      </c>
      <c r="L1001" s="42" t="str">
        <f>IF(H1001="","",Sheet1!AK1001)</f>
        <v>K25TTM</v>
      </c>
      <c r="M1001" s="42" t="str">
        <f>IF(H1001="","",Sheet1!AE1001)</f>
        <v>00014916</v>
      </c>
      <c r="N1001" s="43" t="str">
        <f>IF(H1001="","",Sheet1!AF1001)</f>
        <v>07/10/2025</v>
      </c>
      <c r="O1001" s="15" t="str">
        <f>IF(H1001="","",Sheet1!AH1001)</f>
        <v>WIN-HDG-00-006</v>
      </c>
      <c r="S1001" s="40" t="str">
        <f>IF(H1001="","",Sheet1!AL1001)</f>
        <v>2AZW WM+ HDG Thị Tứ, Quang Phục</v>
      </c>
      <c r="V1001" s="40" t="str">
        <f>IF(H1001="","",Sheet1!AL1001)</f>
        <v>2AZW WM+ HDG Thị Tứ, Quang Phục</v>
      </c>
      <c r="Y1001" s="15" t="str">
        <f>IF(H1001="","",Sheet1!AJ1001)</f>
        <v>CC300</v>
      </c>
      <c r="AB1001" s="51">
        <f t="shared" si="151"/>
        <v>5111</v>
      </c>
      <c r="AC1001" s="51">
        <f t="shared" si="152"/>
        <v>131</v>
      </c>
      <c r="AE1001" s="45">
        <f>IF(H1001="","",Sheet1!U1001)</f>
        <v>2</v>
      </c>
      <c r="AG1001" s="15">
        <f>IF(H1001="","",Sheet1!T1001)</f>
        <v>60885</v>
      </c>
      <c r="AH1001" s="46">
        <f t="shared" si="153"/>
        <v>121770</v>
      </c>
      <c r="AL1001" s="48">
        <f t="shared" si="154"/>
        <v>8</v>
      </c>
      <c r="AN1001" s="45">
        <f t="shared" si="155"/>
        <v>9741.6</v>
      </c>
      <c r="AO1001" s="48">
        <f t="shared" si="156"/>
        <v>33311</v>
      </c>
      <c r="AQ1001" s="52" t="str">
        <f t="shared" si="157"/>
        <v>K-hangtra</v>
      </c>
      <c r="AR1001" s="52">
        <f t="shared" si="158"/>
        <v>156</v>
      </c>
      <c r="AS1001" s="52">
        <f t="shared" si="159"/>
        <v>632</v>
      </c>
    </row>
    <row r="1002" spans="3:45" x14ac:dyDescent="0.25">
      <c r="C1002" s="39" t="str">
        <f>IF(H1002="","",Sheet1!AI1002)</f>
        <v>B</v>
      </c>
      <c r="D1002" s="38" t="s">
        <v>3039</v>
      </c>
      <c r="E1002" s="38" t="s">
        <v>25</v>
      </c>
      <c r="F1002" s="39" t="str">
        <f>IF(H1002="","",Sheet1!AF1002)</f>
        <v>07/10/2025</v>
      </c>
      <c r="G1002" t="str">
        <f>IF(H1002="","",Sheet1!AF1002)</f>
        <v>07/10/2025</v>
      </c>
      <c r="H1002" s="21">
        <v>9106036355</v>
      </c>
      <c r="I1002" t="str">
        <f>IF(H1002="","",Sheet1!AF1002)</f>
        <v>07/10/2025</v>
      </c>
      <c r="J1002" s="40" t="str">
        <f t="shared" si="150"/>
        <v>NKHT2510/00600014916</v>
      </c>
      <c r="L1002" s="42" t="str">
        <f>IF(H1002="","",Sheet1!AK1002)</f>
        <v>K25TTM</v>
      </c>
      <c r="M1002" s="42" t="str">
        <f>IF(H1002="","",Sheet1!AE1002)</f>
        <v>00014916</v>
      </c>
      <c r="N1002" s="43" t="str">
        <f>IF(H1002="","",Sheet1!AF1002)</f>
        <v>07/10/2025</v>
      </c>
      <c r="O1002" s="15" t="str">
        <f>IF(H1002="","",Sheet1!AH1002)</f>
        <v>WIN-HDG-00-006</v>
      </c>
      <c r="S1002" s="40" t="str">
        <f>IF(H1002="","",Sheet1!AL1002)</f>
        <v>2AZW WM+ HDG Thị Tứ, Quang Phục</v>
      </c>
      <c r="V1002" s="40" t="str">
        <f>IF(H1002="","",Sheet1!AL1002)</f>
        <v>2AZW WM+ HDG Thị Tứ, Quang Phục</v>
      </c>
      <c r="Y1002" s="15" t="str">
        <f>IF(H1002="","",Sheet1!AJ1002)</f>
        <v>MNH250</v>
      </c>
      <c r="AB1002" s="51">
        <f t="shared" si="151"/>
        <v>5111</v>
      </c>
      <c r="AC1002" s="51">
        <f t="shared" si="152"/>
        <v>131</v>
      </c>
      <c r="AE1002" s="45">
        <f>IF(H1002="","",Sheet1!U1002)</f>
        <v>1</v>
      </c>
      <c r="AG1002" s="15">
        <f>IF(H1002="","",Sheet1!T1002)</f>
        <v>46000</v>
      </c>
      <c r="AH1002" s="46">
        <f t="shared" si="153"/>
        <v>46000</v>
      </c>
      <c r="AL1002" s="48">
        <f t="shared" si="154"/>
        <v>8</v>
      </c>
      <c r="AN1002" s="45">
        <f t="shared" si="155"/>
        <v>3680</v>
      </c>
      <c r="AO1002" s="48">
        <f t="shared" si="156"/>
        <v>33311</v>
      </c>
      <c r="AQ1002" s="52" t="str">
        <f t="shared" si="157"/>
        <v>K-hangtra</v>
      </c>
      <c r="AR1002" s="52">
        <f t="shared" si="158"/>
        <v>156</v>
      </c>
      <c r="AS1002" s="52">
        <f t="shared" si="159"/>
        <v>632</v>
      </c>
    </row>
    <row r="1003" spans="3:45" x14ac:dyDescent="0.25">
      <c r="C1003" s="39" t="str">
        <f>IF(H1003="","",Sheet1!AI1003)</f>
        <v>B</v>
      </c>
      <c r="D1003" s="38" t="s">
        <v>3039</v>
      </c>
      <c r="E1003" s="38" t="s">
        <v>25</v>
      </c>
      <c r="F1003" s="39" t="str">
        <f>IF(H1003="","",Sheet1!AF1003)</f>
        <v>07/10/2025</v>
      </c>
      <c r="G1003" t="str">
        <f>IF(H1003="","",Sheet1!AF1003)</f>
        <v>07/10/2025</v>
      </c>
      <c r="H1003" s="21">
        <v>9106036402</v>
      </c>
      <c r="I1003" t="str">
        <f>IF(H1003="","",Sheet1!AF1003)</f>
        <v>07/10/2025</v>
      </c>
      <c r="J1003" s="40" t="str">
        <f t="shared" si="150"/>
        <v>NKHT2510/04400014240</v>
      </c>
      <c r="L1003" s="42" t="str">
        <f>IF(H1003="","",Sheet1!AK1003)</f>
        <v>K25TTM</v>
      </c>
      <c r="M1003" s="42" t="str">
        <f>IF(H1003="","",Sheet1!AE1003)</f>
        <v>00014240</v>
      </c>
      <c r="N1003" s="43" t="str">
        <f>IF(H1003="","",Sheet1!AF1003)</f>
        <v>07/10/2025</v>
      </c>
      <c r="O1003" s="15" t="str">
        <f>IF(H1003="","",Sheet1!AH1003)</f>
        <v>WIN-044</v>
      </c>
      <c r="S1003" s="40" t="str">
        <f>IF(H1003="","",Sheet1!AL1003)</f>
        <v>2AZ9 WM+ TBH An Cơ Bắc, Thanh Tân</v>
      </c>
      <c r="V1003" s="40" t="str">
        <f>IF(H1003="","",Sheet1!AL1003)</f>
        <v>2AZ9 WM+ TBH An Cơ Bắc, Thanh Tân</v>
      </c>
      <c r="Y1003" s="15" t="str">
        <f>IF(H1003="","",Sheet1!AJ1003)</f>
        <v>GM500</v>
      </c>
      <c r="AB1003" s="51">
        <f t="shared" si="151"/>
        <v>5111</v>
      </c>
      <c r="AC1003" s="51">
        <f t="shared" si="152"/>
        <v>131</v>
      </c>
      <c r="AE1003" s="45">
        <f>IF(H1003="","",Sheet1!U1003)</f>
        <v>1</v>
      </c>
      <c r="AG1003" s="15">
        <f>IF(H1003="","",Sheet1!T1003)</f>
        <v>111058</v>
      </c>
      <c r="AH1003" s="46">
        <f t="shared" si="153"/>
        <v>111058</v>
      </c>
      <c r="AL1003" s="48">
        <f t="shared" si="154"/>
        <v>8</v>
      </c>
      <c r="AN1003" s="45">
        <f t="shared" si="155"/>
        <v>8884.64</v>
      </c>
      <c r="AO1003" s="48">
        <f t="shared" si="156"/>
        <v>33311</v>
      </c>
      <c r="AQ1003" s="52" t="str">
        <f t="shared" si="157"/>
        <v>K-hangtra</v>
      </c>
      <c r="AR1003" s="52">
        <f t="shared" si="158"/>
        <v>156</v>
      </c>
      <c r="AS1003" s="52">
        <f t="shared" si="159"/>
        <v>632</v>
      </c>
    </row>
    <row r="1004" spans="3:45" x14ac:dyDescent="0.25">
      <c r="C1004" s="39" t="str">
        <f>IF(H1004="","",Sheet1!AI1004)</f>
        <v>B</v>
      </c>
      <c r="D1004" s="38" t="s">
        <v>3039</v>
      </c>
      <c r="E1004" s="38" t="s">
        <v>25</v>
      </c>
      <c r="F1004" s="39" t="str">
        <f>IF(H1004="","",Sheet1!AF1004)</f>
        <v>07/10/2025</v>
      </c>
      <c r="G1004" t="str">
        <f>IF(H1004="","",Sheet1!AF1004)</f>
        <v>07/10/2025</v>
      </c>
      <c r="H1004" s="21">
        <v>9106036428</v>
      </c>
      <c r="I1004" t="str">
        <f>IF(H1004="","",Sheet1!AF1004)</f>
        <v>07/10/2025</v>
      </c>
      <c r="J1004" s="40" t="str">
        <f t="shared" si="150"/>
        <v>NKHT2510/02000033403</v>
      </c>
      <c r="L1004" s="42" t="str">
        <f>IF(H1004="","",Sheet1!AK1004)</f>
        <v>K25TTM</v>
      </c>
      <c r="M1004" s="42" t="str">
        <f>IF(H1004="","",Sheet1!AE1004)</f>
        <v>00033403</v>
      </c>
      <c r="N1004" s="43" t="str">
        <f>IF(H1004="","",Sheet1!AF1004)</f>
        <v>07/10/2025</v>
      </c>
      <c r="O1004" s="15" t="str">
        <f>IF(H1004="","",Sheet1!AH1004)</f>
        <v>WIN-020</v>
      </c>
      <c r="S1004" s="40" t="str">
        <f>IF(H1004="","",Sheet1!AL1004)</f>
        <v>2ANQ WM+ THA 178 Bà Triệu</v>
      </c>
      <c r="V1004" s="40" t="str">
        <f>IF(H1004="","",Sheet1!AL1004)</f>
        <v>2ANQ WM+ THA 178 Bà Triệu</v>
      </c>
      <c r="Y1004" s="15" t="str">
        <f>IF(H1004="","",Sheet1!AJ1004)</f>
        <v>CGM300</v>
      </c>
      <c r="AB1004" s="51">
        <f t="shared" si="151"/>
        <v>5111</v>
      </c>
      <c r="AC1004" s="51">
        <f t="shared" si="152"/>
        <v>131</v>
      </c>
      <c r="AE1004" s="45">
        <f>IF(H1004="","",Sheet1!U1004)</f>
        <v>2</v>
      </c>
      <c r="AG1004" s="15">
        <f>IF(H1004="","",Sheet1!T1004)</f>
        <v>73431</v>
      </c>
      <c r="AH1004" s="46">
        <f t="shared" si="153"/>
        <v>146862</v>
      </c>
      <c r="AL1004" s="48">
        <f t="shared" si="154"/>
        <v>8</v>
      </c>
      <c r="AN1004" s="45">
        <f t="shared" si="155"/>
        <v>11748.960000000001</v>
      </c>
      <c r="AO1004" s="48">
        <f t="shared" si="156"/>
        <v>33311</v>
      </c>
      <c r="AQ1004" s="52" t="str">
        <f t="shared" si="157"/>
        <v>K-hangtra</v>
      </c>
      <c r="AR1004" s="52">
        <f t="shared" si="158"/>
        <v>156</v>
      </c>
      <c r="AS1004" s="52">
        <f t="shared" si="159"/>
        <v>632</v>
      </c>
    </row>
    <row r="1005" spans="3:45" x14ac:dyDescent="0.25">
      <c r="C1005" s="39" t="str">
        <f>IF(H1005="","",Sheet1!AI1005)</f>
        <v>B</v>
      </c>
      <c r="D1005" s="38" t="s">
        <v>3039</v>
      </c>
      <c r="E1005" s="38" t="s">
        <v>25</v>
      </c>
      <c r="F1005" s="39" t="str">
        <f>IF(H1005="","",Sheet1!AF1005)</f>
        <v>07/10/2025</v>
      </c>
      <c r="G1005" t="str">
        <f>IF(H1005="","",Sheet1!AF1005)</f>
        <v>07/10/2025</v>
      </c>
      <c r="H1005" s="21">
        <v>9106036420</v>
      </c>
      <c r="I1005" t="str">
        <f>IF(H1005="","",Sheet1!AF1005)</f>
        <v>07/10/2025</v>
      </c>
      <c r="J1005" s="40" t="str">
        <f t="shared" si="150"/>
        <v>NKHT2510/02500035261</v>
      </c>
      <c r="L1005" s="42" t="str">
        <f>IF(H1005="","",Sheet1!AK1005)</f>
        <v>K25TTM</v>
      </c>
      <c r="M1005" s="42" t="str">
        <f>IF(H1005="","",Sheet1!AE1005)</f>
        <v>00035261</v>
      </c>
      <c r="N1005" s="43" t="str">
        <f>IF(H1005="","",Sheet1!AF1005)</f>
        <v>07/10/2025</v>
      </c>
      <c r="O1005" s="15" t="str">
        <f>IF(H1005="","",Sheet1!AH1005)</f>
        <v>WIN-025</v>
      </c>
      <c r="S1005" s="40" t="str">
        <f>IF(H1005="","",Sheet1!AL1005)</f>
        <v>5522 WM+ HPG Số 4 Đình Đoài</v>
      </c>
      <c r="V1005" s="40" t="str">
        <f>IF(H1005="","",Sheet1!AL1005)</f>
        <v>5522 WM+ HPG Số 4 Đình Đoài</v>
      </c>
      <c r="Y1005" s="15" t="str">
        <f>IF(H1005="","",Sheet1!AJ1005)</f>
        <v>CC300</v>
      </c>
      <c r="AB1005" s="51">
        <f t="shared" si="151"/>
        <v>5111</v>
      </c>
      <c r="AC1005" s="51">
        <f t="shared" si="152"/>
        <v>131</v>
      </c>
      <c r="AE1005" s="45">
        <f>IF(H1005="","",Sheet1!U1005)</f>
        <v>2</v>
      </c>
      <c r="AG1005" s="15">
        <f>IF(H1005="","",Sheet1!T1005)</f>
        <v>60885</v>
      </c>
      <c r="AH1005" s="46">
        <f t="shared" si="153"/>
        <v>121770</v>
      </c>
      <c r="AL1005" s="48">
        <f t="shared" si="154"/>
        <v>8</v>
      </c>
      <c r="AN1005" s="45">
        <f t="shared" si="155"/>
        <v>9741.6</v>
      </c>
      <c r="AO1005" s="48">
        <f t="shared" si="156"/>
        <v>33311</v>
      </c>
      <c r="AQ1005" s="52" t="str">
        <f t="shared" si="157"/>
        <v>K-hangtra</v>
      </c>
      <c r="AR1005" s="52">
        <f t="shared" si="158"/>
        <v>156</v>
      </c>
      <c r="AS1005" s="52">
        <f t="shared" si="159"/>
        <v>632</v>
      </c>
    </row>
    <row r="1006" spans="3:45" x14ac:dyDescent="0.25">
      <c r="C1006" s="39" t="str">
        <f>IF(H1006="","",Sheet1!AI1006)</f>
        <v>B</v>
      </c>
      <c r="D1006" s="38" t="s">
        <v>3039</v>
      </c>
      <c r="E1006" s="38" t="s">
        <v>25</v>
      </c>
      <c r="F1006" s="39" t="str">
        <f>IF(H1006="","",Sheet1!AF1006)</f>
        <v>07/10/2025</v>
      </c>
      <c r="G1006" t="str">
        <f>IF(H1006="","",Sheet1!AF1006)</f>
        <v>07/10/2025</v>
      </c>
      <c r="H1006" s="21">
        <v>9106036449</v>
      </c>
      <c r="I1006" t="str">
        <f>IF(H1006="","",Sheet1!AF1006)</f>
        <v>07/10/2025</v>
      </c>
      <c r="J1006" s="40" t="str">
        <f t="shared" si="150"/>
        <v>NKHT2510/00400014876</v>
      </c>
      <c r="L1006" s="42" t="str">
        <f>IF(H1006="","",Sheet1!AK1006)</f>
        <v>K25TTM</v>
      </c>
      <c r="M1006" s="42" t="str">
        <f>IF(H1006="","",Sheet1!AE1006)</f>
        <v>00014876</v>
      </c>
      <c r="N1006" s="43" t="str">
        <f>IF(H1006="","",Sheet1!AF1006)</f>
        <v>07/10/2025</v>
      </c>
      <c r="O1006" s="15" t="str">
        <f>IF(H1006="","",Sheet1!AH1006)</f>
        <v>WIN-HTH-00-004</v>
      </c>
      <c r="S1006" s="40" t="str">
        <f>IF(H1006="","",Sheet1!AL1006)</f>
        <v>6345 WM+ HTH 16 Nguyễn Trung Thiên</v>
      </c>
      <c r="V1006" s="40" t="str">
        <f>IF(H1006="","",Sheet1!AL1006)</f>
        <v>6345 WM+ HTH 16 Nguyễn Trung Thiên</v>
      </c>
      <c r="Y1006" s="15" t="str">
        <f>IF(H1006="","",Sheet1!AJ1006)</f>
        <v>GM500</v>
      </c>
      <c r="AB1006" s="51">
        <f t="shared" si="151"/>
        <v>5111</v>
      </c>
      <c r="AC1006" s="51">
        <f t="shared" si="152"/>
        <v>131</v>
      </c>
      <c r="AE1006" s="45">
        <f>IF(H1006="","",Sheet1!U1006)</f>
        <v>1</v>
      </c>
      <c r="AG1006" s="15">
        <f>IF(H1006="","",Sheet1!T1006)</f>
        <v>111058</v>
      </c>
      <c r="AH1006" s="46">
        <f t="shared" si="153"/>
        <v>111058</v>
      </c>
      <c r="AL1006" s="48">
        <f t="shared" si="154"/>
        <v>8</v>
      </c>
      <c r="AN1006" s="45">
        <f t="shared" si="155"/>
        <v>8884.64</v>
      </c>
      <c r="AO1006" s="48">
        <f t="shared" si="156"/>
        <v>33311</v>
      </c>
      <c r="AQ1006" s="52" t="str">
        <f t="shared" si="157"/>
        <v>K-hangtra</v>
      </c>
      <c r="AR1006" s="52">
        <f t="shared" si="158"/>
        <v>156</v>
      </c>
      <c r="AS1006" s="52">
        <f t="shared" si="159"/>
        <v>632</v>
      </c>
    </row>
    <row r="1007" spans="3:45" x14ac:dyDescent="0.25">
      <c r="C1007" s="39" t="str">
        <f>IF(H1007="","",Sheet1!AI1007)</f>
        <v>B</v>
      </c>
      <c r="D1007" s="38" t="s">
        <v>3039</v>
      </c>
      <c r="E1007" s="38" t="s">
        <v>25</v>
      </c>
      <c r="F1007" s="39" t="str">
        <f>IF(H1007="","",Sheet1!AF1007)</f>
        <v>07/10/2025</v>
      </c>
      <c r="G1007" t="str">
        <f>IF(H1007="","",Sheet1!AF1007)</f>
        <v>07/10/2025</v>
      </c>
      <c r="H1007" s="21">
        <v>9106036477</v>
      </c>
      <c r="I1007" t="str">
        <f>IF(H1007="","",Sheet1!AF1007)</f>
        <v>07/10/2025</v>
      </c>
      <c r="J1007" s="40" t="str">
        <f t="shared" si="150"/>
        <v>NKHT2510/00200479439</v>
      </c>
      <c r="L1007" s="42" t="str">
        <f>IF(H1007="","",Sheet1!AK1007)</f>
        <v>K25TTM</v>
      </c>
      <c r="M1007" s="42" t="str">
        <f>IF(H1007="","",Sheet1!AE1007)</f>
        <v>00479439</v>
      </c>
      <c r="N1007" s="43" t="str">
        <f>IF(H1007="","",Sheet1!AF1007)</f>
        <v>07/10/2025</v>
      </c>
      <c r="O1007" s="15" t="str">
        <f>IF(H1007="","",Sheet1!AH1007)</f>
        <v>WIN-HNI-00-002</v>
      </c>
      <c r="S1007" s="40" t="str">
        <f>IF(H1007="","",Sheet1!AL1007)</f>
        <v>3073 WM+ HNI 38 Ô Cách</v>
      </c>
      <c r="V1007" s="40" t="str">
        <f>IF(H1007="","",Sheet1!AL1007)</f>
        <v>3073 WM+ HNI 38 Ô Cách</v>
      </c>
      <c r="Y1007" s="15" t="str">
        <f>IF(H1007="","",Sheet1!AJ1007)</f>
        <v>CN300</v>
      </c>
      <c r="AB1007" s="51">
        <f t="shared" si="151"/>
        <v>5111</v>
      </c>
      <c r="AC1007" s="51">
        <f t="shared" si="152"/>
        <v>131</v>
      </c>
      <c r="AE1007" s="45">
        <f>IF(H1007="","",Sheet1!U1007)</f>
        <v>2</v>
      </c>
      <c r="AG1007" s="15">
        <f>IF(H1007="","",Sheet1!T1007)</f>
        <v>70950</v>
      </c>
      <c r="AH1007" s="46">
        <f t="shared" si="153"/>
        <v>141900</v>
      </c>
      <c r="AL1007" s="48">
        <f t="shared" si="154"/>
        <v>8</v>
      </c>
      <c r="AN1007" s="45">
        <f t="shared" si="155"/>
        <v>11352</v>
      </c>
      <c r="AO1007" s="48">
        <f t="shared" si="156"/>
        <v>33311</v>
      </c>
      <c r="AQ1007" s="52" t="str">
        <f t="shared" si="157"/>
        <v>K-hangtra</v>
      </c>
      <c r="AR1007" s="52">
        <f t="shared" si="158"/>
        <v>156</v>
      </c>
      <c r="AS1007" s="52">
        <f t="shared" si="159"/>
        <v>632</v>
      </c>
    </row>
    <row r="1008" spans="3:45" x14ac:dyDescent="0.25">
      <c r="C1008" s="39" t="str">
        <f>IF(H1008="","",Sheet1!AI1008)</f>
        <v>B</v>
      </c>
      <c r="D1008" s="38" t="s">
        <v>3039</v>
      </c>
      <c r="E1008" s="38" t="s">
        <v>25</v>
      </c>
      <c r="F1008" s="39" t="str">
        <f>IF(H1008="","",Sheet1!AF1008)</f>
        <v>07/10/2025</v>
      </c>
      <c r="G1008" t="str">
        <f>IF(H1008="","",Sheet1!AF1008)</f>
        <v>07/10/2025</v>
      </c>
      <c r="H1008" s="21">
        <v>9106036454</v>
      </c>
      <c r="I1008" t="str">
        <f>IF(H1008="","",Sheet1!AF1008)</f>
        <v>07/10/2025</v>
      </c>
      <c r="J1008" s="40" t="str">
        <f t="shared" si="150"/>
        <v>NKHT2510/00200479431</v>
      </c>
      <c r="L1008" s="42" t="str">
        <f>IF(H1008="","",Sheet1!AK1008)</f>
        <v>K25TTM</v>
      </c>
      <c r="M1008" s="42" t="str">
        <f>IF(H1008="","",Sheet1!AE1008)</f>
        <v>00479431</v>
      </c>
      <c r="N1008" s="43" t="str">
        <f>IF(H1008="","",Sheet1!AF1008)</f>
        <v>07/10/2025</v>
      </c>
      <c r="O1008" s="15" t="str">
        <f>IF(H1008="","",Sheet1!AH1008)</f>
        <v>WIN-HNI-00-002</v>
      </c>
      <c r="S1008" s="40" t="str">
        <f>IF(H1008="","",Sheet1!AL1008)</f>
        <v>4927 WM+ HNI Khu 10 Thôn Thường Lệ</v>
      </c>
      <c r="V1008" s="40" t="str">
        <f>IF(H1008="","",Sheet1!AL1008)</f>
        <v>4927 WM+ HNI Khu 10 Thôn Thường Lệ</v>
      </c>
      <c r="Y1008" s="15" t="str">
        <f>IF(H1008="","",Sheet1!AJ1008)</f>
        <v>MNH250</v>
      </c>
      <c r="AB1008" s="51">
        <f t="shared" si="151"/>
        <v>5111</v>
      </c>
      <c r="AC1008" s="51">
        <f t="shared" si="152"/>
        <v>131</v>
      </c>
      <c r="AE1008" s="45">
        <f>IF(H1008="","",Sheet1!U1008)</f>
        <v>2</v>
      </c>
      <c r="AG1008" s="15">
        <f>IF(H1008="","",Sheet1!T1008)</f>
        <v>46000</v>
      </c>
      <c r="AH1008" s="46">
        <f t="shared" si="153"/>
        <v>92000</v>
      </c>
      <c r="AL1008" s="48">
        <f t="shared" si="154"/>
        <v>8</v>
      </c>
      <c r="AN1008" s="45">
        <f t="shared" si="155"/>
        <v>7360</v>
      </c>
      <c r="AO1008" s="48">
        <f t="shared" si="156"/>
        <v>33311</v>
      </c>
      <c r="AQ1008" s="52" t="str">
        <f t="shared" si="157"/>
        <v>K-hangtra</v>
      </c>
      <c r="AR1008" s="52">
        <f t="shared" si="158"/>
        <v>156</v>
      </c>
      <c r="AS1008" s="52">
        <f t="shared" si="159"/>
        <v>632</v>
      </c>
    </row>
    <row r="1009" spans="3:45" x14ac:dyDescent="0.25">
      <c r="C1009" s="39" t="str">
        <f>IF(H1009="","",Sheet1!AI1009)</f>
        <v>N</v>
      </c>
      <c r="D1009" s="38" t="s">
        <v>3039</v>
      </c>
      <c r="E1009" s="38" t="s">
        <v>25</v>
      </c>
      <c r="F1009" s="39" t="str">
        <f>IF(H1009="","",Sheet1!AF1009)</f>
        <v>07/10/2025</v>
      </c>
      <c r="G1009" t="str">
        <f>IF(H1009="","",Sheet1!AF1009)</f>
        <v>07/10/2025</v>
      </c>
      <c r="H1009" s="21">
        <v>9106036456</v>
      </c>
      <c r="I1009" t="str">
        <f>IF(H1009="","",Sheet1!AF1009)</f>
        <v>07/10/2025</v>
      </c>
      <c r="J1009" s="40" t="str">
        <f t="shared" si="150"/>
        <v>NKHT2510/04200010011</v>
      </c>
      <c r="L1009" s="42" t="str">
        <f>IF(H1009="","",Sheet1!AK1009)</f>
        <v>K25TTM</v>
      </c>
      <c r="M1009" s="42" t="str">
        <f>IF(H1009="","",Sheet1!AE1009)</f>
        <v>00010011</v>
      </c>
      <c r="N1009" s="43" t="str">
        <f>IF(H1009="","",Sheet1!AF1009)</f>
        <v>07/10/2025</v>
      </c>
      <c r="O1009" s="15" t="str">
        <f>IF(H1009="","",Sheet1!AH1009)</f>
        <v>WIN-042</v>
      </c>
      <c r="S1009" s="40" t="str">
        <f>IF(H1009="","",Sheet1!AL1009)</f>
        <v>6457 WM+ QNI 351 Phạm Văn Đồng</v>
      </c>
      <c r="V1009" s="40" t="str">
        <f>IF(H1009="","",Sheet1!AL1009)</f>
        <v>6457 WM+ QNI 351 Phạm Văn Đồng</v>
      </c>
      <c r="Y1009" s="15" t="str">
        <f>IF(H1009="","",Sheet1!AJ1009)</f>
        <v>TH200</v>
      </c>
      <c r="AB1009" s="51">
        <f t="shared" si="151"/>
        <v>5111</v>
      </c>
      <c r="AC1009" s="51">
        <f t="shared" si="152"/>
        <v>131</v>
      </c>
      <c r="AE1009" s="45">
        <f>IF(H1009="","",Sheet1!U1009)</f>
        <v>1</v>
      </c>
      <c r="AG1009" s="15">
        <f>IF(H1009="","",Sheet1!T1009)</f>
        <v>45588</v>
      </c>
      <c r="AH1009" s="46">
        <f t="shared" si="153"/>
        <v>45588</v>
      </c>
      <c r="AL1009" s="48">
        <f t="shared" si="154"/>
        <v>8</v>
      </c>
      <c r="AN1009" s="45">
        <f t="shared" si="155"/>
        <v>3647.04</v>
      </c>
      <c r="AO1009" s="48">
        <f t="shared" si="156"/>
        <v>33311</v>
      </c>
      <c r="AQ1009" s="52" t="str">
        <f t="shared" si="157"/>
        <v>K-hangtra</v>
      </c>
      <c r="AR1009" s="52">
        <f t="shared" si="158"/>
        <v>156</v>
      </c>
      <c r="AS1009" s="52">
        <f t="shared" si="159"/>
        <v>632</v>
      </c>
    </row>
    <row r="1010" spans="3:45" x14ac:dyDescent="0.25">
      <c r="C1010" s="39" t="str">
        <f>IF(H1010="","",Sheet1!AI1010)</f>
        <v>B</v>
      </c>
      <c r="D1010" s="38" t="s">
        <v>3039</v>
      </c>
      <c r="E1010" s="38" t="s">
        <v>25</v>
      </c>
      <c r="F1010" s="39" t="str">
        <f>IF(H1010="","",Sheet1!AF1010)</f>
        <v>07/10/2025</v>
      </c>
      <c r="G1010" t="str">
        <f>IF(H1010="","",Sheet1!AF1010)</f>
        <v>07/10/2025</v>
      </c>
      <c r="H1010" s="21">
        <v>9106036500</v>
      </c>
      <c r="I1010" t="str">
        <f>IF(H1010="","",Sheet1!AF1010)</f>
        <v>07/10/2025</v>
      </c>
      <c r="J1010" s="40" t="str">
        <f t="shared" si="150"/>
        <v>NKHT2510/04400014243</v>
      </c>
      <c r="L1010" s="42" t="str">
        <f>IF(H1010="","",Sheet1!AK1010)</f>
        <v>K25TTM</v>
      </c>
      <c r="M1010" s="42" t="str">
        <f>IF(H1010="","",Sheet1!AE1010)</f>
        <v>00014243</v>
      </c>
      <c r="N1010" s="43" t="str">
        <f>IF(H1010="","",Sheet1!AF1010)</f>
        <v>07/10/2025</v>
      </c>
      <c r="O1010" s="15" t="str">
        <f>IF(H1010="","",Sheet1!AH1010)</f>
        <v>WIN-044</v>
      </c>
      <c r="S1010" s="40" t="str">
        <f>IF(H1010="","",Sheet1!AL1010)</f>
        <v>2AWP WM+ TBH Hoà Bình, Hà Giang</v>
      </c>
      <c r="V1010" s="40" t="str">
        <f>IF(H1010="","",Sheet1!AL1010)</f>
        <v>2AWP WM+ TBH Hoà Bình, Hà Giang</v>
      </c>
      <c r="Y1010" s="15" t="str">
        <f>IF(H1010="","",Sheet1!AJ1010)</f>
        <v>MNH250</v>
      </c>
      <c r="AB1010" s="51">
        <f t="shared" si="151"/>
        <v>5111</v>
      </c>
      <c r="AC1010" s="51">
        <f t="shared" si="152"/>
        <v>131</v>
      </c>
      <c r="AE1010" s="45">
        <f>IF(H1010="","",Sheet1!U1010)</f>
        <v>3</v>
      </c>
      <c r="AG1010" s="15">
        <f>IF(H1010="","",Sheet1!T1010)</f>
        <v>46000</v>
      </c>
      <c r="AH1010" s="46">
        <f t="shared" si="153"/>
        <v>138000</v>
      </c>
      <c r="AL1010" s="48">
        <f t="shared" si="154"/>
        <v>8</v>
      </c>
      <c r="AN1010" s="45">
        <f t="shared" si="155"/>
        <v>11040</v>
      </c>
      <c r="AO1010" s="48">
        <f t="shared" si="156"/>
        <v>33311</v>
      </c>
      <c r="AQ1010" s="52" t="str">
        <f t="shared" si="157"/>
        <v>K-hangtra</v>
      </c>
      <c r="AR1010" s="52">
        <f t="shared" si="158"/>
        <v>156</v>
      </c>
      <c r="AS1010" s="52">
        <f t="shared" si="159"/>
        <v>632</v>
      </c>
    </row>
    <row r="1011" spans="3:45" x14ac:dyDescent="0.25">
      <c r="C1011" s="39" t="str">
        <f>IF(H1011="","",Sheet1!AI1011)</f>
        <v>B</v>
      </c>
      <c r="D1011" s="38" t="s">
        <v>3039</v>
      </c>
      <c r="E1011" s="38" t="s">
        <v>25</v>
      </c>
      <c r="F1011" s="39" t="str">
        <f>IF(H1011="","",Sheet1!AF1011)</f>
        <v>07/10/2025</v>
      </c>
      <c r="G1011" t="str">
        <f>IF(H1011="","",Sheet1!AF1011)</f>
        <v>07/10/2025</v>
      </c>
      <c r="H1011" s="21">
        <v>9106036538</v>
      </c>
      <c r="I1011" t="str">
        <f>IF(H1011="","",Sheet1!AF1011)</f>
        <v>07/10/2025</v>
      </c>
      <c r="J1011" s="40" t="str">
        <f t="shared" si="150"/>
        <v>NKHT2510/04500005271</v>
      </c>
      <c r="L1011" s="42" t="str">
        <f>IF(H1011="","",Sheet1!AK1011)</f>
        <v>K25TTM</v>
      </c>
      <c r="M1011" s="42" t="str">
        <f>IF(H1011="","",Sheet1!AE1011)</f>
        <v>00005271</v>
      </c>
      <c r="N1011" s="43" t="str">
        <f>IF(H1011="","",Sheet1!AF1011)</f>
        <v>07/10/2025</v>
      </c>
      <c r="O1011" s="15" t="str">
        <f>IF(H1011="","",Sheet1!AH1011)</f>
        <v>WIN-045</v>
      </c>
      <c r="S1011" s="40" t="str">
        <f>IF(H1011="","",Sheet1!AL1011)</f>
        <v>6414 WM+ QBH 204 Quang Trung</v>
      </c>
      <c r="V1011" s="40" t="str">
        <f>IF(H1011="","",Sheet1!AL1011)</f>
        <v>6414 WM+ QBH 204 Quang Trung</v>
      </c>
      <c r="Y1011" s="15" t="str">
        <f>IF(H1011="","",Sheet1!AJ1011)</f>
        <v>GL250</v>
      </c>
      <c r="AB1011" s="51">
        <f t="shared" si="151"/>
        <v>5111</v>
      </c>
      <c r="AC1011" s="51">
        <f t="shared" si="152"/>
        <v>131</v>
      </c>
      <c r="AE1011" s="45">
        <f>IF(H1011="","",Sheet1!U1011)</f>
        <v>2</v>
      </c>
      <c r="AG1011" s="15">
        <f>IF(H1011="","",Sheet1!T1011)</f>
        <v>49500</v>
      </c>
      <c r="AH1011" s="46">
        <f t="shared" si="153"/>
        <v>99000</v>
      </c>
      <c r="AL1011" s="48">
        <f t="shared" si="154"/>
        <v>8</v>
      </c>
      <c r="AN1011" s="45">
        <f t="shared" si="155"/>
        <v>7920</v>
      </c>
      <c r="AO1011" s="48">
        <f t="shared" si="156"/>
        <v>33311</v>
      </c>
      <c r="AQ1011" s="52" t="str">
        <f t="shared" si="157"/>
        <v>K-hangtra</v>
      </c>
      <c r="AR1011" s="52">
        <f t="shared" si="158"/>
        <v>156</v>
      </c>
      <c r="AS1011" s="52">
        <f t="shared" si="159"/>
        <v>632</v>
      </c>
    </row>
    <row r="1012" spans="3:45" x14ac:dyDescent="0.25">
      <c r="C1012" s="39" t="str">
        <f>IF(H1012="","",Sheet1!AI1012)</f>
        <v>N</v>
      </c>
      <c r="D1012" s="38" t="s">
        <v>3039</v>
      </c>
      <c r="E1012" s="38" t="s">
        <v>25</v>
      </c>
      <c r="F1012" s="39" t="str">
        <f>IF(H1012="","",Sheet1!AF1012)</f>
        <v>07/10/2025</v>
      </c>
      <c r="G1012" t="str">
        <f>IF(H1012="","",Sheet1!AF1012)</f>
        <v>07/10/2025</v>
      </c>
      <c r="H1012" s="21">
        <v>9106036657</v>
      </c>
      <c r="I1012" t="str">
        <f>IF(H1012="","",Sheet1!AF1012)</f>
        <v>07/10/2025</v>
      </c>
      <c r="J1012" s="40" t="str">
        <f t="shared" si="150"/>
        <v>NKHT2510/95200159315</v>
      </c>
      <c r="L1012" s="42" t="str">
        <f>IF(H1012="","",Sheet1!AK1012)</f>
        <v>K25TTM</v>
      </c>
      <c r="M1012" s="42" t="str">
        <f>IF(H1012="","",Sheet1!AE1012)</f>
        <v>00159315</v>
      </c>
      <c r="N1012" s="43" t="str">
        <f>IF(H1012="","",Sheet1!AF1012)</f>
        <v>07/10/2025</v>
      </c>
      <c r="O1012" s="15" t="str">
        <f>IF(H1012="","",Sheet1!AH1012)</f>
        <v>WIN4952</v>
      </c>
      <c r="S1012" s="40" t="str">
        <f>IF(H1012="","",Sheet1!AL1012)</f>
        <v>4952 WM+ HCM 97 Nguyên Hồng</v>
      </c>
      <c r="V1012" s="40" t="str">
        <f>IF(H1012="","",Sheet1!AL1012)</f>
        <v>4952 WM+ HCM 97 Nguyên Hồng</v>
      </c>
      <c r="Y1012" s="15" t="str">
        <f>IF(H1012="","",Sheet1!AJ1012)</f>
        <v>GM500</v>
      </c>
      <c r="AB1012" s="51">
        <f t="shared" si="151"/>
        <v>5111</v>
      </c>
      <c r="AC1012" s="51">
        <f t="shared" si="152"/>
        <v>131</v>
      </c>
      <c r="AE1012" s="45">
        <f>IF(H1012="","",Sheet1!U1012)</f>
        <v>3</v>
      </c>
      <c r="AG1012" s="15">
        <f>IF(H1012="","",Sheet1!T1012)</f>
        <v>111058</v>
      </c>
      <c r="AH1012" s="46">
        <f t="shared" si="153"/>
        <v>333174</v>
      </c>
      <c r="AL1012" s="48">
        <f t="shared" si="154"/>
        <v>8</v>
      </c>
      <c r="AN1012" s="45">
        <f t="shared" si="155"/>
        <v>26653.920000000002</v>
      </c>
      <c r="AO1012" s="48">
        <f t="shared" si="156"/>
        <v>33311</v>
      </c>
      <c r="AQ1012" s="52" t="str">
        <f t="shared" si="157"/>
        <v>K-hangtra</v>
      </c>
      <c r="AR1012" s="52">
        <f t="shared" si="158"/>
        <v>156</v>
      </c>
      <c r="AS1012" s="52">
        <f t="shared" si="159"/>
        <v>632</v>
      </c>
    </row>
    <row r="1013" spans="3:45" x14ac:dyDescent="0.25">
      <c r="C1013" s="39" t="str">
        <f>IF(H1013="","",Sheet1!AI1013)</f>
        <v>N</v>
      </c>
      <c r="D1013" s="38" t="s">
        <v>3039</v>
      </c>
      <c r="E1013" s="38" t="s">
        <v>25</v>
      </c>
      <c r="F1013" s="39" t="str">
        <f>IF(H1013="","",Sheet1!AF1013)</f>
        <v>07/10/2025</v>
      </c>
      <c r="G1013" t="str">
        <f>IF(H1013="","",Sheet1!AF1013)</f>
        <v>07/10/2025</v>
      </c>
      <c r="H1013" s="21">
        <v>9106036657</v>
      </c>
      <c r="I1013" t="str">
        <f>IF(H1013="","",Sheet1!AF1013)</f>
        <v>07/10/2025</v>
      </c>
      <c r="J1013" s="40" t="str">
        <f t="shared" si="150"/>
        <v>NKHT2510/95200159315</v>
      </c>
      <c r="L1013" s="42" t="str">
        <f>IF(H1013="","",Sheet1!AK1013)</f>
        <v>K25TTM</v>
      </c>
      <c r="M1013" s="42" t="str">
        <f>IF(H1013="","",Sheet1!AE1013)</f>
        <v>00159315</v>
      </c>
      <c r="N1013" s="43" t="str">
        <f>IF(H1013="","",Sheet1!AF1013)</f>
        <v>07/10/2025</v>
      </c>
      <c r="O1013" s="15" t="str">
        <f>IF(H1013="","",Sheet1!AH1013)</f>
        <v>WIN4952</v>
      </c>
      <c r="S1013" s="40" t="str">
        <f>IF(H1013="","",Sheet1!AL1013)</f>
        <v>4952 WM+ HCM 97 Nguyên Hồng</v>
      </c>
      <c r="V1013" s="40" t="str">
        <f>IF(H1013="","",Sheet1!AL1013)</f>
        <v>4952 WM+ HCM 97 Nguyên Hồng</v>
      </c>
      <c r="Y1013" s="15" t="str">
        <f>IF(H1013="","",Sheet1!AJ1013)</f>
        <v>CC300</v>
      </c>
      <c r="AB1013" s="51">
        <f t="shared" si="151"/>
        <v>5111</v>
      </c>
      <c r="AC1013" s="51">
        <f t="shared" si="152"/>
        <v>131</v>
      </c>
      <c r="AE1013" s="45">
        <f>IF(H1013="","",Sheet1!U1013)</f>
        <v>1</v>
      </c>
      <c r="AG1013" s="15">
        <f>IF(H1013="","",Sheet1!T1013)</f>
        <v>60885</v>
      </c>
      <c r="AH1013" s="46">
        <f t="shared" si="153"/>
        <v>60885</v>
      </c>
      <c r="AL1013" s="48">
        <f t="shared" si="154"/>
        <v>8</v>
      </c>
      <c r="AN1013" s="45">
        <f t="shared" si="155"/>
        <v>4870.8</v>
      </c>
      <c r="AO1013" s="48">
        <f t="shared" si="156"/>
        <v>33311</v>
      </c>
      <c r="AQ1013" s="52" t="str">
        <f t="shared" si="157"/>
        <v>K-hangtra</v>
      </c>
      <c r="AR1013" s="52">
        <f t="shared" si="158"/>
        <v>156</v>
      </c>
      <c r="AS1013" s="52">
        <f t="shared" si="159"/>
        <v>632</v>
      </c>
    </row>
    <row r="1014" spans="3:45" x14ac:dyDescent="0.25">
      <c r="C1014" s="39" t="str">
        <f>IF(H1014="","",Sheet1!AI1014)</f>
        <v>B</v>
      </c>
      <c r="D1014" s="38" t="s">
        <v>3039</v>
      </c>
      <c r="E1014" s="38" t="s">
        <v>25</v>
      </c>
      <c r="F1014" s="39" t="str">
        <f>IF(H1014="","",Sheet1!AF1014)</f>
        <v>07/10/2025</v>
      </c>
      <c r="G1014" t="str">
        <f>IF(H1014="","",Sheet1!AF1014)</f>
        <v>07/10/2025</v>
      </c>
      <c r="H1014" s="21">
        <v>9106036619</v>
      </c>
      <c r="I1014" t="str">
        <f>IF(H1014="","",Sheet1!AF1014)</f>
        <v>07/10/2025</v>
      </c>
      <c r="J1014" s="40" t="str">
        <f t="shared" si="150"/>
        <v>NKHT2510/03000003497</v>
      </c>
      <c r="L1014" s="42" t="str">
        <f>IF(H1014="","",Sheet1!AK1014)</f>
        <v>K25TTM</v>
      </c>
      <c r="M1014" s="42" t="str">
        <f>IF(H1014="","",Sheet1!AE1014)</f>
        <v>00003497</v>
      </c>
      <c r="N1014" s="43" t="str">
        <f>IF(H1014="","",Sheet1!AF1014)</f>
        <v>07/10/2025</v>
      </c>
      <c r="O1014" s="15" t="str">
        <f>IF(H1014="","",Sheet1!AH1014)</f>
        <v>WIN-030</v>
      </c>
      <c r="S1014" s="40" t="str">
        <f>IF(H1014="","",Sheet1!AL1014)</f>
        <v>5931 WM+ HNM Lô 79 Nguyễn Viết Xuân</v>
      </c>
      <c r="V1014" s="40" t="str">
        <f>IF(H1014="","",Sheet1!AL1014)</f>
        <v>5931 WM+ HNM Lô 79 Nguyễn Viết Xuân</v>
      </c>
      <c r="Y1014" s="15" t="str">
        <f>IF(H1014="","",Sheet1!AJ1014)</f>
        <v>GM500</v>
      </c>
      <c r="AB1014" s="51">
        <f t="shared" si="151"/>
        <v>5111</v>
      </c>
      <c r="AC1014" s="51">
        <f t="shared" si="152"/>
        <v>131</v>
      </c>
      <c r="AE1014" s="45">
        <f>IF(H1014="","",Sheet1!U1014)</f>
        <v>3</v>
      </c>
      <c r="AG1014" s="15">
        <f>IF(H1014="","",Sheet1!T1014)</f>
        <v>111058</v>
      </c>
      <c r="AH1014" s="46">
        <f t="shared" si="153"/>
        <v>333174</v>
      </c>
      <c r="AL1014" s="48">
        <f t="shared" si="154"/>
        <v>8</v>
      </c>
      <c r="AN1014" s="45">
        <f t="shared" si="155"/>
        <v>26653.920000000002</v>
      </c>
      <c r="AO1014" s="48">
        <f t="shared" si="156"/>
        <v>33311</v>
      </c>
      <c r="AQ1014" s="52" t="str">
        <f t="shared" si="157"/>
        <v>K-hangtra</v>
      </c>
      <c r="AR1014" s="52">
        <f t="shared" si="158"/>
        <v>156</v>
      </c>
      <c r="AS1014" s="52">
        <f t="shared" si="159"/>
        <v>632</v>
      </c>
    </row>
    <row r="1015" spans="3:45" x14ac:dyDescent="0.25">
      <c r="C1015" s="39" t="str">
        <f>IF(H1015="","",Sheet1!AI1015)</f>
        <v>N</v>
      </c>
      <c r="D1015" s="38" t="s">
        <v>3039</v>
      </c>
      <c r="E1015" s="38" t="s">
        <v>25</v>
      </c>
      <c r="F1015" s="39" t="str">
        <f>IF(H1015="","",Sheet1!AF1015)</f>
        <v>07/10/2025</v>
      </c>
      <c r="G1015" t="str">
        <f>IF(H1015="","",Sheet1!AF1015)</f>
        <v>07/10/2025</v>
      </c>
      <c r="H1015" s="21">
        <v>9106036659</v>
      </c>
      <c r="I1015" t="str">
        <f>IF(H1015="","",Sheet1!AF1015)</f>
        <v>07/10/2025</v>
      </c>
      <c r="J1015" s="40" t="str">
        <f t="shared" si="150"/>
        <v>NKHT2510/06100015759</v>
      </c>
      <c r="L1015" s="42" t="str">
        <f>IF(H1015="","",Sheet1!AK1015)</f>
        <v>K25TTM</v>
      </c>
      <c r="M1015" s="42" t="str">
        <f>IF(H1015="","",Sheet1!AE1015)</f>
        <v>00015759</v>
      </c>
      <c r="N1015" s="43" t="str">
        <f>IF(H1015="","",Sheet1!AF1015)</f>
        <v>07/10/2025</v>
      </c>
      <c r="O1015" s="15" t="str">
        <f>IF(H1015="","",Sheet1!AH1015)</f>
        <v>WIN-061</v>
      </c>
      <c r="S1015" s="40" t="str">
        <f>IF(H1015="","",Sheet1!AL1015)</f>
        <v>2AQ9 WM+ QNM 1140 Hùng Vương</v>
      </c>
      <c r="V1015" s="40" t="str">
        <f>IF(H1015="","",Sheet1!AL1015)</f>
        <v>2AQ9 WM+ QNM 1140 Hùng Vương</v>
      </c>
      <c r="Y1015" s="15" t="str">
        <f>IF(H1015="","",Sheet1!AJ1015)</f>
        <v>GL250</v>
      </c>
      <c r="AB1015" s="51">
        <f t="shared" si="151"/>
        <v>5111</v>
      </c>
      <c r="AC1015" s="51">
        <f t="shared" si="152"/>
        <v>131</v>
      </c>
      <c r="AE1015" s="45">
        <f>IF(H1015="","",Sheet1!U1015)</f>
        <v>1</v>
      </c>
      <c r="AG1015" s="15">
        <f>IF(H1015="","",Sheet1!T1015)</f>
        <v>49500</v>
      </c>
      <c r="AH1015" s="46">
        <f t="shared" si="153"/>
        <v>49500</v>
      </c>
      <c r="AL1015" s="48">
        <f t="shared" si="154"/>
        <v>8</v>
      </c>
      <c r="AN1015" s="45">
        <f t="shared" si="155"/>
        <v>3960</v>
      </c>
      <c r="AO1015" s="48">
        <f t="shared" si="156"/>
        <v>33311</v>
      </c>
      <c r="AQ1015" s="52" t="str">
        <f t="shared" si="157"/>
        <v>K-hangtra</v>
      </c>
      <c r="AR1015" s="52">
        <f t="shared" si="158"/>
        <v>156</v>
      </c>
      <c r="AS1015" s="52">
        <f t="shared" si="159"/>
        <v>632</v>
      </c>
    </row>
    <row r="1016" spans="3:45" x14ac:dyDescent="0.25">
      <c r="C1016" s="39" t="str">
        <f>IF(H1016="","",Sheet1!AI1016)</f>
        <v>N</v>
      </c>
      <c r="D1016" s="38" t="s">
        <v>3039</v>
      </c>
      <c r="E1016" s="38" t="s">
        <v>25</v>
      </c>
      <c r="F1016" s="39" t="str">
        <f>IF(H1016="","",Sheet1!AF1016)</f>
        <v>07/10/2025</v>
      </c>
      <c r="G1016" t="str">
        <f>IF(H1016="","",Sheet1!AF1016)</f>
        <v>07/10/2025</v>
      </c>
      <c r="H1016" s="21">
        <v>9106036659</v>
      </c>
      <c r="I1016" t="str">
        <f>IF(H1016="","",Sheet1!AF1016)</f>
        <v>07/10/2025</v>
      </c>
      <c r="J1016" s="40" t="str">
        <f t="shared" si="150"/>
        <v>NKHT2510/06100015759</v>
      </c>
      <c r="L1016" s="42" t="str">
        <f>IF(H1016="","",Sheet1!AK1016)</f>
        <v>K25TTM</v>
      </c>
      <c r="M1016" s="42" t="str">
        <f>IF(H1016="","",Sheet1!AE1016)</f>
        <v>00015759</v>
      </c>
      <c r="N1016" s="43" t="str">
        <f>IF(H1016="","",Sheet1!AF1016)</f>
        <v>07/10/2025</v>
      </c>
      <c r="O1016" s="15" t="str">
        <f>IF(H1016="","",Sheet1!AH1016)</f>
        <v>WIN-061</v>
      </c>
      <c r="S1016" s="40" t="str">
        <f>IF(H1016="","",Sheet1!AL1016)</f>
        <v>2AQ9 WM+ QNM 1140 Hùng Vương</v>
      </c>
      <c r="V1016" s="40" t="str">
        <f>IF(H1016="","",Sheet1!AL1016)</f>
        <v>2AQ9 WM+ QNM 1140 Hùng Vương</v>
      </c>
      <c r="Y1016" s="15" t="str">
        <f>IF(H1016="","",Sheet1!AJ1016)</f>
        <v>GSG250</v>
      </c>
      <c r="AB1016" s="51">
        <f t="shared" si="151"/>
        <v>5111</v>
      </c>
      <c r="AC1016" s="51">
        <f t="shared" si="152"/>
        <v>131</v>
      </c>
      <c r="AE1016" s="45">
        <f>IF(H1016="","",Sheet1!U1016)</f>
        <v>1</v>
      </c>
      <c r="AG1016" s="15">
        <f>IF(H1016="","",Sheet1!T1016)</f>
        <v>50400</v>
      </c>
      <c r="AH1016" s="46">
        <f t="shared" si="153"/>
        <v>50400</v>
      </c>
      <c r="AL1016" s="48">
        <f t="shared" si="154"/>
        <v>8</v>
      </c>
      <c r="AN1016" s="45">
        <f t="shared" si="155"/>
        <v>4032</v>
      </c>
      <c r="AO1016" s="48">
        <f t="shared" si="156"/>
        <v>33311</v>
      </c>
      <c r="AQ1016" s="52" t="str">
        <f t="shared" si="157"/>
        <v>K-hangtra</v>
      </c>
      <c r="AR1016" s="52">
        <f t="shared" si="158"/>
        <v>156</v>
      </c>
      <c r="AS1016" s="52">
        <f t="shared" si="159"/>
        <v>632</v>
      </c>
    </row>
    <row r="1017" spans="3:45" x14ac:dyDescent="0.25">
      <c r="C1017" s="39" t="str">
        <f>IF(H1017="","",Sheet1!AI1017)</f>
        <v>B</v>
      </c>
      <c r="D1017" s="38" t="s">
        <v>3039</v>
      </c>
      <c r="E1017" s="38" t="s">
        <v>25</v>
      </c>
      <c r="F1017" s="39" t="str">
        <f>IF(H1017="","",Sheet1!AF1017)</f>
        <v>07/10/2025</v>
      </c>
      <c r="G1017" t="str">
        <f>IF(H1017="","",Sheet1!AF1017)</f>
        <v>07/10/2025</v>
      </c>
      <c r="H1017" s="21">
        <v>9106036635</v>
      </c>
      <c r="I1017" t="str">
        <f>IF(H1017="","",Sheet1!AF1017)</f>
        <v>07/10/2025</v>
      </c>
      <c r="J1017" s="40" t="str">
        <f t="shared" si="150"/>
        <v>NKHT2510/04400014245</v>
      </c>
      <c r="L1017" s="42" t="str">
        <f>IF(H1017="","",Sheet1!AK1017)</f>
        <v>K25TTM</v>
      </c>
      <c r="M1017" s="42" t="str">
        <f>IF(H1017="","",Sheet1!AE1017)</f>
        <v>00014245</v>
      </c>
      <c r="N1017" s="43" t="str">
        <f>IF(H1017="","",Sheet1!AF1017)</f>
        <v>07/10/2025</v>
      </c>
      <c r="O1017" s="15" t="str">
        <f>IF(H1017="","",Sheet1!AH1017)</f>
        <v>WIN-044</v>
      </c>
      <c r="S1017" s="40" t="str">
        <f>IF(H1017="","",Sheet1!AL1017)</f>
        <v>2AWP WM+ TBH Hoà Bình, Hà Giang</v>
      </c>
      <c r="V1017" s="40" t="str">
        <f>IF(H1017="","",Sheet1!AL1017)</f>
        <v>2AWP WM+ TBH Hoà Bình, Hà Giang</v>
      </c>
      <c r="Y1017" s="15" t="str">
        <f>IF(H1017="","",Sheet1!AJ1017)</f>
        <v>MNH250</v>
      </c>
      <c r="AB1017" s="51">
        <f t="shared" si="151"/>
        <v>5111</v>
      </c>
      <c r="AC1017" s="51">
        <f t="shared" si="152"/>
        <v>131</v>
      </c>
      <c r="AE1017" s="45">
        <f>IF(H1017="","",Sheet1!U1017)</f>
        <v>2</v>
      </c>
      <c r="AG1017" s="15">
        <f>IF(H1017="","",Sheet1!T1017)</f>
        <v>46000</v>
      </c>
      <c r="AH1017" s="46">
        <f t="shared" si="153"/>
        <v>92000</v>
      </c>
      <c r="AL1017" s="48">
        <f t="shared" si="154"/>
        <v>8</v>
      </c>
      <c r="AN1017" s="45">
        <f t="shared" si="155"/>
        <v>7360</v>
      </c>
      <c r="AO1017" s="48">
        <f t="shared" si="156"/>
        <v>33311</v>
      </c>
      <c r="AQ1017" s="52" t="str">
        <f t="shared" si="157"/>
        <v>K-hangtra</v>
      </c>
      <c r="AR1017" s="52">
        <f t="shared" si="158"/>
        <v>156</v>
      </c>
      <c r="AS1017" s="52">
        <f t="shared" si="159"/>
        <v>632</v>
      </c>
    </row>
    <row r="1018" spans="3:45" x14ac:dyDescent="0.25">
      <c r="C1018" s="39" t="str">
        <f>IF(H1018="","",Sheet1!AI1018)</f>
        <v>B</v>
      </c>
      <c r="D1018" s="38" t="s">
        <v>3039</v>
      </c>
      <c r="E1018" s="38" t="s">
        <v>25</v>
      </c>
      <c r="F1018" s="39" t="str">
        <f>IF(H1018="","",Sheet1!AF1018)</f>
        <v>07/10/2025</v>
      </c>
      <c r="G1018" t="str">
        <f>IF(H1018="","",Sheet1!AF1018)</f>
        <v>07/10/2025</v>
      </c>
      <c r="H1018" s="21">
        <v>9106036635</v>
      </c>
      <c r="I1018" t="str">
        <f>IF(H1018="","",Sheet1!AF1018)</f>
        <v>07/10/2025</v>
      </c>
      <c r="J1018" s="40" t="str">
        <f t="shared" si="150"/>
        <v>NKHT2510/04400014245</v>
      </c>
      <c r="L1018" s="42" t="str">
        <f>IF(H1018="","",Sheet1!AK1018)</f>
        <v>K25TTM</v>
      </c>
      <c r="M1018" s="42" t="str">
        <f>IF(H1018="","",Sheet1!AE1018)</f>
        <v>00014245</v>
      </c>
      <c r="N1018" s="43" t="str">
        <f>IF(H1018="","",Sheet1!AF1018)</f>
        <v>07/10/2025</v>
      </c>
      <c r="O1018" s="15" t="str">
        <f>IF(H1018="","",Sheet1!AH1018)</f>
        <v>WIN-044</v>
      </c>
      <c r="S1018" s="40" t="str">
        <f>IF(H1018="","",Sheet1!AL1018)</f>
        <v>2AWP WM+ TBH Hoà Bình, Hà Giang</v>
      </c>
      <c r="V1018" s="40" t="str">
        <f>IF(H1018="","",Sheet1!AL1018)</f>
        <v>2AWP WM+ TBH Hoà Bình, Hà Giang</v>
      </c>
      <c r="Y1018" s="15" t="str">
        <f>IF(H1018="","",Sheet1!AJ1018)</f>
        <v>GM500</v>
      </c>
      <c r="AB1018" s="51">
        <f t="shared" si="151"/>
        <v>5111</v>
      </c>
      <c r="AC1018" s="51">
        <f t="shared" si="152"/>
        <v>131</v>
      </c>
      <c r="AE1018" s="45">
        <f>IF(H1018="","",Sheet1!U1018)</f>
        <v>1</v>
      </c>
      <c r="AG1018" s="15">
        <f>IF(H1018="","",Sheet1!T1018)</f>
        <v>111058</v>
      </c>
      <c r="AH1018" s="46">
        <f t="shared" si="153"/>
        <v>111058</v>
      </c>
      <c r="AL1018" s="48">
        <f t="shared" si="154"/>
        <v>8</v>
      </c>
      <c r="AN1018" s="45">
        <f t="shared" si="155"/>
        <v>8884.64</v>
      </c>
      <c r="AO1018" s="48">
        <f t="shared" si="156"/>
        <v>33311</v>
      </c>
      <c r="AQ1018" s="52" t="str">
        <f t="shared" si="157"/>
        <v>K-hangtra</v>
      </c>
      <c r="AR1018" s="52">
        <f t="shared" si="158"/>
        <v>156</v>
      </c>
      <c r="AS1018" s="52">
        <f t="shared" si="159"/>
        <v>632</v>
      </c>
    </row>
    <row r="1019" spans="3:45" x14ac:dyDescent="0.25">
      <c r="C1019" s="39" t="str">
        <f>IF(H1019="","",Sheet1!AI1019)</f>
        <v>B</v>
      </c>
      <c r="D1019" s="38" t="s">
        <v>3039</v>
      </c>
      <c r="E1019" s="38" t="s">
        <v>25</v>
      </c>
      <c r="F1019" s="39" t="str">
        <f>IF(H1019="","",Sheet1!AF1019)</f>
        <v>07/10/2025</v>
      </c>
      <c r="G1019" t="str">
        <f>IF(H1019="","",Sheet1!AF1019)</f>
        <v>07/10/2025</v>
      </c>
      <c r="H1019" s="21">
        <v>9106036635</v>
      </c>
      <c r="I1019" t="str">
        <f>IF(H1019="","",Sheet1!AF1019)</f>
        <v>07/10/2025</v>
      </c>
      <c r="J1019" s="40" t="str">
        <f t="shared" si="150"/>
        <v>NKHT2510/04400014245</v>
      </c>
      <c r="L1019" s="42" t="str">
        <f>IF(H1019="","",Sheet1!AK1019)</f>
        <v>K25TTM</v>
      </c>
      <c r="M1019" s="42" t="str">
        <f>IF(H1019="","",Sheet1!AE1019)</f>
        <v>00014245</v>
      </c>
      <c r="N1019" s="43" t="str">
        <f>IF(H1019="","",Sheet1!AF1019)</f>
        <v>07/10/2025</v>
      </c>
      <c r="O1019" s="15" t="str">
        <f>IF(H1019="","",Sheet1!AH1019)</f>
        <v>WIN-044</v>
      </c>
      <c r="S1019" s="40" t="str">
        <f>IF(H1019="","",Sheet1!AL1019)</f>
        <v>2AWP WM+ TBH Hoà Bình, Hà Giang</v>
      </c>
      <c r="V1019" s="40" t="str">
        <f>IF(H1019="","",Sheet1!AL1019)</f>
        <v>2AWP WM+ TBH Hoà Bình, Hà Giang</v>
      </c>
      <c r="Y1019" s="15" t="str">
        <f>IF(H1019="","",Sheet1!AJ1019)</f>
        <v>CGM300</v>
      </c>
      <c r="AB1019" s="51">
        <f t="shared" si="151"/>
        <v>5111</v>
      </c>
      <c r="AC1019" s="51">
        <f t="shared" si="152"/>
        <v>131</v>
      </c>
      <c r="AE1019" s="45">
        <f>IF(H1019="","",Sheet1!U1019)</f>
        <v>3</v>
      </c>
      <c r="AG1019" s="15">
        <f>IF(H1019="","",Sheet1!T1019)</f>
        <v>73431</v>
      </c>
      <c r="AH1019" s="46">
        <f t="shared" si="153"/>
        <v>220293</v>
      </c>
      <c r="AL1019" s="48">
        <f t="shared" si="154"/>
        <v>8</v>
      </c>
      <c r="AN1019" s="45">
        <f t="shared" si="155"/>
        <v>17623.439999999999</v>
      </c>
      <c r="AO1019" s="48">
        <f t="shared" si="156"/>
        <v>33311</v>
      </c>
      <c r="AQ1019" s="52" t="str">
        <f t="shared" si="157"/>
        <v>K-hangtra</v>
      </c>
      <c r="AR1019" s="52">
        <f t="shared" si="158"/>
        <v>156</v>
      </c>
      <c r="AS1019" s="52">
        <f t="shared" si="159"/>
        <v>632</v>
      </c>
    </row>
    <row r="1020" spans="3:45" x14ac:dyDescent="0.25">
      <c r="C1020" s="39" t="str">
        <f>IF(H1020="","",Sheet1!AI1020)</f>
        <v>B</v>
      </c>
      <c r="D1020" s="38" t="s">
        <v>3039</v>
      </c>
      <c r="E1020" s="38" t="s">
        <v>25</v>
      </c>
      <c r="F1020" s="39" t="str">
        <f>IF(H1020="","",Sheet1!AF1020)</f>
        <v>07/10/2025</v>
      </c>
      <c r="G1020" t="str">
        <f>IF(H1020="","",Sheet1!AF1020)</f>
        <v>07/10/2025</v>
      </c>
      <c r="H1020" s="21">
        <v>9106036664</v>
      </c>
      <c r="I1020" t="str">
        <f>IF(H1020="","",Sheet1!AF1020)</f>
        <v>07/10/2025</v>
      </c>
      <c r="J1020" s="40" t="str">
        <f t="shared" si="150"/>
        <v>NKHT2510/00600014920</v>
      </c>
      <c r="L1020" s="42" t="str">
        <f>IF(H1020="","",Sheet1!AK1020)</f>
        <v>K25TTM</v>
      </c>
      <c r="M1020" s="42" t="str">
        <f>IF(H1020="","",Sheet1!AE1020)</f>
        <v>00014920</v>
      </c>
      <c r="N1020" s="43" t="str">
        <f>IF(H1020="","",Sheet1!AF1020)</f>
        <v>07/10/2025</v>
      </c>
      <c r="O1020" s="15" t="str">
        <f>IF(H1020="","",Sheet1!AH1020)</f>
        <v>WIN-HDG-00-006</v>
      </c>
      <c r="S1020" s="40" t="str">
        <f>IF(H1020="","",Sheet1!AL1020)</f>
        <v>5694 WM+ HDG 40 Trần Hưng Đạo, Nam Sách</v>
      </c>
      <c r="V1020" s="40" t="str">
        <f>IF(H1020="","",Sheet1!AL1020)</f>
        <v>5694 WM+ HDG 40 Trần Hưng Đạo, Nam Sách</v>
      </c>
      <c r="Y1020" s="15" t="str">
        <f>IF(H1020="","",Sheet1!AJ1020)</f>
        <v>GM500</v>
      </c>
      <c r="AB1020" s="51">
        <f t="shared" si="151"/>
        <v>5111</v>
      </c>
      <c r="AC1020" s="51">
        <f t="shared" si="152"/>
        <v>131</v>
      </c>
      <c r="AE1020" s="45">
        <f>IF(H1020="","",Sheet1!U1020)</f>
        <v>4</v>
      </c>
      <c r="AG1020" s="15">
        <f>IF(H1020="","",Sheet1!T1020)</f>
        <v>111058</v>
      </c>
      <c r="AH1020" s="46">
        <f t="shared" si="153"/>
        <v>444232</v>
      </c>
      <c r="AL1020" s="48">
        <f t="shared" si="154"/>
        <v>8</v>
      </c>
      <c r="AN1020" s="45">
        <f t="shared" si="155"/>
        <v>35538.559999999998</v>
      </c>
      <c r="AO1020" s="48">
        <f t="shared" si="156"/>
        <v>33311</v>
      </c>
      <c r="AQ1020" s="52" t="str">
        <f t="shared" si="157"/>
        <v>K-hangtra</v>
      </c>
      <c r="AR1020" s="52">
        <f t="shared" si="158"/>
        <v>156</v>
      </c>
      <c r="AS1020" s="52">
        <f t="shared" si="159"/>
        <v>632</v>
      </c>
    </row>
    <row r="1021" spans="3:45" x14ac:dyDescent="0.25">
      <c r="C1021" s="39" t="str">
        <f>IF(H1021="","",Sheet1!AI1021)</f>
        <v>N</v>
      </c>
      <c r="D1021" s="38" t="s">
        <v>3039</v>
      </c>
      <c r="E1021" s="38" t="s">
        <v>25</v>
      </c>
      <c r="F1021" s="39" t="str">
        <f>IF(H1021="","",Sheet1!AF1021)</f>
        <v>07/10/2025</v>
      </c>
      <c r="G1021" t="str">
        <f>IF(H1021="","",Sheet1!AF1021)</f>
        <v>07/10/2025</v>
      </c>
      <c r="H1021" s="21">
        <v>9106036717</v>
      </c>
      <c r="I1021" t="str">
        <f>IF(H1021="","",Sheet1!AF1021)</f>
        <v>07/10/2025</v>
      </c>
      <c r="J1021" s="40" t="str">
        <f t="shared" si="150"/>
        <v>NKHT2510/70200159324</v>
      </c>
      <c r="L1021" s="42" t="str">
        <f>IF(H1021="","",Sheet1!AK1021)</f>
        <v>K25TTM</v>
      </c>
      <c r="M1021" s="42" t="str">
        <f>IF(H1021="","",Sheet1!AE1021)</f>
        <v>00159324</v>
      </c>
      <c r="N1021" s="43" t="str">
        <f>IF(H1021="","",Sheet1!AF1021)</f>
        <v>07/10/2025</v>
      </c>
      <c r="O1021" s="15" t="str">
        <f>IF(H1021="","",Sheet1!AH1021)</f>
        <v>WIN6702</v>
      </c>
      <c r="S1021" s="40" t="str">
        <f>IF(H1021="","",Sheet1!AL1021)</f>
        <v>6702 WM+ HCM 34 Hoàng Hoa Thám</v>
      </c>
      <c r="V1021" s="40" t="str">
        <f>IF(H1021="","",Sheet1!AL1021)</f>
        <v>6702 WM+ HCM 34 Hoàng Hoa Thám</v>
      </c>
      <c r="Y1021" s="15" t="str">
        <f>IF(H1021="","",Sheet1!AJ1021)</f>
        <v>GM500</v>
      </c>
      <c r="AB1021" s="51">
        <f t="shared" si="151"/>
        <v>5111</v>
      </c>
      <c r="AC1021" s="51">
        <f t="shared" si="152"/>
        <v>131</v>
      </c>
      <c r="AE1021" s="45">
        <f>IF(H1021="","",Sheet1!U1021)</f>
        <v>1</v>
      </c>
      <c r="AG1021" s="15">
        <f>IF(H1021="","",Sheet1!T1021)</f>
        <v>111058</v>
      </c>
      <c r="AH1021" s="46">
        <f t="shared" si="153"/>
        <v>111058</v>
      </c>
      <c r="AL1021" s="48">
        <f t="shared" si="154"/>
        <v>8</v>
      </c>
      <c r="AN1021" s="45">
        <f t="shared" si="155"/>
        <v>8884.64</v>
      </c>
      <c r="AO1021" s="48">
        <f t="shared" si="156"/>
        <v>33311</v>
      </c>
      <c r="AQ1021" s="52" t="str">
        <f t="shared" si="157"/>
        <v>K-hangtra</v>
      </c>
      <c r="AR1021" s="52">
        <f t="shared" si="158"/>
        <v>156</v>
      </c>
      <c r="AS1021" s="52">
        <f t="shared" si="159"/>
        <v>632</v>
      </c>
    </row>
    <row r="1022" spans="3:45" x14ac:dyDescent="0.25">
      <c r="C1022" s="39" t="str">
        <f>IF(H1022="","",Sheet1!AI1022)</f>
        <v>B</v>
      </c>
      <c r="D1022" s="38" t="s">
        <v>3039</v>
      </c>
      <c r="E1022" s="38" t="s">
        <v>25</v>
      </c>
      <c r="F1022" s="39" t="str">
        <f>IF(H1022="","",Sheet1!AF1022)</f>
        <v>07/10/2025</v>
      </c>
      <c r="G1022" t="str">
        <f>IF(H1022="","",Sheet1!AF1022)</f>
        <v>07/10/2025</v>
      </c>
      <c r="H1022" s="21">
        <v>9106036699</v>
      </c>
      <c r="I1022" t="str">
        <f>IF(H1022="","",Sheet1!AF1022)</f>
        <v>07/10/2025</v>
      </c>
      <c r="J1022" s="40" t="str">
        <f t="shared" si="150"/>
        <v>NKHT2510/00700047310</v>
      </c>
      <c r="L1022" s="42" t="str">
        <f>IF(H1022="","",Sheet1!AK1022)</f>
        <v>K25TTM</v>
      </c>
      <c r="M1022" s="42" t="str">
        <f>IF(H1022="","",Sheet1!AE1022)</f>
        <v>00047310</v>
      </c>
      <c r="N1022" s="43" t="str">
        <f>IF(H1022="","",Sheet1!AF1022)</f>
        <v>07/10/2025</v>
      </c>
      <c r="O1022" s="15" t="str">
        <f>IF(H1022="","",Sheet1!AH1022)</f>
        <v>WIN-QNH-00-007</v>
      </c>
      <c r="S1022" s="40" t="str">
        <f>IF(H1022="","",Sheet1!AL1022)</f>
        <v>5958 WM+ QNH Khu 7, Nam Hòa</v>
      </c>
      <c r="V1022" s="40" t="str">
        <f>IF(H1022="","",Sheet1!AL1022)</f>
        <v>5958 WM+ QNH Khu 7, Nam Hòa</v>
      </c>
      <c r="Y1022" s="15" t="str">
        <f>IF(H1022="","",Sheet1!AJ1022)</f>
        <v>CC300</v>
      </c>
      <c r="AB1022" s="51">
        <f t="shared" si="151"/>
        <v>5111</v>
      </c>
      <c r="AC1022" s="51">
        <f t="shared" si="152"/>
        <v>131</v>
      </c>
      <c r="AE1022" s="45">
        <f>IF(H1022="","",Sheet1!U1022)</f>
        <v>2</v>
      </c>
      <c r="AG1022" s="15">
        <f>IF(H1022="","",Sheet1!T1022)</f>
        <v>60885</v>
      </c>
      <c r="AH1022" s="46">
        <f t="shared" si="153"/>
        <v>121770</v>
      </c>
      <c r="AL1022" s="48">
        <f t="shared" si="154"/>
        <v>8</v>
      </c>
      <c r="AN1022" s="45">
        <f t="shared" si="155"/>
        <v>9741.6</v>
      </c>
      <c r="AO1022" s="48">
        <f t="shared" si="156"/>
        <v>33311</v>
      </c>
      <c r="AQ1022" s="52" t="str">
        <f t="shared" si="157"/>
        <v>K-hangtra</v>
      </c>
      <c r="AR1022" s="52">
        <f t="shared" si="158"/>
        <v>156</v>
      </c>
      <c r="AS1022" s="52">
        <f t="shared" si="159"/>
        <v>632</v>
      </c>
    </row>
    <row r="1023" spans="3:45" x14ac:dyDescent="0.25">
      <c r="C1023" s="39" t="str">
        <f>IF(H1023="","",Sheet1!AI1023)</f>
        <v>B</v>
      </c>
      <c r="D1023" s="38" t="s">
        <v>3039</v>
      </c>
      <c r="E1023" s="38" t="s">
        <v>25</v>
      </c>
      <c r="F1023" s="39" t="str">
        <f>IF(H1023="","",Sheet1!AF1023)</f>
        <v>07/10/2025</v>
      </c>
      <c r="G1023" t="str">
        <f>IF(H1023="","",Sheet1!AF1023)</f>
        <v>07/10/2025</v>
      </c>
      <c r="H1023" s="21">
        <v>9106036699</v>
      </c>
      <c r="I1023" t="str">
        <f>IF(H1023="","",Sheet1!AF1023)</f>
        <v>07/10/2025</v>
      </c>
      <c r="J1023" s="40" t="str">
        <f t="shared" si="150"/>
        <v>NKHT2510/00700047310</v>
      </c>
      <c r="L1023" s="42" t="str">
        <f>IF(H1023="","",Sheet1!AK1023)</f>
        <v>K25TTM</v>
      </c>
      <c r="M1023" s="42" t="str">
        <f>IF(H1023="","",Sheet1!AE1023)</f>
        <v>00047310</v>
      </c>
      <c r="N1023" s="43" t="str">
        <f>IF(H1023="","",Sheet1!AF1023)</f>
        <v>07/10/2025</v>
      </c>
      <c r="O1023" s="15" t="str">
        <f>IF(H1023="","",Sheet1!AH1023)</f>
        <v>WIN-QNH-00-007</v>
      </c>
      <c r="S1023" s="40" t="str">
        <f>IF(H1023="","",Sheet1!AL1023)</f>
        <v>5958 WM+ QNH Khu 7, Nam Hòa</v>
      </c>
      <c r="V1023" s="40" t="str">
        <f>IF(H1023="","",Sheet1!AL1023)</f>
        <v>5958 WM+ QNH Khu 7, Nam Hòa</v>
      </c>
      <c r="Y1023" s="15" t="str">
        <f>IF(H1023="","",Sheet1!AJ1023)</f>
        <v>MNH250</v>
      </c>
      <c r="AB1023" s="51">
        <f t="shared" si="151"/>
        <v>5111</v>
      </c>
      <c r="AC1023" s="51">
        <f t="shared" si="152"/>
        <v>131</v>
      </c>
      <c r="AE1023" s="45">
        <f>IF(H1023="","",Sheet1!U1023)</f>
        <v>2</v>
      </c>
      <c r="AG1023" s="15">
        <f>IF(H1023="","",Sheet1!T1023)</f>
        <v>46000</v>
      </c>
      <c r="AH1023" s="46">
        <f t="shared" si="153"/>
        <v>92000</v>
      </c>
      <c r="AL1023" s="48">
        <f t="shared" si="154"/>
        <v>8</v>
      </c>
      <c r="AN1023" s="45">
        <f t="shared" si="155"/>
        <v>7360</v>
      </c>
      <c r="AO1023" s="48">
        <f t="shared" si="156"/>
        <v>33311</v>
      </c>
      <c r="AQ1023" s="52" t="str">
        <f t="shared" si="157"/>
        <v>K-hangtra</v>
      </c>
      <c r="AR1023" s="52">
        <f t="shared" si="158"/>
        <v>156</v>
      </c>
      <c r="AS1023" s="52">
        <f t="shared" si="159"/>
        <v>632</v>
      </c>
    </row>
    <row r="1024" spans="3:45" x14ac:dyDescent="0.25">
      <c r="C1024" s="39" t="str">
        <f>IF(H1024="","",Sheet1!AI1024)</f>
        <v>B</v>
      </c>
      <c r="D1024" s="38" t="s">
        <v>3039</v>
      </c>
      <c r="E1024" s="38" t="s">
        <v>25</v>
      </c>
      <c r="F1024" s="39" t="str">
        <f>IF(H1024="","",Sheet1!AF1024)</f>
        <v>07/10/2025</v>
      </c>
      <c r="G1024" t="str">
        <f>IF(H1024="","",Sheet1!AF1024)</f>
        <v>07/10/2025</v>
      </c>
      <c r="H1024" s="21">
        <v>9106036708</v>
      </c>
      <c r="I1024" t="str">
        <f>IF(H1024="","",Sheet1!AF1024)</f>
        <v>07/10/2025</v>
      </c>
      <c r="J1024" s="40" t="str">
        <f t="shared" si="150"/>
        <v>NKHT2510/00200479525</v>
      </c>
      <c r="L1024" s="42" t="str">
        <f>IF(H1024="","",Sheet1!AK1024)</f>
        <v>K25TTM</v>
      </c>
      <c r="M1024" s="42" t="str">
        <f>IF(H1024="","",Sheet1!AE1024)</f>
        <v>00479525</v>
      </c>
      <c r="N1024" s="43" t="str">
        <f>IF(H1024="","",Sheet1!AF1024)</f>
        <v>07/10/2025</v>
      </c>
      <c r="O1024" s="15" t="str">
        <f>IF(H1024="","",Sheet1!AH1024)</f>
        <v>WIN-HNI-00-002</v>
      </c>
      <c r="S1024" s="40" t="str">
        <f>IF(H1024="","",Sheet1!AL1024)</f>
        <v>3169 WIN HNI 96 Định Công</v>
      </c>
      <c r="V1024" s="40" t="str">
        <f>IF(H1024="","",Sheet1!AL1024)</f>
        <v>3169 WIN HNI 96 Định Công</v>
      </c>
      <c r="Y1024" s="15" t="str">
        <f>IF(H1024="","",Sheet1!AJ1024)</f>
        <v>CN300</v>
      </c>
      <c r="AB1024" s="51">
        <f t="shared" si="151"/>
        <v>5111</v>
      </c>
      <c r="AC1024" s="51">
        <f t="shared" si="152"/>
        <v>131</v>
      </c>
      <c r="AE1024" s="45">
        <f>IF(H1024="","",Sheet1!U1024)</f>
        <v>1</v>
      </c>
      <c r="AG1024" s="15">
        <f>IF(H1024="","",Sheet1!T1024)</f>
        <v>70950</v>
      </c>
      <c r="AH1024" s="46">
        <f t="shared" si="153"/>
        <v>70950</v>
      </c>
      <c r="AL1024" s="48">
        <f t="shared" si="154"/>
        <v>8</v>
      </c>
      <c r="AN1024" s="45">
        <f t="shared" si="155"/>
        <v>5676</v>
      </c>
      <c r="AO1024" s="48">
        <f t="shared" si="156"/>
        <v>33311</v>
      </c>
      <c r="AQ1024" s="52" t="str">
        <f t="shared" si="157"/>
        <v>K-hangtra</v>
      </c>
      <c r="AR1024" s="52">
        <f t="shared" si="158"/>
        <v>156</v>
      </c>
      <c r="AS1024" s="52">
        <f t="shared" si="159"/>
        <v>632</v>
      </c>
    </row>
    <row r="1025" spans="3:45" x14ac:dyDescent="0.25">
      <c r="C1025" s="39" t="str">
        <f>IF(H1025="","",Sheet1!AI1025)</f>
        <v>B</v>
      </c>
      <c r="D1025" s="38" t="s">
        <v>3039</v>
      </c>
      <c r="E1025" s="38" t="s">
        <v>25</v>
      </c>
      <c r="F1025" s="39" t="str">
        <f>IF(H1025="","",Sheet1!AF1025)</f>
        <v>07/10/2025</v>
      </c>
      <c r="G1025" t="str">
        <f>IF(H1025="","",Sheet1!AF1025)</f>
        <v>07/10/2025</v>
      </c>
      <c r="H1025" s="21">
        <v>9106036701</v>
      </c>
      <c r="I1025" t="str">
        <f>IF(H1025="","",Sheet1!AF1025)</f>
        <v>07/10/2025</v>
      </c>
      <c r="J1025" s="40" t="str">
        <f t="shared" si="150"/>
        <v>NKHT2510/00200479520</v>
      </c>
      <c r="L1025" s="42" t="str">
        <f>IF(H1025="","",Sheet1!AK1025)</f>
        <v>K25TTM</v>
      </c>
      <c r="M1025" s="42" t="str">
        <f>IF(H1025="","",Sheet1!AE1025)</f>
        <v>00479520</v>
      </c>
      <c r="N1025" s="43" t="str">
        <f>IF(H1025="","",Sheet1!AF1025)</f>
        <v>07/10/2025</v>
      </c>
      <c r="O1025" s="15" t="str">
        <f>IF(H1025="","",Sheet1!AH1025)</f>
        <v>WIN-HNI-00-002</v>
      </c>
      <c r="S1025" s="40" t="str">
        <f>IF(H1025="","",Sheet1!AL1025)</f>
        <v>2031 WM+ HNI 150 Bạch Mai</v>
      </c>
      <c r="V1025" s="40" t="str">
        <f>IF(H1025="","",Sheet1!AL1025)</f>
        <v>2031 WM+ HNI 150 Bạch Mai</v>
      </c>
      <c r="Y1025" s="15" t="str">
        <f>IF(H1025="","",Sheet1!AJ1025)</f>
        <v>CN300</v>
      </c>
      <c r="AB1025" s="51">
        <f t="shared" si="151"/>
        <v>5111</v>
      </c>
      <c r="AC1025" s="51">
        <f t="shared" si="152"/>
        <v>131</v>
      </c>
      <c r="AE1025" s="45">
        <f>IF(H1025="","",Sheet1!U1025)</f>
        <v>1</v>
      </c>
      <c r="AG1025" s="15">
        <f>IF(H1025="","",Sheet1!T1025)</f>
        <v>70950</v>
      </c>
      <c r="AH1025" s="46">
        <f t="shared" si="153"/>
        <v>70950</v>
      </c>
      <c r="AL1025" s="48">
        <f t="shared" si="154"/>
        <v>8</v>
      </c>
      <c r="AN1025" s="45">
        <f t="shared" si="155"/>
        <v>5676</v>
      </c>
      <c r="AO1025" s="48">
        <f t="shared" si="156"/>
        <v>33311</v>
      </c>
      <c r="AQ1025" s="52" t="str">
        <f t="shared" si="157"/>
        <v>K-hangtra</v>
      </c>
      <c r="AR1025" s="52">
        <f t="shared" si="158"/>
        <v>156</v>
      </c>
      <c r="AS1025" s="52">
        <f t="shared" si="159"/>
        <v>632</v>
      </c>
    </row>
    <row r="1026" spans="3:45" x14ac:dyDescent="0.25">
      <c r="C1026" s="39" t="str">
        <f>IF(H1026="","",Sheet1!AI1026)</f>
        <v>B</v>
      </c>
      <c r="D1026" s="38" t="s">
        <v>3039</v>
      </c>
      <c r="E1026" s="38" t="s">
        <v>25</v>
      </c>
      <c r="F1026" s="39" t="str">
        <f>IF(H1026="","",Sheet1!AF1026)</f>
        <v>07/10/2025</v>
      </c>
      <c r="G1026" t="str">
        <f>IF(H1026="","",Sheet1!AF1026)</f>
        <v>07/10/2025</v>
      </c>
      <c r="H1026" s="21">
        <v>9106036750</v>
      </c>
      <c r="I1026" t="str">
        <f>IF(H1026="","",Sheet1!AF1026)</f>
        <v>07/10/2025</v>
      </c>
      <c r="J1026" s="40" t="str">
        <f t="shared" si="150"/>
        <v>NKHT2510/00300018105</v>
      </c>
      <c r="L1026" s="42" t="str">
        <f>IF(H1026="","",Sheet1!AK1026)</f>
        <v>K25TTM</v>
      </c>
      <c r="M1026" s="42" t="str">
        <f>IF(H1026="","",Sheet1!AE1026)</f>
        <v>00018105</v>
      </c>
      <c r="N1026" s="43" t="str">
        <f>IF(H1026="","",Sheet1!AF1026)</f>
        <v>07/10/2025</v>
      </c>
      <c r="O1026" s="15" t="str">
        <f>IF(H1026="","",Sheet1!AH1026)</f>
        <v>WIN-PTO-00-003</v>
      </c>
      <c r="S1026" s="40" t="str">
        <f>IF(H1026="","",Sheet1!AL1026)</f>
        <v>6264 WM+ PTO Khu Ngọc Chúc 3, Đoan Hùng</v>
      </c>
      <c r="V1026" s="40" t="str">
        <f>IF(H1026="","",Sheet1!AL1026)</f>
        <v>6264 WM+ PTO Khu Ngọc Chúc 3, Đoan Hùng</v>
      </c>
      <c r="Y1026" s="15" t="str">
        <f>IF(H1026="","",Sheet1!AJ1026)</f>
        <v>TH200</v>
      </c>
      <c r="AB1026" s="51">
        <f t="shared" si="151"/>
        <v>5111</v>
      </c>
      <c r="AC1026" s="51">
        <f t="shared" si="152"/>
        <v>131</v>
      </c>
      <c r="AE1026" s="45">
        <f>IF(H1026="","",Sheet1!U1026)</f>
        <v>2</v>
      </c>
      <c r="AG1026" s="15">
        <f>IF(H1026="","",Sheet1!T1026)</f>
        <v>45588</v>
      </c>
      <c r="AH1026" s="46">
        <f t="shared" si="153"/>
        <v>91176</v>
      </c>
      <c r="AL1026" s="48">
        <f t="shared" si="154"/>
        <v>8</v>
      </c>
      <c r="AN1026" s="45">
        <f t="shared" si="155"/>
        <v>7294.08</v>
      </c>
      <c r="AO1026" s="48">
        <f t="shared" si="156"/>
        <v>33311</v>
      </c>
      <c r="AQ1026" s="52" t="str">
        <f t="shared" si="157"/>
        <v>K-hangtra</v>
      </c>
      <c r="AR1026" s="52">
        <f t="shared" si="158"/>
        <v>156</v>
      </c>
      <c r="AS1026" s="52">
        <f t="shared" si="159"/>
        <v>632</v>
      </c>
    </row>
    <row r="1027" spans="3:45" x14ac:dyDescent="0.25">
      <c r="C1027" s="39" t="str">
        <f>IF(H1027="","",Sheet1!AI1027)</f>
        <v>B</v>
      </c>
      <c r="D1027" s="38" t="s">
        <v>3039</v>
      </c>
      <c r="E1027" s="38" t="s">
        <v>25</v>
      </c>
      <c r="F1027" s="39" t="str">
        <f>IF(H1027="","",Sheet1!AF1027)</f>
        <v>07/10/2025</v>
      </c>
      <c r="G1027" t="str">
        <f>IF(H1027="","",Sheet1!AF1027)</f>
        <v>07/10/2025</v>
      </c>
      <c r="H1027" s="21">
        <v>9106036730</v>
      </c>
      <c r="I1027" t="str">
        <f>IF(H1027="","",Sheet1!AF1027)</f>
        <v>07/10/2025</v>
      </c>
      <c r="J1027" s="40" t="str">
        <f t="shared" ref="J1027:J1090" si="160">"NKHT25"&amp;TEXT(MONTH(I1027),"00")&amp;"/"&amp;RIGHT(O1027,3)&amp;M1027</f>
        <v>NKHT2510/00400014879</v>
      </c>
      <c r="L1027" s="42" t="str">
        <f>IF(H1027="","",Sheet1!AK1027)</f>
        <v>K25TTM</v>
      </c>
      <c r="M1027" s="42" t="str">
        <f>IF(H1027="","",Sheet1!AE1027)</f>
        <v>00014879</v>
      </c>
      <c r="N1027" s="43" t="str">
        <f>IF(H1027="","",Sheet1!AF1027)</f>
        <v>07/10/2025</v>
      </c>
      <c r="O1027" s="15" t="str">
        <f>IF(H1027="","",Sheet1!AH1027)</f>
        <v>WIN-HTH-00-004</v>
      </c>
      <c r="S1027" s="40" t="str">
        <f>IF(H1027="","",Sheet1!AL1027)</f>
        <v>2BG8 WM+ HTH Thọ Tường, Đức Minh</v>
      </c>
      <c r="V1027" s="40" t="str">
        <f>IF(H1027="","",Sheet1!AL1027)</f>
        <v>2BG8 WM+ HTH Thọ Tường, Đức Minh</v>
      </c>
      <c r="Y1027" s="15" t="str">
        <f>IF(H1027="","",Sheet1!AJ1027)</f>
        <v>GM500</v>
      </c>
      <c r="AB1027" s="51">
        <f t="shared" ref="AB1027:AB1090" si="161">IF(H1027="","",5111)</f>
        <v>5111</v>
      </c>
      <c r="AC1027" s="51">
        <f t="shared" ref="AC1027:AC1090" si="162">IF(H1027="","",131)</f>
        <v>131</v>
      </c>
      <c r="AE1027" s="45">
        <f>IF(H1027="","",Sheet1!U1027)</f>
        <v>1</v>
      </c>
      <c r="AG1027" s="15">
        <f>IF(H1027="","",Sheet1!T1027)</f>
        <v>111058</v>
      </c>
      <c r="AH1027" s="46">
        <f t="shared" ref="AH1027:AH1090" si="163">AE1027*AG1027</f>
        <v>111058</v>
      </c>
      <c r="AL1027" s="48">
        <f t="shared" ref="AL1027:AL1090" si="164">IF(H1027="","",8)</f>
        <v>8</v>
      </c>
      <c r="AN1027" s="45">
        <f t="shared" ref="AN1027:AN1090" si="165">AH1027*8%</f>
        <v>8884.64</v>
      </c>
      <c r="AO1027" s="48">
        <f t="shared" ref="AO1027:AO1090" si="166">IF(H1027="","",33311)</f>
        <v>33311</v>
      </c>
      <c r="AQ1027" s="52" t="str">
        <f t="shared" ref="AQ1027:AQ1090" si="167">IF(H1027="","","K-hangtra")</f>
        <v>K-hangtra</v>
      </c>
      <c r="AR1027" s="52">
        <f t="shared" ref="AR1027:AR1090" si="168">IF(H1027="","",156)</f>
        <v>156</v>
      </c>
      <c r="AS1027" s="52">
        <f t="shared" ref="AS1027:AS1090" si="169">IF(H1027="","",632)</f>
        <v>632</v>
      </c>
    </row>
    <row r="1028" spans="3:45" x14ac:dyDescent="0.25">
      <c r="C1028" s="39" t="str">
        <f>IF(H1028="","",Sheet1!AI1028)</f>
        <v>B</v>
      </c>
      <c r="D1028" s="38" t="s">
        <v>3039</v>
      </c>
      <c r="E1028" s="38" t="s">
        <v>25</v>
      </c>
      <c r="F1028" s="39" t="str">
        <f>IF(H1028="","",Sheet1!AF1028)</f>
        <v>07/10/2025</v>
      </c>
      <c r="G1028" t="str">
        <f>IF(H1028="","",Sheet1!AF1028)</f>
        <v>07/10/2025</v>
      </c>
      <c r="H1028" s="21">
        <v>9106036752</v>
      </c>
      <c r="I1028" t="str">
        <f>IF(H1028="","",Sheet1!AF1028)</f>
        <v>07/10/2025</v>
      </c>
      <c r="J1028" s="40" t="str">
        <f t="shared" si="160"/>
        <v>NKHT2510/02000033418</v>
      </c>
      <c r="L1028" s="42" t="str">
        <f>IF(H1028="","",Sheet1!AK1028)</f>
        <v>K25TTM</v>
      </c>
      <c r="M1028" s="42" t="str">
        <f>IF(H1028="","",Sheet1!AE1028)</f>
        <v>00033418</v>
      </c>
      <c r="N1028" s="43" t="str">
        <f>IF(H1028="","",Sheet1!AF1028)</f>
        <v>07/10/2025</v>
      </c>
      <c r="O1028" s="15" t="str">
        <f>IF(H1028="","",Sheet1!AH1028)</f>
        <v>WIN-020</v>
      </c>
      <c r="S1028" s="40" t="str">
        <f>IF(H1028="","",Sheet1!AL1028)</f>
        <v>2AIX WM+ THA Thôn 6, Nga Liên</v>
      </c>
      <c r="V1028" s="40" t="str">
        <f>IF(H1028="","",Sheet1!AL1028)</f>
        <v>2AIX WM+ THA Thôn 6, Nga Liên</v>
      </c>
      <c r="Y1028" s="15" t="str">
        <f>IF(H1028="","",Sheet1!AJ1028)</f>
        <v>GSG250</v>
      </c>
      <c r="AB1028" s="51">
        <f t="shared" si="161"/>
        <v>5111</v>
      </c>
      <c r="AC1028" s="51">
        <f t="shared" si="162"/>
        <v>131</v>
      </c>
      <c r="AE1028" s="45">
        <f>IF(H1028="","",Sheet1!U1028)</f>
        <v>6</v>
      </c>
      <c r="AG1028" s="15">
        <f>IF(H1028="","",Sheet1!T1028)</f>
        <v>50400</v>
      </c>
      <c r="AH1028" s="46">
        <f t="shared" si="163"/>
        <v>302400</v>
      </c>
      <c r="AL1028" s="48">
        <f t="shared" si="164"/>
        <v>8</v>
      </c>
      <c r="AN1028" s="45">
        <f t="shared" si="165"/>
        <v>24192</v>
      </c>
      <c r="AO1028" s="48">
        <f t="shared" si="166"/>
        <v>33311</v>
      </c>
      <c r="AQ1028" s="52" t="str">
        <f t="shared" si="167"/>
        <v>K-hangtra</v>
      </c>
      <c r="AR1028" s="52">
        <f t="shared" si="168"/>
        <v>156</v>
      </c>
      <c r="AS1028" s="52">
        <f t="shared" si="169"/>
        <v>632</v>
      </c>
    </row>
    <row r="1029" spans="3:45" x14ac:dyDescent="0.25">
      <c r="C1029" s="39" t="str">
        <f>IF(H1029="","",Sheet1!AI1029)</f>
        <v>N</v>
      </c>
      <c r="D1029" s="38" t="s">
        <v>3039</v>
      </c>
      <c r="E1029" s="38" t="s">
        <v>25</v>
      </c>
      <c r="F1029" s="39" t="str">
        <f>IF(H1029="","",Sheet1!AF1029)</f>
        <v>07/10/2025</v>
      </c>
      <c r="G1029" t="str">
        <f>IF(H1029="","",Sheet1!AF1029)</f>
        <v>07/10/2025</v>
      </c>
      <c r="H1029" s="21">
        <v>9106036787</v>
      </c>
      <c r="I1029" t="str">
        <f>IF(H1029="","",Sheet1!AF1029)</f>
        <v>07/10/2025</v>
      </c>
      <c r="J1029" s="40" t="str">
        <f t="shared" si="160"/>
        <v>NKHT2510/78500159334</v>
      </c>
      <c r="L1029" s="42" t="str">
        <f>IF(H1029="","",Sheet1!AK1029)</f>
        <v>K25TTM</v>
      </c>
      <c r="M1029" s="42" t="str">
        <f>IF(H1029="","",Sheet1!AE1029)</f>
        <v>00159334</v>
      </c>
      <c r="N1029" s="43" t="str">
        <f>IF(H1029="","",Sheet1!AF1029)</f>
        <v>07/10/2025</v>
      </c>
      <c r="O1029" s="15" t="str">
        <f>IF(H1029="","",Sheet1!AH1029)</f>
        <v>WIN3785</v>
      </c>
      <c r="S1029" s="40" t="str">
        <f>IF(H1029="","",Sheet1!AL1029)</f>
        <v>3785 WM+ HCM 54 đường 339</v>
      </c>
      <c r="V1029" s="40" t="str">
        <f>IF(H1029="","",Sheet1!AL1029)</f>
        <v>3785 WM+ HCM 54 đường 339</v>
      </c>
      <c r="Y1029" s="15" t="str">
        <f>IF(H1029="","",Sheet1!AJ1029)</f>
        <v>GM500</v>
      </c>
      <c r="AB1029" s="51">
        <f t="shared" si="161"/>
        <v>5111</v>
      </c>
      <c r="AC1029" s="51">
        <f t="shared" si="162"/>
        <v>131</v>
      </c>
      <c r="AE1029" s="45">
        <f>IF(H1029="","",Sheet1!U1029)</f>
        <v>2</v>
      </c>
      <c r="AG1029" s="15">
        <f>IF(H1029="","",Sheet1!T1029)</f>
        <v>111058</v>
      </c>
      <c r="AH1029" s="46">
        <f t="shared" si="163"/>
        <v>222116</v>
      </c>
      <c r="AL1029" s="48">
        <f t="shared" si="164"/>
        <v>8</v>
      </c>
      <c r="AN1029" s="45">
        <f t="shared" si="165"/>
        <v>17769.28</v>
      </c>
      <c r="AO1029" s="48">
        <f t="shared" si="166"/>
        <v>33311</v>
      </c>
      <c r="AQ1029" s="52" t="str">
        <f t="shared" si="167"/>
        <v>K-hangtra</v>
      </c>
      <c r="AR1029" s="52">
        <f t="shared" si="168"/>
        <v>156</v>
      </c>
      <c r="AS1029" s="52">
        <f t="shared" si="169"/>
        <v>632</v>
      </c>
    </row>
    <row r="1030" spans="3:45" x14ac:dyDescent="0.25">
      <c r="C1030" s="39" t="str">
        <f>IF(H1030="","",Sheet1!AI1030)</f>
        <v>N</v>
      </c>
      <c r="D1030" s="38" t="s">
        <v>3039</v>
      </c>
      <c r="E1030" s="38" t="s">
        <v>25</v>
      </c>
      <c r="F1030" s="39" t="str">
        <f>IF(H1030="","",Sheet1!AF1030)</f>
        <v>07/10/2025</v>
      </c>
      <c r="G1030" t="str">
        <f>IF(H1030="","",Sheet1!AF1030)</f>
        <v>07/10/2025</v>
      </c>
      <c r="H1030" s="21">
        <v>9106036787</v>
      </c>
      <c r="I1030" t="str">
        <f>IF(H1030="","",Sheet1!AF1030)</f>
        <v>07/10/2025</v>
      </c>
      <c r="J1030" s="40" t="str">
        <f t="shared" si="160"/>
        <v>NKHT2510/78500159334</v>
      </c>
      <c r="L1030" s="42" t="str">
        <f>IF(H1030="","",Sheet1!AK1030)</f>
        <v>K25TTM</v>
      </c>
      <c r="M1030" s="42" t="str">
        <f>IF(H1030="","",Sheet1!AE1030)</f>
        <v>00159334</v>
      </c>
      <c r="N1030" s="43" t="str">
        <f>IF(H1030="","",Sheet1!AF1030)</f>
        <v>07/10/2025</v>
      </c>
      <c r="O1030" s="15" t="str">
        <f>IF(H1030="","",Sheet1!AH1030)</f>
        <v>WIN3785</v>
      </c>
      <c r="S1030" s="40" t="str">
        <f>IF(H1030="","",Sheet1!AL1030)</f>
        <v>3785 WM+ HCM 54 đường 339</v>
      </c>
      <c r="V1030" s="40" t="str">
        <f>IF(H1030="","",Sheet1!AL1030)</f>
        <v>3785 WM+ HCM 54 đường 339</v>
      </c>
      <c r="Y1030" s="15" t="str">
        <f>IF(H1030="","",Sheet1!AJ1030)</f>
        <v>CGM300</v>
      </c>
      <c r="AB1030" s="51">
        <f t="shared" si="161"/>
        <v>5111</v>
      </c>
      <c r="AC1030" s="51">
        <f t="shared" si="162"/>
        <v>131</v>
      </c>
      <c r="AE1030" s="45">
        <f>IF(H1030="","",Sheet1!U1030)</f>
        <v>1</v>
      </c>
      <c r="AG1030" s="15">
        <f>IF(H1030="","",Sheet1!T1030)</f>
        <v>73431</v>
      </c>
      <c r="AH1030" s="46">
        <f t="shared" si="163"/>
        <v>73431</v>
      </c>
      <c r="AL1030" s="48">
        <f t="shared" si="164"/>
        <v>8</v>
      </c>
      <c r="AN1030" s="45">
        <f t="shared" si="165"/>
        <v>5874.4800000000005</v>
      </c>
      <c r="AO1030" s="48">
        <f t="shared" si="166"/>
        <v>33311</v>
      </c>
      <c r="AQ1030" s="52" t="str">
        <f t="shared" si="167"/>
        <v>K-hangtra</v>
      </c>
      <c r="AR1030" s="52">
        <f t="shared" si="168"/>
        <v>156</v>
      </c>
      <c r="AS1030" s="52">
        <f t="shared" si="169"/>
        <v>632</v>
      </c>
    </row>
    <row r="1031" spans="3:45" x14ac:dyDescent="0.25">
      <c r="C1031" s="39" t="str">
        <f>IF(H1031="","",Sheet1!AI1031)</f>
        <v>N</v>
      </c>
      <c r="D1031" s="38" t="s">
        <v>3039</v>
      </c>
      <c r="E1031" s="38" t="s">
        <v>25</v>
      </c>
      <c r="F1031" s="39" t="str">
        <f>IF(H1031="","",Sheet1!AF1031)</f>
        <v>07/10/2025</v>
      </c>
      <c r="G1031" t="str">
        <f>IF(H1031="","",Sheet1!AF1031)</f>
        <v>07/10/2025</v>
      </c>
      <c r="H1031" s="21">
        <v>9106036787</v>
      </c>
      <c r="I1031" t="str">
        <f>IF(H1031="","",Sheet1!AF1031)</f>
        <v>07/10/2025</v>
      </c>
      <c r="J1031" s="40" t="str">
        <f t="shared" si="160"/>
        <v>NKHT2510/78500159334</v>
      </c>
      <c r="L1031" s="42" t="str">
        <f>IF(H1031="","",Sheet1!AK1031)</f>
        <v>K25TTM</v>
      </c>
      <c r="M1031" s="42" t="str">
        <f>IF(H1031="","",Sheet1!AE1031)</f>
        <v>00159334</v>
      </c>
      <c r="N1031" s="43" t="str">
        <f>IF(H1031="","",Sheet1!AF1031)</f>
        <v>07/10/2025</v>
      </c>
      <c r="O1031" s="15" t="str">
        <f>IF(H1031="","",Sheet1!AH1031)</f>
        <v>WIN3785</v>
      </c>
      <c r="S1031" s="40" t="str">
        <f>IF(H1031="","",Sheet1!AL1031)</f>
        <v>3785 WM+ HCM 54 đường 339</v>
      </c>
      <c r="V1031" s="40" t="str">
        <f>IF(H1031="","",Sheet1!AL1031)</f>
        <v>3785 WM+ HCM 54 đường 339</v>
      </c>
      <c r="Y1031" s="15" t="str">
        <f>IF(H1031="","",Sheet1!AJ1031)</f>
        <v>TH200</v>
      </c>
      <c r="AB1031" s="51">
        <f t="shared" si="161"/>
        <v>5111</v>
      </c>
      <c r="AC1031" s="51">
        <f t="shared" si="162"/>
        <v>131</v>
      </c>
      <c r="AE1031" s="45">
        <f>IF(H1031="","",Sheet1!U1031)</f>
        <v>5</v>
      </c>
      <c r="AG1031" s="15">
        <f>IF(H1031="","",Sheet1!T1031)</f>
        <v>45588</v>
      </c>
      <c r="AH1031" s="46">
        <f t="shared" si="163"/>
        <v>227940</v>
      </c>
      <c r="AL1031" s="48">
        <f t="shared" si="164"/>
        <v>8</v>
      </c>
      <c r="AN1031" s="45">
        <f t="shared" si="165"/>
        <v>18235.2</v>
      </c>
      <c r="AO1031" s="48">
        <f t="shared" si="166"/>
        <v>33311</v>
      </c>
      <c r="AQ1031" s="52" t="str">
        <f t="shared" si="167"/>
        <v>K-hangtra</v>
      </c>
      <c r="AR1031" s="52">
        <f t="shared" si="168"/>
        <v>156</v>
      </c>
      <c r="AS1031" s="52">
        <f t="shared" si="169"/>
        <v>632</v>
      </c>
    </row>
    <row r="1032" spans="3:45" x14ac:dyDescent="0.25">
      <c r="C1032" s="39" t="str">
        <f>IF(H1032="","",Sheet1!AI1032)</f>
        <v>N</v>
      </c>
      <c r="D1032" s="38" t="s">
        <v>3039</v>
      </c>
      <c r="E1032" s="38" t="s">
        <v>25</v>
      </c>
      <c r="F1032" s="39" t="str">
        <f>IF(H1032="","",Sheet1!AF1032)</f>
        <v>07/10/2025</v>
      </c>
      <c r="G1032" t="str">
        <f>IF(H1032="","",Sheet1!AF1032)</f>
        <v>07/10/2025</v>
      </c>
      <c r="H1032" s="21">
        <v>9106036802</v>
      </c>
      <c r="I1032" t="str">
        <f>IF(H1032="","",Sheet1!AF1032)</f>
        <v>07/10/2025</v>
      </c>
      <c r="J1032" s="40" t="str">
        <f t="shared" si="160"/>
        <v>NKHT2510/66200159337</v>
      </c>
      <c r="L1032" s="42" t="str">
        <f>IF(H1032="","",Sheet1!AK1032)</f>
        <v>K25TTM</v>
      </c>
      <c r="M1032" s="42" t="str">
        <f>IF(H1032="","",Sheet1!AE1032)</f>
        <v>00159337</v>
      </c>
      <c r="N1032" s="43" t="str">
        <f>IF(H1032="","",Sheet1!AF1032)</f>
        <v>07/10/2025</v>
      </c>
      <c r="O1032" s="15" t="str">
        <f>IF(H1032="","",Sheet1!AH1032)</f>
        <v>WIN4662</v>
      </c>
      <c r="S1032" s="40" t="str">
        <f>IF(H1032="","",Sheet1!AL1032)</f>
        <v>4662 WM+ HCM Tầng 1+2B Gateway Thảo Điền</v>
      </c>
      <c r="V1032" s="40" t="str">
        <f>IF(H1032="","",Sheet1!AL1032)</f>
        <v>4662 WM+ HCM Tầng 1+2B Gateway Thảo Điền</v>
      </c>
      <c r="Y1032" s="15" t="str">
        <f>IF(H1032="","",Sheet1!AJ1032)</f>
        <v>GXD500</v>
      </c>
      <c r="AB1032" s="51">
        <f t="shared" si="161"/>
        <v>5111</v>
      </c>
      <c r="AC1032" s="51">
        <f t="shared" si="162"/>
        <v>131</v>
      </c>
      <c r="AE1032" s="45">
        <f>IF(H1032="","",Sheet1!U1032)</f>
        <v>1</v>
      </c>
      <c r="AG1032" s="15">
        <f>IF(H1032="","",Sheet1!T1032)</f>
        <v>111606</v>
      </c>
      <c r="AH1032" s="46">
        <f t="shared" si="163"/>
        <v>111606</v>
      </c>
      <c r="AL1032" s="48">
        <f t="shared" si="164"/>
        <v>8</v>
      </c>
      <c r="AN1032" s="45">
        <f t="shared" si="165"/>
        <v>8928.48</v>
      </c>
      <c r="AO1032" s="48">
        <f t="shared" si="166"/>
        <v>33311</v>
      </c>
      <c r="AQ1032" s="52" t="str">
        <f t="shared" si="167"/>
        <v>K-hangtra</v>
      </c>
      <c r="AR1032" s="52">
        <f t="shared" si="168"/>
        <v>156</v>
      </c>
      <c r="AS1032" s="52">
        <f t="shared" si="169"/>
        <v>632</v>
      </c>
    </row>
    <row r="1033" spans="3:45" x14ac:dyDescent="0.25">
      <c r="C1033" s="39" t="str">
        <f>IF(H1033="","",Sheet1!AI1033)</f>
        <v>N</v>
      </c>
      <c r="D1033" s="38" t="s">
        <v>3039</v>
      </c>
      <c r="E1033" s="38" t="s">
        <v>25</v>
      </c>
      <c r="F1033" s="39" t="str">
        <f>IF(H1033="","",Sheet1!AF1033)</f>
        <v>07/10/2025</v>
      </c>
      <c r="G1033" t="str">
        <f>IF(H1033="","",Sheet1!AF1033)</f>
        <v>07/10/2025</v>
      </c>
      <c r="H1033" s="21">
        <v>9106036802</v>
      </c>
      <c r="I1033" t="str">
        <f>IF(H1033="","",Sheet1!AF1033)</f>
        <v>07/10/2025</v>
      </c>
      <c r="J1033" s="40" t="str">
        <f t="shared" si="160"/>
        <v>NKHT2510/66200159337</v>
      </c>
      <c r="L1033" s="42" t="str">
        <f>IF(H1033="","",Sheet1!AK1033)</f>
        <v>K25TTM</v>
      </c>
      <c r="M1033" s="42" t="str">
        <f>IF(H1033="","",Sheet1!AE1033)</f>
        <v>00159337</v>
      </c>
      <c r="N1033" s="43" t="str">
        <f>IF(H1033="","",Sheet1!AF1033)</f>
        <v>07/10/2025</v>
      </c>
      <c r="O1033" s="15" t="str">
        <f>IF(H1033="","",Sheet1!AH1033)</f>
        <v>WIN4662</v>
      </c>
      <c r="S1033" s="40" t="str">
        <f>IF(H1033="","",Sheet1!AL1033)</f>
        <v>4662 WM+ HCM Tầng 1+2B Gateway Thảo Điền</v>
      </c>
      <c r="V1033" s="40" t="str">
        <f>IF(H1033="","",Sheet1!AL1033)</f>
        <v>4662 WM+ HCM Tầng 1+2B Gateway Thảo Điền</v>
      </c>
      <c r="Y1033" s="15" t="str">
        <f>IF(H1033="","",Sheet1!AJ1033)</f>
        <v>GTLX250G</v>
      </c>
      <c r="AB1033" s="51">
        <f t="shared" si="161"/>
        <v>5111</v>
      </c>
      <c r="AC1033" s="51">
        <f t="shared" si="162"/>
        <v>131</v>
      </c>
      <c r="AE1033" s="45">
        <f>IF(H1033="","",Sheet1!U1033)</f>
        <v>5</v>
      </c>
      <c r="AG1033" s="15">
        <f>IF(H1033="","",Sheet1!T1033)</f>
        <v>41150</v>
      </c>
      <c r="AH1033" s="46">
        <f t="shared" si="163"/>
        <v>205750</v>
      </c>
      <c r="AL1033" s="48">
        <f t="shared" si="164"/>
        <v>8</v>
      </c>
      <c r="AN1033" s="45">
        <f t="shared" si="165"/>
        <v>16460</v>
      </c>
      <c r="AO1033" s="48">
        <f t="shared" si="166"/>
        <v>33311</v>
      </c>
      <c r="AQ1033" s="52" t="str">
        <f t="shared" si="167"/>
        <v>K-hangtra</v>
      </c>
      <c r="AR1033" s="52">
        <f t="shared" si="168"/>
        <v>156</v>
      </c>
      <c r="AS1033" s="52">
        <f t="shared" si="169"/>
        <v>632</v>
      </c>
    </row>
    <row r="1034" spans="3:45" x14ac:dyDescent="0.25">
      <c r="C1034" s="39" t="str">
        <f>IF(H1034="","",Sheet1!AI1034)</f>
        <v>N</v>
      </c>
      <c r="D1034" s="38" t="s">
        <v>3039</v>
      </c>
      <c r="E1034" s="38" t="s">
        <v>25</v>
      </c>
      <c r="F1034" s="39" t="str">
        <f>IF(H1034="","",Sheet1!AF1034)</f>
        <v>07/10/2025</v>
      </c>
      <c r="G1034" t="str">
        <f>IF(H1034="","",Sheet1!AF1034)</f>
        <v>07/10/2025</v>
      </c>
      <c r="H1034" s="21">
        <v>9106036802</v>
      </c>
      <c r="I1034" t="str">
        <f>IF(H1034="","",Sheet1!AF1034)</f>
        <v>07/10/2025</v>
      </c>
      <c r="J1034" s="40" t="str">
        <f t="shared" si="160"/>
        <v>NKHT2510/66200159337</v>
      </c>
      <c r="L1034" s="42" t="str">
        <f>IF(H1034="","",Sheet1!AK1034)</f>
        <v>K25TTM</v>
      </c>
      <c r="M1034" s="42" t="str">
        <f>IF(H1034="","",Sheet1!AE1034)</f>
        <v>00159337</v>
      </c>
      <c r="N1034" s="43" t="str">
        <f>IF(H1034="","",Sheet1!AF1034)</f>
        <v>07/10/2025</v>
      </c>
      <c r="O1034" s="15" t="str">
        <f>IF(H1034="","",Sheet1!AH1034)</f>
        <v>WIN4662</v>
      </c>
      <c r="S1034" s="40" t="str">
        <f>IF(H1034="","",Sheet1!AL1034)</f>
        <v>4662 WM+ HCM Tầng 1+2B Gateway Thảo Điền</v>
      </c>
      <c r="V1034" s="40" t="str">
        <f>IF(H1034="","",Sheet1!AL1034)</f>
        <v>4662 WM+ HCM Tầng 1+2B Gateway Thảo Điền</v>
      </c>
      <c r="Y1034" s="15" t="str">
        <f>IF(H1034="","",Sheet1!AJ1034)</f>
        <v>MNH250</v>
      </c>
      <c r="AB1034" s="51">
        <f t="shared" si="161"/>
        <v>5111</v>
      </c>
      <c r="AC1034" s="51">
        <f t="shared" si="162"/>
        <v>131</v>
      </c>
      <c r="AE1034" s="45">
        <f>IF(H1034="","",Sheet1!U1034)</f>
        <v>4</v>
      </c>
      <c r="AG1034" s="15">
        <f>IF(H1034="","",Sheet1!T1034)</f>
        <v>46000</v>
      </c>
      <c r="AH1034" s="46">
        <f t="shared" si="163"/>
        <v>184000</v>
      </c>
      <c r="AL1034" s="48">
        <f t="shared" si="164"/>
        <v>8</v>
      </c>
      <c r="AN1034" s="45">
        <f t="shared" si="165"/>
        <v>14720</v>
      </c>
      <c r="AO1034" s="48">
        <f t="shared" si="166"/>
        <v>33311</v>
      </c>
      <c r="AQ1034" s="52" t="str">
        <f t="shared" si="167"/>
        <v>K-hangtra</v>
      </c>
      <c r="AR1034" s="52">
        <f t="shared" si="168"/>
        <v>156</v>
      </c>
      <c r="AS1034" s="52">
        <f t="shared" si="169"/>
        <v>632</v>
      </c>
    </row>
    <row r="1035" spans="3:45" x14ac:dyDescent="0.25">
      <c r="C1035" s="39" t="str">
        <f>IF(H1035="","",Sheet1!AI1035)</f>
        <v>N</v>
      </c>
      <c r="D1035" s="38" t="s">
        <v>3039</v>
      </c>
      <c r="E1035" s="38" t="s">
        <v>25</v>
      </c>
      <c r="F1035" s="39" t="str">
        <f>IF(H1035="","",Sheet1!AF1035)</f>
        <v>07/10/2025</v>
      </c>
      <c r="G1035" t="str">
        <f>IF(H1035="","",Sheet1!AF1035)</f>
        <v>07/10/2025</v>
      </c>
      <c r="H1035" s="21">
        <v>9106036794</v>
      </c>
      <c r="I1035" t="str">
        <f>IF(H1035="","",Sheet1!AF1035)</f>
        <v>07/10/2025</v>
      </c>
      <c r="J1035" s="40" t="str">
        <f t="shared" si="160"/>
        <v>NKHT2510/02800010145</v>
      </c>
      <c r="L1035" s="42" t="str">
        <f>IF(H1035="","",Sheet1!AK1035)</f>
        <v>K25TTM</v>
      </c>
      <c r="M1035" s="42" t="str">
        <f>IF(H1035="","",Sheet1!AE1035)</f>
        <v>00010145</v>
      </c>
      <c r="N1035" s="43" t="str">
        <f>IF(H1035="","",Sheet1!AF1035)</f>
        <v>07/10/2025</v>
      </c>
      <c r="O1035" s="15" t="str">
        <f>IF(H1035="","",Sheet1!AH1035)</f>
        <v>WIN-028</v>
      </c>
      <c r="S1035" s="40" t="str">
        <f>IF(H1035="","",Sheet1!AL1035)</f>
        <v>5719 WM+ KHA 19 Đường A1, KDT Vĩnh Điềm</v>
      </c>
      <c r="V1035" s="40" t="str">
        <f>IF(H1035="","",Sheet1!AL1035)</f>
        <v>5719 WM+ KHA 19 Đường A1, KDT Vĩnh Điềm</v>
      </c>
      <c r="Y1035" s="15" t="str">
        <f>IF(H1035="","",Sheet1!AJ1035)</f>
        <v>GM500</v>
      </c>
      <c r="AB1035" s="51">
        <f t="shared" si="161"/>
        <v>5111</v>
      </c>
      <c r="AC1035" s="51">
        <f t="shared" si="162"/>
        <v>131</v>
      </c>
      <c r="AE1035" s="45">
        <f>IF(H1035="","",Sheet1!U1035)</f>
        <v>5</v>
      </c>
      <c r="AG1035" s="15">
        <f>IF(H1035="","",Sheet1!T1035)</f>
        <v>111058</v>
      </c>
      <c r="AH1035" s="46">
        <f t="shared" si="163"/>
        <v>555290</v>
      </c>
      <c r="AL1035" s="48">
        <f t="shared" si="164"/>
        <v>8</v>
      </c>
      <c r="AN1035" s="45">
        <f t="shared" si="165"/>
        <v>44423.200000000004</v>
      </c>
      <c r="AO1035" s="48">
        <f t="shared" si="166"/>
        <v>33311</v>
      </c>
      <c r="AQ1035" s="52" t="str">
        <f t="shared" si="167"/>
        <v>K-hangtra</v>
      </c>
      <c r="AR1035" s="52">
        <f t="shared" si="168"/>
        <v>156</v>
      </c>
      <c r="AS1035" s="52">
        <f t="shared" si="169"/>
        <v>632</v>
      </c>
    </row>
    <row r="1036" spans="3:45" x14ac:dyDescent="0.25">
      <c r="C1036" s="39" t="str">
        <f>IF(H1036="","",Sheet1!AI1036)</f>
        <v>N</v>
      </c>
      <c r="D1036" s="38" t="s">
        <v>3039</v>
      </c>
      <c r="E1036" s="38" t="s">
        <v>25</v>
      </c>
      <c r="F1036" s="39" t="str">
        <f>IF(H1036="","",Sheet1!AF1036)</f>
        <v>07/10/2025</v>
      </c>
      <c r="G1036" t="str">
        <f>IF(H1036="","",Sheet1!AF1036)</f>
        <v>07/10/2025</v>
      </c>
      <c r="H1036" s="21">
        <v>9106036794</v>
      </c>
      <c r="I1036" t="str">
        <f>IF(H1036="","",Sheet1!AF1036)</f>
        <v>07/10/2025</v>
      </c>
      <c r="J1036" s="40" t="str">
        <f t="shared" si="160"/>
        <v>NKHT2510/02800010145</v>
      </c>
      <c r="L1036" s="42" t="str">
        <f>IF(H1036="","",Sheet1!AK1036)</f>
        <v>K25TTM</v>
      </c>
      <c r="M1036" s="42" t="str">
        <f>IF(H1036="","",Sheet1!AE1036)</f>
        <v>00010145</v>
      </c>
      <c r="N1036" s="43" t="str">
        <f>IF(H1036="","",Sheet1!AF1036)</f>
        <v>07/10/2025</v>
      </c>
      <c r="O1036" s="15" t="str">
        <f>IF(H1036="","",Sheet1!AH1036)</f>
        <v>WIN-028</v>
      </c>
      <c r="S1036" s="40" t="str">
        <f>IF(H1036="","",Sheet1!AL1036)</f>
        <v>5719 WM+ KHA 19 Đường A1, KDT Vĩnh Điềm</v>
      </c>
      <c r="V1036" s="40" t="str">
        <f>IF(H1036="","",Sheet1!AL1036)</f>
        <v>5719 WM+ KHA 19 Đường A1, KDT Vĩnh Điềm</v>
      </c>
      <c r="Y1036" s="15" t="str">
        <f>IF(H1036="","",Sheet1!AJ1036)</f>
        <v>MNH250</v>
      </c>
      <c r="AB1036" s="51">
        <f t="shared" si="161"/>
        <v>5111</v>
      </c>
      <c r="AC1036" s="51">
        <f t="shared" si="162"/>
        <v>131</v>
      </c>
      <c r="AE1036" s="45">
        <f>IF(H1036="","",Sheet1!U1036)</f>
        <v>2</v>
      </c>
      <c r="AG1036" s="15">
        <f>IF(H1036="","",Sheet1!T1036)</f>
        <v>46000</v>
      </c>
      <c r="AH1036" s="46">
        <f t="shared" si="163"/>
        <v>92000</v>
      </c>
      <c r="AL1036" s="48">
        <f t="shared" si="164"/>
        <v>8</v>
      </c>
      <c r="AN1036" s="45">
        <f t="shared" si="165"/>
        <v>7360</v>
      </c>
      <c r="AO1036" s="48">
        <f t="shared" si="166"/>
        <v>33311</v>
      </c>
      <c r="AQ1036" s="52" t="str">
        <f t="shared" si="167"/>
        <v>K-hangtra</v>
      </c>
      <c r="AR1036" s="52">
        <f t="shared" si="168"/>
        <v>156</v>
      </c>
      <c r="AS1036" s="52">
        <f t="shared" si="169"/>
        <v>632</v>
      </c>
    </row>
    <row r="1037" spans="3:45" x14ac:dyDescent="0.25">
      <c r="C1037" s="39" t="str">
        <f>IF(H1037="","",Sheet1!AI1037)</f>
        <v>N</v>
      </c>
      <c r="D1037" s="38" t="s">
        <v>3039</v>
      </c>
      <c r="E1037" s="38" t="s">
        <v>25</v>
      </c>
      <c r="F1037" s="39" t="str">
        <f>IF(H1037="","",Sheet1!AF1037)</f>
        <v>07/10/2025</v>
      </c>
      <c r="G1037" t="str">
        <f>IF(H1037="","",Sheet1!AF1037)</f>
        <v>07/10/2025</v>
      </c>
      <c r="H1037" s="21">
        <v>9106036821</v>
      </c>
      <c r="I1037" t="str">
        <f>IF(H1037="","",Sheet1!AF1037)</f>
        <v>07/10/2025</v>
      </c>
      <c r="J1037" s="40" t="str">
        <f t="shared" si="160"/>
        <v>NKHT2510/73500159338</v>
      </c>
      <c r="L1037" s="42" t="str">
        <f>IF(H1037="","",Sheet1!AK1037)</f>
        <v>K25TTM</v>
      </c>
      <c r="M1037" s="42" t="str">
        <f>IF(H1037="","",Sheet1!AE1037)</f>
        <v>00159338</v>
      </c>
      <c r="N1037" s="43" t="str">
        <f>IF(H1037="","",Sheet1!AF1037)</f>
        <v>07/10/2025</v>
      </c>
      <c r="O1037" s="15" t="str">
        <f>IF(H1037="","",Sheet1!AH1037)</f>
        <v>WIN6735</v>
      </c>
      <c r="S1037" s="40" t="str">
        <f>IF(H1037="","",Sheet1!AL1037)</f>
        <v>6735 WM+ HCM 9A Thoại Ngọc Hầu</v>
      </c>
      <c r="V1037" s="40" t="str">
        <f>IF(H1037="","",Sheet1!AL1037)</f>
        <v>6735 WM+ HCM 9A Thoại Ngọc Hầu</v>
      </c>
      <c r="Y1037" s="15" t="str">
        <f>IF(H1037="","",Sheet1!AJ1037)</f>
        <v>CGM300</v>
      </c>
      <c r="AB1037" s="51">
        <f t="shared" si="161"/>
        <v>5111</v>
      </c>
      <c r="AC1037" s="51">
        <f t="shared" si="162"/>
        <v>131</v>
      </c>
      <c r="AE1037" s="45">
        <f>IF(H1037="","",Sheet1!U1037)</f>
        <v>2</v>
      </c>
      <c r="AG1037" s="15">
        <f>IF(H1037="","",Sheet1!T1037)</f>
        <v>73431</v>
      </c>
      <c r="AH1037" s="46">
        <f t="shared" si="163"/>
        <v>146862</v>
      </c>
      <c r="AL1037" s="48">
        <f t="shared" si="164"/>
        <v>8</v>
      </c>
      <c r="AN1037" s="45">
        <f t="shared" si="165"/>
        <v>11748.960000000001</v>
      </c>
      <c r="AO1037" s="48">
        <f t="shared" si="166"/>
        <v>33311</v>
      </c>
      <c r="AQ1037" s="52" t="str">
        <f t="shared" si="167"/>
        <v>K-hangtra</v>
      </c>
      <c r="AR1037" s="52">
        <f t="shared" si="168"/>
        <v>156</v>
      </c>
      <c r="AS1037" s="52">
        <f t="shared" si="169"/>
        <v>632</v>
      </c>
    </row>
    <row r="1038" spans="3:45" x14ac:dyDescent="0.25">
      <c r="C1038" s="39" t="str">
        <f>IF(H1038="","",Sheet1!AI1038)</f>
        <v>N</v>
      </c>
      <c r="D1038" s="38" t="s">
        <v>3039</v>
      </c>
      <c r="E1038" s="38" t="s">
        <v>25</v>
      </c>
      <c r="F1038" s="39" t="str">
        <f>IF(H1038="","",Sheet1!AF1038)</f>
        <v>07/10/2025</v>
      </c>
      <c r="G1038" t="str">
        <f>IF(H1038="","",Sheet1!AF1038)</f>
        <v>07/10/2025</v>
      </c>
      <c r="H1038" s="21">
        <v>9106036821</v>
      </c>
      <c r="I1038" t="str">
        <f>IF(H1038="","",Sheet1!AF1038)</f>
        <v>07/10/2025</v>
      </c>
      <c r="J1038" s="40" t="str">
        <f t="shared" si="160"/>
        <v>NKHT2510/73500159338</v>
      </c>
      <c r="L1038" s="42" t="str">
        <f>IF(H1038="","",Sheet1!AK1038)</f>
        <v>K25TTM</v>
      </c>
      <c r="M1038" s="42" t="str">
        <f>IF(H1038="","",Sheet1!AE1038)</f>
        <v>00159338</v>
      </c>
      <c r="N1038" s="43" t="str">
        <f>IF(H1038="","",Sheet1!AF1038)</f>
        <v>07/10/2025</v>
      </c>
      <c r="O1038" s="15" t="str">
        <f>IF(H1038="","",Sheet1!AH1038)</f>
        <v>WIN6735</v>
      </c>
      <c r="S1038" s="40" t="str">
        <f>IF(H1038="","",Sheet1!AL1038)</f>
        <v>6735 WM+ HCM 9A Thoại Ngọc Hầu</v>
      </c>
      <c r="V1038" s="40" t="str">
        <f>IF(H1038="","",Sheet1!AL1038)</f>
        <v>6735 WM+ HCM 9A Thoại Ngọc Hầu</v>
      </c>
      <c r="Y1038" s="15" t="str">
        <f>IF(H1038="","",Sheet1!AJ1038)</f>
        <v>GM500</v>
      </c>
      <c r="AB1038" s="51">
        <f t="shared" si="161"/>
        <v>5111</v>
      </c>
      <c r="AC1038" s="51">
        <f t="shared" si="162"/>
        <v>131</v>
      </c>
      <c r="AE1038" s="45">
        <f>IF(H1038="","",Sheet1!U1038)</f>
        <v>3</v>
      </c>
      <c r="AG1038" s="15">
        <f>IF(H1038="","",Sheet1!T1038)</f>
        <v>111058</v>
      </c>
      <c r="AH1038" s="46">
        <f t="shared" si="163"/>
        <v>333174</v>
      </c>
      <c r="AL1038" s="48">
        <f t="shared" si="164"/>
        <v>8</v>
      </c>
      <c r="AN1038" s="45">
        <f t="shared" si="165"/>
        <v>26653.920000000002</v>
      </c>
      <c r="AO1038" s="48">
        <f t="shared" si="166"/>
        <v>33311</v>
      </c>
      <c r="AQ1038" s="52" t="str">
        <f t="shared" si="167"/>
        <v>K-hangtra</v>
      </c>
      <c r="AR1038" s="52">
        <f t="shared" si="168"/>
        <v>156</v>
      </c>
      <c r="AS1038" s="52">
        <f t="shared" si="169"/>
        <v>632</v>
      </c>
    </row>
    <row r="1039" spans="3:45" x14ac:dyDescent="0.25">
      <c r="C1039" s="39" t="str">
        <f>IF(H1039="","",Sheet1!AI1039)</f>
        <v>N</v>
      </c>
      <c r="D1039" s="38" t="s">
        <v>3039</v>
      </c>
      <c r="E1039" s="38" t="s">
        <v>25</v>
      </c>
      <c r="F1039" s="39" t="str">
        <f>IF(H1039="","",Sheet1!AF1039)</f>
        <v>07/10/2025</v>
      </c>
      <c r="G1039" t="str">
        <f>IF(H1039="","",Sheet1!AF1039)</f>
        <v>07/10/2025</v>
      </c>
      <c r="H1039" s="21">
        <v>9106036821</v>
      </c>
      <c r="I1039" t="str">
        <f>IF(H1039="","",Sheet1!AF1039)</f>
        <v>07/10/2025</v>
      </c>
      <c r="J1039" s="40" t="str">
        <f t="shared" si="160"/>
        <v>NKHT2510/73500159338</v>
      </c>
      <c r="L1039" s="42" t="str">
        <f>IF(H1039="","",Sheet1!AK1039)</f>
        <v>K25TTM</v>
      </c>
      <c r="M1039" s="42" t="str">
        <f>IF(H1039="","",Sheet1!AE1039)</f>
        <v>00159338</v>
      </c>
      <c r="N1039" s="43" t="str">
        <f>IF(H1039="","",Sheet1!AF1039)</f>
        <v>07/10/2025</v>
      </c>
      <c r="O1039" s="15" t="str">
        <f>IF(H1039="","",Sheet1!AH1039)</f>
        <v>WIN6735</v>
      </c>
      <c r="S1039" s="40" t="str">
        <f>IF(H1039="","",Sheet1!AL1039)</f>
        <v>6735 WM+ HCM 9A Thoại Ngọc Hầu</v>
      </c>
      <c r="V1039" s="40" t="str">
        <f>IF(H1039="","",Sheet1!AL1039)</f>
        <v>6735 WM+ HCM 9A Thoại Ngọc Hầu</v>
      </c>
      <c r="Y1039" s="15" t="str">
        <f>IF(H1039="","",Sheet1!AJ1039)</f>
        <v>TH200</v>
      </c>
      <c r="AB1039" s="51">
        <f t="shared" si="161"/>
        <v>5111</v>
      </c>
      <c r="AC1039" s="51">
        <f t="shared" si="162"/>
        <v>131</v>
      </c>
      <c r="AE1039" s="45">
        <f>IF(H1039="","",Sheet1!U1039)</f>
        <v>2</v>
      </c>
      <c r="AG1039" s="15">
        <f>IF(H1039="","",Sheet1!T1039)</f>
        <v>45588</v>
      </c>
      <c r="AH1039" s="46">
        <f t="shared" si="163"/>
        <v>91176</v>
      </c>
      <c r="AL1039" s="48">
        <f t="shared" si="164"/>
        <v>8</v>
      </c>
      <c r="AN1039" s="45">
        <f t="shared" si="165"/>
        <v>7294.08</v>
      </c>
      <c r="AO1039" s="48">
        <f t="shared" si="166"/>
        <v>33311</v>
      </c>
      <c r="AQ1039" s="52" t="str">
        <f t="shared" si="167"/>
        <v>K-hangtra</v>
      </c>
      <c r="AR1039" s="52">
        <f t="shared" si="168"/>
        <v>156</v>
      </c>
      <c r="AS1039" s="52">
        <f t="shared" si="169"/>
        <v>632</v>
      </c>
    </row>
    <row r="1040" spans="3:45" x14ac:dyDescent="0.25">
      <c r="C1040" s="39" t="str">
        <f>IF(H1040="","",Sheet1!AI1040)</f>
        <v>N</v>
      </c>
      <c r="D1040" s="38" t="s">
        <v>3039</v>
      </c>
      <c r="E1040" s="38" t="s">
        <v>25</v>
      </c>
      <c r="F1040" s="39" t="str">
        <f>IF(H1040="","",Sheet1!AF1040)</f>
        <v>07/10/2025</v>
      </c>
      <c r="G1040" t="str">
        <f>IF(H1040="","",Sheet1!AF1040)</f>
        <v>07/10/2025</v>
      </c>
      <c r="H1040" s="21">
        <v>9106036821</v>
      </c>
      <c r="I1040" t="str">
        <f>IF(H1040="","",Sheet1!AF1040)</f>
        <v>07/10/2025</v>
      </c>
      <c r="J1040" s="40" t="str">
        <f t="shared" si="160"/>
        <v>NKHT2510/73500159338</v>
      </c>
      <c r="L1040" s="42" t="str">
        <f>IF(H1040="","",Sheet1!AK1040)</f>
        <v>K25TTM</v>
      </c>
      <c r="M1040" s="42" t="str">
        <f>IF(H1040="","",Sheet1!AE1040)</f>
        <v>00159338</v>
      </c>
      <c r="N1040" s="43" t="str">
        <f>IF(H1040="","",Sheet1!AF1040)</f>
        <v>07/10/2025</v>
      </c>
      <c r="O1040" s="15" t="str">
        <f>IF(H1040="","",Sheet1!AH1040)</f>
        <v>WIN6735</v>
      </c>
      <c r="S1040" s="40" t="str">
        <f>IF(H1040="","",Sheet1!AL1040)</f>
        <v>6735 WM+ HCM 9A Thoại Ngọc Hầu</v>
      </c>
      <c r="V1040" s="40" t="str">
        <f>IF(H1040="","",Sheet1!AL1040)</f>
        <v>6735 WM+ HCM 9A Thoại Ngọc Hầu</v>
      </c>
      <c r="Y1040" s="15" t="str">
        <f>IF(H1040="","",Sheet1!AJ1040)</f>
        <v>CC300</v>
      </c>
      <c r="AB1040" s="51">
        <f t="shared" si="161"/>
        <v>5111</v>
      </c>
      <c r="AC1040" s="51">
        <f t="shared" si="162"/>
        <v>131</v>
      </c>
      <c r="AE1040" s="45">
        <f>IF(H1040="","",Sheet1!U1040)</f>
        <v>2</v>
      </c>
      <c r="AG1040" s="15">
        <f>IF(H1040="","",Sheet1!T1040)</f>
        <v>60885</v>
      </c>
      <c r="AH1040" s="46">
        <f t="shared" si="163"/>
        <v>121770</v>
      </c>
      <c r="AL1040" s="48">
        <f t="shared" si="164"/>
        <v>8</v>
      </c>
      <c r="AN1040" s="45">
        <f t="shared" si="165"/>
        <v>9741.6</v>
      </c>
      <c r="AO1040" s="48">
        <f t="shared" si="166"/>
        <v>33311</v>
      </c>
      <c r="AQ1040" s="52" t="str">
        <f t="shared" si="167"/>
        <v>K-hangtra</v>
      </c>
      <c r="AR1040" s="52">
        <f t="shared" si="168"/>
        <v>156</v>
      </c>
      <c r="AS1040" s="52">
        <f t="shared" si="169"/>
        <v>632</v>
      </c>
    </row>
    <row r="1041" spans="3:45" x14ac:dyDescent="0.25">
      <c r="C1041" s="39" t="str">
        <f>IF(H1041="","",Sheet1!AI1041)</f>
        <v>B</v>
      </c>
      <c r="D1041" s="38" t="s">
        <v>3039</v>
      </c>
      <c r="E1041" s="38" t="s">
        <v>25</v>
      </c>
      <c r="F1041" s="39" t="str">
        <f>IF(H1041="","",Sheet1!AF1041)</f>
        <v>07/10/2025</v>
      </c>
      <c r="G1041" t="str">
        <f>IF(H1041="","",Sheet1!AF1041)</f>
        <v>07/10/2025</v>
      </c>
      <c r="H1041" s="21">
        <v>9106036824</v>
      </c>
      <c r="I1041" t="str">
        <f>IF(H1041="","",Sheet1!AF1041)</f>
        <v>07/10/2025</v>
      </c>
      <c r="J1041" s="40" t="str">
        <f t="shared" si="160"/>
        <v>NKHT2510/00200479566</v>
      </c>
      <c r="L1041" s="42" t="str">
        <f>IF(H1041="","",Sheet1!AK1041)</f>
        <v>K25TTM</v>
      </c>
      <c r="M1041" s="42" t="str">
        <f>IF(H1041="","",Sheet1!AE1041)</f>
        <v>00479566</v>
      </c>
      <c r="N1041" s="43" t="str">
        <f>IF(H1041="","",Sheet1!AF1041)</f>
        <v>07/10/2025</v>
      </c>
      <c r="O1041" s="15" t="str">
        <f>IF(H1041="","",Sheet1!AH1041)</f>
        <v>WIN-HNI-00-002</v>
      </c>
      <c r="S1041" s="40" t="str">
        <f>IF(H1041="","",Sheet1!AL1041)</f>
        <v>2AWX WM+ HNI Thọ Lão, Tiến Thịnh</v>
      </c>
      <c r="V1041" s="40" t="str">
        <f>IF(H1041="","",Sheet1!AL1041)</f>
        <v>2AWX WM+ HNI Thọ Lão, Tiến Thịnh</v>
      </c>
      <c r="Y1041" s="15" t="str">
        <f>IF(H1041="","",Sheet1!AJ1041)</f>
        <v>GTLX250G</v>
      </c>
      <c r="AB1041" s="51">
        <f t="shared" si="161"/>
        <v>5111</v>
      </c>
      <c r="AC1041" s="51">
        <f t="shared" si="162"/>
        <v>131</v>
      </c>
      <c r="AE1041" s="45">
        <f>IF(H1041="","",Sheet1!U1041)</f>
        <v>1</v>
      </c>
      <c r="AG1041" s="15">
        <f>IF(H1041="","",Sheet1!T1041)</f>
        <v>41150</v>
      </c>
      <c r="AH1041" s="46">
        <f t="shared" si="163"/>
        <v>41150</v>
      </c>
      <c r="AL1041" s="48">
        <f t="shared" si="164"/>
        <v>8</v>
      </c>
      <c r="AN1041" s="45">
        <f t="shared" si="165"/>
        <v>3292</v>
      </c>
      <c r="AO1041" s="48">
        <f t="shared" si="166"/>
        <v>33311</v>
      </c>
      <c r="AQ1041" s="52" t="str">
        <f t="shared" si="167"/>
        <v>K-hangtra</v>
      </c>
      <c r="AR1041" s="52">
        <f t="shared" si="168"/>
        <v>156</v>
      </c>
      <c r="AS1041" s="52">
        <f t="shared" si="169"/>
        <v>632</v>
      </c>
    </row>
    <row r="1042" spans="3:45" x14ac:dyDescent="0.25">
      <c r="C1042" s="39" t="str">
        <f>IF(H1042="","",Sheet1!AI1042)</f>
        <v>B</v>
      </c>
      <c r="D1042" s="38" t="s">
        <v>3039</v>
      </c>
      <c r="E1042" s="38" t="s">
        <v>25</v>
      </c>
      <c r="F1042" s="39" t="str">
        <f>IF(H1042="","",Sheet1!AF1042)</f>
        <v>07/10/2025</v>
      </c>
      <c r="G1042" t="str">
        <f>IF(H1042="","",Sheet1!AF1042)</f>
        <v>07/10/2025</v>
      </c>
      <c r="H1042" s="21">
        <v>9106036824</v>
      </c>
      <c r="I1042" t="str">
        <f>IF(H1042="","",Sheet1!AF1042)</f>
        <v>07/10/2025</v>
      </c>
      <c r="J1042" s="40" t="str">
        <f t="shared" si="160"/>
        <v>NKHT2510/00200479566</v>
      </c>
      <c r="L1042" s="42" t="str">
        <f>IF(H1042="","",Sheet1!AK1042)</f>
        <v>K25TTM</v>
      </c>
      <c r="M1042" s="42" t="str">
        <f>IF(H1042="","",Sheet1!AE1042)</f>
        <v>00479566</v>
      </c>
      <c r="N1042" s="43" t="str">
        <f>IF(H1042="","",Sheet1!AF1042)</f>
        <v>07/10/2025</v>
      </c>
      <c r="O1042" s="15" t="str">
        <f>IF(H1042="","",Sheet1!AH1042)</f>
        <v>WIN-HNI-00-002</v>
      </c>
      <c r="S1042" s="40" t="str">
        <f>IF(H1042="","",Sheet1!AL1042)</f>
        <v>2AWX WM+ HNI Thọ Lão, Tiến Thịnh</v>
      </c>
      <c r="V1042" s="40" t="str">
        <f>IF(H1042="","",Sheet1!AL1042)</f>
        <v>2AWX WM+ HNI Thọ Lão, Tiến Thịnh</v>
      </c>
      <c r="Y1042" s="15" t="str">
        <f>IF(H1042="","",Sheet1!AJ1042)</f>
        <v>GM500</v>
      </c>
      <c r="AB1042" s="51">
        <f t="shared" si="161"/>
        <v>5111</v>
      </c>
      <c r="AC1042" s="51">
        <f t="shared" si="162"/>
        <v>131</v>
      </c>
      <c r="AE1042" s="45">
        <f>IF(H1042="","",Sheet1!U1042)</f>
        <v>2</v>
      </c>
      <c r="AG1042" s="15">
        <f>IF(H1042="","",Sheet1!T1042)</f>
        <v>111058</v>
      </c>
      <c r="AH1042" s="46">
        <f t="shared" si="163"/>
        <v>222116</v>
      </c>
      <c r="AL1042" s="48">
        <f t="shared" si="164"/>
        <v>8</v>
      </c>
      <c r="AN1042" s="45">
        <f t="shared" si="165"/>
        <v>17769.28</v>
      </c>
      <c r="AO1042" s="48">
        <f t="shared" si="166"/>
        <v>33311</v>
      </c>
      <c r="AQ1042" s="52" t="str">
        <f t="shared" si="167"/>
        <v>K-hangtra</v>
      </c>
      <c r="AR1042" s="52">
        <f t="shared" si="168"/>
        <v>156</v>
      </c>
      <c r="AS1042" s="52">
        <f t="shared" si="169"/>
        <v>632</v>
      </c>
    </row>
    <row r="1043" spans="3:45" x14ac:dyDescent="0.25">
      <c r="C1043" s="39" t="str">
        <f>IF(H1043="","",Sheet1!AI1043)</f>
        <v>N</v>
      </c>
      <c r="D1043" s="38" t="s">
        <v>3039</v>
      </c>
      <c r="E1043" s="38" t="s">
        <v>25</v>
      </c>
      <c r="F1043" s="39" t="str">
        <f>IF(H1043="","",Sheet1!AF1043)</f>
        <v>07/10/2025</v>
      </c>
      <c r="G1043" t="str">
        <f>IF(H1043="","",Sheet1!AF1043)</f>
        <v>07/10/2025</v>
      </c>
      <c r="H1043" s="21">
        <v>9106036870</v>
      </c>
      <c r="I1043" t="str">
        <f>IF(H1043="","",Sheet1!AF1043)</f>
        <v>07/10/2025</v>
      </c>
      <c r="J1043" s="40" t="str">
        <f t="shared" si="160"/>
        <v>NKHT2510/02300017217</v>
      </c>
      <c r="L1043" s="42" t="str">
        <f>IF(H1043="","",Sheet1!AK1043)</f>
        <v>K25TTM</v>
      </c>
      <c r="M1043" s="42" t="str">
        <f>IF(H1043="","",Sheet1!AE1043)</f>
        <v>00017217</v>
      </c>
      <c r="N1043" s="43" t="str">
        <f>IF(H1043="","",Sheet1!AF1043)</f>
        <v>07/10/2025</v>
      </c>
      <c r="O1043" s="15" t="str">
        <f>IF(H1043="","",Sheet1!AH1043)</f>
        <v>WIN-023</v>
      </c>
      <c r="S1043" s="40" t="str">
        <f>IF(H1043="","",Sheet1!AL1043)</f>
        <v>4607 WM+ DNI 27 Tổ 1, Khu phố 4</v>
      </c>
      <c r="V1043" s="40" t="str">
        <f>IF(H1043="","",Sheet1!AL1043)</f>
        <v>4607 WM+ DNI 27 Tổ 1, Khu phố 4</v>
      </c>
      <c r="Y1043" s="15" t="str">
        <f>IF(H1043="","",Sheet1!AJ1043)</f>
        <v>GL250</v>
      </c>
      <c r="AB1043" s="51">
        <f t="shared" si="161"/>
        <v>5111</v>
      </c>
      <c r="AC1043" s="51">
        <f t="shared" si="162"/>
        <v>131</v>
      </c>
      <c r="AE1043" s="45">
        <f>IF(H1043="","",Sheet1!U1043)</f>
        <v>1</v>
      </c>
      <c r="AG1043" s="15">
        <f>IF(H1043="","",Sheet1!T1043)</f>
        <v>49500</v>
      </c>
      <c r="AH1043" s="46">
        <f t="shared" si="163"/>
        <v>49500</v>
      </c>
      <c r="AL1043" s="48">
        <f t="shared" si="164"/>
        <v>8</v>
      </c>
      <c r="AN1043" s="45">
        <f t="shared" si="165"/>
        <v>3960</v>
      </c>
      <c r="AO1043" s="48">
        <f t="shared" si="166"/>
        <v>33311</v>
      </c>
      <c r="AQ1043" s="52" t="str">
        <f t="shared" si="167"/>
        <v>K-hangtra</v>
      </c>
      <c r="AR1043" s="52">
        <f t="shared" si="168"/>
        <v>156</v>
      </c>
      <c r="AS1043" s="52">
        <f t="shared" si="169"/>
        <v>632</v>
      </c>
    </row>
    <row r="1044" spans="3:45" x14ac:dyDescent="0.25">
      <c r="C1044" s="39" t="str">
        <f>IF(H1044="","",Sheet1!AI1044)</f>
        <v>N</v>
      </c>
      <c r="D1044" s="38" t="s">
        <v>3039</v>
      </c>
      <c r="E1044" s="38" t="s">
        <v>25</v>
      </c>
      <c r="F1044" s="39" t="str">
        <f>IF(H1044="","",Sheet1!AF1044)</f>
        <v>07/10/2025</v>
      </c>
      <c r="G1044" t="str">
        <f>IF(H1044="","",Sheet1!AF1044)</f>
        <v>07/10/2025</v>
      </c>
      <c r="H1044" s="21">
        <v>9106036870</v>
      </c>
      <c r="I1044" t="str">
        <f>IF(H1044="","",Sheet1!AF1044)</f>
        <v>07/10/2025</v>
      </c>
      <c r="J1044" s="40" t="str">
        <f t="shared" si="160"/>
        <v>NKHT2510/02300017217</v>
      </c>
      <c r="L1044" s="42" t="str">
        <f>IF(H1044="","",Sheet1!AK1044)</f>
        <v>K25TTM</v>
      </c>
      <c r="M1044" s="42" t="str">
        <f>IF(H1044="","",Sheet1!AE1044)</f>
        <v>00017217</v>
      </c>
      <c r="N1044" s="43" t="str">
        <f>IF(H1044="","",Sheet1!AF1044)</f>
        <v>07/10/2025</v>
      </c>
      <c r="O1044" s="15" t="str">
        <f>IF(H1044="","",Sheet1!AH1044)</f>
        <v>WIN-023</v>
      </c>
      <c r="S1044" s="40" t="str">
        <f>IF(H1044="","",Sheet1!AL1044)</f>
        <v>4607 WM+ DNI 27 Tổ 1, Khu phố 4</v>
      </c>
      <c r="V1044" s="40" t="str">
        <f>IF(H1044="","",Sheet1!AL1044)</f>
        <v>4607 WM+ DNI 27 Tổ 1, Khu phố 4</v>
      </c>
      <c r="Y1044" s="15" t="str">
        <f>IF(H1044="","",Sheet1!AJ1044)</f>
        <v>CGM300</v>
      </c>
      <c r="AB1044" s="51">
        <f t="shared" si="161"/>
        <v>5111</v>
      </c>
      <c r="AC1044" s="51">
        <f t="shared" si="162"/>
        <v>131</v>
      </c>
      <c r="AE1044" s="45">
        <f>IF(H1044="","",Sheet1!U1044)</f>
        <v>1</v>
      </c>
      <c r="AG1044" s="15">
        <f>IF(H1044="","",Sheet1!T1044)</f>
        <v>73431</v>
      </c>
      <c r="AH1044" s="46">
        <f t="shared" si="163"/>
        <v>73431</v>
      </c>
      <c r="AL1044" s="48">
        <f t="shared" si="164"/>
        <v>8</v>
      </c>
      <c r="AN1044" s="45">
        <f t="shared" si="165"/>
        <v>5874.4800000000005</v>
      </c>
      <c r="AO1044" s="48">
        <f t="shared" si="166"/>
        <v>33311</v>
      </c>
      <c r="AQ1044" s="52" t="str">
        <f t="shared" si="167"/>
        <v>K-hangtra</v>
      </c>
      <c r="AR1044" s="52">
        <f t="shared" si="168"/>
        <v>156</v>
      </c>
      <c r="AS1044" s="52">
        <f t="shared" si="169"/>
        <v>632</v>
      </c>
    </row>
    <row r="1045" spans="3:45" x14ac:dyDescent="0.25">
      <c r="C1045" s="39" t="str">
        <f>IF(H1045="","",Sheet1!AI1045)</f>
        <v>B</v>
      </c>
      <c r="D1045" s="38" t="s">
        <v>3039</v>
      </c>
      <c r="E1045" s="38" t="s">
        <v>25</v>
      </c>
      <c r="F1045" s="39" t="str">
        <f>IF(H1045="","",Sheet1!AF1045)</f>
        <v>07/10/2025</v>
      </c>
      <c r="G1045" t="str">
        <f>IF(H1045="","",Sheet1!AF1045)</f>
        <v>07/10/2025</v>
      </c>
      <c r="H1045" s="21">
        <v>9106036833</v>
      </c>
      <c r="I1045" t="str">
        <f>IF(H1045="","",Sheet1!AF1045)</f>
        <v>07/10/2025</v>
      </c>
      <c r="J1045" s="40" t="str">
        <f t="shared" si="160"/>
        <v>NKHT2510/07200003817</v>
      </c>
      <c r="L1045" s="42" t="str">
        <f>IF(H1045="","",Sheet1!AK1045)</f>
        <v>K25TTM</v>
      </c>
      <c r="M1045" s="42" t="str">
        <f>IF(H1045="","",Sheet1!AE1045)</f>
        <v>00003817</v>
      </c>
      <c r="N1045" s="43" t="str">
        <f>IF(H1045="","",Sheet1!AF1045)</f>
        <v>07/10/2025</v>
      </c>
      <c r="O1045" s="15" t="str">
        <f>IF(H1045="","",Sheet1!AH1045)</f>
        <v>WIN-072</v>
      </c>
      <c r="S1045" s="40" t="str">
        <f>IF(H1045="","",Sheet1!AL1045)</f>
        <v>5381 WM+ LCI 114 Hàm Nghi</v>
      </c>
      <c r="V1045" s="40" t="str">
        <f>IF(H1045="","",Sheet1!AL1045)</f>
        <v>5381 WM+ LCI 114 Hàm Nghi</v>
      </c>
      <c r="Y1045" s="15" t="str">
        <f>IF(H1045="","",Sheet1!AJ1045)</f>
        <v>GM500</v>
      </c>
      <c r="AB1045" s="51">
        <f t="shared" si="161"/>
        <v>5111</v>
      </c>
      <c r="AC1045" s="51">
        <f t="shared" si="162"/>
        <v>131</v>
      </c>
      <c r="AE1045" s="45">
        <f>IF(H1045="","",Sheet1!U1045)</f>
        <v>1</v>
      </c>
      <c r="AG1045" s="15">
        <f>IF(H1045="","",Sheet1!T1045)</f>
        <v>111058</v>
      </c>
      <c r="AH1045" s="46">
        <f t="shared" si="163"/>
        <v>111058</v>
      </c>
      <c r="AL1045" s="48">
        <f t="shared" si="164"/>
        <v>8</v>
      </c>
      <c r="AN1045" s="45">
        <f t="shared" si="165"/>
        <v>8884.64</v>
      </c>
      <c r="AO1045" s="48">
        <f t="shared" si="166"/>
        <v>33311</v>
      </c>
      <c r="AQ1045" s="52" t="str">
        <f t="shared" si="167"/>
        <v>K-hangtra</v>
      </c>
      <c r="AR1045" s="52">
        <f t="shared" si="168"/>
        <v>156</v>
      </c>
      <c r="AS1045" s="52">
        <f t="shared" si="169"/>
        <v>632</v>
      </c>
    </row>
    <row r="1046" spans="3:45" x14ac:dyDescent="0.25">
      <c r="C1046" s="39" t="str">
        <f>IF(H1046="","",Sheet1!AI1046)</f>
        <v>B</v>
      </c>
      <c r="D1046" s="38" t="s">
        <v>3039</v>
      </c>
      <c r="E1046" s="38" t="s">
        <v>25</v>
      </c>
      <c r="F1046" s="39" t="str">
        <f>IF(H1046="","",Sheet1!AF1046)</f>
        <v>07/10/2025</v>
      </c>
      <c r="G1046" t="str">
        <f>IF(H1046="","",Sheet1!AF1046)</f>
        <v>07/10/2025</v>
      </c>
      <c r="H1046" s="21">
        <v>9106036872</v>
      </c>
      <c r="I1046" t="str">
        <f>IF(H1046="","",Sheet1!AF1046)</f>
        <v>07/10/2025</v>
      </c>
      <c r="J1046" s="40" t="str">
        <f t="shared" si="160"/>
        <v>NKHT2510/05800037281</v>
      </c>
      <c r="L1046" s="42" t="str">
        <f>IF(H1046="","",Sheet1!AK1046)</f>
        <v>K25TTM</v>
      </c>
      <c r="M1046" s="42" t="str">
        <f>IF(H1046="","",Sheet1!AE1046)</f>
        <v>00037281</v>
      </c>
      <c r="N1046" s="43" t="str">
        <f>IF(H1046="","",Sheet1!AF1046)</f>
        <v>07/10/2025</v>
      </c>
      <c r="O1046" s="15" t="str">
        <f>IF(H1046="","",Sheet1!AH1046)</f>
        <v>WIN-058</v>
      </c>
      <c r="S1046" s="40" t="str">
        <f>IF(H1046="","",Sheet1!AL1046)</f>
        <v>2B75 WM+ NAN Xóm 4, Hùng Châu</v>
      </c>
      <c r="V1046" s="40" t="str">
        <f>IF(H1046="","",Sheet1!AL1046)</f>
        <v>2B75 WM+ NAN Xóm 4, Hùng Châu</v>
      </c>
      <c r="Y1046" s="15" t="str">
        <f>IF(H1046="","",Sheet1!AJ1046)</f>
        <v>GSG250</v>
      </c>
      <c r="AB1046" s="51">
        <f t="shared" si="161"/>
        <v>5111</v>
      </c>
      <c r="AC1046" s="51">
        <f t="shared" si="162"/>
        <v>131</v>
      </c>
      <c r="AE1046" s="45">
        <f>IF(H1046="","",Sheet1!U1046)</f>
        <v>10</v>
      </c>
      <c r="AG1046" s="15">
        <f>IF(H1046="","",Sheet1!T1046)</f>
        <v>50400</v>
      </c>
      <c r="AH1046" s="46">
        <f t="shared" si="163"/>
        <v>504000</v>
      </c>
      <c r="AL1046" s="48">
        <f t="shared" si="164"/>
        <v>8</v>
      </c>
      <c r="AN1046" s="45">
        <f t="shared" si="165"/>
        <v>40320</v>
      </c>
      <c r="AO1046" s="48">
        <f t="shared" si="166"/>
        <v>33311</v>
      </c>
      <c r="AQ1046" s="52" t="str">
        <f t="shared" si="167"/>
        <v>K-hangtra</v>
      </c>
      <c r="AR1046" s="52">
        <f t="shared" si="168"/>
        <v>156</v>
      </c>
      <c r="AS1046" s="52">
        <f t="shared" si="169"/>
        <v>632</v>
      </c>
    </row>
    <row r="1047" spans="3:45" x14ac:dyDescent="0.25">
      <c r="C1047" s="39" t="str">
        <f>IF(H1047="","",Sheet1!AI1047)</f>
        <v>B</v>
      </c>
      <c r="D1047" s="38" t="s">
        <v>3039</v>
      </c>
      <c r="E1047" s="38" t="s">
        <v>25</v>
      </c>
      <c r="F1047" s="39" t="str">
        <f>IF(H1047="","",Sheet1!AF1047)</f>
        <v>07/10/2025</v>
      </c>
      <c r="G1047" t="str">
        <f>IF(H1047="","",Sheet1!AF1047)</f>
        <v>07/10/2025</v>
      </c>
      <c r="H1047" s="21">
        <v>9106036872</v>
      </c>
      <c r="I1047" t="str">
        <f>IF(H1047="","",Sheet1!AF1047)</f>
        <v>07/10/2025</v>
      </c>
      <c r="J1047" s="40" t="str">
        <f t="shared" si="160"/>
        <v>NKHT2510/05800037281</v>
      </c>
      <c r="L1047" s="42" t="str">
        <f>IF(H1047="","",Sheet1!AK1047)</f>
        <v>K25TTM</v>
      </c>
      <c r="M1047" s="42" t="str">
        <f>IF(H1047="","",Sheet1!AE1047)</f>
        <v>00037281</v>
      </c>
      <c r="N1047" s="43" t="str">
        <f>IF(H1047="","",Sheet1!AF1047)</f>
        <v>07/10/2025</v>
      </c>
      <c r="O1047" s="15" t="str">
        <f>IF(H1047="","",Sheet1!AH1047)</f>
        <v>WIN-058</v>
      </c>
      <c r="S1047" s="40" t="str">
        <f>IF(H1047="","",Sheet1!AL1047)</f>
        <v>2B75 WM+ NAN Xóm 4, Hùng Châu</v>
      </c>
      <c r="V1047" s="40" t="str">
        <f>IF(H1047="","",Sheet1!AL1047)</f>
        <v>2B75 WM+ NAN Xóm 4, Hùng Châu</v>
      </c>
      <c r="Y1047" s="15" t="str">
        <f>IF(H1047="","",Sheet1!AJ1047)</f>
        <v>MNH250</v>
      </c>
      <c r="AB1047" s="51">
        <f t="shared" si="161"/>
        <v>5111</v>
      </c>
      <c r="AC1047" s="51">
        <f t="shared" si="162"/>
        <v>131</v>
      </c>
      <c r="AE1047" s="45">
        <f>IF(H1047="","",Sheet1!U1047)</f>
        <v>3</v>
      </c>
      <c r="AG1047" s="15">
        <f>IF(H1047="","",Sheet1!T1047)</f>
        <v>46000</v>
      </c>
      <c r="AH1047" s="46">
        <f t="shared" si="163"/>
        <v>138000</v>
      </c>
      <c r="AL1047" s="48">
        <f t="shared" si="164"/>
        <v>8</v>
      </c>
      <c r="AN1047" s="45">
        <f t="shared" si="165"/>
        <v>11040</v>
      </c>
      <c r="AO1047" s="48">
        <f t="shared" si="166"/>
        <v>33311</v>
      </c>
      <c r="AQ1047" s="52" t="str">
        <f t="shared" si="167"/>
        <v>K-hangtra</v>
      </c>
      <c r="AR1047" s="52">
        <f t="shared" si="168"/>
        <v>156</v>
      </c>
      <c r="AS1047" s="52">
        <f t="shared" si="169"/>
        <v>632</v>
      </c>
    </row>
    <row r="1048" spans="3:45" x14ac:dyDescent="0.25">
      <c r="C1048" s="39" t="str">
        <f>IF(H1048="","",Sheet1!AI1048)</f>
        <v>B</v>
      </c>
      <c r="D1048" s="38" t="s">
        <v>3039</v>
      </c>
      <c r="E1048" s="38" t="s">
        <v>25</v>
      </c>
      <c r="F1048" s="39" t="str">
        <f>IF(H1048="","",Sheet1!AF1048)</f>
        <v>07/10/2025</v>
      </c>
      <c r="G1048" t="str">
        <f>IF(H1048="","",Sheet1!AF1048)</f>
        <v>07/10/2025</v>
      </c>
      <c r="H1048" s="21">
        <v>9106036862</v>
      </c>
      <c r="I1048" t="str">
        <f>IF(H1048="","",Sheet1!AF1048)</f>
        <v>07/10/2025</v>
      </c>
      <c r="J1048" s="40" t="str">
        <f t="shared" si="160"/>
        <v>NKHT2510/00200479583</v>
      </c>
      <c r="L1048" s="42" t="str">
        <f>IF(H1048="","",Sheet1!AK1048)</f>
        <v>K25TTM</v>
      </c>
      <c r="M1048" s="42" t="str">
        <f>IF(H1048="","",Sheet1!AE1048)</f>
        <v>00479583</v>
      </c>
      <c r="N1048" s="43" t="str">
        <f>IF(H1048="","",Sheet1!AF1048)</f>
        <v>07/10/2025</v>
      </c>
      <c r="O1048" s="15" t="str">
        <f>IF(H1048="","",Sheet1!AH1048)</f>
        <v>WIN-HNI-00-002</v>
      </c>
      <c r="S1048" s="40" t="str">
        <f>IF(H1048="","",Sheet1!AL1048)</f>
        <v>4140 WM+ HNI 262 Lĩnh Nam</v>
      </c>
      <c r="V1048" s="40" t="str">
        <f>IF(H1048="","",Sheet1!AL1048)</f>
        <v>4140 WM+ HNI 262 Lĩnh Nam</v>
      </c>
      <c r="Y1048" s="15" t="str">
        <f>IF(H1048="","",Sheet1!AJ1048)</f>
        <v>CN300</v>
      </c>
      <c r="AB1048" s="51">
        <f t="shared" si="161"/>
        <v>5111</v>
      </c>
      <c r="AC1048" s="51">
        <f t="shared" si="162"/>
        <v>131</v>
      </c>
      <c r="AE1048" s="45">
        <f>IF(H1048="","",Sheet1!U1048)</f>
        <v>1</v>
      </c>
      <c r="AG1048" s="15">
        <f>IF(H1048="","",Sheet1!T1048)</f>
        <v>70950</v>
      </c>
      <c r="AH1048" s="46">
        <f t="shared" si="163"/>
        <v>70950</v>
      </c>
      <c r="AL1048" s="48">
        <f t="shared" si="164"/>
        <v>8</v>
      </c>
      <c r="AN1048" s="45">
        <f t="shared" si="165"/>
        <v>5676</v>
      </c>
      <c r="AO1048" s="48">
        <f t="shared" si="166"/>
        <v>33311</v>
      </c>
      <c r="AQ1048" s="52" t="str">
        <f t="shared" si="167"/>
        <v>K-hangtra</v>
      </c>
      <c r="AR1048" s="52">
        <f t="shared" si="168"/>
        <v>156</v>
      </c>
      <c r="AS1048" s="52">
        <f t="shared" si="169"/>
        <v>632</v>
      </c>
    </row>
    <row r="1049" spans="3:45" x14ac:dyDescent="0.25">
      <c r="C1049" s="39" t="str">
        <f>IF(H1049="","",Sheet1!AI1049)</f>
        <v>B</v>
      </c>
      <c r="D1049" s="38" t="s">
        <v>3039</v>
      </c>
      <c r="E1049" s="38" t="s">
        <v>25</v>
      </c>
      <c r="F1049" s="39" t="str">
        <f>IF(H1049="","",Sheet1!AF1049)</f>
        <v>07/10/2025</v>
      </c>
      <c r="G1049" t="str">
        <f>IF(H1049="","",Sheet1!AF1049)</f>
        <v>07/10/2025</v>
      </c>
      <c r="H1049" s="21">
        <v>9106036862</v>
      </c>
      <c r="I1049" t="str">
        <f>IF(H1049="","",Sheet1!AF1049)</f>
        <v>07/10/2025</v>
      </c>
      <c r="J1049" s="40" t="str">
        <f t="shared" si="160"/>
        <v>NKHT2510/00200479583</v>
      </c>
      <c r="L1049" s="42" t="str">
        <f>IF(H1049="","",Sheet1!AK1049)</f>
        <v>K25TTM</v>
      </c>
      <c r="M1049" s="42" t="str">
        <f>IF(H1049="","",Sheet1!AE1049)</f>
        <v>00479583</v>
      </c>
      <c r="N1049" s="43" t="str">
        <f>IF(H1049="","",Sheet1!AF1049)</f>
        <v>07/10/2025</v>
      </c>
      <c r="O1049" s="15" t="str">
        <f>IF(H1049="","",Sheet1!AH1049)</f>
        <v>WIN-HNI-00-002</v>
      </c>
      <c r="S1049" s="40" t="str">
        <f>IF(H1049="","",Sheet1!AL1049)</f>
        <v>4140 WM+ HNI 262 Lĩnh Nam</v>
      </c>
      <c r="V1049" s="40" t="str">
        <f>IF(H1049="","",Sheet1!AL1049)</f>
        <v>4140 WM+ HNI 262 Lĩnh Nam</v>
      </c>
      <c r="Y1049" s="15" t="str">
        <f>IF(H1049="","",Sheet1!AJ1049)</f>
        <v>CC300</v>
      </c>
      <c r="AB1049" s="51">
        <f t="shared" si="161"/>
        <v>5111</v>
      </c>
      <c r="AC1049" s="51">
        <f t="shared" si="162"/>
        <v>131</v>
      </c>
      <c r="AE1049" s="45">
        <f>IF(H1049="","",Sheet1!U1049)</f>
        <v>1</v>
      </c>
      <c r="AG1049" s="15">
        <f>IF(H1049="","",Sheet1!T1049)</f>
        <v>60885</v>
      </c>
      <c r="AH1049" s="46">
        <f t="shared" si="163"/>
        <v>60885</v>
      </c>
      <c r="AL1049" s="48">
        <f t="shared" si="164"/>
        <v>8</v>
      </c>
      <c r="AN1049" s="45">
        <f t="shared" si="165"/>
        <v>4870.8</v>
      </c>
      <c r="AO1049" s="48">
        <f t="shared" si="166"/>
        <v>33311</v>
      </c>
      <c r="AQ1049" s="52" t="str">
        <f t="shared" si="167"/>
        <v>K-hangtra</v>
      </c>
      <c r="AR1049" s="52">
        <f t="shared" si="168"/>
        <v>156</v>
      </c>
      <c r="AS1049" s="52">
        <f t="shared" si="169"/>
        <v>632</v>
      </c>
    </row>
    <row r="1050" spans="3:45" x14ac:dyDescent="0.25">
      <c r="C1050" s="39" t="str">
        <f>IF(H1050="","",Sheet1!AI1050)</f>
        <v>B</v>
      </c>
      <c r="D1050" s="38" t="s">
        <v>3039</v>
      </c>
      <c r="E1050" s="38" t="s">
        <v>25</v>
      </c>
      <c r="F1050" s="39" t="str">
        <f>IF(H1050="","",Sheet1!AF1050)</f>
        <v>07/10/2025</v>
      </c>
      <c r="G1050" t="str">
        <f>IF(H1050="","",Sheet1!AF1050)</f>
        <v>07/10/2025</v>
      </c>
      <c r="H1050" s="21">
        <v>9106036917</v>
      </c>
      <c r="I1050" t="str">
        <f>IF(H1050="","",Sheet1!AF1050)</f>
        <v>07/10/2025</v>
      </c>
      <c r="J1050" s="40" t="str">
        <f t="shared" si="160"/>
        <v>NKHT2510/05900010860</v>
      </c>
      <c r="L1050" s="42" t="str">
        <f>IF(H1050="","",Sheet1!AK1050)</f>
        <v>K25TTM</v>
      </c>
      <c r="M1050" s="42" t="str">
        <f>IF(H1050="","",Sheet1!AE1050)</f>
        <v>00010860</v>
      </c>
      <c r="N1050" s="43" t="str">
        <f>IF(H1050="","",Sheet1!AF1050)</f>
        <v>07/10/2025</v>
      </c>
      <c r="O1050" s="15" t="str">
        <f>IF(H1050="","",Sheet1!AH1050)</f>
        <v>WIN-059</v>
      </c>
      <c r="S1050" s="40" t="str">
        <f>IF(H1050="","",Sheet1!AL1050)</f>
        <v>2ANF WM+ TNN 228 Thắng Lợi</v>
      </c>
      <c r="V1050" s="40" t="str">
        <f>IF(H1050="","",Sheet1!AL1050)</f>
        <v>2ANF WM+ TNN 228 Thắng Lợi</v>
      </c>
      <c r="Y1050" s="15" t="str">
        <f>IF(H1050="","",Sheet1!AJ1050)</f>
        <v>GM500</v>
      </c>
      <c r="AB1050" s="51">
        <f t="shared" si="161"/>
        <v>5111</v>
      </c>
      <c r="AC1050" s="51">
        <f t="shared" si="162"/>
        <v>131</v>
      </c>
      <c r="AE1050" s="45">
        <f>IF(H1050="","",Sheet1!U1050)</f>
        <v>1</v>
      </c>
      <c r="AG1050" s="15">
        <f>IF(H1050="","",Sheet1!T1050)</f>
        <v>111058</v>
      </c>
      <c r="AH1050" s="46">
        <f t="shared" si="163"/>
        <v>111058</v>
      </c>
      <c r="AL1050" s="48">
        <f t="shared" si="164"/>
        <v>8</v>
      </c>
      <c r="AN1050" s="45">
        <f t="shared" si="165"/>
        <v>8884.64</v>
      </c>
      <c r="AO1050" s="48">
        <f t="shared" si="166"/>
        <v>33311</v>
      </c>
      <c r="AQ1050" s="52" t="str">
        <f t="shared" si="167"/>
        <v>K-hangtra</v>
      </c>
      <c r="AR1050" s="52">
        <f t="shared" si="168"/>
        <v>156</v>
      </c>
      <c r="AS1050" s="52">
        <f t="shared" si="169"/>
        <v>632</v>
      </c>
    </row>
    <row r="1051" spans="3:45" x14ac:dyDescent="0.25">
      <c r="C1051" s="39" t="str">
        <f>IF(H1051="","",Sheet1!AI1051)</f>
        <v>N</v>
      </c>
      <c r="D1051" s="38" t="s">
        <v>3039</v>
      </c>
      <c r="E1051" s="38" t="s">
        <v>25</v>
      </c>
      <c r="F1051" s="39" t="str">
        <f>IF(H1051="","",Sheet1!AF1051)</f>
        <v>07/10/2025</v>
      </c>
      <c r="G1051" t="str">
        <f>IF(H1051="","",Sheet1!AF1051)</f>
        <v>07/10/2025</v>
      </c>
      <c r="H1051" s="21">
        <v>9106036874</v>
      </c>
      <c r="I1051" t="str">
        <f>IF(H1051="","",Sheet1!AF1051)</f>
        <v>07/10/2025</v>
      </c>
      <c r="J1051" s="40" t="str">
        <f t="shared" si="160"/>
        <v>NKHT2510/02400063507</v>
      </c>
      <c r="L1051" s="42" t="str">
        <f>IF(H1051="","",Sheet1!AK1051)</f>
        <v>K25TTM</v>
      </c>
      <c r="M1051" s="42" t="str">
        <f>IF(H1051="","",Sheet1!AE1051)</f>
        <v>00063507</v>
      </c>
      <c r="N1051" s="43" t="str">
        <f>IF(H1051="","",Sheet1!AF1051)</f>
        <v>07/10/2025</v>
      </c>
      <c r="O1051" s="15" t="str">
        <f>IF(H1051="","",Sheet1!AH1051)</f>
        <v>WIN-024</v>
      </c>
      <c r="S1051" s="40" t="str">
        <f>IF(H1051="","",Sheet1!AL1051)</f>
        <v>4318 WM+ BDG thửa 1647 khu Mỹ Phước</v>
      </c>
      <c r="V1051" s="40" t="str">
        <f>IF(H1051="","",Sheet1!AL1051)</f>
        <v>4318 WM+ BDG thửa 1647 khu Mỹ Phước</v>
      </c>
      <c r="Y1051" s="15" t="str">
        <f>IF(H1051="","",Sheet1!AJ1051)</f>
        <v>TH200</v>
      </c>
      <c r="AB1051" s="51">
        <f t="shared" si="161"/>
        <v>5111</v>
      </c>
      <c r="AC1051" s="51">
        <f t="shared" si="162"/>
        <v>131</v>
      </c>
      <c r="AE1051" s="45">
        <f>IF(H1051="","",Sheet1!U1051)</f>
        <v>1</v>
      </c>
      <c r="AG1051" s="15">
        <f>IF(H1051="","",Sheet1!T1051)</f>
        <v>45588</v>
      </c>
      <c r="AH1051" s="46">
        <f t="shared" si="163"/>
        <v>45588</v>
      </c>
      <c r="AL1051" s="48">
        <f t="shared" si="164"/>
        <v>8</v>
      </c>
      <c r="AN1051" s="45">
        <f t="shared" si="165"/>
        <v>3647.04</v>
      </c>
      <c r="AO1051" s="48">
        <f t="shared" si="166"/>
        <v>33311</v>
      </c>
      <c r="AQ1051" s="52" t="str">
        <f t="shared" si="167"/>
        <v>K-hangtra</v>
      </c>
      <c r="AR1051" s="52">
        <f t="shared" si="168"/>
        <v>156</v>
      </c>
      <c r="AS1051" s="52">
        <f t="shared" si="169"/>
        <v>632</v>
      </c>
    </row>
    <row r="1052" spans="3:45" x14ac:dyDescent="0.25">
      <c r="C1052" s="39" t="str">
        <f>IF(H1052="","",Sheet1!AI1052)</f>
        <v>B</v>
      </c>
      <c r="D1052" s="38" t="s">
        <v>3039</v>
      </c>
      <c r="E1052" s="38" t="s">
        <v>25</v>
      </c>
      <c r="F1052" s="39" t="str">
        <f>IF(H1052="","",Sheet1!AF1052)</f>
        <v>07/10/2025</v>
      </c>
      <c r="G1052" t="str">
        <f>IF(H1052="","",Sheet1!AF1052)</f>
        <v>07/10/2025</v>
      </c>
      <c r="H1052" s="21">
        <v>9106036900</v>
      </c>
      <c r="I1052" t="str">
        <f>IF(H1052="","",Sheet1!AF1052)</f>
        <v>07/10/2025</v>
      </c>
      <c r="J1052" s="40" t="str">
        <f t="shared" si="160"/>
        <v>NKHT2510/00700047315</v>
      </c>
      <c r="L1052" s="42" t="str">
        <f>IF(H1052="","",Sheet1!AK1052)</f>
        <v>K25TTM</v>
      </c>
      <c r="M1052" s="42" t="str">
        <f>IF(H1052="","",Sheet1!AE1052)</f>
        <v>00047315</v>
      </c>
      <c r="N1052" s="43" t="str">
        <f>IF(H1052="","",Sheet1!AF1052)</f>
        <v>07/10/2025</v>
      </c>
      <c r="O1052" s="15" t="str">
        <f>IF(H1052="","",Sheet1!AH1052)</f>
        <v>WIN-QNH-00-007</v>
      </c>
      <c r="S1052" s="40" t="str">
        <f>IF(H1052="","",Sheet1!AL1052)</f>
        <v>5543 WM+ QNH 154 Đặng Châu Tuệ</v>
      </c>
      <c r="V1052" s="40" t="str">
        <f>IF(H1052="","",Sheet1!AL1052)</f>
        <v>5543 WM+ QNH 154 Đặng Châu Tuệ</v>
      </c>
      <c r="Y1052" s="15" t="str">
        <f>IF(H1052="","",Sheet1!AJ1052)</f>
        <v>GM500</v>
      </c>
      <c r="AB1052" s="51">
        <f t="shared" si="161"/>
        <v>5111</v>
      </c>
      <c r="AC1052" s="51">
        <f t="shared" si="162"/>
        <v>131</v>
      </c>
      <c r="AE1052" s="45">
        <f>IF(H1052="","",Sheet1!U1052)</f>
        <v>1</v>
      </c>
      <c r="AG1052" s="15">
        <f>IF(H1052="","",Sheet1!T1052)</f>
        <v>111058</v>
      </c>
      <c r="AH1052" s="46">
        <f t="shared" si="163"/>
        <v>111058</v>
      </c>
      <c r="AL1052" s="48">
        <f t="shared" si="164"/>
        <v>8</v>
      </c>
      <c r="AN1052" s="45">
        <f t="shared" si="165"/>
        <v>8884.64</v>
      </c>
      <c r="AO1052" s="48">
        <f t="shared" si="166"/>
        <v>33311</v>
      </c>
      <c r="AQ1052" s="52" t="str">
        <f t="shared" si="167"/>
        <v>K-hangtra</v>
      </c>
      <c r="AR1052" s="52">
        <f t="shared" si="168"/>
        <v>156</v>
      </c>
      <c r="AS1052" s="52">
        <f t="shared" si="169"/>
        <v>632</v>
      </c>
    </row>
    <row r="1053" spans="3:45" x14ac:dyDescent="0.25">
      <c r="C1053" s="39" t="str">
        <f>IF(H1053="","",Sheet1!AI1053)</f>
        <v>B</v>
      </c>
      <c r="D1053" s="38" t="s">
        <v>3039</v>
      </c>
      <c r="E1053" s="38" t="s">
        <v>25</v>
      </c>
      <c r="F1053" s="39" t="str">
        <f>IF(H1053="","",Sheet1!AF1053)</f>
        <v>07/10/2025</v>
      </c>
      <c r="G1053" t="str">
        <f>IF(H1053="","",Sheet1!AF1053)</f>
        <v>07/10/2025</v>
      </c>
      <c r="H1053" s="21">
        <v>9106036981</v>
      </c>
      <c r="I1053" t="str">
        <f>IF(H1053="","",Sheet1!AF1053)</f>
        <v>07/10/2025</v>
      </c>
      <c r="J1053" s="40" t="str">
        <f t="shared" si="160"/>
        <v>NKHT2510/00700047319</v>
      </c>
      <c r="L1053" s="42" t="str">
        <f>IF(H1053="","",Sheet1!AK1053)</f>
        <v>K25TTM</v>
      </c>
      <c r="M1053" s="42" t="str">
        <f>IF(H1053="","",Sheet1!AE1053)</f>
        <v>00047319</v>
      </c>
      <c r="N1053" s="43" t="str">
        <f>IF(H1053="","",Sheet1!AF1053)</f>
        <v>07/10/2025</v>
      </c>
      <c r="O1053" s="15" t="str">
        <f>IF(H1053="","",Sheet1!AH1053)</f>
        <v>WIN-QNH-00-007</v>
      </c>
      <c r="S1053" s="40" t="str">
        <f>IF(H1053="","",Sheet1!AL1053)</f>
        <v>5009 WM+ QNH 557 Trần Quốc Tảng</v>
      </c>
      <c r="V1053" s="40" t="str">
        <f>IF(H1053="","",Sheet1!AL1053)</f>
        <v>5009 WM+ QNH 557 Trần Quốc Tảng</v>
      </c>
      <c r="Y1053" s="15" t="str">
        <f>IF(H1053="","",Sheet1!AJ1053)</f>
        <v>MNH250</v>
      </c>
      <c r="AB1053" s="51">
        <f t="shared" si="161"/>
        <v>5111</v>
      </c>
      <c r="AC1053" s="51">
        <f t="shared" si="162"/>
        <v>131</v>
      </c>
      <c r="AE1053" s="45">
        <f>IF(H1053="","",Sheet1!U1053)</f>
        <v>2</v>
      </c>
      <c r="AG1053" s="15">
        <f>IF(H1053="","",Sheet1!T1053)</f>
        <v>46000</v>
      </c>
      <c r="AH1053" s="46">
        <f t="shared" si="163"/>
        <v>92000</v>
      </c>
      <c r="AL1053" s="48">
        <f t="shared" si="164"/>
        <v>8</v>
      </c>
      <c r="AN1053" s="45">
        <f t="shared" si="165"/>
        <v>7360</v>
      </c>
      <c r="AO1053" s="48">
        <f t="shared" si="166"/>
        <v>33311</v>
      </c>
      <c r="AQ1053" s="52" t="str">
        <f t="shared" si="167"/>
        <v>K-hangtra</v>
      </c>
      <c r="AR1053" s="52">
        <f t="shared" si="168"/>
        <v>156</v>
      </c>
      <c r="AS1053" s="52">
        <f t="shared" si="169"/>
        <v>632</v>
      </c>
    </row>
    <row r="1054" spans="3:45" x14ac:dyDescent="0.25">
      <c r="C1054" s="39" t="str">
        <f>IF(H1054="","",Sheet1!AI1054)</f>
        <v>N</v>
      </c>
      <c r="D1054" s="38" t="s">
        <v>3039</v>
      </c>
      <c r="E1054" s="38" t="s">
        <v>25</v>
      </c>
      <c r="F1054" s="39" t="str">
        <f>IF(H1054="","",Sheet1!AF1054)</f>
        <v>07/10/2025</v>
      </c>
      <c r="G1054" t="str">
        <f>IF(H1054="","",Sheet1!AF1054)</f>
        <v>07/10/2025</v>
      </c>
      <c r="H1054" s="21">
        <v>9106037023</v>
      </c>
      <c r="I1054" t="str">
        <f>IF(H1054="","",Sheet1!AF1054)</f>
        <v>07/10/2025</v>
      </c>
      <c r="J1054" s="40" t="str">
        <f t="shared" si="160"/>
        <v>NKHT2510/02300017219</v>
      </c>
      <c r="L1054" s="42" t="str">
        <f>IF(H1054="","",Sheet1!AK1054)</f>
        <v>K25TTM</v>
      </c>
      <c r="M1054" s="42" t="str">
        <f>IF(H1054="","",Sheet1!AE1054)</f>
        <v>00017219</v>
      </c>
      <c r="N1054" s="43" t="str">
        <f>IF(H1054="","",Sheet1!AF1054)</f>
        <v>07/10/2025</v>
      </c>
      <c r="O1054" s="15" t="str">
        <f>IF(H1054="","",Sheet1!AH1054)</f>
        <v>WIN-023</v>
      </c>
      <c r="S1054" s="40" t="str">
        <f>IF(H1054="","",Sheet1!AL1054)</f>
        <v>5241 WM+ DNI 8F2-9F2 đường N4</v>
      </c>
      <c r="V1054" s="40" t="str">
        <f>IF(H1054="","",Sheet1!AL1054)</f>
        <v>5241 WM+ DNI 8F2-9F2 đường N4</v>
      </c>
      <c r="Y1054" s="15" t="str">
        <f>IF(H1054="","",Sheet1!AJ1054)</f>
        <v>GM500</v>
      </c>
      <c r="AB1054" s="51">
        <f t="shared" si="161"/>
        <v>5111</v>
      </c>
      <c r="AC1054" s="51">
        <f t="shared" si="162"/>
        <v>131</v>
      </c>
      <c r="AE1054" s="45">
        <f>IF(H1054="","",Sheet1!U1054)</f>
        <v>1</v>
      </c>
      <c r="AG1054" s="15">
        <f>IF(H1054="","",Sheet1!T1054)</f>
        <v>111058</v>
      </c>
      <c r="AH1054" s="46">
        <f t="shared" si="163"/>
        <v>111058</v>
      </c>
      <c r="AL1054" s="48">
        <f t="shared" si="164"/>
        <v>8</v>
      </c>
      <c r="AN1054" s="45">
        <f t="shared" si="165"/>
        <v>8884.64</v>
      </c>
      <c r="AO1054" s="48">
        <f t="shared" si="166"/>
        <v>33311</v>
      </c>
      <c r="AQ1054" s="52" t="str">
        <f t="shared" si="167"/>
        <v>K-hangtra</v>
      </c>
      <c r="AR1054" s="52">
        <f t="shared" si="168"/>
        <v>156</v>
      </c>
      <c r="AS1054" s="52">
        <f t="shared" si="169"/>
        <v>632</v>
      </c>
    </row>
    <row r="1055" spans="3:45" x14ac:dyDescent="0.25">
      <c r="C1055" s="39" t="str">
        <f>IF(H1055="","",Sheet1!AI1055)</f>
        <v>N</v>
      </c>
      <c r="D1055" s="38" t="s">
        <v>3039</v>
      </c>
      <c r="E1055" s="38" t="s">
        <v>25</v>
      </c>
      <c r="F1055" s="39" t="str">
        <f>IF(H1055="","",Sheet1!AF1055)</f>
        <v>07/10/2025</v>
      </c>
      <c r="G1055" t="str">
        <f>IF(H1055="","",Sheet1!AF1055)</f>
        <v>07/10/2025</v>
      </c>
      <c r="H1055" s="21">
        <v>9106037023</v>
      </c>
      <c r="I1055" t="str">
        <f>IF(H1055="","",Sheet1!AF1055)</f>
        <v>07/10/2025</v>
      </c>
      <c r="J1055" s="40" t="str">
        <f t="shared" si="160"/>
        <v>NKHT2510/02300017219</v>
      </c>
      <c r="L1055" s="42" t="str">
        <f>IF(H1055="","",Sheet1!AK1055)</f>
        <v>K25TTM</v>
      </c>
      <c r="M1055" s="42" t="str">
        <f>IF(H1055="","",Sheet1!AE1055)</f>
        <v>00017219</v>
      </c>
      <c r="N1055" s="43" t="str">
        <f>IF(H1055="","",Sheet1!AF1055)</f>
        <v>07/10/2025</v>
      </c>
      <c r="O1055" s="15" t="str">
        <f>IF(H1055="","",Sheet1!AH1055)</f>
        <v>WIN-023</v>
      </c>
      <c r="S1055" s="40" t="str">
        <f>IF(H1055="","",Sheet1!AL1055)</f>
        <v>5241 WM+ DNI 8F2-9F2 đường N4</v>
      </c>
      <c r="V1055" s="40" t="str">
        <f>IF(H1055="","",Sheet1!AL1055)</f>
        <v>5241 WM+ DNI 8F2-9F2 đường N4</v>
      </c>
      <c r="Y1055" s="15" t="str">
        <f>IF(H1055="","",Sheet1!AJ1055)</f>
        <v>GXD500</v>
      </c>
      <c r="AB1055" s="51">
        <f t="shared" si="161"/>
        <v>5111</v>
      </c>
      <c r="AC1055" s="51">
        <f t="shared" si="162"/>
        <v>131</v>
      </c>
      <c r="AE1055" s="45">
        <f>IF(H1055="","",Sheet1!U1055)</f>
        <v>1</v>
      </c>
      <c r="AG1055" s="15">
        <f>IF(H1055="","",Sheet1!T1055)</f>
        <v>111606</v>
      </c>
      <c r="AH1055" s="46">
        <f t="shared" si="163"/>
        <v>111606</v>
      </c>
      <c r="AL1055" s="48">
        <f t="shared" si="164"/>
        <v>8</v>
      </c>
      <c r="AN1055" s="45">
        <f t="shared" si="165"/>
        <v>8928.48</v>
      </c>
      <c r="AO1055" s="48">
        <f t="shared" si="166"/>
        <v>33311</v>
      </c>
      <c r="AQ1055" s="52" t="str">
        <f t="shared" si="167"/>
        <v>K-hangtra</v>
      </c>
      <c r="AR1055" s="52">
        <f t="shared" si="168"/>
        <v>156</v>
      </c>
      <c r="AS1055" s="52">
        <f t="shared" si="169"/>
        <v>632</v>
      </c>
    </row>
    <row r="1056" spans="3:45" x14ac:dyDescent="0.25">
      <c r="C1056" s="39" t="str">
        <f>IF(H1056="","",Sheet1!AI1056)</f>
        <v>N</v>
      </c>
      <c r="D1056" s="38" t="s">
        <v>3039</v>
      </c>
      <c r="E1056" s="38" t="s">
        <v>25</v>
      </c>
      <c r="F1056" s="39" t="str">
        <f>IF(H1056="","",Sheet1!AF1056)</f>
        <v>07/10/2025</v>
      </c>
      <c r="G1056" t="str">
        <f>IF(H1056="","",Sheet1!AF1056)</f>
        <v>07/10/2025</v>
      </c>
      <c r="H1056" s="21">
        <v>9106037023</v>
      </c>
      <c r="I1056" t="str">
        <f>IF(H1056="","",Sheet1!AF1056)</f>
        <v>07/10/2025</v>
      </c>
      <c r="J1056" s="40" t="str">
        <f t="shared" si="160"/>
        <v>NKHT2510/02300017219</v>
      </c>
      <c r="L1056" s="42" t="str">
        <f>IF(H1056="","",Sheet1!AK1056)</f>
        <v>K25TTM</v>
      </c>
      <c r="M1056" s="42" t="str">
        <f>IF(H1056="","",Sheet1!AE1056)</f>
        <v>00017219</v>
      </c>
      <c r="N1056" s="43" t="str">
        <f>IF(H1056="","",Sheet1!AF1056)</f>
        <v>07/10/2025</v>
      </c>
      <c r="O1056" s="15" t="str">
        <f>IF(H1056="","",Sheet1!AH1056)</f>
        <v>WIN-023</v>
      </c>
      <c r="S1056" s="40" t="str">
        <f>IF(H1056="","",Sheet1!AL1056)</f>
        <v>5241 WM+ DNI 8F2-9F2 đường N4</v>
      </c>
      <c r="V1056" s="40" t="str">
        <f>IF(H1056="","",Sheet1!AL1056)</f>
        <v>5241 WM+ DNI 8F2-9F2 đường N4</v>
      </c>
      <c r="Y1056" s="15" t="str">
        <f>IF(H1056="","",Sheet1!AJ1056)</f>
        <v>TH200</v>
      </c>
      <c r="AB1056" s="51">
        <f t="shared" si="161"/>
        <v>5111</v>
      </c>
      <c r="AC1056" s="51">
        <f t="shared" si="162"/>
        <v>131</v>
      </c>
      <c r="AE1056" s="45">
        <f>IF(H1056="","",Sheet1!U1056)</f>
        <v>2</v>
      </c>
      <c r="AG1056" s="15">
        <f>IF(H1056="","",Sheet1!T1056)</f>
        <v>45588</v>
      </c>
      <c r="AH1056" s="46">
        <f t="shared" si="163"/>
        <v>91176</v>
      </c>
      <c r="AL1056" s="48">
        <f t="shared" si="164"/>
        <v>8</v>
      </c>
      <c r="AN1056" s="45">
        <f t="shared" si="165"/>
        <v>7294.08</v>
      </c>
      <c r="AO1056" s="48">
        <f t="shared" si="166"/>
        <v>33311</v>
      </c>
      <c r="AQ1056" s="52" t="str">
        <f t="shared" si="167"/>
        <v>K-hangtra</v>
      </c>
      <c r="AR1056" s="52">
        <f t="shared" si="168"/>
        <v>156</v>
      </c>
      <c r="AS1056" s="52">
        <f t="shared" si="169"/>
        <v>632</v>
      </c>
    </row>
    <row r="1057" spans="3:45" x14ac:dyDescent="0.25">
      <c r="C1057" s="39" t="str">
        <f>IF(H1057="","",Sheet1!AI1057)</f>
        <v>N</v>
      </c>
      <c r="D1057" s="38" t="s">
        <v>3039</v>
      </c>
      <c r="E1057" s="38" t="s">
        <v>25</v>
      </c>
      <c r="F1057" s="39" t="str">
        <f>IF(H1057="","",Sheet1!AF1057)</f>
        <v>07/10/2025</v>
      </c>
      <c r="G1057" t="str">
        <f>IF(H1057="","",Sheet1!AF1057)</f>
        <v>07/10/2025</v>
      </c>
      <c r="H1057" s="21">
        <v>9106037023</v>
      </c>
      <c r="I1057" t="str">
        <f>IF(H1057="","",Sheet1!AF1057)</f>
        <v>07/10/2025</v>
      </c>
      <c r="J1057" s="40" t="str">
        <f t="shared" si="160"/>
        <v>NKHT2510/02300017219</v>
      </c>
      <c r="L1057" s="42" t="str">
        <f>IF(H1057="","",Sheet1!AK1057)</f>
        <v>K25TTM</v>
      </c>
      <c r="M1057" s="42" t="str">
        <f>IF(H1057="","",Sheet1!AE1057)</f>
        <v>00017219</v>
      </c>
      <c r="N1057" s="43" t="str">
        <f>IF(H1057="","",Sheet1!AF1057)</f>
        <v>07/10/2025</v>
      </c>
      <c r="O1057" s="15" t="str">
        <f>IF(H1057="","",Sheet1!AH1057)</f>
        <v>WIN-023</v>
      </c>
      <c r="S1057" s="40" t="str">
        <f>IF(H1057="","",Sheet1!AL1057)</f>
        <v>5241 WM+ DNI 8F2-9F2 đường N4</v>
      </c>
      <c r="V1057" s="40" t="str">
        <f>IF(H1057="","",Sheet1!AL1057)</f>
        <v>5241 WM+ DNI 8F2-9F2 đường N4</v>
      </c>
      <c r="Y1057" s="15" t="str">
        <f>IF(H1057="","",Sheet1!AJ1057)</f>
        <v>CN300</v>
      </c>
      <c r="AB1057" s="51">
        <f t="shared" si="161"/>
        <v>5111</v>
      </c>
      <c r="AC1057" s="51">
        <f t="shared" si="162"/>
        <v>131</v>
      </c>
      <c r="AE1057" s="45">
        <f>IF(H1057="","",Sheet1!U1057)</f>
        <v>2</v>
      </c>
      <c r="AG1057" s="15">
        <f>IF(H1057="","",Sheet1!T1057)</f>
        <v>70950</v>
      </c>
      <c r="AH1057" s="46">
        <f t="shared" si="163"/>
        <v>141900</v>
      </c>
      <c r="AL1057" s="48">
        <f t="shared" si="164"/>
        <v>8</v>
      </c>
      <c r="AN1057" s="45">
        <f t="shared" si="165"/>
        <v>11352</v>
      </c>
      <c r="AO1057" s="48">
        <f t="shared" si="166"/>
        <v>33311</v>
      </c>
      <c r="AQ1057" s="52" t="str">
        <f t="shared" si="167"/>
        <v>K-hangtra</v>
      </c>
      <c r="AR1057" s="52">
        <f t="shared" si="168"/>
        <v>156</v>
      </c>
      <c r="AS1057" s="52">
        <f t="shared" si="169"/>
        <v>632</v>
      </c>
    </row>
    <row r="1058" spans="3:45" x14ac:dyDescent="0.25">
      <c r="C1058" s="39" t="str">
        <f>IF(H1058="","",Sheet1!AI1058)</f>
        <v>B</v>
      </c>
      <c r="D1058" s="38" t="s">
        <v>3039</v>
      </c>
      <c r="E1058" s="38" t="s">
        <v>25</v>
      </c>
      <c r="F1058" s="39" t="str">
        <f>IF(H1058="","",Sheet1!AF1058)</f>
        <v>07/10/2025</v>
      </c>
      <c r="G1058" t="str">
        <f>IF(H1058="","",Sheet1!AF1058)</f>
        <v>07/10/2025</v>
      </c>
      <c r="H1058" s="21">
        <v>9106037083</v>
      </c>
      <c r="I1058" t="str">
        <f>IF(H1058="","",Sheet1!AF1058)</f>
        <v>07/10/2025</v>
      </c>
      <c r="J1058" s="40" t="str">
        <f t="shared" si="160"/>
        <v>NKHT2510/00200479658</v>
      </c>
      <c r="L1058" s="42" t="str">
        <f>IF(H1058="","",Sheet1!AK1058)</f>
        <v>K25TTM</v>
      </c>
      <c r="M1058" s="42" t="str">
        <f>IF(H1058="","",Sheet1!AE1058)</f>
        <v>00479658</v>
      </c>
      <c r="N1058" s="43" t="str">
        <f>IF(H1058="","",Sheet1!AF1058)</f>
        <v>07/10/2025</v>
      </c>
      <c r="O1058" s="15" t="str">
        <f>IF(H1058="","",Sheet1!AH1058)</f>
        <v>WIN-HNI-00-002</v>
      </c>
      <c r="S1058" s="40" t="str">
        <f>IF(H1058="","",Sheet1!AL1058)</f>
        <v>6312 WM+ HNI Thiết Bình, Đông Anh</v>
      </c>
      <c r="V1058" s="40" t="str">
        <f>IF(H1058="","",Sheet1!AL1058)</f>
        <v>6312 WM+ HNI Thiết Bình, Đông Anh</v>
      </c>
      <c r="Y1058" s="15" t="str">
        <f>IF(H1058="","",Sheet1!AJ1058)</f>
        <v>MNH250</v>
      </c>
      <c r="AB1058" s="51">
        <f t="shared" si="161"/>
        <v>5111</v>
      </c>
      <c r="AC1058" s="51">
        <f t="shared" si="162"/>
        <v>131</v>
      </c>
      <c r="AE1058" s="45">
        <f>IF(H1058="","",Sheet1!U1058)</f>
        <v>2</v>
      </c>
      <c r="AG1058" s="15">
        <f>IF(H1058="","",Sheet1!T1058)</f>
        <v>46000</v>
      </c>
      <c r="AH1058" s="46">
        <f t="shared" si="163"/>
        <v>92000</v>
      </c>
      <c r="AL1058" s="48">
        <f t="shared" si="164"/>
        <v>8</v>
      </c>
      <c r="AN1058" s="45">
        <f t="shared" si="165"/>
        <v>7360</v>
      </c>
      <c r="AO1058" s="48">
        <f t="shared" si="166"/>
        <v>33311</v>
      </c>
      <c r="AQ1058" s="52" t="str">
        <f t="shared" si="167"/>
        <v>K-hangtra</v>
      </c>
      <c r="AR1058" s="52">
        <f t="shared" si="168"/>
        <v>156</v>
      </c>
      <c r="AS1058" s="52">
        <f t="shared" si="169"/>
        <v>632</v>
      </c>
    </row>
    <row r="1059" spans="3:45" x14ac:dyDescent="0.25">
      <c r="C1059" s="39" t="str">
        <f>IF(H1059="","",Sheet1!AI1059)</f>
        <v>N</v>
      </c>
      <c r="D1059" s="38" t="s">
        <v>3039</v>
      </c>
      <c r="E1059" s="38" t="s">
        <v>25</v>
      </c>
      <c r="F1059" s="39" t="str">
        <f>IF(H1059="","",Sheet1!AF1059)</f>
        <v>07/10/2025</v>
      </c>
      <c r="G1059" t="str">
        <f>IF(H1059="","",Sheet1!AF1059)</f>
        <v>07/10/2025</v>
      </c>
      <c r="H1059" s="21">
        <v>9106037093</v>
      </c>
      <c r="I1059" t="str">
        <f>IF(H1059="","",Sheet1!AF1059)</f>
        <v>07/10/2025</v>
      </c>
      <c r="J1059" s="40" t="str">
        <f t="shared" si="160"/>
        <v>NKHT2510/06700002522</v>
      </c>
      <c r="L1059" s="42" t="str">
        <f>IF(H1059="","",Sheet1!AK1059)</f>
        <v>K25TTM</v>
      </c>
      <c r="M1059" s="42" t="str">
        <f>IF(H1059="","",Sheet1!AE1059)</f>
        <v>00002522</v>
      </c>
      <c r="N1059" s="43" t="str">
        <f>IF(H1059="","",Sheet1!AF1059)</f>
        <v>07/10/2025</v>
      </c>
      <c r="O1059" s="15" t="str">
        <f>IF(H1059="","",Sheet1!AH1059)</f>
        <v>WIN-067</v>
      </c>
      <c r="S1059" s="40" t="str">
        <f>IF(H1059="","",Sheet1!AL1059)</f>
        <v>5059 WM+ BTE 80 Nguyễn Huệ</v>
      </c>
      <c r="V1059" s="40" t="str">
        <f>IF(H1059="","",Sheet1!AL1059)</f>
        <v>5059 WM+ BTE 80 Nguyễn Huệ</v>
      </c>
      <c r="Y1059" s="15" t="str">
        <f>IF(H1059="","",Sheet1!AJ1059)</f>
        <v>TH200</v>
      </c>
      <c r="AB1059" s="51">
        <f t="shared" si="161"/>
        <v>5111</v>
      </c>
      <c r="AC1059" s="51">
        <f t="shared" si="162"/>
        <v>131</v>
      </c>
      <c r="AE1059" s="45">
        <f>IF(H1059="","",Sheet1!U1059)</f>
        <v>1</v>
      </c>
      <c r="AG1059" s="15">
        <f>IF(H1059="","",Sheet1!T1059)</f>
        <v>45588</v>
      </c>
      <c r="AH1059" s="46">
        <f t="shared" si="163"/>
        <v>45588</v>
      </c>
      <c r="AL1059" s="48">
        <f t="shared" si="164"/>
        <v>8</v>
      </c>
      <c r="AN1059" s="45">
        <f t="shared" si="165"/>
        <v>3647.04</v>
      </c>
      <c r="AO1059" s="48">
        <f t="shared" si="166"/>
        <v>33311</v>
      </c>
      <c r="AQ1059" s="52" t="str">
        <f t="shared" si="167"/>
        <v>K-hangtra</v>
      </c>
      <c r="AR1059" s="52">
        <f t="shared" si="168"/>
        <v>156</v>
      </c>
      <c r="AS1059" s="52">
        <f t="shared" si="169"/>
        <v>632</v>
      </c>
    </row>
    <row r="1060" spans="3:45" x14ac:dyDescent="0.25">
      <c r="C1060" s="39" t="str">
        <f>IF(H1060="","",Sheet1!AI1060)</f>
        <v>N</v>
      </c>
      <c r="D1060" s="38" t="s">
        <v>3039</v>
      </c>
      <c r="E1060" s="38" t="s">
        <v>25</v>
      </c>
      <c r="F1060" s="39" t="str">
        <f>IF(H1060="","",Sheet1!AF1060)</f>
        <v>07/10/2025</v>
      </c>
      <c r="G1060" t="str">
        <f>IF(H1060="","",Sheet1!AF1060)</f>
        <v>07/10/2025</v>
      </c>
      <c r="H1060" s="21">
        <v>9106037093</v>
      </c>
      <c r="I1060" t="str">
        <f>IF(H1060="","",Sheet1!AF1060)</f>
        <v>07/10/2025</v>
      </c>
      <c r="J1060" s="40" t="str">
        <f t="shared" si="160"/>
        <v>NKHT2510/06700002522</v>
      </c>
      <c r="L1060" s="42" t="str">
        <f>IF(H1060="","",Sheet1!AK1060)</f>
        <v>K25TTM</v>
      </c>
      <c r="M1060" s="42" t="str">
        <f>IF(H1060="","",Sheet1!AE1060)</f>
        <v>00002522</v>
      </c>
      <c r="N1060" s="43" t="str">
        <f>IF(H1060="","",Sheet1!AF1060)</f>
        <v>07/10/2025</v>
      </c>
      <c r="O1060" s="15" t="str">
        <f>IF(H1060="","",Sheet1!AH1060)</f>
        <v>WIN-067</v>
      </c>
      <c r="S1060" s="40" t="str">
        <f>IF(H1060="","",Sheet1!AL1060)</f>
        <v>5059 WM+ BTE 80 Nguyễn Huệ</v>
      </c>
      <c r="V1060" s="40" t="str">
        <f>IF(H1060="","",Sheet1!AL1060)</f>
        <v>5059 WM+ BTE 80 Nguyễn Huệ</v>
      </c>
      <c r="Y1060" s="15" t="str">
        <f>IF(H1060="","",Sheet1!AJ1060)</f>
        <v>TH200</v>
      </c>
      <c r="AB1060" s="51">
        <f t="shared" si="161"/>
        <v>5111</v>
      </c>
      <c r="AC1060" s="51">
        <f t="shared" si="162"/>
        <v>131</v>
      </c>
      <c r="AE1060" s="45">
        <f>IF(H1060="","",Sheet1!U1060)</f>
        <v>1</v>
      </c>
      <c r="AG1060" s="15">
        <f>IF(H1060="","",Sheet1!T1060)</f>
        <v>45588</v>
      </c>
      <c r="AH1060" s="46">
        <f t="shared" si="163"/>
        <v>45588</v>
      </c>
      <c r="AL1060" s="48">
        <f t="shared" si="164"/>
        <v>8</v>
      </c>
      <c r="AN1060" s="45">
        <f t="shared" si="165"/>
        <v>3647.04</v>
      </c>
      <c r="AO1060" s="48">
        <f t="shared" si="166"/>
        <v>33311</v>
      </c>
      <c r="AQ1060" s="52" t="str">
        <f t="shared" si="167"/>
        <v>K-hangtra</v>
      </c>
      <c r="AR1060" s="52">
        <f t="shared" si="168"/>
        <v>156</v>
      </c>
      <c r="AS1060" s="52">
        <f t="shared" si="169"/>
        <v>632</v>
      </c>
    </row>
    <row r="1061" spans="3:45" x14ac:dyDescent="0.25">
      <c r="C1061" s="39" t="str">
        <f>IF(H1061="","",Sheet1!AI1061)</f>
        <v>B</v>
      </c>
      <c r="D1061" s="38" t="s">
        <v>3039</v>
      </c>
      <c r="E1061" s="38" t="s">
        <v>25</v>
      </c>
      <c r="F1061" s="39" t="str">
        <f>IF(H1061="","",Sheet1!AF1061)</f>
        <v>07/10/2025</v>
      </c>
      <c r="G1061" t="str">
        <f>IF(H1061="","",Sheet1!AF1061)</f>
        <v>07/10/2025</v>
      </c>
      <c r="H1061" s="21">
        <v>9106037135</v>
      </c>
      <c r="I1061" t="str">
        <f>IF(H1061="","",Sheet1!AF1061)</f>
        <v>07/10/2025</v>
      </c>
      <c r="J1061" s="40" t="str">
        <f t="shared" si="160"/>
        <v>NKHT2510/02000033425</v>
      </c>
      <c r="L1061" s="42" t="str">
        <f>IF(H1061="","",Sheet1!AK1061)</f>
        <v>K25TTM</v>
      </c>
      <c r="M1061" s="42" t="str">
        <f>IF(H1061="","",Sheet1!AE1061)</f>
        <v>00033425</v>
      </c>
      <c r="N1061" s="43" t="str">
        <f>IF(H1061="","",Sheet1!AF1061)</f>
        <v>07/10/2025</v>
      </c>
      <c r="O1061" s="15" t="str">
        <f>IF(H1061="","",Sheet1!AH1061)</f>
        <v>WIN-020</v>
      </c>
      <c r="S1061" s="40" t="str">
        <f>IF(H1061="","",Sheet1!AL1061)</f>
        <v>2A30 WM+ THA 158 Đông Phú</v>
      </c>
      <c r="V1061" s="40" t="str">
        <f>IF(H1061="","",Sheet1!AL1061)</f>
        <v>2A30 WM+ THA 158 Đông Phú</v>
      </c>
      <c r="Y1061" s="15" t="str">
        <f>IF(H1061="","",Sheet1!AJ1061)</f>
        <v>GM500</v>
      </c>
      <c r="AB1061" s="51">
        <f t="shared" si="161"/>
        <v>5111</v>
      </c>
      <c r="AC1061" s="51">
        <f t="shared" si="162"/>
        <v>131</v>
      </c>
      <c r="AE1061" s="45">
        <f>IF(H1061="","",Sheet1!U1061)</f>
        <v>2</v>
      </c>
      <c r="AG1061" s="15">
        <f>IF(H1061="","",Sheet1!T1061)</f>
        <v>111058</v>
      </c>
      <c r="AH1061" s="46">
        <f t="shared" si="163"/>
        <v>222116</v>
      </c>
      <c r="AL1061" s="48">
        <f t="shared" si="164"/>
        <v>8</v>
      </c>
      <c r="AN1061" s="45">
        <f t="shared" si="165"/>
        <v>17769.28</v>
      </c>
      <c r="AO1061" s="48">
        <f t="shared" si="166"/>
        <v>33311</v>
      </c>
      <c r="AQ1061" s="52" t="str">
        <f t="shared" si="167"/>
        <v>K-hangtra</v>
      </c>
      <c r="AR1061" s="52">
        <f t="shared" si="168"/>
        <v>156</v>
      </c>
      <c r="AS1061" s="52">
        <f t="shared" si="169"/>
        <v>632</v>
      </c>
    </row>
    <row r="1062" spans="3:45" x14ac:dyDescent="0.25">
      <c r="C1062" s="39" t="str">
        <f>IF(H1062="","",Sheet1!AI1062)</f>
        <v>B</v>
      </c>
      <c r="D1062" s="38" t="s">
        <v>3039</v>
      </c>
      <c r="E1062" s="38" t="s">
        <v>25</v>
      </c>
      <c r="F1062" s="39" t="str">
        <f>IF(H1062="","",Sheet1!AF1062)</f>
        <v>07/10/2025</v>
      </c>
      <c r="G1062" t="str">
        <f>IF(H1062="","",Sheet1!AF1062)</f>
        <v>07/10/2025</v>
      </c>
      <c r="H1062" s="21">
        <v>9106037181</v>
      </c>
      <c r="I1062" t="str">
        <f>IF(H1062="","",Sheet1!AF1062)</f>
        <v>07/10/2025</v>
      </c>
      <c r="J1062" s="40" t="str">
        <f t="shared" si="160"/>
        <v>NKHT2510/02000033426</v>
      </c>
      <c r="L1062" s="42" t="str">
        <f>IF(H1062="","",Sheet1!AK1062)</f>
        <v>K25TTM</v>
      </c>
      <c r="M1062" s="42" t="str">
        <f>IF(H1062="","",Sheet1!AE1062)</f>
        <v>00033426</v>
      </c>
      <c r="N1062" s="43" t="str">
        <f>IF(H1062="","",Sheet1!AF1062)</f>
        <v>07/10/2025</v>
      </c>
      <c r="O1062" s="15" t="str">
        <f>IF(H1062="","",Sheet1!AH1062)</f>
        <v>WIN-020</v>
      </c>
      <c r="S1062" s="40" t="str">
        <f>IF(H1062="","",Sheet1!AL1062)</f>
        <v>2A30 WM+ THA 158 Đông Phú</v>
      </c>
      <c r="V1062" s="40" t="str">
        <f>IF(H1062="","",Sheet1!AL1062)</f>
        <v>2A30 WM+ THA 158 Đông Phú</v>
      </c>
      <c r="Y1062" s="15" t="str">
        <f>IF(H1062="","",Sheet1!AJ1062)</f>
        <v>GTLX250G</v>
      </c>
      <c r="AB1062" s="51">
        <f t="shared" si="161"/>
        <v>5111</v>
      </c>
      <c r="AC1062" s="51">
        <f t="shared" si="162"/>
        <v>131</v>
      </c>
      <c r="AE1062" s="45">
        <f>IF(H1062="","",Sheet1!U1062)</f>
        <v>1</v>
      </c>
      <c r="AG1062" s="15">
        <f>IF(H1062="","",Sheet1!T1062)</f>
        <v>41150</v>
      </c>
      <c r="AH1062" s="46">
        <f t="shared" si="163"/>
        <v>41150</v>
      </c>
      <c r="AL1062" s="48">
        <f t="shared" si="164"/>
        <v>8</v>
      </c>
      <c r="AN1062" s="45">
        <f t="shared" si="165"/>
        <v>3292</v>
      </c>
      <c r="AO1062" s="48">
        <f t="shared" si="166"/>
        <v>33311</v>
      </c>
      <c r="AQ1062" s="52" t="str">
        <f t="shared" si="167"/>
        <v>K-hangtra</v>
      </c>
      <c r="AR1062" s="52">
        <f t="shared" si="168"/>
        <v>156</v>
      </c>
      <c r="AS1062" s="52">
        <f t="shared" si="169"/>
        <v>632</v>
      </c>
    </row>
    <row r="1063" spans="3:45" x14ac:dyDescent="0.25">
      <c r="C1063" s="39" t="str">
        <f>IF(H1063="","",Sheet1!AI1063)</f>
        <v>B</v>
      </c>
      <c r="D1063" s="38" t="s">
        <v>3039</v>
      </c>
      <c r="E1063" s="38" t="s">
        <v>25</v>
      </c>
      <c r="F1063" s="39" t="str">
        <f>IF(H1063="","",Sheet1!AF1063)</f>
        <v>07/10/2025</v>
      </c>
      <c r="G1063" t="str">
        <f>IF(H1063="","",Sheet1!AF1063)</f>
        <v>07/10/2025</v>
      </c>
      <c r="H1063" s="21">
        <v>9106037196</v>
      </c>
      <c r="I1063" t="str">
        <f>IF(H1063="","",Sheet1!AF1063)</f>
        <v>07/10/2025</v>
      </c>
      <c r="J1063" s="40" t="str">
        <f t="shared" si="160"/>
        <v>NKHT2510/04400014249</v>
      </c>
      <c r="L1063" s="42" t="str">
        <f>IF(H1063="","",Sheet1!AK1063)</f>
        <v>K25TTM</v>
      </c>
      <c r="M1063" s="42" t="str">
        <f>IF(H1063="","",Sheet1!AE1063)</f>
        <v>00014249</v>
      </c>
      <c r="N1063" s="43" t="str">
        <f>IF(H1063="","",Sheet1!AF1063)</f>
        <v>07/10/2025</v>
      </c>
      <c r="O1063" s="15" t="str">
        <f>IF(H1063="","",Sheet1!AH1063)</f>
        <v>WIN-044</v>
      </c>
      <c r="S1063" s="40" t="str">
        <f>IF(H1063="","",Sheet1!AL1063)</f>
        <v>2AAZ WM+ TBH Xuân Bàng, Thụy Xuân</v>
      </c>
      <c r="V1063" s="40" t="str">
        <f>IF(H1063="","",Sheet1!AL1063)</f>
        <v>2AAZ WM+ TBH Xuân Bàng, Thụy Xuân</v>
      </c>
      <c r="Y1063" s="15" t="str">
        <f>IF(H1063="","",Sheet1!AJ1063)</f>
        <v>CGM300</v>
      </c>
      <c r="AB1063" s="51">
        <f t="shared" si="161"/>
        <v>5111</v>
      </c>
      <c r="AC1063" s="51">
        <f t="shared" si="162"/>
        <v>131</v>
      </c>
      <c r="AE1063" s="45">
        <f>IF(H1063="","",Sheet1!U1063)</f>
        <v>1</v>
      </c>
      <c r="AG1063" s="15">
        <f>IF(H1063="","",Sheet1!T1063)</f>
        <v>73431</v>
      </c>
      <c r="AH1063" s="46">
        <f t="shared" si="163"/>
        <v>73431</v>
      </c>
      <c r="AL1063" s="48">
        <f t="shared" si="164"/>
        <v>8</v>
      </c>
      <c r="AN1063" s="45">
        <f t="shared" si="165"/>
        <v>5874.4800000000005</v>
      </c>
      <c r="AO1063" s="48">
        <f t="shared" si="166"/>
        <v>33311</v>
      </c>
      <c r="AQ1063" s="52" t="str">
        <f t="shared" si="167"/>
        <v>K-hangtra</v>
      </c>
      <c r="AR1063" s="52">
        <f t="shared" si="168"/>
        <v>156</v>
      </c>
      <c r="AS1063" s="52">
        <f t="shared" si="169"/>
        <v>632</v>
      </c>
    </row>
    <row r="1064" spans="3:45" x14ac:dyDescent="0.25">
      <c r="C1064" s="39" t="str">
        <f>IF(H1064="","",Sheet1!AI1064)</f>
        <v>N</v>
      </c>
      <c r="D1064" s="38" t="s">
        <v>3039</v>
      </c>
      <c r="E1064" s="38" t="s">
        <v>25</v>
      </c>
      <c r="F1064" s="39" t="str">
        <f>IF(H1064="","",Sheet1!AF1064)</f>
        <v>07/10/2025</v>
      </c>
      <c r="G1064" t="str">
        <f>IF(H1064="","",Sheet1!AF1064)</f>
        <v>07/10/2025</v>
      </c>
      <c r="H1064" s="21">
        <v>9106037209</v>
      </c>
      <c r="I1064" t="str">
        <f>IF(H1064="","",Sheet1!AF1064)</f>
        <v>07/10/2025</v>
      </c>
      <c r="J1064" s="40" t="str">
        <f t="shared" si="160"/>
        <v>NKHT2510/01600025841</v>
      </c>
      <c r="L1064" s="42" t="str">
        <f>IF(H1064="","",Sheet1!AK1064)</f>
        <v>K25TTM</v>
      </c>
      <c r="M1064" s="42" t="str">
        <f>IF(H1064="","",Sheet1!AE1064)</f>
        <v>00025841</v>
      </c>
      <c r="N1064" s="43" t="str">
        <f>IF(H1064="","",Sheet1!AF1064)</f>
        <v>07/10/2025</v>
      </c>
      <c r="O1064" s="15" t="str">
        <f>IF(H1064="","",Sheet1!AH1064)</f>
        <v>WIN-CTO-01-016</v>
      </c>
      <c r="S1064" s="40" t="str">
        <f>IF(H1064="","",Sheet1!AL1064)</f>
        <v>4661 WM+ CTO 140B/1 Nguyễn Văn Cừ</v>
      </c>
      <c r="V1064" s="40" t="str">
        <f>IF(H1064="","",Sheet1!AL1064)</f>
        <v>4661 WM+ CTO 140B/1 Nguyễn Văn Cừ</v>
      </c>
      <c r="Y1064" s="15" t="str">
        <f>IF(H1064="","",Sheet1!AJ1064)</f>
        <v>GTLX250G</v>
      </c>
      <c r="AB1064" s="51">
        <f t="shared" si="161"/>
        <v>5111</v>
      </c>
      <c r="AC1064" s="51">
        <f t="shared" si="162"/>
        <v>131</v>
      </c>
      <c r="AE1064" s="45">
        <f>IF(H1064="","",Sheet1!U1064)</f>
        <v>3</v>
      </c>
      <c r="AG1064" s="15">
        <f>IF(H1064="","",Sheet1!T1064)</f>
        <v>41150</v>
      </c>
      <c r="AH1064" s="46">
        <f t="shared" si="163"/>
        <v>123450</v>
      </c>
      <c r="AL1064" s="48">
        <f t="shared" si="164"/>
        <v>8</v>
      </c>
      <c r="AN1064" s="45">
        <f t="shared" si="165"/>
        <v>9876</v>
      </c>
      <c r="AO1064" s="48">
        <f t="shared" si="166"/>
        <v>33311</v>
      </c>
      <c r="AQ1064" s="52" t="str">
        <f t="shared" si="167"/>
        <v>K-hangtra</v>
      </c>
      <c r="AR1064" s="52">
        <f t="shared" si="168"/>
        <v>156</v>
      </c>
      <c r="AS1064" s="52">
        <f t="shared" si="169"/>
        <v>632</v>
      </c>
    </row>
    <row r="1065" spans="3:45" x14ac:dyDescent="0.25">
      <c r="C1065" s="39" t="str">
        <f>IF(H1065="","",Sheet1!AI1065)</f>
        <v>B</v>
      </c>
      <c r="D1065" s="38" t="s">
        <v>3039</v>
      </c>
      <c r="E1065" s="38" t="s">
        <v>25</v>
      </c>
      <c r="F1065" s="39" t="str">
        <f>IF(H1065="","",Sheet1!AF1065)</f>
        <v>07/10/2025</v>
      </c>
      <c r="G1065" t="str">
        <f>IF(H1065="","",Sheet1!AF1065)</f>
        <v>07/10/2025</v>
      </c>
      <c r="H1065" s="21">
        <v>9106037186</v>
      </c>
      <c r="I1065" t="str">
        <f>IF(H1065="","",Sheet1!AF1065)</f>
        <v>07/10/2025</v>
      </c>
      <c r="J1065" s="40" t="str">
        <f t="shared" si="160"/>
        <v>NKHT2510/02000033427</v>
      </c>
      <c r="L1065" s="42" t="str">
        <f>IF(H1065="","",Sheet1!AK1065)</f>
        <v>K25TTM</v>
      </c>
      <c r="M1065" s="42" t="str">
        <f>IF(H1065="","",Sheet1!AE1065)</f>
        <v>00033427</v>
      </c>
      <c r="N1065" s="43" t="str">
        <f>IF(H1065="","",Sheet1!AF1065)</f>
        <v>07/10/2025</v>
      </c>
      <c r="O1065" s="15" t="str">
        <f>IF(H1065="","",Sheet1!AH1065)</f>
        <v>WIN-020</v>
      </c>
      <c r="S1065" s="40" t="str">
        <f>IF(H1065="","",Sheet1!AL1065)</f>
        <v>2A30 WM+ THA 158 Đông Phú</v>
      </c>
      <c r="V1065" s="40" t="str">
        <f>IF(H1065="","",Sheet1!AL1065)</f>
        <v>2A30 WM+ THA 158 Đông Phú</v>
      </c>
      <c r="Y1065" s="15" t="str">
        <f>IF(H1065="","",Sheet1!AJ1065)</f>
        <v>MNH250</v>
      </c>
      <c r="AB1065" s="51">
        <f t="shared" si="161"/>
        <v>5111</v>
      </c>
      <c r="AC1065" s="51">
        <f t="shared" si="162"/>
        <v>131</v>
      </c>
      <c r="AE1065" s="45">
        <f>IF(H1065="","",Sheet1!U1065)</f>
        <v>2</v>
      </c>
      <c r="AG1065" s="15">
        <f>IF(H1065="","",Sheet1!T1065)</f>
        <v>46000</v>
      </c>
      <c r="AH1065" s="46">
        <f t="shared" si="163"/>
        <v>92000</v>
      </c>
      <c r="AL1065" s="48">
        <f t="shared" si="164"/>
        <v>8</v>
      </c>
      <c r="AN1065" s="45">
        <f t="shared" si="165"/>
        <v>7360</v>
      </c>
      <c r="AO1065" s="48">
        <f t="shared" si="166"/>
        <v>33311</v>
      </c>
      <c r="AQ1065" s="52" t="str">
        <f t="shared" si="167"/>
        <v>K-hangtra</v>
      </c>
      <c r="AR1065" s="52">
        <f t="shared" si="168"/>
        <v>156</v>
      </c>
      <c r="AS1065" s="52">
        <f t="shared" si="169"/>
        <v>632</v>
      </c>
    </row>
    <row r="1066" spans="3:45" x14ac:dyDescent="0.25">
      <c r="C1066" s="39" t="str">
        <f>IF(H1066="","",Sheet1!AI1066)</f>
        <v>B</v>
      </c>
      <c r="D1066" s="38" t="s">
        <v>3039</v>
      </c>
      <c r="E1066" s="38" t="s">
        <v>25</v>
      </c>
      <c r="F1066" s="39" t="str">
        <f>IF(H1066="","",Sheet1!AF1066)</f>
        <v>07/10/2025</v>
      </c>
      <c r="G1066" t="str">
        <f>IF(H1066="","",Sheet1!AF1066)</f>
        <v>07/10/2025</v>
      </c>
      <c r="H1066" s="21">
        <v>9106037198</v>
      </c>
      <c r="I1066" t="str">
        <f>IF(H1066="","",Sheet1!AF1066)</f>
        <v>07/10/2025</v>
      </c>
      <c r="J1066" s="40" t="str">
        <f t="shared" si="160"/>
        <v>NKHT2510/00400014889</v>
      </c>
      <c r="L1066" s="42" t="str">
        <f>IF(H1066="","",Sheet1!AK1066)</f>
        <v>K25TTM</v>
      </c>
      <c r="M1066" s="42" t="str">
        <f>IF(H1066="","",Sheet1!AE1066)</f>
        <v>00014889</v>
      </c>
      <c r="N1066" s="43" t="str">
        <f>IF(H1066="","",Sheet1!AF1066)</f>
        <v>07/10/2025</v>
      </c>
      <c r="O1066" s="15" t="str">
        <f>IF(H1066="","",Sheet1!AH1066)</f>
        <v>WIN-HTH-00-004</v>
      </c>
      <c r="S1066" s="40" t="str">
        <f>IF(H1066="","",Sheet1!AL1066)</f>
        <v>2A14 WM+ HTH TDP Nam Mỹ, Can Lộc</v>
      </c>
      <c r="V1066" s="40" t="str">
        <f>IF(H1066="","",Sheet1!AL1066)</f>
        <v>2A14 WM+ HTH TDP Nam Mỹ, Can Lộc</v>
      </c>
      <c r="Y1066" s="15" t="str">
        <f>IF(H1066="","",Sheet1!AJ1066)</f>
        <v>TH200</v>
      </c>
      <c r="AB1066" s="51">
        <f t="shared" si="161"/>
        <v>5111</v>
      </c>
      <c r="AC1066" s="51">
        <f t="shared" si="162"/>
        <v>131</v>
      </c>
      <c r="AE1066" s="45">
        <f>IF(H1066="","",Sheet1!U1066)</f>
        <v>2</v>
      </c>
      <c r="AG1066" s="15">
        <f>IF(H1066="","",Sheet1!T1066)</f>
        <v>45588</v>
      </c>
      <c r="AH1066" s="46">
        <f t="shared" si="163"/>
        <v>91176</v>
      </c>
      <c r="AL1066" s="48">
        <f t="shared" si="164"/>
        <v>8</v>
      </c>
      <c r="AN1066" s="45">
        <f t="shared" si="165"/>
        <v>7294.08</v>
      </c>
      <c r="AO1066" s="48">
        <f t="shared" si="166"/>
        <v>33311</v>
      </c>
      <c r="AQ1066" s="52" t="str">
        <f t="shared" si="167"/>
        <v>K-hangtra</v>
      </c>
      <c r="AR1066" s="52">
        <f t="shared" si="168"/>
        <v>156</v>
      </c>
      <c r="AS1066" s="52">
        <f t="shared" si="169"/>
        <v>632</v>
      </c>
    </row>
    <row r="1067" spans="3:45" x14ac:dyDescent="0.25">
      <c r="C1067" s="39" t="str">
        <f>IF(H1067="","",Sheet1!AI1067)</f>
        <v>B</v>
      </c>
      <c r="D1067" s="38" t="s">
        <v>3039</v>
      </c>
      <c r="E1067" s="38" t="s">
        <v>25</v>
      </c>
      <c r="F1067" s="39" t="str">
        <f>IF(H1067="","",Sheet1!AF1067)</f>
        <v>07/10/2025</v>
      </c>
      <c r="G1067" t="str">
        <f>IF(H1067="","",Sheet1!AF1067)</f>
        <v>07/10/2025</v>
      </c>
      <c r="H1067" s="21">
        <v>9106037201</v>
      </c>
      <c r="I1067" t="str">
        <f>IF(H1067="","",Sheet1!AF1067)</f>
        <v>07/10/2025</v>
      </c>
      <c r="J1067" s="40" t="str">
        <f t="shared" si="160"/>
        <v>NKHT2510/00400014890</v>
      </c>
      <c r="L1067" s="42" t="str">
        <f>IF(H1067="","",Sheet1!AK1067)</f>
        <v>K25TTM</v>
      </c>
      <c r="M1067" s="42" t="str">
        <f>IF(H1067="","",Sheet1!AE1067)</f>
        <v>00014890</v>
      </c>
      <c r="N1067" s="43" t="str">
        <f>IF(H1067="","",Sheet1!AF1067)</f>
        <v>07/10/2025</v>
      </c>
      <c r="O1067" s="15" t="str">
        <f>IF(H1067="","",Sheet1!AH1067)</f>
        <v>WIN-HTH-00-004</v>
      </c>
      <c r="S1067" s="40" t="str">
        <f>IF(H1067="","",Sheet1!AL1067)</f>
        <v>2A14 WM+ HTH TDP Nam Mỹ, Can Lộc</v>
      </c>
      <c r="V1067" s="40" t="str">
        <f>IF(H1067="","",Sheet1!AL1067)</f>
        <v>2A14 WM+ HTH TDP Nam Mỹ, Can Lộc</v>
      </c>
      <c r="Y1067" s="15" t="str">
        <f>IF(H1067="","",Sheet1!AJ1067)</f>
        <v>GM500</v>
      </c>
      <c r="AB1067" s="51">
        <f t="shared" si="161"/>
        <v>5111</v>
      </c>
      <c r="AC1067" s="51">
        <f t="shared" si="162"/>
        <v>131</v>
      </c>
      <c r="AE1067" s="45">
        <f>IF(H1067="","",Sheet1!U1067)</f>
        <v>2</v>
      </c>
      <c r="AG1067" s="15">
        <f>IF(H1067="","",Sheet1!T1067)</f>
        <v>111058</v>
      </c>
      <c r="AH1067" s="46">
        <f t="shared" si="163"/>
        <v>222116</v>
      </c>
      <c r="AL1067" s="48">
        <f t="shared" si="164"/>
        <v>8</v>
      </c>
      <c r="AN1067" s="45">
        <f t="shared" si="165"/>
        <v>17769.28</v>
      </c>
      <c r="AO1067" s="48">
        <f t="shared" si="166"/>
        <v>33311</v>
      </c>
      <c r="AQ1067" s="52" t="str">
        <f t="shared" si="167"/>
        <v>K-hangtra</v>
      </c>
      <c r="AR1067" s="52">
        <f t="shared" si="168"/>
        <v>156</v>
      </c>
      <c r="AS1067" s="52">
        <f t="shared" si="169"/>
        <v>632</v>
      </c>
    </row>
    <row r="1068" spans="3:45" x14ac:dyDescent="0.25">
      <c r="C1068" s="39" t="str">
        <f>IF(H1068="","",Sheet1!AI1068)</f>
        <v>B</v>
      </c>
      <c r="D1068" s="38" t="s">
        <v>3039</v>
      </c>
      <c r="E1068" s="38" t="s">
        <v>25</v>
      </c>
      <c r="F1068" s="39" t="str">
        <f>IF(H1068="","",Sheet1!AF1068)</f>
        <v>07/10/2025</v>
      </c>
      <c r="G1068" t="str">
        <f>IF(H1068="","",Sheet1!AF1068)</f>
        <v>07/10/2025</v>
      </c>
      <c r="H1068" s="21">
        <v>9106037239</v>
      </c>
      <c r="I1068" t="str">
        <f>IF(H1068="","",Sheet1!AF1068)</f>
        <v>07/10/2025</v>
      </c>
      <c r="J1068" s="40" t="str">
        <f t="shared" si="160"/>
        <v>NKHT2510/02500035281</v>
      </c>
      <c r="L1068" s="42" t="str">
        <f>IF(H1068="","",Sheet1!AK1068)</f>
        <v>K25TTM</v>
      </c>
      <c r="M1068" s="42" t="str">
        <f>IF(H1068="","",Sheet1!AE1068)</f>
        <v>00035281</v>
      </c>
      <c r="N1068" s="43" t="str">
        <f>IF(H1068="","",Sheet1!AF1068)</f>
        <v>07/10/2025</v>
      </c>
      <c r="O1068" s="15" t="str">
        <f>IF(H1068="","",Sheet1!AH1068)</f>
        <v>WIN-025</v>
      </c>
      <c r="S1068" s="40" t="str">
        <f>IF(H1068="","",Sheet1!AL1068)</f>
        <v>6129 WM+ HPG Chợ Tổng, Thủy Nguyên</v>
      </c>
      <c r="V1068" s="40" t="str">
        <f>IF(H1068="","",Sheet1!AL1068)</f>
        <v>6129 WM+ HPG Chợ Tổng, Thủy Nguyên</v>
      </c>
      <c r="Y1068" s="15" t="str">
        <f>IF(H1068="","",Sheet1!AJ1068)</f>
        <v>CC300</v>
      </c>
      <c r="AB1068" s="51">
        <f t="shared" si="161"/>
        <v>5111</v>
      </c>
      <c r="AC1068" s="51">
        <f t="shared" si="162"/>
        <v>131</v>
      </c>
      <c r="AE1068" s="45">
        <f>IF(H1068="","",Sheet1!U1068)</f>
        <v>4</v>
      </c>
      <c r="AG1068" s="15">
        <f>IF(H1068="","",Sheet1!T1068)</f>
        <v>60885</v>
      </c>
      <c r="AH1068" s="46">
        <f t="shared" si="163"/>
        <v>243540</v>
      </c>
      <c r="AL1068" s="48">
        <f t="shared" si="164"/>
        <v>8</v>
      </c>
      <c r="AN1068" s="45">
        <f t="shared" si="165"/>
        <v>19483.2</v>
      </c>
      <c r="AO1068" s="48">
        <f t="shared" si="166"/>
        <v>33311</v>
      </c>
      <c r="AQ1068" s="52" t="str">
        <f t="shared" si="167"/>
        <v>K-hangtra</v>
      </c>
      <c r="AR1068" s="52">
        <f t="shared" si="168"/>
        <v>156</v>
      </c>
      <c r="AS1068" s="52">
        <f t="shared" si="169"/>
        <v>632</v>
      </c>
    </row>
    <row r="1069" spans="3:45" x14ac:dyDescent="0.25">
      <c r="C1069" s="39" t="str">
        <f>IF(H1069="","",Sheet1!AI1069)</f>
        <v>B</v>
      </c>
      <c r="D1069" s="38" t="s">
        <v>3039</v>
      </c>
      <c r="E1069" s="38" t="s">
        <v>25</v>
      </c>
      <c r="F1069" s="39" t="str">
        <f>IF(H1069="","",Sheet1!AF1069)</f>
        <v>07/10/2025</v>
      </c>
      <c r="G1069" t="str">
        <f>IF(H1069="","",Sheet1!AF1069)</f>
        <v>07/10/2025</v>
      </c>
      <c r="H1069" s="21">
        <v>9106037239</v>
      </c>
      <c r="I1069" t="str">
        <f>IF(H1069="","",Sheet1!AF1069)</f>
        <v>07/10/2025</v>
      </c>
      <c r="J1069" s="40" t="str">
        <f t="shared" si="160"/>
        <v>NKHT2510/02500035281</v>
      </c>
      <c r="L1069" s="42" t="str">
        <f>IF(H1069="","",Sheet1!AK1069)</f>
        <v>K25TTM</v>
      </c>
      <c r="M1069" s="42" t="str">
        <f>IF(H1069="","",Sheet1!AE1069)</f>
        <v>00035281</v>
      </c>
      <c r="N1069" s="43" t="str">
        <f>IF(H1069="","",Sheet1!AF1069)</f>
        <v>07/10/2025</v>
      </c>
      <c r="O1069" s="15" t="str">
        <f>IF(H1069="","",Sheet1!AH1069)</f>
        <v>WIN-025</v>
      </c>
      <c r="S1069" s="40" t="str">
        <f>IF(H1069="","",Sheet1!AL1069)</f>
        <v>6129 WM+ HPG Chợ Tổng, Thủy Nguyên</v>
      </c>
      <c r="V1069" s="40" t="str">
        <f>IF(H1069="","",Sheet1!AL1069)</f>
        <v>6129 WM+ HPG Chợ Tổng, Thủy Nguyên</v>
      </c>
      <c r="Y1069" s="15" t="str">
        <f>IF(H1069="","",Sheet1!AJ1069)</f>
        <v>GM500</v>
      </c>
      <c r="AB1069" s="51">
        <f t="shared" si="161"/>
        <v>5111</v>
      </c>
      <c r="AC1069" s="51">
        <f t="shared" si="162"/>
        <v>131</v>
      </c>
      <c r="AE1069" s="45">
        <f>IF(H1069="","",Sheet1!U1069)</f>
        <v>2</v>
      </c>
      <c r="AG1069" s="15">
        <f>IF(H1069="","",Sheet1!T1069)</f>
        <v>111058</v>
      </c>
      <c r="AH1069" s="46">
        <f t="shared" si="163"/>
        <v>222116</v>
      </c>
      <c r="AL1069" s="48">
        <f t="shared" si="164"/>
        <v>8</v>
      </c>
      <c r="AN1069" s="45">
        <f t="shared" si="165"/>
        <v>17769.28</v>
      </c>
      <c r="AO1069" s="48">
        <f t="shared" si="166"/>
        <v>33311</v>
      </c>
      <c r="AQ1069" s="52" t="str">
        <f t="shared" si="167"/>
        <v>K-hangtra</v>
      </c>
      <c r="AR1069" s="52">
        <f t="shared" si="168"/>
        <v>156</v>
      </c>
      <c r="AS1069" s="52">
        <f t="shared" si="169"/>
        <v>632</v>
      </c>
    </row>
    <row r="1070" spans="3:45" x14ac:dyDescent="0.25">
      <c r="C1070" s="39" t="str">
        <f>IF(H1070="","",Sheet1!AI1070)</f>
        <v>N</v>
      </c>
      <c r="D1070" s="38" t="s">
        <v>3039</v>
      </c>
      <c r="E1070" s="38" t="s">
        <v>25</v>
      </c>
      <c r="F1070" s="39" t="str">
        <f>IF(H1070="","",Sheet1!AF1070)</f>
        <v>07/10/2025</v>
      </c>
      <c r="G1070" t="str">
        <f>IF(H1070="","",Sheet1!AF1070)</f>
        <v>07/10/2025</v>
      </c>
      <c r="H1070" s="21">
        <v>9106037247</v>
      </c>
      <c r="I1070" t="str">
        <f>IF(H1070="","",Sheet1!AF1070)</f>
        <v>07/10/2025</v>
      </c>
      <c r="J1070" s="40" t="str">
        <f t="shared" si="160"/>
        <v>NKHT2510/00900080585</v>
      </c>
      <c r="L1070" s="42" t="str">
        <f>IF(H1070="","",Sheet1!AK1070)</f>
        <v>K25TTM</v>
      </c>
      <c r="M1070" s="42" t="str">
        <f>IF(H1070="","",Sheet1!AE1070)</f>
        <v>00080585</v>
      </c>
      <c r="N1070" s="43" t="str">
        <f>IF(H1070="","",Sheet1!AF1070)</f>
        <v>07/10/2025</v>
      </c>
      <c r="O1070" s="15" t="str">
        <f>IF(H1070="","",Sheet1!AH1070)</f>
        <v>WIN-DNG-01-009</v>
      </c>
      <c r="S1070" s="40" t="str">
        <f>IF(H1070="","",Sheet1!AL1070)</f>
        <v>3915 WM+ DNG 563 Ngô Quyền</v>
      </c>
      <c r="V1070" s="40" t="str">
        <f>IF(H1070="","",Sheet1!AL1070)</f>
        <v>3915 WM+ DNG 563 Ngô Quyền</v>
      </c>
      <c r="Y1070" s="15" t="str">
        <f>IF(H1070="","",Sheet1!AJ1070)</f>
        <v>CGM300</v>
      </c>
      <c r="AB1070" s="51">
        <f t="shared" si="161"/>
        <v>5111</v>
      </c>
      <c r="AC1070" s="51">
        <f t="shared" si="162"/>
        <v>131</v>
      </c>
      <c r="AE1070" s="45">
        <f>IF(H1070="","",Sheet1!U1070)</f>
        <v>1</v>
      </c>
      <c r="AG1070" s="15">
        <f>IF(H1070="","",Sheet1!T1070)</f>
        <v>73431</v>
      </c>
      <c r="AH1070" s="46">
        <f t="shared" si="163"/>
        <v>73431</v>
      </c>
      <c r="AL1070" s="48">
        <f t="shared" si="164"/>
        <v>8</v>
      </c>
      <c r="AN1070" s="45">
        <f t="shared" si="165"/>
        <v>5874.4800000000005</v>
      </c>
      <c r="AO1070" s="48">
        <f t="shared" si="166"/>
        <v>33311</v>
      </c>
      <c r="AQ1070" s="52" t="str">
        <f t="shared" si="167"/>
        <v>K-hangtra</v>
      </c>
      <c r="AR1070" s="52">
        <f t="shared" si="168"/>
        <v>156</v>
      </c>
      <c r="AS1070" s="52">
        <f t="shared" si="169"/>
        <v>632</v>
      </c>
    </row>
    <row r="1071" spans="3:45" x14ac:dyDescent="0.25">
      <c r="C1071" s="39" t="str">
        <f>IF(H1071="","",Sheet1!AI1071)</f>
        <v>N</v>
      </c>
      <c r="D1071" s="38" t="s">
        <v>3039</v>
      </c>
      <c r="E1071" s="38" t="s">
        <v>25</v>
      </c>
      <c r="F1071" s="39" t="str">
        <f>IF(H1071="","",Sheet1!AF1071)</f>
        <v>07/10/2025</v>
      </c>
      <c r="G1071" t="str">
        <f>IF(H1071="","",Sheet1!AF1071)</f>
        <v>07/10/2025</v>
      </c>
      <c r="H1071" s="21">
        <v>9106037253</v>
      </c>
      <c r="I1071" t="str">
        <f>IF(H1071="","",Sheet1!AF1071)</f>
        <v>07/10/2025</v>
      </c>
      <c r="J1071" s="40" t="str">
        <f t="shared" si="160"/>
        <v>NKHT2510/02800010155</v>
      </c>
      <c r="L1071" s="42" t="str">
        <f>IF(H1071="","",Sheet1!AK1071)</f>
        <v>K25TTM</v>
      </c>
      <c r="M1071" s="42" t="str">
        <f>IF(H1071="","",Sheet1!AE1071)</f>
        <v>00010155</v>
      </c>
      <c r="N1071" s="43" t="str">
        <f>IF(H1071="","",Sheet1!AF1071)</f>
        <v>07/10/2025</v>
      </c>
      <c r="O1071" s="15" t="str">
        <f>IF(H1071="","",Sheet1!AH1071)</f>
        <v>WIN-028</v>
      </c>
      <c r="S1071" s="40" t="str">
        <f>IF(H1071="","",Sheet1!AL1071)</f>
        <v>3111 WM+ KHA 48 Đặng Tất</v>
      </c>
      <c r="V1071" s="40" t="str">
        <f>IF(H1071="","",Sheet1!AL1071)</f>
        <v>3111 WM+ KHA 48 Đặng Tất</v>
      </c>
      <c r="Y1071" s="15" t="str">
        <f>IF(H1071="","",Sheet1!AJ1071)</f>
        <v>GXD500</v>
      </c>
      <c r="AB1071" s="51">
        <f t="shared" si="161"/>
        <v>5111</v>
      </c>
      <c r="AC1071" s="51">
        <f t="shared" si="162"/>
        <v>131</v>
      </c>
      <c r="AE1071" s="45">
        <f>IF(H1071="","",Sheet1!U1071)</f>
        <v>2</v>
      </c>
      <c r="AG1071" s="15">
        <f>IF(H1071="","",Sheet1!T1071)</f>
        <v>111606</v>
      </c>
      <c r="AH1071" s="46">
        <f t="shared" si="163"/>
        <v>223212</v>
      </c>
      <c r="AL1071" s="48">
        <f t="shared" si="164"/>
        <v>8</v>
      </c>
      <c r="AN1071" s="45">
        <f t="shared" si="165"/>
        <v>17856.96</v>
      </c>
      <c r="AO1071" s="48">
        <f t="shared" si="166"/>
        <v>33311</v>
      </c>
      <c r="AQ1071" s="52" t="str">
        <f t="shared" si="167"/>
        <v>K-hangtra</v>
      </c>
      <c r="AR1071" s="52">
        <f t="shared" si="168"/>
        <v>156</v>
      </c>
      <c r="AS1071" s="52">
        <f t="shared" si="169"/>
        <v>632</v>
      </c>
    </row>
    <row r="1072" spans="3:45" x14ac:dyDescent="0.25">
      <c r="C1072" s="39" t="str">
        <f>IF(H1072="","",Sheet1!AI1072)</f>
        <v>N</v>
      </c>
      <c r="D1072" s="38" t="s">
        <v>3039</v>
      </c>
      <c r="E1072" s="38" t="s">
        <v>25</v>
      </c>
      <c r="F1072" s="39" t="str">
        <f>IF(H1072="","",Sheet1!AF1072)</f>
        <v>07/10/2025</v>
      </c>
      <c r="G1072" t="str">
        <f>IF(H1072="","",Sheet1!AF1072)</f>
        <v>07/10/2025</v>
      </c>
      <c r="H1072" s="21">
        <v>9106037253</v>
      </c>
      <c r="I1072" t="str">
        <f>IF(H1072="","",Sheet1!AF1072)</f>
        <v>07/10/2025</v>
      </c>
      <c r="J1072" s="40" t="str">
        <f t="shared" si="160"/>
        <v>NKHT2510/02800010155</v>
      </c>
      <c r="L1072" s="42" t="str">
        <f>IF(H1072="","",Sheet1!AK1072)</f>
        <v>K25TTM</v>
      </c>
      <c r="M1072" s="42" t="str">
        <f>IF(H1072="","",Sheet1!AE1072)</f>
        <v>00010155</v>
      </c>
      <c r="N1072" s="43" t="str">
        <f>IF(H1072="","",Sheet1!AF1072)</f>
        <v>07/10/2025</v>
      </c>
      <c r="O1072" s="15" t="str">
        <f>IF(H1072="","",Sheet1!AH1072)</f>
        <v>WIN-028</v>
      </c>
      <c r="S1072" s="40" t="str">
        <f>IF(H1072="","",Sheet1!AL1072)</f>
        <v>3111 WM+ KHA 48 Đặng Tất</v>
      </c>
      <c r="V1072" s="40" t="str">
        <f>IF(H1072="","",Sheet1!AL1072)</f>
        <v>3111 WM+ KHA 48 Đặng Tất</v>
      </c>
      <c r="Y1072" s="15" t="str">
        <f>IF(H1072="","",Sheet1!AJ1072)</f>
        <v>TH200</v>
      </c>
      <c r="AB1072" s="51">
        <f t="shared" si="161"/>
        <v>5111</v>
      </c>
      <c r="AC1072" s="51">
        <f t="shared" si="162"/>
        <v>131</v>
      </c>
      <c r="AE1072" s="45">
        <f>IF(H1072="","",Sheet1!U1072)</f>
        <v>3</v>
      </c>
      <c r="AG1072" s="15">
        <f>IF(H1072="","",Sheet1!T1072)</f>
        <v>45588</v>
      </c>
      <c r="AH1072" s="46">
        <f t="shared" si="163"/>
        <v>136764</v>
      </c>
      <c r="AL1072" s="48">
        <f t="shared" si="164"/>
        <v>8</v>
      </c>
      <c r="AN1072" s="45">
        <f t="shared" si="165"/>
        <v>10941.12</v>
      </c>
      <c r="AO1072" s="48">
        <f t="shared" si="166"/>
        <v>33311</v>
      </c>
      <c r="AQ1072" s="52" t="str">
        <f t="shared" si="167"/>
        <v>K-hangtra</v>
      </c>
      <c r="AR1072" s="52">
        <f t="shared" si="168"/>
        <v>156</v>
      </c>
      <c r="AS1072" s="52">
        <f t="shared" si="169"/>
        <v>632</v>
      </c>
    </row>
    <row r="1073" spans="3:45" x14ac:dyDescent="0.25">
      <c r="C1073" s="39" t="str">
        <f>IF(H1073="","",Sheet1!AI1073)</f>
        <v>N</v>
      </c>
      <c r="D1073" s="38" t="s">
        <v>3039</v>
      </c>
      <c r="E1073" s="38" t="s">
        <v>25</v>
      </c>
      <c r="F1073" s="39" t="str">
        <f>IF(H1073="","",Sheet1!AF1073)</f>
        <v>07/10/2025</v>
      </c>
      <c r="G1073" t="str">
        <f>IF(H1073="","",Sheet1!AF1073)</f>
        <v>07/10/2025</v>
      </c>
      <c r="H1073" s="21">
        <v>9106037253</v>
      </c>
      <c r="I1073" t="str">
        <f>IF(H1073="","",Sheet1!AF1073)</f>
        <v>07/10/2025</v>
      </c>
      <c r="J1073" s="40" t="str">
        <f t="shared" si="160"/>
        <v>NKHT2510/02800010155</v>
      </c>
      <c r="L1073" s="42" t="str">
        <f>IF(H1073="","",Sheet1!AK1073)</f>
        <v>K25TTM</v>
      </c>
      <c r="M1073" s="42" t="str">
        <f>IF(H1073="","",Sheet1!AE1073)</f>
        <v>00010155</v>
      </c>
      <c r="N1073" s="43" t="str">
        <f>IF(H1073="","",Sheet1!AF1073)</f>
        <v>07/10/2025</v>
      </c>
      <c r="O1073" s="15" t="str">
        <f>IF(H1073="","",Sheet1!AH1073)</f>
        <v>WIN-028</v>
      </c>
      <c r="S1073" s="40" t="str">
        <f>IF(H1073="","",Sheet1!AL1073)</f>
        <v>3111 WM+ KHA 48 Đặng Tất</v>
      </c>
      <c r="V1073" s="40" t="str">
        <f>IF(H1073="","",Sheet1!AL1073)</f>
        <v>3111 WM+ KHA 48 Đặng Tất</v>
      </c>
      <c r="Y1073" s="15" t="str">
        <f>IF(H1073="","",Sheet1!AJ1073)</f>
        <v>GM500</v>
      </c>
      <c r="AB1073" s="51">
        <f t="shared" si="161"/>
        <v>5111</v>
      </c>
      <c r="AC1073" s="51">
        <f t="shared" si="162"/>
        <v>131</v>
      </c>
      <c r="AE1073" s="45">
        <f>IF(H1073="","",Sheet1!U1073)</f>
        <v>2</v>
      </c>
      <c r="AG1073" s="15">
        <f>IF(H1073="","",Sheet1!T1073)</f>
        <v>111058</v>
      </c>
      <c r="AH1073" s="46">
        <f t="shared" si="163"/>
        <v>222116</v>
      </c>
      <c r="AL1073" s="48">
        <f t="shared" si="164"/>
        <v>8</v>
      </c>
      <c r="AN1073" s="45">
        <f t="shared" si="165"/>
        <v>17769.28</v>
      </c>
      <c r="AO1073" s="48">
        <f t="shared" si="166"/>
        <v>33311</v>
      </c>
      <c r="AQ1073" s="52" t="str">
        <f t="shared" si="167"/>
        <v>K-hangtra</v>
      </c>
      <c r="AR1073" s="52">
        <f t="shared" si="168"/>
        <v>156</v>
      </c>
      <c r="AS1073" s="52">
        <f t="shared" si="169"/>
        <v>632</v>
      </c>
    </row>
    <row r="1074" spans="3:45" x14ac:dyDescent="0.25">
      <c r="C1074" s="39" t="str">
        <f>IF(H1074="","",Sheet1!AI1074)</f>
        <v>N</v>
      </c>
      <c r="D1074" s="38" t="s">
        <v>3039</v>
      </c>
      <c r="E1074" s="38" t="s">
        <v>25</v>
      </c>
      <c r="F1074" s="39" t="str">
        <f>IF(H1074="","",Sheet1!AF1074)</f>
        <v>07/10/2025</v>
      </c>
      <c r="G1074" t="str">
        <f>IF(H1074="","",Sheet1!AF1074)</f>
        <v>07/10/2025</v>
      </c>
      <c r="H1074" s="21">
        <v>9106037300</v>
      </c>
      <c r="I1074" t="str">
        <f>IF(H1074="","",Sheet1!AF1074)</f>
        <v>07/10/2025</v>
      </c>
      <c r="J1074" s="40" t="str">
        <f t="shared" si="160"/>
        <v>NKHT2510/02800010157</v>
      </c>
      <c r="L1074" s="42" t="str">
        <f>IF(H1074="","",Sheet1!AK1074)</f>
        <v>K25TTM</v>
      </c>
      <c r="M1074" s="42" t="str">
        <f>IF(H1074="","",Sheet1!AE1074)</f>
        <v>00010157</v>
      </c>
      <c r="N1074" s="43" t="str">
        <f>IF(H1074="","",Sheet1!AF1074)</f>
        <v>07/10/2025</v>
      </c>
      <c r="O1074" s="15" t="str">
        <f>IF(H1074="","",Sheet1!AH1074)</f>
        <v>WIN-028</v>
      </c>
      <c r="S1074" s="40" t="str">
        <f>IF(H1074="","",Sheet1!AL1074)</f>
        <v>2A35 WM+ KHA 15 Hà Huy Tập</v>
      </c>
      <c r="V1074" s="40" t="str">
        <f>IF(H1074="","",Sheet1!AL1074)</f>
        <v>2A35 WM+ KHA 15 Hà Huy Tập</v>
      </c>
      <c r="Y1074" s="15" t="str">
        <f>IF(H1074="","",Sheet1!AJ1074)</f>
        <v>GL250</v>
      </c>
      <c r="AB1074" s="51">
        <f t="shared" si="161"/>
        <v>5111</v>
      </c>
      <c r="AC1074" s="51">
        <f t="shared" si="162"/>
        <v>131</v>
      </c>
      <c r="AE1074" s="45">
        <f>IF(H1074="","",Sheet1!U1074)</f>
        <v>1</v>
      </c>
      <c r="AG1074" s="15">
        <f>IF(H1074="","",Sheet1!T1074)</f>
        <v>49500</v>
      </c>
      <c r="AH1074" s="46">
        <f t="shared" si="163"/>
        <v>49500</v>
      </c>
      <c r="AL1074" s="48">
        <f t="shared" si="164"/>
        <v>8</v>
      </c>
      <c r="AN1074" s="45">
        <f t="shared" si="165"/>
        <v>3960</v>
      </c>
      <c r="AO1074" s="48">
        <f t="shared" si="166"/>
        <v>33311</v>
      </c>
      <c r="AQ1074" s="52" t="str">
        <f t="shared" si="167"/>
        <v>K-hangtra</v>
      </c>
      <c r="AR1074" s="52">
        <f t="shared" si="168"/>
        <v>156</v>
      </c>
      <c r="AS1074" s="52">
        <f t="shared" si="169"/>
        <v>632</v>
      </c>
    </row>
    <row r="1075" spans="3:45" x14ac:dyDescent="0.25">
      <c r="C1075" s="39" t="str">
        <f>IF(H1075="","",Sheet1!AI1075)</f>
        <v>B</v>
      </c>
      <c r="D1075" s="38" t="s">
        <v>3039</v>
      </c>
      <c r="E1075" s="38" t="s">
        <v>25</v>
      </c>
      <c r="F1075" s="39" t="str">
        <f>IF(H1075="","",Sheet1!AF1075)</f>
        <v>07/10/2025</v>
      </c>
      <c r="G1075" t="str">
        <f>IF(H1075="","",Sheet1!AF1075)</f>
        <v>07/10/2025</v>
      </c>
      <c r="H1075" s="21">
        <v>9106037294</v>
      </c>
      <c r="I1075" t="str">
        <f>IF(H1075="","",Sheet1!AF1075)</f>
        <v>07/10/2025</v>
      </c>
      <c r="J1075" s="40" t="str">
        <f t="shared" si="160"/>
        <v>NKHT2510/02000033433</v>
      </c>
      <c r="L1075" s="42" t="str">
        <f>IF(H1075="","",Sheet1!AK1075)</f>
        <v>K25TTM</v>
      </c>
      <c r="M1075" s="42" t="str">
        <f>IF(H1075="","",Sheet1!AE1075)</f>
        <v>00033433</v>
      </c>
      <c r="N1075" s="43" t="str">
        <f>IF(H1075="","",Sheet1!AF1075)</f>
        <v>07/10/2025</v>
      </c>
      <c r="O1075" s="15" t="str">
        <f>IF(H1075="","",Sheet1!AH1075)</f>
        <v>WIN-020</v>
      </c>
      <c r="S1075" s="40" t="str">
        <f>IF(H1075="","",Sheet1!AL1075)</f>
        <v>2AMJ WM+ THA Thái Lai, Thái Hòa</v>
      </c>
      <c r="V1075" s="40" t="str">
        <f>IF(H1075="","",Sheet1!AL1075)</f>
        <v>2AMJ WM+ THA Thái Lai, Thái Hòa</v>
      </c>
      <c r="Y1075" s="15" t="str">
        <f>IF(H1075="","",Sheet1!AJ1075)</f>
        <v>GM500</v>
      </c>
      <c r="AB1075" s="51">
        <f t="shared" si="161"/>
        <v>5111</v>
      </c>
      <c r="AC1075" s="51">
        <f t="shared" si="162"/>
        <v>131</v>
      </c>
      <c r="AE1075" s="45">
        <f>IF(H1075="","",Sheet1!U1075)</f>
        <v>1</v>
      </c>
      <c r="AG1075" s="15">
        <f>IF(H1075="","",Sheet1!T1075)</f>
        <v>111058</v>
      </c>
      <c r="AH1075" s="46">
        <f t="shared" si="163"/>
        <v>111058</v>
      </c>
      <c r="AL1075" s="48">
        <f t="shared" si="164"/>
        <v>8</v>
      </c>
      <c r="AN1075" s="45">
        <f t="shared" si="165"/>
        <v>8884.64</v>
      </c>
      <c r="AO1075" s="48">
        <f t="shared" si="166"/>
        <v>33311</v>
      </c>
      <c r="AQ1075" s="52" t="str">
        <f t="shared" si="167"/>
        <v>K-hangtra</v>
      </c>
      <c r="AR1075" s="52">
        <f t="shared" si="168"/>
        <v>156</v>
      </c>
      <c r="AS1075" s="52">
        <f t="shared" si="169"/>
        <v>632</v>
      </c>
    </row>
    <row r="1076" spans="3:45" x14ac:dyDescent="0.25">
      <c r="C1076" s="39" t="str">
        <f>IF(H1076="","",Sheet1!AI1076)</f>
        <v>B</v>
      </c>
      <c r="D1076" s="38" t="s">
        <v>3039</v>
      </c>
      <c r="E1076" s="38" t="s">
        <v>25</v>
      </c>
      <c r="F1076" s="39" t="str">
        <f>IF(H1076="","",Sheet1!AF1076)</f>
        <v>07/10/2025</v>
      </c>
      <c r="G1076" t="str">
        <f>IF(H1076="","",Sheet1!AF1076)</f>
        <v>07/10/2025</v>
      </c>
      <c r="H1076" s="21">
        <v>9106037357</v>
      </c>
      <c r="I1076" t="str">
        <f>IF(H1076="","",Sheet1!AF1076)</f>
        <v>07/10/2025</v>
      </c>
      <c r="J1076" s="40" t="str">
        <f t="shared" si="160"/>
        <v>NKHT2510/00200479743</v>
      </c>
      <c r="L1076" s="42" t="str">
        <f>IF(H1076="","",Sheet1!AK1076)</f>
        <v>K25TTM</v>
      </c>
      <c r="M1076" s="42" t="str">
        <f>IF(H1076="","",Sheet1!AE1076)</f>
        <v>00479743</v>
      </c>
      <c r="N1076" s="43" t="str">
        <f>IF(H1076="","",Sheet1!AF1076)</f>
        <v>07/10/2025</v>
      </c>
      <c r="O1076" s="15" t="str">
        <f>IF(H1076="","",Sheet1!AH1076)</f>
        <v>WIN-HNI-00-002</v>
      </c>
      <c r="S1076" s="40" t="str">
        <f>IF(H1076="","",Sheet1!AL1076)</f>
        <v>6477 WM+ HNI Đinh Xuyên, Ứng Hòa</v>
      </c>
      <c r="V1076" s="40" t="str">
        <f>IF(H1076="","",Sheet1!AL1076)</f>
        <v>6477 WM+ HNI Đinh Xuyên, Ứng Hòa</v>
      </c>
      <c r="Y1076" s="15" t="str">
        <f>IF(H1076="","",Sheet1!AJ1076)</f>
        <v>MNH250</v>
      </c>
      <c r="AB1076" s="51">
        <f t="shared" si="161"/>
        <v>5111</v>
      </c>
      <c r="AC1076" s="51">
        <f t="shared" si="162"/>
        <v>131</v>
      </c>
      <c r="AE1076" s="45">
        <f>IF(H1076="","",Sheet1!U1076)</f>
        <v>2</v>
      </c>
      <c r="AG1076" s="15">
        <f>IF(H1076="","",Sheet1!T1076)</f>
        <v>46000</v>
      </c>
      <c r="AH1076" s="46">
        <f t="shared" si="163"/>
        <v>92000</v>
      </c>
      <c r="AL1076" s="48">
        <f t="shared" si="164"/>
        <v>8</v>
      </c>
      <c r="AN1076" s="45">
        <f t="shared" si="165"/>
        <v>7360</v>
      </c>
      <c r="AO1076" s="48">
        <f t="shared" si="166"/>
        <v>33311</v>
      </c>
      <c r="AQ1076" s="52" t="str">
        <f t="shared" si="167"/>
        <v>K-hangtra</v>
      </c>
      <c r="AR1076" s="52">
        <f t="shared" si="168"/>
        <v>156</v>
      </c>
      <c r="AS1076" s="52">
        <f t="shared" si="169"/>
        <v>632</v>
      </c>
    </row>
    <row r="1077" spans="3:45" x14ac:dyDescent="0.25">
      <c r="C1077" s="39" t="str">
        <f>IF(H1077="","",Sheet1!AI1077)</f>
        <v>B</v>
      </c>
      <c r="D1077" s="38" t="s">
        <v>3039</v>
      </c>
      <c r="E1077" s="38" t="s">
        <v>25</v>
      </c>
      <c r="F1077" s="39" t="str">
        <f>IF(H1077="","",Sheet1!AF1077)</f>
        <v>07/10/2025</v>
      </c>
      <c r="G1077" t="str">
        <f>IF(H1077="","",Sheet1!AF1077)</f>
        <v>07/10/2025</v>
      </c>
      <c r="H1077" s="21">
        <v>9106037361</v>
      </c>
      <c r="I1077" t="str">
        <f>IF(H1077="","",Sheet1!AF1077)</f>
        <v>07/10/2025</v>
      </c>
      <c r="J1077" s="40" t="str">
        <f t="shared" si="160"/>
        <v>NKHT2510/00200479744</v>
      </c>
      <c r="L1077" s="42" t="str">
        <f>IF(H1077="","",Sheet1!AK1077)</f>
        <v>K25TTM</v>
      </c>
      <c r="M1077" s="42" t="str">
        <f>IF(H1077="","",Sheet1!AE1077)</f>
        <v>00479744</v>
      </c>
      <c r="N1077" s="43" t="str">
        <f>IF(H1077="","",Sheet1!AF1077)</f>
        <v>07/10/2025</v>
      </c>
      <c r="O1077" s="15" t="str">
        <f>IF(H1077="","",Sheet1!AH1077)</f>
        <v>WIN-HNI-00-002</v>
      </c>
      <c r="S1077" s="40" t="str">
        <f>IF(H1077="","",Sheet1!AL1077)</f>
        <v>6477 WM+ HNI Đinh Xuyên, Ứng Hòa</v>
      </c>
      <c r="V1077" s="40" t="str">
        <f>IF(H1077="","",Sheet1!AL1077)</f>
        <v>6477 WM+ HNI Đinh Xuyên, Ứng Hòa</v>
      </c>
      <c r="Y1077" s="15" t="str">
        <f>IF(H1077="","",Sheet1!AJ1077)</f>
        <v>MNH250</v>
      </c>
      <c r="AB1077" s="51">
        <f t="shared" si="161"/>
        <v>5111</v>
      </c>
      <c r="AC1077" s="51">
        <f t="shared" si="162"/>
        <v>131</v>
      </c>
      <c r="AE1077" s="45">
        <f>IF(H1077="","",Sheet1!U1077)</f>
        <v>1</v>
      </c>
      <c r="AG1077" s="15">
        <f>IF(H1077="","",Sheet1!T1077)</f>
        <v>46000</v>
      </c>
      <c r="AH1077" s="46">
        <f t="shared" si="163"/>
        <v>46000</v>
      </c>
      <c r="AL1077" s="48">
        <f t="shared" si="164"/>
        <v>8</v>
      </c>
      <c r="AN1077" s="45">
        <f t="shared" si="165"/>
        <v>3680</v>
      </c>
      <c r="AO1077" s="48">
        <f t="shared" si="166"/>
        <v>33311</v>
      </c>
      <c r="AQ1077" s="52" t="str">
        <f t="shared" si="167"/>
        <v>K-hangtra</v>
      </c>
      <c r="AR1077" s="52">
        <f t="shared" si="168"/>
        <v>156</v>
      </c>
      <c r="AS1077" s="52">
        <f t="shared" si="169"/>
        <v>632</v>
      </c>
    </row>
    <row r="1078" spans="3:45" x14ac:dyDescent="0.25">
      <c r="C1078" s="39" t="str">
        <f>IF(H1078="","",Sheet1!AI1078)</f>
        <v>B</v>
      </c>
      <c r="D1078" s="38" t="s">
        <v>3039</v>
      </c>
      <c r="E1078" s="38" t="s">
        <v>25</v>
      </c>
      <c r="F1078" s="39" t="str">
        <f>IF(H1078="","",Sheet1!AF1078)</f>
        <v>07/10/2025</v>
      </c>
      <c r="G1078" t="str">
        <f>IF(H1078="","",Sheet1!AF1078)</f>
        <v>07/10/2025</v>
      </c>
      <c r="H1078" s="21">
        <v>9106037382</v>
      </c>
      <c r="I1078" t="str">
        <f>IF(H1078="","",Sheet1!AF1078)</f>
        <v>07/10/2025</v>
      </c>
      <c r="J1078" s="40" t="str">
        <f t="shared" si="160"/>
        <v>NKHT2510/02000033434</v>
      </c>
      <c r="L1078" s="42" t="str">
        <f>IF(H1078="","",Sheet1!AK1078)</f>
        <v>K25TTM</v>
      </c>
      <c r="M1078" s="42" t="str">
        <f>IF(H1078="","",Sheet1!AE1078)</f>
        <v>00033434</v>
      </c>
      <c r="N1078" s="43" t="str">
        <f>IF(H1078="","",Sheet1!AF1078)</f>
        <v>07/10/2025</v>
      </c>
      <c r="O1078" s="15" t="str">
        <f>IF(H1078="","",Sheet1!AH1078)</f>
        <v>WIN-020</v>
      </c>
      <c r="S1078" s="40" t="str">
        <f>IF(H1078="","",Sheet1!AL1078)</f>
        <v>3952 WM+ THA 254 Đội Cung</v>
      </c>
      <c r="V1078" s="40" t="str">
        <f>IF(H1078="","",Sheet1!AL1078)</f>
        <v>3952 WM+ THA 254 Đội Cung</v>
      </c>
      <c r="Y1078" s="15" t="str">
        <f>IF(H1078="","",Sheet1!AJ1078)</f>
        <v>GM500</v>
      </c>
      <c r="AB1078" s="51">
        <f t="shared" si="161"/>
        <v>5111</v>
      </c>
      <c r="AC1078" s="51">
        <f t="shared" si="162"/>
        <v>131</v>
      </c>
      <c r="AE1078" s="45">
        <f>IF(H1078="","",Sheet1!U1078)</f>
        <v>1</v>
      </c>
      <c r="AG1078" s="15">
        <f>IF(H1078="","",Sheet1!T1078)</f>
        <v>111058</v>
      </c>
      <c r="AH1078" s="46">
        <f t="shared" si="163"/>
        <v>111058</v>
      </c>
      <c r="AL1078" s="48">
        <f t="shared" si="164"/>
        <v>8</v>
      </c>
      <c r="AN1078" s="45">
        <f t="shared" si="165"/>
        <v>8884.64</v>
      </c>
      <c r="AO1078" s="48">
        <f t="shared" si="166"/>
        <v>33311</v>
      </c>
      <c r="AQ1078" s="52" t="str">
        <f t="shared" si="167"/>
        <v>K-hangtra</v>
      </c>
      <c r="AR1078" s="52">
        <f t="shared" si="168"/>
        <v>156</v>
      </c>
      <c r="AS1078" s="52">
        <f t="shared" si="169"/>
        <v>632</v>
      </c>
    </row>
    <row r="1079" spans="3:45" x14ac:dyDescent="0.25">
      <c r="C1079" s="39" t="str">
        <f>IF(H1079="","",Sheet1!AI1079)</f>
        <v>N</v>
      </c>
      <c r="D1079" s="38" t="s">
        <v>3039</v>
      </c>
      <c r="E1079" s="38" t="s">
        <v>25</v>
      </c>
      <c r="F1079" s="39" t="str">
        <f>IF(H1079="","",Sheet1!AF1079)</f>
        <v>07/10/2025</v>
      </c>
      <c r="G1079" t="str">
        <f>IF(H1079="","",Sheet1!AF1079)</f>
        <v>07/10/2025</v>
      </c>
      <c r="H1079" s="21">
        <v>9106037447</v>
      </c>
      <c r="I1079" t="str">
        <f>IF(H1079="","",Sheet1!AF1079)</f>
        <v>07/10/2025</v>
      </c>
      <c r="J1079" s="40" t="str">
        <f t="shared" si="160"/>
        <v>NKHT2510/02200008282</v>
      </c>
      <c r="L1079" s="42" t="str">
        <f>IF(H1079="","",Sheet1!AK1079)</f>
        <v>K25TTM</v>
      </c>
      <c r="M1079" s="42" t="str">
        <f>IF(H1079="","",Sheet1!AE1079)</f>
        <v>00008282</v>
      </c>
      <c r="N1079" s="43" t="str">
        <f>IF(H1079="","",Sheet1!AF1079)</f>
        <v>07/10/2025</v>
      </c>
      <c r="O1079" s="15" t="str">
        <f>IF(H1079="","",Sheet1!AH1079)</f>
        <v>WIN-022</v>
      </c>
      <c r="S1079" s="40" t="str">
        <f>IF(H1079="","",Sheet1!AL1079)</f>
        <v>4900 WM+ GLI 105-107 Thống Nhất</v>
      </c>
      <c r="V1079" s="40" t="str">
        <f>IF(H1079="","",Sheet1!AL1079)</f>
        <v>4900 WM+ GLI 105-107 Thống Nhất</v>
      </c>
      <c r="Y1079" s="15" t="str">
        <f>IF(H1079="","",Sheet1!AJ1079)</f>
        <v>CGM300</v>
      </c>
      <c r="AB1079" s="51">
        <f t="shared" si="161"/>
        <v>5111</v>
      </c>
      <c r="AC1079" s="51">
        <f t="shared" si="162"/>
        <v>131</v>
      </c>
      <c r="AE1079" s="45">
        <f>IF(H1079="","",Sheet1!U1079)</f>
        <v>4</v>
      </c>
      <c r="AG1079" s="15">
        <f>IF(H1079="","",Sheet1!T1079)</f>
        <v>73431</v>
      </c>
      <c r="AH1079" s="46">
        <f t="shared" si="163"/>
        <v>293724</v>
      </c>
      <c r="AL1079" s="48">
        <f t="shared" si="164"/>
        <v>8</v>
      </c>
      <c r="AN1079" s="45">
        <f t="shared" si="165"/>
        <v>23497.920000000002</v>
      </c>
      <c r="AO1079" s="48">
        <f t="shared" si="166"/>
        <v>33311</v>
      </c>
      <c r="AQ1079" s="52" t="str">
        <f t="shared" si="167"/>
        <v>K-hangtra</v>
      </c>
      <c r="AR1079" s="52">
        <f t="shared" si="168"/>
        <v>156</v>
      </c>
      <c r="AS1079" s="52">
        <f t="shared" si="169"/>
        <v>632</v>
      </c>
    </row>
    <row r="1080" spans="3:45" x14ac:dyDescent="0.25">
      <c r="C1080" s="39" t="str">
        <f>IF(H1080="","",Sheet1!AI1080)</f>
        <v>B</v>
      </c>
      <c r="D1080" s="38" t="s">
        <v>3039</v>
      </c>
      <c r="E1080" s="38" t="s">
        <v>25</v>
      </c>
      <c r="F1080" s="39" t="str">
        <f>IF(H1080="","",Sheet1!AF1080)</f>
        <v>07/10/2025</v>
      </c>
      <c r="G1080" t="str">
        <f>IF(H1080="","",Sheet1!AF1080)</f>
        <v>07/10/2025</v>
      </c>
      <c r="H1080" s="21">
        <v>9106037404</v>
      </c>
      <c r="I1080" t="str">
        <f>IF(H1080="","",Sheet1!AF1080)</f>
        <v>07/10/2025</v>
      </c>
      <c r="J1080" s="40" t="str">
        <f t="shared" si="160"/>
        <v>NKHT2510/02500035282</v>
      </c>
      <c r="L1080" s="42" t="str">
        <f>IF(H1080="","",Sheet1!AK1080)</f>
        <v>K25TTM</v>
      </c>
      <c r="M1080" s="42" t="str">
        <f>IF(H1080="","",Sheet1!AE1080)</f>
        <v>00035282</v>
      </c>
      <c r="N1080" s="43" t="str">
        <f>IF(H1080="","",Sheet1!AF1080)</f>
        <v>07/10/2025</v>
      </c>
      <c r="O1080" s="15" t="str">
        <f>IF(H1080="","",Sheet1!AH1080)</f>
        <v>WIN-025</v>
      </c>
      <c r="S1080" s="40" t="str">
        <f>IF(H1080="","",Sheet1!AL1080)</f>
        <v>2914 WM+ HPG 73 Cát Dài</v>
      </c>
      <c r="V1080" s="40" t="str">
        <f>IF(H1080="","",Sheet1!AL1080)</f>
        <v>2914 WM+ HPG 73 Cát Dài</v>
      </c>
      <c r="Y1080" s="15" t="str">
        <f>IF(H1080="","",Sheet1!AJ1080)</f>
        <v>CC300</v>
      </c>
      <c r="AB1080" s="51">
        <f t="shared" si="161"/>
        <v>5111</v>
      </c>
      <c r="AC1080" s="51">
        <f t="shared" si="162"/>
        <v>131</v>
      </c>
      <c r="AE1080" s="45">
        <f>IF(H1080="","",Sheet1!U1080)</f>
        <v>1</v>
      </c>
      <c r="AG1080" s="15">
        <f>IF(H1080="","",Sheet1!T1080)</f>
        <v>60885</v>
      </c>
      <c r="AH1080" s="46">
        <f t="shared" si="163"/>
        <v>60885</v>
      </c>
      <c r="AL1080" s="48">
        <f t="shared" si="164"/>
        <v>8</v>
      </c>
      <c r="AN1080" s="45">
        <f t="shared" si="165"/>
        <v>4870.8</v>
      </c>
      <c r="AO1080" s="48">
        <f t="shared" si="166"/>
        <v>33311</v>
      </c>
      <c r="AQ1080" s="52" t="str">
        <f t="shared" si="167"/>
        <v>K-hangtra</v>
      </c>
      <c r="AR1080" s="52">
        <f t="shared" si="168"/>
        <v>156</v>
      </c>
      <c r="AS1080" s="52">
        <f t="shared" si="169"/>
        <v>632</v>
      </c>
    </row>
    <row r="1081" spans="3:45" x14ac:dyDescent="0.25">
      <c r="C1081" s="39" t="str">
        <f>IF(H1081="","",Sheet1!AI1081)</f>
        <v>N</v>
      </c>
      <c r="D1081" s="38" t="s">
        <v>3039</v>
      </c>
      <c r="E1081" s="38" t="s">
        <v>25</v>
      </c>
      <c r="F1081" s="39" t="str">
        <f>IF(H1081="","",Sheet1!AF1081)</f>
        <v>07/10/2025</v>
      </c>
      <c r="G1081" t="str">
        <f>IF(H1081="","",Sheet1!AF1081)</f>
        <v>07/10/2025</v>
      </c>
      <c r="H1081" s="21">
        <v>9106037405</v>
      </c>
      <c r="I1081" t="str">
        <f>IF(H1081="","",Sheet1!AF1081)</f>
        <v>07/10/2025</v>
      </c>
      <c r="J1081" s="40" t="str">
        <f t="shared" si="160"/>
        <v>NKHT2510/00900080595</v>
      </c>
      <c r="L1081" s="42" t="str">
        <f>IF(H1081="","",Sheet1!AK1081)</f>
        <v>K25TTM</v>
      </c>
      <c r="M1081" s="42" t="str">
        <f>IF(H1081="","",Sheet1!AE1081)</f>
        <v>00080595</v>
      </c>
      <c r="N1081" s="43" t="str">
        <f>IF(H1081="","",Sheet1!AF1081)</f>
        <v>07/10/2025</v>
      </c>
      <c r="O1081" s="15" t="str">
        <f>IF(H1081="","",Sheet1!AH1081)</f>
        <v>WIN-DNG-01-009</v>
      </c>
      <c r="S1081" s="40" t="str">
        <f>IF(H1081="","",Sheet1!AL1081)</f>
        <v>5412 WM+ DNG 91 Châu Thị Vĩnh Tế</v>
      </c>
      <c r="V1081" s="40" t="str">
        <f>IF(H1081="","",Sheet1!AL1081)</f>
        <v>5412 WM+ DNG 91 Châu Thị Vĩnh Tế</v>
      </c>
      <c r="Y1081" s="15" t="str">
        <f>IF(H1081="","",Sheet1!AJ1081)</f>
        <v>TH200</v>
      </c>
      <c r="AB1081" s="51">
        <f t="shared" si="161"/>
        <v>5111</v>
      </c>
      <c r="AC1081" s="51">
        <f t="shared" si="162"/>
        <v>131</v>
      </c>
      <c r="AE1081" s="45">
        <f>IF(H1081="","",Sheet1!U1081)</f>
        <v>1</v>
      </c>
      <c r="AG1081" s="15">
        <f>IF(H1081="","",Sheet1!T1081)</f>
        <v>45588</v>
      </c>
      <c r="AH1081" s="46">
        <f t="shared" si="163"/>
        <v>45588</v>
      </c>
      <c r="AL1081" s="48">
        <f t="shared" si="164"/>
        <v>8</v>
      </c>
      <c r="AN1081" s="45">
        <f t="shared" si="165"/>
        <v>3647.04</v>
      </c>
      <c r="AO1081" s="48">
        <f t="shared" si="166"/>
        <v>33311</v>
      </c>
      <c r="AQ1081" s="52" t="str">
        <f t="shared" si="167"/>
        <v>K-hangtra</v>
      </c>
      <c r="AR1081" s="52">
        <f t="shared" si="168"/>
        <v>156</v>
      </c>
      <c r="AS1081" s="52">
        <f t="shared" si="169"/>
        <v>632</v>
      </c>
    </row>
    <row r="1082" spans="3:45" x14ac:dyDescent="0.25">
      <c r="C1082" s="39" t="str">
        <f>IF(H1082="","",Sheet1!AI1082)</f>
        <v>N</v>
      </c>
      <c r="D1082" s="38" t="s">
        <v>3039</v>
      </c>
      <c r="E1082" s="38" t="s">
        <v>25</v>
      </c>
      <c r="F1082" s="39" t="str">
        <f>IF(H1082="","",Sheet1!AF1082)</f>
        <v>07/10/2025</v>
      </c>
      <c r="G1082" t="str">
        <f>IF(H1082="","",Sheet1!AF1082)</f>
        <v>07/10/2025</v>
      </c>
      <c r="H1082" s="21">
        <v>9106037405</v>
      </c>
      <c r="I1082" t="str">
        <f>IF(H1082="","",Sheet1!AF1082)</f>
        <v>07/10/2025</v>
      </c>
      <c r="J1082" s="40" t="str">
        <f t="shared" si="160"/>
        <v>NKHT2510/00900080595</v>
      </c>
      <c r="L1082" s="42" t="str">
        <f>IF(H1082="","",Sheet1!AK1082)</f>
        <v>K25TTM</v>
      </c>
      <c r="M1082" s="42" t="str">
        <f>IF(H1082="","",Sheet1!AE1082)</f>
        <v>00080595</v>
      </c>
      <c r="N1082" s="43" t="str">
        <f>IF(H1082="","",Sheet1!AF1082)</f>
        <v>07/10/2025</v>
      </c>
      <c r="O1082" s="15" t="str">
        <f>IF(H1082="","",Sheet1!AH1082)</f>
        <v>WIN-DNG-01-009</v>
      </c>
      <c r="S1082" s="40" t="str">
        <f>IF(H1082="","",Sheet1!AL1082)</f>
        <v>5412 WM+ DNG 91 Châu Thị Vĩnh Tế</v>
      </c>
      <c r="V1082" s="40" t="str">
        <f>IF(H1082="","",Sheet1!AL1082)</f>
        <v>5412 WM+ DNG 91 Châu Thị Vĩnh Tế</v>
      </c>
      <c r="Y1082" s="15" t="str">
        <f>IF(H1082="","",Sheet1!AJ1082)</f>
        <v>GTLX250G</v>
      </c>
      <c r="AB1082" s="51">
        <f t="shared" si="161"/>
        <v>5111</v>
      </c>
      <c r="AC1082" s="51">
        <f t="shared" si="162"/>
        <v>131</v>
      </c>
      <c r="AE1082" s="45">
        <f>IF(H1082="","",Sheet1!U1082)</f>
        <v>3</v>
      </c>
      <c r="AG1082" s="15">
        <f>IF(H1082="","",Sheet1!T1082)</f>
        <v>41150</v>
      </c>
      <c r="AH1082" s="46">
        <f t="shared" si="163"/>
        <v>123450</v>
      </c>
      <c r="AL1082" s="48">
        <f t="shared" si="164"/>
        <v>8</v>
      </c>
      <c r="AN1082" s="45">
        <f t="shared" si="165"/>
        <v>9876</v>
      </c>
      <c r="AO1082" s="48">
        <f t="shared" si="166"/>
        <v>33311</v>
      </c>
      <c r="AQ1082" s="52" t="str">
        <f t="shared" si="167"/>
        <v>K-hangtra</v>
      </c>
      <c r="AR1082" s="52">
        <f t="shared" si="168"/>
        <v>156</v>
      </c>
      <c r="AS1082" s="52">
        <f t="shared" si="169"/>
        <v>632</v>
      </c>
    </row>
    <row r="1083" spans="3:45" x14ac:dyDescent="0.25">
      <c r="C1083" s="39" t="str">
        <f>IF(H1083="","",Sheet1!AI1083)</f>
        <v>N</v>
      </c>
      <c r="D1083" s="38" t="s">
        <v>3039</v>
      </c>
      <c r="E1083" s="38" t="s">
        <v>25</v>
      </c>
      <c r="F1083" s="39" t="str">
        <f>IF(H1083="","",Sheet1!AF1083)</f>
        <v>07/10/2025</v>
      </c>
      <c r="G1083" t="str">
        <f>IF(H1083="","",Sheet1!AF1083)</f>
        <v>07/10/2025</v>
      </c>
      <c r="H1083" s="21">
        <v>9106037405</v>
      </c>
      <c r="I1083" t="str">
        <f>IF(H1083="","",Sheet1!AF1083)</f>
        <v>07/10/2025</v>
      </c>
      <c r="J1083" s="40" t="str">
        <f t="shared" si="160"/>
        <v>NKHT2510/00900080595</v>
      </c>
      <c r="L1083" s="42" t="str">
        <f>IF(H1083="","",Sheet1!AK1083)</f>
        <v>K25TTM</v>
      </c>
      <c r="M1083" s="42" t="str">
        <f>IF(H1083="","",Sheet1!AE1083)</f>
        <v>00080595</v>
      </c>
      <c r="N1083" s="43" t="str">
        <f>IF(H1083="","",Sheet1!AF1083)</f>
        <v>07/10/2025</v>
      </c>
      <c r="O1083" s="15" t="str">
        <f>IF(H1083="","",Sheet1!AH1083)</f>
        <v>WIN-DNG-01-009</v>
      </c>
      <c r="S1083" s="40" t="str">
        <f>IF(H1083="","",Sheet1!AL1083)</f>
        <v>5412 WM+ DNG 91 Châu Thị Vĩnh Tế</v>
      </c>
      <c r="V1083" s="40" t="str">
        <f>IF(H1083="","",Sheet1!AL1083)</f>
        <v>5412 WM+ DNG 91 Châu Thị Vĩnh Tế</v>
      </c>
      <c r="Y1083" s="15" t="str">
        <f>IF(H1083="","",Sheet1!AJ1083)</f>
        <v>MNH250</v>
      </c>
      <c r="AB1083" s="51">
        <f t="shared" si="161"/>
        <v>5111</v>
      </c>
      <c r="AC1083" s="51">
        <f t="shared" si="162"/>
        <v>131</v>
      </c>
      <c r="AE1083" s="45">
        <f>IF(H1083="","",Sheet1!U1083)</f>
        <v>1</v>
      </c>
      <c r="AG1083" s="15">
        <f>IF(H1083="","",Sheet1!T1083)</f>
        <v>46000</v>
      </c>
      <c r="AH1083" s="46">
        <f t="shared" si="163"/>
        <v>46000</v>
      </c>
      <c r="AL1083" s="48">
        <f t="shared" si="164"/>
        <v>8</v>
      </c>
      <c r="AN1083" s="45">
        <f t="shared" si="165"/>
        <v>3680</v>
      </c>
      <c r="AO1083" s="48">
        <f t="shared" si="166"/>
        <v>33311</v>
      </c>
      <c r="AQ1083" s="52" t="str">
        <f t="shared" si="167"/>
        <v>K-hangtra</v>
      </c>
      <c r="AR1083" s="52">
        <f t="shared" si="168"/>
        <v>156</v>
      </c>
      <c r="AS1083" s="52">
        <f t="shared" si="169"/>
        <v>632</v>
      </c>
    </row>
    <row r="1084" spans="3:45" x14ac:dyDescent="0.25">
      <c r="C1084" s="39" t="str">
        <f>IF(H1084="","",Sheet1!AI1084)</f>
        <v>B</v>
      </c>
      <c r="D1084" s="38" t="s">
        <v>3039</v>
      </c>
      <c r="E1084" s="38" t="s">
        <v>25</v>
      </c>
      <c r="F1084" s="39" t="str">
        <f>IF(H1084="","",Sheet1!AF1084)</f>
        <v>07/10/2025</v>
      </c>
      <c r="G1084" t="str">
        <f>IF(H1084="","",Sheet1!AF1084)</f>
        <v>07/10/2025</v>
      </c>
      <c r="H1084" s="21">
        <v>9106037489</v>
      </c>
      <c r="I1084" t="str">
        <f>IF(H1084="","",Sheet1!AF1084)</f>
        <v>07/10/2025</v>
      </c>
      <c r="J1084" s="40" t="str">
        <f t="shared" si="160"/>
        <v>NKHT2510/02000033438</v>
      </c>
      <c r="L1084" s="42" t="str">
        <f>IF(H1084="","",Sheet1!AK1084)</f>
        <v>K25TTM</v>
      </c>
      <c r="M1084" s="42" t="str">
        <f>IF(H1084="","",Sheet1!AE1084)</f>
        <v>00033438</v>
      </c>
      <c r="N1084" s="43" t="str">
        <f>IF(H1084="","",Sheet1!AF1084)</f>
        <v>07/10/2025</v>
      </c>
      <c r="O1084" s="15" t="str">
        <f>IF(H1084="","",Sheet1!AH1084)</f>
        <v>WIN-020</v>
      </c>
      <c r="S1084" s="40" t="str">
        <f>IF(H1084="","",Sheet1!AL1084)</f>
        <v>2ANQ WM+ THA 178 Bà Triệu</v>
      </c>
      <c r="V1084" s="40" t="str">
        <f>IF(H1084="","",Sheet1!AL1084)</f>
        <v>2ANQ WM+ THA 178 Bà Triệu</v>
      </c>
      <c r="Y1084" s="15" t="str">
        <f>IF(H1084="","",Sheet1!AJ1084)</f>
        <v>GL250</v>
      </c>
      <c r="AB1084" s="51">
        <f t="shared" si="161"/>
        <v>5111</v>
      </c>
      <c r="AC1084" s="51">
        <f t="shared" si="162"/>
        <v>131</v>
      </c>
      <c r="AE1084" s="45">
        <f>IF(H1084="","",Sheet1!U1084)</f>
        <v>2</v>
      </c>
      <c r="AG1084" s="15">
        <f>IF(H1084="","",Sheet1!T1084)</f>
        <v>49500</v>
      </c>
      <c r="AH1084" s="46">
        <f t="shared" si="163"/>
        <v>99000</v>
      </c>
      <c r="AL1084" s="48">
        <f t="shared" si="164"/>
        <v>8</v>
      </c>
      <c r="AN1084" s="45">
        <f t="shared" si="165"/>
        <v>7920</v>
      </c>
      <c r="AO1084" s="48">
        <f t="shared" si="166"/>
        <v>33311</v>
      </c>
      <c r="AQ1084" s="52" t="str">
        <f t="shared" si="167"/>
        <v>K-hangtra</v>
      </c>
      <c r="AR1084" s="52">
        <f t="shared" si="168"/>
        <v>156</v>
      </c>
      <c r="AS1084" s="52">
        <f t="shared" si="169"/>
        <v>632</v>
      </c>
    </row>
    <row r="1085" spans="3:45" x14ac:dyDescent="0.25">
      <c r="C1085" s="39" t="str">
        <f>IF(H1085="","",Sheet1!AI1085)</f>
        <v>B</v>
      </c>
      <c r="D1085" s="38" t="s">
        <v>3039</v>
      </c>
      <c r="E1085" s="38" t="s">
        <v>25</v>
      </c>
      <c r="F1085" s="39" t="str">
        <f>IF(H1085="","",Sheet1!AF1085)</f>
        <v>07/10/2025</v>
      </c>
      <c r="G1085" t="str">
        <f>IF(H1085="","",Sheet1!AF1085)</f>
        <v>07/10/2025</v>
      </c>
      <c r="H1085" s="21">
        <v>9106037489</v>
      </c>
      <c r="I1085" t="str">
        <f>IF(H1085="","",Sheet1!AF1085)</f>
        <v>07/10/2025</v>
      </c>
      <c r="J1085" s="40" t="str">
        <f t="shared" si="160"/>
        <v>NKHT2510/02000033438</v>
      </c>
      <c r="L1085" s="42" t="str">
        <f>IF(H1085="","",Sheet1!AK1085)</f>
        <v>K25TTM</v>
      </c>
      <c r="M1085" s="42" t="str">
        <f>IF(H1085="","",Sheet1!AE1085)</f>
        <v>00033438</v>
      </c>
      <c r="N1085" s="43" t="str">
        <f>IF(H1085="","",Sheet1!AF1085)</f>
        <v>07/10/2025</v>
      </c>
      <c r="O1085" s="15" t="str">
        <f>IF(H1085="","",Sheet1!AH1085)</f>
        <v>WIN-020</v>
      </c>
      <c r="S1085" s="40" t="str">
        <f>IF(H1085="","",Sheet1!AL1085)</f>
        <v>2ANQ WM+ THA 178 Bà Triệu</v>
      </c>
      <c r="V1085" s="40" t="str">
        <f>IF(H1085="","",Sheet1!AL1085)</f>
        <v>2ANQ WM+ THA 178 Bà Triệu</v>
      </c>
      <c r="Y1085" s="15" t="str">
        <f>IF(H1085="","",Sheet1!AJ1085)</f>
        <v>GSG250</v>
      </c>
      <c r="AB1085" s="51">
        <f t="shared" si="161"/>
        <v>5111</v>
      </c>
      <c r="AC1085" s="51">
        <f t="shared" si="162"/>
        <v>131</v>
      </c>
      <c r="AE1085" s="45">
        <f>IF(H1085="","",Sheet1!U1085)</f>
        <v>2</v>
      </c>
      <c r="AG1085" s="15">
        <f>IF(H1085="","",Sheet1!T1085)</f>
        <v>50400</v>
      </c>
      <c r="AH1085" s="46">
        <f t="shared" si="163"/>
        <v>100800</v>
      </c>
      <c r="AL1085" s="48">
        <f t="shared" si="164"/>
        <v>8</v>
      </c>
      <c r="AN1085" s="45">
        <f t="shared" si="165"/>
        <v>8064</v>
      </c>
      <c r="AO1085" s="48">
        <f t="shared" si="166"/>
        <v>33311</v>
      </c>
      <c r="AQ1085" s="52" t="str">
        <f t="shared" si="167"/>
        <v>K-hangtra</v>
      </c>
      <c r="AR1085" s="52">
        <f t="shared" si="168"/>
        <v>156</v>
      </c>
      <c r="AS1085" s="52">
        <f t="shared" si="169"/>
        <v>632</v>
      </c>
    </row>
    <row r="1086" spans="3:45" x14ac:dyDescent="0.25">
      <c r="C1086" s="39" t="str">
        <f>IF(H1086="","",Sheet1!AI1086)</f>
        <v>B</v>
      </c>
      <c r="D1086" s="38" t="s">
        <v>3039</v>
      </c>
      <c r="E1086" s="38" t="s">
        <v>25</v>
      </c>
      <c r="F1086" s="39" t="str">
        <f>IF(H1086="","",Sheet1!AF1086)</f>
        <v>07/10/2025</v>
      </c>
      <c r="G1086" t="str">
        <f>IF(H1086="","",Sheet1!AF1086)</f>
        <v>07/10/2025</v>
      </c>
      <c r="H1086" s="21">
        <v>9106037489</v>
      </c>
      <c r="I1086" t="str">
        <f>IF(H1086="","",Sheet1!AF1086)</f>
        <v>07/10/2025</v>
      </c>
      <c r="J1086" s="40" t="str">
        <f t="shared" si="160"/>
        <v>NKHT2510/02000033438</v>
      </c>
      <c r="L1086" s="42" t="str">
        <f>IF(H1086="","",Sheet1!AK1086)</f>
        <v>K25TTM</v>
      </c>
      <c r="M1086" s="42" t="str">
        <f>IF(H1086="","",Sheet1!AE1086)</f>
        <v>00033438</v>
      </c>
      <c r="N1086" s="43" t="str">
        <f>IF(H1086="","",Sheet1!AF1086)</f>
        <v>07/10/2025</v>
      </c>
      <c r="O1086" s="15" t="str">
        <f>IF(H1086="","",Sheet1!AH1086)</f>
        <v>WIN-020</v>
      </c>
      <c r="S1086" s="40" t="str">
        <f>IF(H1086="","",Sheet1!AL1086)</f>
        <v>2ANQ WM+ THA 178 Bà Triệu</v>
      </c>
      <c r="V1086" s="40" t="str">
        <f>IF(H1086="","",Sheet1!AL1086)</f>
        <v>2ANQ WM+ THA 178 Bà Triệu</v>
      </c>
      <c r="Y1086" s="15" t="str">
        <f>IF(H1086="","",Sheet1!AJ1086)</f>
        <v>MNH250</v>
      </c>
      <c r="AB1086" s="51">
        <f t="shared" si="161"/>
        <v>5111</v>
      </c>
      <c r="AC1086" s="51">
        <f t="shared" si="162"/>
        <v>131</v>
      </c>
      <c r="AE1086" s="45">
        <f>IF(H1086="","",Sheet1!U1086)</f>
        <v>2</v>
      </c>
      <c r="AG1086" s="15">
        <f>IF(H1086="","",Sheet1!T1086)</f>
        <v>46000</v>
      </c>
      <c r="AH1086" s="46">
        <f t="shared" si="163"/>
        <v>92000</v>
      </c>
      <c r="AL1086" s="48">
        <f t="shared" si="164"/>
        <v>8</v>
      </c>
      <c r="AN1086" s="45">
        <f t="shared" si="165"/>
        <v>7360</v>
      </c>
      <c r="AO1086" s="48">
        <f t="shared" si="166"/>
        <v>33311</v>
      </c>
      <c r="AQ1086" s="52" t="str">
        <f t="shared" si="167"/>
        <v>K-hangtra</v>
      </c>
      <c r="AR1086" s="52">
        <f t="shared" si="168"/>
        <v>156</v>
      </c>
      <c r="AS1086" s="52">
        <f t="shared" si="169"/>
        <v>632</v>
      </c>
    </row>
    <row r="1087" spans="3:45" x14ac:dyDescent="0.25">
      <c r="C1087" s="39" t="str">
        <f>IF(H1087="","",Sheet1!AI1087)</f>
        <v>B</v>
      </c>
      <c r="D1087" s="38" t="s">
        <v>3039</v>
      </c>
      <c r="E1087" s="38" t="s">
        <v>25</v>
      </c>
      <c r="F1087" s="39" t="str">
        <f>IF(H1087="","",Sheet1!AF1087)</f>
        <v>07/10/2025</v>
      </c>
      <c r="G1087" t="str">
        <f>IF(H1087="","",Sheet1!AF1087)</f>
        <v>07/10/2025</v>
      </c>
      <c r="H1087" s="21">
        <v>9106037484</v>
      </c>
      <c r="I1087" t="str">
        <f>IF(H1087="","",Sheet1!AF1087)</f>
        <v>07/10/2025</v>
      </c>
      <c r="J1087" s="40" t="str">
        <f t="shared" si="160"/>
        <v>NKHT2510/00200479780</v>
      </c>
      <c r="L1087" s="42" t="str">
        <f>IF(H1087="","",Sheet1!AK1087)</f>
        <v>K25TTM</v>
      </c>
      <c r="M1087" s="42" t="str">
        <f>IF(H1087="","",Sheet1!AE1087)</f>
        <v>00479780</v>
      </c>
      <c r="N1087" s="43" t="str">
        <f>IF(H1087="","",Sheet1!AF1087)</f>
        <v>07/10/2025</v>
      </c>
      <c r="O1087" s="15" t="str">
        <f>IF(H1087="","",Sheet1!AH1087)</f>
        <v>WIN-HNI-00-002</v>
      </c>
      <c r="S1087" s="40" t="str">
        <f>IF(H1087="","",Sheet1!AL1087)</f>
        <v>3180 WM+ HNI Sky Light 125D Minh Khai</v>
      </c>
      <c r="V1087" s="40" t="str">
        <f>IF(H1087="","",Sheet1!AL1087)</f>
        <v>3180 WM+ HNI Sky Light 125D Minh Khai</v>
      </c>
      <c r="Y1087" s="15" t="str">
        <f>IF(H1087="","",Sheet1!AJ1087)</f>
        <v>CN300</v>
      </c>
      <c r="AB1087" s="51">
        <f t="shared" si="161"/>
        <v>5111</v>
      </c>
      <c r="AC1087" s="51">
        <f t="shared" si="162"/>
        <v>131</v>
      </c>
      <c r="AE1087" s="45">
        <f>IF(H1087="","",Sheet1!U1087)</f>
        <v>3</v>
      </c>
      <c r="AG1087" s="15">
        <f>IF(H1087="","",Sheet1!T1087)</f>
        <v>70950</v>
      </c>
      <c r="AH1087" s="46">
        <f t="shared" si="163"/>
        <v>212850</v>
      </c>
      <c r="AL1087" s="48">
        <f t="shared" si="164"/>
        <v>8</v>
      </c>
      <c r="AN1087" s="45">
        <f t="shared" si="165"/>
        <v>17028</v>
      </c>
      <c r="AO1087" s="48">
        <f t="shared" si="166"/>
        <v>33311</v>
      </c>
      <c r="AQ1087" s="52" t="str">
        <f t="shared" si="167"/>
        <v>K-hangtra</v>
      </c>
      <c r="AR1087" s="52">
        <f t="shared" si="168"/>
        <v>156</v>
      </c>
      <c r="AS1087" s="52">
        <f t="shared" si="169"/>
        <v>632</v>
      </c>
    </row>
    <row r="1088" spans="3:45" x14ac:dyDescent="0.25">
      <c r="C1088" s="39" t="str">
        <f>IF(H1088="","",Sheet1!AI1088)</f>
        <v>B</v>
      </c>
      <c r="D1088" s="38" t="s">
        <v>3039</v>
      </c>
      <c r="E1088" s="38" t="s">
        <v>25</v>
      </c>
      <c r="F1088" s="39" t="str">
        <f>IF(H1088="","",Sheet1!AF1088)</f>
        <v>07/10/2025</v>
      </c>
      <c r="G1088" t="str">
        <f>IF(H1088="","",Sheet1!AF1088)</f>
        <v>07/10/2025</v>
      </c>
      <c r="H1088" s="21">
        <v>9106037484</v>
      </c>
      <c r="I1088" t="str">
        <f>IF(H1088="","",Sheet1!AF1088)</f>
        <v>07/10/2025</v>
      </c>
      <c r="J1088" s="40" t="str">
        <f t="shared" si="160"/>
        <v>NKHT2510/00200479780</v>
      </c>
      <c r="L1088" s="42" t="str">
        <f>IF(H1088="","",Sheet1!AK1088)</f>
        <v>K25TTM</v>
      </c>
      <c r="M1088" s="42" t="str">
        <f>IF(H1088="","",Sheet1!AE1088)</f>
        <v>00479780</v>
      </c>
      <c r="N1088" s="43" t="str">
        <f>IF(H1088="","",Sheet1!AF1088)</f>
        <v>07/10/2025</v>
      </c>
      <c r="O1088" s="15" t="str">
        <f>IF(H1088="","",Sheet1!AH1088)</f>
        <v>WIN-HNI-00-002</v>
      </c>
      <c r="S1088" s="40" t="str">
        <f>IF(H1088="","",Sheet1!AL1088)</f>
        <v>3180 WM+ HNI Sky Light 125D Minh Khai</v>
      </c>
      <c r="V1088" s="40" t="str">
        <f>IF(H1088="","",Sheet1!AL1088)</f>
        <v>3180 WM+ HNI Sky Light 125D Minh Khai</v>
      </c>
      <c r="Y1088" s="15" t="str">
        <f>IF(H1088="","",Sheet1!AJ1088)</f>
        <v>CC300</v>
      </c>
      <c r="AB1088" s="51">
        <f t="shared" si="161"/>
        <v>5111</v>
      </c>
      <c r="AC1088" s="51">
        <f t="shared" si="162"/>
        <v>131</v>
      </c>
      <c r="AE1088" s="45">
        <f>IF(H1088="","",Sheet1!U1088)</f>
        <v>2</v>
      </c>
      <c r="AG1088" s="15">
        <f>IF(H1088="","",Sheet1!T1088)</f>
        <v>60885</v>
      </c>
      <c r="AH1088" s="46">
        <f t="shared" si="163"/>
        <v>121770</v>
      </c>
      <c r="AL1088" s="48">
        <f t="shared" si="164"/>
        <v>8</v>
      </c>
      <c r="AN1088" s="45">
        <f t="shared" si="165"/>
        <v>9741.6</v>
      </c>
      <c r="AO1088" s="48">
        <f t="shared" si="166"/>
        <v>33311</v>
      </c>
      <c r="AQ1088" s="52" t="str">
        <f t="shared" si="167"/>
        <v>K-hangtra</v>
      </c>
      <c r="AR1088" s="52">
        <f t="shared" si="168"/>
        <v>156</v>
      </c>
      <c r="AS1088" s="52">
        <f t="shared" si="169"/>
        <v>632</v>
      </c>
    </row>
    <row r="1089" spans="3:45" x14ac:dyDescent="0.25">
      <c r="C1089" s="39" t="str">
        <f>IF(H1089="","",Sheet1!AI1089)</f>
        <v>B</v>
      </c>
      <c r="D1089" s="38" t="s">
        <v>3039</v>
      </c>
      <c r="E1089" s="38" t="s">
        <v>25</v>
      </c>
      <c r="F1089" s="39" t="str">
        <f>IF(H1089="","",Sheet1!AF1089)</f>
        <v>07/10/2025</v>
      </c>
      <c r="G1089" t="str">
        <f>IF(H1089="","",Sheet1!AF1089)</f>
        <v>07/10/2025</v>
      </c>
      <c r="H1089" s="21">
        <v>9106037484</v>
      </c>
      <c r="I1089" t="str">
        <f>IF(H1089="","",Sheet1!AF1089)</f>
        <v>07/10/2025</v>
      </c>
      <c r="J1089" s="40" t="str">
        <f t="shared" si="160"/>
        <v>NKHT2510/00200479780</v>
      </c>
      <c r="L1089" s="42" t="str">
        <f>IF(H1089="","",Sheet1!AK1089)</f>
        <v>K25TTM</v>
      </c>
      <c r="M1089" s="42" t="str">
        <f>IF(H1089="","",Sheet1!AE1089)</f>
        <v>00479780</v>
      </c>
      <c r="N1089" s="43" t="str">
        <f>IF(H1089="","",Sheet1!AF1089)</f>
        <v>07/10/2025</v>
      </c>
      <c r="O1089" s="15" t="str">
        <f>IF(H1089="","",Sheet1!AH1089)</f>
        <v>WIN-HNI-00-002</v>
      </c>
      <c r="S1089" s="40" t="str">
        <f>IF(H1089="","",Sheet1!AL1089)</f>
        <v>3180 WM+ HNI Sky Light 125D Minh Khai</v>
      </c>
      <c r="V1089" s="40" t="str">
        <f>IF(H1089="","",Sheet1!AL1089)</f>
        <v>3180 WM+ HNI Sky Light 125D Minh Khai</v>
      </c>
      <c r="Y1089" s="15" t="str">
        <f>IF(H1089="","",Sheet1!AJ1089)</f>
        <v>CGM300</v>
      </c>
      <c r="AB1089" s="51">
        <f t="shared" si="161"/>
        <v>5111</v>
      </c>
      <c r="AC1089" s="51">
        <f t="shared" si="162"/>
        <v>131</v>
      </c>
      <c r="AE1089" s="45">
        <f>IF(H1089="","",Sheet1!U1089)</f>
        <v>1</v>
      </c>
      <c r="AG1089" s="15">
        <f>IF(H1089="","",Sheet1!T1089)</f>
        <v>73431</v>
      </c>
      <c r="AH1089" s="46">
        <f t="shared" si="163"/>
        <v>73431</v>
      </c>
      <c r="AL1089" s="48">
        <f t="shared" si="164"/>
        <v>8</v>
      </c>
      <c r="AN1089" s="45">
        <f t="shared" si="165"/>
        <v>5874.4800000000005</v>
      </c>
      <c r="AO1089" s="48">
        <f t="shared" si="166"/>
        <v>33311</v>
      </c>
      <c r="AQ1089" s="52" t="str">
        <f t="shared" si="167"/>
        <v>K-hangtra</v>
      </c>
      <c r="AR1089" s="52">
        <f t="shared" si="168"/>
        <v>156</v>
      </c>
      <c r="AS1089" s="52">
        <f t="shared" si="169"/>
        <v>632</v>
      </c>
    </row>
    <row r="1090" spans="3:45" x14ac:dyDescent="0.25">
      <c r="C1090" s="39" t="str">
        <f>IF(H1090="","",Sheet1!AI1090)</f>
        <v>B</v>
      </c>
      <c r="D1090" s="38" t="s">
        <v>3039</v>
      </c>
      <c r="E1090" s="38" t="s">
        <v>25</v>
      </c>
      <c r="F1090" s="39" t="str">
        <f>IF(H1090="","",Sheet1!AF1090)</f>
        <v>07/10/2025</v>
      </c>
      <c r="G1090" t="str">
        <f>IF(H1090="","",Sheet1!AF1090)</f>
        <v>07/10/2025</v>
      </c>
      <c r="H1090" s="21">
        <v>9106037519</v>
      </c>
      <c r="I1090" t="str">
        <f>IF(H1090="","",Sheet1!AF1090)</f>
        <v>07/10/2025</v>
      </c>
      <c r="J1090" s="40" t="str">
        <f t="shared" si="160"/>
        <v>NKHT2510/00200479787</v>
      </c>
      <c r="L1090" s="42" t="str">
        <f>IF(H1090="","",Sheet1!AK1090)</f>
        <v>K25TTM</v>
      </c>
      <c r="M1090" s="42" t="str">
        <f>IF(H1090="","",Sheet1!AE1090)</f>
        <v>00479787</v>
      </c>
      <c r="N1090" s="43" t="str">
        <f>IF(H1090="","",Sheet1!AF1090)</f>
        <v>07/10/2025</v>
      </c>
      <c r="O1090" s="15" t="str">
        <f>IF(H1090="","",Sheet1!AH1090)</f>
        <v>WIN-HNI-00-002</v>
      </c>
      <c r="S1090" s="40" t="str">
        <f>IF(H1090="","",Sheet1!AL1090)</f>
        <v>6477 WM+ HNI Đinh Xuyên, Ứng Hòa</v>
      </c>
      <c r="V1090" s="40" t="str">
        <f>IF(H1090="","",Sheet1!AL1090)</f>
        <v>6477 WM+ HNI Đinh Xuyên, Ứng Hòa</v>
      </c>
      <c r="Y1090" s="15" t="str">
        <f>IF(H1090="","",Sheet1!AJ1090)</f>
        <v>GTLX250G</v>
      </c>
      <c r="AB1090" s="51">
        <f t="shared" si="161"/>
        <v>5111</v>
      </c>
      <c r="AC1090" s="51">
        <f t="shared" si="162"/>
        <v>131</v>
      </c>
      <c r="AE1090" s="45">
        <f>IF(H1090="","",Sheet1!U1090)</f>
        <v>1</v>
      </c>
      <c r="AG1090" s="15">
        <f>IF(H1090="","",Sheet1!T1090)</f>
        <v>41150</v>
      </c>
      <c r="AH1090" s="46">
        <f t="shared" si="163"/>
        <v>41150</v>
      </c>
      <c r="AL1090" s="48">
        <f t="shared" si="164"/>
        <v>8</v>
      </c>
      <c r="AN1090" s="45">
        <f t="shared" si="165"/>
        <v>3292</v>
      </c>
      <c r="AO1090" s="48">
        <f t="shared" si="166"/>
        <v>33311</v>
      </c>
      <c r="AQ1090" s="52" t="str">
        <f t="shared" si="167"/>
        <v>K-hangtra</v>
      </c>
      <c r="AR1090" s="52">
        <f t="shared" si="168"/>
        <v>156</v>
      </c>
      <c r="AS1090" s="52">
        <f t="shared" si="169"/>
        <v>632</v>
      </c>
    </row>
    <row r="1091" spans="3:45" x14ac:dyDescent="0.25">
      <c r="C1091" s="39" t="str">
        <f>IF(H1091="","",Sheet1!AI1091)</f>
        <v>N</v>
      </c>
      <c r="D1091" s="38" t="s">
        <v>3039</v>
      </c>
      <c r="E1091" s="38" t="s">
        <v>25</v>
      </c>
      <c r="F1091" s="39" t="str">
        <f>IF(H1091="","",Sheet1!AF1091)</f>
        <v>07/10/2025</v>
      </c>
      <c r="G1091" t="str">
        <f>IF(H1091="","",Sheet1!AF1091)</f>
        <v>07/10/2025</v>
      </c>
      <c r="H1091" s="21">
        <v>9106037538</v>
      </c>
      <c r="I1091" t="str">
        <f>IF(H1091="","",Sheet1!AF1091)</f>
        <v>07/10/2025</v>
      </c>
      <c r="J1091" s="40" t="str">
        <f t="shared" ref="J1091:J1154" si="170">"NKHT25"&amp;TEXT(MONTH(I1091),"00")&amp;"/"&amp;RIGHT(O1091,3)&amp;M1091</f>
        <v>NKHT2510/18600159421</v>
      </c>
      <c r="L1091" s="42" t="str">
        <f>IF(H1091="","",Sheet1!AK1091)</f>
        <v>K25TTM</v>
      </c>
      <c r="M1091" s="42" t="str">
        <f>IF(H1091="","",Sheet1!AE1091)</f>
        <v>00159421</v>
      </c>
      <c r="N1091" s="43" t="str">
        <f>IF(H1091="","",Sheet1!AF1091)</f>
        <v>07/10/2025</v>
      </c>
      <c r="O1091" s="15" t="str">
        <f>IF(H1091="","",Sheet1!AH1091)</f>
        <v>WIN6186</v>
      </c>
      <c r="S1091" s="40" t="str">
        <f>IF(H1091="","",Sheet1!AL1091)</f>
        <v>6186 WM+ HCM C00.02 CC Carina</v>
      </c>
      <c r="V1091" s="40" t="str">
        <f>IF(H1091="","",Sheet1!AL1091)</f>
        <v>6186 WM+ HCM C00.02 CC Carina</v>
      </c>
      <c r="Y1091" s="15" t="str">
        <f>IF(H1091="","",Sheet1!AJ1091)</f>
        <v>GM500</v>
      </c>
      <c r="AB1091" s="51">
        <f t="shared" ref="AB1091:AB1154" si="171">IF(H1091="","",5111)</f>
        <v>5111</v>
      </c>
      <c r="AC1091" s="51">
        <f t="shared" ref="AC1091:AC1154" si="172">IF(H1091="","",131)</f>
        <v>131</v>
      </c>
      <c r="AE1091" s="45">
        <f>IF(H1091="","",Sheet1!U1091)</f>
        <v>2</v>
      </c>
      <c r="AG1091" s="15">
        <f>IF(H1091="","",Sheet1!T1091)</f>
        <v>111058</v>
      </c>
      <c r="AH1091" s="46">
        <f t="shared" ref="AH1091:AH1154" si="173">AE1091*AG1091</f>
        <v>222116</v>
      </c>
      <c r="AL1091" s="48">
        <f t="shared" ref="AL1091:AL1154" si="174">IF(H1091="","",8)</f>
        <v>8</v>
      </c>
      <c r="AN1091" s="45">
        <f t="shared" ref="AN1091:AN1154" si="175">AH1091*8%</f>
        <v>17769.28</v>
      </c>
      <c r="AO1091" s="48">
        <f t="shared" ref="AO1091:AO1154" si="176">IF(H1091="","",33311)</f>
        <v>33311</v>
      </c>
      <c r="AQ1091" s="52" t="str">
        <f t="shared" ref="AQ1091:AQ1154" si="177">IF(H1091="","","K-hangtra")</f>
        <v>K-hangtra</v>
      </c>
      <c r="AR1091" s="52">
        <f t="shared" ref="AR1091:AR1154" si="178">IF(H1091="","",156)</f>
        <v>156</v>
      </c>
      <c r="AS1091" s="52">
        <f t="shared" ref="AS1091:AS1154" si="179">IF(H1091="","",632)</f>
        <v>632</v>
      </c>
    </row>
    <row r="1092" spans="3:45" x14ac:dyDescent="0.25">
      <c r="C1092" s="39" t="str">
        <f>IF(H1092="","",Sheet1!AI1092)</f>
        <v>N</v>
      </c>
      <c r="D1092" s="38" t="s">
        <v>3039</v>
      </c>
      <c r="E1092" s="38" t="s">
        <v>25</v>
      </c>
      <c r="F1092" s="39" t="str">
        <f>IF(H1092="","",Sheet1!AF1092)</f>
        <v>07/10/2025</v>
      </c>
      <c r="G1092" t="str">
        <f>IF(H1092="","",Sheet1!AF1092)</f>
        <v>07/10/2025</v>
      </c>
      <c r="H1092" s="21">
        <v>9106037538</v>
      </c>
      <c r="I1092" t="str">
        <f>IF(H1092="","",Sheet1!AF1092)</f>
        <v>07/10/2025</v>
      </c>
      <c r="J1092" s="40" t="str">
        <f t="shared" si="170"/>
        <v>NKHT2510/18600159421</v>
      </c>
      <c r="L1092" s="42" t="str">
        <f>IF(H1092="","",Sheet1!AK1092)</f>
        <v>K25TTM</v>
      </c>
      <c r="M1092" s="42" t="str">
        <f>IF(H1092="","",Sheet1!AE1092)</f>
        <v>00159421</v>
      </c>
      <c r="N1092" s="43" t="str">
        <f>IF(H1092="","",Sheet1!AF1092)</f>
        <v>07/10/2025</v>
      </c>
      <c r="O1092" s="15" t="str">
        <f>IF(H1092="","",Sheet1!AH1092)</f>
        <v>WIN6186</v>
      </c>
      <c r="S1092" s="40" t="str">
        <f>IF(H1092="","",Sheet1!AL1092)</f>
        <v>6186 WM+ HCM C00.02 CC Carina</v>
      </c>
      <c r="V1092" s="40" t="str">
        <f>IF(H1092="","",Sheet1!AL1092)</f>
        <v>6186 WM+ HCM C00.02 CC Carina</v>
      </c>
      <c r="Y1092" s="15" t="str">
        <f>IF(H1092="","",Sheet1!AJ1092)</f>
        <v>GL250</v>
      </c>
      <c r="AB1092" s="51">
        <f t="shared" si="171"/>
        <v>5111</v>
      </c>
      <c r="AC1092" s="51">
        <f t="shared" si="172"/>
        <v>131</v>
      </c>
      <c r="AE1092" s="45">
        <f>IF(H1092="","",Sheet1!U1092)</f>
        <v>3</v>
      </c>
      <c r="AG1092" s="15">
        <f>IF(H1092="","",Sheet1!T1092)</f>
        <v>49500</v>
      </c>
      <c r="AH1092" s="46">
        <f t="shared" si="173"/>
        <v>148500</v>
      </c>
      <c r="AL1092" s="48">
        <f t="shared" si="174"/>
        <v>8</v>
      </c>
      <c r="AN1092" s="45">
        <f t="shared" si="175"/>
        <v>11880</v>
      </c>
      <c r="AO1092" s="48">
        <f t="shared" si="176"/>
        <v>33311</v>
      </c>
      <c r="AQ1092" s="52" t="str">
        <f t="shared" si="177"/>
        <v>K-hangtra</v>
      </c>
      <c r="AR1092" s="52">
        <f t="shared" si="178"/>
        <v>156</v>
      </c>
      <c r="AS1092" s="52">
        <f t="shared" si="179"/>
        <v>632</v>
      </c>
    </row>
    <row r="1093" spans="3:45" x14ac:dyDescent="0.25">
      <c r="C1093" s="39" t="str">
        <f>IF(H1093="","",Sheet1!AI1093)</f>
        <v>N</v>
      </c>
      <c r="D1093" s="38" t="s">
        <v>3039</v>
      </c>
      <c r="E1093" s="38" t="s">
        <v>25</v>
      </c>
      <c r="F1093" s="39" t="str">
        <f>IF(H1093="","",Sheet1!AF1093)</f>
        <v>07/10/2025</v>
      </c>
      <c r="G1093" t="str">
        <f>IF(H1093="","",Sheet1!AF1093)</f>
        <v>07/10/2025</v>
      </c>
      <c r="H1093" s="21">
        <v>9106037538</v>
      </c>
      <c r="I1093" t="str">
        <f>IF(H1093="","",Sheet1!AF1093)</f>
        <v>07/10/2025</v>
      </c>
      <c r="J1093" s="40" t="str">
        <f t="shared" si="170"/>
        <v>NKHT2510/18600159421</v>
      </c>
      <c r="L1093" s="42" t="str">
        <f>IF(H1093="","",Sheet1!AK1093)</f>
        <v>K25TTM</v>
      </c>
      <c r="M1093" s="42" t="str">
        <f>IF(H1093="","",Sheet1!AE1093)</f>
        <v>00159421</v>
      </c>
      <c r="N1093" s="43" t="str">
        <f>IF(H1093="","",Sheet1!AF1093)</f>
        <v>07/10/2025</v>
      </c>
      <c r="O1093" s="15" t="str">
        <f>IF(H1093="","",Sheet1!AH1093)</f>
        <v>WIN6186</v>
      </c>
      <c r="S1093" s="40" t="str">
        <f>IF(H1093="","",Sheet1!AL1093)</f>
        <v>6186 WM+ HCM C00.02 CC Carina</v>
      </c>
      <c r="V1093" s="40" t="str">
        <f>IF(H1093="","",Sheet1!AL1093)</f>
        <v>6186 WM+ HCM C00.02 CC Carina</v>
      </c>
      <c r="Y1093" s="15" t="str">
        <f>IF(H1093="","",Sheet1!AJ1093)</f>
        <v>CC300</v>
      </c>
      <c r="AB1093" s="51">
        <f t="shared" si="171"/>
        <v>5111</v>
      </c>
      <c r="AC1093" s="51">
        <f t="shared" si="172"/>
        <v>131</v>
      </c>
      <c r="AE1093" s="45">
        <f>IF(H1093="","",Sheet1!U1093)</f>
        <v>2</v>
      </c>
      <c r="AG1093" s="15">
        <f>IF(H1093="","",Sheet1!T1093)</f>
        <v>60885</v>
      </c>
      <c r="AH1093" s="46">
        <f t="shared" si="173"/>
        <v>121770</v>
      </c>
      <c r="AL1093" s="48">
        <f t="shared" si="174"/>
        <v>8</v>
      </c>
      <c r="AN1093" s="45">
        <f t="shared" si="175"/>
        <v>9741.6</v>
      </c>
      <c r="AO1093" s="48">
        <f t="shared" si="176"/>
        <v>33311</v>
      </c>
      <c r="AQ1093" s="52" t="str">
        <f t="shared" si="177"/>
        <v>K-hangtra</v>
      </c>
      <c r="AR1093" s="52">
        <f t="shared" si="178"/>
        <v>156</v>
      </c>
      <c r="AS1093" s="52">
        <f t="shared" si="179"/>
        <v>632</v>
      </c>
    </row>
    <row r="1094" spans="3:45" x14ac:dyDescent="0.25">
      <c r="C1094" s="39" t="str">
        <f>IF(H1094="","",Sheet1!AI1094)</f>
        <v>N</v>
      </c>
      <c r="D1094" s="38" t="s">
        <v>3039</v>
      </c>
      <c r="E1094" s="38" t="s">
        <v>25</v>
      </c>
      <c r="F1094" s="39" t="str">
        <f>IF(H1094="","",Sheet1!AF1094)</f>
        <v>07/10/2025</v>
      </c>
      <c r="G1094" t="str">
        <f>IF(H1094="","",Sheet1!AF1094)</f>
        <v>07/10/2025</v>
      </c>
      <c r="H1094" s="21">
        <v>9106037538</v>
      </c>
      <c r="I1094" t="str">
        <f>IF(H1094="","",Sheet1!AF1094)</f>
        <v>07/10/2025</v>
      </c>
      <c r="J1094" s="40" t="str">
        <f t="shared" si="170"/>
        <v>NKHT2510/18600159421</v>
      </c>
      <c r="L1094" s="42" t="str">
        <f>IF(H1094="","",Sheet1!AK1094)</f>
        <v>K25TTM</v>
      </c>
      <c r="M1094" s="42" t="str">
        <f>IF(H1094="","",Sheet1!AE1094)</f>
        <v>00159421</v>
      </c>
      <c r="N1094" s="43" t="str">
        <f>IF(H1094="","",Sheet1!AF1094)</f>
        <v>07/10/2025</v>
      </c>
      <c r="O1094" s="15" t="str">
        <f>IF(H1094="","",Sheet1!AH1094)</f>
        <v>WIN6186</v>
      </c>
      <c r="S1094" s="40" t="str">
        <f>IF(H1094="","",Sheet1!AL1094)</f>
        <v>6186 WM+ HCM C00.02 CC Carina</v>
      </c>
      <c r="V1094" s="40" t="str">
        <f>IF(H1094="","",Sheet1!AL1094)</f>
        <v>6186 WM+ HCM C00.02 CC Carina</v>
      </c>
      <c r="Y1094" s="15" t="str">
        <f>IF(H1094="","",Sheet1!AJ1094)</f>
        <v>MNH250</v>
      </c>
      <c r="AB1094" s="51">
        <f t="shared" si="171"/>
        <v>5111</v>
      </c>
      <c r="AC1094" s="51">
        <f t="shared" si="172"/>
        <v>131</v>
      </c>
      <c r="AE1094" s="45">
        <f>IF(H1094="","",Sheet1!U1094)</f>
        <v>2</v>
      </c>
      <c r="AG1094" s="15">
        <f>IF(H1094="","",Sheet1!T1094)</f>
        <v>46000</v>
      </c>
      <c r="AH1094" s="46">
        <f t="shared" si="173"/>
        <v>92000</v>
      </c>
      <c r="AL1094" s="48">
        <f t="shared" si="174"/>
        <v>8</v>
      </c>
      <c r="AN1094" s="45">
        <f t="shared" si="175"/>
        <v>7360</v>
      </c>
      <c r="AO1094" s="48">
        <f t="shared" si="176"/>
        <v>33311</v>
      </c>
      <c r="AQ1094" s="52" t="str">
        <f t="shared" si="177"/>
        <v>K-hangtra</v>
      </c>
      <c r="AR1094" s="52">
        <f t="shared" si="178"/>
        <v>156</v>
      </c>
      <c r="AS1094" s="52">
        <f t="shared" si="179"/>
        <v>632</v>
      </c>
    </row>
    <row r="1095" spans="3:45" x14ac:dyDescent="0.25">
      <c r="C1095" s="39" t="str">
        <f>IF(H1095="","",Sheet1!AI1095)</f>
        <v>N</v>
      </c>
      <c r="D1095" s="38" t="s">
        <v>3039</v>
      </c>
      <c r="E1095" s="38" t="s">
        <v>25</v>
      </c>
      <c r="F1095" s="39" t="str">
        <f>IF(H1095="","",Sheet1!AF1095)</f>
        <v>07/10/2025</v>
      </c>
      <c r="G1095" t="str">
        <f>IF(H1095="","",Sheet1!AF1095)</f>
        <v>07/10/2025</v>
      </c>
      <c r="H1095" s="21">
        <v>9106037543</v>
      </c>
      <c r="I1095" t="str">
        <f>IF(H1095="","",Sheet1!AF1095)</f>
        <v>07/10/2025</v>
      </c>
      <c r="J1095" s="40" t="str">
        <f t="shared" si="170"/>
        <v>NKHT2510/04200010017</v>
      </c>
      <c r="L1095" s="42" t="str">
        <f>IF(H1095="","",Sheet1!AK1095)</f>
        <v>K25TTM</v>
      </c>
      <c r="M1095" s="42" t="str">
        <f>IF(H1095="","",Sheet1!AE1095)</f>
        <v>00010017</v>
      </c>
      <c r="N1095" s="43" t="str">
        <f>IF(H1095="","",Sheet1!AF1095)</f>
        <v>07/10/2025</v>
      </c>
      <c r="O1095" s="15" t="str">
        <f>IF(H1095="","",Sheet1!AH1095)</f>
        <v>WIN-042</v>
      </c>
      <c r="S1095" s="40" t="str">
        <f>IF(H1095="","",Sheet1!AL1095)</f>
        <v>2AB3 WM+ QNI 482 Nguyễn Nghiêm</v>
      </c>
      <c r="V1095" s="40" t="str">
        <f>IF(H1095="","",Sheet1!AL1095)</f>
        <v>2AB3 WM+ QNI 482 Nguyễn Nghiêm</v>
      </c>
      <c r="Y1095" s="15" t="str">
        <f>IF(H1095="","",Sheet1!AJ1095)</f>
        <v>GL250</v>
      </c>
      <c r="AB1095" s="51">
        <f t="shared" si="171"/>
        <v>5111</v>
      </c>
      <c r="AC1095" s="51">
        <f t="shared" si="172"/>
        <v>131</v>
      </c>
      <c r="AE1095" s="45">
        <f>IF(H1095="","",Sheet1!U1095)</f>
        <v>1</v>
      </c>
      <c r="AG1095" s="15">
        <f>IF(H1095="","",Sheet1!T1095)</f>
        <v>49500</v>
      </c>
      <c r="AH1095" s="46">
        <f t="shared" si="173"/>
        <v>49500</v>
      </c>
      <c r="AL1095" s="48">
        <f t="shared" si="174"/>
        <v>8</v>
      </c>
      <c r="AN1095" s="45">
        <f t="shared" si="175"/>
        <v>3960</v>
      </c>
      <c r="AO1095" s="48">
        <f t="shared" si="176"/>
        <v>33311</v>
      </c>
      <c r="AQ1095" s="52" t="str">
        <f t="shared" si="177"/>
        <v>K-hangtra</v>
      </c>
      <c r="AR1095" s="52">
        <f t="shared" si="178"/>
        <v>156</v>
      </c>
      <c r="AS1095" s="52">
        <f t="shared" si="179"/>
        <v>632</v>
      </c>
    </row>
    <row r="1096" spans="3:45" x14ac:dyDescent="0.25">
      <c r="C1096" s="39" t="str">
        <f>IF(H1096="","",Sheet1!AI1096)</f>
        <v>B</v>
      </c>
      <c r="D1096" s="38" t="s">
        <v>3039</v>
      </c>
      <c r="E1096" s="38" t="s">
        <v>25</v>
      </c>
      <c r="F1096" s="39" t="str">
        <f>IF(H1096="","",Sheet1!AF1096)</f>
        <v>07/10/2025</v>
      </c>
      <c r="G1096" t="str">
        <f>IF(H1096="","",Sheet1!AF1096)</f>
        <v>07/10/2025</v>
      </c>
      <c r="H1096" s="21">
        <v>9106037596</v>
      </c>
      <c r="I1096" t="str">
        <f>IF(H1096="","",Sheet1!AF1096)</f>
        <v>07/10/2025</v>
      </c>
      <c r="J1096" s="40" t="str">
        <f t="shared" si="170"/>
        <v>NKHT2510/00200479802</v>
      </c>
      <c r="L1096" s="42" t="str">
        <f>IF(H1096="","",Sheet1!AK1096)</f>
        <v>K25TTM</v>
      </c>
      <c r="M1096" s="42" t="str">
        <f>IF(H1096="","",Sheet1!AE1096)</f>
        <v>00479802</v>
      </c>
      <c r="N1096" s="43" t="str">
        <f>IF(H1096="","",Sheet1!AF1096)</f>
        <v>07/10/2025</v>
      </c>
      <c r="O1096" s="15" t="str">
        <f>IF(H1096="","",Sheet1!AH1096)</f>
        <v>WIN-HNI-00-002</v>
      </c>
      <c r="S1096" s="40" t="str">
        <f>IF(H1096="","",Sheet1!AL1096)</f>
        <v>3925 WM+ HNI 347 Vũ Tông Phan</v>
      </c>
      <c r="V1096" s="40" t="str">
        <f>IF(H1096="","",Sheet1!AL1096)</f>
        <v>3925 WM+ HNI 347 Vũ Tông Phan</v>
      </c>
      <c r="Y1096" s="15" t="str">
        <f>IF(H1096="","",Sheet1!AJ1096)</f>
        <v>CGM300</v>
      </c>
      <c r="AB1096" s="51">
        <f t="shared" si="171"/>
        <v>5111</v>
      </c>
      <c r="AC1096" s="51">
        <f t="shared" si="172"/>
        <v>131</v>
      </c>
      <c r="AE1096" s="45">
        <f>IF(H1096="","",Sheet1!U1096)</f>
        <v>1</v>
      </c>
      <c r="AG1096" s="15">
        <f>IF(H1096="","",Sheet1!T1096)</f>
        <v>73431</v>
      </c>
      <c r="AH1096" s="46">
        <f t="shared" si="173"/>
        <v>73431</v>
      </c>
      <c r="AL1096" s="48">
        <f t="shared" si="174"/>
        <v>8</v>
      </c>
      <c r="AN1096" s="45">
        <f t="shared" si="175"/>
        <v>5874.4800000000005</v>
      </c>
      <c r="AO1096" s="48">
        <f t="shared" si="176"/>
        <v>33311</v>
      </c>
      <c r="AQ1096" s="52" t="str">
        <f t="shared" si="177"/>
        <v>K-hangtra</v>
      </c>
      <c r="AR1096" s="52">
        <f t="shared" si="178"/>
        <v>156</v>
      </c>
      <c r="AS1096" s="52">
        <f t="shared" si="179"/>
        <v>632</v>
      </c>
    </row>
    <row r="1097" spans="3:45" x14ac:dyDescent="0.25">
      <c r="C1097" s="39" t="str">
        <f>IF(H1097="","",Sheet1!AI1097)</f>
        <v>B</v>
      </c>
      <c r="D1097" s="38" t="s">
        <v>3039</v>
      </c>
      <c r="E1097" s="38" t="s">
        <v>25</v>
      </c>
      <c r="F1097" s="39" t="str">
        <f>IF(H1097="","",Sheet1!AF1097)</f>
        <v>07/10/2025</v>
      </c>
      <c r="G1097" t="str">
        <f>IF(H1097="","",Sheet1!AF1097)</f>
        <v>07/10/2025</v>
      </c>
      <c r="H1097" s="21">
        <v>9106037648</v>
      </c>
      <c r="I1097" t="str">
        <f>IF(H1097="","",Sheet1!AF1097)</f>
        <v>07/10/2025</v>
      </c>
      <c r="J1097" s="40" t="str">
        <f t="shared" si="170"/>
        <v>NKHT2510/00200479817</v>
      </c>
      <c r="L1097" s="42" t="str">
        <f>IF(H1097="","",Sheet1!AK1097)</f>
        <v>K25TTM</v>
      </c>
      <c r="M1097" s="42" t="str">
        <f>IF(H1097="","",Sheet1!AE1097)</f>
        <v>00479817</v>
      </c>
      <c r="N1097" s="43" t="str">
        <f>IF(H1097="","",Sheet1!AF1097)</f>
        <v>07/10/2025</v>
      </c>
      <c r="O1097" s="15" t="str">
        <f>IF(H1097="","",Sheet1!AH1097)</f>
        <v>WIN-HNI-00-002</v>
      </c>
      <c r="S1097" s="40" t="str">
        <f>IF(H1097="","",Sheet1!AL1097)</f>
        <v>3925 WM+ HNI 347 Vũ Tông Phan</v>
      </c>
      <c r="V1097" s="40" t="str">
        <f>IF(H1097="","",Sheet1!AL1097)</f>
        <v>3925 WM+ HNI 347 Vũ Tông Phan</v>
      </c>
      <c r="Y1097" s="15" t="str">
        <f>IF(H1097="","",Sheet1!AJ1097)</f>
        <v>CGM300</v>
      </c>
      <c r="AB1097" s="51">
        <f t="shared" si="171"/>
        <v>5111</v>
      </c>
      <c r="AC1097" s="51">
        <f t="shared" si="172"/>
        <v>131</v>
      </c>
      <c r="AE1097" s="45">
        <f>IF(H1097="","",Sheet1!U1097)</f>
        <v>1</v>
      </c>
      <c r="AG1097" s="15">
        <f>IF(H1097="","",Sheet1!T1097)</f>
        <v>73431</v>
      </c>
      <c r="AH1097" s="46">
        <f t="shared" si="173"/>
        <v>73431</v>
      </c>
      <c r="AL1097" s="48">
        <f t="shared" si="174"/>
        <v>8</v>
      </c>
      <c r="AN1097" s="45">
        <f t="shared" si="175"/>
        <v>5874.4800000000005</v>
      </c>
      <c r="AO1097" s="48">
        <f t="shared" si="176"/>
        <v>33311</v>
      </c>
      <c r="AQ1097" s="52" t="str">
        <f t="shared" si="177"/>
        <v>K-hangtra</v>
      </c>
      <c r="AR1097" s="52">
        <f t="shared" si="178"/>
        <v>156</v>
      </c>
      <c r="AS1097" s="52">
        <f t="shared" si="179"/>
        <v>632</v>
      </c>
    </row>
    <row r="1098" spans="3:45" x14ac:dyDescent="0.25">
      <c r="C1098" s="39" t="str">
        <f>IF(H1098="","",Sheet1!AI1098)</f>
        <v>B</v>
      </c>
      <c r="D1098" s="38" t="s">
        <v>3039</v>
      </c>
      <c r="E1098" s="38" t="s">
        <v>25</v>
      </c>
      <c r="F1098" s="39" t="str">
        <f>IF(H1098="","",Sheet1!AF1098)</f>
        <v>07/10/2025</v>
      </c>
      <c r="G1098" t="str">
        <f>IF(H1098="","",Sheet1!AF1098)</f>
        <v>07/10/2025</v>
      </c>
      <c r="H1098" s="21">
        <v>9106037625</v>
      </c>
      <c r="I1098" t="str">
        <f>IF(H1098="","",Sheet1!AF1098)</f>
        <v>07/10/2025</v>
      </c>
      <c r="J1098" s="40" t="str">
        <f t="shared" si="170"/>
        <v>NKHT2510/00200479809</v>
      </c>
      <c r="L1098" s="42" t="str">
        <f>IF(H1098="","",Sheet1!AK1098)</f>
        <v>K25TTM</v>
      </c>
      <c r="M1098" s="42" t="str">
        <f>IF(H1098="","",Sheet1!AE1098)</f>
        <v>00479809</v>
      </c>
      <c r="N1098" s="43" t="str">
        <f>IF(H1098="","",Sheet1!AF1098)</f>
        <v>07/10/2025</v>
      </c>
      <c r="O1098" s="15" t="str">
        <f>IF(H1098="","",Sheet1!AH1098)</f>
        <v>WIN-HNI-00-002</v>
      </c>
      <c r="S1098" s="40" t="str">
        <f>IF(H1098="","",Sheet1!AL1098)</f>
        <v>2AK4 WM+ HNI Liên Hiệp, Phúc Thọ</v>
      </c>
      <c r="V1098" s="40" t="str">
        <f>IF(H1098="","",Sheet1!AL1098)</f>
        <v>2AK4 WM+ HNI Liên Hiệp, Phúc Thọ</v>
      </c>
      <c r="Y1098" s="15" t="str">
        <f>IF(H1098="","",Sheet1!AJ1098)</f>
        <v>CGM300</v>
      </c>
      <c r="AB1098" s="51">
        <f t="shared" si="171"/>
        <v>5111</v>
      </c>
      <c r="AC1098" s="51">
        <f t="shared" si="172"/>
        <v>131</v>
      </c>
      <c r="AE1098" s="45">
        <f>IF(H1098="","",Sheet1!U1098)</f>
        <v>1</v>
      </c>
      <c r="AG1098" s="15">
        <f>IF(H1098="","",Sheet1!T1098)</f>
        <v>73431</v>
      </c>
      <c r="AH1098" s="46">
        <f t="shared" si="173"/>
        <v>73431</v>
      </c>
      <c r="AL1098" s="48">
        <f t="shared" si="174"/>
        <v>8</v>
      </c>
      <c r="AN1098" s="45">
        <f t="shared" si="175"/>
        <v>5874.4800000000005</v>
      </c>
      <c r="AO1098" s="48">
        <f t="shared" si="176"/>
        <v>33311</v>
      </c>
      <c r="AQ1098" s="52" t="str">
        <f t="shared" si="177"/>
        <v>K-hangtra</v>
      </c>
      <c r="AR1098" s="52">
        <f t="shared" si="178"/>
        <v>156</v>
      </c>
      <c r="AS1098" s="52">
        <f t="shared" si="179"/>
        <v>632</v>
      </c>
    </row>
    <row r="1099" spans="3:45" x14ac:dyDescent="0.25">
      <c r="C1099" s="39" t="str">
        <f>IF(H1099="","",Sheet1!AI1099)</f>
        <v>B</v>
      </c>
      <c r="D1099" s="38" t="s">
        <v>3039</v>
      </c>
      <c r="E1099" s="38" t="s">
        <v>25</v>
      </c>
      <c r="F1099" s="39" t="str">
        <f>IF(H1099="","",Sheet1!AF1099)</f>
        <v>07/10/2025</v>
      </c>
      <c r="G1099" t="str">
        <f>IF(H1099="","",Sheet1!AF1099)</f>
        <v>07/10/2025</v>
      </c>
      <c r="H1099" s="21">
        <v>9106037625</v>
      </c>
      <c r="I1099" t="str">
        <f>IF(H1099="","",Sheet1!AF1099)</f>
        <v>07/10/2025</v>
      </c>
      <c r="J1099" s="40" t="str">
        <f t="shared" si="170"/>
        <v>NKHT2510/00200479809</v>
      </c>
      <c r="L1099" s="42" t="str">
        <f>IF(H1099="","",Sheet1!AK1099)</f>
        <v>K25TTM</v>
      </c>
      <c r="M1099" s="42" t="str">
        <f>IF(H1099="","",Sheet1!AE1099)</f>
        <v>00479809</v>
      </c>
      <c r="N1099" s="43" t="str">
        <f>IF(H1099="","",Sheet1!AF1099)</f>
        <v>07/10/2025</v>
      </c>
      <c r="O1099" s="15" t="str">
        <f>IF(H1099="","",Sheet1!AH1099)</f>
        <v>WIN-HNI-00-002</v>
      </c>
      <c r="S1099" s="40" t="str">
        <f>IF(H1099="","",Sheet1!AL1099)</f>
        <v>2AK4 WM+ HNI Liên Hiệp, Phúc Thọ</v>
      </c>
      <c r="V1099" s="40" t="str">
        <f>IF(H1099="","",Sheet1!AL1099)</f>
        <v>2AK4 WM+ HNI Liên Hiệp, Phúc Thọ</v>
      </c>
      <c r="Y1099" s="15" t="str">
        <f>IF(H1099="","",Sheet1!AJ1099)</f>
        <v>GM500</v>
      </c>
      <c r="AB1099" s="51">
        <f t="shared" si="171"/>
        <v>5111</v>
      </c>
      <c r="AC1099" s="51">
        <f t="shared" si="172"/>
        <v>131</v>
      </c>
      <c r="AE1099" s="45">
        <f>IF(H1099="","",Sheet1!U1099)</f>
        <v>4</v>
      </c>
      <c r="AG1099" s="15">
        <f>IF(H1099="","",Sheet1!T1099)</f>
        <v>111058</v>
      </c>
      <c r="AH1099" s="46">
        <f t="shared" si="173"/>
        <v>444232</v>
      </c>
      <c r="AL1099" s="48">
        <f t="shared" si="174"/>
        <v>8</v>
      </c>
      <c r="AN1099" s="45">
        <f t="shared" si="175"/>
        <v>35538.559999999998</v>
      </c>
      <c r="AO1099" s="48">
        <f t="shared" si="176"/>
        <v>33311</v>
      </c>
      <c r="AQ1099" s="52" t="str">
        <f t="shared" si="177"/>
        <v>K-hangtra</v>
      </c>
      <c r="AR1099" s="52">
        <f t="shared" si="178"/>
        <v>156</v>
      </c>
      <c r="AS1099" s="52">
        <f t="shared" si="179"/>
        <v>632</v>
      </c>
    </row>
    <row r="1100" spans="3:45" x14ac:dyDescent="0.25">
      <c r="C1100" s="39" t="str">
        <f>IF(H1100="","",Sheet1!AI1100)</f>
        <v>B</v>
      </c>
      <c r="D1100" s="38" t="s">
        <v>3039</v>
      </c>
      <c r="E1100" s="38" t="s">
        <v>25</v>
      </c>
      <c r="F1100" s="39" t="str">
        <f>IF(H1100="","",Sheet1!AF1100)</f>
        <v>07/10/2025</v>
      </c>
      <c r="G1100" t="str">
        <f>IF(H1100="","",Sheet1!AF1100)</f>
        <v>07/10/2025</v>
      </c>
      <c r="H1100" s="21">
        <v>9106037625</v>
      </c>
      <c r="I1100" t="str">
        <f>IF(H1100="","",Sheet1!AF1100)</f>
        <v>07/10/2025</v>
      </c>
      <c r="J1100" s="40" t="str">
        <f t="shared" si="170"/>
        <v>NKHT2510/00200479809</v>
      </c>
      <c r="L1100" s="42" t="str">
        <f>IF(H1100="","",Sheet1!AK1100)</f>
        <v>K25TTM</v>
      </c>
      <c r="M1100" s="42" t="str">
        <f>IF(H1100="","",Sheet1!AE1100)</f>
        <v>00479809</v>
      </c>
      <c r="N1100" s="43" t="str">
        <f>IF(H1100="","",Sheet1!AF1100)</f>
        <v>07/10/2025</v>
      </c>
      <c r="O1100" s="15" t="str">
        <f>IF(H1100="","",Sheet1!AH1100)</f>
        <v>WIN-HNI-00-002</v>
      </c>
      <c r="S1100" s="40" t="str">
        <f>IF(H1100="","",Sheet1!AL1100)</f>
        <v>2AK4 WM+ HNI Liên Hiệp, Phúc Thọ</v>
      </c>
      <c r="V1100" s="40" t="str">
        <f>IF(H1100="","",Sheet1!AL1100)</f>
        <v>2AK4 WM+ HNI Liên Hiệp, Phúc Thọ</v>
      </c>
      <c r="Y1100" s="15" t="str">
        <f>IF(H1100="","",Sheet1!AJ1100)</f>
        <v>CC300</v>
      </c>
      <c r="AB1100" s="51">
        <f t="shared" si="171"/>
        <v>5111</v>
      </c>
      <c r="AC1100" s="51">
        <f t="shared" si="172"/>
        <v>131</v>
      </c>
      <c r="AE1100" s="45">
        <f>IF(H1100="","",Sheet1!U1100)</f>
        <v>1</v>
      </c>
      <c r="AG1100" s="15">
        <f>IF(H1100="","",Sheet1!T1100)</f>
        <v>60885</v>
      </c>
      <c r="AH1100" s="46">
        <f t="shared" si="173"/>
        <v>60885</v>
      </c>
      <c r="AL1100" s="48">
        <f t="shared" si="174"/>
        <v>8</v>
      </c>
      <c r="AN1100" s="45">
        <f t="shared" si="175"/>
        <v>4870.8</v>
      </c>
      <c r="AO1100" s="48">
        <f t="shared" si="176"/>
        <v>33311</v>
      </c>
      <c r="AQ1100" s="52" t="str">
        <f t="shared" si="177"/>
        <v>K-hangtra</v>
      </c>
      <c r="AR1100" s="52">
        <f t="shared" si="178"/>
        <v>156</v>
      </c>
      <c r="AS1100" s="52">
        <f t="shared" si="179"/>
        <v>632</v>
      </c>
    </row>
    <row r="1101" spans="3:45" x14ac:dyDescent="0.25">
      <c r="C1101" s="39" t="str">
        <f>IF(H1101="","",Sheet1!AI1101)</f>
        <v>B</v>
      </c>
      <c r="D1101" s="38" t="s">
        <v>3039</v>
      </c>
      <c r="E1101" s="38" t="s">
        <v>25</v>
      </c>
      <c r="F1101" s="39" t="str">
        <f>IF(H1101="","",Sheet1!AF1101)</f>
        <v>07/10/2025</v>
      </c>
      <c r="G1101" t="str">
        <f>IF(H1101="","",Sheet1!AF1101)</f>
        <v>07/10/2025</v>
      </c>
      <c r="H1101" s="21">
        <v>9106037625</v>
      </c>
      <c r="I1101" t="str">
        <f>IF(H1101="","",Sheet1!AF1101)</f>
        <v>07/10/2025</v>
      </c>
      <c r="J1101" s="40" t="str">
        <f t="shared" si="170"/>
        <v>NKHT2510/00200479809</v>
      </c>
      <c r="L1101" s="42" t="str">
        <f>IF(H1101="","",Sheet1!AK1101)</f>
        <v>K25TTM</v>
      </c>
      <c r="M1101" s="42" t="str">
        <f>IF(H1101="","",Sheet1!AE1101)</f>
        <v>00479809</v>
      </c>
      <c r="N1101" s="43" t="str">
        <f>IF(H1101="","",Sheet1!AF1101)</f>
        <v>07/10/2025</v>
      </c>
      <c r="O1101" s="15" t="str">
        <f>IF(H1101="","",Sheet1!AH1101)</f>
        <v>WIN-HNI-00-002</v>
      </c>
      <c r="S1101" s="40" t="str">
        <f>IF(H1101="","",Sheet1!AL1101)</f>
        <v>2AK4 WM+ HNI Liên Hiệp, Phúc Thọ</v>
      </c>
      <c r="V1101" s="40" t="str">
        <f>IF(H1101="","",Sheet1!AL1101)</f>
        <v>2AK4 WM+ HNI Liên Hiệp, Phúc Thọ</v>
      </c>
      <c r="Y1101" s="15" t="str">
        <f>IF(H1101="","",Sheet1!AJ1101)</f>
        <v>MNH250</v>
      </c>
      <c r="AB1101" s="51">
        <f t="shared" si="171"/>
        <v>5111</v>
      </c>
      <c r="AC1101" s="51">
        <f t="shared" si="172"/>
        <v>131</v>
      </c>
      <c r="AE1101" s="45">
        <f>IF(H1101="","",Sheet1!U1101)</f>
        <v>1</v>
      </c>
      <c r="AG1101" s="15">
        <f>IF(H1101="","",Sheet1!T1101)</f>
        <v>46000</v>
      </c>
      <c r="AH1101" s="46">
        <f t="shared" si="173"/>
        <v>46000</v>
      </c>
      <c r="AL1101" s="48">
        <f t="shared" si="174"/>
        <v>8</v>
      </c>
      <c r="AN1101" s="45">
        <f t="shared" si="175"/>
        <v>3680</v>
      </c>
      <c r="AO1101" s="48">
        <f t="shared" si="176"/>
        <v>33311</v>
      </c>
      <c r="AQ1101" s="52" t="str">
        <f t="shared" si="177"/>
        <v>K-hangtra</v>
      </c>
      <c r="AR1101" s="52">
        <f t="shared" si="178"/>
        <v>156</v>
      </c>
      <c r="AS1101" s="52">
        <f t="shared" si="179"/>
        <v>632</v>
      </c>
    </row>
    <row r="1102" spans="3:45" x14ac:dyDescent="0.25">
      <c r="C1102" s="39" t="str">
        <f>IF(H1102="","",Sheet1!AI1102)</f>
        <v>B</v>
      </c>
      <c r="D1102" s="38" t="s">
        <v>3039</v>
      </c>
      <c r="E1102" s="38" t="s">
        <v>25</v>
      </c>
      <c r="F1102" s="39" t="str">
        <f>IF(H1102="","",Sheet1!AF1102)</f>
        <v>07/10/2025</v>
      </c>
      <c r="G1102" t="str">
        <f>IF(H1102="","",Sheet1!AF1102)</f>
        <v>07/10/2025</v>
      </c>
      <c r="H1102" s="21">
        <v>9106037643</v>
      </c>
      <c r="I1102" t="str">
        <f>IF(H1102="","",Sheet1!AF1102)</f>
        <v>07/10/2025</v>
      </c>
      <c r="J1102" s="40" t="str">
        <f t="shared" si="170"/>
        <v>NKHT2510/00200479815</v>
      </c>
      <c r="L1102" s="42" t="str">
        <f>IF(H1102="","",Sheet1!AK1102)</f>
        <v>K25TTM</v>
      </c>
      <c r="M1102" s="42" t="str">
        <f>IF(H1102="","",Sheet1!AE1102)</f>
        <v>00479815</v>
      </c>
      <c r="N1102" s="43" t="str">
        <f>IF(H1102="","",Sheet1!AF1102)</f>
        <v>07/10/2025</v>
      </c>
      <c r="O1102" s="15" t="str">
        <f>IF(H1102="","",Sheet1!AH1102)</f>
        <v>WIN-HNI-00-002</v>
      </c>
      <c r="S1102" s="40" t="str">
        <f>IF(H1102="","",Sheet1!AL1102)</f>
        <v>2215 WM+ HNI 93 ngõ Núi Trúc</v>
      </c>
      <c r="V1102" s="40" t="str">
        <f>IF(H1102="","",Sheet1!AL1102)</f>
        <v>2215 WM+ HNI 93 ngõ Núi Trúc</v>
      </c>
      <c r="Y1102" s="15" t="str">
        <f>IF(H1102="","",Sheet1!AJ1102)</f>
        <v>GM500</v>
      </c>
      <c r="AB1102" s="51">
        <f t="shared" si="171"/>
        <v>5111</v>
      </c>
      <c r="AC1102" s="51">
        <f t="shared" si="172"/>
        <v>131</v>
      </c>
      <c r="AE1102" s="45">
        <f>IF(H1102="","",Sheet1!U1102)</f>
        <v>2</v>
      </c>
      <c r="AG1102" s="15">
        <f>IF(H1102="","",Sheet1!T1102)</f>
        <v>111058</v>
      </c>
      <c r="AH1102" s="46">
        <f t="shared" si="173"/>
        <v>222116</v>
      </c>
      <c r="AL1102" s="48">
        <f t="shared" si="174"/>
        <v>8</v>
      </c>
      <c r="AN1102" s="45">
        <f t="shared" si="175"/>
        <v>17769.28</v>
      </c>
      <c r="AO1102" s="48">
        <f t="shared" si="176"/>
        <v>33311</v>
      </c>
      <c r="AQ1102" s="52" t="str">
        <f t="shared" si="177"/>
        <v>K-hangtra</v>
      </c>
      <c r="AR1102" s="52">
        <f t="shared" si="178"/>
        <v>156</v>
      </c>
      <c r="AS1102" s="52">
        <f t="shared" si="179"/>
        <v>632</v>
      </c>
    </row>
    <row r="1103" spans="3:45" x14ac:dyDescent="0.25">
      <c r="C1103" s="39" t="str">
        <f>IF(H1103="","",Sheet1!AI1103)</f>
        <v>B</v>
      </c>
      <c r="D1103" s="38" t="s">
        <v>3039</v>
      </c>
      <c r="E1103" s="38" t="s">
        <v>25</v>
      </c>
      <c r="F1103" s="39" t="str">
        <f>IF(H1103="","",Sheet1!AF1103)</f>
        <v>07/10/2025</v>
      </c>
      <c r="G1103" t="str">
        <f>IF(H1103="","",Sheet1!AF1103)</f>
        <v>07/10/2025</v>
      </c>
      <c r="H1103" s="21">
        <v>9106037655</v>
      </c>
      <c r="I1103" t="str">
        <f>IF(H1103="","",Sheet1!AF1103)</f>
        <v>07/10/2025</v>
      </c>
      <c r="J1103" s="40" t="str">
        <f t="shared" si="170"/>
        <v>NKHT2510/00200479820</v>
      </c>
      <c r="L1103" s="42" t="str">
        <f>IF(H1103="","",Sheet1!AK1103)</f>
        <v>K25TTM</v>
      </c>
      <c r="M1103" s="42" t="str">
        <f>IF(H1103="","",Sheet1!AE1103)</f>
        <v>00479820</v>
      </c>
      <c r="N1103" s="43" t="str">
        <f>IF(H1103="","",Sheet1!AF1103)</f>
        <v>07/10/2025</v>
      </c>
      <c r="O1103" s="15" t="str">
        <f>IF(H1103="","",Sheet1!AH1103)</f>
        <v>WIN-HNI-00-002</v>
      </c>
      <c r="S1103" s="40" t="str">
        <f>IF(H1103="","",Sheet1!AL1103)</f>
        <v>2816 WM+ HNI 198 Hoàng Mai</v>
      </c>
      <c r="V1103" s="40" t="str">
        <f>IF(H1103="","",Sheet1!AL1103)</f>
        <v>2816 WM+ HNI 198 Hoàng Mai</v>
      </c>
      <c r="Y1103" s="15" t="str">
        <f>IF(H1103="","",Sheet1!AJ1103)</f>
        <v>CC300</v>
      </c>
      <c r="AB1103" s="51">
        <f t="shared" si="171"/>
        <v>5111</v>
      </c>
      <c r="AC1103" s="51">
        <f t="shared" si="172"/>
        <v>131</v>
      </c>
      <c r="AE1103" s="45">
        <f>IF(H1103="","",Sheet1!U1103)</f>
        <v>1</v>
      </c>
      <c r="AG1103" s="15">
        <f>IF(H1103="","",Sheet1!T1103)</f>
        <v>60885</v>
      </c>
      <c r="AH1103" s="46">
        <f t="shared" si="173"/>
        <v>60885</v>
      </c>
      <c r="AL1103" s="48">
        <f t="shared" si="174"/>
        <v>8</v>
      </c>
      <c r="AN1103" s="45">
        <f t="shared" si="175"/>
        <v>4870.8</v>
      </c>
      <c r="AO1103" s="48">
        <f t="shared" si="176"/>
        <v>33311</v>
      </c>
      <c r="AQ1103" s="52" t="str">
        <f t="shared" si="177"/>
        <v>K-hangtra</v>
      </c>
      <c r="AR1103" s="52">
        <f t="shared" si="178"/>
        <v>156</v>
      </c>
      <c r="AS1103" s="52">
        <f t="shared" si="179"/>
        <v>632</v>
      </c>
    </row>
    <row r="1104" spans="3:45" x14ac:dyDescent="0.25">
      <c r="C1104" s="39" t="str">
        <f>IF(H1104="","",Sheet1!AI1104)</f>
        <v>B</v>
      </c>
      <c r="D1104" s="38" t="s">
        <v>3039</v>
      </c>
      <c r="E1104" s="38" t="s">
        <v>25</v>
      </c>
      <c r="F1104" s="39" t="str">
        <f>IF(H1104="","",Sheet1!AF1104)</f>
        <v>07/10/2025</v>
      </c>
      <c r="G1104" t="str">
        <f>IF(H1104="","",Sheet1!AF1104)</f>
        <v>07/10/2025</v>
      </c>
      <c r="H1104" s="21">
        <v>9106037655</v>
      </c>
      <c r="I1104" t="str">
        <f>IF(H1104="","",Sheet1!AF1104)</f>
        <v>07/10/2025</v>
      </c>
      <c r="J1104" s="40" t="str">
        <f t="shared" si="170"/>
        <v>NKHT2510/00200479820</v>
      </c>
      <c r="L1104" s="42" t="str">
        <f>IF(H1104="","",Sheet1!AK1104)</f>
        <v>K25TTM</v>
      </c>
      <c r="M1104" s="42" t="str">
        <f>IF(H1104="","",Sheet1!AE1104)</f>
        <v>00479820</v>
      </c>
      <c r="N1104" s="43" t="str">
        <f>IF(H1104="","",Sheet1!AF1104)</f>
        <v>07/10/2025</v>
      </c>
      <c r="O1104" s="15" t="str">
        <f>IF(H1104="","",Sheet1!AH1104)</f>
        <v>WIN-HNI-00-002</v>
      </c>
      <c r="S1104" s="40" t="str">
        <f>IF(H1104="","",Sheet1!AL1104)</f>
        <v>2816 WM+ HNI 198 Hoàng Mai</v>
      </c>
      <c r="V1104" s="40" t="str">
        <f>IF(H1104="","",Sheet1!AL1104)</f>
        <v>2816 WM+ HNI 198 Hoàng Mai</v>
      </c>
      <c r="Y1104" s="15" t="str">
        <f>IF(H1104="","",Sheet1!AJ1104)</f>
        <v>MNH250</v>
      </c>
      <c r="AB1104" s="51">
        <f t="shared" si="171"/>
        <v>5111</v>
      </c>
      <c r="AC1104" s="51">
        <f t="shared" si="172"/>
        <v>131</v>
      </c>
      <c r="AE1104" s="45">
        <f>IF(H1104="","",Sheet1!U1104)</f>
        <v>2</v>
      </c>
      <c r="AG1104" s="15">
        <f>IF(H1104="","",Sheet1!T1104)</f>
        <v>46000</v>
      </c>
      <c r="AH1104" s="46">
        <f t="shared" si="173"/>
        <v>92000</v>
      </c>
      <c r="AL1104" s="48">
        <f t="shared" si="174"/>
        <v>8</v>
      </c>
      <c r="AN1104" s="45">
        <f t="shared" si="175"/>
        <v>7360</v>
      </c>
      <c r="AO1104" s="48">
        <f t="shared" si="176"/>
        <v>33311</v>
      </c>
      <c r="AQ1104" s="52" t="str">
        <f t="shared" si="177"/>
        <v>K-hangtra</v>
      </c>
      <c r="AR1104" s="52">
        <f t="shared" si="178"/>
        <v>156</v>
      </c>
      <c r="AS1104" s="52">
        <f t="shared" si="179"/>
        <v>632</v>
      </c>
    </row>
    <row r="1105" spans="3:45" x14ac:dyDescent="0.25">
      <c r="C1105" s="39" t="str">
        <f>IF(H1105="","",Sheet1!AI1105)</f>
        <v>B</v>
      </c>
      <c r="D1105" s="38" t="s">
        <v>3039</v>
      </c>
      <c r="E1105" s="38" t="s">
        <v>25</v>
      </c>
      <c r="F1105" s="39" t="str">
        <f>IF(H1105="","",Sheet1!AF1105)</f>
        <v>07/10/2025</v>
      </c>
      <c r="G1105" t="str">
        <f>IF(H1105="","",Sheet1!AF1105)</f>
        <v>07/10/2025</v>
      </c>
      <c r="H1105" s="21">
        <v>9106037739</v>
      </c>
      <c r="I1105" t="str">
        <f>IF(H1105="","",Sheet1!AF1105)</f>
        <v>07/10/2025</v>
      </c>
      <c r="J1105" s="40" t="str">
        <f t="shared" si="170"/>
        <v>NKHT2510/00700047343</v>
      </c>
      <c r="L1105" s="42" t="str">
        <f>IF(H1105="","",Sheet1!AK1105)</f>
        <v>K25TTM</v>
      </c>
      <c r="M1105" s="42" t="str">
        <f>IF(H1105="","",Sheet1!AE1105)</f>
        <v>00047343</v>
      </c>
      <c r="N1105" s="43" t="str">
        <f>IF(H1105="","",Sheet1!AF1105)</f>
        <v>07/10/2025</v>
      </c>
      <c r="O1105" s="15" t="str">
        <f>IF(H1105="","",Sheet1!AH1105)</f>
        <v>WIN-QNH-00-007</v>
      </c>
      <c r="S1105" s="40" t="str">
        <f>IF(H1105="","",Sheet1!AL1105)</f>
        <v>3715 WM+ QNH 48 Tô Hiệu</v>
      </c>
      <c r="V1105" s="40" t="str">
        <f>IF(H1105="","",Sheet1!AL1105)</f>
        <v>3715 WM+ QNH 48 Tô Hiệu</v>
      </c>
      <c r="Y1105" s="15" t="str">
        <f>IF(H1105="","",Sheet1!AJ1105)</f>
        <v>GTLX250G</v>
      </c>
      <c r="AB1105" s="51">
        <f t="shared" si="171"/>
        <v>5111</v>
      </c>
      <c r="AC1105" s="51">
        <f t="shared" si="172"/>
        <v>131</v>
      </c>
      <c r="AE1105" s="45">
        <f>IF(H1105="","",Sheet1!U1105)</f>
        <v>11</v>
      </c>
      <c r="AG1105" s="15">
        <f>IF(H1105="","",Sheet1!T1105)</f>
        <v>41150</v>
      </c>
      <c r="AH1105" s="46">
        <f t="shared" si="173"/>
        <v>452650</v>
      </c>
      <c r="AL1105" s="48">
        <f t="shared" si="174"/>
        <v>8</v>
      </c>
      <c r="AN1105" s="45">
        <f t="shared" si="175"/>
        <v>36212</v>
      </c>
      <c r="AO1105" s="48">
        <f t="shared" si="176"/>
        <v>33311</v>
      </c>
      <c r="AQ1105" s="52" t="str">
        <f t="shared" si="177"/>
        <v>K-hangtra</v>
      </c>
      <c r="AR1105" s="52">
        <f t="shared" si="178"/>
        <v>156</v>
      </c>
      <c r="AS1105" s="52">
        <f t="shared" si="179"/>
        <v>632</v>
      </c>
    </row>
    <row r="1106" spans="3:45" x14ac:dyDescent="0.25">
      <c r="C1106" s="39" t="str">
        <f>IF(H1106="","",Sheet1!AI1106)</f>
        <v>B</v>
      </c>
      <c r="D1106" s="38" t="s">
        <v>3039</v>
      </c>
      <c r="E1106" s="38" t="s">
        <v>25</v>
      </c>
      <c r="F1106" s="39" t="str">
        <f>IF(H1106="","",Sheet1!AF1106)</f>
        <v>07/10/2025</v>
      </c>
      <c r="G1106" t="str">
        <f>IF(H1106="","",Sheet1!AF1106)</f>
        <v>07/10/2025</v>
      </c>
      <c r="H1106" s="21">
        <v>9106037739</v>
      </c>
      <c r="I1106" t="str">
        <f>IF(H1106="","",Sheet1!AF1106)</f>
        <v>07/10/2025</v>
      </c>
      <c r="J1106" s="40" t="str">
        <f t="shared" si="170"/>
        <v>NKHT2510/00700047343</v>
      </c>
      <c r="L1106" s="42" t="str">
        <f>IF(H1106="","",Sheet1!AK1106)</f>
        <v>K25TTM</v>
      </c>
      <c r="M1106" s="42" t="str">
        <f>IF(H1106="","",Sheet1!AE1106)</f>
        <v>00047343</v>
      </c>
      <c r="N1106" s="43" t="str">
        <f>IF(H1106="","",Sheet1!AF1106)</f>
        <v>07/10/2025</v>
      </c>
      <c r="O1106" s="15" t="str">
        <f>IF(H1106="","",Sheet1!AH1106)</f>
        <v>WIN-QNH-00-007</v>
      </c>
      <c r="S1106" s="40" t="str">
        <f>IF(H1106="","",Sheet1!AL1106)</f>
        <v>3715 WM+ QNH 48 Tô Hiệu</v>
      </c>
      <c r="V1106" s="40" t="str">
        <f>IF(H1106="","",Sheet1!AL1106)</f>
        <v>3715 WM+ QNH 48 Tô Hiệu</v>
      </c>
      <c r="Y1106" s="15" t="str">
        <f>IF(H1106="","",Sheet1!AJ1106)</f>
        <v>TH200</v>
      </c>
      <c r="AB1106" s="51">
        <f t="shared" si="171"/>
        <v>5111</v>
      </c>
      <c r="AC1106" s="51">
        <f t="shared" si="172"/>
        <v>131</v>
      </c>
      <c r="AE1106" s="45">
        <f>IF(H1106="","",Sheet1!U1106)</f>
        <v>1</v>
      </c>
      <c r="AG1106" s="15">
        <f>IF(H1106="","",Sheet1!T1106)</f>
        <v>45588</v>
      </c>
      <c r="AH1106" s="46">
        <f t="shared" si="173"/>
        <v>45588</v>
      </c>
      <c r="AL1106" s="48">
        <f t="shared" si="174"/>
        <v>8</v>
      </c>
      <c r="AN1106" s="45">
        <f t="shared" si="175"/>
        <v>3647.04</v>
      </c>
      <c r="AO1106" s="48">
        <f t="shared" si="176"/>
        <v>33311</v>
      </c>
      <c r="AQ1106" s="52" t="str">
        <f t="shared" si="177"/>
        <v>K-hangtra</v>
      </c>
      <c r="AR1106" s="52">
        <f t="shared" si="178"/>
        <v>156</v>
      </c>
      <c r="AS1106" s="52">
        <f t="shared" si="179"/>
        <v>632</v>
      </c>
    </row>
    <row r="1107" spans="3:45" x14ac:dyDescent="0.25">
      <c r="C1107" s="39" t="str">
        <f>IF(H1107="","",Sheet1!AI1107)</f>
        <v>B</v>
      </c>
      <c r="D1107" s="38" t="s">
        <v>3039</v>
      </c>
      <c r="E1107" s="38" t="s">
        <v>25</v>
      </c>
      <c r="F1107" s="39" t="str">
        <f>IF(H1107="","",Sheet1!AF1107)</f>
        <v>07/10/2025</v>
      </c>
      <c r="G1107" t="str">
        <f>IF(H1107="","",Sheet1!AF1107)</f>
        <v>07/10/2025</v>
      </c>
      <c r="H1107" s="21">
        <v>9106037739</v>
      </c>
      <c r="I1107" t="str">
        <f>IF(H1107="","",Sheet1!AF1107)</f>
        <v>07/10/2025</v>
      </c>
      <c r="J1107" s="40" t="str">
        <f t="shared" si="170"/>
        <v>NKHT2510/00700047343</v>
      </c>
      <c r="L1107" s="42" t="str">
        <f>IF(H1107="","",Sheet1!AK1107)</f>
        <v>K25TTM</v>
      </c>
      <c r="M1107" s="42" t="str">
        <f>IF(H1107="","",Sheet1!AE1107)</f>
        <v>00047343</v>
      </c>
      <c r="N1107" s="43" t="str">
        <f>IF(H1107="","",Sheet1!AF1107)</f>
        <v>07/10/2025</v>
      </c>
      <c r="O1107" s="15" t="str">
        <f>IF(H1107="","",Sheet1!AH1107)</f>
        <v>WIN-QNH-00-007</v>
      </c>
      <c r="S1107" s="40" t="str">
        <f>IF(H1107="","",Sheet1!AL1107)</f>
        <v>3715 WM+ QNH 48 Tô Hiệu</v>
      </c>
      <c r="V1107" s="40" t="str">
        <f>IF(H1107="","",Sheet1!AL1107)</f>
        <v>3715 WM+ QNH 48 Tô Hiệu</v>
      </c>
      <c r="Y1107" s="15" t="str">
        <f>IF(H1107="","",Sheet1!AJ1107)</f>
        <v>CC300</v>
      </c>
      <c r="AB1107" s="51">
        <f t="shared" si="171"/>
        <v>5111</v>
      </c>
      <c r="AC1107" s="51">
        <f t="shared" si="172"/>
        <v>131</v>
      </c>
      <c r="AE1107" s="45">
        <f>IF(H1107="","",Sheet1!U1107)</f>
        <v>1</v>
      </c>
      <c r="AG1107" s="15">
        <f>IF(H1107="","",Sheet1!T1107)</f>
        <v>60885</v>
      </c>
      <c r="AH1107" s="46">
        <f t="shared" si="173"/>
        <v>60885</v>
      </c>
      <c r="AL1107" s="48">
        <f t="shared" si="174"/>
        <v>8</v>
      </c>
      <c r="AN1107" s="45">
        <f t="shared" si="175"/>
        <v>4870.8</v>
      </c>
      <c r="AO1107" s="48">
        <f t="shared" si="176"/>
        <v>33311</v>
      </c>
      <c r="AQ1107" s="52" t="str">
        <f t="shared" si="177"/>
        <v>K-hangtra</v>
      </c>
      <c r="AR1107" s="52">
        <f t="shared" si="178"/>
        <v>156</v>
      </c>
      <c r="AS1107" s="52">
        <f t="shared" si="179"/>
        <v>632</v>
      </c>
    </row>
    <row r="1108" spans="3:45" x14ac:dyDescent="0.25">
      <c r="C1108" s="39" t="str">
        <f>IF(H1108="","",Sheet1!AI1108)</f>
        <v>N</v>
      </c>
      <c r="D1108" s="38" t="s">
        <v>3039</v>
      </c>
      <c r="E1108" s="38" t="s">
        <v>25</v>
      </c>
      <c r="F1108" s="39" t="str">
        <f>IF(H1108="","",Sheet1!AF1108)</f>
        <v>07/10/2025</v>
      </c>
      <c r="G1108" t="str">
        <f>IF(H1108="","",Sheet1!AF1108)</f>
        <v>07/10/2025</v>
      </c>
      <c r="H1108" s="21">
        <v>9106037713</v>
      </c>
      <c r="I1108" t="str">
        <f>IF(H1108="","",Sheet1!AF1108)</f>
        <v>07/10/2025</v>
      </c>
      <c r="J1108" s="40" t="str">
        <f t="shared" si="170"/>
        <v>NKHT2510/06300005712</v>
      </c>
      <c r="L1108" s="42" t="str">
        <f>IF(H1108="","",Sheet1!AK1108)</f>
        <v>K25TTM</v>
      </c>
      <c r="M1108" s="42" t="str">
        <f>IF(H1108="","",Sheet1!AE1108)</f>
        <v>00005712</v>
      </c>
      <c r="N1108" s="43" t="str">
        <f>IF(H1108="","",Sheet1!AF1108)</f>
        <v>07/10/2025</v>
      </c>
      <c r="O1108" s="15" t="str">
        <f>IF(H1108="","",Sheet1!AH1108)</f>
        <v>WIN-063</v>
      </c>
      <c r="S1108" s="40" t="str">
        <f>IF(H1108="","",Sheet1!AL1108)</f>
        <v>6411 WM+ TGG 48 Đường 30/4</v>
      </c>
      <c r="V1108" s="40" t="str">
        <f>IF(H1108="","",Sheet1!AL1108)</f>
        <v>6411 WM+ TGG 48 Đường 30/4</v>
      </c>
      <c r="Y1108" s="15" t="str">
        <f>IF(H1108="","",Sheet1!AJ1108)</f>
        <v>GM500</v>
      </c>
      <c r="AB1108" s="51">
        <f t="shared" si="171"/>
        <v>5111</v>
      </c>
      <c r="AC1108" s="51">
        <f t="shared" si="172"/>
        <v>131</v>
      </c>
      <c r="AE1108" s="45">
        <f>IF(H1108="","",Sheet1!U1108)</f>
        <v>4</v>
      </c>
      <c r="AG1108" s="15">
        <f>IF(H1108="","",Sheet1!T1108)</f>
        <v>111058</v>
      </c>
      <c r="AH1108" s="46">
        <f t="shared" si="173"/>
        <v>444232</v>
      </c>
      <c r="AL1108" s="48">
        <f t="shared" si="174"/>
        <v>8</v>
      </c>
      <c r="AN1108" s="45">
        <f t="shared" si="175"/>
        <v>35538.559999999998</v>
      </c>
      <c r="AO1108" s="48">
        <f t="shared" si="176"/>
        <v>33311</v>
      </c>
      <c r="AQ1108" s="52" t="str">
        <f t="shared" si="177"/>
        <v>K-hangtra</v>
      </c>
      <c r="AR1108" s="52">
        <f t="shared" si="178"/>
        <v>156</v>
      </c>
      <c r="AS1108" s="52">
        <f t="shared" si="179"/>
        <v>632</v>
      </c>
    </row>
    <row r="1109" spans="3:45" x14ac:dyDescent="0.25">
      <c r="C1109" s="39" t="str">
        <f>IF(H1109="","",Sheet1!AI1109)</f>
        <v>N</v>
      </c>
      <c r="D1109" s="38" t="s">
        <v>3039</v>
      </c>
      <c r="E1109" s="38" t="s">
        <v>25</v>
      </c>
      <c r="F1109" s="39" t="str">
        <f>IF(H1109="","",Sheet1!AF1109)</f>
        <v>07/10/2025</v>
      </c>
      <c r="G1109" t="str">
        <f>IF(H1109="","",Sheet1!AF1109)</f>
        <v>07/10/2025</v>
      </c>
      <c r="H1109" s="21">
        <v>9106037713</v>
      </c>
      <c r="I1109" t="str">
        <f>IF(H1109="","",Sheet1!AF1109)</f>
        <v>07/10/2025</v>
      </c>
      <c r="J1109" s="40" t="str">
        <f t="shared" si="170"/>
        <v>NKHT2510/06300005712</v>
      </c>
      <c r="L1109" s="42" t="str">
        <f>IF(H1109="","",Sheet1!AK1109)</f>
        <v>K25TTM</v>
      </c>
      <c r="M1109" s="42" t="str">
        <f>IF(H1109="","",Sheet1!AE1109)</f>
        <v>00005712</v>
      </c>
      <c r="N1109" s="43" t="str">
        <f>IF(H1109="","",Sheet1!AF1109)</f>
        <v>07/10/2025</v>
      </c>
      <c r="O1109" s="15" t="str">
        <f>IF(H1109="","",Sheet1!AH1109)</f>
        <v>WIN-063</v>
      </c>
      <c r="S1109" s="40" t="str">
        <f>IF(H1109="","",Sheet1!AL1109)</f>
        <v>6411 WM+ TGG 48 Đường 30/4</v>
      </c>
      <c r="V1109" s="40" t="str">
        <f>IF(H1109="","",Sheet1!AL1109)</f>
        <v>6411 WM+ TGG 48 Đường 30/4</v>
      </c>
      <c r="Y1109" s="15" t="str">
        <f>IF(H1109="","",Sheet1!AJ1109)</f>
        <v>GTLX250G</v>
      </c>
      <c r="AB1109" s="51">
        <f t="shared" si="171"/>
        <v>5111</v>
      </c>
      <c r="AC1109" s="51">
        <f t="shared" si="172"/>
        <v>131</v>
      </c>
      <c r="AE1109" s="45">
        <f>IF(H1109="","",Sheet1!U1109)</f>
        <v>2</v>
      </c>
      <c r="AG1109" s="15">
        <f>IF(H1109="","",Sheet1!T1109)</f>
        <v>41150</v>
      </c>
      <c r="AH1109" s="46">
        <f t="shared" si="173"/>
        <v>82300</v>
      </c>
      <c r="AL1109" s="48">
        <f t="shared" si="174"/>
        <v>8</v>
      </c>
      <c r="AN1109" s="45">
        <f t="shared" si="175"/>
        <v>6584</v>
      </c>
      <c r="AO1109" s="48">
        <f t="shared" si="176"/>
        <v>33311</v>
      </c>
      <c r="AQ1109" s="52" t="str">
        <f t="shared" si="177"/>
        <v>K-hangtra</v>
      </c>
      <c r="AR1109" s="52">
        <f t="shared" si="178"/>
        <v>156</v>
      </c>
      <c r="AS1109" s="52">
        <f t="shared" si="179"/>
        <v>632</v>
      </c>
    </row>
    <row r="1110" spans="3:45" x14ac:dyDescent="0.25">
      <c r="C1110" s="39" t="str">
        <f>IF(H1110="","",Sheet1!AI1110)</f>
        <v>N</v>
      </c>
      <c r="D1110" s="38" t="s">
        <v>3039</v>
      </c>
      <c r="E1110" s="38" t="s">
        <v>25</v>
      </c>
      <c r="F1110" s="39" t="str">
        <f>IF(H1110="","",Sheet1!AF1110)</f>
        <v>07/10/2025</v>
      </c>
      <c r="G1110" t="str">
        <f>IF(H1110="","",Sheet1!AF1110)</f>
        <v>07/10/2025</v>
      </c>
      <c r="H1110" s="21">
        <v>9106037788</v>
      </c>
      <c r="I1110" t="str">
        <f>IF(H1110="","",Sheet1!AF1110)</f>
        <v>07/10/2025</v>
      </c>
      <c r="J1110" s="40" t="str">
        <f t="shared" si="170"/>
        <v>NKHT2510/01600025860</v>
      </c>
      <c r="L1110" s="42" t="str">
        <f>IF(H1110="","",Sheet1!AK1110)</f>
        <v>K25TTM</v>
      </c>
      <c r="M1110" s="42" t="str">
        <f>IF(H1110="","",Sheet1!AE1110)</f>
        <v>00025860</v>
      </c>
      <c r="N1110" s="43" t="str">
        <f>IF(H1110="","",Sheet1!AF1110)</f>
        <v>07/10/2025</v>
      </c>
      <c r="O1110" s="15" t="str">
        <f>IF(H1110="","",Sheet1!AH1110)</f>
        <v>WIN-CTO-01-016</v>
      </c>
      <c r="S1110" s="40" t="str">
        <f>IF(H1110="","",Sheet1!AL1110)</f>
        <v>2ANU WM+ CTO 57-59 Nguyễn Tri Phương</v>
      </c>
      <c r="V1110" s="40" t="str">
        <f>IF(H1110="","",Sheet1!AL1110)</f>
        <v>2ANU WM+ CTO 57-59 Nguyễn Tri Phương</v>
      </c>
      <c r="Y1110" s="15" t="str">
        <f>IF(H1110="","",Sheet1!AJ1110)</f>
        <v>GM500</v>
      </c>
      <c r="AB1110" s="51">
        <f t="shared" si="171"/>
        <v>5111</v>
      </c>
      <c r="AC1110" s="51">
        <f t="shared" si="172"/>
        <v>131</v>
      </c>
      <c r="AE1110" s="45">
        <f>IF(H1110="","",Sheet1!U1110)</f>
        <v>1</v>
      </c>
      <c r="AG1110" s="15">
        <f>IF(H1110="","",Sheet1!T1110)</f>
        <v>111058</v>
      </c>
      <c r="AH1110" s="46">
        <f t="shared" si="173"/>
        <v>111058</v>
      </c>
      <c r="AL1110" s="48">
        <f t="shared" si="174"/>
        <v>8</v>
      </c>
      <c r="AN1110" s="45">
        <f t="shared" si="175"/>
        <v>8884.64</v>
      </c>
      <c r="AO1110" s="48">
        <f t="shared" si="176"/>
        <v>33311</v>
      </c>
      <c r="AQ1110" s="52" t="str">
        <f t="shared" si="177"/>
        <v>K-hangtra</v>
      </c>
      <c r="AR1110" s="52">
        <f t="shared" si="178"/>
        <v>156</v>
      </c>
      <c r="AS1110" s="52">
        <f t="shared" si="179"/>
        <v>632</v>
      </c>
    </row>
    <row r="1111" spans="3:45" x14ac:dyDescent="0.25">
      <c r="C1111" s="39" t="str">
        <f>IF(H1111="","",Sheet1!AI1111)</f>
        <v>N</v>
      </c>
      <c r="D1111" s="38" t="s">
        <v>3039</v>
      </c>
      <c r="E1111" s="38" t="s">
        <v>25</v>
      </c>
      <c r="F1111" s="39" t="str">
        <f>IF(H1111="","",Sheet1!AF1111)</f>
        <v>07/10/2025</v>
      </c>
      <c r="G1111" t="str">
        <f>IF(H1111="","",Sheet1!AF1111)</f>
        <v>07/10/2025</v>
      </c>
      <c r="H1111" s="21">
        <v>9106037781</v>
      </c>
      <c r="I1111" t="str">
        <f>IF(H1111="","",Sheet1!AF1111)</f>
        <v>07/10/2025</v>
      </c>
      <c r="J1111" s="40" t="str">
        <f t="shared" si="170"/>
        <v>NKHT2510/06300005714</v>
      </c>
      <c r="L1111" s="42" t="str">
        <f>IF(H1111="","",Sheet1!AK1111)</f>
        <v>K25TTM</v>
      </c>
      <c r="M1111" s="42" t="str">
        <f>IF(H1111="","",Sheet1!AE1111)</f>
        <v>00005714</v>
      </c>
      <c r="N1111" s="43" t="str">
        <f>IF(H1111="","",Sheet1!AF1111)</f>
        <v>07/10/2025</v>
      </c>
      <c r="O1111" s="15" t="str">
        <f>IF(H1111="","",Sheet1!AH1111)</f>
        <v>WIN-063</v>
      </c>
      <c r="S1111" s="40" t="str">
        <f>IF(H1111="","",Sheet1!AL1111)</f>
        <v>6411 WM+ TGG 48 Đường 30/4</v>
      </c>
      <c r="V1111" s="40" t="str">
        <f>IF(H1111="","",Sheet1!AL1111)</f>
        <v>6411 WM+ TGG 48 Đường 30/4</v>
      </c>
      <c r="Y1111" s="15" t="str">
        <f>IF(H1111="","",Sheet1!AJ1111)</f>
        <v>GTLX250G</v>
      </c>
      <c r="AB1111" s="51">
        <f t="shared" si="171"/>
        <v>5111</v>
      </c>
      <c r="AC1111" s="51">
        <f t="shared" si="172"/>
        <v>131</v>
      </c>
      <c r="AE1111" s="45">
        <f>IF(H1111="","",Sheet1!U1111)</f>
        <v>2</v>
      </c>
      <c r="AG1111" s="15">
        <f>IF(H1111="","",Sheet1!T1111)</f>
        <v>41150</v>
      </c>
      <c r="AH1111" s="46">
        <f t="shared" si="173"/>
        <v>82300</v>
      </c>
      <c r="AL1111" s="48">
        <f t="shared" si="174"/>
        <v>8</v>
      </c>
      <c r="AN1111" s="45">
        <f t="shared" si="175"/>
        <v>6584</v>
      </c>
      <c r="AO1111" s="48">
        <f t="shared" si="176"/>
        <v>33311</v>
      </c>
      <c r="AQ1111" s="52" t="str">
        <f t="shared" si="177"/>
        <v>K-hangtra</v>
      </c>
      <c r="AR1111" s="52">
        <f t="shared" si="178"/>
        <v>156</v>
      </c>
      <c r="AS1111" s="52">
        <f t="shared" si="179"/>
        <v>632</v>
      </c>
    </row>
    <row r="1112" spans="3:45" x14ac:dyDescent="0.25">
      <c r="C1112" s="39" t="str">
        <f>IF(H1112="","",Sheet1!AI1112)</f>
        <v>B</v>
      </c>
      <c r="D1112" s="38" t="s">
        <v>3039</v>
      </c>
      <c r="E1112" s="38" t="s">
        <v>25</v>
      </c>
      <c r="F1112" s="39" t="str">
        <f>IF(H1112="","",Sheet1!AF1112)</f>
        <v>07/10/2025</v>
      </c>
      <c r="G1112" t="str">
        <f>IF(H1112="","",Sheet1!AF1112)</f>
        <v>07/10/2025</v>
      </c>
      <c r="H1112" s="21">
        <v>9106037825</v>
      </c>
      <c r="I1112" t="str">
        <f>IF(H1112="","",Sheet1!AF1112)</f>
        <v>07/10/2025</v>
      </c>
      <c r="J1112" s="40" t="str">
        <f t="shared" si="170"/>
        <v>NKHT2510/02000033445</v>
      </c>
      <c r="L1112" s="42" t="str">
        <f>IF(H1112="","",Sheet1!AK1112)</f>
        <v>K25TTM</v>
      </c>
      <c r="M1112" s="42" t="str">
        <f>IF(H1112="","",Sheet1!AE1112)</f>
        <v>00033445</v>
      </c>
      <c r="N1112" s="43" t="str">
        <f>IF(H1112="","",Sheet1!AF1112)</f>
        <v>07/10/2025</v>
      </c>
      <c r="O1112" s="15" t="str">
        <f>IF(H1112="","",Sheet1!AH1112)</f>
        <v>WIN-020</v>
      </c>
      <c r="S1112" s="40" t="str">
        <f>IF(H1112="","",Sheet1!AL1112)</f>
        <v>2APN WM+ THA 127 Đường 515 KP Đồng Thanh</v>
      </c>
      <c r="V1112" s="40" t="str">
        <f>IF(H1112="","",Sheet1!AL1112)</f>
        <v>2APN WM+ THA 127 Đường 515 KP Đồng Thanh</v>
      </c>
      <c r="Y1112" s="15" t="str">
        <f>IF(H1112="","",Sheet1!AJ1112)</f>
        <v>GL250</v>
      </c>
      <c r="AB1112" s="51">
        <f t="shared" si="171"/>
        <v>5111</v>
      </c>
      <c r="AC1112" s="51">
        <f t="shared" si="172"/>
        <v>131</v>
      </c>
      <c r="AE1112" s="45">
        <f>IF(H1112="","",Sheet1!U1112)</f>
        <v>3</v>
      </c>
      <c r="AG1112" s="15">
        <f>IF(H1112="","",Sheet1!T1112)</f>
        <v>49500</v>
      </c>
      <c r="AH1112" s="46">
        <f t="shared" si="173"/>
        <v>148500</v>
      </c>
      <c r="AL1112" s="48">
        <f t="shared" si="174"/>
        <v>8</v>
      </c>
      <c r="AN1112" s="45">
        <f t="shared" si="175"/>
        <v>11880</v>
      </c>
      <c r="AO1112" s="48">
        <f t="shared" si="176"/>
        <v>33311</v>
      </c>
      <c r="AQ1112" s="52" t="str">
        <f t="shared" si="177"/>
        <v>K-hangtra</v>
      </c>
      <c r="AR1112" s="52">
        <f t="shared" si="178"/>
        <v>156</v>
      </c>
      <c r="AS1112" s="52">
        <f t="shared" si="179"/>
        <v>632</v>
      </c>
    </row>
    <row r="1113" spans="3:45" x14ac:dyDescent="0.25">
      <c r="C1113" s="39" t="str">
        <f>IF(H1113="","",Sheet1!AI1113)</f>
        <v>B</v>
      </c>
      <c r="D1113" s="38" t="s">
        <v>3039</v>
      </c>
      <c r="E1113" s="38" t="s">
        <v>25</v>
      </c>
      <c r="F1113" s="39" t="str">
        <f>IF(H1113="","",Sheet1!AF1113)</f>
        <v>07/10/2025</v>
      </c>
      <c r="G1113" t="str">
        <f>IF(H1113="","",Sheet1!AF1113)</f>
        <v>07/10/2025</v>
      </c>
      <c r="H1113" s="21">
        <v>9106037825</v>
      </c>
      <c r="I1113" t="str">
        <f>IF(H1113="","",Sheet1!AF1113)</f>
        <v>07/10/2025</v>
      </c>
      <c r="J1113" s="40" t="str">
        <f t="shared" si="170"/>
        <v>NKHT2510/02000033445</v>
      </c>
      <c r="L1113" s="42" t="str">
        <f>IF(H1113="","",Sheet1!AK1113)</f>
        <v>K25TTM</v>
      </c>
      <c r="M1113" s="42" t="str">
        <f>IF(H1113="","",Sheet1!AE1113)</f>
        <v>00033445</v>
      </c>
      <c r="N1113" s="43" t="str">
        <f>IF(H1113="","",Sheet1!AF1113)</f>
        <v>07/10/2025</v>
      </c>
      <c r="O1113" s="15" t="str">
        <f>IF(H1113="","",Sheet1!AH1113)</f>
        <v>WIN-020</v>
      </c>
      <c r="S1113" s="40" t="str">
        <f>IF(H1113="","",Sheet1!AL1113)</f>
        <v>2APN WM+ THA 127 Đường 515 KP Đồng Thanh</v>
      </c>
      <c r="V1113" s="40" t="str">
        <f>IF(H1113="","",Sheet1!AL1113)</f>
        <v>2APN WM+ THA 127 Đường 515 KP Đồng Thanh</v>
      </c>
      <c r="Y1113" s="15" t="str">
        <f>IF(H1113="","",Sheet1!AJ1113)</f>
        <v>GSG250</v>
      </c>
      <c r="AB1113" s="51">
        <f t="shared" si="171"/>
        <v>5111</v>
      </c>
      <c r="AC1113" s="51">
        <f t="shared" si="172"/>
        <v>131</v>
      </c>
      <c r="AE1113" s="45">
        <f>IF(H1113="","",Sheet1!U1113)</f>
        <v>3</v>
      </c>
      <c r="AG1113" s="15">
        <f>IF(H1113="","",Sheet1!T1113)</f>
        <v>50400</v>
      </c>
      <c r="AH1113" s="46">
        <f t="shared" si="173"/>
        <v>151200</v>
      </c>
      <c r="AL1113" s="48">
        <f t="shared" si="174"/>
        <v>8</v>
      </c>
      <c r="AN1113" s="45">
        <f t="shared" si="175"/>
        <v>12096</v>
      </c>
      <c r="AO1113" s="48">
        <f t="shared" si="176"/>
        <v>33311</v>
      </c>
      <c r="AQ1113" s="52" t="str">
        <f t="shared" si="177"/>
        <v>K-hangtra</v>
      </c>
      <c r="AR1113" s="52">
        <f t="shared" si="178"/>
        <v>156</v>
      </c>
      <c r="AS1113" s="52">
        <f t="shared" si="179"/>
        <v>632</v>
      </c>
    </row>
    <row r="1114" spans="3:45" x14ac:dyDescent="0.25">
      <c r="C1114" s="39" t="str">
        <f>IF(H1114="","",Sheet1!AI1114)</f>
        <v>B</v>
      </c>
      <c r="D1114" s="38" t="s">
        <v>3039</v>
      </c>
      <c r="E1114" s="38" t="s">
        <v>25</v>
      </c>
      <c r="F1114" s="39" t="str">
        <f>IF(H1114="","",Sheet1!AF1114)</f>
        <v>07/10/2025</v>
      </c>
      <c r="G1114" t="str">
        <f>IF(H1114="","",Sheet1!AF1114)</f>
        <v>07/10/2025</v>
      </c>
      <c r="H1114" s="21">
        <v>9106037870</v>
      </c>
      <c r="I1114" t="str">
        <f>IF(H1114="","",Sheet1!AF1114)</f>
        <v>07/10/2025</v>
      </c>
      <c r="J1114" s="40" t="str">
        <f t="shared" si="170"/>
        <v>NKHT2510/02000033448</v>
      </c>
      <c r="L1114" s="42" t="str">
        <f>IF(H1114="","",Sheet1!AK1114)</f>
        <v>K25TTM</v>
      </c>
      <c r="M1114" s="42" t="str">
        <f>IF(H1114="","",Sheet1!AE1114)</f>
        <v>00033448</v>
      </c>
      <c r="N1114" s="43" t="str">
        <f>IF(H1114="","",Sheet1!AF1114)</f>
        <v>07/10/2025</v>
      </c>
      <c r="O1114" s="15" t="str">
        <f>IF(H1114="","",Sheet1!AH1114)</f>
        <v>WIN-020</v>
      </c>
      <c r="S1114" s="40" t="str">
        <f>IF(H1114="","",Sheet1!AL1114)</f>
        <v>2AN2 WM+ THA Thị Tứ, Triệu Sơn</v>
      </c>
      <c r="V1114" s="40" t="str">
        <f>IF(H1114="","",Sheet1!AL1114)</f>
        <v>2AN2 WM+ THA Thị Tứ, Triệu Sơn</v>
      </c>
      <c r="Y1114" s="15" t="str">
        <f>IF(H1114="","",Sheet1!AJ1114)</f>
        <v>GM500</v>
      </c>
      <c r="AB1114" s="51">
        <f t="shared" si="171"/>
        <v>5111</v>
      </c>
      <c r="AC1114" s="51">
        <f t="shared" si="172"/>
        <v>131</v>
      </c>
      <c r="AE1114" s="45">
        <f>IF(H1114="","",Sheet1!U1114)</f>
        <v>2</v>
      </c>
      <c r="AG1114" s="15">
        <f>IF(H1114="","",Sheet1!T1114)</f>
        <v>111058</v>
      </c>
      <c r="AH1114" s="46">
        <f t="shared" si="173"/>
        <v>222116</v>
      </c>
      <c r="AL1114" s="48">
        <f t="shared" si="174"/>
        <v>8</v>
      </c>
      <c r="AN1114" s="45">
        <f t="shared" si="175"/>
        <v>17769.28</v>
      </c>
      <c r="AO1114" s="48">
        <f t="shared" si="176"/>
        <v>33311</v>
      </c>
      <c r="AQ1114" s="52" t="str">
        <f t="shared" si="177"/>
        <v>K-hangtra</v>
      </c>
      <c r="AR1114" s="52">
        <f t="shared" si="178"/>
        <v>156</v>
      </c>
      <c r="AS1114" s="52">
        <f t="shared" si="179"/>
        <v>632</v>
      </c>
    </row>
    <row r="1115" spans="3:45" x14ac:dyDescent="0.25">
      <c r="C1115" s="39" t="str">
        <f>IF(H1115="","",Sheet1!AI1115)</f>
        <v>B</v>
      </c>
      <c r="D1115" s="38" t="s">
        <v>3039</v>
      </c>
      <c r="E1115" s="38" t="s">
        <v>25</v>
      </c>
      <c r="F1115" s="39" t="str">
        <f>IF(H1115="","",Sheet1!AF1115)</f>
        <v>07/10/2025</v>
      </c>
      <c r="G1115" t="str">
        <f>IF(H1115="","",Sheet1!AF1115)</f>
        <v>07/10/2025</v>
      </c>
      <c r="H1115" s="21">
        <v>9106037870</v>
      </c>
      <c r="I1115" t="str">
        <f>IF(H1115="","",Sheet1!AF1115)</f>
        <v>07/10/2025</v>
      </c>
      <c r="J1115" s="40" t="str">
        <f t="shared" si="170"/>
        <v>NKHT2510/02000033448</v>
      </c>
      <c r="L1115" s="42" t="str">
        <f>IF(H1115="","",Sheet1!AK1115)</f>
        <v>K25TTM</v>
      </c>
      <c r="M1115" s="42" t="str">
        <f>IF(H1115="","",Sheet1!AE1115)</f>
        <v>00033448</v>
      </c>
      <c r="N1115" s="43" t="str">
        <f>IF(H1115="","",Sheet1!AF1115)</f>
        <v>07/10/2025</v>
      </c>
      <c r="O1115" s="15" t="str">
        <f>IF(H1115="","",Sheet1!AH1115)</f>
        <v>WIN-020</v>
      </c>
      <c r="S1115" s="40" t="str">
        <f>IF(H1115="","",Sheet1!AL1115)</f>
        <v>2AN2 WM+ THA Thị Tứ, Triệu Sơn</v>
      </c>
      <c r="V1115" s="40" t="str">
        <f>IF(H1115="","",Sheet1!AL1115)</f>
        <v>2AN2 WM+ THA Thị Tứ, Triệu Sơn</v>
      </c>
      <c r="Y1115" s="15" t="str">
        <f>IF(H1115="","",Sheet1!AJ1115)</f>
        <v>MNH250</v>
      </c>
      <c r="AB1115" s="51">
        <f t="shared" si="171"/>
        <v>5111</v>
      </c>
      <c r="AC1115" s="51">
        <f t="shared" si="172"/>
        <v>131</v>
      </c>
      <c r="AE1115" s="45">
        <f>IF(H1115="","",Sheet1!U1115)</f>
        <v>3</v>
      </c>
      <c r="AG1115" s="15">
        <f>IF(H1115="","",Sheet1!T1115)</f>
        <v>46000</v>
      </c>
      <c r="AH1115" s="46">
        <f t="shared" si="173"/>
        <v>138000</v>
      </c>
      <c r="AL1115" s="48">
        <f t="shared" si="174"/>
        <v>8</v>
      </c>
      <c r="AN1115" s="45">
        <f t="shared" si="175"/>
        <v>11040</v>
      </c>
      <c r="AO1115" s="48">
        <f t="shared" si="176"/>
        <v>33311</v>
      </c>
      <c r="AQ1115" s="52" t="str">
        <f t="shared" si="177"/>
        <v>K-hangtra</v>
      </c>
      <c r="AR1115" s="52">
        <f t="shared" si="178"/>
        <v>156</v>
      </c>
      <c r="AS1115" s="52">
        <f t="shared" si="179"/>
        <v>632</v>
      </c>
    </row>
    <row r="1116" spans="3:45" x14ac:dyDescent="0.25">
      <c r="C1116" s="39" t="str">
        <f>IF(H1116="","",Sheet1!AI1116)</f>
        <v>B</v>
      </c>
      <c r="D1116" s="38" t="s">
        <v>3039</v>
      </c>
      <c r="E1116" s="38" t="s">
        <v>25</v>
      </c>
      <c r="F1116" s="39" t="str">
        <f>IF(H1116="","",Sheet1!AF1116)</f>
        <v>07/10/2025</v>
      </c>
      <c r="G1116" t="str">
        <f>IF(H1116="","",Sheet1!AF1116)</f>
        <v>07/10/2025</v>
      </c>
      <c r="H1116" s="21">
        <v>9106037879</v>
      </c>
      <c r="I1116" t="str">
        <f>IF(H1116="","",Sheet1!AF1116)</f>
        <v>07/10/2025</v>
      </c>
      <c r="J1116" s="40" t="str">
        <f t="shared" si="170"/>
        <v>NKHT2510/02500035299</v>
      </c>
      <c r="L1116" s="42" t="str">
        <f>IF(H1116="","",Sheet1!AK1116)</f>
        <v>K25TTM</v>
      </c>
      <c r="M1116" s="42" t="str">
        <f>IF(H1116="","",Sheet1!AE1116)</f>
        <v>00035299</v>
      </c>
      <c r="N1116" s="43" t="str">
        <f>IF(H1116="","",Sheet1!AF1116)</f>
        <v>07/10/2025</v>
      </c>
      <c r="O1116" s="15" t="str">
        <f>IF(H1116="","",Sheet1!AH1116)</f>
        <v>WIN-025</v>
      </c>
      <c r="S1116" s="40" t="str">
        <f>IF(H1116="","",Sheet1!AL1116)</f>
        <v>2AU6 WM+ HPG 91 Chợ Con</v>
      </c>
      <c r="V1116" s="40" t="str">
        <f>IF(H1116="","",Sheet1!AL1116)</f>
        <v>2AU6 WM+ HPG 91 Chợ Con</v>
      </c>
      <c r="Y1116" s="15" t="str">
        <f>IF(H1116="","",Sheet1!AJ1116)</f>
        <v>GTLX250G</v>
      </c>
      <c r="AB1116" s="51">
        <f t="shared" si="171"/>
        <v>5111</v>
      </c>
      <c r="AC1116" s="51">
        <f t="shared" si="172"/>
        <v>131</v>
      </c>
      <c r="AE1116" s="45">
        <f>IF(H1116="","",Sheet1!U1116)</f>
        <v>4</v>
      </c>
      <c r="AG1116" s="15">
        <f>IF(H1116="","",Sheet1!T1116)</f>
        <v>41150</v>
      </c>
      <c r="AH1116" s="46">
        <f t="shared" si="173"/>
        <v>164600</v>
      </c>
      <c r="AL1116" s="48">
        <f t="shared" si="174"/>
        <v>8</v>
      </c>
      <c r="AN1116" s="45">
        <f t="shared" si="175"/>
        <v>13168</v>
      </c>
      <c r="AO1116" s="48">
        <f t="shared" si="176"/>
        <v>33311</v>
      </c>
      <c r="AQ1116" s="52" t="str">
        <f t="shared" si="177"/>
        <v>K-hangtra</v>
      </c>
      <c r="AR1116" s="52">
        <f t="shared" si="178"/>
        <v>156</v>
      </c>
      <c r="AS1116" s="52">
        <f t="shared" si="179"/>
        <v>632</v>
      </c>
    </row>
    <row r="1117" spans="3:45" x14ac:dyDescent="0.25">
      <c r="C1117" s="39" t="str">
        <f>IF(H1117="","",Sheet1!AI1117)</f>
        <v>N</v>
      </c>
      <c r="D1117" s="38" t="s">
        <v>3039</v>
      </c>
      <c r="E1117" s="38" t="s">
        <v>25</v>
      </c>
      <c r="F1117" s="39" t="str">
        <f>IF(H1117="","",Sheet1!AF1117)</f>
        <v>07/10/2025</v>
      </c>
      <c r="G1117" t="str">
        <f>IF(H1117="","",Sheet1!AF1117)</f>
        <v>07/10/2025</v>
      </c>
      <c r="H1117" s="21">
        <v>9106037884</v>
      </c>
      <c r="I1117" t="str">
        <f>IF(H1117="","",Sheet1!AF1117)</f>
        <v>07/10/2025</v>
      </c>
      <c r="J1117" s="40" t="str">
        <f t="shared" si="170"/>
        <v>NKHT2510/79300159456</v>
      </c>
      <c r="L1117" s="42" t="str">
        <f>IF(H1117="","",Sheet1!AK1117)</f>
        <v>K25TTM</v>
      </c>
      <c r="M1117" s="42" t="str">
        <f>IF(H1117="","",Sheet1!AE1117)</f>
        <v>00159456</v>
      </c>
      <c r="N1117" s="43" t="str">
        <f>IF(H1117="","",Sheet1!AF1117)</f>
        <v>07/10/2025</v>
      </c>
      <c r="O1117" s="15" t="str">
        <f>IF(H1117="","",Sheet1!AH1117)</f>
        <v>WIN5793</v>
      </c>
      <c r="S1117" s="40" t="str">
        <f>IF(H1117="","",Sheet1!AL1117)</f>
        <v>5793 WIN HCM 0.08, Tầng 1, CC Saigon MIA</v>
      </c>
      <c r="V1117" s="40" t="str">
        <f>IF(H1117="","",Sheet1!AL1117)</f>
        <v>5793 WIN HCM 0.08, Tầng 1, CC Saigon MIA</v>
      </c>
      <c r="Y1117" s="15" t="str">
        <f>IF(H1117="","",Sheet1!AJ1117)</f>
        <v>CC300</v>
      </c>
      <c r="AB1117" s="51">
        <f t="shared" si="171"/>
        <v>5111</v>
      </c>
      <c r="AC1117" s="51">
        <f t="shared" si="172"/>
        <v>131</v>
      </c>
      <c r="AE1117" s="45">
        <f>IF(H1117="","",Sheet1!U1117)</f>
        <v>1</v>
      </c>
      <c r="AG1117" s="15">
        <f>IF(H1117="","",Sheet1!T1117)</f>
        <v>60885</v>
      </c>
      <c r="AH1117" s="46">
        <f t="shared" si="173"/>
        <v>60885</v>
      </c>
      <c r="AL1117" s="48">
        <f t="shared" si="174"/>
        <v>8</v>
      </c>
      <c r="AN1117" s="45">
        <f t="shared" si="175"/>
        <v>4870.8</v>
      </c>
      <c r="AO1117" s="48">
        <f t="shared" si="176"/>
        <v>33311</v>
      </c>
      <c r="AQ1117" s="52" t="str">
        <f t="shared" si="177"/>
        <v>K-hangtra</v>
      </c>
      <c r="AR1117" s="52">
        <f t="shared" si="178"/>
        <v>156</v>
      </c>
      <c r="AS1117" s="52">
        <f t="shared" si="179"/>
        <v>632</v>
      </c>
    </row>
    <row r="1118" spans="3:45" x14ac:dyDescent="0.25">
      <c r="C1118" s="39" t="str">
        <f>IF(H1118="","",Sheet1!AI1118)</f>
        <v>N</v>
      </c>
      <c r="D1118" s="38" t="s">
        <v>3039</v>
      </c>
      <c r="E1118" s="38" t="s">
        <v>25</v>
      </c>
      <c r="F1118" s="39" t="str">
        <f>IF(H1118="","",Sheet1!AF1118)</f>
        <v>07/10/2025</v>
      </c>
      <c r="G1118" t="str">
        <f>IF(H1118="","",Sheet1!AF1118)</f>
        <v>07/10/2025</v>
      </c>
      <c r="H1118" s="21">
        <v>9106037884</v>
      </c>
      <c r="I1118" t="str">
        <f>IF(H1118="","",Sheet1!AF1118)</f>
        <v>07/10/2025</v>
      </c>
      <c r="J1118" s="40" t="str">
        <f t="shared" si="170"/>
        <v>NKHT2510/79300159456</v>
      </c>
      <c r="L1118" s="42" t="str">
        <f>IF(H1118="","",Sheet1!AK1118)</f>
        <v>K25TTM</v>
      </c>
      <c r="M1118" s="42" t="str">
        <f>IF(H1118="","",Sheet1!AE1118)</f>
        <v>00159456</v>
      </c>
      <c r="N1118" s="43" t="str">
        <f>IF(H1118="","",Sheet1!AF1118)</f>
        <v>07/10/2025</v>
      </c>
      <c r="O1118" s="15" t="str">
        <f>IF(H1118="","",Sheet1!AH1118)</f>
        <v>WIN5793</v>
      </c>
      <c r="S1118" s="40" t="str">
        <f>IF(H1118="","",Sheet1!AL1118)</f>
        <v>5793 WIN HCM 0.08, Tầng 1, CC Saigon MIA</v>
      </c>
      <c r="V1118" s="40" t="str">
        <f>IF(H1118="","",Sheet1!AL1118)</f>
        <v>5793 WIN HCM 0.08, Tầng 1, CC Saigon MIA</v>
      </c>
      <c r="Y1118" s="15" t="str">
        <f>IF(H1118="","",Sheet1!AJ1118)</f>
        <v>MNH250</v>
      </c>
      <c r="AB1118" s="51">
        <f t="shared" si="171"/>
        <v>5111</v>
      </c>
      <c r="AC1118" s="51">
        <f t="shared" si="172"/>
        <v>131</v>
      </c>
      <c r="AE1118" s="45">
        <f>IF(H1118="","",Sheet1!U1118)</f>
        <v>1</v>
      </c>
      <c r="AG1118" s="15">
        <f>IF(H1118="","",Sheet1!T1118)</f>
        <v>46000</v>
      </c>
      <c r="AH1118" s="46">
        <f t="shared" si="173"/>
        <v>46000</v>
      </c>
      <c r="AL1118" s="48">
        <f t="shared" si="174"/>
        <v>8</v>
      </c>
      <c r="AN1118" s="45">
        <f t="shared" si="175"/>
        <v>3680</v>
      </c>
      <c r="AO1118" s="48">
        <f t="shared" si="176"/>
        <v>33311</v>
      </c>
      <c r="AQ1118" s="52" t="str">
        <f t="shared" si="177"/>
        <v>K-hangtra</v>
      </c>
      <c r="AR1118" s="52">
        <f t="shared" si="178"/>
        <v>156</v>
      </c>
      <c r="AS1118" s="52">
        <f t="shared" si="179"/>
        <v>632</v>
      </c>
    </row>
    <row r="1119" spans="3:45" x14ac:dyDescent="0.25">
      <c r="C1119" s="39" t="str">
        <f>IF(H1119="","",Sheet1!AI1119)</f>
        <v>N</v>
      </c>
      <c r="D1119" s="38" t="s">
        <v>3039</v>
      </c>
      <c r="E1119" s="38" t="s">
        <v>25</v>
      </c>
      <c r="F1119" s="39" t="str">
        <f>IF(H1119="","",Sheet1!AF1119)</f>
        <v>07/10/2025</v>
      </c>
      <c r="G1119" t="str">
        <f>IF(H1119="","",Sheet1!AF1119)</f>
        <v>07/10/2025</v>
      </c>
      <c r="H1119" s="21">
        <v>9106037884</v>
      </c>
      <c r="I1119" t="str">
        <f>IF(H1119="","",Sheet1!AF1119)</f>
        <v>07/10/2025</v>
      </c>
      <c r="J1119" s="40" t="str">
        <f t="shared" si="170"/>
        <v>NKHT2510/79300159456</v>
      </c>
      <c r="L1119" s="42" t="str">
        <f>IF(H1119="","",Sheet1!AK1119)</f>
        <v>K25TTM</v>
      </c>
      <c r="M1119" s="42" t="str">
        <f>IF(H1119="","",Sheet1!AE1119)</f>
        <v>00159456</v>
      </c>
      <c r="N1119" s="43" t="str">
        <f>IF(H1119="","",Sheet1!AF1119)</f>
        <v>07/10/2025</v>
      </c>
      <c r="O1119" s="15" t="str">
        <f>IF(H1119="","",Sheet1!AH1119)</f>
        <v>WIN5793</v>
      </c>
      <c r="S1119" s="40" t="str">
        <f>IF(H1119="","",Sheet1!AL1119)</f>
        <v>5793 WIN HCM 0.08, Tầng 1, CC Saigon MIA</v>
      </c>
      <c r="V1119" s="40" t="str">
        <f>IF(H1119="","",Sheet1!AL1119)</f>
        <v>5793 WIN HCM 0.08, Tầng 1, CC Saigon MIA</v>
      </c>
      <c r="Y1119" s="15" t="str">
        <f>IF(H1119="","",Sheet1!AJ1119)</f>
        <v>GXD500</v>
      </c>
      <c r="AB1119" s="51">
        <f t="shared" si="171"/>
        <v>5111</v>
      </c>
      <c r="AC1119" s="51">
        <f t="shared" si="172"/>
        <v>131</v>
      </c>
      <c r="AE1119" s="45">
        <f>IF(H1119="","",Sheet1!U1119)</f>
        <v>2</v>
      </c>
      <c r="AG1119" s="15">
        <f>IF(H1119="","",Sheet1!T1119)</f>
        <v>111606</v>
      </c>
      <c r="AH1119" s="46">
        <f t="shared" si="173"/>
        <v>223212</v>
      </c>
      <c r="AL1119" s="48">
        <f t="shared" si="174"/>
        <v>8</v>
      </c>
      <c r="AN1119" s="45">
        <f t="shared" si="175"/>
        <v>17856.96</v>
      </c>
      <c r="AO1119" s="48">
        <f t="shared" si="176"/>
        <v>33311</v>
      </c>
      <c r="AQ1119" s="52" t="str">
        <f t="shared" si="177"/>
        <v>K-hangtra</v>
      </c>
      <c r="AR1119" s="52">
        <f t="shared" si="178"/>
        <v>156</v>
      </c>
      <c r="AS1119" s="52">
        <f t="shared" si="179"/>
        <v>632</v>
      </c>
    </row>
    <row r="1120" spans="3:45" x14ac:dyDescent="0.25">
      <c r="C1120" s="39" t="str">
        <f>IF(H1120="","",Sheet1!AI1120)</f>
        <v>N</v>
      </c>
      <c r="D1120" s="38" t="s">
        <v>3039</v>
      </c>
      <c r="E1120" s="38" t="s">
        <v>25</v>
      </c>
      <c r="F1120" s="39" t="str">
        <f>IF(H1120="","",Sheet1!AF1120)</f>
        <v>07/10/2025</v>
      </c>
      <c r="G1120" t="str">
        <f>IF(H1120="","",Sheet1!AF1120)</f>
        <v>07/10/2025</v>
      </c>
      <c r="H1120" s="21">
        <v>9106037884</v>
      </c>
      <c r="I1120" t="str">
        <f>IF(H1120="","",Sheet1!AF1120)</f>
        <v>07/10/2025</v>
      </c>
      <c r="J1120" s="40" t="str">
        <f t="shared" si="170"/>
        <v>NKHT2510/79300159456</v>
      </c>
      <c r="L1120" s="42" t="str">
        <f>IF(H1120="","",Sheet1!AK1120)</f>
        <v>K25TTM</v>
      </c>
      <c r="M1120" s="42" t="str">
        <f>IF(H1120="","",Sheet1!AE1120)</f>
        <v>00159456</v>
      </c>
      <c r="N1120" s="43" t="str">
        <f>IF(H1120="","",Sheet1!AF1120)</f>
        <v>07/10/2025</v>
      </c>
      <c r="O1120" s="15" t="str">
        <f>IF(H1120="","",Sheet1!AH1120)</f>
        <v>WIN5793</v>
      </c>
      <c r="S1120" s="40" t="str">
        <f>IF(H1120="","",Sheet1!AL1120)</f>
        <v>5793 WIN HCM 0.08, Tầng 1, CC Saigon MIA</v>
      </c>
      <c r="V1120" s="40" t="str">
        <f>IF(H1120="","",Sheet1!AL1120)</f>
        <v>5793 WIN HCM 0.08, Tầng 1, CC Saigon MIA</v>
      </c>
      <c r="Y1120" s="15" t="str">
        <f>IF(H1120="","",Sheet1!AJ1120)</f>
        <v>GM500</v>
      </c>
      <c r="AB1120" s="51">
        <f t="shared" si="171"/>
        <v>5111</v>
      </c>
      <c r="AC1120" s="51">
        <f t="shared" si="172"/>
        <v>131</v>
      </c>
      <c r="AE1120" s="45">
        <f>IF(H1120="","",Sheet1!U1120)</f>
        <v>3</v>
      </c>
      <c r="AG1120" s="15">
        <f>IF(H1120="","",Sheet1!T1120)</f>
        <v>111058</v>
      </c>
      <c r="AH1120" s="46">
        <f t="shared" si="173"/>
        <v>333174</v>
      </c>
      <c r="AL1120" s="48">
        <f t="shared" si="174"/>
        <v>8</v>
      </c>
      <c r="AN1120" s="45">
        <f t="shared" si="175"/>
        <v>26653.920000000002</v>
      </c>
      <c r="AO1120" s="48">
        <f t="shared" si="176"/>
        <v>33311</v>
      </c>
      <c r="AQ1120" s="52" t="str">
        <f t="shared" si="177"/>
        <v>K-hangtra</v>
      </c>
      <c r="AR1120" s="52">
        <f t="shared" si="178"/>
        <v>156</v>
      </c>
      <c r="AS1120" s="52">
        <f t="shared" si="179"/>
        <v>632</v>
      </c>
    </row>
    <row r="1121" spans="3:45" x14ac:dyDescent="0.25">
      <c r="C1121" s="39" t="str">
        <f>IF(H1121="","",Sheet1!AI1121)</f>
        <v>B</v>
      </c>
      <c r="D1121" s="38" t="s">
        <v>3039</v>
      </c>
      <c r="E1121" s="38" t="s">
        <v>25</v>
      </c>
      <c r="F1121" s="39" t="str">
        <f>IF(H1121="","",Sheet1!AF1121)</f>
        <v>07/10/2025</v>
      </c>
      <c r="G1121" t="str">
        <f>IF(H1121="","",Sheet1!AF1121)</f>
        <v>07/10/2025</v>
      </c>
      <c r="H1121" s="21">
        <v>9106037918</v>
      </c>
      <c r="I1121" t="str">
        <f>IF(H1121="","",Sheet1!AF1121)</f>
        <v>07/10/2025</v>
      </c>
      <c r="J1121" s="40" t="str">
        <f t="shared" si="170"/>
        <v>NKHT2510/00700047357</v>
      </c>
      <c r="L1121" s="42" t="str">
        <f>IF(H1121="","",Sheet1!AK1121)</f>
        <v>K25TTM</v>
      </c>
      <c r="M1121" s="42" t="str">
        <f>IF(H1121="","",Sheet1!AE1121)</f>
        <v>00047357</v>
      </c>
      <c r="N1121" s="43" t="str">
        <f>IF(H1121="","",Sheet1!AF1121)</f>
        <v>07/10/2025</v>
      </c>
      <c r="O1121" s="15" t="str">
        <f>IF(H1121="","",Sheet1!AH1121)</f>
        <v>WIN-QNH-00-007</v>
      </c>
      <c r="S1121" s="40" t="str">
        <f>IF(H1121="","",Sheet1!AL1121)</f>
        <v>5593 WM+ QNH 70 Giếng Đồn</v>
      </c>
      <c r="V1121" s="40" t="str">
        <f>IF(H1121="","",Sheet1!AL1121)</f>
        <v>5593 WM+ QNH 70 Giếng Đồn</v>
      </c>
      <c r="Y1121" s="15" t="str">
        <f>IF(H1121="","",Sheet1!AJ1121)</f>
        <v>TH200</v>
      </c>
      <c r="AB1121" s="51">
        <f t="shared" si="171"/>
        <v>5111</v>
      </c>
      <c r="AC1121" s="51">
        <f t="shared" si="172"/>
        <v>131</v>
      </c>
      <c r="AE1121" s="45">
        <f>IF(H1121="","",Sheet1!U1121)</f>
        <v>1</v>
      </c>
      <c r="AG1121" s="15">
        <f>IF(H1121="","",Sheet1!T1121)</f>
        <v>45588</v>
      </c>
      <c r="AH1121" s="46">
        <f t="shared" si="173"/>
        <v>45588</v>
      </c>
      <c r="AL1121" s="48">
        <f t="shared" si="174"/>
        <v>8</v>
      </c>
      <c r="AN1121" s="45">
        <f t="shared" si="175"/>
        <v>3647.04</v>
      </c>
      <c r="AO1121" s="48">
        <f t="shared" si="176"/>
        <v>33311</v>
      </c>
      <c r="AQ1121" s="52" t="str">
        <f t="shared" si="177"/>
        <v>K-hangtra</v>
      </c>
      <c r="AR1121" s="52">
        <f t="shared" si="178"/>
        <v>156</v>
      </c>
      <c r="AS1121" s="52">
        <f t="shared" si="179"/>
        <v>632</v>
      </c>
    </row>
    <row r="1122" spans="3:45" x14ac:dyDescent="0.25">
      <c r="C1122" s="39" t="str">
        <f>IF(H1122="","",Sheet1!AI1122)</f>
        <v>N</v>
      </c>
      <c r="D1122" s="38" t="s">
        <v>3039</v>
      </c>
      <c r="E1122" s="38" t="s">
        <v>25</v>
      </c>
      <c r="F1122" s="39" t="str">
        <f>IF(H1122="","",Sheet1!AF1122)</f>
        <v>07/10/2025</v>
      </c>
      <c r="G1122" t="str">
        <f>IF(H1122="","",Sheet1!AF1122)</f>
        <v>07/10/2025</v>
      </c>
      <c r="H1122" s="21">
        <v>9106037895</v>
      </c>
      <c r="I1122" t="str">
        <f>IF(H1122="","",Sheet1!AF1122)</f>
        <v>07/10/2025</v>
      </c>
      <c r="J1122" s="40" t="str">
        <f t="shared" si="170"/>
        <v>NKHT2510/02200008288</v>
      </c>
      <c r="L1122" s="42" t="str">
        <f>IF(H1122="","",Sheet1!AK1122)</f>
        <v>K25TTM</v>
      </c>
      <c r="M1122" s="42" t="str">
        <f>IF(H1122="","",Sheet1!AE1122)</f>
        <v>00008288</v>
      </c>
      <c r="N1122" s="43" t="str">
        <f>IF(H1122="","",Sheet1!AF1122)</f>
        <v>07/10/2025</v>
      </c>
      <c r="O1122" s="15" t="str">
        <f>IF(H1122="","",Sheet1!AH1122)</f>
        <v>WIN-022</v>
      </c>
      <c r="S1122" s="40" t="str">
        <f>IF(H1122="","",Sheet1!AL1122)</f>
        <v>2A96 WM+ GLI 435 Nguyễn Huệ</v>
      </c>
      <c r="V1122" s="40" t="str">
        <f>IF(H1122="","",Sheet1!AL1122)</f>
        <v>2A96 WM+ GLI 435 Nguyễn Huệ</v>
      </c>
      <c r="Y1122" s="15" t="str">
        <f>IF(H1122="","",Sheet1!AJ1122)</f>
        <v>TH200</v>
      </c>
      <c r="AB1122" s="51">
        <f t="shared" si="171"/>
        <v>5111</v>
      </c>
      <c r="AC1122" s="51">
        <f t="shared" si="172"/>
        <v>131</v>
      </c>
      <c r="AE1122" s="45">
        <f>IF(H1122="","",Sheet1!U1122)</f>
        <v>1</v>
      </c>
      <c r="AG1122" s="15">
        <f>IF(H1122="","",Sheet1!T1122)</f>
        <v>45588</v>
      </c>
      <c r="AH1122" s="46">
        <f t="shared" si="173"/>
        <v>45588</v>
      </c>
      <c r="AL1122" s="48">
        <f t="shared" si="174"/>
        <v>8</v>
      </c>
      <c r="AN1122" s="45">
        <f t="shared" si="175"/>
        <v>3647.04</v>
      </c>
      <c r="AO1122" s="48">
        <f t="shared" si="176"/>
        <v>33311</v>
      </c>
      <c r="AQ1122" s="52" t="str">
        <f t="shared" si="177"/>
        <v>K-hangtra</v>
      </c>
      <c r="AR1122" s="52">
        <f t="shared" si="178"/>
        <v>156</v>
      </c>
      <c r="AS1122" s="52">
        <f t="shared" si="179"/>
        <v>632</v>
      </c>
    </row>
    <row r="1123" spans="3:45" x14ac:dyDescent="0.25">
      <c r="C1123" s="39" t="str">
        <f>IF(H1123="","",Sheet1!AI1123)</f>
        <v>B</v>
      </c>
      <c r="D1123" s="38" t="s">
        <v>3039</v>
      </c>
      <c r="E1123" s="38" t="s">
        <v>25</v>
      </c>
      <c r="F1123" s="39" t="str">
        <f>IF(H1123="","",Sheet1!AF1123)</f>
        <v>07/10/2025</v>
      </c>
      <c r="G1123" t="str">
        <f>IF(H1123="","",Sheet1!AF1123)</f>
        <v>07/10/2025</v>
      </c>
      <c r="H1123" s="21">
        <v>9106037934</v>
      </c>
      <c r="I1123" t="str">
        <f>IF(H1123="","",Sheet1!AF1123)</f>
        <v>07/10/2025</v>
      </c>
      <c r="J1123" s="40" t="str">
        <f t="shared" si="170"/>
        <v>NKHT2510/00200479912</v>
      </c>
      <c r="L1123" s="42" t="str">
        <f>IF(H1123="","",Sheet1!AK1123)</f>
        <v>K25TTM</v>
      </c>
      <c r="M1123" s="42" t="str">
        <f>IF(H1123="","",Sheet1!AE1123)</f>
        <v>00479912</v>
      </c>
      <c r="N1123" s="43" t="str">
        <f>IF(H1123="","",Sheet1!AF1123)</f>
        <v>07/10/2025</v>
      </c>
      <c r="O1123" s="15" t="str">
        <f>IF(H1123="","",Sheet1!AH1123)</f>
        <v>WIN-HNI-00-002</v>
      </c>
      <c r="S1123" s="40" t="str">
        <f>IF(H1123="","",Sheet1!AL1123)</f>
        <v>4972 WM+ HNI Ngã Ba Yên Tàng</v>
      </c>
      <c r="V1123" s="40" t="str">
        <f>IF(H1123="","",Sheet1!AL1123)</f>
        <v>4972 WM+ HNI Ngã Ba Yên Tàng</v>
      </c>
      <c r="Y1123" s="15" t="str">
        <f>IF(H1123="","",Sheet1!AJ1123)</f>
        <v>GM500</v>
      </c>
      <c r="AB1123" s="51">
        <f t="shared" si="171"/>
        <v>5111</v>
      </c>
      <c r="AC1123" s="51">
        <f t="shared" si="172"/>
        <v>131</v>
      </c>
      <c r="AE1123" s="45">
        <f>IF(H1123="","",Sheet1!U1123)</f>
        <v>1</v>
      </c>
      <c r="AG1123" s="15">
        <f>IF(H1123="","",Sheet1!T1123)</f>
        <v>111058</v>
      </c>
      <c r="AH1123" s="46">
        <f t="shared" si="173"/>
        <v>111058</v>
      </c>
      <c r="AL1123" s="48">
        <f t="shared" si="174"/>
        <v>8</v>
      </c>
      <c r="AN1123" s="45">
        <f t="shared" si="175"/>
        <v>8884.64</v>
      </c>
      <c r="AO1123" s="48">
        <f t="shared" si="176"/>
        <v>33311</v>
      </c>
      <c r="AQ1123" s="52" t="str">
        <f t="shared" si="177"/>
        <v>K-hangtra</v>
      </c>
      <c r="AR1123" s="52">
        <f t="shared" si="178"/>
        <v>156</v>
      </c>
      <c r="AS1123" s="52">
        <f t="shared" si="179"/>
        <v>632</v>
      </c>
    </row>
    <row r="1124" spans="3:45" x14ac:dyDescent="0.25">
      <c r="C1124" s="39" t="str">
        <f>IF(H1124="","",Sheet1!AI1124)</f>
        <v>B</v>
      </c>
      <c r="D1124" s="38" t="s">
        <v>3039</v>
      </c>
      <c r="E1124" s="38" t="s">
        <v>25</v>
      </c>
      <c r="F1124" s="39" t="str">
        <f>IF(H1124="","",Sheet1!AF1124)</f>
        <v>07/10/2025</v>
      </c>
      <c r="G1124" t="str">
        <f>IF(H1124="","",Sheet1!AF1124)</f>
        <v>07/10/2025</v>
      </c>
      <c r="H1124" s="21">
        <v>9106037934</v>
      </c>
      <c r="I1124" t="str">
        <f>IF(H1124="","",Sheet1!AF1124)</f>
        <v>07/10/2025</v>
      </c>
      <c r="J1124" s="40" t="str">
        <f t="shared" si="170"/>
        <v>NKHT2510/00200479912</v>
      </c>
      <c r="L1124" s="42" t="str">
        <f>IF(H1124="","",Sheet1!AK1124)</f>
        <v>K25TTM</v>
      </c>
      <c r="M1124" s="42" t="str">
        <f>IF(H1124="","",Sheet1!AE1124)</f>
        <v>00479912</v>
      </c>
      <c r="N1124" s="43" t="str">
        <f>IF(H1124="","",Sheet1!AF1124)</f>
        <v>07/10/2025</v>
      </c>
      <c r="O1124" s="15" t="str">
        <f>IF(H1124="","",Sheet1!AH1124)</f>
        <v>WIN-HNI-00-002</v>
      </c>
      <c r="S1124" s="40" t="str">
        <f>IF(H1124="","",Sheet1!AL1124)</f>
        <v>4972 WM+ HNI Ngã Ba Yên Tàng</v>
      </c>
      <c r="V1124" s="40" t="str">
        <f>IF(H1124="","",Sheet1!AL1124)</f>
        <v>4972 WM+ HNI Ngã Ba Yên Tàng</v>
      </c>
      <c r="Y1124" s="15" t="str">
        <f>IF(H1124="","",Sheet1!AJ1124)</f>
        <v>GTLX250G</v>
      </c>
      <c r="AB1124" s="51">
        <f t="shared" si="171"/>
        <v>5111</v>
      </c>
      <c r="AC1124" s="51">
        <f t="shared" si="172"/>
        <v>131</v>
      </c>
      <c r="AE1124" s="45">
        <f>IF(H1124="","",Sheet1!U1124)</f>
        <v>1</v>
      </c>
      <c r="AG1124" s="15">
        <f>IF(H1124="","",Sheet1!T1124)</f>
        <v>41150</v>
      </c>
      <c r="AH1124" s="46">
        <f t="shared" si="173"/>
        <v>41150</v>
      </c>
      <c r="AL1124" s="48">
        <f t="shared" si="174"/>
        <v>8</v>
      </c>
      <c r="AN1124" s="45">
        <f t="shared" si="175"/>
        <v>3292</v>
      </c>
      <c r="AO1124" s="48">
        <f t="shared" si="176"/>
        <v>33311</v>
      </c>
      <c r="AQ1124" s="52" t="str">
        <f t="shared" si="177"/>
        <v>K-hangtra</v>
      </c>
      <c r="AR1124" s="52">
        <f t="shared" si="178"/>
        <v>156</v>
      </c>
      <c r="AS1124" s="52">
        <f t="shared" si="179"/>
        <v>632</v>
      </c>
    </row>
    <row r="1125" spans="3:45" x14ac:dyDescent="0.25">
      <c r="C1125" s="39" t="str">
        <f>IF(H1125="","",Sheet1!AI1125)</f>
        <v>B</v>
      </c>
      <c r="D1125" s="38" t="s">
        <v>3039</v>
      </c>
      <c r="E1125" s="38" t="s">
        <v>25</v>
      </c>
      <c r="F1125" s="39" t="str">
        <f>IF(H1125="","",Sheet1!AF1125)</f>
        <v>07/10/2025</v>
      </c>
      <c r="G1125" t="str">
        <f>IF(H1125="","",Sheet1!AF1125)</f>
        <v>07/10/2025</v>
      </c>
      <c r="H1125" s="21">
        <v>9106037934</v>
      </c>
      <c r="I1125" t="str">
        <f>IF(H1125="","",Sheet1!AF1125)</f>
        <v>07/10/2025</v>
      </c>
      <c r="J1125" s="40" t="str">
        <f t="shared" si="170"/>
        <v>NKHT2510/00200479912</v>
      </c>
      <c r="L1125" s="42" t="str">
        <f>IF(H1125="","",Sheet1!AK1125)</f>
        <v>K25TTM</v>
      </c>
      <c r="M1125" s="42" t="str">
        <f>IF(H1125="","",Sheet1!AE1125)</f>
        <v>00479912</v>
      </c>
      <c r="N1125" s="43" t="str">
        <f>IF(H1125="","",Sheet1!AF1125)</f>
        <v>07/10/2025</v>
      </c>
      <c r="O1125" s="15" t="str">
        <f>IF(H1125="","",Sheet1!AH1125)</f>
        <v>WIN-HNI-00-002</v>
      </c>
      <c r="S1125" s="40" t="str">
        <f>IF(H1125="","",Sheet1!AL1125)</f>
        <v>4972 WM+ HNI Ngã Ba Yên Tàng</v>
      </c>
      <c r="V1125" s="40" t="str">
        <f>IF(H1125="","",Sheet1!AL1125)</f>
        <v>4972 WM+ HNI Ngã Ba Yên Tàng</v>
      </c>
      <c r="Y1125" s="15" t="str">
        <f>IF(H1125="","",Sheet1!AJ1125)</f>
        <v>MNH250</v>
      </c>
      <c r="AB1125" s="51">
        <f t="shared" si="171"/>
        <v>5111</v>
      </c>
      <c r="AC1125" s="51">
        <f t="shared" si="172"/>
        <v>131</v>
      </c>
      <c r="AE1125" s="45">
        <f>IF(H1125="","",Sheet1!U1125)</f>
        <v>1</v>
      </c>
      <c r="AG1125" s="15">
        <f>IF(H1125="","",Sheet1!T1125)</f>
        <v>46000</v>
      </c>
      <c r="AH1125" s="46">
        <f t="shared" si="173"/>
        <v>46000</v>
      </c>
      <c r="AL1125" s="48">
        <f t="shared" si="174"/>
        <v>8</v>
      </c>
      <c r="AN1125" s="45">
        <f t="shared" si="175"/>
        <v>3680</v>
      </c>
      <c r="AO1125" s="48">
        <f t="shared" si="176"/>
        <v>33311</v>
      </c>
      <c r="AQ1125" s="52" t="str">
        <f t="shared" si="177"/>
        <v>K-hangtra</v>
      </c>
      <c r="AR1125" s="52">
        <f t="shared" si="178"/>
        <v>156</v>
      </c>
      <c r="AS1125" s="52">
        <f t="shared" si="179"/>
        <v>632</v>
      </c>
    </row>
    <row r="1126" spans="3:45" x14ac:dyDescent="0.25">
      <c r="C1126" s="39" t="str">
        <f>IF(H1126="","",Sheet1!AI1126)</f>
        <v>B</v>
      </c>
      <c r="D1126" s="38" t="s">
        <v>3039</v>
      </c>
      <c r="E1126" s="38" t="s">
        <v>25</v>
      </c>
      <c r="F1126" s="39" t="str">
        <f>IF(H1126="","",Sheet1!AF1126)</f>
        <v>07/10/2025</v>
      </c>
      <c r="G1126" t="str">
        <f>IF(H1126="","",Sheet1!AF1126)</f>
        <v>07/10/2025</v>
      </c>
      <c r="H1126" s="21">
        <v>9106037993</v>
      </c>
      <c r="I1126" t="str">
        <f>IF(H1126="","",Sheet1!AF1126)</f>
        <v>07/10/2025</v>
      </c>
      <c r="J1126" s="40" t="str">
        <f t="shared" si="170"/>
        <v>NKHT2510/00700047361</v>
      </c>
      <c r="L1126" s="42" t="str">
        <f>IF(H1126="","",Sheet1!AK1126)</f>
        <v>K25TTM</v>
      </c>
      <c r="M1126" s="42" t="str">
        <f>IF(H1126="","",Sheet1!AE1126)</f>
        <v>00047361</v>
      </c>
      <c r="N1126" s="43" t="str">
        <f>IF(H1126="","",Sheet1!AF1126)</f>
        <v>07/10/2025</v>
      </c>
      <c r="O1126" s="15" t="str">
        <f>IF(H1126="","",Sheet1!AH1126)</f>
        <v>WIN-QNH-00-007</v>
      </c>
      <c r="S1126" s="40" t="str">
        <f>IF(H1126="","",Sheet1!AL1126)</f>
        <v>5593 WM+ QNH 70 Giếng Đồn</v>
      </c>
      <c r="V1126" s="40" t="str">
        <f>IF(H1126="","",Sheet1!AL1126)</f>
        <v>5593 WM+ QNH 70 Giếng Đồn</v>
      </c>
      <c r="Y1126" s="15" t="str">
        <f>IF(H1126="","",Sheet1!AJ1126)</f>
        <v>MNH250</v>
      </c>
      <c r="AB1126" s="51">
        <f t="shared" si="171"/>
        <v>5111</v>
      </c>
      <c r="AC1126" s="51">
        <f t="shared" si="172"/>
        <v>131</v>
      </c>
      <c r="AE1126" s="45">
        <f>IF(H1126="","",Sheet1!U1126)</f>
        <v>1</v>
      </c>
      <c r="AG1126" s="15">
        <f>IF(H1126="","",Sheet1!T1126)</f>
        <v>46000</v>
      </c>
      <c r="AH1126" s="46">
        <f t="shared" si="173"/>
        <v>46000</v>
      </c>
      <c r="AL1126" s="48">
        <f t="shared" si="174"/>
        <v>8</v>
      </c>
      <c r="AN1126" s="45">
        <f t="shared" si="175"/>
        <v>3680</v>
      </c>
      <c r="AO1126" s="48">
        <f t="shared" si="176"/>
        <v>33311</v>
      </c>
      <c r="AQ1126" s="52" t="str">
        <f t="shared" si="177"/>
        <v>K-hangtra</v>
      </c>
      <c r="AR1126" s="52">
        <f t="shared" si="178"/>
        <v>156</v>
      </c>
      <c r="AS1126" s="52">
        <f t="shared" si="179"/>
        <v>632</v>
      </c>
    </row>
    <row r="1127" spans="3:45" x14ac:dyDescent="0.25">
      <c r="C1127" s="39" t="str">
        <f>IF(H1127="","",Sheet1!AI1127)</f>
        <v>B</v>
      </c>
      <c r="D1127" s="38" t="s">
        <v>3039</v>
      </c>
      <c r="E1127" s="38" t="s">
        <v>25</v>
      </c>
      <c r="F1127" s="39" t="str">
        <f>IF(H1127="","",Sheet1!AF1127)</f>
        <v>07/10/2025</v>
      </c>
      <c r="G1127" t="str">
        <f>IF(H1127="","",Sheet1!AF1127)</f>
        <v>07/10/2025</v>
      </c>
      <c r="H1127" s="21">
        <v>9106038054</v>
      </c>
      <c r="I1127" t="str">
        <f>IF(H1127="","",Sheet1!AF1127)</f>
        <v>07/10/2025</v>
      </c>
      <c r="J1127" s="40" t="str">
        <f t="shared" si="170"/>
        <v>NKHT2510/02000033451</v>
      </c>
      <c r="L1127" s="42" t="str">
        <f>IF(H1127="","",Sheet1!AK1127)</f>
        <v>K25TTM</v>
      </c>
      <c r="M1127" s="42" t="str">
        <f>IF(H1127="","",Sheet1!AE1127)</f>
        <v>00033451</v>
      </c>
      <c r="N1127" s="43" t="str">
        <f>IF(H1127="","",Sheet1!AF1127)</f>
        <v>07/10/2025</v>
      </c>
      <c r="O1127" s="15" t="str">
        <f>IF(H1127="","",Sheet1!AH1127)</f>
        <v>WIN-020</v>
      </c>
      <c r="S1127" s="40" t="str">
        <f>IF(H1127="","",Sheet1!AL1127)</f>
        <v>2AT7 WM+ THA 272 Bà Triệu</v>
      </c>
      <c r="V1127" s="40" t="str">
        <f>IF(H1127="","",Sheet1!AL1127)</f>
        <v>2AT7 WM+ THA 272 Bà Triệu</v>
      </c>
      <c r="Y1127" s="15" t="str">
        <f>IF(H1127="","",Sheet1!AJ1127)</f>
        <v>TH200</v>
      </c>
      <c r="AB1127" s="51">
        <f t="shared" si="171"/>
        <v>5111</v>
      </c>
      <c r="AC1127" s="51">
        <f t="shared" si="172"/>
        <v>131</v>
      </c>
      <c r="AE1127" s="45">
        <f>IF(H1127="","",Sheet1!U1127)</f>
        <v>1</v>
      </c>
      <c r="AG1127" s="15">
        <f>IF(H1127="","",Sheet1!T1127)</f>
        <v>45588</v>
      </c>
      <c r="AH1127" s="46">
        <f t="shared" si="173"/>
        <v>45588</v>
      </c>
      <c r="AL1127" s="48">
        <f t="shared" si="174"/>
        <v>8</v>
      </c>
      <c r="AN1127" s="45">
        <f t="shared" si="175"/>
        <v>3647.04</v>
      </c>
      <c r="AO1127" s="48">
        <f t="shared" si="176"/>
        <v>33311</v>
      </c>
      <c r="AQ1127" s="52" t="str">
        <f t="shared" si="177"/>
        <v>K-hangtra</v>
      </c>
      <c r="AR1127" s="52">
        <f t="shared" si="178"/>
        <v>156</v>
      </c>
      <c r="AS1127" s="52">
        <f t="shared" si="179"/>
        <v>632</v>
      </c>
    </row>
    <row r="1128" spans="3:45" x14ac:dyDescent="0.25">
      <c r="C1128" s="39" t="str">
        <f>IF(H1128="","",Sheet1!AI1128)</f>
        <v>N</v>
      </c>
      <c r="D1128" s="38" t="s">
        <v>3039</v>
      </c>
      <c r="E1128" s="38" t="s">
        <v>25</v>
      </c>
      <c r="F1128" s="39" t="str">
        <f>IF(H1128="","",Sheet1!AF1128)</f>
        <v>07/10/2025</v>
      </c>
      <c r="G1128" t="str">
        <f>IF(H1128="","",Sheet1!AF1128)</f>
        <v>07/10/2025</v>
      </c>
      <c r="H1128" s="21">
        <v>9106038117</v>
      </c>
      <c r="I1128" t="str">
        <f>IF(H1128="","",Sheet1!AF1128)</f>
        <v>07/10/2025</v>
      </c>
      <c r="J1128" s="40" t="str">
        <f t="shared" si="170"/>
        <v>NKHT2510/01600025867</v>
      </c>
      <c r="L1128" s="42" t="str">
        <f>IF(H1128="","",Sheet1!AK1128)</f>
        <v>K25TTM</v>
      </c>
      <c r="M1128" s="42" t="str">
        <f>IF(H1128="","",Sheet1!AE1128)</f>
        <v>00025867</v>
      </c>
      <c r="N1128" s="43" t="str">
        <f>IF(H1128="","",Sheet1!AF1128)</f>
        <v>07/10/2025</v>
      </c>
      <c r="O1128" s="15" t="str">
        <f>IF(H1128="","",Sheet1!AH1128)</f>
        <v>WIN-CTO-01-016</v>
      </c>
      <c r="S1128" s="40" t="str">
        <f>IF(H1128="","",Sheet1!AL1128)</f>
        <v>5271 WM+ CTO 399 Nguyễn Đệ</v>
      </c>
      <c r="V1128" s="40" t="str">
        <f>IF(H1128="","",Sheet1!AL1128)</f>
        <v>5271 WM+ CTO 399 Nguyễn Đệ</v>
      </c>
      <c r="Y1128" s="15" t="str">
        <f>IF(H1128="","",Sheet1!AJ1128)</f>
        <v>TH200</v>
      </c>
      <c r="AB1128" s="51">
        <f t="shared" si="171"/>
        <v>5111</v>
      </c>
      <c r="AC1128" s="51">
        <f t="shared" si="172"/>
        <v>131</v>
      </c>
      <c r="AE1128" s="45">
        <f>IF(H1128="","",Sheet1!U1128)</f>
        <v>4</v>
      </c>
      <c r="AG1128" s="15">
        <f>IF(H1128="","",Sheet1!T1128)</f>
        <v>45588</v>
      </c>
      <c r="AH1128" s="46">
        <f t="shared" si="173"/>
        <v>182352</v>
      </c>
      <c r="AL1128" s="48">
        <f t="shared" si="174"/>
        <v>8</v>
      </c>
      <c r="AN1128" s="45">
        <f t="shared" si="175"/>
        <v>14588.16</v>
      </c>
      <c r="AO1128" s="48">
        <f t="shared" si="176"/>
        <v>33311</v>
      </c>
      <c r="AQ1128" s="52" t="str">
        <f t="shared" si="177"/>
        <v>K-hangtra</v>
      </c>
      <c r="AR1128" s="52">
        <f t="shared" si="178"/>
        <v>156</v>
      </c>
      <c r="AS1128" s="52">
        <f t="shared" si="179"/>
        <v>632</v>
      </c>
    </row>
    <row r="1129" spans="3:45" x14ac:dyDescent="0.25">
      <c r="C1129" s="39" t="str">
        <f>IF(H1129="","",Sheet1!AI1129)</f>
        <v>B</v>
      </c>
      <c r="D1129" s="38" t="s">
        <v>3039</v>
      </c>
      <c r="E1129" s="38" t="s">
        <v>25</v>
      </c>
      <c r="F1129" s="39" t="str">
        <f>IF(H1129="","",Sheet1!AF1129)</f>
        <v>07/10/2025</v>
      </c>
      <c r="G1129" t="str">
        <f>IF(H1129="","",Sheet1!AF1129)</f>
        <v>07/10/2025</v>
      </c>
      <c r="H1129" s="21">
        <v>9106038118</v>
      </c>
      <c r="I1129" t="str">
        <f>IF(H1129="","",Sheet1!AF1129)</f>
        <v>07/10/2025</v>
      </c>
      <c r="J1129" s="40" t="str">
        <f t="shared" si="170"/>
        <v>NKHT2510/00200479970</v>
      </c>
      <c r="L1129" s="42" t="str">
        <f>IF(H1129="","",Sheet1!AK1129)</f>
        <v>K25TTM</v>
      </c>
      <c r="M1129" s="42" t="str">
        <f>IF(H1129="","",Sheet1!AE1129)</f>
        <v>00479970</v>
      </c>
      <c r="N1129" s="43" t="str">
        <f>IF(H1129="","",Sheet1!AF1129)</f>
        <v>07/10/2025</v>
      </c>
      <c r="O1129" s="15" t="str">
        <f>IF(H1129="","",Sheet1!AH1129)</f>
        <v>WIN-HNI-00-002</v>
      </c>
      <c r="S1129" s="40" t="str">
        <f>IF(H1129="","",Sheet1!AL1129)</f>
        <v>6322 WM+ HNI 98 Đồng Hương</v>
      </c>
      <c r="V1129" s="40" t="str">
        <f>IF(H1129="","",Sheet1!AL1129)</f>
        <v>6322 WM+ HNI 98 Đồng Hương</v>
      </c>
      <c r="Y1129" s="15" t="str">
        <f>IF(H1129="","",Sheet1!AJ1129)</f>
        <v>GTLX250G</v>
      </c>
      <c r="AB1129" s="51">
        <f t="shared" si="171"/>
        <v>5111</v>
      </c>
      <c r="AC1129" s="51">
        <f t="shared" si="172"/>
        <v>131</v>
      </c>
      <c r="AE1129" s="45">
        <f>IF(H1129="","",Sheet1!U1129)</f>
        <v>1</v>
      </c>
      <c r="AG1129" s="15">
        <f>IF(H1129="","",Sheet1!T1129)</f>
        <v>41150</v>
      </c>
      <c r="AH1129" s="46">
        <f t="shared" si="173"/>
        <v>41150</v>
      </c>
      <c r="AL1129" s="48">
        <f t="shared" si="174"/>
        <v>8</v>
      </c>
      <c r="AN1129" s="45">
        <f t="shared" si="175"/>
        <v>3292</v>
      </c>
      <c r="AO1129" s="48">
        <f t="shared" si="176"/>
        <v>33311</v>
      </c>
      <c r="AQ1129" s="52" t="str">
        <f t="shared" si="177"/>
        <v>K-hangtra</v>
      </c>
      <c r="AR1129" s="52">
        <f t="shared" si="178"/>
        <v>156</v>
      </c>
      <c r="AS1129" s="52">
        <f t="shared" si="179"/>
        <v>632</v>
      </c>
    </row>
    <row r="1130" spans="3:45" x14ac:dyDescent="0.25">
      <c r="C1130" s="39" t="str">
        <f>IF(H1130="","",Sheet1!AI1130)</f>
        <v>N</v>
      </c>
      <c r="D1130" s="38" t="s">
        <v>3039</v>
      </c>
      <c r="E1130" s="38" t="s">
        <v>25</v>
      </c>
      <c r="F1130" s="39" t="str">
        <f>IF(H1130="","",Sheet1!AF1130)</f>
        <v>07/10/2025</v>
      </c>
      <c r="G1130" t="str">
        <f>IF(H1130="","",Sheet1!AF1130)</f>
        <v>07/10/2025</v>
      </c>
      <c r="H1130" s="21">
        <v>9106038143</v>
      </c>
      <c r="I1130" t="str">
        <f>IF(H1130="","",Sheet1!AF1130)</f>
        <v>07/10/2025</v>
      </c>
      <c r="J1130" s="40" t="str">
        <f t="shared" si="170"/>
        <v>NKHT2510/04100004777</v>
      </c>
      <c r="L1130" s="42" t="str">
        <f>IF(H1130="","",Sheet1!AK1130)</f>
        <v>K25TTM</v>
      </c>
      <c r="M1130" s="42" t="str">
        <f>IF(H1130="","",Sheet1!AE1130)</f>
        <v>00004777</v>
      </c>
      <c r="N1130" s="43" t="str">
        <f>IF(H1130="","",Sheet1!AF1130)</f>
        <v>07/10/2025</v>
      </c>
      <c r="O1130" s="15" t="str">
        <f>IF(H1130="","",Sheet1!AH1130)</f>
        <v>WIN-041</v>
      </c>
      <c r="S1130" s="40" t="str">
        <f>IF(H1130="","",Sheet1!AL1130)</f>
        <v>5984 WM+ LAN 78 Nguyễn Cửu Vân</v>
      </c>
      <c r="V1130" s="40" t="str">
        <f>IF(H1130="","",Sheet1!AL1130)</f>
        <v>5984 WM+ LAN 78 Nguyễn Cửu Vân</v>
      </c>
      <c r="Y1130" s="15" t="str">
        <f>IF(H1130="","",Sheet1!AJ1130)</f>
        <v>GL250</v>
      </c>
      <c r="AB1130" s="51">
        <f t="shared" si="171"/>
        <v>5111</v>
      </c>
      <c r="AC1130" s="51">
        <f t="shared" si="172"/>
        <v>131</v>
      </c>
      <c r="AE1130" s="45">
        <f>IF(H1130="","",Sheet1!U1130)</f>
        <v>1</v>
      </c>
      <c r="AG1130" s="15">
        <f>IF(H1130="","",Sheet1!T1130)</f>
        <v>49500</v>
      </c>
      <c r="AH1130" s="46">
        <f t="shared" si="173"/>
        <v>49500</v>
      </c>
      <c r="AL1130" s="48">
        <f t="shared" si="174"/>
        <v>8</v>
      </c>
      <c r="AN1130" s="45">
        <f t="shared" si="175"/>
        <v>3960</v>
      </c>
      <c r="AO1130" s="48">
        <f t="shared" si="176"/>
        <v>33311</v>
      </c>
      <c r="AQ1130" s="52" t="str">
        <f t="shared" si="177"/>
        <v>K-hangtra</v>
      </c>
      <c r="AR1130" s="52">
        <f t="shared" si="178"/>
        <v>156</v>
      </c>
      <c r="AS1130" s="52">
        <f t="shared" si="179"/>
        <v>632</v>
      </c>
    </row>
    <row r="1131" spans="3:45" x14ac:dyDescent="0.25">
      <c r="C1131" s="39" t="str">
        <f>IF(H1131="","",Sheet1!AI1131)</f>
        <v>N</v>
      </c>
      <c r="D1131" s="38" t="s">
        <v>3039</v>
      </c>
      <c r="E1131" s="38" t="s">
        <v>25</v>
      </c>
      <c r="F1131" s="39" t="str">
        <f>IF(H1131="","",Sheet1!AF1131)</f>
        <v>07/10/2025</v>
      </c>
      <c r="G1131" t="str">
        <f>IF(H1131="","",Sheet1!AF1131)</f>
        <v>07/10/2025</v>
      </c>
      <c r="H1131" s="21">
        <v>9106038190</v>
      </c>
      <c r="I1131" t="str">
        <f>IF(H1131="","",Sheet1!AF1131)</f>
        <v>07/10/2025</v>
      </c>
      <c r="J1131" s="40" t="str">
        <f t="shared" si="170"/>
        <v>NKHT2510/63800159488</v>
      </c>
      <c r="L1131" s="42" t="str">
        <f>IF(H1131="","",Sheet1!AK1131)</f>
        <v>K25TTM</v>
      </c>
      <c r="M1131" s="42" t="str">
        <f>IF(H1131="","",Sheet1!AE1131)</f>
        <v>00159488</v>
      </c>
      <c r="N1131" s="43" t="str">
        <f>IF(H1131="","",Sheet1!AF1131)</f>
        <v>07/10/2025</v>
      </c>
      <c r="O1131" s="15" t="str">
        <f>IF(H1131="","",Sheet1!AH1131)</f>
        <v>WIN2638</v>
      </c>
      <c r="S1131" s="40" t="str">
        <f>IF(H1131="","",Sheet1!AL1131)</f>
        <v>2638 WM+ HCM 162 Linh Đông</v>
      </c>
      <c r="V1131" s="40" t="str">
        <f>IF(H1131="","",Sheet1!AL1131)</f>
        <v>2638 WM+ HCM 162 Linh Đông</v>
      </c>
      <c r="Y1131" s="15" t="str">
        <f>IF(H1131="","",Sheet1!AJ1131)</f>
        <v>TH200</v>
      </c>
      <c r="AB1131" s="51">
        <f t="shared" si="171"/>
        <v>5111</v>
      </c>
      <c r="AC1131" s="51">
        <f t="shared" si="172"/>
        <v>131</v>
      </c>
      <c r="AE1131" s="45">
        <f>IF(H1131="","",Sheet1!U1131)</f>
        <v>5</v>
      </c>
      <c r="AG1131" s="15">
        <f>IF(H1131="","",Sheet1!T1131)</f>
        <v>45588</v>
      </c>
      <c r="AH1131" s="46">
        <f t="shared" si="173"/>
        <v>227940</v>
      </c>
      <c r="AL1131" s="48">
        <f t="shared" si="174"/>
        <v>8</v>
      </c>
      <c r="AN1131" s="45">
        <f t="shared" si="175"/>
        <v>18235.2</v>
      </c>
      <c r="AO1131" s="48">
        <f t="shared" si="176"/>
        <v>33311</v>
      </c>
      <c r="AQ1131" s="52" t="str">
        <f t="shared" si="177"/>
        <v>K-hangtra</v>
      </c>
      <c r="AR1131" s="52">
        <f t="shared" si="178"/>
        <v>156</v>
      </c>
      <c r="AS1131" s="52">
        <f t="shared" si="179"/>
        <v>632</v>
      </c>
    </row>
    <row r="1132" spans="3:45" x14ac:dyDescent="0.25">
      <c r="C1132" s="39" t="str">
        <f>IF(H1132="","",Sheet1!AI1132)</f>
        <v>N</v>
      </c>
      <c r="D1132" s="38" t="s">
        <v>3039</v>
      </c>
      <c r="E1132" s="38" t="s">
        <v>25</v>
      </c>
      <c r="F1132" s="39" t="str">
        <f>IF(H1132="","",Sheet1!AF1132)</f>
        <v>07/10/2025</v>
      </c>
      <c r="G1132" t="str">
        <f>IF(H1132="","",Sheet1!AF1132)</f>
        <v>07/10/2025</v>
      </c>
      <c r="H1132" s="21">
        <v>9106038190</v>
      </c>
      <c r="I1132" t="str">
        <f>IF(H1132="","",Sheet1!AF1132)</f>
        <v>07/10/2025</v>
      </c>
      <c r="J1132" s="40" t="str">
        <f t="shared" si="170"/>
        <v>NKHT2510/63800159488</v>
      </c>
      <c r="L1132" s="42" t="str">
        <f>IF(H1132="","",Sheet1!AK1132)</f>
        <v>K25TTM</v>
      </c>
      <c r="M1132" s="42" t="str">
        <f>IF(H1132="","",Sheet1!AE1132)</f>
        <v>00159488</v>
      </c>
      <c r="N1132" s="43" t="str">
        <f>IF(H1132="","",Sheet1!AF1132)</f>
        <v>07/10/2025</v>
      </c>
      <c r="O1132" s="15" t="str">
        <f>IF(H1132="","",Sheet1!AH1132)</f>
        <v>WIN2638</v>
      </c>
      <c r="S1132" s="40" t="str">
        <f>IF(H1132="","",Sheet1!AL1132)</f>
        <v>2638 WM+ HCM 162 Linh Đông</v>
      </c>
      <c r="V1132" s="40" t="str">
        <f>IF(H1132="","",Sheet1!AL1132)</f>
        <v>2638 WM+ HCM 162 Linh Đông</v>
      </c>
      <c r="Y1132" s="15" t="str">
        <f>IF(H1132="","",Sheet1!AJ1132)</f>
        <v>GTLX250G</v>
      </c>
      <c r="AB1132" s="51">
        <f t="shared" si="171"/>
        <v>5111</v>
      </c>
      <c r="AC1132" s="51">
        <f t="shared" si="172"/>
        <v>131</v>
      </c>
      <c r="AE1132" s="45">
        <f>IF(H1132="","",Sheet1!U1132)</f>
        <v>3</v>
      </c>
      <c r="AG1132" s="15">
        <f>IF(H1132="","",Sheet1!T1132)</f>
        <v>41150</v>
      </c>
      <c r="AH1132" s="46">
        <f t="shared" si="173"/>
        <v>123450</v>
      </c>
      <c r="AL1132" s="48">
        <f t="shared" si="174"/>
        <v>8</v>
      </c>
      <c r="AN1132" s="45">
        <f t="shared" si="175"/>
        <v>9876</v>
      </c>
      <c r="AO1132" s="48">
        <f t="shared" si="176"/>
        <v>33311</v>
      </c>
      <c r="AQ1132" s="52" t="str">
        <f t="shared" si="177"/>
        <v>K-hangtra</v>
      </c>
      <c r="AR1132" s="52">
        <f t="shared" si="178"/>
        <v>156</v>
      </c>
      <c r="AS1132" s="52">
        <f t="shared" si="179"/>
        <v>632</v>
      </c>
    </row>
    <row r="1133" spans="3:45" x14ac:dyDescent="0.25">
      <c r="C1133" s="39" t="str">
        <f>IF(H1133="","",Sheet1!AI1133)</f>
        <v>N</v>
      </c>
      <c r="D1133" s="38" t="s">
        <v>3039</v>
      </c>
      <c r="E1133" s="38" t="s">
        <v>25</v>
      </c>
      <c r="F1133" s="39" t="str">
        <f>IF(H1133="","",Sheet1!AF1133)</f>
        <v>07/10/2025</v>
      </c>
      <c r="G1133" t="str">
        <f>IF(H1133="","",Sheet1!AF1133)</f>
        <v>07/10/2025</v>
      </c>
      <c r="H1133" s="21">
        <v>9106038190</v>
      </c>
      <c r="I1133" t="str">
        <f>IF(H1133="","",Sheet1!AF1133)</f>
        <v>07/10/2025</v>
      </c>
      <c r="J1133" s="40" t="str">
        <f t="shared" si="170"/>
        <v>NKHT2510/63800159488</v>
      </c>
      <c r="L1133" s="42" t="str">
        <f>IF(H1133="","",Sheet1!AK1133)</f>
        <v>K25TTM</v>
      </c>
      <c r="M1133" s="42" t="str">
        <f>IF(H1133="","",Sheet1!AE1133)</f>
        <v>00159488</v>
      </c>
      <c r="N1133" s="43" t="str">
        <f>IF(H1133="","",Sheet1!AF1133)</f>
        <v>07/10/2025</v>
      </c>
      <c r="O1133" s="15" t="str">
        <f>IF(H1133="","",Sheet1!AH1133)</f>
        <v>WIN2638</v>
      </c>
      <c r="S1133" s="40" t="str">
        <f>IF(H1133="","",Sheet1!AL1133)</f>
        <v>2638 WM+ HCM 162 Linh Đông</v>
      </c>
      <c r="V1133" s="40" t="str">
        <f>IF(H1133="","",Sheet1!AL1133)</f>
        <v>2638 WM+ HCM 162 Linh Đông</v>
      </c>
      <c r="Y1133" s="15" t="str">
        <f>IF(H1133="","",Sheet1!AJ1133)</f>
        <v>CN300</v>
      </c>
      <c r="AB1133" s="51">
        <f t="shared" si="171"/>
        <v>5111</v>
      </c>
      <c r="AC1133" s="51">
        <f t="shared" si="172"/>
        <v>131</v>
      </c>
      <c r="AE1133" s="45">
        <f>IF(H1133="","",Sheet1!U1133)</f>
        <v>1</v>
      </c>
      <c r="AG1133" s="15">
        <f>IF(H1133="","",Sheet1!T1133)</f>
        <v>70950</v>
      </c>
      <c r="AH1133" s="46">
        <f t="shared" si="173"/>
        <v>70950</v>
      </c>
      <c r="AL1133" s="48">
        <f t="shared" si="174"/>
        <v>8</v>
      </c>
      <c r="AN1133" s="45">
        <f t="shared" si="175"/>
        <v>5676</v>
      </c>
      <c r="AO1133" s="48">
        <f t="shared" si="176"/>
        <v>33311</v>
      </c>
      <c r="AQ1133" s="52" t="str">
        <f t="shared" si="177"/>
        <v>K-hangtra</v>
      </c>
      <c r="AR1133" s="52">
        <f t="shared" si="178"/>
        <v>156</v>
      </c>
      <c r="AS1133" s="52">
        <f t="shared" si="179"/>
        <v>632</v>
      </c>
    </row>
    <row r="1134" spans="3:45" x14ac:dyDescent="0.25">
      <c r="C1134" s="39" t="str">
        <f>IF(H1134="","",Sheet1!AI1134)</f>
        <v>N</v>
      </c>
      <c r="D1134" s="38" t="s">
        <v>3039</v>
      </c>
      <c r="E1134" s="38" t="s">
        <v>25</v>
      </c>
      <c r="F1134" s="39" t="str">
        <f>IF(H1134="","",Sheet1!AF1134)</f>
        <v>07/10/2025</v>
      </c>
      <c r="G1134" t="str">
        <f>IF(H1134="","",Sheet1!AF1134)</f>
        <v>07/10/2025</v>
      </c>
      <c r="H1134" s="21">
        <v>9106038190</v>
      </c>
      <c r="I1134" t="str">
        <f>IF(H1134="","",Sheet1!AF1134)</f>
        <v>07/10/2025</v>
      </c>
      <c r="J1134" s="40" t="str">
        <f t="shared" si="170"/>
        <v>NKHT2510/63800159488</v>
      </c>
      <c r="L1134" s="42" t="str">
        <f>IF(H1134="","",Sheet1!AK1134)</f>
        <v>K25TTM</v>
      </c>
      <c r="M1134" s="42" t="str">
        <f>IF(H1134="","",Sheet1!AE1134)</f>
        <v>00159488</v>
      </c>
      <c r="N1134" s="43" t="str">
        <f>IF(H1134="","",Sheet1!AF1134)</f>
        <v>07/10/2025</v>
      </c>
      <c r="O1134" s="15" t="str">
        <f>IF(H1134="","",Sheet1!AH1134)</f>
        <v>WIN2638</v>
      </c>
      <c r="S1134" s="40" t="str">
        <f>IF(H1134="","",Sheet1!AL1134)</f>
        <v>2638 WM+ HCM 162 Linh Đông</v>
      </c>
      <c r="V1134" s="40" t="str">
        <f>IF(H1134="","",Sheet1!AL1134)</f>
        <v>2638 WM+ HCM 162 Linh Đông</v>
      </c>
      <c r="Y1134" s="15" t="str">
        <f>IF(H1134="","",Sheet1!AJ1134)</f>
        <v>GM500</v>
      </c>
      <c r="AB1134" s="51">
        <f t="shared" si="171"/>
        <v>5111</v>
      </c>
      <c r="AC1134" s="51">
        <f t="shared" si="172"/>
        <v>131</v>
      </c>
      <c r="AE1134" s="45">
        <f>IF(H1134="","",Sheet1!U1134)</f>
        <v>3</v>
      </c>
      <c r="AG1134" s="15">
        <f>IF(H1134="","",Sheet1!T1134)</f>
        <v>111058</v>
      </c>
      <c r="AH1134" s="46">
        <f t="shared" si="173"/>
        <v>333174</v>
      </c>
      <c r="AL1134" s="48">
        <f t="shared" si="174"/>
        <v>8</v>
      </c>
      <c r="AN1134" s="45">
        <f t="shared" si="175"/>
        <v>26653.920000000002</v>
      </c>
      <c r="AO1134" s="48">
        <f t="shared" si="176"/>
        <v>33311</v>
      </c>
      <c r="AQ1134" s="52" t="str">
        <f t="shared" si="177"/>
        <v>K-hangtra</v>
      </c>
      <c r="AR1134" s="52">
        <f t="shared" si="178"/>
        <v>156</v>
      </c>
      <c r="AS1134" s="52">
        <f t="shared" si="179"/>
        <v>632</v>
      </c>
    </row>
    <row r="1135" spans="3:45" x14ac:dyDescent="0.25">
      <c r="C1135" s="39" t="str">
        <f>IF(H1135="","",Sheet1!AI1135)</f>
        <v>N</v>
      </c>
      <c r="D1135" s="38" t="s">
        <v>3039</v>
      </c>
      <c r="E1135" s="38" t="s">
        <v>25</v>
      </c>
      <c r="F1135" s="39" t="str">
        <f>IF(H1135="","",Sheet1!AF1135)</f>
        <v>07/10/2025</v>
      </c>
      <c r="G1135" t="str">
        <f>IF(H1135="","",Sheet1!AF1135)</f>
        <v>07/10/2025</v>
      </c>
      <c r="H1135" s="21">
        <v>9106038190</v>
      </c>
      <c r="I1135" t="str">
        <f>IF(H1135="","",Sheet1!AF1135)</f>
        <v>07/10/2025</v>
      </c>
      <c r="J1135" s="40" t="str">
        <f t="shared" si="170"/>
        <v>NKHT2510/63800159488</v>
      </c>
      <c r="L1135" s="42" t="str">
        <f>IF(H1135="","",Sheet1!AK1135)</f>
        <v>K25TTM</v>
      </c>
      <c r="M1135" s="42" t="str">
        <f>IF(H1135="","",Sheet1!AE1135)</f>
        <v>00159488</v>
      </c>
      <c r="N1135" s="43" t="str">
        <f>IF(H1135="","",Sheet1!AF1135)</f>
        <v>07/10/2025</v>
      </c>
      <c r="O1135" s="15" t="str">
        <f>IF(H1135="","",Sheet1!AH1135)</f>
        <v>WIN2638</v>
      </c>
      <c r="S1135" s="40" t="str">
        <f>IF(H1135="","",Sheet1!AL1135)</f>
        <v>2638 WM+ HCM 162 Linh Đông</v>
      </c>
      <c r="V1135" s="40" t="str">
        <f>IF(H1135="","",Sheet1!AL1135)</f>
        <v>2638 WM+ HCM 162 Linh Đông</v>
      </c>
      <c r="Y1135" s="15" t="str">
        <f>IF(H1135="","",Sheet1!AJ1135)</f>
        <v>GXD500</v>
      </c>
      <c r="AB1135" s="51">
        <f t="shared" si="171"/>
        <v>5111</v>
      </c>
      <c r="AC1135" s="51">
        <f t="shared" si="172"/>
        <v>131</v>
      </c>
      <c r="AE1135" s="45">
        <f>IF(H1135="","",Sheet1!U1135)</f>
        <v>2</v>
      </c>
      <c r="AG1135" s="15">
        <f>IF(H1135="","",Sheet1!T1135)</f>
        <v>111606</v>
      </c>
      <c r="AH1135" s="46">
        <f t="shared" si="173"/>
        <v>223212</v>
      </c>
      <c r="AL1135" s="48">
        <f t="shared" si="174"/>
        <v>8</v>
      </c>
      <c r="AN1135" s="45">
        <f t="shared" si="175"/>
        <v>17856.96</v>
      </c>
      <c r="AO1135" s="48">
        <f t="shared" si="176"/>
        <v>33311</v>
      </c>
      <c r="AQ1135" s="52" t="str">
        <f t="shared" si="177"/>
        <v>K-hangtra</v>
      </c>
      <c r="AR1135" s="52">
        <f t="shared" si="178"/>
        <v>156</v>
      </c>
      <c r="AS1135" s="52">
        <f t="shared" si="179"/>
        <v>632</v>
      </c>
    </row>
    <row r="1136" spans="3:45" x14ac:dyDescent="0.25">
      <c r="C1136" s="39" t="str">
        <f>IF(H1136="","",Sheet1!AI1136)</f>
        <v>N</v>
      </c>
      <c r="D1136" s="38" t="s">
        <v>3039</v>
      </c>
      <c r="E1136" s="38" t="s">
        <v>25</v>
      </c>
      <c r="F1136" s="39" t="str">
        <f>IF(H1136="","",Sheet1!AF1136)</f>
        <v>07/10/2025</v>
      </c>
      <c r="G1136" t="str">
        <f>IF(H1136="","",Sheet1!AF1136)</f>
        <v>07/10/2025</v>
      </c>
      <c r="H1136" s="21">
        <v>9106038162</v>
      </c>
      <c r="I1136" t="str">
        <f>IF(H1136="","",Sheet1!AF1136)</f>
        <v>07/10/2025</v>
      </c>
      <c r="J1136" s="40" t="str">
        <f t="shared" si="170"/>
        <v>NKHT2510/01600025871</v>
      </c>
      <c r="L1136" s="42" t="str">
        <f>IF(H1136="","",Sheet1!AK1136)</f>
        <v>K25TTM</v>
      </c>
      <c r="M1136" s="42" t="str">
        <f>IF(H1136="","",Sheet1!AE1136)</f>
        <v>00025871</v>
      </c>
      <c r="N1136" s="43" t="str">
        <f>IF(H1136="","",Sheet1!AF1136)</f>
        <v>07/10/2025</v>
      </c>
      <c r="O1136" s="15" t="str">
        <f>IF(H1136="","",Sheet1!AH1136)</f>
        <v>WIN-CTO-01-016</v>
      </c>
      <c r="S1136" s="40" t="str">
        <f>IF(H1136="","",Sheet1!AL1136)</f>
        <v>3035 WM+ CTO 1B Trần Quang Khải</v>
      </c>
      <c r="V1136" s="40" t="str">
        <f>IF(H1136="","",Sheet1!AL1136)</f>
        <v>3035 WM+ CTO 1B Trần Quang Khải</v>
      </c>
      <c r="Y1136" s="15" t="str">
        <f>IF(H1136="","",Sheet1!AJ1136)</f>
        <v>GXD500</v>
      </c>
      <c r="AB1136" s="51">
        <f t="shared" si="171"/>
        <v>5111</v>
      </c>
      <c r="AC1136" s="51">
        <f t="shared" si="172"/>
        <v>131</v>
      </c>
      <c r="AE1136" s="45">
        <f>IF(H1136="","",Sheet1!U1136)</f>
        <v>2</v>
      </c>
      <c r="AG1136" s="15">
        <f>IF(H1136="","",Sheet1!T1136)</f>
        <v>111606</v>
      </c>
      <c r="AH1136" s="46">
        <f t="shared" si="173"/>
        <v>223212</v>
      </c>
      <c r="AL1136" s="48">
        <f t="shared" si="174"/>
        <v>8</v>
      </c>
      <c r="AN1136" s="45">
        <f t="shared" si="175"/>
        <v>17856.96</v>
      </c>
      <c r="AO1136" s="48">
        <f t="shared" si="176"/>
        <v>33311</v>
      </c>
      <c r="AQ1136" s="52" t="str">
        <f t="shared" si="177"/>
        <v>K-hangtra</v>
      </c>
      <c r="AR1136" s="52">
        <f t="shared" si="178"/>
        <v>156</v>
      </c>
      <c r="AS1136" s="52">
        <f t="shared" si="179"/>
        <v>632</v>
      </c>
    </row>
    <row r="1137" spans="3:45" x14ac:dyDescent="0.25">
      <c r="C1137" s="39" t="str">
        <f>IF(H1137="","",Sheet1!AI1137)</f>
        <v>B</v>
      </c>
      <c r="D1137" s="38" t="s">
        <v>3039</v>
      </c>
      <c r="E1137" s="38" t="s">
        <v>25</v>
      </c>
      <c r="F1137" s="39" t="str">
        <f>IF(H1137="","",Sheet1!AF1137)</f>
        <v>07/10/2025</v>
      </c>
      <c r="G1137" t="str">
        <f>IF(H1137="","",Sheet1!AF1137)</f>
        <v>07/10/2025</v>
      </c>
      <c r="H1137" s="21">
        <v>9106038229</v>
      </c>
      <c r="I1137" t="str">
        <f>IF(H1137="","",Sheet1!AF1137)</f>
        <v>07/10/2025</v>
      </c>
      <c r="J1137" s="40" t="str">
        <f t="shared" si="170"/>
        <v>NKHT2510/00700047365</v>
      </c>
      <c r="L1137" s="42" t="str">
        <f>IF(H1137="","",Sheet1!AK1137)</f>
        <v>K25TTM</v>
      </c>
      <c r="M1137" s="42" t="str">
        <f>IF(H1137="","",Sheet1!AE1137)</f>
        <v>00047365</v>
      </c>
      <c r="N1137" s="43" t="str">
        <f>IF(H1137="","",Sheet1!AF1137)</f>
        <v>07/10/2025</v>
      </c>
      <c r="O1137" s="15" t="str">
        <f>IF(H1137="","",Sheet1!AH1137)</f>
        <v>WIN-QNH-00-007</v>
      </c>
      <c r="S1137" s="40" t="str">
        <f>IF(H1137="","",Sheet1!AL1137)</f>
        <v>5806 WM+ QNH 218 Trần Nhân Tông</v>
      </c>
      <c r="V1137" s="40" t="str">
        <f>IF(H1137="","",Sheet1!AL1137)</f>
        <v>5806 WM+ QNH 218 Trần Nhân Tông</v>
      </c>
      <c r="Y1137" s="15" t="str">
        <f>IF(H1137="","",Sheet1!AJ1137)</f>
        <v>MNH250</v>
      </c>
      <c r="AB1137" s="51">
        <f t="shared" si="171"/>
        <v>5111</v>
      </c>
      <c r="AC1137" s="51">
        <f t="shared" si="172"/>
        <v>131</v>
      </c>
      <c r="AE1137" s="45">
        <f>IF(H1137="","",Sheet1!U1137)</f>
        <v>1</v>
      </c>
      <c r="AG1137" s="15">
        <f>IF(H1137="","",Sheet1!T1137)</f>
        <v>46000</v>
      </c>
      <c r="AH1137" s="46">
        <f t="shared" si="173"/>
        <v>46000</v>
      </c>
      <c r="AL1137" s="48">
        <f t="shared" si="174"/>
        <v>8</v>
      </c>
      <c r="AN1137" s="45">
        <f t="shared" si="175"/>
        <v>3680</v>
      </c>
      <c r="AO1137" s="48">
        <f t="shared" si="176"/>
        <v>33311</v>
      </c>
      <c r="AQ1137" s="52" t="str">
        <f t="shared" si="177"/>
        <v>K-hangtra</v>
      </c>
      <c r="AR1137" s="52">
        <f t="shared" si="178"/>
        <v>156</v>
      </c>
      <c r="AS1137" s="52">
        <f t="shared" si="179"/>
        <v>632</v>
      </c>
    </row>
    <row r="1138" spans="3:45" x14ac:dyDescent="0.25">
      <c r="C1138" s="39" t="str">
        <f>IF(H1138="","",Sheet1!AI1138)</f>
        <v>B</v>
      </c>
      <c r="D1138" s="38" t="s">
        <v>3039</v>
      </c>
      <c r="E1138" s="38" t="s">
        <v>25</v>
      </c>
      <c r="F1138" s="39" t="str">
        <f>IF(H1138="","",Sheet1!AF1138)</f>
        <v>07/10/2025</v>
      </c>
      <c r="G1138" t="str">
        <f>IF(H1138="","",Sheet1!AF1138)</f>
        <v>07/10/2025</v>
      </c>
      <c r="H1138" s="21">
        <v>9106038229</v>
      </c>
      <c r="I1138" t="str">
        <f>IF(H1138="","",Sheet1!AF1138)</f>
        <v>07/10/2025</v>
      </c>
      <c r="J1138" s="40" t="str">
        <f t="shared" si="170"/>
        <v>NKHT2510/00700047365</v>
      </c>
      <c r="L1138" s="42" t="str">
        <f>IF(H1138="","",Sheet1!AK1138)</f>
        <v>K25TTM</v>
      </c>
      <c r="M1138" s="42" t="str">
        <f>IF(H1138="","",Sheet1!AE1138)</f>
        <v>00047365</v>
      </c>
      <c r="N1138" s="43" t="str">
        <f>IF(H1138="","",Sheet1!AF1138)</f>
        <v>07/10/2025</v>
      </c>
      <c r="O1138" s="15" t="str">
        <f>IF(H1138="","",Sheet1!AH1138)</f>
        <v>WIN-QNH-00-007</v>
      </c>
      <c r="S1138" s="40" t="str">
        <f>IF(H1138="","",Sheet1!AL1138)</f>
        <v>5806 WM+ QNH 218 Trần Nhân Tông</v>
      </c>
      <c r="V1138" s="40" t="str">
        <f>IF(H1138="","",Sheet1!AL1138)</f>
        <v>5806 WM+ QNH 218 Trần Nhân Tông</v>
      </c>
      <c r="Y1138" s="15" t="str">
        <f>IF(H1138="","",Sheet1!AJ1138)</f>
        <v>GTLX250G</v>
      </c>
      <c r="AB1138" s="51">
        <f t="shared" si="171"/>
        <v>5111</v>
      </c>
      <c r="AC1138" s="51">
        <f t="shared" si="172"/>
        <v>131</v>
      </c>
      <c r="AE1138" s="45">
        <f>IF(H1138="","",Sheet1!U1138)</f>
        <v>2</v>
      </c>
      <c r="AG1138" s="15">
        <f>IF(H1138="","",Sheet1!T1138)</f>
        <v>41150</v>
      </c>
      <c r="AH1138" s="46">
        <f t="shared" si="173"/>
        <v>82300</v>
      </c>
      <c r="AL1138" s="48">
        <f t="shared" si="174"/>
        <v>8</v>
      </c>
      <c r="AN1138" s="45">
        <f t="shared" si="175"/>
        <v>6584</v>
      </c>
      <c r="AO1138" s="48">
        <f t="shared" si="176"/>
        <v>33311</v>
      </c>
      <c r="AQ1138" s="52" t="str">
        <f t="shared" si="177"/>
        <v>K-hangtra</v>
      </c>
      <c r="AR1138" s="52">
        <f t="shared" si="178"/>
        <v>156</v>
      </c>
      <c r="AS1138" s="52">
        <f t="shared" si="179"/>
        <v>632</v>
      </c>
    </row>
    <row r="1139" spans="3:45" x14ac:dyDescent="0.25">
      <c r="C1139" s="39" t="str">
        <f>IF(H1139="","",Sheet1!AI1139)</f>
        <v>B</v>
      </c>
      <c r="D1139" s="38" t="s">
        <v>3039</v>
      </c>
      <c r="E1139" s="38" t="s">
        <v>25</v>
      </c>
      <c r="F1139" s="39" t="str">
        <f>IF(H1139="","",Sheet1!AF1139)</f>
        <v>07/10/2025</v>
      </c>
      <c r="G1139" t="str">
        <f>IF(H1139="","",Sheet1!AF1139)</f>
        <v>07/10/2025</v>
      </c>
      <c r="H1139" s="21">
        <v>9106038229</v>
      </c>
      <c r="I1139" t="str">
        <f>IF(H1139="","",Sheet1!AF1139)</f>
        <v>07/10/2025</v>
      </c>
      <c r="J1139" s="40" t="str">
        <f t="shared" si="170"/>
        <v>NKHT2510/00700047365</v>
      </c>
      <c r="L1139" s="42" t="str">
        <f>IF(H1139="","",Sheet1!AK1139)</f>
        <v>K25TTM</v>
      </c>
      <c r="M1139" s="42" t="str">
        <f>IF(H1139="","",Sheet1!AE1139)</f>
        <v>00047365</v>
      </c>
      <c r="N1139" s="43" t="str">
        <f>IF(H1139="","",Sheet1!AF1139)</f>
        <v>07/10/2025</v>
      </c>
      <c r="O1139" s="15" t="str">
        <f>IF(H1139="","",Sheet1!AH1139)</f>
        <v>WIN-QNH-00-007</v>
      </c>
      <c r="S1139" s="40" t="str">
        <f>IF(H1139="","",Sheet1!AL1139)</f>
        <v>5806 WM+ QNH 218 Trần Nhân Tông</v>
      </c>
      <c r="V1139" s="40" t="str">
        <f>IF(H1139="","",Sheet1!AL1139)</f>
        <v>5806 WM+ QNH 218 Trần Nhân Tông</v>
      </c>
      <c r="Y1139" s="15" t="str">
        <f>IF(H1139="","",Sheet1!AJ1139)</f>
        <v>CC300</v>
      </c>
      <c r="AB1139" s="51">
        <f t="shared" si="171"/>
        <v>5111</v>
      </c>
      <c r="AC1139" s="51">
        <f t="shared" si="172"/>
        <v>131</v>
      </c>
      <c r="AE1139" s="45">
        <f>IF(H1139="","",Sheet1!U1139)</f>
        <v>5</v>
      </c>
      <c r="AG1139" s="15">
        <f>IF(H1139="","",Sheet1!T1139)</f>
        <v>60885</v>
      </c>
      <c r="AH1139" s="46">
        <f t="shared" si="173"/>
        <v>304425</v>
      </c>
      <c r="AL1139" s="48">
        <f t="shared" si="174"/>
        <v>8</v>
      </c>
      <c r="AN1139" s="45">
        <f t="shared" si="175"/>
        <v>24354</v>
      </c>
      <c r="AO1139" s="48">
        <f t="shared" si="176"/>
        <v>33311</v>
      </c>
      <c r="AQ1139" s="52" t="str">
        <f t="shared" si="177"/>
        <v>K-hangtra</v>
      </c>
      <c r="AR1139" s="52">
        <f t="shared" si="178"/>
        <v>156</v>
      </c>
      <c r="AS1139" s="52">
        <f t="shared" si="179"/>
        <v>632</v>
      </c>
    </row>
    <row r="1140" spans="3:45" x14ac:dyDescent="0.25">
      <c r="C1140" s="39" t="str">
        <f>IF(H1140="","",Sheet1!AI1140)</f>
        <v>N</v>
      </c>
      <c r="D1140" s="38" t="s">
        <v>3039</v>
      </c>
      <c r="E1140" s="38" t="s">
        <v>25</v>
      </c>
      <c r="F1140" s="39" t="str">
        <f>IF(H1140="","",Sheet1!AF1140)</f>
        <v>07/10/2025</v>
      </c>
      <c r="G1140" t="str">
        <f>IF(H1140="","",Sheet1!AF1140)</f>
        <v>07/10/2025</v>
      </c>
      <c r="H1140" s="21">
        <v>9106038268</v>
      </c>
      <c r="I1140" t="str">
        <f>IF(H1140="","",Sheet1!AF1140)</f>
        <v>07/10/2025</v>
      </c>
      <c r="J1140" s="40" t="str">
        <f t="shared" si="170"/>
        <v>NKHT2510/07300159498</v>
      </c>
      <c r="L1140" s="42" t="str">
        <f>IF(H1140="","",Sheet1!AK1140)</f>
        <v>K25TTM</v>
      </c>
      <c r="M1140" s="42" t="str">
        <f>IF(H1140="","",Sheet1!AE1140)</f>
        <v>00159498</v>
      </c>
      <c r="N1140" s="43" t="str">
        <f>IF(H1140="","",Sheet1!AF1140)</f>
        <v>07/10/2025</v>
      </c>
      <c r="O1140" s="15" t="str">
        <f>IF(H1140="","",Sheet1!AH1140)</f>
        <v>WIN4073</v>
      </c>
      <c r="S1140" s="40" t="str">
        <f>IF(H1140="","",Sheet1!AL1140)</f>
        <v>4073 WIN HCM BS6-BS7 khu nhà ở Him Lam</v>
      </c>
      <c r="V1140" s="40" t="str">
        <f>IF(H1140="","",Sheet1!AL1140)</f>
        <v>4073 WIN HCM BS6-BS7 khu nhà ở Him Lam</v>
      </c>
      <c r="Y1140" s="15" t="str">
        <f>IF(H1140="","",Sheet1!AJ1140)</f>
        <v>GXD500</v>
      </c>
      <c r="AB1140" s="51">
        <f t="shared" si="171"/>
        <v>5111</v>
      </c>
      <c r="AC1140" s="51">
        <f t="shared" si="172"/>
        <v>131</v>
      </c>
      <c r="AE1140" s="45">
        <f>IF(H1140="","",Sheet1!U1140)</f>
        <v>2</v>
      </c>
      <c r="AG1140" s="15">
        <f>IF(H1140="","",Sheet1!T1140)</f>
        <v>111606</v>
      </c>
      <c r="AH1140" s="46">
        <f t="shared" si="173"/>
        <v>223212</v>
      </c>
      <c r="AL1140" s="48">
        <f t="shared" si="174"/>
        <v>8</v>
      </c>
      <c r="AN1140" s="45">
        <f t="shared" si="175"/>
        <v>17856.96</v>
      </c>
      <c r="AO1140" s="48">
        <f t="shared" si="176"/>
        <v>33311</v>
      </c>
      <c r="AQ1140" s="52" t="str">
        <f t="shared" si="177"/>
        <v>K-hangtra</v>
      </c>
      <c r="AR1140" s="52">
        <f t="shared" si="178"/>
        <v>156</v>
      </c>
      <c r="AS1140" s="52">
        <f t="shared" si="179"/>
        <v>632</v>
      </c>
    </row>
    <row r="1141" spans="3:45" x14ac:dyDescent="0.25">
      <c r="C1141" s="39" t="str">
        <f>IF(H1141="","",Sheet1!AI1141)</f>
        <v>N</v>
      </c>
      <c r="D1141" s="38" t="s">
        <v>3039</v>
      </c>
      <c r="E1141" s="38" t="s">
        <v>25</v>
      </c>
      <c r="F1141" s="39" t="str">
        <f>IF(H1141="","",Sheet1!AF1141)</f>
        <v>07/10/2025</v>
      </c>
      <c r="G1141" t="str">
        <f>IF(H1141="","",Sheet1!AF1141)</f>
        <v>07/10/2025</v>
      </c>
      <c r="H1141" s="21">
        <v>9106038268</v>
      </c>
      <c r="I1141" t="str">
        <f>IF(H1141="","",Sheet1!AF1141)</f>
        <v>07/10/2025</v>
      </c>
      <c r="J1141" s="40" t="str">
        <f t="shared" si="170"/>
        <v>NKHT2510/07300159498</v>
      </c>
      <c r="L1141" s="42" t="str">
        <f>IF(H1141="","",Sheet1!AK1141)</f>
        <v>K25TTM</v>
      </c>
      <c r="M1141" s="42" t="str">
        <f>IF(H1141="","",Sheet1!AE1141)</f>
        <v>00159498</v>
      </c>
      <c r="N1141" s="43" t="str">
        <f>IF(H1141="","",Sheet1!AF1141)</f>
        <v>07/10/2025</v>
      </c>
      <c r="O1141" s="15" t="str">
        <f>IF(H1141="","",Sheet1!AH1141)</f>
        <v>WIN4073</v>
      </c>
      <c r="S1141" s="40" t="str">
        <f>IF(H1141="","",Sheet1!AL1141)</f>
        <v>4073 WIN HCM BS6-BS7 khu nhà ở Him Lam</v>
      </c>
      <c r="V1141" s="40" t="str">
        <f>IF(H1141="","",Sheet1!AL1141)</f>
        <v>4073 WIN HCM BS6-BS7 khu nhà ở Him Lam</v>
      </c>
      <c r="Y1141" s="15" t="str">
        <f>IF(H1141="","",Sheet1!AJ1141)</f>
        <v>GL250</v>
      </c>
      <c r="AB1141" s="51">
        <f t="shared" si="171"/>
        <v>5111</v>
      </c>
      <c r="AC1141" s="51">
        <f t="shared" si="172"/>
        <v>131</v>
      </c>
      <c r="AE1141" s="45">
        <f>IF(H1141="","",Sheet1!U1141)</f>
        <v>2</v>
      </c>
      <c r="AG1141" s="15">
        <f>IF(H1141="","",Sheet1!T1141)</f>
        <v>49500</v>
      </c>
      <c r="AH1141" s="46">
        <f t="shared" si="173"/>
        <v>99000</v>
      </c>
      <c r="AL1141" s="48">
        <f t="shared" si="174"/>
        <v>8</v>
      </c>
      <c r="AN1141" s="45">
        <f t="shared" si="175"/>
        <v>7920</v>
      </c>
      <c r="AO1141" s="48">
        <f t="shared" si="176"/>
        <v>33311</v>
      </c>
      <c r="AQ1141" s="52" t="str">
        <f t="shared" si="177"/>
        <v>K-hangtra</v>
      </c>
      <c r="AR1141" s="52">
        <f t="shared" si="178"/>
        <v>156</v>
      </c>
      <c r="AS1141" s="52">
        <f t="shared" si="179"/>
        <v>632</v>
      </c>
    </row>
    <row r="1142" spans="3:45" x14ac:dyDescent="0.25">
      <c r="C1142" s="39" t="str">
        <f>IF(H1142="","",Sheet1!AI1142)</f>
        <v>N</v>
      </c>
      <c r="D1142" s="38" t="s">
        <v>3039</v>
      </c>
      <c r="E1142" s="38" t="s">
        <v>25</v>
      </c>
      <c r="F1142" s="39" t="str">
        <f>IF(H1142="","",Sheet1!AF1142)</f>
        <v>07/10/2025</v>
      </c>
      <c r="G1142" t="str">
        <f>IF(H1142="","",Sheet1!AF1142)</f>
        <v>07/10/2025</v>
      </c>
      <c r="H1142" s="21">
        <v>9106038268</v>
      </c>
      <c r="I1142" t="str">
        <f>IF(H1142="","",Sheet1!AF1142)</f>
        <v>07/10/2025</v>
      </c>
      <c r="J1142" s="40" t="str">
        <f t="shared" si="170"/>
        <v>NKHT2510/07300159498</v>
      </c>
      <c r="L1142" s="42" t="str">
        <f>IF(H1142="","",Sheet1!AK1142)</f>
        <v>K25TTM</v>
      </c>
      <c r="M1142" s="42" t="str">
        <f>IF(H1142="","",Sheet1!AE1142)</f>
        <v>00159498</v>
      </c>
      <c r="N1142" s="43" t="str">
        <f>IF(H1142="","",Sheet1!AF1142)</f>
        <v>07/10/2025</v>
      </c>
      <c r="O1142" s="15" t="str">
        <f>IF(H1142="","",Sheet1!AH1142)</f>
        <v>WIN4073</v>
      </c>
      <c r="S1142" s="40" t="str">
        <f>IF(H1142="","",Sheet1!AL1142)</f>
        <v>4073 WIN HCM BS6-BS7 khu nhà ở Him Lam</v>
      </c>
      <c r="V1142" s="40" t="str">
        <f>IF(H1142="","",Sheet1!AL1142)</f>
        <v>4073 WIN HCM BS6-BS7 khu nhà ở Him Lam</v>
      </c>
      <c r="Y1142" s="15" t="str">
        <f>IF(H1142="","",Sheet1!AJ1142)</f>
        <v>GM500</v>
      </c>
      <c r="AB1142" s="51">
        <f t="shared" si="171"/>
        <v>5111</v>
      </c>
      <c r="AC1142" s="51">
        <f t="shared" si="172"/>
        <v>131</v>
      </c>
      <c r="AE1142" s="45">
        <f>IF(H1142="","",Sheet1!U1142)</f>
        <v>1</v>
      </c>
      <c r="AG1142" s="15">
        <f>IF(H1142="","",Sheet1!T1142)</f>
        <v>111058</v>
      </c>
      <c r="AH1142" s="46">
        <f t="shared" si="173"/>
        <v>111058</v>
      </c>
      <c r="AL1142" s="48">
        <f t="shared" si="174"/>
        <v>8</v>
      </c>
      <c r="AN1142" s="45">
        <f t="shared" si="175"/>
        <v>8884.64</v>
      </c>
      <c r="AO1142" s="48">
        <f t="shared" si="176"/>
        <v>33311</v>
      </c>
      <c r="AQ1142" s="52" t="str">
        <f t="shared" si="177"/>
        <v>K-hangtra</v>
      </c>
      <c r="AR1142" s="52">
        <f t="shared" si="178"/>
        <v>156</v>
      </c>
      <c r="AS1142" s="52">
        <f t="shared" si="179"/>
        <v>632</v>
      </c>
    </row>
    <row r="1143" spans="3:45" x14ac:dyDescent="0.25">
      <c r="C1143" s="39" t="str">
        <f>IF(H1143="","",Sheet1!AI1143)</f>
        <v>N</v>
      </c>
      <c r="D1143" s="38" t="s">
        <v>3039</v>
      </c>
      <c r="E1143" s="38" t="s">
        <v>25</v>
      </c>
      <c r="F1143" s="39" t="str">
        <f>IF(H1143="","",Sheet1!AF1143)</f>
        <v>07/10/2025</v>
      </c>
      <c r="G1143" t="str">
        <f>IF(H1143="","",Sheet1!AF1143)</f>
        <v>07/10/2025</v>
      </c>
      <c r="H1143" s="21">
        <v>9106038268</v>
      </c>
      <c r="I1143" t="str">
        <f>IF(H1143="","",Sheet1!AF1143)</f>
        <v>07/10/2025</v>
      </c>
      <c r="J1143" s="40" t="str">
        <f t="shared" si="170"/>
        <v>NKHT2510/07300159498</v>
      </c>
      <c r="L1143" s="42" t="str">
        <f>IF(H1143="","",Sheet1!AK1143)</f>
        <v>K25TTM</v>
      </c>
      <c r="M1143" s="42" t="str">
        <f>IF(H1143="","",Sheet1!AE1143)</f>
        <v>00159498</v>
      </c>
      <c r="N1143" s="43" t="str">
        <f>IF(H1143="","",Sheet1!AF1143)</f>
        <v>07/10/2025</v>
      </c>
      <c r="O1143" s="15" t="str">
        <f>IF(H1143="","",Sheet1!AH1143)</f>
        <v>WIN4073</v>
      </c>
      <c r="S1143" s="40" t="str">
        <f>IF(H1143="","",Sheet1!AL1143)</f>
        <v>4073 WIN HCM BS6-BS7 khu nhà ở Him Lam</v>
      </c>
      <c r="V1143" s="40" t="str">
        <f>IF(H1143="","",Sheet1!AL1143)</f>
        <v>4073 WIN HCM BS6-BS7 khu nhà ở Him Lam</v>
      </c>
      <c r="Y1143" s="15" t="str">
        <f>IF(H1143="","",Sheet1!AJ1143)</f>
        <v>CC300</v>
      </c>
      <c r="AB1143" s="51">
        <f t="shared" si="171"/>
        <v>5111</v>
      </c>
      <c r="AC1143" s="51">
        <f t="shared" si="172"/>
        <v>131</v>
      </c>
      <c r="AE1143" s="45">
        <f>IF(H1143="","",Sheet1!U1143)</f>
        <v>2</v>
      </c>
      <c r="AG1143" s="15">
        <f>IF(H1143="","",Sheet1!T1143)</f>
        <v>60885</v>
      </c>
      <c r="AH1143" s="46">
        <f t="shared" si="173"/>
        <v>121770</v>
      </c>
      <c r="AL1143" s="48">
        <f t="shared" si="174"/>
        <v>8</v>
      </c>
      <c r="AN1143" s="45">
        <f t="shared" si="175"/>
        <v>9741.6</v>
      </c>
      <c r="AO1143" s="48">
        <f t="shared" si="176"/>
        <v>33311</v>
      </c>
      <c r="AQ1143" s="52" t="str">
        <f t="shared" si="177"/>
        <v>K-hangtra</v>
      </c>
      <c r="AR1143" s="52">
        <f t="shared" si="178"/>
        <v>156</v>
      </c>
      <c r="AS1143" s="52">
        <f t="shared" si="179"/>
        <v>632</v>
      </c>
    </row>
    <row r="1144" spans="3:45" x14ac:dyDescent="0.25">
      <c r="C1144" s="39" t="str">
        <f>IF(H1144="","",Sheet1!AI1144)</f>
        <v>N</v>
      </c>
      <c r="D1144" s="38" t="s">
        <v>3039</v>
      </c>
      <c r="E1144" s="38" t="s">
        <v>25</v>
      </c>
      <c r="F1144" s="39" t="str">
        <f>IF(H1144="","",Sheet1!AF1144)</f>
        <v>07/10/2025</v>
      </c>
      <c r="G1144" t="str">
        <f>IF(H1144="","",Sheet1!AF1144)</f>
        <v>07/10/2025</v>
      </c>
      <c r="H1144" s="21">
        <v>9106038273</v>
      </c>
      <c r="I1144" t="str">
        <f>IF(H1144="","",Sheet1!AF1144)</f>
        <v>07/10/2025</v>
      </c>
      <c r="J1144" s="40" t="str">
        <f t="shared" si="170"/>
        <v>NKHT2510/06300005718</v>
      </c>
      <c r="L1144" s="42" t="str">
        <f>IF(H1144="","",Sheet1!AK1144)</f>
        <v>K25TTM</v>
      </c>
      <c r="M1144" s="42" t="str">
        <f>IF(H1144="","",Sheet1!AE1144)</f>
        <v>00005718</v>
      </c>
      <c r="N1144" s="43" t="str">
        <f>IF(H1144="","",Sheet1!AF1144)</f>
        <v>07/10/2025</v>
      </c>
      <c r="O1144" s="15" t="str">
        <f>IF(H1144="","",Sheet1!AH1144)</f>
        <v>WIN-063</v>
      </c>
      <c r="S1144" s="40" t="str">
        <f>IF(H1144="","",Sheet1!AL1144)</f>
        <v>5252 WM+ TGG 42/4 Nguyễn Huỳnh Đức</v>
      </c>
      <c r="V1144" s="40" t="str">
        <f>IF(H1144="","",Sheet1!AL1144)</f>
        <v>5252 WM+ TGG 42/4 Nguyễn Huỳnh Đức</v>
      </c>
      <c r="Y1144" s="15" t="str">
        <f>IF(H1144="","",Sheet1!AJ1144)</f>
        <v>GL250</v>
      </c>
      <c r="AB1144" s="51">
        <f t="shared" si="171"/>
        <v>5111</v>
      </c>
      <c r="AC1144" s="51">
        <f t="shared" si="172"/>
        <v>131</v>
      </c>
      <c r="AE1144" s="45">
        <f>IF(H1144="","",Sheet1!U1144)</f>
        <v>2</v>
      </c>
      <c r="AG1144" s="15">
        <f>IF(H1144="","",Sheet1!T1144)</f>
        <v>49500</v>
      </c>
      <c r="AH1144" s="46">
        <f t="shared" si="173"/>
        <v>99000</v>
      </c>
      <c r="AL1144" s="48">
        <f t="shared" si="174"/>
        <v>8</v>
      </c>
      <c r="AN1144" s="45">
        <f t="shared" si="175"/>
        <v>7920</v>
      </c>
      <c r="AO1144" s="48">
        <f t="shared" si="176"/>
        <v>33311</v>
      </c>
      <c r="AQ1144" s="52" t="str">
        <f t="shared" si="177"/>
        <v>K-hangtra</v>
      </c>
      <c r="AR1144" s="52">
        <f t="shared" si="178"/>
        <v>156</v>
      </c>
      <c r="AS1144" s="52">
        <f t="shared" si="179"/>
        <v>632</v>
      </c>
    </row>
    <row r="1145" spans="3:45" x14ac:dyDescent="0.25">
      <c r="C1145" s="39" t="str">
        <f>IF(H1145="","",Sheet1!AI1145)</f>
        <v>N</v>
      </c>
      <c r="D1145" s="38" t="s">
        <v>3039</v>
      </c>
      <c r="E1145" s="38" t="s">
        <v>25</v>
      </c>
      <c r="F1145" s="39" t="str">
        <f>IF(H1145="","",Sheet1!AF1145)</f>
        <v>07/10/2025</v>
      </c>
      <c r="G1145" t="str">
        <f>IF(H1145="","",Sheet1!AF1145)</f>
        <v>07/10/2025</v>
      </c>
      <c r="H1145" s="21">
        <v>9106038273</v>
      </c>
      <c r="I1145" t="str">
        <f>IF(H1145="","",Sheet1!AF1145)</f>
        <v>07/10/2025</v>
      </c>
      <c r="J1145" s="40" t="str">
        <f t="shared" si="170"/>
        <v>NKHT2510/06300005718</v>
      </c>
      <c r="L1145" s="42" t="str">
        <f>IF(H1145="","",Sheet1!AK1145)</f>
        <v>K25TTM</v>
      </c>
      <c r="M1145" s="42" t="str">
        <f>IF(H1145="","",Sheet1!AE1145)</f>
        <v>00005718</v>
      </c>
      <c r="N1145" s="43" t="str">
        <f>IF(H1145="","",Sheet1!AF1145)</f>
        <v>07/10/2025</v>
      </c>
      <c r="O1145" s="15" t="str">
        <f>IF(H1145="","",Sheet1!AH1145)</f>
        <v>WIN-063</v>
      </c>
      <c r="S1145" s="40" t="str">
        <f>IF(H1145="","",Sheet1!AL1145)</f>
        <v>5252 WM+ TGG 42/4 Nguyễn Huỳnh Đức</v>
      </c>
      <c r="V1145" s="40" t="str">
        <f>IF(H1145="","",Sheet1!AL1145)</f>
        <v>5252 WM+ TGG 42/4 Nguyễn Huỳnh Đức</v>
      </c>
      <c r="Y1145" s="15" t="str">
        <f>IF(H1145="","",Sheet1!AJ1145)</f>
        <v>GTLX250G</v>
      </c>
      <c r="AB1145" s="51">
        <f t="shared" si="171"/>
        <v>5111</v>
      </c>
      <c r="AC1145" s="51">
        <f t="shared" si="172"/>
        <v>131</v>
      </c>
      <c r="AE1145" s="45">
        <f>IF(H1145="","",Sheet1!U1145)</f>
        <v>2</v>
      </c>
      <c r="AG1145" s="15">
        <f>IF(H1145="","",Sheet1!T1145)</f>
        <v>41150</v>
      </c>
      <c r="AH1145" s="46">
        <f t="shared" si="173"/>
        <v>82300</v>
      </c>
      <c r="AL1145" s="48">
        <f t="shared" si="174"/>
        <v>8</v>
      </c>
      <c r="AN1145" s="45">
        <f t="shared" si="175"/>
        <v>6584</v>
      </c>
      <c r="AO1145" s="48">
        <f t="shared" si="176"/>
        <v>33311</v>
      </c>
      <c r="AQ1145" s="52" t="str">
        <f t="shared" si="177"/>
        <v>K-hangtra</v>
      </c>
      <c r="AR1145" s="52">
        <f t="shared" si="178"/>
        <v>156</v>
      </c>
      <c r="AS1145" s="52">
        <f t="shared" si="179"/>
        <v>632</v>
      </c>
    </row>
    <row r="1146" spans="3:45" x14ac:dyDescent="0.25">
      <c r="C1146" s="39" t="str">
        <f>IF(H1146="","",Sheet1!AI1146)</f>
        <v>B</v>
      </c>
      <c r="D1146" s="38" t="s">
        <v>3039</v>
      </c>
      <c r="E1146" s="38" t="s">
        <v>25</v>
      </c>
      <c r="F1146" s="39" t="str">
        <f>IF(H1146="","",Sheet1!AF1146)</f>
        <v>07/10/2025</v>
      </c>
      <c r="G1146" t="str">
        <f>IF(H1146="","",Sheet1!AF1146)</f>
        <v>07/10/2025</v>
      </c>
      <c r="H1146" s="21">
        <v>9106038274</v>
      </c>
      <c r="I1146" t="str">
        <f>IF(H1146="","",Sheet1!AF1146)</f>
        <v>07/10/2025</v>
      </c>
      <c r="J1146" s="40" t="str">
        <f t="shared" si="170"/>
        <v>NKHT2510/03800004362</v>
      </c>
      <c r="L1146" s="42" t="str">
        <f>IF(H1146="","",Sheet1!AK1146)</f>
        <v>K25TTM</v>
      </c>
      <c r="M1146" s="42" t="str">
        <f>IF(H1146="","",Sheet1!AE1146)</f>
        <v>00004362</v>
      </c>
      <c r="N1146" s="43" t="str">
        <f>IF(H1146="","",Sheet1!AF1146)</f>
        <v>07/10/2025</v>
      </c>
      <c r="O1146" s="15" t="str">
        <f>IF(H1146="","",Sheet1!AH1146)</f>
        <v>WIN-038</v>
      </c>
      <c r="S1146" s="40" t="str">
        <f>IF(H1146="","",Sheet1!AL1146)</f>
        <v>4798 WM+ TQG 10 Lê Duẩn P.Phan Thiết</v>
      </c>
      <c r="V1146" s="40" t="str">
        <f>IF(H1146="","",Sheet1!AL1146)</f>
        <v>4798 WM+ TQG 10 Lê Duẩn P.Phan Thiết</v>
      </c>
      <c r="Y1146" s="15" t="str">
        <f>IF(H1146="","",Sheet1!AJ1146)</f>
        <v>GM500</v>
      </c>
      <c r="AB1146" s="51">
        <f t="shared" si="171"/>
        <v>5111</v>
      </c>
      <c r="AC1146" s="51">
        <f t="shared" si="172"/>
        <v>131</v>
      </c>
      <c r="AE1146" s="45">
        <f>IF(H1146="","",Sheet1!U1146)</f>
        <v>1</v>
      </c>
      <c r="AG1146" s="15">
        <f>IF(H1146="","",Sheet1!T1146)</f>
        <v>111058</v>
      </c>
      <c r="AH1146" s="46">
        <f t="shared" si="173"/>
        <v>111058</v>
      </c>
      <c r="AL1146" s="48">
        <f t="shared" si="174"/>
        <v>8</v>
      </c>
      <c r="AN1146" s="45">
        <f t="shared" si="175"/>
        <v>8884.64</v>
      </c>
      <c r="AO1146" s="48">
        <f t="shared" si="176"/>
        <v>33311</v>
      </c>
      <c r="AQ1146" s="52" t="str">
        <f t="shared" si="177"/>
        <v>K-hangtra</v>
      </c>
      <c r="AR1146" s="52">
        <f t="shared" si="178"/>
        <v>156</v>
      </c>
      <c r="AS1146" s="52">
        <f t="shared" si="179"/>
        <v>632</v>
      </c>
    </row>
    <row r="1147" spans="3:45" x14ac:dyDescent="0.25">
      <c r="C1147" s="39" t="str">
        <f>IF(H1147="","",Sheet1!AI1147)</f>
        <v>B</v>
      </c>
      <c r="D1147" s="38" t="s">
        <v>3039</v>
      </c>
      <c r="E1147" s="38" t="s">
        <v>25</v>
      </c>
      <c r="F1147" s="39" t="str">
        <f>IF(H1147="","",Sheet1!AF1147)</f>
        <v>07/10/2025</v>
      </c>
      <c r="G1147" t="str">
        <f>IF(H1147="","",Sheet1!AF1147)</f>
        <v>07/10/2025</v>
      </c>
      <c r="H1147" s="21">
        <v>9106038309</v>
      </c>
      <c r="I1147" t="str">
        <f>IF(H1147="","",Sheet1!AF1147)</f>
        <v>07/10/2025</v>
      </c>
      <c r="J1147" s="40" t="str">
        <f t="shared" si="170"/>
        <v>NKHT2510/00200480026</v>
      </c>
      <c r="L1147" s="42" t="str">
        <f>IF(H1147="","",Sheet1!AK1147)</f>
        <v>K25TTM</v>
      </c>
      <c r="M1147" s="42" t="str">
        <f>IF(H1147="","",Sheet1!AE1147)</f>
        <v>00480026</v>
      </c>
      <c r="N1147" s="43" t="str">
        <f>IF(H1147="","",Sheet1!AF1147)</f>
        <v>07/10/2025</v>
      </c>
      <c r="O1147" s="15" t="str">
        <f>IF(H1147="","",Sheet1!AH1147)</f>
        <v>WIN-HNI-00-002</v>
      </c>
      <c r="S1147" s="40" t="str">
        <f>IF(H1147="","",Sheet1!AL1147)</f>
        <v>6016 WM+ HNI Đan Tảo, Sóc Sơn</v>
      </c>
      <c r="V1147" s="40" t="str">
        <f>IF(H1147="","",Sheet1!AL1147)</f>
        <v>6016 WM+ HNI Đan Tảo, Sóc Sơn</v>
      </c>
      <c r="Y1147" s="15" t="str">
        <f>IF(H1147="","",Sheet1!AJ1147)</f>
        <v>GM500</v>
      </c>
      <c r="AB1147" s="51">
        <f t="shared" si="171"/>
        <v>5111</v>
      </c>
      <c r="AC1147" s="51">
        <f t="shared" si="172"/>
        <v>131</v>
      </c>
      <c r="AE1147" s="45">
        <f>IF(H1147="","",Sheet1!U1147)</f>
        <v>2</v>
      </c>
      <c r="AG1147" s="15">
        <f>IF(H1147="","",Sheet1!T1147)</f>
        <v>111058</v>
      </c>
      <c r="AH1147" s="46">
        <f t="shared" si="173"/>
        <v>222116</v>
      </c>
      <c r="AL1147" s="48">
        <f t="shared" si="174"/>
        <v>8</v>
      </c>
      <c r="AN1147" s="45">
        <f t="shared" si="175"/>
        <v>17769.28</v>
      </c>
      <c r="AO1147" s="48">
        <f t="shared" si="176"/>
        <v>33311</v>
      </c>
      <c r="AQ1147" s="52" t="str">
        <f t="shared" si="177"/>
        <v>K-hangtra</v>
      </c>
      <c r="AR1147" s="52">
        <f t="shared" si="178"/>
        <v>156</v>
      </c>
      <c r="AS1147" s="52">
        <f t="shared" si="179"/>
        <v>632</v>
      </c>
    </row>
    <row r="1148" spans="3:45" x14ac:dyDescent="0.25">
      <c r="C1148" s="39" t="str">
        <f>IF(H1148="","",Sheet1!AI1148)</f>
        <v>B</v>
      </c>
      <c r="D1148" s="38" t="s">
        <v>3039</v>
      </c>
      <c r="E1148" s="38" t="s">
        <v>25</v>
      </c>
      <c r="F1148" s="39" t="str">
        <f>IF(H1148="","",Sheet1!AF1148)</f>
        <v>07/10/2025</v>
      </c>
      <c r="G1148" t="str">
        <f>IF(H1148="","",Sheet1!AF1148)</f>
        <v>07/10/2025</v>
      </c>
      <c r="H1148" s="21">
        <v>9106038303</v>
      </c>
      <c r="I1148" t="str">
        <f>IF(H1148="","",Sheet1!AF1148)</f>
        <v>07/10/2025</v>
      </c>
      <c r="J1148" s="40" t="str">
        <f t="shared" si="170"/>
        <v>NKHT2510/00200480023</v>
      </c>
      <c r="L1148" s="42" t="str">
        <f>IF(H1148="","",Sheet1!AK1148)</f>
        <v>K25TTM</v>
      </c>
      <c r="M1148" s="42" t="str">
        <f>IF(H1148="","",Sheet1!AE1148)</f>
        <v>00480023</v>
      </c>
      <c r="N1148" s="43" t="str">
        <f>IF(H1148="","",Sheet1!AF1148)</f>
        <v>07/10/2025</v>
      </c>
      <c r="O1148" s="15" t="str">
        <f>IF(H1148="","",Sheet1!AH1148)</f>
        <v>WIN-HNI-00-002</v>
      </c>
      <c r="S1148" s="40" t="str">
        <f>IF(H1148="","",Sheet1!AL1148)</f>
        <v>5327 WM+ HNI Kiot TM02 Số 50 ngõ 28 Xuân</v>
      </c>
      <c r="V1148" s="40" t="str">
        <f>IF(H1148="","",Sheet1!AL1148)</f>
        <v>5327 WM+ HNI Kiot TM02 Số 50 ngõ 28 Xuân</v>
      </c>
      <c r="Y1148" s="15" t="str">
        <f>IF(H1148="","",Sheet1!AJ1148)</f>
        <v>CC300</v>
      </c>
      <c r="AB1148" s="51">
        <f t="shared" si="171"/>
        <v>5111</v>
      </c>
      <c r="AC1148" s="51">
        <f t="shared" si="172"/>
        <v>131</v>
      </c>
      <c r="AE1148" s="45">
        <f>IF(H1148="","",Sheet1!U1148)</f>
        <v>3</v>
      </c>
      <c r="AG1148" s="15">
        <f>IF(H1148="","",Sheet1!T1148)</f>
        <v>60885</v>
      </c>
      <c r="AH1148" s="46">
        <f t="shared" si="173"/>
        <v>182655</v>
      </c>
      <c r="AL1148" s="48">
        <f t="shared" si="174"/>
        <v>8</v>
      </c>
      <c r="AN1148" s="45">
        <f t="shared" si="175"/>
        <v>14612.4</v>
      </c>
      <c r="AO1148" s="48">
        <f t="shared" si="176"/>
        <v>33311</v>
      </c>
      <c r="AQ1148" s="52" t="str">
        <f t="shared" si="177"/>
        <v>K-hangtra</v>
      </c>
      <c r="AR1148" s="52">
        <f t="shared" si="178"/>
        <v>156</v>
      </c>
      <c r="AS1148" s="52">
        <f t="shared" si="179"/>
        <v>632</v>
      </c>
    </row>
    <row r="1149" spans="3:45" x14ac:dyDescent="0.25">
      <c r="C1149" s="39" t="str">
        <f>IF(H1149="","",Sheet1!AI1149)</f>
        <v>B</v>
      </c>
      <c r="D1149" s="38" t="s">
        <v>3039</v>
      </c>
      <c r="E1149" s="38" t="s">
        <v>25</v>
      </c>
      <c r="F1149" s="39" t="str">
        <f>IF(H1149="","",Sheet1!AF1149)</f>
        <v>07/10/2025</v>
      </c>
      <c r="G1149" t="str">
        <f>IF(H1149="","",Sheet1!AF1149)</f>
        <v>07/10/2025</v>
      </c>
      <c r="H1149" s="21">
        <v>9106038303</v>
      </c>
      <c r="I1149" t="str">
        <f>IF(H1149="","",Sheet1!AF1149)</f>
        <v>07/10/2025</v>
      </c>
      <c r="J1149" s="40" t="str">
        <f t="shared" si="170"/>
        <v>NKHT2510/00200480023</v>
      </c>
      <c r="L1149" s="42" t="str">
        <f>IF(H1149="","",Sheet1!AK1149)</f>
        <v>K25TTM</v>
      </c>
      <c r="M1149" s="42" t="str">
        <f>IF(H1149="","",Sheet1!AE1149)</f>
        <v>00480023</v>
      </c>
      <c r="N1149" s="43" t="str">
        <f>IF(H1149="","",Sheet1!AF1149)</f>
        <v>07/10/2025</v>
      </c>
      <c r="O1149" s="15" t="str">
        <f>IF(H1149="","",Sheet1!AH1149)</f>
        <v>WIN-HNI-00-002</v>
      </c>
      <c r="S1149" s="40" t="str">
        <f>IF(H1149="","",Sheet1!AL1149)</f>
        <v>5327 WM+ HNI Kiot TM02 Số 50 ngõ 28 Xuân</v>
      </c>
      <c r="V1149" s="40" t="str">
        <f>IF(H1149="","",Sheet1!AL1149)</f>
        <v>5327 WM+ HNI Kiot TM02 Số 50 ngõ 28 Xuân</v>
      </c>
      <c r="Y1149" s="15" t="str">
        <f>IF(H1149="","",Sheet1!AJ1149)</f>
        <v>MNH250</v>
      </c>
      <c r="AB1149" s="51">
        <f t="shared" si="171"/>
        <v>5111</v>
      </c>
      <c r="AC1149" s="51">
        <f t="shared" si="172"/>
        <v>131</v>
      </c>
      <c r="AE1149" s="45">
        <f>IF(H1149="","",Sheet1!U1149)</f>
        <v>2</v>
      </c>
      <c r="AG1149" s="15">
        <f>IF(H1149="","",Sheet1!T1149)</f>
        <v>46000</v>
      </c>
      <c r="AH1149" s="46">
        <f t="shared" si="173"/>
        <v>92000</v>
      </c>
      <c r="AL1149" s="48">
        <f t="shared" si="174"/>
        <v>8</v>
      </c>
      <c r="AN1149" s="45">
        <f t="shared" si="175"/>
        <v>7360</v>
      </c>
      <c r="AO1149" s="48">
        <f t="shared" si="176"/>
        <v>33311</v>
      </c>
      <c r="AQ1149" s="52" t="str">
        <f t="shared" si="177"/>
        <v>K-hangtra</v>
      </c>
      <c r="AR1149" s="52">
        <f t="shared" si="178"/>
        <v>156</v>
      </c>
      <c r="AS1149" s="52">
        <f t="shared" si="179"/>
        <v>632</v>
      </c>
    </row>
    <row r="1150" spans="3:45" x14ac:dyDescent="0.25">
      <c r="C1150" s="39" t="str">
        <f>IF(H1150="","",Sheet1!AI1150)</f>
        <v>B</v>
      </c>
      <c r="D1150" s="38" t="s">
        <v>3039</v>
      </c>
      <c r="E1150" s="38" t="s">
        <v>25</v>
      </c>
      <c r="F1150" s="39" t="str">
        <f>IF(H1150="","",Sheet1!AF1150)</f>
        <v>07/10/2025</v>
      </c>
      <c r="G1150" t="str">
        <f>IF(H1150="","",Sheet1!AF1150)</f>
        <v>07/10/2025</v>
      </c>
      <c r="H1150" s="21">
        <v>9106038303</v>
      </c>
      <c r="I1150" t="str">
        <f>IF(H1150="","",Sheet1!AF1150)</f>
        <v>07/10/2025</v>
      </c>
      <c r="J1150" s="40" t="str">
        <f t="shared" si="170"/>
        <v>NKHT2510/00200480023</v>
      </c>
      <c r="L1150" s="42" t="str">
        <f>IF(H1150="","",Sheet1!AK1150)</f>
        <v>K25TTM</v>
      </c>
      <c r="M1150" s="42" t="str">
        <f>IF(H1150="","",Sheet1!AE1150)</f>
        <v>00480023</v>
      </c>
      <c r="N1150" s="43" t="str">
        <f>IF(H1150="","",Sheet1!AF1150)</f>
        <v>07/10/2025</v>
      </c>
      <c r="O1150" s="15" t="str">
        <f>IF(H1150="","",Sheet1!AH1150)</f>
        <v>WIN-HNI-00-002</v>
      </c>
      <c r="S1150" s="40" t="str">
        <f>IF(H1150="","",Sheet1!AL1150)</f>
        <v>5327 WM+ HNI Kiot TM02 Số 50 ngõ 28 Xuân</v>
      </c>
      <c r="V1150" s="40" t="str">
        <f>IF(H1150="","",Sheet1!AL1150)</f>
        <v>5327 WM+ HNI Kiot TM02 Số 50 ngõ 28 Xuân</v>
      </c>
      <c r="Y1150" s="15" t="str">
        <f>IF(H1150="","",Sheet1!AJ1150)</f>
        <v>GTLX250G</v>
      </c>
      <c r="AB1150" s="51">
        <f t="shared" si="171"/>
        <v>5111</v>
      </c>
      <c r="AC1150" s="51">
        <f t="shared" si="172"/>
        <v>131</v>
      </c>
      <c r="AE1150" s="45">
        <f>IF(H1150="","",Sheet1!U1150)</f>
        <v>1</v>
      </c>
      <c r="AG1150" s="15">
        <f>IF(H1150="","",Sheet1!T1150)</f>
        <v>41150</v>
      </c>
      <c r="AH1150" s="46">
        <f t="shared" si="173"/>
        <v>41150</v>
      </c>
      <c r="AL1150" s="48">
        <f t="shared" si="174"/>
        <v>8</v>
      </c>
      <c r="AN1150" s="45">
        <f t="shared" si="175"/>
        <v>3292</v>
      </c>
      <c r="AO1150" s="48">
        <f t="shared" si="176"/>
        <v>33311</v>
      </c>
      <c r="AQ1150" s="52" t="str">
        <f t="shared" si="177"/>
        <v>K-hangtra</v>
      </c>
      <c r="AR1150" s="52">
        <f t="shared" si="178"/>
        <v>156</v>
      </c>
      <c r="AS1150" s="52">
        <f t="shared" si="179"/>
        <v>632</v>
      </c>
    </row>
    <row r="1151" spans="3:45" x14ac:dyDescent="0.25">
      <c r="C1151" s="39" t="str">
        <f>IF(H1151="","",Sheet1!AI1151)</f>
        <v>B</v>
      </c>
      <c r="D1151" s="38" t="s">
        <v>3039</v>
      </c>
      <c r="E1151" s="38" t="s">
        <v>25</v>
      </c>
      <c r="F1151" s="39" t="str">
        <f>IF(H1151="","",Sheet1!AF1151)</f>
        <v>07/10/2025</v>
      </c>
      <c r="G1151" t="str">
        <f>IF(H1151="","",Sheet1!AF1151)</f>
        <v>07/10/2025</v>
      </c>
      <c r="H1151" s="21">
        <v>9106038489</v>
      </c>
      <c r="I1151" t="str">
        <f>IF(H1151="","",Sheet1!AF1151)</f>
        <v>07/10/2025</v>
      </c>
      <c r="J1151" s="40" t="str">
        <f t="shared" si="170"/>
        <v>NKHT2510/00700047390</v>
      </c>
      <c r="L1151" s="42" t="str">
        <f>IF(H1151="","",Sheet1!AK1151)</f>
        <v>K25TTM</v>
      </c>
      <c r="M1151" s="42" t="str">
        <f>IF(H1151="","",Sheet1!AE1151)</f>
        <v>00047390</v>
      </c>
      <c r="N1151" s="43" t="str">
        <f>IF(H1151="","",Sheet1!AF1151)</f>
        <v>07/10/2025</v>
      </c>
      <c r="O1151" s="15" t="str">
        <f>IF(H1151="","",Sheet1!AH1151)</f>
        <v>WIN-QNH-00-007</v>
      </c>
      <c r="S1151" s="40" t="str">
        <f>IF(H1151="","",Sheet1!AL1151)</f>
        <v>4991 WM+ QNH Khu 1 TT Cái Rồng</v>
      </c>
      <c r="V1151" s="40" t="str">
        <f>IF(H1151="","",Sheet1!AL1151)</f>
        <v>4991 WM+ QNH Khu 1 TT Cái Rồng</v>
      </c>
      <c r="Y1151" s="15" t="str">
        <f>IF(H1151="","",Sheet1!AJ1151)</f>
        <v>GM500</v>
      </c>
      <c r="AB1151" s="51">
        <f t="shared" si="171"/>
        <v>5111</v>
      </c>
      <c r="AC1151" s="51">
        <f t="shared" si="172"/>
        <v>131</v>
      </c>
      <c r="AE1151" s="45">
        <f>IF(H1151="","",Sheet1!U1151)</f>
        <v>4</v>
      </c>
      <c r="AG1151" s="15">
        <f>IF(H1151="","",Sheet1!T1151)</f>
        <v>111058</v>
      </c>
      <c r="AH1151" s="46">
        <f t="shared" si="173"/>
        <v>444232</v>
      </c>
      <c r="AL1151" s="48">
        <f t="shared" si="174"/>
        <v>8</v>
      </c>
      <c r="AN1151" s="45">
        <f t="shared" si="175"/>
        <v>35538.559999999998</v>
      </c>
      <c r="AO1151" s="48">
        <f t="shared" si="176"/>
        <v>33311</v>
      </c>
      <c r="AQ1151" s="52" t="str">
        <f t="shared" si="177"/>
        <v>K-hangtra</v>
      </c>
      <c r="AR1151" s="52">
        <f t="shared" si="178"/>
        <v>156</v>
      </c>
      <c r="AS1151" s="52">
        <f t="shared" si="179"/>
        <v>632</v>
      </c>
    </row>
    <row r="1152" spans="3:45" x14ac:dyDescent="0.25">
      <c r="C1152" s="39" t="str">
        <f>IF(H1152="","",Sheet1!AI1152)</f>
        <v>B</v>
      </c>
      <c r="D1152" s="38" t="s">
        <v>3039</v>
      </c>
      <c r="E1152" s="38" t="s">
        <v>25</v>
      </c>
      <c r="F1152" s="39" t="str">
        <f>IF(H1152="","",Sheet1!AF1152)</f>
        <v>07/10/2025</v>
      </c>
      <c r="G1152" t="str">
        <f>IF(H1152="","",Sheet1!AF1152)</f>
        <v>07/10/2025</v>
      </c>
      <c r="H1152" s="21">
        <v>9106038491</v>
      </c>
      <c r="I1152" t="str">
        <f>IF(H1152="","",Sheet1!AF1152)</f>
        <v>07/10/2025</v>
      </c>
      <c r="J1152" s="40" t="str">
        <f t="shared" si="170"/>
        <v>NKHT2510/03000003500</v>
      </c>
      <c r="L1152" s="42" t="str">
        <f>IF(H1152="","",Sheet1!AK1152)</f>
        <v>K25TTM</v>
      </c>
      <c r="M1152" s="42" t="str">
        <f>IF(H1152="","",Sheet1!AE1152)</f>
        <v>00003500</v>
      </c>
      <c r="N1152" s="43" t="str">
        <f>IF(H1152="","",Sheet1!AF1152)</f>
        <v>07/10/2025</v>
      </c>
      <c r="O1152" s="15" t="str">
        <f>IF(H1152="","",Sheet1!AH1152)</f>
        <v>WIN-030</v>
      </c>
      <c r="S1152" s="40" t="str">
        <f>IF(H1152="","",Sheet1!AL1152)</f>
        <v>2B50 WM+ HNM35 Trần Hưng Đạo</v>
      </c>
      <c r="V1152" s="40" t="str">
        <f>IF(H1152="","",Sheet1!AL1152)</f>
        <v>2B50 WM+ HNM35 Trần Hưng Đạo</v>
      </c>
      <c r="Y1152" s="15" t="str">
        <f>IF(H1152="","",Sheet1!AJ1152)</f>
        <v>MNH250</v>
      </c>
      <c r="AB1152" s="51">
        <f t="shared" si="171"/>
        <v>5111</v>
      </c>
      <c r="AC1152" s="51">
        <f t="shared" si="172"/>
        <v>131</v>
      </c>
      <c r="AE1152" s="45">
        <f>IF(H1152="","",Sheet1!U1152)</f>
        <v>4</v>
      </c>
      <c r="AG1152" s="15">
        <f>IF(H1152="","",Sheet1!T1152)</f>
        <v>46000</v>
      </c>
      <c r="AH1152" s="46">
        <f t="shared" si="173"/>
        <v>184000</v>
      </c>
      <c r="AL1152" s="48">
        <f t="shared" si="174"/>
        <v>8</v>
      </c>
      <c r="AN1152" s="45">
        <f t="shared" si="175"/>
        <v>14720</v>
      </c>
      <c r="AO1152" s="48">
        <f t="shared" si="176"/>
        <v>33311</v>
      </c>
      <c r="AQ1152" s="52" t="str">
        <f t="shared" si="177"/>
        <v>K-hangtra</v>
      </c>
      <c r="AR1152" s="52">
        <f t="shared" si="178"/>
        <v>156</v>
      </c>
      <c r="AS1152" s="52">
        <f t="shared" si="179"/>
        <v>632</v>
      </c>
    </row>
    <row r="1153" spans="3:45" x14ac:dyDescent="0.25">
      <c r="C1153" s="39" t="str">
        <f>IF(H1153="","",Sheet1!AI1153)</f>
        <v>B</v>
      </c>
      <c r="D1153" s="38" t="s">
        <v>3039</v>
      </c>
      <c r="E1153" s="38" t="s">
        <v>25</v>
      </c>
      <c r="F1153" s="39" t="str">
        <f>IF(H1153="","",Sheet1!AF1153)</f>
        <v>07/10/2025</v>
      </c>
      <c r="G1153" t="str">
        <f>IF(H1153="","",Sheet1!AF1153)</f>
        <v>07/10/2025</v>
      </c>
      <c r="H1153" s="21">
        <v>9106038492</v>
      </c>
      <c r="I1153" t="str">
        <f>IF(H1153="","",Sheet1!AF1153)</f>
        <v>07/10/2025</v>
      </c>
      <c r="J1153" s="40" t="str">
        <f t="shared" si="170"/>
        <v>NKHT2510/00700047391</v>
      </c>
      <c r="L1153" s="42" t="str">
        <f>IF(H1153="","",Sheet1!AK1153)</f>
        <v>K25TTM</v>
      </c>
      <c r="M1153" s="42" t="str">
        <f>IF(H1153="","",Sheet1!AE1153)</f>
        <v>00047391</v>
      </c>
      <c r="N1153" s="43" t="str">
        <f>IF(H1153="","",Sheet1!AF1153)</f>
        <v>07/10/2025</v>
      </c>
      <c r="O1153" s="15" t="str">
        <f>IF(H1153="","",Sheet1!AH1153)</f>
        <v>WIN-QNH-00-007</v>
      </c>
      <c r="S1153" s="40" t="str">
        <f>IF(H1153="","",Sheet1!AL1153)</f>
        <v>4991 WM+ QNH Khu 1 TT Cái Rồng</v>
      </c>
      <c r="V1153" s="40" t="str">
        <f>IF(H1153="","",Sheet1!AL1153)</f>
        <v>4991 WM+ QNH Khu 1 TT Cái Rồng</v>
      </c>
      <c r="Y1153" s="15" t="str">
        <f>IF(H1153="","",Sheet1!AJ1153)</f>
        <v>GM500</v>
      </c>
      <c r="AB1153" s="51">
        <f t="shared" si="171"/>
        <v>5111</v>
      </c>
      <c r="AC1153" s="51">
        <f t="shared" si="172"/>
        <v>131</v>
      </c>
      <c r="AE1153" s="45">
        <f>IF(H1153="","",Sheet1!U1153)</f>
        <v>1</v>
      </c>
      <c r="AG1153" s="15">
        <f>IF(H1153="","",Sheet1!T1153)</f>
        <v>111058</v>
      </c>
      <c r="AH1153" s="46">
        <f t="shared" si="173"/>
        <v>111058</v>
      </c>
      <c r="AL1153" s="48">
        <f t="shared" si="174"/>
        <v>8</v>
      </c>
      <c r="AN1153" s="45">
        <f t="shared" si="175"/>
        <v>8884.64</v>
      </c>
      <c r="AO1153" s="48">
        <f t="shared" si="176"/>
        <v>33311</v>
      </c>
      <c r="AQ1153" s="52" t="str">
        <f t="shared" si="177"/>
        <v>K-hangtra</v>
      </c>
      <c r="AR1153" s="52">
        <f t="shared" si="178"/>
        <v>156</v>
      </c>
      <c r="AS1153" s="52">
        <f t="shared" si="179"/>
        <v>632</v>
      </c>
    </row>
    <row r="1154" spans="3:45" x14ac:dyDescent="0.25">
      <c r="C1154" s="39" t="str">
        <f>IF(H1154="","",Sheet1!AI1154)</f>
        <v>B</v>
      </c>
      <c r="D1154" s="38" t="s">
        <v>3039</v>
      </c>
      <c r="E1154" s="38" t="s">
        <v>25</v>
      </c>
      <c r="F1154" s="39" t="str">
        <f>IF(H1154="","",Sheet1!AF1154)</f>
        <v>07/10/2025</v>
      </c>
      <c r="G1154" t="str">
        <f>IF(H1154="","",Sheet1!AF1154)</f>
        <v>07/10/2025</v>
      </c>
      <c r="H1154" s="21">
        <v>9106038520</v>
      </c>
      <c r="I1154" t="str">
        <f>IF(H1154="","",Sheet1!AF1154)</f>
        <v>07/10/2025</v>
      </c>
      <c r="J1154" s="40" t="str">
        <f t="shared" si="170"/>
        <v>NKHT2510/04400014260</v>
      </c>
      <c r="L1154" s="42" t="str">
        <f>IF(H1154="","",Sheet1!AK1154)</f>
        <v>K25TTM</v>
      </c>
      <c r="M1154" s="42" t="str">
        <f>IF(H1154="","",Sheet1!AE1154)</f>
        <v>00014260</v>
      </c>
      <c r="N1154" s="43" t="str">
        <f>IF(H1154="","",Sheet1!AF1154)</f>
        <v>07/10/2025</v>
      </c>
      <c r="O1154" s="15" t="str">
        <f>IF(H1154="","",Sheet1!AH1154)</f>
        <v>WIN-044</v>
      </c>
      <c r="S1154" s="40" t="str">
        <f>IF(H1154="","",Sheet1!AL1154)</f>
        <v>2AYY WM+ TBH Minh Thành, Tân Học</v>
      </c>
      <c r="V1154" s="40" t="str">
        <f>IF(H1154="","",Sheet1!AL1154)</f>
        <v>2AYY WM+ TBH Minh Thành, Tân Học</v>
      </c>
      <c r="Y1154" s="15" t="str">
        <f>IF(H1154="","",Sheet1!AJ1154)</f>
        <v>CN300</v>
      </c>
      <c r="AB1154" s="51">
        <f t="shared" si="171"/>
        <v>5111</v>
      </c>
      <c r="AC1154" s="51">
        <f t="shared" si="172"/>
        <v>131</v>
      </c>
      <c r="AE1154" s="45">
        <f>IF(H1154="","",Sheet1!U1154)</f>
        <v>2</v>
      </c>
      <c r="AG1154" s="15">
        <f>IF(H1154="","",Sheet1!T1154)</f>
        <v>70950</v>
      </c>
      <c r="AH1154" s="46">
        <f t="shared" si="173"/>
        <v>141900</v>
      </c>
      <c r="AL1154" s="48">
        <f t="shared" si="174"/>
        <v>8</v>
      </c>
      <c r="AN1154" s="45">
        <f t="shared" si="175"/>
        <v>11352</v>
      </c>
      <c r="AO1154" s="48">
        <f t="shared" si="176"/>
        <v>33311</v>
      </c>
      <c r="AQ1154" s="52" t="str">
        <f t="shared" si="177"/>
        <v>K-hangtra</v>
      </c>
      <c r="AR1154" s="52">
        <f t="shared" si="178"/>
        <v>156</v>
      </c>
      <c r="AS1154" s="52">
        <f t="shared" si="179"/>
        <v>632</v>
      </c>
    </row>
    <row r="1155" spans="3:45" x14ac:dyDescent="0.25">
      <c r="C1155" s="39" t="str">
        <f>IF(H1155="","",Sheet1!AI1155)</f>
        <v>B</v>
      </c>
      <c r="D1155" s="38" t="s">
        <v>3039</v>
      </c>
      <c r="E1155" s="38" t="s">
        <v>25</v>
      </c>
      <c r="F1155" s="39" t="str">
        <f>IF(H1155="","",Sheet1!AF1155)</f>
        <v>07/10/2025</v>
      </c>
      <c r="G1155" t="str">
        <f>IF(H1155="","",Sheet1!AF1155)</f>
        <v>07/10/2025</v>
      </c>
      <c r="H1155" s="21">
        <v>9106038641</v>
      </c>
      <c r="I1155" t="str">
        <f>IF(H1155="","",Sheet1!AF1155)</f>
        <v>07/10/2025</v>
      </c>
      <c r="J1155" s="40" t="str">
        <f t="shared" ref="J1155:J1160" si="180">"NKHT25"&amp;TEXT(MONTH(I1155),"00")&amp;"/"&amp;RIGHT(O1155,3)&amp;M1155</f>
        <v>NKHT2510/06400008135</v>
      </c>
      <c r="L1155" s="42" t="str">
        <f>IF(H1155="","",Sheet1!AK1155)</f>
        <v>K25TTM</v>
      </c>
      <c r="M1155" s="42" t="str">
        <f>IF(H1155="","",Sheet1!AE1155)</f>
        <v>00008135</v>
      </c>
      <c r="N1155" s="43" t="str">
        <f>IF(H1155="","",Sheet1!AF1155)</f>
        <v>07/10/2025</v>
      </c>
      <c r="O1155" s="15" t="str">
        <f>IF(H1155="","",Sheet1!AH1155)</f>
        <v>WIN-064</v>
      </c>
      <c r="S1155" s="40" t="str">
        <f>IF(H1155="","",Sheet1!AL1155)</f>
        <v>6965 WM+ NDH TDP Văn Côi, Vụ Bản</v>
      </c>
      <c r="V1155" s="40" t="str">
        <f>IF(H1155="","",Sheet1!AL1155)</f>
        <v>6965 WM+ NDH TDP Văn Côi, Vụ Bản</v>
      </c>
      <c r="Y1155" s="15" t="str">
        <f>IF(H1155="","",Sheet1!AJ1155)</f>
        <v>CC300</v>
      </c>
      <c r="AB1155" s="51">
        <f t="shared" ref="AB1155:AB1160" si="181">IF(H1155="","",5111)</f>
        <v>5111</v>
      </c>
      <c r="AC1155" s="51">
        <f t="shared" ref="AC1155:AC1160" si="182">IF(H1155="","",131)</f>
        <v>131</v>
      </c>
      <c r="AE1155" s="45">
        <f>IF(H1155="","",Sheet1!U1155)</f>
        <v>1</v>
      </c>
      <c r="AG1155" s="15">
        <f>IF(H1155="","",Sheet1!T1155)</f>
        <v>60885</v>
      </c>
      <c r="AH1155" s="46">
        <f t="shared" ref="AH1155:AH1160" si="183">AE1155*AG1155</f>
        <v>60885</v>
      </c>
      <c r="AL1155" s="48">
        <f t="shared" ref="AL1155:AL1160" si="184">IF(H1155="","",8)</f>
        <v>8</v>
      </c>
      <c r="AN1155" s="45">
        <f t="shared" ref="AN1155:AN1160" si="185">AH1155*8%</f>
        <v>4870.8</v>
      </c>
      <c r="AO1155" s="48">
        <f t="shared" ref="AO1155:AO1160" si="186">IF(H1155="","",33311)</f>
        <v>33311</v>
      </c>
      <c r="AQ1155" s="52" t="str">
        <f t="shared" ref="AQ1155:AQ1160" si="187">IF(H1155="","","K-hangtra")</f>
        <v>K-hangtra</v>
      </c>
      <c r="AR1155" s="52">
        <f t="shared" ref="AR1155:AR1160" si="188">IF(H1155="","",156)</f>
        <v>156</v>
      </c>
      <c r="AS1155" s="52">
        <f t="shared" ref="AS1155:AS1160" si="189">IF(H1155="","",632)</f>
        <v>632</v>
      </c>
    </row>
    <row r="1156" spans="3:45" x14ac:dyDescent="0.25">
      <c r="C1156" s="39" t="str">
        <f>IF(H1156="","",Sheet1!AI1156)</f>
        <v>B</v>
      </c>
      <c r="D1156" s="38" t="s">
        <v>3039</v>
      </c>
      <c r="E1156" s="38" t="s">
        <v>25</v>
      </c>
      <c r="F1156" s="39" t="str">
        <f>IF(H1156="","",Sheet1!AF1156)</f>
        <v>07/10/2025</v>
      </c>
      <c r="G1156" t="str">
        <f>IF(H1156="","",Sheet1!AF1156)</f>
        <v>07/10/2025</v>
      </c>
      <c r="H1156" s="21">
        <v>9106038642</v>
      </c>
      <c r="I1156" t="str">
        <f>IF(H1156="","",Sheet1!AF1156)</f>
        <v>07/10/2025</v>
      </c>
      <c r="J1156" s="40" t="str">
        <f t="shared" si="180"/>
        <v>NKHT2510/06400008136</v>
      </c>
      <c r="L1156" s="42" t="str">
        <f>IF(H1156="","",Sheet1!AK1156)</f>
        <v>K25TTM</v>
      </c>
      <c r="M1156" s="42" t="str">
        <f>IF(H1156="","",Sheet1!AE1156)</f>
        <v>00008136</v>
      </c>
      <c r="N1156" s="43" t="str">
        <f>IF(H1156="","",Sheet1!AF1156)</f>
        <v>07/10/2025</v>
      </c>
      <c r="O1156" s="15" t="str">
        <f>IF(H1156="","",Sheet1!AH1156)</f>
        <v>WIN-064</v>
      </c>
      <c r="S1156" s="40" t="str">
        <f>IF(H1156="","",Sheet1!AL1156)</f>
        <v>6965 WM+ NDH TDP Văn Côi, Vụ Bản</v>
      </c>
      <c r="V1156" s="40" t="str">
        <f>IF(H1156="","",Sheet1!AL1156)</f>
        <v>6965 WM+ NDH TDP Văn Côi, Vụ Bản</v>
      </c>
      <c r="Y1156" s="15" t="str">
        <f>IF(H1156="","",Sheet1!AJ1156)</f>
        <v>MNH250</v>
      </c>
      <c r="AB1156" s="51">
        <f t="shared" si="181"/>
        <v>5111</v>
      </c>
      <c r="AC1156" s="51">
        <f t="shared" si="182"/>
        <v>131</v>
      </c>
      <c r="AE1156" s="45">
        <f>IF(H1156="","",Sheet1!U1156)</f>
        <v>1</v>
      </c>
      <c r="AG1156" s="15">
        <f>IF(H1156="","",Sheet1!T1156)</f>
        <v>46000</v>
      </c>
      <c r="AH1156" s="46">
        <f t="shared" si="183"/>
        <v>46000</v>
      </c>
      <c r="AL1156" s="48">
        <f t="shared" si="184"/>
        <v>8</v>
      </c>
      <c r="AN1156" s="45">
        <f t="shared" si="185"/>
        <v>3680</v>
      </c>
      <c r="AO1156" s="48">
        <f t="shared" si="186"/>
        <v>33311</v>
      </c>
      <c r="AQ1156" s="52" t="str">
        <f t="shared" si="187"/>
        <v>K-hangtra</v>
      </c>
      <c r="AR1156" s="52">
        <f t="shared" si="188"/>
        <v>156</v>
      </c>
      <c r="AS1156" s="52">
        <f t="shared" si="189"/>
        <v>632</v>
      </c>
    </row>
    <row r="1157" spans="3:45" x14ac:dyDescent="0.25">
      <c r="C1157" s="39" t="str">
        <f>IF(H1157="","",Sheet1!AI1157)</f>
        <v>B</v>
      </c>
      <c r="D1157" s="38" t="s">
        <v>3039</v>
      </c>
      <c r="E1157" s="38" t="s">
        <v>25</v>
      </c>
      <c r="F1157" s="39" t="str">
        <f>IF(H1157="","",Sheet1!AF1157)</f>
        <v>07/10/2025</v>
      </c>
      <c r="G1157" t="str">
        <f>IF(H1157="","",Sheet1!AF1157)</f>
        <v>07/10/2025</v>
      </c>
      <c r="H1157" s="21">
        <v>9106038667</v>
      </c>
      <c r="I1157" t="str">
        <f>IF(H1157="","",Sheet1!AF1157)</f>
        <v>07/10/2025</v>
      </c>
      <c r="J1157" s="40" t="str">
        <f t="shared" si="180"/>
        <v>NKHT2510/06500009690</v>
      </c>
      <c r="L1157" s="42" t="str">
        <f>IF(H1157="","",Sheet1!AK1157)</f>
        <v>K25TTM</v>
      </c>
      <c r="M1157" s="42" t="str">
        <f>IF(H1157="","",Sheet1!AE1157)</f>
        <v>00009690</v>
      </c>
      <c r="N1157" s="43" t="str">
        <f>IF(H1157="","",Sheet1!AF1157)</f>
        <v>07/10/2025</v>
      </c>
      <c r="O1157" s="15" t="str">
        <f>IF(H1157="","",Sheet1!AH1157)</f>
        <v>WIN-065</v>
      </c>
      <c r="S1157" s="40" t="str">
        <f>IF(H1157="","",Sheet1!AL1157)</f>
        <v>6909 WM+ BGG 242 Giáp Hải</v>
      </c>
      <c r="V1157" s="40" t="str">
        <f>IF(H1157="","",Sheet1!AL1157)</f>
        <v>6909 WM+ BGG 242 Giáp Hải</v>
      </c>
      <c r="Y1157" s="15" t="str">
        <f>IF(H1157="","",Sheet1!AJ1157)</f>
        <v>CC300</v>
      </c>
      <c r="AB1157" s="51">
        <f t="shared" si="181"/>
        <v>5111</v>
      </c>
      <c r="AC1157" s="51">
        <f t="shared" si="182"/>
        <v>131</v>
      </c>
      <c r="AE1157" s="45">
        <f>IF(H1157="","",Sheet1!U1157)</f>
        <v>1</v>
      </c>
      <c r="AG1157" s="15">
        <f>IF(H1157="","",Sheet1!T1157)</f>
        <v>60885</v>
      </c>
      <c r="AH1157" s="46">
        <f t="shared" si="183"/>
        <v>60885</v>
      </c>
      <c r="AL1157" s="48">
        <f t="shared" si="184"/>
        <v>8</v>
      </c>
      <c r="AN1157" s="45">
        <f t="shared" si="185"/>
        <v>4870.8</v>
      </c>
      <c r="AO1157" s="48">
        <f t="shared" si="186"/>
        <v>33311</v>
      </c>
      <c r="AQ1157" s="52" t="str">
        <f t="shared" si="187"/>
        <v>K-hangtra</v>
      </c>
      <c r="AR1157" s="52">
        <f t="shared" si="188"/>
        <v>156</v>
      </c>
      <c r="AS1157" s="52">
        <f t="shared" si="189"/>
        <v>632</v>
      </c>
    </row>
    <row r="1158" spans="3:45" x14ac:dyDescent="0.25">
      <c r="C1158" s="39" t="str">
        <f>IF(H1158="","",Sheet1!AI1158)</f>
        <v>B</v>
      </c>
      <c r="D1158" s="38" t="s">
        <v>3039</v>
      </c>
      <c r="E1158" s="38" t="s">
        <v>25</v>
      </c>
      <c r="F1158" s="39" t="str">
        <f>IF(H1158="","",Sheet1!AF1158)</f>
        <v>07/10/2025</v>
      </c>
      <c r="G1158" t="str">
        <f>IF(H1158="","",Sheet1!AF1158)</f>
        <v>07/10/2025</v>
      </c>
      <c r="H1158" s="21">
        <v>9106038667</v>
      </c>
      <c r="I1158" t="str">
        <f>IF(H1158="","",Sheet1!AF1158)</f>
        <v>07/10/2025</v>
      </c>
      <c r="J1158" s="40" t="str">
        <f t="shared" si="180"/>
        <v>NKHT2510/06500009690</v>
      </c>
      <c r="L1158" s="42" t="str">
        <f>IF(H1158="","",Sheet1!AK1158)</f>
        <v>K25TTM</v>
      </c>
      <c r="M1158" s="42" t="str">
        <f>IF(H1158="","",Sheet1!AE1158)</f>
        <v>00009690</v>
      </c>
      <c r="N1158" s="43" t="str">
        <f>IF(H1158="","",Sheet1!AF1158)</f>
        <v>07/10/2025</v>
      </c>
      <c r="O1158" s="15" t="str">
        <f>IF(H1158="","",Sheet1!AH1158)</f>
        <v>WIN-065</v>
      </c>
      <c r="S1158" s="40" t="str">
        <f>IF(H1158="","",Sheet1!AL1158)</f>
        <v>6909 WM+ BGG 242 Giáp Hải</v>
      </c>
      <c r="V1158" s="40" t="str">
        <f>IF(H1158="","",Sheet1!AL1158)</f>
        <v>6909 WM+ BGG 242 Giáp Hải</v>
      </c>
      <c r="Y1158" s="15" t="str">
        <f>IF(H1158="","",Sheet1!AJ1158)</f>
        <v>MNH250</v>
      </c>
      <c r="AB1158" s="51">
        <f t="shared" si="181"/>
        <v>5111</v>
      </c>
      <c r="AC1158" s="51">
        <f t="shared" si="182"/>
        <v>131</v>
      </c>
      <c r="AE1158" s="45">
        <f>IF(H1158="","",Sheet1!U1158)</f>
        <v>2</v>
      </c>
      <c r="AG1158" s="15">
        <f>IF(H1158="","",Sheet1!T1158)</f>
        <v>46000</v>
      </c>
      <c r="AH1158" s="46">
        <f t="shared" si="183"/>
        <v>92000</v>
      </c>
      <c r="AL1158" s="48">
        <f t="shared" si="184"/>
        <v>8</v>
      </c>
      <c r="AN1158" s="45">
        <f t="shared" si="185"/>
        <v>7360</v>
      </c>
      <c r="AO1158" s="48">
        <f t="shared" si="186"/>
        <v>33311</v>
      </c>
      <c r="AQ1158" s="52" t="str">
        <f t="shared" si="187"/>
        <v>K-hangtra</v>
      </c>
      <c r="AR1158" s="52">
        <f t="shared" si="188"/>
        <v>156</v>
      </c>
      <c r="AS1158" s="52">
        <f t="shared" si="189"/>
        <v>632</v>
      </c>
    </row>
    <row r="1159" spans="3:45" x14ac:dyDescent="0.25">
      <c r="C1159" s="39" t="str">
        <f>IF(H1159="","",Sheet1!AI1159)</f>
        <v>B</v>
      </c>
      <c r="D1159" s="38" t="s">
        <v>3039</v>
      </c>
      <c r="E1159" s="38" t="s">
        <v>25</v>
      </c>
      <c r="F1159" s="39" t="str">
        <f>IF(H1159="","",Sheet1!AF1159)</f>
        <v>07/10/2025</v>
      </c>
      <c r="G1159" t="str">
        <f>IF(H1159="","",Sheet1!AF1159)</f>
        <v>07/10/2025</v>
      </c>
      <c r="H1159" s="21">
        <v>9106038663</v>
      </c>
      <c r="I1159" t="str">
        <f>IF(H1159="","",Sheet1!AF1159)</f>
        <v>07/10/2025</v>
      </c>
      <c r="J1159" s="40" t="str">
        <f t="shared" si="180"/>
        <v>NKHT2510/00300018136</v>
      </c>
      <c r="L1159" s="42" t="str">
        <f>IF(H1159="","",Sheet1!AK1159)</f>
        <v>K25TTM</v>
      </c>
      <c r="M1159" s="42" t="str">
        <f>IF(H1159="","",Sheet1!AE1159)</f>
        <v>00018136</v>
      </c>
      <c r="N1159" s="43" t="str">
        <f>IF(H1159="","",Sheet1!AF1159)</f>
        <v>07/10/2025</v>
      </c>
      <c r="O1159" s="15" t="str">
        <f>IF(H1159="","",Sheet1!AH1159)</f>
        <v>WIN-PTO-00-003</v>
      </c>
      <c r="S1159" s="40" t="str">
        <f>IF(H1159="","",Sheet1!AL1159)</f>
        <v>2B44 WM+ PTO Khu 3, TT Phong Châu</v>
      </c>
      <c r="V1159" s="40" t="str">
        <f>IF(H1159="","",Sheet1!AL1159)</f>
        <v>2B44 WM+ PTO Khu 3, TT Phong Châu</v>
      </c>
      <c r="Y1159" s="15" t="str">
        <f>IF(H1159="","",Sheet1!AJ1159)</f>
        <v>MNH250</v>
      </c>
      <c r="AB1159" s="51">
        <f t="shared" si="181"/>
        <v>5111</v>
      </c>
      <c r="AC1159" s="51">
        <f t="shared" si="182"/>
        <v>131</v>
      </c>
      <c r="AE1159" s="45">
        <f>IF(H1159="","",Sheet1!U1159)</f>
        <v>1</v>
      </c>
      <c r="AG1159" s="15">
        <f>IF(H1159="","",Sheet1!T1159)</f>
        <v>46000</v>
      </c>
      <c r="AH1159" s="46">
        <f t="shared" si="183"/>
        <v>46000</v>
      </c>
      <c r="AL1159" s="48">
        <f t="shared" si="184"/>
        <v>8</v>
      </c>
      <c r="AN1159" s="45">
        <f t="shared" si="185"/>
        <v>3680</v>
      </c>
      <c r="AO1159" s="48">
        <f t="shared" si="186"/>
        <v>33311</v>
      </c>
      <c r="AQ1159" s="52" t="str">
        <f t="shared" si="187"/>
        <v>K-hangtra</v>
      </c>
      <c r="AR1159" s="52">
        <f t="shared" si="188"/>
        <v>156</v>
      </c>
      <c r="AS1159" s="52">
        <f t="shared" si="189"/>
        <v>632</v>
      </c>
    </row>
    <row r="1160" spans="3:45" x14ac:dyDescent="0.25">
      <c r="C1160" s="39" t="str">
        <f>IF(H1160="","",Sheet1!AI1160)</f>
        <v>B</v>
      </c>
      <c r="D1160" s="38" t="s">
        <v>3039</v>
      </c>
      <c r="E1160" s="38" t="s">
        <v>25</v>
      </c>
      <c r="F1160" s="39" t="str">
        <f>IF(H1160="","",Sheet1!AF1160)</f>
        <v>07/10/2025</v>
      </c>
      <c r="G1160" t="str">
        <f>IF(H1160="","",Sheet1!AF1160)</f>
        <v>07/10/2025</v>
      </c>
      <c r="H1160" s="21">
        <v>9106038668</v>
      </c>
      <c r="I1160" t="str">
        <f>IF(H1160="","",Sheet1!AF1160)</f>
        <v>07/10/2025</v>
      </c>
      <c r="J1160" s="40" t="str">
        <f t="shared" si="180"/>
        <v>NKHT2510/00200480100</v>
      </c>
      <c r="L1160" s="42" t="str">
        <f>IF(H1160="","",Sheet1!AK1160)</f>
        <v>K25TTM</v>
      </c>
      <c r="M1160" s="42" t="str">
        <f>IF(H1160="","",Sheet1!AE1160)</f>
        <v>00480100</v>
      </c>
      <c r="N1160" s="43" t="str">
        <f>IF(H1160="","",Sheet1!AF1160)</f>
        <v>07/10/2025</v>
      </c>
      <c r="O1160" s="15" t="str">
        <f>IF(H1160="","",Sheet1!AH1160)</f>
        <v>WIN-HNI-00-002</v>
      </c>
      <c r="S1160" s="40" t="str">
        <f>IF(H1160="","",Sheet1!AL1160)</f>
        <v>4129 WM+ HNI 22 Hoàng Diệu</v>
      </c>
      <c r="V1160" s="40" t="str">
        <f>IF(H1160="","",Sheet1!AL1160)</f>
        <v>4129 WM+ HNI 22 Hoàng Diệu</v>
      </c>
      <c r="Y1160" s="15" t="str">
        <f>IF(H1160="","",Sheet1!AJ1160)</f>
        <v>GM500</v>
      </c>
      <c r="AB1160" s="51">
        <f t="shared" si="181"/>
        <v>5111</v>
      </c>
      <c r="AC1160" s="51">
        <f t="shared" si="182"/>
        <v>131</v>
      </c>
      <c r="AE1160" s="45">
        <f>IF(H1160="","",Sheet1!U1160)</f>
        <v>2</v>
      </c>
      <c r="AG1160" s="15">
        <f>IF(H1160="","",Sheet1!T1160)</f>
        <v>111058</v>
      </c>
      <c r="AH1160" s="46">
        <f t="shared" si="183"/>
        <v>222116</v>
      </c>
      <c r="AL1160" s="48">
        <f t="shared" si="184"/>
        <v>8</v>
      </c>
      <c r="AN1160" s="45">
        <f t="shared" si="185"/>
        <v>17769.28</v>
      </c>
      <c r="AO1160" s="48">
        <f t="shared" si="186"/>
        <v>33311</v>
      </c>
      <c r="AQ1160" s="52" t="str">
        <f t="shared" si="187"/>
        <v>K-hangtra</v>
      </c>
      <c r="AR1160" s="52">
        <f t="shared" si="188"/>
        <v>156</v>
      </c>
      <c r="AS1160" s="52">
        <f t="shared" si="189"/>
        <v>632</v>
      </c>
    </row>
  </sheetData>
  <autoFilter ref="A1:HX1160" xr:uid="{00000000-0009-0000-0000-000000000000}"/>
  <dataValidations count="49">
    <dataValidation allowBlank="1" showInputMessage="1" showErrorMessage="1" promptTitle="MISA SME.NET" prompt="Nhập Số phiếu nhập_x000a_Tối đa 20 ký tự._x000a_Lưu ý: Chỉ nhập với trả lại hàng bán kiêm phiếu nhập." sqref="WVR1:WVR2 WLV1:WLV2 WBZ1:WBZ2 VSD1:VSD2 VIH1:VIH2 UYL1:UYL2 UOP1:UOP2 UET1:UET2 TUX1:TUX2 TLB1:TLB2 TBF1:TBF2 SRJ1:SRJ2 SHN1:SHN2 RXR1:RXR2 RNV1:RNV2 RDZ1:RDZ2 QUD1:QUD2 QKH1:QKH2 QAL1:QAL2 PQP1:PQP2 PGT1:PGT2 OWX1:OWX2 ONB1:ONB2 ODF1:ODF2 NTJ1:NTJ2 NJN1:NJN2 MZR1:MZR2 MPV1:MPV2 MFZ1:MFZ2 LWD1:LWD2 LMH1:LMH2 LCL1:LCL2 KSP1:KSP2 KIT1:KIT2 JYX1:JYX2 JPB1:JPB2 JFF1:JFF2 IVJ1:IVJ2 ILN1:ILN2 IBR1:IBR2 HRV1:HRV2 HHZ1:HHZ2 GYD1:GYD2 GOH1:GOH2 GEL1:GEL2 FUP1:FUP2 FKT1:FKT2 FAX1:FAX2 ERB1:ERB2 EHF1:EHF2 DXJ1:DXJ2 DNN1:DNN2 DDR1:DDR2 CTV1:CTV2 CJZ1:CJZ2 CAD1:CAD2 BQH1:BQH2 BGL1:BGL2 AWP1:AWP2 AMT1:AMT2 ACX1:ACX2 TB1:TB2 JF1:JF2 J1:J1160" xr:uid="{00000000-0002-0000-0000-000000000000}"/>
    <dataValidation operator="equal" allowBlank="1" showInputMessage="1" promptTitle="MISA SME.NET" prompt="Nhập Số hóa đơn._x000a_Tối đa 25 ký tự." sqref="M1:M1160 JI1:JI2 WLY1:WLY2 WCC1:WCC2 VSG1:VSG2 VIK1:VIK2 UYO1:UYO2 UOS1:UOS2 UEW1:UEW2 TVA1:TVA2 TLE1:TLE2 TBI1:TBI2 SRM1:SRM2 SHQ1:SHQ2 RXU1:RXU2 RNY1:RNY2 REC1:REC2 QUG1:QUG2 QKK1:QKK2 QAO1:QAO2 PQS1:PQS2 PGW1:PGW2 OXA1:OXA2 ONE1:ONE2 ODI1:ODI2 NTM1:NTM2 NJQ1:NJQ2 MZU1:MZU2 MPY1:MPY2 MGC1:MGC2 LWG1:LWG2 LMK1:LMK2 LCO1:LCO2 KSS1:KSS2 KIW1:KIW2 JZA1:JZA2 JPE1:JPE2 JFI1:JFI2 IVM1:IVM2 ILQ1:ILQ2 IBU1:IBU2 HRY1:HRY2 HIC1:HIC2 GYG1:GYG2 GOK1:GOK2 GEO1:GEO2 FUS1:FUS2 FKW1:FKW2 FBA1:FBA2 ERE1:ERE2 EHI1:EHI2 DXM1:DXM2 DNQ1:DNQ2 DDU1:DDU2 CTY1:CTY2 CKC1:CKC2 CAG1:CAG2 BQK1:BQK2 BGO1:BGO2 AWS1:AWS2 AMW1:AMW2 ADA1:ADA2 TE1:TE2 WVU1:WVU2" xr:uid="{00000000-0002-0000-0000-000001000000}"/>
    <dataValidation allowBlank="1" showInputMessage="1" showErrorMessage="1" promptTitle="MISA SME.NET" prompt="Nhập Diễn giải phiếu nhập._x000a_Tối đa 255 ký tự._x000a_Lưu ý: Chỉ nhập với trả lại hàng bán kiêm phiếu nhập." sqref="WWD1:WWD2 WMH1:WMH2 WCL1:WCL2 VSP1:VSP2 VIT1:VIT2 UYX1:UYX2 UPB1:UPB2 UFF1:UFF2 TVJ1:TVJ2 TLN1:TLN2 TBR1:TBR2 SRV1:SRV2 SHZ1:SHZ2 RYD1:RYD2 ROH1:ROH2 REL1:REL2 QUP1:QUP2 QKT1:QKT2 QAX1:QAX2 PRB1:PRB2 PHF1:PHF2 OXJ1:OXJ2 ONN1:ONN2 ODR1:ODR2 NTV1:NTV2 NJZ1:NJZ2 NAD1:NAD2 MQH1:MQH2 MGL1:MGL2 LWP1:LWP2 LMT1:LMT2 LCX1:LCX2 KTB1:KTB2 KJF1:KJF2 JZJ1:JZJ2 JPN1:JPN2 JFR1:JFR2 IVV1:IVV2 ILZ1:ILZ2 ICD1:ICD2 HSH1:HSH2 HIL1:HIL2 GYP1:GYP2 GOT1:GOT2 GEX1:GEX2 FVB1:FVB2 FLF1:FLF2 FBJ1:FBJ2 ERN1:ERN2 EHR1:EHR2 DXV1:DXV2 DNZ1:DNZ2 DED1:DED2 CUH1:CUH2 CKL1:CKL2 CAP1:CAP2 BQT1:BQT2 BGX1:BGX2 AXB1:AXB2 ANF1:ANF2 ADJ1:ADJ2 TN1:TN2 JR1:JR2 V1:V1160" xr:uid="{00000000-0002-0000-0000-000002000000}"/>
    <dataValidation operator="equal" allowBlank="1" showInputMessage="1" promptTitle="MISA SME.NET" prompt="Nhập Đơn giá sau thuế_x000a_Tối đa 14 ký tự." sqref="WWN1:WWN2 WMR1:WMR2 WCV1:WCV2 VSZ1:VSZ2 VJD1:VJD2 UZH1:UZH2 UPL1:UPL2 UFP1:UFP2 TVT1:TVT2 TLX1:TLX2 TCB1:TCB2 SSF1:SSF2 SIJ1:SIJ2 RYN1:RYN2 ROR1:ROR2 REV1:REV2 QUZ1:QUZ2 QLD1:QLD2 QBH1:QBH2 PRL1:PRL2 PHP1:PHP2 OXT1:OXT2 ONX1:ONX2 OEB1:OEB2 NUF1:NUF2 NKJ1:NKJ2 NAN1:NAN2 MQR1:MQR2 MGV1:MGV2 LWZ1:LWZ2 LND1:LND2 LDH1:LDH2 KTL1:KTL2 KJP1:KJP2 JZT1:JZT2 JPX1:JPX2 JGB1:JGB2 IWF1:IWF2 IMJ1:IMJ2 ICN1:ICN2 HSR1:HSR2 HIV1:HIV2 GYZ1:GYZ2 GPD1:GPD2 GFH1:GFH2 FVL1:FVL2 FLP1:FLP2 FBT1:FBT2 ERX1:ERX2 EIB1:EIB2 DYF1:DYF2 DOJ1:DOJ2 DEN1:DEN2 CUR1:CUR2 CKV1:CKV2 CAZ1:CAZ2 BRD1:BRD2 BHH1:BHH2 AXL1:AXL2 ANP1:ANP2 ADT1:ADT2 TX1:TX2 KB1:KB2 AF1:AF2" xr:uid="{00000000-0002-0000-0000-000003000000}"/>
    <dataValidation operator="equal" allowBlank="1" showInputMessage="1" promptTitle="MISA SME.NET" prompt="Nhập Tỷ lệ tính thuế (Thuế suất KHAC)_x000a_Nếu thuế suất là KHAC thì nhập giá trị lớn hơn 0 đến 100" sqref="WWU1:WWU2 WMY1:WMY2 WDC1:WDC2 VTG1:VTG2 VJK1:VJK2 UZO1:UZO2 UPS1:UPS2 UFW1:UFW2 TWA1:TWA2 TME1:TME2 TCI1:TCI2 SSM1:SSM2 SIQ1:SIQ2 RYU1:RYU2 ROY1:ROY2 RFC1:RFC2 QVG1:QVG2 QLK1:QLK2 QBO1:QBO2 PRS1:PRS2 PHW1:PHW2 OYA1:OYA2 OOE1:OOE2 OEI1:OEI2 NUM1:NUM2 NKQ1:NKQ2 NAU1:NAU2 MQY1:MQY2 MHC1:MHC2 LXG1:LXG2 LNK1:LNK2 LDO1:LDO2 KTS1:KTS2 KJW1:KJW2 KAA1:KAA2 JQE1:JQE2 JGI1:JGI2 IWM1:IWM2 IMQ1:IMQ2 ICU1:ICU2 HSY1:HSY2 HJC1:HJC2 GZG1:GZG2 GPK1:GPK2 GFO1:GFO2 FVS1:FVS2 FLW1:FLW2 FCA1:FCA2 ESE1:ESE2 EII1:EII2 DYM1:DYM2 DOQ1:DOQ2 DEU1:DEU2 CUY1:CUY2 CLC1:CLC2 CBG1:CBG2 BRK1:BRK2 BHO1:BHO2 AXS1:AXS2 ANW1:ANW2 AEA1:AEA2 UE1:UE2 KI1:KI2 AM1:AM2" xr:uid="{00000000-0002-0000-0000-000004000000}"/>
    <dataValidation allowBlank="1" showInputMessage="1" showErrorMessage="1" prompt="Nhập Hàng hóa nhập giữ hộ/bán hộ. Đối với QĐ48 không sử dụng cột này mà hạch toán trực tiếp vào TK 002, 003_x000a_Nhập 0 hoặc bỏ trống: bỏ trống_x000a_Nhập 1: hàng hoá giữ hộ,gia công_x000a_Nhập 2: hàng hoá bán hộ,ký gửi_x000a_Lưu ý: Chỉ nhập với trả lại hàng bán kiêm phiếu nhập" sqref="WXD1:WXD2 WNH1:WNH2 WDL1:WDL2 VTP1:VTP2 VJT1:VJT2 UZX1:UZX2 UQB1:UQB2 UGF1:UGF2 TWJ1:TWJ2 TMN1:TMN2 TCR1:TCR2 SSV1:SSV2 SIZ1:SIZ2 RZD1:RZD2 RPH1:RPH2 RFL1:RFL2 QVP1:QVP2 QLT1:QLT2 QBX1:QBX2 PSB1:PSB2 PIF1:PIF2 OYJ1:OYJ2 OON1:OON2 OER1:OER2 NUV1:NUV2 NKZ1:NKZ2 NBD1:NBD2 MRH1:MRH2 MHL1:MHL2 LXP1:LXP2 LNT1:LNT2 LDX1:LDX2 KUB1:KUB2 KKF1:KKF2 KAJ1:KAJ2 JQN1:JQN2 JGR1:JGR2 IWV1:IWV2 IMZ1:IMZ2 IDD1:IDD2 HTH1:HTH2 HJL1:HJL2 GZP1:GZP2 GPT1:GPT2 GFX1:GFX2 FWB1:FWB2 FMF1:FMF2 FCJ1:FCJ2 ESN1:ESN2 EIR1:EIR2 DYV1:DYV2 DOZ1:DOZ2 DFD1:DFD2 CVH1:CVH2 CLL1:CLL2 CBP1:CBP2 BRT1:BRT2 BHX1:BHX2 AYB1:AYB2 AOF1:AOF2 AEJ1:AEJ2 UN1:UN2 KR1:KR2 AV1:AV2" xr:uid="{00000000-0002-0000-0000-000005000000}"/>
    <dataValidation allowBlank="1" showInputMessage="1" showErrorMessage="1" promptTitle="MISA SME.NET" prompt="Nhập Đơn giá vốn_x000a_Tối đa 14 ký tự._x000a_Lưu ý: Chỉ nhập với trả lại hàng bán kiêm phiếu nhập." sqref="WXB1:WXB2 WNF1:WNF2 WDJ1:WDJ2 VTN1:VTN2 VJR1:VJR2 UZV1:UZV2 UPZ1:UPZ2 UGD1:UGD2 TWH1:TWH2 TML1:TML2 TCP1:TCP2 SST1:SST2 SIX1:SIX2 RZB1:RZB2 RPF1:RPF2 RFJ1:RFJ2 QVN1:QVN2 QLR1:QLR2 QBV1:QBV2 PRZ1:PRZ2 PID1:PID2 OYH1:OYH2 OOL1:OOL2 OEP1:OEP2 NUT1:NUT2 NKX1:NKX2 NBB1:NBB2 MRF1:MRF2 MHJ1:MHJ2 LXN1:LXN2 LNR1:LNR2 LDV1:LDV2 KTZ1:KTZ2 KKD1:KKD2 KAH1:KAH2 JQL1:JQL2 JGP1:JGP2 IWT1:IWT2 IMX1:IMX2 IDB1:IDB2 HTF1:HTF2 HJJ1:HJJ2 GZN1:GZN2 GPR1:GPR2 GFV1:GFV2 FVZ1:FVZ2 FMD1:FMD2 FCH1:FCH2 ESL1:ESL2 EIP1:EIP2 DYT1:DYT2 DOX1:DOX2 DFB1:DFB2 CVF1:CVF2 CLJ1:CLJ2 CBN1:CBN2 BRR1:BRR2 BHV1:BHV2 AXZ1:AXZ2 AOD1:AOD2 AEH1:AEH2 UL1:UL2 KP1:KP2 AT1:AT2" xr:uid="{00000000-0002-0000-0000-000006000000}"/>
    <dataValidation allowBlank="1" showInputMessage="1" showErrorMessage="1" promptTitle="MISA SME.NET" prompt="Nhập Tiền vốn_x000a_Tối đa 14 ký tự._x000a_Lưu ý: Chỉ nhập với trả lại hàng bán kiêm phiếu nhập." sqref="WXC1:WXC2 WNG1:WNG2 WDK1:WDK2 VTO1:VTO2 VJS1:VJS2 UZW1:UZW2 UQA1:UQA2 UGE1:UGE2 TWI1:TWI2 TMM1:TMM2 TCQ1:TCQ2 SSU1:SSU2 SIY1:SIY2 RZC1:RZC2 RPG1:RPG2 RFK1:RFK2 QVO1:QVO2 QLS1:QLS2 QBW1:QBW2 PSA1:PSA2 PIE1:PIE2 OYI1:OYI2 OOM1:OOM2 OEQ1:OEQ2 NUU1:NUU2 NKY1:NKY2 NBC1:NBC2 MRG1:MRG2 MHK1:MHK2 LXO1:LXO2 LNS1:LNS2 LDW1:LDW2 KUA1:KUA2 KKE1:KKE2 KAI1:KAI2 JQM1:JQM2 JGQ1:JGQ2 IWU1:IWU2 IMY1:IMY2 IDC1:IDC2 HTG1:HTG2 HJK1:HJK2 GZO1:GZO2 GPS1:GPS2 GFW1:GFW2 FWA1:FWA2 FME1:FME2 FCI1:FCI2 ESM1:ESM2 EIQ1:EIQ2 DYU1:DYU2 DOY1:DOY2 DFC1:DFC2 CVG1:CVG2 CLK1:CLK2 CBO1:CBO2 BRS1:BRS2 BHW1:BHW2 AYA1:AYA2 AOE1:AOE2 AEI1:AEI2 UM1:UM2 KQ1:KQ2 AU1:AU2" xr:uid="{00000000-0002-0000-0000-000007000000}"/>
    <dataValidation allowBlank="1" showInputMessage="1" showErrorMessage="1" promptTitle="MISA SME.NET" prompt="Nhập Mã kho._x000a_Lưu ý: Chỉ nhập với trả lại hàng bán kiêm phiếu nhập." sqref="WWY1:WWY2 WNC1:WNC2 WDG1:WDG2 VTK1:VTK2 VJO1:VJO2 UZS1:UZS2 UPW1:UPW2 UGA1:UGA2 TWE1:TWE2 TMI1:TMI2 TCM1:TCM2 SSQ1:SSQ2 SIU1:SIU2 RYY1:RYY2 RPC1:RPC2 RFG1:RFG2 QVK1:QVK2 QLO1:QLO2 QBS1:QBS2 PRW1:PRW2 PIA1:PIA2 OYE1:OYE2 OOI1:OOI2 OEM1:OEM2 NUQ1:NUQ2 NKU1:NKU2 NAY1:NAY2 MRC1:MRC2 MHG1:MHG2 LXK1:LXK2 LNO1:LNO2 LDS1:LDS2 KTW1:KTW2 KKA1:KKA2 KAE1:KAE2 JQI1:JQI2 JGM1:JGM2 IWQ1:IWQ2 IMU1:IMU2 ICY1:ICY2 HTC1:HTC2 HJG1:HJG2 GZK1:GZK2 GPO1:GPO2 GFS1:GFS2 FVW1:FVW2 FMA1:FMA2 FCE1:FCE2 ESI1:ESI2 EIM1:EIM2 DYQ1:DYQ2 DOU1:DOU2 DEY1:DEY2 CVC1:CVC2 CLG1:CLG2 CBK1:CBK2 BRO1:BRO2 BHS1:BHS2 AXW1:AXW2 AOA1:AOA2 AEE1:AEE2 UI1:UI2 KM1:KM2 AQ1:AQ1160" xr:uid="{00000000-0002-0000-0000-000008000000}"/>
    <dataValidation allowBlank="1" showInputMessage="1" showErrorMessage="1" promptTitle="MISA SME.NET" prompt="Nhập Tài khoản kho._x000a_Lưu ý: Chỉ nhập với trả lại hàng bán kiêm phiếu nhập." sqref="WWZ1:WWZ2 WND1:WND2 WDH1:WDH2 VTL1:VTL2 VJP1:VJP2 UZT1:UZT2 UPX1:UPX2 UGB1:UGB2 TWF1:TWF2 TMJ1:TMJ2 TCN1:TCN2 SSR1:SSR2 SIV1:SIV2 RYZ1:RYZ2 RPD1:RPD2 RFH1:RFH2 QVL1:QVL2 QLP1:QLP2 QBT1:QBT2 PRX1:PRX2 PIB1:PIB2 OYF1:OYF2 OOJ1:OOJ2 OEN1:OEN2 NUR1:NUR2 NKV1:NKV2 NAZ1:NAZ2 MRD1:MRD2 MHH1:MHH2 LXL1:LXL2 LNP1:LNP2 LDT1:LDT2 KTX1:KTX2 KKB1:KKB2 KAF1:KAF2 JQJ1:JQJ2 JGN1:JGN2 IWR1:IWR2 IMV1:IMV2 ICZ1:ICZ2 HTD1:HTD2 HJH1:HJH2 GZL1:GZL2 GPP1:GPP2 GFT1:GFT2 FVX1:FVX2 FMB1:FMB2 FCF1:FCF2 ESJ1:ESJ2 EIN1:EIN2 DYR1:DYR2 DOV1:DOV2 DEZ1:DEZ2 CVD1:CVD2 CLH1:CLH2 CBL1:CBL2 BRP1:BRP2 BHT1:BHT2 AXX1:AXX2 AOB1:AOB2 AEF1:AEF2 UJ1:UJ2 KN1:KN2 AR1:AR1160" xr:uid="{00000000-0002-0000-0000-000009000000}"/>
    <dataValidation allowBlank="1" showInputMessage="1" showErrorMessage="1" promptTitle="MISA SME.NET" prompt="Nhập Tài khoản giá vốn._x000a_Lưu ý: Chỉ nhập với trả lại hàng bán kiêm phiếu nhập." sqref="WXA1:WXA2 WNE1:WNE2 WDI1:WDI2 VTM1:VTM2 VJQ1:VJQ2 UZU1:UZU2 UPY1:UPY2 UGC1:UGC2 TWG1:TWG2 TMK1:TMK2 TCO1:TCO2 SSS1:SSS2 SIW1:SIW2 RZA1:RZA2 RPE1:RPE2 RFI1:RFI2 QVM1:QVM2 QLQ1:QLQ2 QBU1:QBU2 PRY1:PRY2 PIC1:PIC2 OYG1:OYG2 OOK1:OOK2 OEO1:OEO2 NUS1:NUS2 NKW1:NKW2 NBA1:NBA2 MRE1:MRE2 MHI1:MHI2 LXM1:LXM2 LNQ1:LNQ2 LDU1:LDU2 KTY1:KTY2 KKC1:KKC2 KAG1:KAG2 JQK1:JQK2 JGO1:JGO2 IWS1:IWS2 IMW1:IMW2 IDA1:IDA2 HTE1:HTE2 HJI1:HJI2 GZM1:GZM2 GPQ1:GPQ2 GFU1:GFU2 FVY1:FVY2 FMC1:FMC2 FCG1:FCG2 ESK1:ESK2 EIO1:EIO2 DYS1:DYS2 DOW1:DOW2 DFA1:DFA2 CVE1:CVE2 CLI1:CLI2 CBM1:CBM2 BRQ1:BRQ2 BHU1:BHU2 AXY1:AXY2 AOC1:AOC2 AEG1:AEG2 UK1:UK2 KO1:KO2 AS1:AS1160" xr:uid="{00000000-0002-0000-0000-00000A000000}"/>
    <dataValidation allowBlank="1" showInputMessage="1" showErrorMessage="1" promptTitle="MISA SME.NET" prompt="Nhập Người giao hàng._x000a_Tối đa 128 ký tự._x000a_Lưu ý: Chỉ nhập với trả lại hàng bán kiêm phiếu nhập." sqref="WWC1:WWC2 WMG1:WMG2 WCK1:WCK2 VSO1:VSO2 VIS1:VIS2 UYW1:UYW2 UPA1:UPA2 UFE1:UFE2 TVI1:TVI2 TLM1:TLM2 TBQ1:TBQ2 SRU1:SRU2 SHY1:SHY2 RYC1:RYC2 ROG1:ROG2 REK1:REK2 QUO1:QUO2 QKS1:QKS2 QAW1:QAW2 PRA1:PRA2 PHE1:PHE2 OXI1:OXI2 ONM1:ONM2 ODQ1:ODQ2 NTU1:NTU2 NJY1:NJY2 NAC1:NAC2 MQG1:MQG2 MGK1:MGK2 LWO1:LWO2 LMS1:LMS2 LCW1:LCW2 KTA1:KTA2 KJE1:KJE2 JZI1:JZI2 JPM1:JPM2 JFQ1:JFQ2 IVU1:IVU2 ILY1:ILY2 ICC1:ICC2 HSG1:HSG2 HIK1:HIK2 GYO1:GYO2 GOS1:GOS2 GEW1:GEW2 FVA1:FVA2 FLE1:FLE2 FBI1:FBI2 ERM1:ERM2 EHQ1:EHQ2 DXU1:DXU2 DNY1:DNY2 DEC1:DEC2 CUG1:CUG2 CKK1:CKK2 CAO1:CAO2 BQS1:BQS2 BGW1:BGW2 AXA1:AXA2 ANE1:ANE2 ADI1:ADI2 TM1:TM2 JQ1:JQ2 U1:U2" xr:uid="{00000000-0002-0000-0000-00000B000000}"/>
    <dataValidation allowBlank="1" showInputMessage="1" showErrorMessage="1" promptTitle="MISA SME.NET" prompt="Nhập Kèm theo chứng từ gốc (Phiếu nhập)._x000a_Tối đa 50 ký tự._x000a_Lưu ý: Chỉ nhập với trả lại hàng bán kiêm phiếu nhập." sqref="WWE1:WWE2 WMI1:WMI2 WCM1:WCM2 VSQ1:VSQ2 VIU1:VIU2 UYY1:UYY2 UPC1:UPC2 UFG1:UFG2 TVK1:TVK2 TLO1:TLO2 TBS1:TBS2 SRW1:SRW2 SIA1:SIA2 RYE1:RYE2 ROI1:ROI2 REM1:REM2 QUQ1:QUQ2 QKU1:QKU2 QAY1:QAY2 PRC1:PRC2 PHG1:PHG2 OXK1:OXK2 ONO1:ONO2 ODS1:ODS2 NTW1:NTW2 NKA1:NKA2 NAE1:NAE2 MQI1:MQI2 MGM1:MGM2 LWQ1:LWQ2 LMU1:LMU2 LCY1:LCY2 KTC1:KTC2 KJG1:KJG2 JZK1:JZK2 JPO1:JPO2 JFS1:JFS2 IVW1:IVW2 IMA1:IMA2 ICE1:ICE2 HSI1:HSI2 HIM1:HIM2 GYQ1:GYQ2 GOU1:GOU2 GEY1:GEY2 FVC1:FVC2 FLG1:FLG2 FBK1:FBK2 ERO1:ERO2 EHS1:EHS2 DXW1:DXW2 DOA1:DOA2 DEE1:DEE2 CUI1:CUI2 CKM1:CKM2 CAQ1:CAQ2 BQU1:BQU2 BGY1:BGY2 AXC1:AXC2 ANG1:ANG2 ADK1:ADK2 TO1:TO2 JS1:JS2 W1:W2" xr:uid="{00000000-0002-0000-0000-00000C000000}"/>
    <dataValidation allowBlank="1" showInputMessage="1" showErrorMessage="1" promptTitle="MISA SME.NET" prompt="Nhập Nhân viên bán hàng." sqref="WWB1:WWB2 WMF1:WMF2 WCJ1:WCJ2 VSN1:VSN2 VIR1:VIR2 UYV1:UYV2 UOZ1:UOZ2 UFD1:UFD2 TVH1:TVH2 TLL1:TLL2 TBP1:TBP2 SRT1:SRT2 SHX1:SHX2 RYB1:RYB2 ROF1:ROF2 REJ1:REJ2 QUN1:QUN2 QKR1:QKR2 QAV1:QAV2 PQZ1:PQZ2 PHD1:PHD2 OXH1:OXH2 ONL1:ONL2 ODP1:ODP2 NTT1:NTT2 NJX1:NJX2 NAB1:NAB2 MQF1:MQF2 MGJ1:MGJ2 LWN1:LWN2 LMR1:LMR2 LCV1:LCV2 KSZ1:KSZ2 KJD1:KJD2 JZH1:JZH2 JPL1:JPL2 JFP1:JFP2 IVT1:IVT2 ILX1:ILX2 ICB1:ICB2 HSF1:HSF2 HIJ1:HIJ2 GYN1:GYN2 GOR1:GOR2 GEV1:GEV2 FUZ1:FUZ2 FLD1:FLD2 FBH1:FBH2 ERL1:ERL2 EHP1:EHP2 DXT1:DXT2 DNX1:DNX2 DEB1:DEB2 CUF1:CUF2 CKJ1:CKJ2 CAN1:CAN2 BQR1:BQR2 BGV1:BGV2 AWZ1:AWZ2 AND1:AND2 ADH1:ADH2 TL1:TL2 JP1:JP2 T1:T2" xr:uid="{00000000-0002-0000-0000-00000D000000}"/>
    <dataValidation allowBlank="1" showInputMessage="1" promptTitle="MISA SME.NET" prompt="Nhập Hàng hóa không tổng hợp trên tờ khai thuế giá trị gia tăng._x000a_Lưu ý chỉ nhập với Hình thức bán hàng là (Bán hàng hóa dịch vụ trong nước)._x000a_Nhập 0 hoặc bỏ trống: Không tích chọn_x000a_Nhập 1: Tích chọn" sqref="WWX1:WWX2 WNB1:WNB2 WDF1:WDF2 VTJ1:VTJ2 VJN1:VJN2 UZR1:UZR2 UPV1:UPV2 UFZ1:UFZ2 TWD1:TWD2 TMH1:TMH2 TCL1:TCL2 SSP1:SSP2 SIT1:SIT2 RYX1:RYX2 RPB1:RPB2 RFF1:RFF2 QVJ1:QVJ2 QLN1:QLN2 QBR1:QBR2 PRV1:PRV2 PHZ1:PHZ2 OYD1:OYD2 OOH1:OOH2 OEL1:OEL2 NUP1:NUP2 NKT1:NKT2 NAX1:NAX2 MRB1:MRB2 MHF1:MHF2 LXJ1:LXJ2 LNN1:LNN2 LDR1:LDR2 KTV1:KTV2 KJZ1:KJZ2 KAD1:KAD2 JQH1:JQH2 JGL1:JGL2 IWP1:IWP2 IMT1:IMT2 ICX1:ICX2 HTB1:HTB2 HJF1:HJF2 GZJ1:GZJ2 GPN1:GPN2 GFR1:GFR2 FVV1:FVV2 FLZ1:FLZ2 FCD1:FCD2 ESH1:ESH2 EIL1:EIL2 DYP1:DYP2 DOT1:DOT2 DEX1:DEX2 CVB1:CVB2 CLF1:CLF2 CBJ1:CBJ2 BRN1:BRN2 BHR1:BHR2 AXV1:AXV2 ANZ1:ANZ2 AED1:AED2 UH1:UH2 KL1:KL2 AP1:AP2" xr:uid="{00000000-0002-0000-0000-00000E000000}"/>
    <dataValidation operator="equal" allowBlank="1" showInputMessage="1" promptTitle="MISA SME.NET" prompt="Nhập Mã số thuế._x000a_Tối đa 50 ký tự" sqref="WVZ1:WVZ2 WMD1:WMD2 WCH1:WCH2 VSL1:VSL2 VIP1:VIP2 UYT1:UYT2 UOX1:UOX2 UFB1:UFB2 TVF1:TVF2 TLJ1:TLJ2 TBN1:TBN2 SRR1:SRR2 SHV1:SHV2 RXZ1:RXZ2 ROD1:ROD2 REH1:REH2 QUL1:QUL2 QKP1:QKP2 QAT1:QAT2 PQX1:PQX2 PHB1:PHB2 OXF1:OXF2 ONJ1:ONJ2 ODN1:ODN2 NTR1:NTR2 NJV1:NJV2 MZZ1:MZZ2 MQD1:MQD2 MGH1:MGH2 LWL1:LWL2 LMP1:LMP2 LCT1:LCT2 KSX1:KSX2 KJB1:KJB2 JZF1:JZF2 JPJ1:JPJ2 JFN1:JFN2 IVR1:IVR2 ILV1:ILV2 IBZ1:IBZ2 HSD1:HSD2 HIH1:HIH2 GYL1:GYL2 GOP1:GOP2 GET1:GET2 FUX1:FUX2 FLB1:FLB2 FBF1:FBF2 ERJ1:ERJ2 EHN1:EHN2 DXR1:DXR2 DNV1:DNV2 DDZ1:DDZ2 CUD1:CUD2 CKH1:CKH2 CAL1:CAL2 BQP1:BQP2 BGT1:BGT2 AWX1:AWX2 ANB1:ANB2 ADF1:ADF2 TJ1:TJ2 JN1:JN2 R1:R2" xr:uid="{00000000-0002-0000-0000-00000F000000}"/>
    <dataValidation operator="equal" allowBlank="1" showInputMessage="1" promptTitle="MISA SME.NET" prompt="Nhập Địa chỉ_x000a_Tối đa 255 ký tự" sqref="WVY1:WVY2 WMC1:WMC2 WCG1:WCG2 VSK1:VSK2 VIO1:VIO2 UYS1:UYS2 UOW1:UOW2 UFA1:UFA2 TVE1:TVE2 TLI1:TLI2 TBM1:TBM2 SRQ1:SRQ2 SHU1:SHU2 RXY1:RXY2 ROC1:ROC2 REG1:REG2 QUK1:QUK2 QKO1:QKO2 QAS1:QAS2 PQW1:PQW2 PHA1:PHA2 OXE1:OXE2 ONI1:ONI2 ODM1:ODM2 NTQ1:NTQ2 NJU1:NJU2 MZY1:MZY2 MQC1:MQC2 MGG1:MGG2 LWK1:LWK2 LMO1:LMO2 LCS1:LCS2 KSW1:KSW2 KJA1:KJA2 JZE1:JZE2 JPI1:JPI2 JFM1:JFM2 IVQ1:IVQ2 ILU1:ILU2 IBY1:IBY2 HSC1:HSC2 HIG1:HIG2 GYK1:GYK2 GOO1:GOO2 GES1:GES2 FUW1:FUW2 FLA1:FLA2 FBE1:FBE2 ERI1:ERI2 EHM1:EHM2 DXQ1:DXQ2 DNU1:DNU2 DDY1:DDY2 CUC1:CUC2 CKG1:CKG2 CAK1:CAK2 BQO1:BQO2 BGS1:BGS2 AWW1:AWW2 ANA1:ANA2 ADE1:ADE2 TI1:TI2 JM1:JM2 Q1:Q2" xr:uid="{00000000-0002-0000-0000-000010000000}"/>
    <dataValidation operator="equal" allowBlank="1" showInputMessage="1" promptTitle="MISA SME.NET" prompt="Nhập Tên khách hàng_x000a_Tối đa 128 ký tự." sqref="WVX1:WVX2 WMB1:WMB2 WCF1:WCF2 VSJ1:VSJ2 VIN1:VIN2 UYR1:UYR2 UOV1:UOV2 UEZ1:UEZ2 TVD1:TVD2 TLH1:TLH2 TBL1:TBL2 SRP1:SRP2 SHT1:SHT2 RXX1:RXX2 ROB1:ROB2 REF1:REF2 QUJ1:QUJ2 QKN1:QKN2 QAR1:QAR2 PQV1:PQV2 PGZ1:PGZ2 OXD1:OXD2 ONH1:ONH2 ODL1:ODL2 NTP1:NTP2 NJT1:NJT2 MZX1:MZX2 MQB1:MQB2 MGF1:MGF2 LWJ1:LWJ2 LMN1:LMN2 LCR1:LCR2 KSV1:KSV2 KIZ1:KIZ2 JZD1:JZD2 JPH1:JPH2 JFL1:JFL2 IVP1:IVP2 ILT1:ILT2 IBX1:IBX2 HSB1:HSB2 HIF1:HIF2 GYJ1:GYJ2 GON1:GON2 GER1:GER2 FUV1:FUV2 FKZ1:FKZ2 FBD1:FBD2 ERH1:ERH2 EHL1:EHL2 DXP1:DXP2 DNT1:DNT2 DDX1:DDX2 CUB1:CUB2 CKF1:CKF2 CAJ1:CAJ2 BQN1:BQN2 BGR1:BGR2 AWV1:AWV2 AMZ1:AMZ2 ADD1:ADD2 TH1:TH2 JL1:JL2 P1:P2" xr:uid="{00000000-0002-0000-0000-000011000000}"/>
    <dataValidation showInputMessage="1" errorTitle="MISA SME.NET 2012" error="Mã khách hàng không được để trống!" promptTitle="MISA SME.NET" prompt="Nhập Mã khách hàng" sqref="WVW1:WVW2 WMA1:WMA2 WCE1:WCE2 VSI1:VSI2 VIM1:VIM2 UYQ1:UYQ2 UOU1:UOU2 UEY1:UEY2 TVC1:TVC2 TLG1:TLG2 TBK1:TBK2 SRO1:SRO2 SHS1:SHS2 RXW1:RXW2 ROA1:ROA2 REE1:REE2 QUI1:QUI2 QKM1:QKM2 QAQ1:QAQ2 PQU1:PQU2 PGY1:PGY2 OXC1:OXC2 ONG1:ONG2 ODK1:ODK2 NTO1:NTO2 NJS1:NJS2 MZW1:MZW2 MQA1:MQA2 MGE1:MGE2 LWI1:LWI2 LMM1:LMM2 LCQ1:LCQ2 KSU1:KSU2 KIY1:KIY2 JZC1:JZC2 JPG1:JPG2 JFK1:JFK2 IVO1:IVO2 ILS1:ILS2 IBW1:IBW2 HSA1:HSA2 HIE1:HIE2 GYI1:GYI2 GOM1:GOM2 GEQ1:GEQ2 FUU1:FUU2 FKY1:FKY2 FBC1:FBC2 ERG1:ERG2 EHK1:EHK2 DXO1:DXO2 DNS1:DNS2 DDW1:DDW2 CUA1:CUA2 CKE1:CKE2 CAI1:CAI2 BQM1:BQM2 BGQ1:BGQ2 AWU1:AWU2 AMY1:AMY2 ADC1:ADC2 TG1:TG2 JK1:JK2 O1:O1160" xr:uid="{00000000-0002-0000-0000-000012000000}"/>
    <dataValidation operator="equal" allowBlank="1" showInputMessage="1" promptTitle="MISA SME.NET" prompt="Nhập Là hàng khuyến mại._x000a_Nhập 0 hoặc để trống: Hàng không khuyến mại._x000a_Nhập 1: Là hàng khuyến mại." sqref="WWI1:WWI2 WMM1:WMM2 WCQ1:WCQ2 VSU1:VSU2 VIY1:VIY2 UZC1:UZC2 UPG1:UPG2 UFK1:UFK2 TVO1:TVO2 TLS1:TLS2 TBW1:TBW2 SSA1:SSA2 SIE1:SIE2 RYI1:RYI2 ROM1:ROM2 REQ1:REQ2 QUU1:QUU2 QKY1:QKY2 QBC1:QBC2 PRG1:PRG2 PHK1:PHK2 OXO1:OXO2 ONS1:ONS2 ODW1:ODW2 NUA1:NUA2 NKE1:NKE2 NAI1:NAI2 MQM1:MQM2 MGQ1:MGQ2 LWU1:LWU2 LMY1:LMY2 LDC1:LDC2 KTG1:KTG2 KJK1:KJK2 JZO1:JZO2 JPS1:JPS2 JFW1:JFW2 IWA1:IWA2 IME1:IME2 ICI1:ICI2 HSM1:HSM2 HIQ1:HIQ2 GYU1:GYU2 GOY1:GOY2 GFC1:GFC2 FVG1:FVG2 FLK1:FLK2 FBO1:FBO2 ERS1:ERS2 EHW1:EHW2 DYA1:DYA2 DOE1:DOE2 DEI1:DEI2 CUM1:CUM2 CKQ1:CKQ2 CAU1:CAU2 BQY1:BQY2 BHC1:BHC2 AXG1:AXG2 ANK1:ANK2 ADO1:ADO2 TS1:TS2 JW1:JW2 AA1:AA2" xr:uid="{00000000-0002-0000-0000-000013000000}"/>
    <dataValidation operator="equal" allowBlank="1" showInputMessage="1" promptTitle="MISA SME.NET" prompt="Nhập Tên mặt hàng_x000a_Tối đa 255 ký tự." sqref="WWH1:WWH2 WML1:WML2 WCP1:WCP2 VST1:VST2 VIX1:VIX2 UZB1:UZB2 UPF1:UPF2 UFJ1:UFJ2 TVN1:TVN2 TLR1:TLR2 TBV1:TBV2 SRZ1:SRZ2 SID1:SID2 RYH1:RYH2 ROL1:ROL2 REP1:REP2 QUT1:QUT2 QKX1:QKX2 QBB1:QBB2 PRF1:PRF2 PHJ1:PHJ2 OXN1:OXN2 ONR1:ONR2 ODV1:ODV2 NTZ1:NTZ2 NKD1:NKD2 NAH1:NAH2 MQL1:MQL2 MGP1:MGP2 LWT1:LWT2 LMX1:LMX2 LDB1:LDB2 KTF1:KTF2 KJJ1:KJJ2 JZN1:JZN2 JPR1:JPR2 JFV1:JFV2 IVZ1:IVZ2 IMD1:IMD2 ICH1:ICH2 HSL1:HSL2 HIP1:HIP2 GYT1:GYT2 GOX1:GOX2 GFB1:GFB2 FVF1:FVF2 FLJ1:FLJ2 FBN1:FBN2 ERR1:ERR2 EHV1:EHV2 DXZ1:DXZ2 DOD1:DOD2 DEH1:DEH2 CUL1:CUL2 CKP1:CKP2 CAT1:CAT2 BQX1:BQX2 BHB1:BHB2 AXF1:AXF2 ANJ1:ANJ2 ADN1:ADN2 TR1:TR2 JV1:JV2 Z1:Z2" xr:uid="{00000000-0002-0000-0000-000014000000}"/>
    <dataValidation operator="equal" allowBlank="1" showInputMessage="1" promptTitle="MISA SME.NET" prompt="Nhập Mã đơn vị tính." sqref="WWL1:WWL2 WMP1:WMP2 WCT1:WCT2 VSX1:VSX2 VJB1:VJB2 UZF1:UZF2 UPJ1:UPJ2 UFN1:UFN2 TVR1:TVR2 TLV1:TLV2 TBZ1:TBZ2 SSD1:SSD2 SIH1:SIH2 RYL1:RYL2 ROP1:ROP2 RET1:RET2 QUX1:QUX2 QLB1:QLB2 QBF1:QBF2 PRJ1:PRJ2 PHN1:PHN2 OXR1:OXR2 ONV1:ONV2 ODZ1:ODZ2 NUD1:NUD2 NKH1:NKH2 NAL1:NAL2 MQP1:MQP2 MGT1:MGT2 LWX1:LWX2 LNB1:LNB2 LDF1:LDF2 KTJ1:KTJ2 KJN1:KJN2 JZR1:JZR2 JPV1:JPV2 JFZ1:JFZ2 IWD1:IWD2 IMH1:IMH2 ICL1:ICL2 HSP1:HSP2 HIT1:HIT2 GYX1:GYX2 GPB1:GPB2 GFF1:GFF2 FVJ1:FVJ2 FLN1:FLN2 FBR1:FBR2 ERV1:ERV2 EHZ1:EHZ2 DYD1:DYD2 DOH1:DOH2 DEL1:DEL2 CUP1:CUP2 CKT1:CKT2 CAX1:CAX2 BRB1:BRB2 BHF1:BHF2 AXJ1:AXJ2 ANN1:ANN2 ADR1:ADR2 TV1:TV2 JZ1:JZ2 AD1:AD2" xr:uid="{00000000-0002-0000-0000-000015000000}"/>
    <dataValidation operator="equal" allowBlank="1" showInputMessage="1" promptTitle="MISA SME.NET" prompt="Nhập Thành tiền_x000a_Tối đa 14 ký tự." sqref="AH1:AH1160 WMT1:WMT2 WCX1:WCX2 VTB1:VTB2 VJF1:VJF2 UZJ1:UZJ2 UPN1:UPN2 UFR1:UFR2 TVV1:TVV2 TLZ1:TLZ2 TCD1:TCD2 SSH1:SSH2 SIL1:SIL2 RYP1:RYP2 ROT1:ROT2 REX1:REX2 QVB1:QVB2 QLF1:QLF2 QBJ1:QBJ2 PRN1:PRN2 PHR1:PHR2 OXV1:OXV2 ONZ1:ONZ2 OED1:OED2 NUH1:NUH2 NKL1:NKL2 NAP1:NAP2 MQT1:MQT2 MGX1:MGX2 LXB1:LXB2 LNF1:LNF2 LDJ1:LDJ2 KTN1:KTN2 KJR1:KJR2 JZV1:JZV2 JPZ1:JPZ2 JGD1:JGD2 IWH1:IWH2 IML1:IML2 ICP1:ICP2 HST1:HST2 HIX1:HIX2 GZB1:GZB2 GPF1:GPF2 GFJ1:GFJ2 FVN1:FVN2 FLR1:FLR2 FBV1:FBV2 ERZ1:ERZ2 EID1:EID2 DYH1:DYH2 DOL1:DOL2 DEP1:DEP2 CUT1:CUT2 CKX1:CKX2 CBB1:CBB2 BRF1:BRF2 BHJ1:BHJ2 AXN1:AXN2 ANR1:ANR2 ADV1:ADV2 TZ1:TZ2 KD1:KD2 WWP1:WWP2" xr:uid="{00000000-0002-0000-0000-000016000000}"/>
    <dataValidation operator="equal" allowBlank="1" showInputMessage="1" promptTitle="MISA SME.NET" prompt="Nhập Tiền chiết khấu_x000a_Tối đa 14 ký tự." sqref="WWR1:WWR2 WMV1:WMV2 WCZ1:WCZ2 VTD1:VTD2 VJH1:VJH2 UZL1:UZL2 UPP1:UPP2 UFT1:UFT2 TVX1:TVX2 TMB1:TMB2 TCF1:TCF2 SSJ1:SSJ2 SIN1:SIN2 RYR1:RYR2 ROV1:ROV2 REZ1:REZ2 QVD1:QVD2 QLH1:QLH2 QBL1:QBL2 PRP1:PRP2 PHT1:PHT2 OXX1:OXX2 OOB1:OOB2 OEF1:OEF2 NUJ1:NUJ2 NKN1:NKN2 NAR1:NAR2 MQV1:MQV2 MGZ1:MGZ2 LXD1:LXD2 LNH1:LNH2 LDL1:LDL2 KTP1:KTP2 KJT1:KJT2 JZX1:JZX2 JQB1:JQB2 JGF1:JGF2 IWJ1:IWJ2 IMN1:IMN2 ICR1:ICR2 HSV1:HSV2 HIZ1:HIZ2 GZD1:GZD2 GPH1:GPH2 GFL1:GFL2 FVP1:FVP2 FLT1:FLT2 FBX1:FBX2 ESB1:ESB2 EIF1:EIF2 DYJ1:DYJ2 DON1:DON2 DER1:DER2 CUV1:CUV2 CKZ1:CKZ2 CBD1:CBD2 BRH1:BRH2 BHL1:BHL2 AXP1:AXP2 ANT1:ANT2 ADX1:ADX2 UB1:UB2 KF1:KF2 AJ1:AJ2" xr:uid="{00000000-0002-0000-0000-000017000000}"/>
    <dataValidation allowBlank="1" showInputMessage="1" promptTitle="MISA SME.NET" prompt="Nhập Tỷ lệ chiết khẩu_x000a_Nhập giá trị trong khoảng 0 - 100." sqref="WWQ1:WWQ2 WMU1:WMU2 WCY1:WCY2 VTC1:VTC2 VJG1:VJG2 UZK1:UZK2 UPO1:UPO2 UFS1:UFS2 TVW1:TVW2 TMA1:TMA2 TCE1:TCE2 SSI1:SSI2 SIM1:SIM2 RYQ1:RYQ2 ROU1:ROU2 REY1:REY2 QVC1:QVC2 QLG1:QLG2 QBK1:QBK2 PRO1:PRO2 PHS1:PHS2 OXW1:OXW2 OOA1:OOA2 OEE1:OEE2 NUI1:NUI2 NKM1:NKM2 NAQ1:NAQ2 MQU1:MQU2 MGY1:MGY2 LXC1:LXC2 LNG1:LNG2 LDK1:LDK2 KTO1:KTO2 KJS1:KJS2 JZW1:JZW2 JQA1:JQA2 JGE1:JGE2 IWI1:IWI2 IMM1:IMM2 ICQ1:ICQ2 HSU1:HSU2 HIY1:HIY2 GZC1:GZC2 GPG1:GPG2 GFK1:GFK2 FVO1:FVO2 FLS1:FLS2 FBW1:FBW2 ESA1:ESA2 EIE1:EIE2 DYI1:DYI2 DOM1:DOM2 DEQ1:DEQ2 CUU1:CUU2 CKY1:CKY2 CBC1:CBC2 BRG1:BRG2 BHK1:BHK2 AXO1:AXO2 ANS1:ANS2 ADW1:ADW2 UA1:UA2 KE1:KE2 AI1:AI2" xr:uid="{00000000-0002-0000-0000-000018000000}"/>
    <dataValidation allowBlank="1" showInputMessage="1" promptTitle="MISA SME.NET" prompt="Nhập Tài khoản chiết khấu._x000a_Lưu ý chỉ nhập với Hình thức bán hàng là (Bán hàng hóa dịch vụ)" sqref="WWS1:WWS2 WMW1:WMW2 WDA1:WDA2 VTE1:VTE2 VJI1:VJI2 UZM1:UZM2 UPQ1:UPQ2 UFU1:UFU2 TVY1:TVY2 TMC1:TMC2 TCG1:TCG2 SSK1:SSK2 SIO1:SIO2 RYS1:RYS2 ROW1:ROW2 RFA1:RFA2 QVE1:QVE2 QLI1:QLI2 QBM1:QBM2 PRQ1:PRQ2 PHU1:PHU2 OXY1:OXY2 OOC1:OOC2 OEG1:OEG2 NUK1:NUK2 NKO1:NKO2 NAS1:NAS2 MQW1:MQW2 MHA1:MHA2 LXE1:LXE2 LNI1:LNI2 LDM1:LDM2 KTQ1:KTQ2 KJU1:KJU2 JZY1:JZY2 JQC1:JQC2 JGG1:JGG2 IWK1:IWK2 IMO1:IMO2 ICS1:ICS2 HSW1:HSW2 HJA1:HJA2 GZE1:GZE2 GPI1:GPI2 GFM1:GFM2 FVQ1:FVQ2 FLU1:FLU2 FBY1:FBY2 ESC1:ESC2 EIG1:EIG2 DYK1:DYK2 DOO1:DOO2 DES1:DES2 CUW1:CUW2 CLA1:CLA2 CBE1:CBE2 BRI1:BRI2 BHM1:BHM2 AXQ1:AXQ2 ANU1:ANU2 ADY1:ADY2 UC1:UC2 KG1:KG2 AK1:AK2" xr:uid="{00000000-0002-0000-0000-000019000000}"/>
    <dataValidation operator="equal" allowBlank="1" showInputMessage="1" promptTitle="MISA SME.NET" prompt="Nhập Tiền thuế giá trị gia tăng_x000a_Tối đa 14 ký tự._x000a_Lưu ý chỉ nhập với Hình thức bán hàng là (Bán hàng hóa dịch vụ, Bán hàng đại lý bán đúng giá)" sqref="WWV1:WWV2 WMZ1:WMZ2 WDD1:WDD2 VTH1:VTH2 VJL1:VJL2 UZP1:UZP2 UPT1:UPT2 UFX1:UFX2 TWB1:TWB2 TMF1:TMF2 TCJ1:TCJ2 SSN1:SSN2 SIR1:SIR2 RYV1:RYV2 ROZ1:ROZ2 RFD1:RFD2 QVH1:QVH2 QLL1:QLL2 QBP1:QBP2 PRT1:PRT2 PHX1:PHX2 OYB1:OYB2 OOF1:OOF2 OEJ1:OEJ2 NUN1:NUN2 NKR1:NKR2 NAV1:NAV2 MQZ1:MQZ2 MHD1:MHD2 LXH1:LXH2 LNL1:LNL2 LDP1:LDP2 KTT1:KTT2 KJX1:KJX2 KAB1:KAB2 JQF1:JQF2 JGJ1:JGJ2 IWN1:IWN2 IMR1:IMR2 ICV1:ICV2 HSZ1:HSZ2 HJD1:HJD2 GZH1:GZH2 GPL1:GPL2 GFP1:GFP2 FVT1:FVT2 FLX1:FLX2 FCB1:FCB2 ESF1:ESF2 EIJ1:EIJ2 DYN1:DYN2 DOR1:DOR2 DEV1:DEV2 CUZ1:CUZ2 CLD1:CLD2 CBH1:CBH2 BRL1:BRL2 BHP1:BHP2 AXT1:AXT2 ANX1:ANX2 AEB1:AEB2 UF1:UF2 KJ1:KJ2 AN1:AN1160" xr:uid="{00000000-0002-0000-0000-00001A000000}"/>
    <dataValidation operator="equal" allowBlank="1" showInputMessage="1" promptTitle="MISA SME.NET" prompt="Nhập Thuế suất thuế GTGT_x000a_Nhập 0: 0%_x000a_Nhập 5: 5%_x000a_Nhập 8: 8%_x000a_Nhập 10: 10%._x000a_Nhập KCT: KCT_x000a_Nhập KKKNT: Không kê khai, nộp thuế_x000a_Nhập KHAC: Thuế suất khác_x000a_Lưu ý chỉ nhập với Hình thức bán hàng là (Bán hàng hóa dịch vụ, Bán hàng đại lý bán đúng giá)" sqref="WWT1:WWT2 WMX1:WMX2 WDB1:WDB2 VTF1:VTF2 VJJ1:VJJ2 UZN1:UZN2 UPR1:UPR2 UFV1:UFV2 TVZ1:TVZ2 TMD1:TMD2 TCH1:TCH2 SSL1:SSL2 SIP1:SIP2 RYT1:RYT2 ROX1:ROX2 RFB1:RFB2 QVF1:QVF2 QLJ1:QLJ2 QBN1:QBN2 PRR1:PRR2 PHV1:PHV2 OXZ1:OXZ2 OOD1:OOD2 OEH1:OEH2 NUL1:NUL2 NKP1:NKP2 NAT1:NAT2 MQX1:MQX2 MHB1:MHB2 LXF1:LXF2 LNJ1:LNJ2 LDN1:LDN2 KTR1:KTR2 KJV1:KJV2 JZZ1:JZZ2 JQD1:JQD2 JGH1:JGH2 IWL1:IWL2 IMP1:IMP2 ICT1:ICT2 HSX1:HSX2 HJB1:HJB2 GZF1:GZF2 GPJ1:GPJ2 GFN1:GFN2 FVR1:FVR2 FLV1:FLV2 FBZ1:FBZ2 ESD1:ESD2 EIH1:EIH2 DYL1:DYL2 DOP1:DOP2 DET1:DET2 CUX1:CUX2 CLB1:CLB2 CBF1:CBF2 BRJ1:BRJ2 BHN1:BHN2 AXR1:AXR2 ANV1:ANV2 ADZ1:ADZ2 UD1:UD2 KH1:KH2 AL1:AL1160" xr:uid="{00000000-0002-0000-0000-00001B000000}"/>
    <dataValidation allowBlank="1" showInputMessage="1" promptTitle="MISA SME.NET" prompt="Nhập Tài khoản thuế giá trị gia tăng._x000a_Lưu ý chỉ nhập với Hình thức bán hàng là (Bán hàng hóa dịch vụ)" sqref="WWW1:WWW2 WNA1:WNA2 WDE1:WDE2 VTI1:VTI2 VJM1:VJM2 UZQ1:UZQ2 UPU1:UPU2 UFY1:UFY2 TWC1:TWC2 TMG1:TMG2 TCK1:TCK2 SSO1:SSO2 SIS1:SIS2 RYW1:RYW2 RPA1:RPA2 RFE1:RFE2 QVI1:QVI2 QLM1:QLM2 QBQ1:QBQ2 PRU1:PRU2 PHY1:PHY2 OYC1:OYC2 OOG1:OOG2 OEK1:OEK2 NUO1:NUO2 NKS1:NKS2 NAW1:NAW2 MRA1:MRA2 MHE1:MHE2 LXI1:LXI2 LNM1:LNM2 LDQ1:LDQ2 KTU1:KTU2 KJY1:KJY2 KAC1:KAC2 JQG1:JQG2 JGK1:JGK2 IWO1:IWO2 IMS1:IMS2 ICW1:ICW2 HTA1:HTA2 HJE1:HJE2 GZI1:GZI2 GPM1:GPM2 GFQ1:GFQ2 FVU1:FVU2 FLY1:FLY2 FCC1:FCC2 ESG1:ESG2 EIK1:EIK2 DYO1:DYO2 DOS1:DOS2 DEW1:DEW2 CVA1:CVA2 CLE1:CLE2 CBI1:CBI2 BRM1:BRM2 BHQ1:BHQ2 AXU1:AXU2 ANY1:ANY2 AEC1:AEC2 UG1:UG2 KK1:KK2 AO1:AO1160" xr:uid="{00000000-0002-0000-0000-00001C000000}"/>
    <dataValidation allowBlank="1" showInputMessage="1" showErrorMessage="1" promptTitle="MISA SME.NET" prompt="Nhập Số chứng từ_x000a_Tối đa 20 ký tự." sqref="WVP1:WVP2 WLT1:WLT2 WBX1:WBX2 VSB1:VSB2 VIF1:VIF2 UYJ1:UYJ2 UON1:UON2 UER1:UER2 TUV1:TUV2 TKZ1:TKZ2 TBD1:TBD2 SRH1:SRH2 SHL1:SHL2 RXP1:RXP2 RNT1:RNT2 RDX1:RDX2 QUB1:QUB2 QKF1:QKF2 QAJ1:QAJ2 PQN1:PQN2 PGR1:PGR2 OWV1:OWV2 OMZ1:OMZ2 ODD1:ODD2 NTH1:NTH2 NJL1:NJL2 MZP1:MZP2 MPT1:MPT2 MFX1:MFX2 LWB1:LWB2 LMF1:LMF2 LCJ1:LCJ2 KSN1:KSN2 KIR1:KIR2 JYV1:JYV2 JOZ1:JOZ2 JFD1:JFD2 IVH1:IVH2 ILL1:ILL2 IBP1:IBP2 HRT1:HRT2 HHX1:HHX2 GYB1:GYB2 GOF1:GOF2 GEJ1:GEJ2 FUN1:FUN2 FKR1:FKR2 FAV1:FAV2 EQZ1:EQZ2 EHD1:EHD2 DXH1:DXH2 DNL1:DNL2 DDP1:DDP2 CTT1:CTT2 CJX1:CJX2 CAB1:CAB2 BQF1:BQF2 BGJ1:BGJ2 AWN1:AWN2 AMR1:AMR2 ACV1:ACV2 SZ1:SZ2 JD1:JD2 H1:H2" xr:uid="{00000000-0002-0000-0000-00001D000000}"/>
    <dataValidation operator="equal" allowBlank="1" showInputMessage="1" promptTitle="MISA SME.NET" prompt="Nhập Số lượng_x000a_Tối đa 14 ký tự." sqref="WWM1:WWM2 WMQ1:WMQ2 WCU1:WCU2 VSY1:VSY2 VJC1:VJC2 UZG1:UZG2 UPK1:UPK2 UFO1:UFO2 TVS1:TVS2 TLW1:TLW2 TCA1:TCA2 SSE1:SSE2 SII1:SII2 RYM1:RYM2 ROQ1:ROQ2 REU1:REU2 QUY1:QUY2 QLC1:QLC2 QBG1:QBG2 PRK1:PRK2 PHO1:PHO2 OXS1:OXS2 ONW1:ONW2 OEA1:OEA2 NUE1:NUE2 NKI1:NKI2 NAM1:NAM2 MQQ1:MQQ2 MGU1:MGU2 LWY1:LWY2 LNC1:LNC2 LDG1:LDG2 KTK1:KTK2 KJO1:KJO2 JZS1:JZS2 JPW1:JPW2 JGA1:JGA2 IWE1:IWE2 IMI1:IMI2 ICM1:ICM2 HSQ1:HSQ2 HIU1:HIU2 GYY1:GYY2 GPC1:GPC2 GFG1:GFG2 FVK1:FVK2 FLO1:FLO2 FBS1:FBS2 ERW1:ERW2 EIA1:EIA2 DYE1:DYE2 DOI1:DOI2 DEM1:DEM2 CUQ1:CUQ2 CKU1:CKU2 CAY1:CAY2 BRC1:BRC2 BHG1:BHG2 AXK1:AXK2 ANO1:ANO2 ADS1:ADS2 TW1:TW2 KA1:KA2 AE1:AE1160" xr:uid="{00000000-0002-0000-0000-00001E000000}"/>
    <dataValidation showInputMessage="1" showErrorMessage="1" errorTitle="MISA SME.NET 2012" error="Mã hàng không được để trống!" promptTitle="MISA SME.NET" prompt="Nhập Tài khoản công nợ/Tài khoản tiền/Tài khoản có_x000a_Tối đa 20 ký tự" sqref="AC2:AC1160" xr:uid="{00000000-0002-0000-0000-00001F000000}"/>
    <dataValidation showInputMessage="1" showErrorMessage="1" errorTitle="MISA SME.NET 2012" error="Mã hàng không được để trống!" promptTitle="MISA SME.NET" prompt="Nhập Tài khoản trả lại/Tài khoản nợ_x000a_Tối đa 20 ký tự" sqref="AB2:AB1160" xr:uid="{00000000-0002-0000-0000-000020000000}"/>
    <dataValidation type="list" allowBlank="1" showInputMessage="1" showErrorMessage="1" promptTitle="MISA SME.NET" prompt="Nhập Kiêm phiếu nhập kho._x000a_Nhập 1 hoặc để trống: Kiêm phiếu nhập kho_x000a_Nhập 0: Không kiêm phiếu nhập kho" sqref="E2:E1160" xr:uid="{00000000-0002-0000-0000-000021000000}">
      <formula1>"0,1"</formula1>
    </dataValidation>
    <dataValidation operator="equal" allowBlank="1" showInputMessage="1" promptTitle="MISA SME.NET" prompt="Nhập Đơn giá_x000a_Tối đa 14 ký tự." sqref="AG1:AG1160 WWO1:WWO2 WMS1:WMS2 WCW1:WCW2 VTA1:VTA2 VJE1:VJE2 UZI1:UZI2 UPM1:UPM2 UFQ1:UFQ2 TVU1:TVU2 TLY1:TLY2 TCC1:TCC2 SSG1:SSG2 SIK1:SIK2 RYO1:RYO2 ROS1:ROS2 REW1:REW2 QVA1:QVA2 QLE1:QLE2 QBI1:QBI2 PRM1:PRM2 PHQ1:PHQ2 OXU1:OXU2 ONY1:ONY2 OEC1:OEC2 NUG1:NUG2 NKK1:NKK2 NAO1:NAO2 MQS1:MQS2 MGW1:MGW2 LXA1:LXA2 LNE1:LNE2 LDI1:LDI2 KTM1:KTM2 KJQ1:KJQ2 JZU1:JZU2 JPY1:JPY2 JGC1:JGC2 IWG1:IWG2 IMK1:IMK2 ICO1:ICO2 HSS1:HSS2 HIW1:HIW2 GZA1:GZA2 GPE1:GPE2 GFI1:GFI2 FVM1:FVM2 FLQ1:FLQ2 FBU1:FBU2 ERY1:ERY2 EIC1:EIC2 DYG1:DYG2 DOK1:DOK2 DEO1:DEO2 CUS1:CUS2 CKW1:CKW2 CBA1:CBA2 BRE1:BRE2 BHI1:BHI2 AXM1:AXM2 ANQ1:ANQ2 ADU1:ADU2 TY1:TY2 KC1:KC2" xr:uid="{00000000-0002-0000-0000-000022000000}"/>
    <dataValidation type="list" allowBlank="1" showInputMessage="1" showErrorMessage="1" promptTitle="MISA SME.NET" prompt="Nhập Phương thức thanh toán._x000a_Nhập 0 hoặc để trống:  Giảm trừ công nợ_x000a_Nhập 1: Trả lại tiền mặt"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1:D1160" xr:uid="{00000000-0002-0000-0000-000023000000}">
      <formula1>"0,1"</formula1>
    </dataValidation>
    <dataValidation allowBlank="1" showInputMessage="1" showErrorMessage="1" promptTitle="MISA SME.NET" prompt="Nhập Mấu số hóa đơn_x000a_Tối đa 25 ký tự._x000a_" sqref="K1 JG1 TC1 ACY1 AMU1 AWQ1 BGM1 BQI1 CAE1 CKA1 CTW1 DDS1 DNO1 DXK1 EHG1 ERC1 FAY1 FKU1 FUQ1 GEM1 GOI1 GYE1 HIA1 HRW1 IBS1 ILO1 IVK1 JFG1 JPC1 JYY1 KIU1 KSQ1 LCM1 LMI1 LWE1 MGA1 MPW1 MZS1 NJO1 NTK1 ODG1 ONC1 OWY1 PGU1 PQQ1 QAM1 QKI1 QUE1 REA1 RNW1 RXS1 SHO1 SRK1 TBG1 TLC1 TUY1 UEU1 UOQ1 UYM1 VII1 VSE1 WCA1 WLW1 WVS1" xr:uid="{00000000-0002-0000-0000-000024000000}"/>
    <dataValidation operator="equal" allowBlank="1" showInputMessage="1" promptTitle="MISA SME.NET" prompt="Nhập Ký hiệu hóa đơn_x000a_Tối đa 20 ký tự." sqref="WVT1 WLX1 WCB1 VSF1 VIJ1 UYN1 UOR1 UEV1 TUZ1 TLD1 TBH1 SRL1 SHP1 RXT1 RNX1 REB1 QUF1 QKJ1 QAN1 PQR1 PGV1 OWZ1 OND1 ODH1 NTL1 NJP1 MZT1 MPX1 MGB1 LWF1 LMJ1 LCN1 KSR1 KIV1 JYZ1 JPD1 JFH1 IVL1 ILP1 IBT1 HRX1 HIB1 GYF1 GOJ1 GEN1 FUR1 FKV1 FAZ1 ERD1 EHH1 DXL1 DNP1 DDT1 CTX1 CKB1 CAF1 BQJ1 BGN1 AWR1 AMV1 ACZ1 TD1 JH1 L1" xr:uid="{00000000-0002-0000-0000-000025000000}"/>
    <dataValidation operator="equal" showInputMessage="1" showErrorMessage="1" errorTitle="MISA SME.NET" error="Ngày hạch toán không được để trống!" promptTitle="MISA SME.NET" prompt="Nhập Ngày hạch toán." sqref="F1 JB1 SX1 ACT1 AMP1 AWL1 BGH1 BQD1 BZZ1 CJV1 CTR1 DDN1 DNJ1 DXF1 EHB1 EQX1 FAT1 FKP1 FUL1 GEH1 GOD1 GXZ1 HHV1 HRR1 IBN1 ILJ1 IVF1 JFB1 JOX1 JYT1 KIP1 KSL1 LCH1 LMD1 LVZ1 MFV1 MPR1 MZN1 NJJ1 NTF1 ODB1 OMX1 OWT1 PGP1 PQL1 QAH1 QKD1 QTZ1 RDV1 RNR1 RXN1 SHJ1 SRF1 TBB1 TKX1 TUT1 UEP1 UOL1 UYH1 VID1 VRZ1 WBV1 WLR1 WVN1 I1 JE1 TA1 ACW1 AMS1 AWO1 BGK1 BQG1 CAC1 CJY1 CTU1 DDQ1 DNM1 DXI1 EHE1 ERA1 FAW1 FKS1 FUO1 GEK1 GOG1 GYC1 HHY1 HRU1 IBQ1 ILM1 IVI1 JFE1 JPA1 JYW1 KIS1 KSO1 LCK1 LMG1 LWC1 MFY1 MPU1 MZQ1 NJM1 NTI1 ODE1 ONA1 OWW1 PGS1 PQO1 QAK1 QKG1 QUC1 RDY1 RNU1 RXQ1 SHM1 SRI1 TBE1 TLA1 TUW1 UES1 UOO1 UYK1 VIG1 VSC1 WBY1 WLU1 WVQ1" xr:uid="{00000000-0002-0000-0000-000026000000}"/>
    <dataValidation operator="equal" showInputMessage="1" showErrorMessage="1" errorTitle="MISA SME.NET" error="Ngày chứng từ không được để trống!" promptTitle="MISA SME.NET" prompt="Nhập Ngày chứng từ." sqref="G1 JC1 SY1 ACU1 AMQ1 AWM1 BGI1 BQE1 CAA1 CJW1 CTS1 DDO1 DNK1 DXG1 EHC1 EQY1 FAU1 FKQ1 FUM1 GEI1 GOE1 GYA1 HHW1 HRS1 IBO1 ILK1 IVG1 JFC1 JOY1 JYU1 KIQ1 KSM1 LCI1 LME1 LWA1 MFW1 MPS1 MZO1 NJK1 NTG1 ODC1 OMY1 OWU1 PGQ1 PQM1 QAI1 QKE1 QUA1 RDW1 RNS1 RXO1 SHK1 SRG1 TBC1 TKY1 TUU1 UEQ1 UOM1 UYI1 VIE1 VSA1 WBW1 WLS1 WVO1" xr:uid="{00000000-0002-0000-0000-000027000000}"/>
    <dataValidation showInputMessage="1" showErrorMessage="1" errorTitle="MISA SME.NET" error="Mã hàng không được để trống!" promptTitle="MISA SME.NET" prompt="Nhập Mã hàng." sqref="Y1 JU1 TQ1 ADM1 ANI1 AXE1 BHA1 BQW1 CAS1 CKO1 CUK1 DEG1 DOC1 DXY1 EHU1 ERQ1 FBM1 FLI1 FVE1 GFA1 GOW1 GYS1 HIO1 HSK1 ICG1 IMC1 IVY1 JFU1 JPQ1 JZM1 KJI1 KTE1 LDA1 LMW1 LWS1 MGO1 MQK1 NAG1 NKC1 NTY1 ODU1 ONQ1 OXM1 PHI1 PRE1 QBA1 QKW1 QUS1 REO1 ROK1 RYG1 SIC1 SRY1 TBU1 TLQ1 TVM1 UFI1 UPE1 UZA1 VIW1 VSS1 WCO1 WMK1 WWG1" xr:uid="{00000000-0002-0000-0000-000028000000}"/>
    <dataValidation showInputMessage="1" showErrorMessage="1" errorTitle="MISA SME.NET" error="Mã hàng không được để trống!" promptTitle="MISA SME.NET" prompt="Nhập Tài khoản trả lại/Tài khoản nợ_x000a_Tối đa 20 ký tự" sqref="AB1 JX1 TT1 ADP1 ANL1 AXH1 BHD1 BQZ1 CAV1 CKR1 CUN1 DEJ1 DOF1 DYB1 EHX1 ERT1 FBP1 FLL1 FVH1 GFD1 GOZ1 GYV1 HIR1 HSN1 ICJ1 IMF1 IWB1 JFX1 JPT1 JZP1 KJL1 KTH1 LDD1 LMZ1 LWV1 MGR1 MQN1 NAJ1 NKF1 NUB1 ODX1 ONT1 OXP1 PHL1 PRH1 QBD1 QKZ1 QUV1 RER1 RON1 RYJ1 SIF1 SSB1 TBX1 TLT1 TVP1 UFL1 UPH1 UZD1 VIZ1 VSV1 WCR1 WMN1 WWJ1" xr:uid="{00000000-0002-0000-0000-000029000000}"/>
    <dataValidation showInputMessage="1" showErrorMessage="1" errorTitle="MISA SME.NET" error="Mã hàng không được để trống!" promptTitle="MISA SME.NET" prompt="Nhập Tài khoản công nợ/Tài khoản tiền/Tài khoản có_x000a_Tối đa 20 ký tự" sqref="AC1 JY1 TU1 ADQ1 ANM1 AXI1 BHE1 BRA1 CAW1 CKS1 CUO1 DEK1 DOG1 DYC1 EHY1 ERU1 FBQ1 FLM1 FVI1 GFE1 GPA1 GYW1 HIS1 HSO1 ICK1 IMG1 IWC1 JFY1 JPU1 JZQ1 KJM1 KTI1 LDE1 LNA1 LWW1 MGS1 MQO1 NAK1 NKG1 NUC1 ODY1 ONU1 OXQ1 PHM1 PRI1 QBE1 QLA1 QUW1 RES1 ROO1 RYK1 SIG1 SSC1 TBY1 TLU1 TVQ1 UFM1 UPI1 UZE1 VJA1 VSW1 WCS1 WMO1 WWK1" xr:uid="{00000000-0002-0000-0000-00002A000000}"/>
    <dataValidation operator="equal" allowBlank="1" showInputMessage="1" promptTitle="MISA SME.NET" prompt="Nhập Cách lấy đơn giá nhập:_x000a_- Nhập 0 hoặc để trống: Lấy từ đơn giá BQCK (PP tính giá BQCK) Hoặc Lấy từ giá xuất kho (các PP tính giá khác)_x000a_- Nhập 1: Nhập đơn giá bằng tay._x000a_Lưu ý: Chỉ nhập với trả lại hàng bán kiêm phiếu nhập." sqref="X1 JT1 TP1 ADL1 ANH1 AXD1 BGZ1 BQV1 CAR1 CKN1 CUJ1 DEF1 DOB1 DXX1 EHT1 ERP1 FBL1 FLH1 FVD1 GEZ1 GOV1 GYR1 HIN1 HSJ1 ICF1 IMB1 IVX1 JFT1 JPP1 JZL1 KJH1 KTD1 LCZ1 LMV1 LWR1 MGN1 MQJ1 NAF1 NKB1 NTX1 ODT1 ONP1 OXL1 PHH1 PRD1 QAZ1 QKV1 QUR1 REN1 ROJ1 RYF1 SIB1 SRX1 TBT1 TLP1 TVL1 UFH1 UPD1 UYZ1 VIV1 VSR1 WCN1 WMJ1 WWF1" xr:uid="{00000000-0002-0000-0000-00002B000000}"/>
    <dataValidation allowBlank="1" showInputMessage="1" showErrorMessage="1" promptTitle="MISA SME.NET" prompt="Nhập Kiêm phiếu nhập kho._x000a_Nhập 1 hoặc để trống: Kiêm phiếu nhập kho_x000a_Nhập 0: Không kiêm phiếu nhập kho" sqref="E1 JA1 SW1 ACS1 AMO1 AWK1 BGG1 BQC1 BZY1 CJU1 CTQ1 DDM1 DNI1 DXE1 EHA1 EQW1 FAS1 FKO1 FUK1 GEG1 GOC1 GXY1 HHU1 HRQ1 IBM1 ILI1 IVE1 JFA1 JOW1 JYS1 KIO1 KSK1 LCG1 LMC1 LVY1 MFU1 MPQ1 MZM1 NJI1 NTE1 ODA1 OMW1 OWS1 PGO1 PQK1 QAG1 QKC1 QTY1 RDU1 RNQ1 RXM1 SHI1 SRE1 TBA1 TKW1 TUS1 UEO1 UOK1 UYG1 VIC1 VRY1 WBU1 WLQ1 WVM1" xr:uid="{00000000-0002-0000-0000-00002C000000}"/>
    <dataValidation allowBlank="1" showInputMessage="1" showErrorMessage="1" promptTitle="MISA SME.NET" prompt="Nhập Hình thức bán hàng_x000a_Nhập 0 hoặc bỏ trống: Bán hàng hóa dịch vụ_x000a_Nhập 1: Bán hàng đại lý bán đúng giá_x000a_Nhập 2: Bán hàng ủy thác xuất khẩu_x000a__x000a_" sqref="B1:C1 IY1 SU1 ACQ1 AMM1 AWI1 BGE1 BQA1 BZW1 CJS1 CTO1 DDK1 DNG1 DXC1 EGY1 EQU1 FAQ1 FKM1 FUI1 GEE1 GOA1 GXW1 HHS1 HRO1 IBK1 ILG1 IVC1 JEY1 JOU1 JYQ1 KIM1 KSI1 LCE1 LMA1 LVW1 MFS1 MPO1 MZK1 NJG1 NTC1 OCY1 OMU1 OWQ1 PGM1 PQI1 QAE1 QKA1 QTW1 RDS1 RNO1 RXK1 SHG1 SRC1 TAY1 TKU1 TUQ1 UEM1 UOI1 UYE1 VIA1 VRW1 WBS1 WLO1 WVK1" xr:uid="{00000000-0002-0000-0000-00002D000000}"/>
    <dataValidation allowBlank="1" showInputMessage="1" showErrorMessage="1" promptTitle="MISA SME.NET" prompt="Nhập Hiển thị trên sổ_x000a_Nhập 0: Sổ tài chính_x000a_Nhập 1: Sổ quản trị_x000a_Nhập 2 hoặc bỏ trống: Sổ tài chính và quản trị" sqref="A1 IX1 ST1 ACP1 AML1 AWH1 BGD1 BPZ1 BZV1 CJR1 CTN1 DDJ1 DNF1 DXB1 EGX1 EQT1 FAP1 FKL1 FUH1 GED1 GNZ1 GXV1 HHR1 HRN1 IBJ1 ILF1 IVB1 JEX1 JOT1 JYP1 KIL1 KSH1 LCD1 LLZ1 LVV1 MFR1 MPN1 MZJ1 NJF1 NTB1 OCX1 OMT1 OWP1 PGL1 PQH1 QAD1 QJZ1 QTV1 RDR1 RNN1 RXJ1 SHF1 SRB1 TAX1 TKT1 TUP1 UEL1 UOH1 UYD1 VHZ1 VRV1 WBR1 WLN1 WVJ1" xr:uid="{00000000-0002-0000-0000-00002E000000}"/>
    <dataValidation operator="equal" allowBlank="1" showInputMessage="1" promptTitle="MISA SME.NET" prompt="Nhập Ngày hóa đơn." sqref="N1 JJ1 TF1 ADB1 AMX1 AWT1 BGP1 BQL1 CAH1 CKD1 CTZ1 DDV1 DNR1 DXN1 EHJ1 ERF1 FBB1 FKX1 FUT1 GEP1 GOL1 GYH1 HID1 HRZ1 IBV1 ILR1 IVN1 JFJ1 JPF1 JZB1 KIX1 KST1 LCP1 LML1 LWH1 MGD1 MPZ1 MZV1 NJR1 NTN1 ODJ1 ONF1 OXB1 PGX1 PQT1 QAP1 QKL1 QUH1 RED1 RNZ1 RXV1 SHR1 SRN1 TBJ1 TLF1 TVB1 UEX1 UOT1 UYP1 VIL1 VSH1 WCD1 WLZ1 WVV1" xr:uid="{00000000-0002-0000-0000-00002F000000}"/>
    <dataValidation operator="equal" allowBlank="1" showInputMessage="1" promptTitle="MISA SME.NET" prompt="Nhập Diễn giải/Lý do chi_x000a_Tối đa 255 ký tự." sqref="S1 JO1 TK1 ADG1 ANC1 AWY1 BGU1 BQQ1 CAM1 CKI1 CUE1 DEA1 DNW1 DXS1 EHO1 ERK1 FBG1 FLC1 FUY1 GEU1 GOQ1 GYM1 HII1 HSE1 ICA1 ILW1 IVS1 JFO1 JPK1 JZG1 KJC1 KSY1 LCU1 LMQ1 LWM1 MGI1 MQE1 NAA1 NJW1 NTS1 ODO1 ONK1 OXG1 PHC1 PQY1 QAU1 QKQ1 QUM1 REI1 ROE1 RYA1 SHW1 SRS1 TBO1 TLK1 TVG1 UFC1 UOY1 UYU1 VIQ1 VSM1 WCI1 WME1 WWA1" xr:uid="{00000000-0002-0000-0000-000030000000}"/>
  </dataValidation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HX540"/>
  <sheetViews>
    <sheetView topLeftCell="A472" workbookViewId="0">
      <selection activeCell="D472" sqref="D1:D1048576"/>
    </sheetView>
  </sheetViews>
  <sheetFormatPr defaultRowHeight="15.75" x14ac:dyDescent="0.25"/>
  <cols>
    <col min="1" max="1" width="13.875" bestFit="1" customWidth="1"/>
    <col min="2" max="2" width="17.375" bestFit="1" customWidth="1"/>
    <col min="3" max="3" width="3.625" bestFit="1" customWidth="1"/>
    <col min="4" max="4" width="21.25" bestFit="1" customWidth="1"/>
    <col min="5" max="5" width="18.75" bestFit="1" customWidth="1"/>
    <col min="6" max="6" width="16.75" bestFit="1" customWidth="1"/>
    <col min="7" max="7" width="16.25" bestFit="1" customWidth="1"/>
    <col min="8" max="8" width="13.875" bestFit="1" customWidth="1"/>
    <col min="9" max="9" width="15" bestFit="1" customWidth="1"/>
    <col min="10" max="10" width="22.25" bestFit="1" customWidth="1"/>
    <col min="11" max="11" width="10.75" bestFit="1" customWidth="1"/>
    <col min="12" max="12" width="10.875" bestFit="1" customWidth="1"/>
    <col min="13" max="13" width="10.125" bestFit="1" customWidth="1"/>
    <col min="14" max="14" width="12.5" bestFit="1" customWidth="1"/>
    <col min="15" max="15" width="14" bestFit="1" customWidth="1"/>
    <col min="16" max="16" width="14.25" bestFit="1" customWidth="1"/>
    <col min="17" max="17" width="6.75" bestFit="1" customWidth="1"/>
    <col min="18" max="18" width="10.375" bestFit="1" customWidth="1"/>
    <col min="19" max="19" width="28.25" bestFit="1" customWidth="1"/>
    <col min="20" max="20" width="11.75" bestFit="1" customWidth="1"/>
    <col min="21" max="21" width="14.875" bestFit="1" customWidth="1"/>
    <col min="22" max="22" width="28.25" bestFit="1" customWidth="1"/>
    <col min="23" max="23" width="31.875" bestFit="1" customWidth="1"/>
    <col min="24" max="24" width="19.5" bestFit="1" customWidth="1"/>
    <col min="25" max="25" width="11.125" bestFit="1" customWidth="1"/>
    <col min="26" max="26" width="8.625" bestFit="1" customWidth="1"/>
    <col min="27" max="27" width="15.625" bestFit="1" customWidth="1"/>
    <col min="28" max="28" width="17.875" bestFit="1" customWidth="1"/>
    <col min="29" max="29" width="26.375" bestFit="1" customWidth="1"/>
    <col min="30" max="30" width="5" bestFit="1" customWidth="1"/>
    <col min="31" max="31" width="8.375" bestFit="1" customWidth="1"/>
    <col min="32" max="32" width="15.125" bestFit="1" customWidth="1"/>
    <col min="33" max="33" width="7.5" bestFit="1" customWidth="1"/>
    <col min="34" max="34" width="10.375" bestFit="1" customWidth="1"/>
    <col min="35" max="35" width="12.25" bestFit="1" customWidth="1"/>
    <col min="36" max="36" width="13.875" bestFit="1" customWidth="1"/>
    <col min="37" max="37" width="12.75" bestFit="1" customWidth="1"/>
    <col min="38" max="38" width="13.125" bestFit="1" customWidth="1"/>
    <col min="39" max="39" width="29.75" bestFit="1" customWidth="1"/>
    <col min="40" max="40" width="14.875" bestFit="1" customWidth="1"/>
    <col min="41" max="41" width="13.875" bestFit="1" customWidth="1"/>
    <col min="42" max="42" width="33.875" bestFit="1" customWidth="1"/>
    <col min="43" max="43" width="8.625" bestFit="1" customWidth="1"/>
    <col min="44" max="44" width="7.25" bestFit="1" customWidth="1"/>
    <col min="45" max="45" width="10.125" bestFit="1" customWidth="1"/>
    <col min="46" max="46" width="11" bestFit="1" customWidth="1"/>
    <col min="47" max="47" width="8.125" bestFit="1" customWidth="1"/>
    <col min="48" max="48" width="20.875" bestFit="1" customWidth="1"/>
  </cols>
  <sheetData>
    <row r="1" spans="1:232" s="35" customFormat="1" x14ac:dyDescent="0.25">
      <c r="A1" s="24" t="s">
        <v>7010</v>
      </c>
      <c r="B1" s="24" t="s">
        <v>7011</v>
      </c>
      <c r="C1" s="24"/>
      <c r="D1" s="24" t="s">
        <v>7012</v>
      </c>
      <c r="E1" s="24" t="s">
        <v>7013</v>
      </c>
      <c r="F1" s="25" t="s">
        <v>7014</v>
      </c>
      <c r="G1" s="25" t="s">
        <v>7015</v>
      </c>
      <c r="H1" s="26" t="s">
        <v>7016</v>
      </c>
      <c r="I1" s="26" t="s">
        <v>7017</v>
      </c>
      <c r="J1" s="26" t="s">
        <v>7018</v>
      </c>
      <c r="K1" s="27" t="s">
        <v>7019</v>
      </c>
      <c r="L1" s="26" t="s">
        <v>7020</v>
      </c>
      <c r="M1" s="26" t="s">
        <v>7021</v>
      </c>
      <c r="N1" s="25" t="s">
        <v>7022</v>
      </c>
      <c r="O1" s="28" t="s">
        <v>5847</v>
      </c>
      <c r="P1" s="24" t="s">
        <v>5848</v>
      </c>
      <c r="Q1" s="24" t="s">
        <v>13</v>
      </c>
      <c r="R1" s="24" t="s">
        <v>7023</v>
      </c>
      <c r="S1" s="26" t="s">
        <v>7024</v>
      </c>
      <c r="T1" s="24" t="s">
        <v>7025</v>
      </c>
      <c r="U1" s="24" t="s">
        <v>7026</v>
      </c>
      <c r="V1" s="26" t="s">
        <v>7027</v>
      </c>
      <c r="W1" s="24" t="s">
        <v>7028</v>
      </c>
      <c r="X1" s="24" t="s">
        <v>7029</v>
      </c>
      <c r="Y1" s="26" t="s">
        <v>7030</v>
      </c>
      <c r="Z1" s="24" t="s">
        <v>3020</v>
      </c>
      <c r="AA1" s="24" t="s">
        <v>7031</v>
      </c>
      <c r="AB1" s="24" t="s">
        <v>7032</v>
      </c>
      <c r="AC1" s="24" t="s">
        <v>7033</v>
      </c>
      <c r="AD1" s="24" t="s">
        <v>3022</v>
      </c>
      <c r="AE1" s="29" t="s">
        <v>3024</v>
      </c>
      <c r="AF1" s="30" t="s">
        <v>7034</v>
      </c>
      <c r="AG1" s="31" t="s">
        <v>3023</v>
      </c>
      <c r="AH1" s="32" t="s">
        <v>7035</v>
      </c>
      <c r="AI1" s="30" t="s">
        <v>7036</v>
      </c>
      <c r="AJ1" s="30" t="s">
        <v>7037</v>
      </c>
      <c r="AK1" s="24" t="s">
        <v>7038</v>
      </c>
      <c r="AL1" s="24" t="s">
        <v>7039</v>
      </c>
      <c r="AM1" s="30" t="s">
        <v>7040</v>
      </c>
      <c r="AN1" s="30" t="s">
        <v>7041</v>
      </c>
      <c r="AO1" s="24" t="s">
        <v>7042</v>
      </c>
      <c r="AP1" s="24" t="s">
        <v>7043</v>
      </c>
      <c r="AQ1" s="24" t="s">
        <v>7044</v>
      </c>
      <c r="AR1" s="24" t="s">
        <v>7045</v>
      </c>
      <c r="AS1" s="24" t="s">
        <v>7046</v>
      </c>
      <c r="AT1" s="24" t="s">
        <v>7047</v>
      </c>
      <c r="AU1" s="24" t="s">
        <v>7048</v>
      </c>
      <c r="AV1" s="24" t="s">
        <v>7049</v>
      </c>
      <c r="AW1" s="33"/>
      <c r="AX1" s="33"/>
      <c r="AY1" s="33"/>
      <c r="AZ1" s="33"/>
      <c r="BA1" s="33"/>
      <c r="BB1" s="33"/>
      <c r="BC1" s="33"/>
      <c r="BD1" s="33"/>
      <c r="BE1" s="33"/>
      <c r="BF1" s="33"/>
      <c r="BG1" s="34"/>
      <c r="BH1" s="34"/>
      <c r="BI1" s="34"/>
      <c r="BJ1" s="34"/>
      <c r="BK1" s="34"/>
      <c r="BL1" s="34"/>
      <c r="BM1" s="34"/>
      <c r="BN1" s="34"/>
      <c r="BO1" s="34"/>
      <c r="BP1" s="34"/>
      <c r="BQ1" s="34"/>
      <c r="BR1" s="34"/>
      <c r="BS1" s="34"/>
      <c r="BT1" s="34"/>
      <c r="BU1" s="34"/>
      <c r="BV1" s="34"/>
      <c r="BW1" s="34"/>
      <c r="BX1" s="34"/>
      <c r="BY1" s="34"/>
      <c r="BZ1" s="34"/>
      <c r="CA1" s="34"/>
      <c r="CB1" s="34"/>
      <c r="CC1" s="34"/>
      <c r="CD1" s="34"/>
      <c r="CE1" s="34"/>
      <c r="CF1" s="34"/>
      <c r="CG1" s="34"/>
      <c r="CH1" s="34"/>
      <c r="CI1" s="34"/>
      <c r="CJ1" s="34"/>
      <c r="CK1" s="34"/>
      <c r="CL1" s="34"/>
      <c r="CM1" s="34"/>
      <c r="CN1" s="34"/>
      <c r="CO1" s="34"/>
      <c r="CP1" s="34"/>
      <c r="CQ1" s="34"/>
      <c r="CR1" s="34"/>
      <c r="CS1" s="34"/>
    </row>
    <row r="2" spans="1:232" s="43" customFormat="1" x14ac:dyDescent="0.25">
      <c r="A2" s="36"/>
      <c r="B2" s="37"/>
      <c r="C2" s="39" t="s">
        <v>5851</v>
      </c>
      <c r="D2" s="38" t="s">
        <v>3039</v>
      </c>
      <c r="E2" s="38" t="s">
        <v>25</v>
      </c>
      <c r="F2" s="39" t="s">
        <v>2159</v>
      </c>
      <c r="G2" t="s">
        <v>2159</v>
      </c>
      <c r="H2" s="21">
        <v>9106002293</v>
      </c>
      <c r="I2" t="s">
        <v>2159</v>
      </c>
      <c r="J2" s="40" t="s">
        <v>7053</v>
      </c>
      <c r="K2" s="41"/>
      <c r="L2" s="42" t="s">
        <v>26</v>
      </c>
      <c r="M2" s="42" t="s">
        <v>2649</v>
      </c>
      <c r="N2" s="43" t="s">
        <v>2159</v>
      </c>
      <c r="O2" s="15" t="s">
        <v>7054</v>
      </c>
      <c r="P2" s="44"/>
      <c r="Q2" s="44"/>
      <c r="R2" s="44"/>
      <c r="S2" s="40" t="s">
        <v>7055</v>
      </c>
      <c r="T2" s="44"/>
      <c r="U2" s="44"/>
      <c r="V2" s="40" t="s">
        <v>7055</v>
      </c>
      <c r="W2" s="44"/>
      <c r="X2" s="44"/>
      <c r="Y2" s="15" t="s">
        <v>6143</v>
      </c>
      <c r="Z2" s="44"/>
      <c r="AA2" s="37"/>
      <c r="AB2" s="51">
        <v>5111</v>
      </c>
      <c r="AC2" s="51">
        <v>131</v>
      </c>
      <c r="AD2" s="37"/>
      <c r="AE2" s="45">
        <v>2</v>
      </c>
      <c r="AF2" s="45"/>
      <c r="AG2" s="15">
        <v>70950</v>
      </c>
      <c r="AH2" s="46">
        <v>141900</v>
      </c>
      <c r="AI2" s="45"/>
      <c r="AJ2" s="45"/>
      <c r="AK2" s="47"/>
      <c r="AL2" s="48">
        <v>8</v>
      </c>
      <c r="AM2" s="45"/>
      <c r="AN2" s="45">
        <v>11352</v>
      </c>
      <c r="AO2" s="48">
        <v>33311</v>
      </c>
      <c r="AP2" s="47"/>
      <c r="AQ2" s="52" t="s">
        <v>7050</v>
      </c>
      <c r="AR2" s="52">
        <v>156</v>
      </c>
      <c r="AS2" s="52">
        <v>632</v>
      </c>
      <c r="AT2" s="49"/>
      <c r="AU2" s="49"/>
      <c r="AV2" s="47"/>
      <c r="AW2" s="50"/>
      <c r="AX2" s="50"/>
      <c r="AY2" s="50"/>
      <c r="AZ2" s="50"/>
      <c r="BA2" s="50"/>
      <c r="BB2" s="50"/>
      <c r="BC2" s="50"/>
      <c r="BD2" s="50"/>
      <c r="BE2" s="50"/>
      <c r="BF2" s="50"/>
      <c r="BG2" s="50"/>
      <c r="BH2" s="50"/>
      <c r="BI2" s="50"/>
      <c r="BJ2" s="50"/>
      <c r="BK2" s="50"/>
      <c r="BL2" s="50"/>
      <c r="BM2" s="50"/>
      <c r="BN2" s="50"/>
      <c r="BO2" s="50"/>
      <c r="BP2" s="50"/>
      <c r="BQ2" s="50"/>
      <c r="BR2" s="50"/>
      <c r="BS2" s="50"/>
      <c r="BT2" s="50"/>
      <c r="BU2" s="50"/>
      <c r="BV2" s="50"/>
      <c r="BW2" s="50"/>
      <c r="BX2" s="50"/>
      <c r="BY2" s="50"/>
      <c r="BZ2" s="50"/>
      <c r="CA2" s="50"/>
      <c r="CB2" s="50"/>
      <c r="CC2" s="50"/>
      <c r="CD2" s="50"/>
      <c r="CE2" s="50"/>
      <c r="CF2" s="50"/>
      <c r="CG2" s="50"/>
      <c r="CH2" s="50"/>
      <c r="CI2" s="50"/>
      <c r="CJ2" s="50"/>
      <c r="CK2" s="50"/>
      <c r="CL2" s="50"/>
      <c r="CM2" s="50"/>
      <c r="CN2" s="50"/>
      <c r="CO2" s="50"/>
      <c r="CP2" s="50"/>
      <c r="CQ2" s="50"/>
      <c r="CR2" s="50"/>
      <c r="CS2" s="50"/>
      <c r="CT2" s="50"/>
      <c r="CU2" s="50"/>
      <c r="CV2" s="50"/>
      <c r="CW2" s="50"/>
      <c r="CX2" s="50"/>
      <c r="CY2" s="50"/>
      <c r="CZ2" s="50"/>
      <c r="DA2" s="50"/>
      <c r="DB2" s="50"/>
      <c r="DC2" s="50"/>
      <c r="DD2" s="50"/>
      <c r="DE2" s="50"/>
      <c r="DF2" s="50"/>
      <c r="DG2" s="50"/>
      <c r="DH2" s="50"/>
      <c r="DI2" s="50"/>
      <c r="DJ2" s="50"/>
      <c r="DK2" s="50"/>
      <c r="DL2" s="50"/>
      <c r="DM2" s="50"/>
      <c r="DN2" s="50"/>
      <c r="DO2" s="50"/>
      <c r="DP2" s="50"/>
      <c r="DQ2" s="50"/>
      <c r="DR2" s="50"/>
      <c r="DS2" s="50"/>
      <c r="DT2" s="50"/>
      <c r="DU2" s="50"/>
      <c r="DV2" s="50"/>
      <c r="DW2" s="50"/>
      <c r="DX2" s="50"/>
      <c r="DY2" s="50"/>
      <c r="DZ2" s="50"/>
      <c r="EA2" s="50"/>
      <c r="EB2" s="50"/>
      <c r="EC2" s="50"/>
      <c r="ED2" s="50"/>
      <c r="EE2" s="50"/>
      <c r="EF2" s="50"/>
      <c r="EG2" s="50"/>
      <c r="EH2" s="50"/>
      <c r="EI2" s="50"/>
      <c r="EJ2" s="50"/>
      <c r="EK2" s="50"/>
      <c r="EL2" s="50"/>
      <c r="EM2" s="50"/>
      <c r="EN2" s="50"/>
      <c r="EO2" s="50"/>
      <c r="EP2" s="50"/>
      <c r="EQ2" s="50"/>
      <c r="ER2" s="50"/>
      <c r="ES2" s="50"/>
      <c r="ET2" s="50"/>
      <c r="EU2" s="50"/>
      <c r="EV2" s="50"/>
      <c r="EW2" s="50"/>
      <c r="EX2" s="50"/>
      <c r="EY2" s="50"/>
      <c r="EZ2" s="50"/>
      <c r="FA2" s="50"/>
      <c r="FB2" s="50"/>
      <c r="FC2" s="50"/>
      <c r="FD2" s="50"/>
      <c r="FE2" s="50"/>
      <c r="FF2" s="50"/>
      <c r="FG2" s="50"/>
      <c r="FH2" s="50"/>
      <c r="FI2" s="50"/>
      <c r="FJ2" s="50"/>
      <c r="FK2" s="50"/>
      <c r="FL2" s="50"/>
      <c r="FM2" s="50"/>
      <c r="FN2" s="50"/>
      <c r="FO2" s="50"/>
      <c r="FP2" s="50"/>
      <c r="FQ2" s="50"/>
      <c r="FR2" s="50"/>
      <c r="FS2" s="50"/>
      <c r="FT2" s="50"/>
      <c r="FU2" s="50"/>
      <c r="FV2" s="50"/>
      <c r="FW2" s="50"/>
      <c r="FX2" s="50"/>
      <c r="FY2" s="50"/>
      <c r="FZ2" s="50"/>
      <c r="GA2" s="50"/>
      <c r="GB2" s="50"/>
      <c r="GC2" s="50"/>
      <c r="GD2" s="50"/>
      <c r="GE2" s="50"/>
      <c r="GF2" s="50"/>
      <c r="GG2" s="50"/>
      <c r="GH2" s="50"/>
      <c r="GI2" s="50"/>
      <c r="GJ2" s="50"/>
      <c r="GK2" s="50"/>
      <c r="GL2" s="50"/>
      <c r="GM2" s="50"/>
      <c r="GN2" s="50"/>
      <c r="GO2" s="50"/>
      <c r="GP2" s="50"/>
      <c r="GQ2" s="50"/>
      <c r="GR2" s="50"/>
      <c r="GS2" s="50"/>
      <c r="GT2" s="50"/>
      <c r="GU2" s="50"/>
      <c r="GV2" s="50"/>
      <c r="GW2" s="50"/>
      <c r="GX2" s="50"/>
      <c r="GY2" s="50"/>
      <c r="GZ2" s="50"/>
      <c r="HA2" s="50"/>
      <c r="HB2" s="50"/>
      <c r="HC2" s="50"/>
      <c r="HD2" s="50"/>
      <c r="HE2" s="50"/>
      <c r="HF2" s="50"/>
      <c r="HG2" s="50"/>
      <c r="HH2" s="50"/>
      <c r="HI2" s="50"/>
      <c r="HJ2" s="50"/>
      <c r="HK2" s="50"/>
      <c r="HL2" s="50"/>
      <c r="HM2" s="50"/>
      <c r="HN2" s="50"/>
      <c r="HO2" s="50"/>
      <c r="HP2" s="50"/>
      <c r="HQ2" s="50"/>
      <c r="HR2" s="50"/>
      <c r="HS2" s="50"/>
      <c r="HT2" s="50"/>
      <c r="HU2" s="50"/>
      <c r="HV2" s="50"/>
      <c r="HW2" s="50"/>
      <c r="HX2" s="50"/>
    </row>
    <row r="3" spans="1:232" x14ac:dyDescent="0.25">
      <c r="C3" s="39" t="s">
        <v>5851</v>
      </c>
      <c r="D3" s="38" t="s">
        <v>3039</v>
      </c>
      <c r="E3" s="38" t="s">
        <v>25</v>
      </c>
      <c r="F3" s="39" t="s">
        <v>2159</v>
      </c>
      <c r="G3" t="s">
        <v>2159</v>
      </c>
      <c r="H3" s="21">
        <v>9106002293</v>
      </c>
      <c r="I3" t="s">
        <v>2159</v>
      </c>
      <c r="J3" s="40" t="s">
        <v>7053</v>
      </c>
      <c r="L3" s="42" t="s">
        <v>26</v>
      </c>
      <c r="M3" s="42" t="s">
        <v>2649</v>
      </c>
      <c r="N3" s="43" t="s">
        <v>2159</v>
      </c>
      <c r="O3" s="15" t="s">
        <v>7054</v>
      </c>
      <c r="S3" s="40" t="s">
        <v>7055</v>
      </c>
      <c r="V3" s="40" t="s">
        <v>7055</v>
      </c>
      <c r="Y3" s="15" t="s">
        <v>6130</v>
      </c>
      <c r="AB3" s="51">
        <v>5111</v>
      </c>
      <c r="AC3" s="51">
        <v>131</v>
      </c>
      <c r="AE3" s="45">
        <v>1</v>
      </c>
      <c r="AG3" s="15">
        <v>73431</v>
      </c>
      <c r="AH3" s="46">
        <v>73431</v>
      </c>
      <c r="AL3" s="48">
        <v>8</v>
      </c>
      <c r="AN3" s="45">
        <v>5874.4800000000005</v>
      </c>
      <c r="AO3" s="48">
        <v>33311</v>
      </c>
      <c r="AQ3" s="52" t="s">
        <v>7050</v>
      </c>
      <c r="AR3" s="52">
        <v>156</v>
      </c>
      <c r="AS3" s="52">
        <v>632</v>
      </c>
    </row>
    <row r="4" spans="1:232" x14ac:dyDescent="0.25">
      <c r="C4" s="39" t="s">
        <v>5851</v>
      </c>
      <c r="D4" s="38" t="s">
        <v>3039</v>
      </c>
      <c r="E4" s="38" t="s">
        <v>25</v>
      </c>
      <c r="F4" s="39" t="s">
        <v>2159</v>
      </c>
      <c r="G4" t="s">
        <v>2159</v>
      </c>
      <c r="H4" s="21">
        <v>9106002293</v>
      </c>
      <c r="I4" t="s">
        <v>2159</v>
      </c>
      <c r="J4" s="40" t="s">
        <v>7053</v>
      </c>
      <c r="L4" s="42" t="s">
        <v>26</v>
      </c>
      <c r="M4" s="42" t="s">
        <v>2649</v>
      </c>
      <c r="N4" s="43" t="s">
        <v>2159</v>
      </c>
      <c r="O4" s="15" t="s">
        <v>7054</v>
      </c>
      <c r="S4" s="40" t="s">
        <v>7055</v>
      </c>
      <c r="V4" s="40" t="s">
        <v>7055</v>
      </c>
      <c r="Y4" s="15" t="s">
        <v>6168</v>
      </c>
      <c r="AB4" s="51">
        <v>5111</v>
      </c>
      <c r="AC4" s="51">
        <v>131</v>
      </c>
      <c r="AE4" s="45">
        <v>2</v>
      </c>
      <c r="AG4" s="15">
        <v>111606</v>
      </c>
      <c r="AH4" s="46">
        <v>223212</v>
      </c>
      <c r="AL4" s="48">
        <v>8</v>
      </c>
      <c r="AN4" s="45">
        <v>17856.96</v>
      </c>
      <c r="AO4" s="48">
        <v>33311</v>
      </c>
      <c r="AQ4" s="52" t="s">
        <v>7050</v>
      </c>
      <c r="AR4" s="52">
        <v>156</v>
      </c>
      <c r="AS4" s="52">
        <v>632</v>
      </c>
    </row>
    <row r="5" spans="1:232" x14ac:dyDescent="0.25">
      <c r="C5" s="39" t="s">
        <v>5851</v>
      </c>
      <c r="D5" s="38" t="s">
        <v>3039</v>
      </c>
      <c r="E5" s="38" t="s">
        <v>25</v>
      </c>
      <c r="F5" s="39" t="s">
        <v>2159</v>
      </c>
      <c r="G5" t="s">
        <v>2159</v>
      </c>
      <c r="H5" s="21">
        <v>9106002293</v>
      </c>
      <c r="I5" t="s">
        <v>2159</v>
      </c>
      <c r="J5" s="40" t="s">
        <v>7053</v>
      </c>
      <c r="L5" s="42" t="s">
        <v>26</v>
      </c>
      <c r="M5" s="42" t="s">
        <v>2649</v>
      </c>
      <c r="N5" s="43" t="s">
        <v>2159</v>
      </c>
      <c r="O5" s="15" t="s">
        <v>7054</v>
      </c>
      <c r="S5" s="40" t="s">
        <v>7055</v>
      </c>
      <c r="V5" s="40" t="s">
        <v>7055</v>
      </c>
      <c r="Y5" s="15" t="s">
        <v>6181</v>
      </c>
      <c r="AB5" s="51">
        <v>5111</v>
      </c>
      <c r="AC5" s="51">
        <v>131</v>
      </c>
      <c r="AE5" s="45">
        <v>6</v>
      </c>
      <c r="AG5" s="15">
        <v>50400</v>
      </c>
      <c r="AH5" s="46">
        <v>302400</v>
      </c>
      <c r="AL5" s="48">
        <v>8</v>
      </c>
      <c r="AN5" s="45">
        <v>24192</v>
      </c>
      <c r="AO5" s="48">
        <v>33311</v>
      </c>
      <c r="AQ5" s="52" t="s">
        <v>7050</v>
      </c>
      <c r="AR5" s="52">
        <v>156</v>
      </c>
      <c r="AS5" s="52">
        <v>632</v>
      </c>
    </row>
    <row r="6" spans="1:232" x14ac:dyDescent="0.25">
      <c r="C6" s="39" t="s">
        <v>5851</v>
      </c>
      <c r="D6" s="38" t="s">
        <v>3039</v>
      </c>
      <c r="E6" s="38" t="s">
        <v>25</v>
      </c>
      <c r="F6" s="39" t="s">
        <v>2159</v>
      </c>
      <c r="G6" t="s">
        <v>2159</v>
      </c>
      <c r="H6" s="21">
        <v>9106002293</v>
      </c>
      <c r="I6" t="s">
        <v>2159</v>
      </c>
      <c r="J6" s="40" t="s">
        <v>7053</v>
      </c>
      <c r="L6" s="42" t="s">
        <v>26</v>
      </c>
      <c r="M6" s="42" t="s">
        <v>2649</v>
      </c>
      <c r="N6" s="43" t="s">
        <v>2159</v>
      </c>
      <c r="O6" s="15" t="s">
        <v>7054</v>
      </c>
      <c r="S6" s="40" t="s">
        <v>7055</v>
      </c>
      <c r="V6" s="40" t="s">
        <v>7055</v>
      </c>
      <c r="Y6" s="15" t="s">
        <v>6227</v>
      </c>
      <c r="AB6" s="51">
        <v>5111</v>
      </c>
      <c r="AC6" s="51">
        <v>131</v>
      </c>
      <c r="AE6" s="45">
        <v>2</v>
      </c>
      <c r="AG6" s="15">
        <v>46000</v>
      </c>
      <c r="AH6" s="46">
        <v>92000</v>
      </c>
      <c r="AL6" s="48">
        <v>8</v>
      </c>
      <c r="AN6" s="45">
        <v>7360</v>
      </c>
      <c r="AO6" s="48">
        <v>33311</v>
      </c>
      <c r="AQ6" s="52" t="s">
        <v>7050</v>
      </c>
      <c r="AR6" s="52">
        <v>156</v>
      </c>
      <c r="AS6" s="52">
        <v>632</v>
      </c>
    </row>
    <row r="7" spans="1:232" x14ac:dyDescent="0.25">
      <c r="C7" s="39" t="s">
        <v>5851</v>
      </c>
      <c r="D7" s="38" t="s">
        <v>3039</v>
      </c>
      <c r="E7" s="38" t="s">
        <v>25</v>
      </c>
      <c r="F7" s="39" t="s">
        <v>2159</v>
      </c>
      <c r="G7" t="s">
        <v>2159</v>
      </c>
      <c r="H7" s="21">
        <v>9106002293</v>
      </c>
      <c r="I7" t="s">
        <v>2159</v>
      </c>
      <c r="J7" s="40" t="s">
        <v>7053</v>
      </c>
      <c r="L7" s="42" t="s">
        <v>26</v>
      </c>
      <c r="M7" s="42" t="s">
        <v>2649</v>
      </c>
      <c r="N7" s="43" t="s">
        <v>2159</v>
      </c>
      <c r="O7" s="15" t="s">
        <v>7054</v>
      </c>
      <c r="S7" s="40" t="s">
        <v>7055</v>
      </c>
      <c r="V7" s="40" t="s">
        <v>7055</v>
      </c>
      <c r="Y7" s="15" t="s">
        <v>6179</v>
      </c>
      <c r="AB7" s="51">
        <v>5111</v>
      </c>
      <c r="AC7" s="51">
        <v>131</v>
      </c>
      <c r="AE7" s="45">
        <v>2</v>
      </c>
      <c r="AG7" s="15">
        <v>111058</v>
      </c>
      <c r="AH7" s="46">
        <v>222116</v>
      </c>
      <c r="AL7" s="48">
        <v>8</v>
      </c>
      <c r="AN7" s="45">
        <v>17769.28</v>
      </c>
      <c r="AO7" s="48">
        <v>33311</v>
      </c>
      <c r="AQ7" s="52" t="s">
        <v>7050</v>
      </c>
      <c r="AR7" s="52">
        <v>156</v>
      </c>
      <c r="AS7" s="52">
        <v>632</v>
      </c>
    </row>
    <row r="8" spans="1:232" x14ac:dyDescent="0.25">
      <c r="C8" s="39" t="s">
        <v>5851</v>
      </c>
      <c r="D8" s="38" t="s">
        <v>3039</v>
      </c>
      <c r="E8" s="38" t="s">
        <v>25</v>
      </c>
      <c r="F8" s="39" t="s">
        <v>2159</v>
      </c>
      <c r="G8" t="s">
        <v>2159</v>
      </c>
      <c r="H8" s="21">
        <v>9106002293</v>
      </c>
      <c r="I8" t="s">
        <v>2159</v>
      </c>
      <c r="J8" s="40" t="s">
        <v>7053</v>
      </c>
      <c r="L8" s="42" t="s">
        <v>26</v>
      </c>
      <c r="M8" s="42" t="s">
        <v>2649</v>
      </c>
      <c r="N8" s="43" t="s">
        <v>2159</v>
      </c>
      <c r="O8" s="15" t="s">
        <v>7054</v>
      </c>
      <c r="S8" s="40" t="s">
        <v>7055</v>
      </c>
      <c r="V8" s="40" t="s">
        <v>7055</v>
      </c>
      <c r="Y8" s="15" t="s">
        <v>6128</v>
      </c>
      <c r="AB8" s="51">
        <v>5111</v>
      </c>
      <c r="AC8" s="51">
        <v>131</v>
      </c>
      <c r="AE8" s="45">
        <v>3</v>
      </c>
      <c r="AG8" s="15">
        <v>60885</v>
      </c>
      <c r="AH8" s="46">
        <v>182655</v>
      </c>
      <c r="AL8" s="48">
        <v>8</v>
      </c>
      <c r="AN8" s="45">
        <v>14612.4</v>
      </c>
      <c r="AO8" s="48">
        <v>33311</v>
      </c>
      <c r="AQ8" s="52" t="s">
        <v>7050</v>
      </c>
      <c r="AR8" s="52">
        <v>156</v>
      </c>
      <c r="AS8" s="52">
        <v>632</v>
      </c>
    </row>
    <row r="9" spans="1:232" x14ac:dyDescent="0.25">
      <c r="C9" s="39" t="s">
        <v>5851</v>
      </c>
      <c r="D9" s="38" t="s">
        <v>3039</v>
      </c>
      <c r="E9" s="38" t="s">
        <v>25</v>
      </c>
      <c r="F9" s="39" t="s">
        <v>2159</v>
      </c>
      <c r="G9" t="s">
        <v>2159</v>
      </c>
      <c r="H9" s="21">
        <v>9106002293</v>
      </c>
      <c r="I9" t="s">
        <v>2159</v>
      </c>
      <c r="J9" s="40" t="s">
        <v>7053</v>
      </c>
      <c r="L9" s="42" t="s">
        <v>26</v>
      </c>
      <c r="M9" s="42" t="s">
        <v>2649</v>
      </c>
      <c r="N9" s="43" t="s">
        <v>2159</v>
      </c>
      <c r="O9" s="15" t="s">
        <v>7054</v>
      </c>
      <c r="S9" s="40" t="s">
        <v>7055</v>
      </c>
      <c r="V9" s="40" t="s">
        <v>7055</v>
      </c>
      <c r="Y9" s="15" t="s">
        <v>6172</v>
      </c>
      <c r="AB9" s="51">
        <v>5111</v>
      </c>
      <c r="AC9" s="51">
        <v>131</v>
      </c>
      <c r="AE9" s="45">
        <v>5</v>
      </c>
      <c r="AG9" s="15">
        <v>49500</v>
      </c>
      <c r="AH9" s="46">
        <v>247500</v>
      </c>
      <c r="AL9" s="48">
        <v>8</v>
      </c>
      <c r="AN9" s="45">
        <v>19800</v>
      </c>
      <c r="AO9" s="48">
        <v>33311</v>
      </c>
      <c r="AQ9" s="52" t="s">
        <v>7050</v>
      </c>
      <c r="AR9" s="52">
        <v>156</v>
      </c>
      <c r="AS9" s="52">
        <v>632</v>
      </c>
    </row>
    <row r="10" spans="1:232" x14ac:dyDescent="0.25">
      <c r="C10" s="39" t="s">
        <v>5851</v>
      </c>
      <c r="D10" s="38" t="s">
        <v>3039</v>
      </c>
      <c r="E10" s="38" t="s">
        <v>25</v>
      </c>
      <c r="F10" s="39" t="s">
        <v>938</v>
      </c>
      <c r="G10" t="s">
        <v>938</v>
      </c>
      <c r="H10" s="21">
        <v>9106013465</v>
      </c>
      <c r="I10" t="s">
        <v>938</v>
      </c>
      <c r="J10" s="40" t="s">
        <v>7060</v>
      </c>
      <c r="L10" s="42" t="s">
        <v>26</v>
      </c>
      <c r="M10" s="42" t="s">
        <v>1084</v>
      </c>
      <c r="N10" s="43" t="s">
        <v>938</v>
      </c>
      <c r="O10" s="15" t="s">
        <v>6274</v>
      </c>
      <c r="S10" s="40" t="s">
        <v>7061</v>
      </c>
      <c r="V10" s="40" t="s">
        <v>7061</v>
      </c>
      <c r="Y10" s="15" t="s">
        <v>6128</v>
      </c>
      <c r="AB10" s="51">
        <v>5111</v>
      </c>
      <c r="AC10" s="51">
        <v>131</v>
      </c>
      <c r="AE10" s="45">
        <v>2</v>
      </c>
      <c r="AG10" s="15">
        <v>60885</v>
      </c>
      <c r="AH10" s="46">
        <v>121770</v>
      </c>
      <c r="AL10" s="48">
        <v>8</v>
      </c>
      <c r="AN10" s="45">
        <v>9741.6</v>
      </c>
      <c r="AO10" s="48">
        <v>33311</v>
      </c>
      <c r="AQ10" s="52" t="s">
        <v>7050</v>
      </c>
      <c r="AR10" s="52">
        <v>156</v>
      </c>
      <c r="AS10" s="52">
        <v>632</v>
      </c>
    </row>
    <row r="11" spans="1:232" x14ac:dyDescent="0.25">
      <c r="C11" s="39" t="s">
        <v>5851</v>
      </c>
      <c r="D11" s="38" t="s">
        <v>3039</v>
      </c>
      <c r="E11" s="38" t="s">
        <v>25</v>
      </c>
      <c r="F11" s="39" t="s">
        <v>24</v>
      </c>
      <c r="G11" t="s">
        <v>24</v>
      </c>
      <c r="H11" s="21">
        <v>9106019055</v>
      </c>
      <c r="I11" t="s">
        <v>24</v>
      </c>
      <c r="J11" s="40" t="s">
        <v>7066</v>
      </c>
      <c r="L11" s="42" t="s">
        <v>26</v>
      </c>
      <c r="M11" s="42" t="s">
        <v>797</v>
      </c>
      <c r="N11" s="43" t="s">
        <v>24</v>
      </c>
      <c r="O11" s="15" t="s">
        <v>6277</v>
      </c>
      <c r="S11" s="40" t="s">
        <v>7067</v>
      </c>
      <c r="V11" s="40" t="s">
        <v>7067</v>
      </c>
      <c r="Y11" s="15" t="s">
        <v>6227</v>
      </c>
      <c r="AB11" s="51">
        <v>5111</v>
      </c>
      <c r="AC11" s="51">
        <v>131</v>
      </c>
      <c r="AE11" s="45">
        <v>1</v>
      </c>
      <c r="AG11" s="15">
        <v>46000</v>
      </c>
      <c r="AH11" s="46">
        <v>46000</v>
      </c>
      <c r="AL11" s="48">
        <v>8</v>
      </c>
      <c r="AN11" s="45">
        <v>3680</v>
      </c>
      <c r="AO11" s="48">
        <v>33311</v>
      </c>
      <c r="AQ11" s="52" t="s">
        <v>7050</v>
      </c>
      <c r="AR11" s="52">
        <v>156</v>
      </c>
      <c r="AS11" s="52">
        <v>632</v>
      </c>
    </row>
    <row r="12" spans="1:232" x14ac:dyDescent="0.25">
      <c r="C12" s="39" t="s">
        <v>5851</v>
      </c>
      <c r="D12" s="38" t="s">
        <v>3039</v>
      </c>
      <c r="E12" s="38" t="s">
        <v>25</v>
      </c>
      <c r="F12" s="39" t="s">
        <v>24</v>
      </c>
      <c r="G12" t="s">
        <v>24</v>
      </c>
      <c r="H12" s="21">
        <v>9106019055</v>
      </c>
      <c r="I12" t="s">
        <v>24</v>
      </c>
      <c r="J12" s="40" t="s">
        <v>7066</v>
      </c>
      <c r="L12" s="42" t="s">
        <v>26</v>
      </c>
      <c r="M12" s="42" t="s">
        <v>797</v>
      </c>
      <c r="N12" s="43" t="s">
        <v>24</v>
      </c>
      <c r="O12" s="15" t="s">
        <v>6277</v>
      </c>
      <c r="S12" s="40" t="s">
        <v>7067</v>
      </c>
      <c r="V12" s="40" t="s">
        <v>7067</v>
      </c>
      <c r="Y12" s="15" t="s">
        <v>6130</v>
      </c>
      <c r="AB12" s="51">
        <v>5111</v>
      </c>
      <c r="AC12" s="51">
        <v>131</v>
      </c>
      <c r="AE12" s="45">
        <v>2</v>
      </c>
      <c r="AG12" s="15">
        <v>73431</v>
      </c>
      <c r="AH12" s="46">
        <v>146862</v>
      </c>
      <c r="AL12" s="48">
        <v>8</v>
      </c>
      <c r="AN12" s="45">
        <v>11748.960000000001</v>
      </c>
      <c r="AO12" s="48">
        <v>33311</v>
      </c>
      <c r="AQ12" s="52" t="s">
        <v>7050</v>
      </c>
      <c r="AR12" s="52">
        <v>156</v>
      </c>
      <c r="AS12" s="52">
        <v>632</v>
      </c>
    </row>
    <row r="13" spans="1:232" x14ac:dyDescent="0.25">
      <c r="C13" s="39" t="s">
        <v>5851</v>
      </c>
      <c r="D13" s="38" t="s">
        <v>3039</v>
      </c>
      <c r="E13" s="38" t="s">
        <v>25</v>
      </c>
      <c r="F13" s="39" t="s">
        <v>24</v>
      </c>
      <c r="G13" t="s">
        <v>24</v>
      </c>
      <c r="H13" s="21">
        <v>9106022336</v>
      </c>
      <c r="I13" t="s">
        <v>24</v>
      </c>
      <c r="J13" s="40" t="s">
        <v>7100</v>
      </c>
      <c r="L13" s="42" t="s">
        <v>26</v>
      </c>
      <c r="M13" s="42" t="s">
        <v>495</v>
      </c>
      <c r="N13" s="43" t="s">
        <v>24</v>
      </c>
      <c r="O13" s="15" t="s">
        <v>5941</v>
      </c>
      <c r="S13" s="40" t="s">
        <v>7101</v>
      </c>
      <c r="V13" s="40" t="s">
        <v>7101</v>
      </c>
      <c r="Y13" s="15" t="s">
        <v>6183</v>
      </c>
      <c r="AB13" s="51">
        <v>5111</v>
      </c>
      <c r="AC13" s="51">
        <v>131</v>
      </c>
      <c r="AE13" s="45">
        <v>2</v>
      </c>
      <c r="AG13" s="15">
        <v>41150</v>
      </c>
      <c r="AH13" s="46">
        <v>82300</v>
      </c>
      <c r="AL13" s="48">
        <v>8</v>
      </c>
      <c r="AN13" s="45">
        <v>6584</v>
      </c>
      <c r="AO13" s="48">
        <v>33311</v>
      </c>
      <c r="AQ13" s="52" t="s">
        <v>7050</v>
      </c>
      <c r="AR13" s="52">
        <v>156</v>
      </c>
      <c r="AS13" s="52">
        <v>632</v>
      </c>
    </row>
    <row r="14" spans="1:232" x14ac:dyDescent="0.25">
      <c r="C14" s="39" t="s">
        <v>5851</v>
      </c>
      <c r="D14" s="38" t="s">
        <v>3039</v>
      </c>
      <c r="E14" s="38" t="s">
        <v>25</v>
      </c>
      <c r="F14" s="39" t="s">
        <v>24</v>
      </c>
      <c r="G14" t="s">
        <v>24</v>
      </c>
      <c r="H14" s="21">
        <v>9106022460</v>
      </c>
      <c r="I14" t="s">
        <v>24</v>
      </c>
      <c r="J14" s="40" t="s">
        <v>7104</v>
      </c>
      <c r="L14" s="42" t="s">
        <v>26</v>
      </c>
      <c r="M14" s="42" t="s">
        <v>662</v>
      </c>
      <c r="N14" s="43" t="s">
        <v>24</v>
      </c>
      <c r="O14" s="15" t="s">
        <v>5929</v>
      </c>
      <c r="S14" s="40" t="s">
        <v>7105</v>
      </c>
      <c r="V14" s="40" t="s">
        <v>7105</v>
      </c>
      <c r="Y14" s="15" t="s">
        <v>6179</v>
      </c>
      <c r="AB14" s="51">
        <v>5111</v>
      </c>
      <c r="AC14" s="51">
        <v>131</v>
      </c>
      <c r="AE14" s="45">
        <v>1</v>
      </c>
      <c r="AG14" s="15">
        <v>111058</v>
      </c>
      <c r="AH14" s="46">
        <v>111058</v>
      </c>
      <c r="AL14" s="48">
        <v>8</v>
      </c>
      <c r="AN14" s="45">
        <v>8884.64</v>
      </c>
      <c r="AO14" s="48">
        <v>33311</v>
      </c>
      <c r="AQ14" s="52" t="s">
        <v>7050</v>
      </c>
      <c r="AR14" s="52">
        <v>156</v>
      </c>
      <c r="AS14" s="52">
        <v>632</v>
      </c>
    </row>
    <row r="15" spans="1:232" x14ac:dyDescent="0.25">
      <c r="C15" s="39" t="s">
        <v>5851</v>
      </c>
      <c r="D15" s="38" t="s">
        <v>3039</v>
      </c>
      <c r="E15" s="38" t="s">
        <v>25</v>
      </c>
      <c r="F15" s="39" t="s">
        <v>24</v>
      </c>
      <c r="G15" t="s">
        <v>24</v>
      </c>
      <c r="H15" s="21">
        <v>9106022460</v>
      </c>
      <c r="I15" t="s">
        <v>24</v>
      </c>
      <c r="J15" s="40" t="s">
        <v>7104</v>
      </c>
      <c r="L15" s="42" t="s">
        <v>26</v>
      </c>
      <c r="M15" s="42" t="s">
        <v>662</v>
      </c>
      <c r="N15" s="43" t="s">
        <v>24</v>
      </c>
      <c r="O15" s="15" t="s">
        <v>5929</v>
      </c>
      <c r="S15" s="40" t="s">
        <v>7105</v>
      </c>
      <c r="V15" s="40" t="s">
        <v>7105</v>
      </c>
      <c r="Y15" s="15" t="s">
        <v>6168</v>
      </c>
      <c r="AB15" s="51">
        <v>5111</v>
      </c>
      <c r="AC15" s="51">
        <v>131</v>
      </c>
      <c r="AE15" s="45">
        <v>1</v>
      </c>
      <c r="AG15" s="15">
        <v>111606</v>
      </c>
      <c r="AH15" s="46">
        <v>111606</v>
      </c>
      <c r="AL15" s="48">
        <v>8</v>
      </c>
      <c r="AN15" s="45">
        <v>8928.48</v>
      </c>
      <c r="AO15" s="48">
        <v>33311</v>
      </c>
      <c r="AQ15" s="52" t="s">
        <v>7050</v>
      </c>
      <c r="AR15" s="52">
        <v>156</v>
      </c>
      <c r="AS15" s="52">
        <v>632</v>
      </c>
    </row>
    <row r="16" spans="1:232" x14ac:dyDescent="0.25">
      <c r="C16" s="39" t="s">
        <v>5851</v>
      </c>
      <c r="D16" s="38" t="s">
        <v>3039</v>
      </c>
      <c r="E16" s="38" t="s">
        <v>25</v>
      </c>
      <c r="F16" s="39" t="s">
        <v>24</v>
      </c>
      <c r="G16" t="s">
        <v>24</v>
      </c>
      <c r="H16" s="21">
        <v>9106022478</v>
      </c>
      <c r="I16" t="s">
        <v>24</v>
      </c>
      <c r="J16" s="40" t="s">
        <v>7106</v>
      </c>
      <c r="L16" s="42" t="s">
        <v>26</v>
      </c>
      <c r="M16" s="42" t="s">
        <v>106</v>
      </c>
      <c r="N16" s="43" t="s">
        <v>24</v>
      </c>
      <c r="O16" s="15" t="s">
        <v>6273</v>
      </c>
      <c r="S16" s="40" t="s">
        <v>7107</v>
      </c>
      <c r="V16" s="40" t="s">
        <v>7107</v>
      </c>
      <c r="Y16" s="15" t="s">
        <v>6179</v>
      </c>
      <c r="AB16" s="51">
        <v>5111</v>
      </c>
      <c r="AC16" s="51">
        <v>131</v>
      </c>
      <c r="AE16" s="45">
        <v>1</v>
      </c>
      <c r="AG16" s="15">
        <v>111058</v>
      </c>
      <c r="AH16" s="46">
        <v>111058</v>
      </c>
      <c r="AL16" s="48">
        <v>8</v>
      </c>
      <c r="AN16" s="45">
        <v>8884.64</v>
      </c>
      <c r="AO16" s="48">
        <v>33311</v>
      </c>
      <c r="AQ16" s="52" t="s">
        <v>7050</v>
      </c>
      <c r="AR16" s="52">
        <v>156</v>
      </c>
      <c r="AS16" s="52">
        <v>632</v>
      </c>
    </row>
    <row r="17" spans="3:45" x14ac:dyDescent="0.25">
      <c r="C17" s="39" t="s">
        <v>5851</v>
      </c>
      <c r="D17" s="38" t="s">
        <v>3039</v>
      </c>
      <c r="E17" s="38" t="s">
        <v>25</v>
      </c>
      <c r="F17" s="39" t="s">
        <v>24</v>
      </c>
      <c r="G17" t="s">
        <v>24</v>
      </c>
      <c r="H17" s="21">
        <v>9106022478</v>
      </c>
      <c r="I17" t="s">
        <v>24</v>
      </c>
      <c r="J17" s="40" t="s">
        <v>7106</v>
      </c>
      <c r="L17" s="42" t="s">
        <v>26</v>
      </c>
      <c r="M17" s="42" t="s">
        <v>106</v>
      </c>
      <c r="N17" s="43" t="s">
        <v>24</v>
      </c>
      <c r="O17" s="15" t="s">
        <v>6273</v>
      </c>
      <c r="S17" s="40" t="s">
        <v>7107</v>
      </c>
      <c r="V17" s="40" t="s">
        <v>7107</v>
      </c>
      <c r="Y17" s="15" t="s">
        <v>6168</v>
      </c>
      <c r="AB17" s="51">
        <v>5111</v>
      </c>
      <c r="AC17" s="51">
        <v>131</v>
      </c>
      <c r="AE17" s="45">
        <v>1</v>
      </c>
      <c r="AG17" s="15">
        <v>111606</v>
      </c>
      <c r="AH17" s="46">
        <v>111606</v>
      </c>
      <c r="AL17" s="48">
        <v>8</v>
      </c>
      <c r="AN17" s="45">
        <v>8928.48</v>
      </c>
      <c r="AO17" s="48">
        <v>33311</v>
      </c>
      <c r="AQ17" s="52" t="s">
        <v>7050</v>
      </c>
      <c r="AR17" s="52">
        <v>156</v>
      </c>
      <c r="AS17" s="52">
        <v>632</v>
      </c>
    </row>
    <row r="18" spans="3:45" x14ac:dyDescent="0.25">
      <c r="C18" s="39" t="s">
        <v>5851</v>
      </c>
      <c r="D18" s="38" t="s">
        <v>3039</v>
      </c>
      <c r="E18" s="38" t="s">
        <v>25</v>
      </c>
      <c r="F18" s="39" t="s">
        <v>24</v>
      </c>
      <c r="G18" t="s">
        <v>24</v>
      </c>
      <c r="H18" s="21">
        <v>9106022478</v>
      </c>
      <c r="I18" t="s">
        <v>24</v>
      </c>
      <c r="J18" s="40" t="s">
        <v>7106</v>
      </c>
      <c r="L18" s="42" t="s">
        <v>26</v>
      </c>
      <c r="M18" s="42" t="s">
        <v>106</v>
      </c>
      <c r="N18" s="43" t="s">
        <v>24</v>
      </c>
      <c r="O18" s="15" t="s">
        <v>6273</v>
      </c>
      <c r="S18" s="40" t="s">
        <v>7107</v>
      </c>
      <c r="V18" s="40" t="s">
        <v>7107</v>
      </c>
      <c r="Y18" s="15" t="s">
        <v>6172</v>
      </c>
      <c r="AB18" s="51">
        <v>5111</v>
      </c>
      <c r="AC18" s="51">
        <v>131</v>
      </c>
      <c r="AE18" s="45">
        <v>1</v>
      </c>
      <c r="AG18" s="15">
        <v>49500</v>
      </c>
      <c r="AH18" s="46">
        <v>49500</v>
      </c>
      <c r="AL18" s="48">
        <v>8</v>
      </c>
      <c r="AN18" s="45">
        <v>3960</v>
      </c>
      <c r="AO18" s="48">
        <v>33311</v>
      </c>
      <c r="AQ18" s="52" t="s">
        <v>7050</v>
      </c>
      <c r="AR18" s="52">
        <v>156</v>
      </c>
      <c r="AS18" s="52">
        <v>632</v>
      </c>
    </row>
    <row r="19" spans="3:45" x14ac:dyDescent="0.25">
      <c r="C19" s="39" t="s">
        <v>5851</v>
      </c>
      <c r="D19" s="38" t="s">
        <v>3039</v>
      </c>
      <c r="E19" s="38" t="s">
        <v>25</v>
      </c>
      <c r="F19" s="39" t="s">
        <v>24</v>
      </c>
      <c r="G19" t="s">
        <v>24</v>
      </c>
      <c r="H19" s="21">
        <v>9106022474</v>
      </c>
      <c r="I19" t="s">
        <v>24</v>
      </c>
      <c r="J19" s="40" t="s">
        <v>7108</v>
      </c>
      <c r="L19" s="42" t="s">
        <v>26</v>
      </c>
      <c r="M19" s="42" t="s">
        <v>860</v>
      </c>
      <c r="N19" s="43" t="s">
        <v>24</v>
      </c>
      <c r="O19" s="15" t="s">
        <v>6279</v>
      </c>
      <c r="S19" s="40" t="s">
        <v>7109</v>
      </c>
      <c r="V19" s="40" t="s">
        <v>7109</v>
      </c>
      <c r="Y19" s="15" t="s">
        <v>6179</v>
      </c>
      <c r="AB19" s="51">
        <v>5111</v>
      </c>
      <c r="AC19" s="51">
        <v>131</v>
      </c>
      <c r="AE19" s="45">
        <v>2</v>
      </c>
      <c r="AG19" s="15">
        <v>111058</v>
      </c>
      <c r="AH19" s="46">
        <v>222116</v>
      </c>
      <c r="AL19" s="48">
        <v>8</v>
      </c>
      <c r="AN19" s="45">
        <v>17769.28</v>
      </c>
      <c r="AO19" s="48">
        <v>33311</v>
      </c>
      <c r="AQ19" s="52" t="s">
        <v>7050</v>
      </c>
      <c r="AR19" s="52">
        <v>156</v>
      </c>
      <c r="AS19" s="52">
        <v>632</v>
      </c>
    </row>
    <row r="20" spans="3:45" x14ac:dyDescent="0.25">
      <c r="C20" s="39" t="s">
        <v>5851</v>
      </c>
      <c r="D20" s="38" t="s">
        <v>3039</v>
      </c>
      <c r="E20" s="38" t="s">
        <v>25</v>
      </c>
      <c r="F20" s="39" t="s">
        <v>24</v>
      </c>
      <c r="G20" t="s">
        <v>24</v>
      </c>
      <c r="H20" s="21">
        <v>9106022474</v>
      </c>
      <c r="I20" t="s">
        <v>24</v>
      </c>
      <c r="J20" s="40" t="s">
        <v>7108</v>
      </c>
      <c r="L20" s="42" t="s">
        <v>26</v>
      </c>
      <c r="M20" s="42" t="s">
        <v>860</v>
      </c>
      <c r="N20" s="43" t="s">
        <v>24</v>
      </c>
      <c r="O20" s="15" t="s">
        <v>6279</v>
      </c>
      <c r="S20" s="40" t="s">
        <v>7109</v>
      </c>
      <c r="V20" s="40" t="s">
        <v>7109</v>
      </c>
      <c r="Y20" s="15" t="s">
        <v>6143</v>
      </c>
      <c r="AB20" s="51">
        <v>5111</v>
      </c>
      <c r="AC20" s="51">
        <v>131</v>
      </c>
      <c r="AE20" s="45">
        <v>7</v>
      </c>
      <c r="AG20" s="15">
        <v>70950</v>
      </c>
      <c r="AH20" s="46">
        <v>496650</v>
      </c>
      <c r="AL20" s="48">
        <v>8</v>
      </c>
      <c r="AN20" s="45">
        <v>39732</v>
      </c>
      <c r="AO20" s="48">
        <v>33311</v>
      </c>
      <c r="AQ20" s="52" t="s">
        <v>7050</v>
      </c>
      <c r="AR20" s="52">
        <v>156</v>
      </c>
      <c r="AS20" s="52">
        <v>632</v>
      </c>
    </row>
    <row r="21" spans="3:45" x14ac:dyDescent="0.25">
      <c r="C21" s="39" t="s">
        <v>5851</v>
      </c>
      <c r="D21" s="38" t="s">
        <v>3039</v>
      </c>
      <c r="E21" s="38" t="s">
        <v>25</v>
      </c>
      <c r="F21" s="39" t="s">
        <v>24</v>
      </c>
      <c r="G21" t="s">
        <v>24</v>
      </c>
      <c r="H21" s="21">
        <v>9106022474</v>
      </c>
      <c r="I21" t="s">
        <v>24</v>
      </c>
      <c r="J21" s="40" t="s">
        <v>7108</v>
      </c>
      <c r="L21" s="42" t="s">
        <v>26</v>
      </c>
      <c r="M21" s="42" t="s">
        <v>860</v>
      </c>
      <c r="N21" s="43" t="s">
        <v>24</v>
      </c>
      <c r="O21" s="15" t="s">
        <v>6279</v>
      </c>
      <c r="S21" s="40" t="s">
        <v>7109</v>
      </c>
      <c r="V21" s="40" t="s">
        <v>7109</v>
      </c>
      <c r="Y21" s="15" t="s">
        <v>6128</v>
      </c>
      <c r="AB21" s="51">
        <v>5111</v>
      </c>
      <c r="AC21" s="51">
        <v>131</v>
      </c>
      <c r="AE21" s="45">
        <v>6</v>
      </c>
      <c r="AG21" s="15">
        <v>60885</v>
      </c>
      <c r="AH21" s="46">
        <v>365310</v>
      </c>
      <c r="AL21" s="48">
        <v>8</v>
      </c>
      <c r="AN21" s="45">
        <v>29224.799999999999</v>
      </c>
      <c r="AO21" s="48">
        <v>33311</v>
      </c>
      <c r="AQ21" s="52" t="s">
        <v>7050</v>
      </c>
      <c r="AR21" s="52">
        <v>156</v>
      </c>
      <c r="AS21" s="52">
        <v>632</v>
      </c>
    </row>
    <row r="22" spans="3:45" x14ac:dyDescent="0.25">
      <c r="C22" s="39" t="s">
        <v>5851</v>
      </c>
      <c r="D22" s="38" t="s">
        <v>3039</v>
      </c>
      <c r="E22" s="38" t="s">
        <v>25</v>
      </c>
      <c r="F22" s="39" t="s">
        <v>24</v>
      </c>
      <c r="G22" t="s">
        <v>24</v>
      </c>
      <c r="H22" s="21">
        <v>9106022474</v>
      </c>
      <c r="I22" t="s">
        <v>24</v>
      </c>
      <c r="J22" s="40" t="s">
        <v>7108</v>
      </c>
      <c r="L22" s="42" t="s">
        <v>26</v>
      </c>
      <c r="M22" s="42" t="s">
        <v>860</v>
      </c>
      <c r="N22" s="43" t="s">
        <v>24</v>
      </c>
      <c r="O22" s="15" t="s">
        <v>6279</v>
      </c>
      <c r="S22" s="40" t="s">
        <v>7109</v>
      </c>
      <c r="V22" s="40" t="s">
        <v>7109</v>
      </c>
      <c r="Y22" s="15" t="s">
        <v>6168</v>
      </c>
      <c r="AB22" s="51">
        <v>5111</v>
      </c>
      <c r="AC22" s="51">
        <v>131</v>
      </c>
      <c r="AE22" s="45">
        <v>7</v>
      </c>
      <c r="AG22" s="15">
        <v>111606</v>
      </c>
      <c r="AH22" s="46">
        <v>781242</v>
      </c>
      <c r="AL22" s="48">
        <v>8</v>
      </c>
      <c r="AN22" s="45">
        <v>62499.360000000001</v>
      </c>
      <c r="AO22" s="48">
        <v>33311</v>
      </c>
      <c r="AQ22" s="52" t="s">
        <v>7050</v>
      </c>
      <c r="AR22" s="52">
        <v>156</v>
      </c>
      <c r="AS22" s="52">
        <v>632</v>
      </c>
    </row>
    <row r="23" spans="3:45" x14ac:dyDescent="0.25">
      <c r="C23" s="39" t="s">
        <v>5851</v>
      </c>
      <c r="D23" s="38" t="s">
        <v>3039</v>
      </c>
      <c r="E23" s="38" t="s">
        <v>25</v>
      </c>
      <c r="F23" s="39" t="s">
        <v>24</v>
      </c>
      <c r="G23" t="s">
        <v>24</v>
      </c>
      <c r="H23" s="21">
        <v>9106022474</v>
      </c>
      <c r="I23" t="s">
        <v>24</v>
      </c>
      <c r="J23" s="40" t="s">
        <v>7108</v>
      </c>
      <c r="L23" s="42" t="s">
        <v>26</v>
      </c>
      <c r="M23" s="42" t="s">
        <v>860</v>
      </c>
      <c r="N23" s="43" t="s">
        <v>24</v>
      </c>
      <c r="O23" s="15" t="s">
        <v>6279</v>
      </c>
      <c r="S23" s="40" t="s">
        <v>7109</v>
      </c>
      <c r="V23" s="40" t="s">
        <v>7109</v>
      </c>
      <c r="Y23" s="15" t="s">
        <v>6227</v>
      </c>
      <c r="AB23" s="51">
        <v>5111</v>
      </c>
      <c r="AC23" s="51">
        <v>131</v>
      </c>
      <c r="AE23" s="45">
        <v>4</v>
      </c>
      <c r="AG23" s="15">
        <v>46000</v>
      </c>
      <c r="AH23" s="46">
        <v>184000</v>
      </c>
      <c r="AL23" s="48">
        <v>8</v>
      </c>
      <c r="AN23" s="45">
        <v>14720</v>
      </c>
      <c r="AO23" s="48">
        <v>33311</v>
      </c>
      <c r="AQ23" s="52" t="s">
        <v>7050</v>
      </c>
      <c r="AR23" s="52">
        <v>156</v>
      </c>
      <c r="AS23" s="52">
        <v>632</v>
      </c>
    </row>
    <row r="24" spans="3:45" x14ac:dyDescent="0.25">
      <c r="C24" s="39" t="s">
        <v>5851</v>
      </c>
      <c r="D24" s="38" t="s">
        <v>3039</v>
      </c>
      <c r="E24" s="38" t="s">
        <v>25</v>
      </c>
      <c r="F24" s="39" t="s">
        <v>24</v>
      </c>
      <c r="G24" t="s">
        <v>24</v>
      </c>
      <c r="H24" s="21">
        <v>9106022436</v>
      </c>
      <c r="I24" t="s">
        <v>24</v>
      </c>
      <c r="J24" s="40" t="s">
        <v>7110</v>
      </c>
      <c r="L24" s="42" t="s">
        <v>26</v>
      </c>
      <c r="M24" s="42" t="s">
        <v>638</v>
      </c>
      <c r="N24" s="43" t="s">
        <v>24</v>
      </c>
      <c r="O24" s="15" t="s">
        <v>7111</v>
      </c>
      <c r="S24" s="40" t="s">
        <v>7112</v>
      </c>
      <c r="V24" s="40" t="s">
        <v>7112</v>
      </c>
      <c r="Y24" s="15" t="s">
        <v>6183</v>
      </c>
      <c r="AB24" s="51">
        <v>5111</v>
      </c>
      <c r="AC24" s="51">
        <v>131</v>
      </c>
      <c r="AE24" s="45">
        <v>1</v>
      </c>
      <c r="AG24" s="15">
        <v>41150</v>
      </c>
      <c r="AH24" s="46">
        <v>41150</v>
      </c>
      <c r="AL24" s="48">
        <v>8</v>
      </c>
      <c r="AN24" s="45">
        <v>3292</v>
      </c>
      <c r="AO24" s="48">
        <v>33311</v>
      </c>
      <c r="AQ24" s="52" t="s">
        <v>7050</v>
      </c>
      <c r="AR24" s="52">
        <v>156</v>
      </c>
      <c r="AS24" s="52">
        <v>632</v>
      </c>
    </row>
    <row r="25" spans="3:45" x14ac:dyDescent="0.25">
      <c r="C25" s="39" t="s">
        <v>5851</v>
      </c>
      <c r="D25" s="38" t="s">
        <v>3039</v>
      </c>
      <c r="E25" s="38" t="s">
        <v>25</v>
      </c>
      <c r="F25" s="39" t="s">
        <v>24</v>
      </c>
      <c r="G25" t="s">
        <v>24</v>
      </c>
      <c r="H25" s="21">
        <v>9106022436</v>
      </c>
      <c r="I25" t="s">
        <v>24</v>
      </c>
      <c r="J25" s="40" t="s">
        <v>7110</v>
      </c>
      <c r="L25" s="42" t="s">
        <v>26</v>
      </c>
      <c r="M25" s="42" t="s">
        <v>638</v>
      </c>
      <c r="N25" s="43" t="s">
        <v>24</v>
      </c>
      <c r="O25" s="15" t="s">
        <v>7111</v>
      </c>
      <c r="S25" s="40" t="s">
        <v>7112</v>
      </c>
      <c r="V25" s="40" t="s">
        <v>7112</v>
      </c>
      <c r="Y25" s="15" t="s">
        <v>6143</v>
      </c>
      <c r="AB25" s="51">
        <v>5111</v>
      </c>
      <c r="AC25" s="51">
        <v>131</v>
      </c>
      <c r="AE25" s="45">
        <v>2</v>
      </c>
      <c r="AG25" s="15">
        <v>70950</v>
      </c>
      <c r="AH25" s="46">
        <v>141900</v>
      </c>
      <c r="AL25" s="48">
        <v>8</v>
      </c>
      <c r="AN25" s="45">
        <v>11352</v>
      </c>
      <c r="AO25" s="48">
        <v>33311</v>
      </c>
      <c r="AQ25" s="52" t="s">
        <v>7050</v>
      </c>
      <c r="AR25" s="52">
        <v>156</v>
      </c>
      <c r="AS25" s="52">
        <v>632</v>
      </c>
    </row>
    <row r="26" spans="3:45" x14ac:dyDescent="0.25">
      <c r="C26" s="39" t="s">
        <v>5851</v>
      </c>
      <c r="D26" s="38" t="s">
        <v>3039</v>
      </c>
      <c r="E26" s="38" t="s">
        <v>25</v>
      </c>
      <c r="F26" s="39" t="s">
        <v>24</v>
      </c>
      <c r="G26" t="s">
        <v>24</v>
      </c>
      <c r="H26" s="21">
        <v>9106022509</v>
      </c>
      <c r="I26" t="s">
        <v>24</v>
      </c>
      <c r="J26" s="40" t="s">
        <v>7113</v>
      </c>
      <c r="L26" s="42" t="s">
        <v>26</v>
      </c>
      <c r="M26" s="42" t="s">
        <v>869</v>
      </c>
      <c r="N26" s="43" t="s">
        <v>24</v>
      </c>
      <c r="O26" s="15" t="s">
        <v>6279</v>
      </c>
      <c r="S26" s="40" t="s">
        <v>7109</v>
      </c>
      <c r="V26" s="40" t="s">
        <v>7109</v>
      </c>
      <c r="Y26" s="15" t="s">
        <v>6130</v>
      </c>
      <c r="AB26" s="51">
        <v>5111</v>
      </c>
      <c r="AC26" s="51">
        <v>131</v>
      </c>
      <c r="AE26" s="45">
        <v>1</v>
      </c>
      <c r="AG26" s="15">
        <v>73431</v>
      </c>
      <c r="AH26" s="46">
        <v>73431</v>
      </c>
      <c r="AL26" s="48">
        <v>8</v>
      </c>
      <c r="AN26" s="45">
        <v>5874.4800000000005</v>
      </c>
      <c r="AO26" s="48">
        <v>33311</v>
      </c>
      <c r="AQ26" s="52" t="s">
        <v>7050</v>
      </c>
      <c r="AR26" s="52">
        <v>156</v>
      </c>
      <c r="AS26" s="52">
        <v>632</v>
      </c>
    </row>
    <row r="27" spans="3:45" x14ac:dyDescent="0.25">
      <c r="C27" s="39" t="s">
        <v>5851</v>
      </c>
      <c r="D27" s="38" t="s">
        <v>3039</v>
      </c>
      <c r="E27" s="38" t="s">
        <v>25</v>
      </c>
      <c r="F27" s="39" t="s">
        <v>24</v>
      </c>
      <c r="G27" t="s">
        <v>24</v>
      </c>
      <c r="H27" s="21">
        <v>9106022509</v>
      </c>
      <c r="I27" t="s">
        <v>24</v>
      </c>
      <c r="J27" s="40" t="s">
        <v>7113</v>
      </c>
      <c r="L27" s="42" t="s">
        <v>26</v>
      </c>
      <c r="M27" s="42" t="s">
        <v>869</v>
      </c>
      <c r="N27" s="43" t="s">
        <v>24</v>
      </c>
      <c r="O27" s="15" t="s">
        <v>6279</v>
      </c>
      <c r="S27" s="40" t="s">
        <v>7109</v>
      </c>
      <c r="V27" s="40" t="s">
        <v>7109</v>
      </c>
      <c r="Y27" s="15" t="s">
        <v>6254</v>
      </c>
      <c r="AB27" s="51">
        <v>5111</v>
      </c>
      <c r="AC27" s="51">
        <v>131</v>
      </c>
      <c r="AE27" s="45">
        <v>2</v>
      </c>
      <c r="AG27" s="15">
        <v>45588</v>
      </c>
      <c r="AH27" s="46">
        <v>91176</v>
      </c>
      <c r="AL27" s="48">
        <v>8</v>
      </c>
      <c r="AN27" s="45">
        <v>7294.08</v>
      </c>
      <c r="AO27" s="48">
        <v>33311</v>
      </c>
      <c r="AQ27" s="52" t="s">
        <v>7050</v>
      </c>
      <c r="AR27" s="52">
        <v>156</v>
      </c>
      <c r="AS27" s="52">
        <v>632</v>
      </c>
    </row>
    <row r="28" spans="3:45" x14ac:dyDescent="0.25">
      <c r="C28" s="39" t="s">
        <v>5851</v>
      </c>
      <c r="D28" s="38" t="s">
        <v>3039</v>
      </c>
      <c r="E28" s="38" t="s">
        <v>25</v>
      </c>
      <c r="F28" s="39" t="s">
        <v>24</v>
      </c>
      <c r="G28" t="s">
        <v>24</v>
      </c>
      <c r="H28" s="21">
        <v>9106022509</v>
      </c>
      <c r="I28" t="s">
        <v>24</v>
      </c>
      <c r="J28" s="40" t="s">
        <v>7113</v>
      </c>
      <c r="L28" s="42" t="s">
        <v>26</v>
      </c>
      <c r="M28" s="42" t="s">
        <v>869</v>
      </c>
      <c r="N28" s="43" t="s">
        <v>24</v>
      </c>
      <c r="O28" s="15" t="s">
        <v>6279</v>
      </c>
      <c r="S28" s="40" t="s">
        <v>7109</v>
      </c>
      <c r="V28" s="40" t="s">
        <v>7109</v>
      </c>
      <c r="Y28" s="15" t="s">
        <v>6172</v>
      </c>
      <c r="AB28" s="51">
        <v>5111</v>
      </c>
      <c r="AC28" s="51">
        <v>131</v>
      </c>
      <c r="AE28" s="45">
        <v>5</v>
      </c>
      <c r="AG28" s="15">
        <v>49500</v>
      </c>
      <c r="AH28" s="46">
        <v>247500</v>
      </c>
      <c r="AL28" s="48">
        <v>8</v>
      </c>
      <c r="AN28" s="45">
        <v>19800</v>
      </c>
      <c r="AO28" s="48">
        <v>33311</v>
      </c>
      <c r="AQ28" s="52" t="s">
        <v>7050</v>
      </c>
      <c r="AR28" s="52">
        <v>156</v>
      </c>
      <c r="AS28" s="52">
        <v>632</v>
      </c>
    </row>
    <row r="29" spans="3:45" x14ac:dyDescent="0.25">
      <c r="C29" s="39" t="s">
        <v>5851</v>
      </c>
      <c r="D29" s="38" t="s">
        <v>3039</v>
      </c>
      <c r="E29" s="38" t="s">
        <v>25</v>
      </c>
      <c r="F29" s="39" t="s">
        <v>24</v>
      </c>
      <c r="G29" t="s">
        <v>24</v>
      </c>
      <c r="H29" s="21">
        <v>9106022509</v>
      </c>
      <c r="I29" t="s">
        <v>24</v>
      </c>
      <c r="J29" s="40" t="s">
        <v>7113</v>
      </c>
      <c r="L29" s="42" t="s">
        <v>26</v>
      </c>
      <c r="M29" s="42" t="s">
        <v>869</v>
      </c>
      <c r="N29" s="43" t="s">
        <v>24</v>
      </c>
      <c r="O29" s="15" t="s">
        <v>6279</v>
      </c>
      <c r="S29" s="40" t="s">
        <v>7109</v>
      </c>
      <c r="V29" s="40" t="s">
        <v>7109</v>
      </c>
      <c r="Y29" s="15" t="s">
        <v>6181</v>
      </c>
      <c r="AB29" s="51">
        <v>5111</v>
      </c>
      <c r="AC29" s="51">
        <v>131</v>
      </c>
      <c r="AE29" s="45">
        <v>5</v>
      </c>
      <c r="AG29" s="15">
        <v>50400</v>
      </c>
      <c r="AH29" s="46">
        <v>252000</v>
      </c>
      <c r="AL29" s="48">
        <v>8</v>
      </c>
      <c r="AN29" s="45">
        <v>20160</v>
      </c>
      <c r="AO29" s="48">
        <v>33311</v>
      </c>
      <c r="AQ29" s="52" t="s">
        <v>7050</v>
      </c>
      <c r="AR29" s="52">
        <v>156</v>
      </c>
      <c r="AS29" s="52">
        <v>632</v>
      </c>
    </row>
    <row r="30" spans="3:45" x14ac:dyDescent="0.25">
      <c r="C30" s="39" t="s">
        <v>5851</v>
      </c>
      <c r="D30" s="38" t="s">
        <v>3039</v>
      </c>
      <c r="E30" s="38" t="s">
        <v>25</v>
      </c>
      <c r="F30" s="39" t="s">
        <v>24</v>
      </c>
      <c r="G30" t="s">
        <v>24</v>
      </c>
      <c r="H30" s="21">
        <v>9106022509</v>
      </c>
      <c r="I30" t="s">
        <v>24</v>
      </c>
      <c r="J30" s="40" t="s">
        <v>7113</v>
      </c>
      <c r="L30" s="42" t="s">
        <v>26</v>
      </c>
      <c r="M30" s="42" t="s">
        <v>869</v>
      </c>
      <c r="N30" s="43" t="s">
        <v>24</v>
      </c>
      <c r="O30" s="15" t="s">
        <v>6279</v>
      </c>
      <c r="S30" s="40" t="s">
        <v>7109</v>
      </c>
      <c r="V30" s="40" t="s">
        <v>7109</v>
      </c>
      <c r="Y30" s="15" t="s">
        <v>6183</v>
      </c>
      <c r="AB30" s="51">
        <v>5111</v>
      </c>
      <c r="AC30" s="51">
        <v>131</v>
      </c>
      <c r="AE30" s="45">
        <v>5</v>
      </c>
      <c r="AG30" s="15">
        <v>50182</v>
      </c>
      <c r="AH30" s="46">
        <v>250910</v>
      </c>
      <c r="AL30" s="48">
        <v>8</v>
      </c>
      <c r="AN30" s="45">
        <v>20072.8</v>
      </c>
      <c r="AO30" s="48">
        <v>33311</v>
      </c>
      <c r="AQ30" s="52" t="s">
        <v>7050</v>
      </c>
      <c r="AR30" s="52">
        <v>156</v>
      </c>
      <c r="AS30" s="52">
        <v>632</v>
      </c>
    </row>
    <row r="31" spans="3:45" x14ac:dyDescent="0.25">
      <c r="C31" s="39" t="s">
        <v>5851</v>
      </c>
      <c r="D31" s="38" t="s">
        <v>3039</v>
      </c>
      <c r="E31" s="38" t="s">
        <v>25</v>
      </c>
      <c r="F31" s="39" t="s">
        <v>24</v>
      </c>
      <c r="G31" t="s">
        <v>24</v>
      </c>
      <c r="H31" s="21">
        <v>9106022541</v>
      </c>
      <c r="I31" t="s">
        <v>24</v>
      </c>
      <c r="J31" s="40" t="s">
        <v>7114</v>
      </c>
      <c r="L31" s="42" t="s">
        <v>26</v>
      </c>
      <c r="M31" s="42" t="s">
        <v>151</v>
      </c>
      <c r="N31" s="43" t="s">
        <v>24</v>
      </c>
      <c r="O31" s="15" t="s">
        <v>6273</v>
      </c>
      <c r="S31" s="40" t="s">
        <v>7115</v>
      </c>
      <c r="V31" s="40" t="s">
        <v>7115</v>
      </c>
      <c r="Y31" s="15" t="s">
        <v>6128</v>
      </c>
      <c r="AB31" s="51">
        <v>5111</v>
      </c>
      <c r="AC31" s="51">
        <v>131</v>
      </c>
      <c r="AE31" s="45">
        <v>1</v>
      </c>
      <c r="AG31" s="15">
        <v>60885</v>
      </c>
      <c r="AH31" s="46">
        <v>60885</v>
      </c>
      <c r="AL31" s="48">
        <v>8</v>
      </c>
      <c r="AN31" s="45">
        <v>4870.8</v>
      </c>
      <c r="AO31" s="48">
        <v>33311</v>
      </c>
      <c r="AQ31" s="52" t="s">
        <v>7050</v>
      </c>
      <c r="AR31" s="52">
        <v>156</v>
      </c>
      <c r="AS31" s="52">
        <v>632</v>
      </c>
    </row>
    <row r="32" spans="3:45" x14ac:dyDescent="0.25">
      <c r="C32" s="39" t="s">
        <v>5851</v>
      </c>
      <c r="D32" s="38" t="s">
        <v>3039</v>
      </c>
      <c r="E32" s="38" t="s">
        <v>25</v>
      </c>
      <c r="F32" s="39" t="s">
        <v>24</v>
      </c>
      <c r="G32" t="s">
        <v>24</v>
      </c>
      <c r="H32" s="21">
        <v>9106022674</v>
      </c>
      <c r="I32" t="s">
        <v>24</v>
      </c>
      <c r="J32" s="40" t="s">
        <v>7122</v>
      </c>
      <c r="L32" s="42" t="s">
        <v>26</v>
      </c>
      <c r="M32" s="42" t="s">
        <v>917</v>
      </c>
      <c r="N32" s="43" t="s">
        <v>24</v>
      </c>
      <c r="O32" s="15" t="s">
        <v>7123</v>
      </c>
      <c r="S32" s="40" t="s">
        <v>7124</v>
      </c>
      <c r="V32" s="40" t="s">
        <v>7124</v>
      </c>
      <c r="Y32" s="15" t="s">
        <v>6183</v>
      </c>
      <c r="AB32" s="51">
        <v>5111</v>
      </c>
      <c r="AC32" s="51">
        <v>131</v>
      </c>
      <c r="AE32" s="45">
        <v>4</v>
      </c>
      <c r="AG32" s="15">
        <v>41150</v>
      </c>
      <c r="AH32" s="46">
        <v>164600</v>
      </c>
      <c r="AL32" s="48">
        <v>8</v>
      </c>
      <c r="AN32" s="45">
        <v>13168</v>
      </c>
      <c r="AO32" s="48">
        <v>33311</v>
      </c>
      <c r="AQ32" s="52" t="s">
        <v>7050</v>
      </c>
      <c r="AR32" s="52">
        <v>156</v>
      </c>
      <c r="AS32" s="52">
        <v>632</v>
      </c>
    </row>
    <row r="33" spans="3:45" x14ac:dyDescent="0.25">
      <c r="C33" s="39" t="s">
        <v>5851</v>
      </c>
      <c r="D33" s="38" t="s">
        <v>3039</v>
      </c>
      <c r="E33" s="38" t="s">
        <v>25</v>
      </c>
      <c r="F33" s="39" t="s">
        <v>24</v>
      </c>
      <c r="G33" t="s">
        <v>24</v>
      </c>
      <c r="H33" s="21">
        <v>9106022674</v>
      </c>
      <c r="I33" t="s">
        <v>24</v>
      </c>
      <c r="J33" s="40" t="s">
        <v>7122</v>
      </c>
      <c r="L33" s="42" t="s">
        <v>26</v>
      </c>
      <c r="M33" s="42" t="s">
        <v>917</v>
      </c>
      <c r="N33" s="43" t="s">
        <v>24</v>
      </c>
      <c r="O33" s="15" t="s">
        <v>7123</v>
      </c>
      <c r="S33" s="40" t="s">
        <v>7124</v>
      </c>
      <c r="V33" s="40" t="s">
        <v>7124</v>
      </c>
      <c r="Y33" s="15" t="s">
        <v>6128</v>
      </c>
      <c r="AB33" s="51">
        <v>5111</v>
      </c>
      <c r="AC33" s="51">
        <v>131</v>
      </c>
      <c r="AE33" s="45">
        <v>1</v>
      </c>
      <c r="AG33" s="15">
        <v>60885</v>
      </c>
      <c r="AH33" s="46">
        <v>60885</v>
      </c>
      <c r="AL33" s="48">
        <v>8</v>
      </c>
      <c r="AN33" s="45">
        <v>4870.8</v>
      </c>
      <c r="AO33" s="48">
        <v>33311</v>
      </c>
      <c r="AQ33" s="52" t="s">
        <v>7050</v>
      </c>
      <c r="AR33" s="52">
        <v>156</v>
      </c>
      <c r="AS33" s="52">
        <v>632</v>
      </c>
    </row>
    <row r="34" spans="3:45" x14ac:dyDescent="0.25">
      <c r="C34" s="39" t="s">
        <v>5851</v>
      </c>
      <c r="D34" s="38" t="s">
        <v>3039</v>
      </c>
      <c r="E34" s="38" t="s">
        <v>25</v>
      </c>
      <c r="F34" s="39" t="s">
        <v>24</v>
      </c>
      <c r="G34" t="s">
        <v>24</v>
      </c>
      <c r="H34" s="21">
        <v>9106022809</v>
      </c>
      <c r="I34" t="s">
        <v>24</v>
      </c>
      <c r="J34" s="40" t="s">
        <v>7127</v>
      </c>
      <c r="L34" s="42" t="s">
        <v>26</v>
      </c>
      <c r="M34" s="42" t="s">
        <v>773</v>
      </c>
      <c r="N34" s="43" t="s">
        <v>24</v>
      </c>
      <c r="O34" s="15" t="s">
        <v>5929</v>
      </c>
      <c r="S34" s="40" t="s">
        <v>7105</v>
      </c>
      <c r="V34" s="40" t="s">
        <v>7105</v>
      </c>
      <c r="Y34" s="15" t="s">
        <v>6172</v>
      </c>
      <c r="AB34" s="51">
        <v>5111</v>
      </c>
      <c r="AC34" s="51">
        <v>131</v>
      </c>
      <c r="AE34" s="45">
        <v>2</v>
      </c>
      <c r="AG34" s="15">
        <v>49500</v>
      </c>
      <c r="AH34" s="46">
        <v>99000</v>
      </c>
      <c r="AL34" s="48">
        <v>8</v>
      </c>
      <c r="AN34" s="45">
        <v>7920</v>
      </c>
      <c r="AO34" s="48">
        <v>33311</v>
      </c>
      <c r="AQ34" s="52" t="s">
        <v>7050</v>
      </c>
      <c r="AR34" s="52">
        <v>156</v>
      </c>
      <c r="AS34" s="52">
        <v>632</v>
      </c>
    </row>
    <row r="35" spans="3:45" x14ac:dyDescent="0.25">
      <c r="C35" s="39" t="s">
        <v>5851</v>
      </c>
      <c r="D35" s="38" t="s">
        <v>3039</v>
      </c>
      <c r="E35" s="38" t="s">
        <v>25</v>
      </c>
      <c r="F35" s="39" t="s">
        <v>24</v>
      </c>
      <c r="G35" t="s">
        <v>24</v>
      </c>
      <c r="H35" s="21">
        <v>9106022809</v>
      </c>
      <c r="I35" t="s">
        <v>24</v>
      </c>
      <c r="J35" s="40" t="s">
        <v>7127</v>
      </c>
      <c r="L35" s="42" t="s">
        <v>26</v>
      </c>
      <c r="M35" s="42" t="s">
        <v>773</v>
      </c>
      <c r="N35" s="43" t="s">
        <v>24</v>
      </c>
      <c r="O35" s="15" t="s">
        <v>5929</v>
      </c>
      <c r="S35" s="40" t="s">
        <v>7105</v>
      </c>
      <c r="V35" s="40" t="s">
        <v>7105</v>
      </c>
      <c r="Y35" s="15" t="s">
        <v>6143</v>
      </c>
      <c r="AB35" s="51">
        <v>5111</v>
      </c>
      <c r="AC35" s="51">
        <v>131</v>
      </c>
      <c r="AE35" s="45">
        <v>1</v>
      </c>
      <c r="AG35" s="15">
        <v>70950</v>
      </c>
      <c r="AH35" s="46">
        <v>70950</v>
      </c>
      <c r="AL35" s="48">
        <v>8</v>
      </c>
      <c r="AN35" s="45">
        <v>5676</v>
      </c>
      <c r="AO35" s="48">
        <v>33311</v>
      </c>
      <c r="AQ35" s="52" t="s">
        <v>7050</v>
      </c>
      <c r="AR35" s="52">
        <v>156</v>
      </c>
      <c r="AS35" s="52">
        <v>632</v>
      </c>
    </row>
    <row r="36" spans="3:45" x14ac:dyDescent="0.25">
      <c r="C36" s="39" t="s">
        <v>5851</v>
      </c>
      <c r="D36" s="38" t="s">
        <v>3039</v>
      </c>
      <c r="E36" s="38" t="s">
        <v>25</v>
      </c>
      <c r="F36" s="39" t="s">
        <v>24</v>
      </c>
      <c r="G36" t="s">
        <v>24</v>
      </c>
      <c r="H36" s="21">
        <v>9106022921</v>
      </c>
      <c r="I36" t="s">
        <v>24</v>
      </c>
      <c r="J36" s="40" t="s">
        <v>7132</v>
      </c>
      <c r="L36" s="42" t="s">
        <v>26</v>
      </c>
      <c r="M36" s="42" t="s">
        <v>262</v>
      </c>
      <c r="N36" s="43" t="s">
        <v>24</v>
      </c>
      <c r="O36" s="15" t="s">
        <v>5933</v>
      </c>
      <c r="S36" s="40" t="s">
        <v>7133</v>
      </c>
      <c r="V36" s="40" t="s">
        <v>7133</v>
      </c>
      <c r="Y36" s="15" t="s">
        <v>6179</v>
      </c>
      <c r="AB36" s="51">
        <v>5111</v>
      </c>
      <c r="AC36" s="51">
        <v>131</v>
      </c>
      <c r="AE36" s="45">
        <v>1</v>
      </c>
      <c r="AG36" s="15">
        <v>111058</v>
      </c>
      <c r="AH36" s="46">
        <v>111058</v>
      </c>
      <c r="AL36" s="48">
        <v>8</v>
      </c>
      <c r="AN36" s="45">
        <v>8884.64</v>
      </c>
      <c r="AO36" s="48">
        <v>33311</v>
      </c>
      <c r="AQ36" s="52" t="s">
        <v>7050</v>
      </c>
      <c r="AR36" s="52">
        <v>156</v>
      </c>
      <c r="AS36" s="52">
        <v>632</v>
      </c>
    </row>
    <row r="37" spans="3:45" x14ac:dyDescent="0.25">
      <c r="C37" s="39" t="s">
        <v>5851</v>
      </c>
      <c r="D37" s="38" t="s">
        <v>3039</v>
      </c>
      <c r="E37" s="38" t="s">
        <v>25</v>
      </c>
      <c r="F37" s="39" t="s">
        <v>24</v>
      </c>
      <c r="G37" t="s">
        <v>24</v>
      </c>
      <c r="H37" s="21">
        <v>9106022921</v>
      </c>
      <c r="I37" t="s">
        <v>24</v>
      </c>
      <c r="J37" s="40" t="s">
        <v>7132</v>
      </c>
      <c r="L37" s="42" t="s">
        <v>26</v>
      </c>
      <c r="M37" s="42" t="s">
        <v>262</v>
      </c>
      <c r="N37" s="43" t="s">
        <v>24</v>
      </c>
      <c r="O37" s="15" t="s">
        <v>5933</v>
      </c>
      <c r="S37" s="40" t="s">
        <v>7133</v>
      </c>
      <c r="V37" s="40" t="s">
        <v>7133</v>
      </c>
      <c r="Y37" s="15" t="s">
        <v>6254</v>
      </c>
      <c r="AB37" s="51">
        <v>5111</v>
      </c>
      <c r="AC37" s="51">
        <v>131</v>
      </c>
      <c r="AE37" s="45">
        <v>1</v>
      </c>
      <c r="AG37" s="15">
        <v>45588</v>
      </c>
      <c r="AH37" s="46">
        <v>45588</v>
      </c>
      <c r="AL37" s="48">
        <v>8</v>
      </c>
      <c r="AN37" s="45">
        <v>3647.04</v>
      </c>
      <c r="AO37" s="48">
        <v>33311</v>
      </c>
      <c r="AQ37" s="52" t="s">
        <v>7050</v>
      </c>
      <c r="AR37" s="52">
        <v>156</v>
      </c>
      <c r="AS37" s="52">
        <v>632</v>
      </c>
    </row>
    <row r="38" spans="3:45" x14ac:dyDescent="0.25">
      <c r="C38" s="39" t="s">
        <v>5851</v>
      </c>
      <c r="D38" s="38" t="s">
        <v>3039</v>
      </c>
      <c r="E38" s="38" t="s">
        <v>25</v>
      </c>
      <c r="F38" s="39" t="s">
        <v>24</v>
      </c>
      <c r="G38" t="s">
        <v>24</v>
      </c>
      <c r="H38" s="21">
        <v>9106022921</v>
      </c>
      <c r="I38" t="s">
        <v>24</v>
      </c>
      <c r="J38" s="40" t="s">
        <v>7132</v>
      </c>
      <c r="L38" s="42" t="s">
        <v>26</v>
      </c>
      <c r="M38" s="42" t="s">
        <v>262</v>
      </c>
      <c r="N38" s="43" t="s">
        <v>24</v>
      </c>
      <c r="O38" s="15" t="s">
        <v>5933</v>
      </c>
      <c r="S38" s="40" t="s">
        <v>7133</v>
      </c>
      <c r="V38" s="40" t="s">
        <v>7133</v>
      </c>
      <c r="Y38" s="15" t="s">
        <v>6227</v>
      </c>
      <c r="AB38" s="51">
        <v>5111</v>
      </c>
      <c r="AC38" s="51">
        <v>131</v>
      </c>
      <c r="AE38" s="45">
        <v>1</v>
      </c>
      <c r="AG38" s="15">
        <v>46000</v>
      </c>
      <c r="AH38" s="46">
        <v>46000</v>
      </c>
      <c r="AL38" s="48">
        <v>8</v>
      </c>
      <c r="AN38" s="45">
        <v>3680</v>
      </c>
      <c r="AO38" s="48">
        <v>33311</v>
      </c>
      <c r="AQ38" s="52" t="s">
        <v>7050</v>
      </c>
      <c r="AR38" s="52">
        <v>156</v>
      </c>
      <c r="AS38" s="52">
        <v>632</v>
      </c>
    </row>
    <row r="39" spans="3:45" x14ac:dyDescent="0.25">
      <c r="C39" s="39" t="s">
        <v>5851</v>
      </c>
      <c r="D39" s="38" t="s">
        <v>3039</v>
      </c>
      <c r="E39" s="38" t="s">
        <v>25</v>
      </c>
      <c r="F39" s="39" t="s">
        <v>24</v>
      </c>
      <c r="G39" t="s">
        <v>24</v>
      </c>
      <c r="H39" s="21">
        <v>9106022921</v>
      </c>
      <c r="I39" t="s">
        <v>24</v>
      </c>
      <c r="J39" s="40" t="s">
        <v>7132</v>
      </c>
      <c r="L39" s="42" t="s">
        <v>26</v>
      </c>
      <c r="M39" s="42" t="s">
        <v>262</v>
      </c>
      <c r="N39" s="43" t="s">
        <v>24</v>
      </c>
      <c r="O39" s="15" t="s">
        <v>5933</v>
      </c>
      <c r="S39" s="40" t="s">
        <v>7133</v>
      </c>
      <c r="V39" s="40" t="s">
        <v>7133</v>
      </c>
      <c r="Y39" s="15" t="s">
        <v>6143</v>
      </c>
      <c r="AB39" s="51">
        <v>5111</v>
      </c>
      <c r="AC39" s="51">
        <v>131</v>
      </c>
      <c r="AE39" s="45">
        <v>1</v>
      </c>
      <c r="AG39" s="15">
        <v>70950</v>
      </c>
      <c r="AH39" s="46">
        <v>70950</v>
      </c>
      <c r="AL39" s="48">
        <v>8</v>
      </c>
      <c r="AN39" s="45">
        <v>5676</v>
      </c>
      <c r="AO39" s="48">
        <v>33311</v>
      </c>
      <c r="AQ39" s="52" t="s">
        <v>7050</v>
      </c>
      <c r="AR39" s="52">
        <v>156</v>
      </c>
      <c r="AS39" s="52">
        <v>632</v>
      </c>
    </row>
    <row r="40" spans="3:45" x14ac:dyDescent="0.25">
      <c r="C40" s="39" t="s">
        <v>5851</v>
      </c>
      <c r="D40" s="38" t="s">
        <v>3039</v>
      </c>
      <c r="E40" s="38" t="s">
        <v>25</v>
      </c>
      <c r="F40" s="39" t="s">
        <v>24</v>
      </c>
      <c r="G40" t="s">
        <v>24</v>
      </c>
      <c r="H40" s="21">
        <v>9106022944</v>
      </c>
      <c r="I40" t="s">
        <v>24</v>
      </c>
      <c r="J40" s="40" t="s">
        <v>7140</v>
      </c>
      <c r="L40" s="42" t="s">
        <v>26</v>
      </c>
      <c r="M40" s="42" t="s">
        <v>809</v>
      </c>
      <c r="N40" s="43" t="s">
        <v>24</v>
      </c>
      <c r="O40" s="15" t="s">
        <v>6045</v>
      </c>
      <c r="S40" s="40" t="s">
        <v>7141</v>
      </c>
      <c r="V40" s="40" t="s">
        <v>7141</v>
      </c>
      <c r="Y40" s="15" t="s">
        <v>6179</v>
      </c>
      <c r="AB40" s="51">
        <v>5111</v>
      </c>
      <c r="AC40" s="51">
        <v>131</v>
      </c>
      <c r="AE40" s="45">
        <v>1</v>
      </c>
      <c r="AG40" s="15">
        <v>111058</v>
      </c>
      <c r="AH40" s="46">
        <v>111058</v>
      </c>
      <c r="AL40" s="48">
        <v>8</v>
      </c>
      <c r="AN40" s="45">
        <v>8884.64</v>
      </c>
      <c r="AO40" s="48">
        <v>33311</v>
      </c>
      <c r="AQ40" s="52" t="s">
        <v>7050</v>
      </c>
      <c r="AR40" s="52">
        <v>156</v>
      </c>
      <c r="AS40" s="52">
        <v>632</v>
      </c>
    </row>
    <row r="41" spans="3:45" x14ac:dyDescent="0.25">
      <c r="C41" s="39" t="s">
        <v>5851</v>
      </c>
      <c r="D41" s="38" t="s">
        <v>3039</v>
      </c>
      <c r="E41" s="38" t="s">
        <v>25</v>
      </c>
      <c r="F41" s="39" t="s">
        <v>24</v>
      </c>
      <c r="G41" t="s">
        <v>24</v>
      </c>
      <c r="H41" s="21">
        <v>9106023004</v>
      </c>
      <c r="I41" t="s">
        <v>24</v>
      </c>
      <c r="J41" s="40" t="s">
        <v>7142</v>
      </c>
      <c r="L41" s="42" t="s">
        <v>26</v>
      </c>
      <c r="M41" s="42" t="s">
        <v>546</v>
      </c>
      <c r="N41" s="43" t="s">
        <v>24</v>
      </c>
      <c r="O41" s="15" t="s">
        <v>7143</v>
      </c>
      <c r="S41" s="40" t="s">
        <v>7144</v>
      </c>
      <c r="V41" s="40" t="s">
        <v>7144</v>
      </c>
      <c r="Y41" s="15" t="s">
        <v>6130</v>
      </c>
      <c r="AB41" s="51">
        <v>5111</v>
      </c>
      <c r="AC41" s="51">
        <v>131</v>
      </c>
      <c r="AE41" s="45">
        <v>3</v>
      </c>
      <c r="AG41" s="15">
        <v>73431</v>
      </c>
      <c r="AH41" s="46">
        <v>220293</v>
      </c>
      <c r="AL41" s="48">
        <v>8</v>
      </c>
      <c r="AN41" s="45">
        <v>17623.439999999999</v>
      </c>
      <c r="AO41" s="48">
        <v>33311</v>
      </c>
      <c r="AQ41" s="52" t="s">
        <v>7050</v>
      </c>
      <c r="AR41" s="52">
        <v>156</v>
      </c>
      <c r="AS41" s="52">
        <v>632</v>
      </c>
    </row>
    <row r="42" spans="3:45" x14ac:dyDescent="0.25">
      <c r="C42" s="39" t="s">
        <v>5851</v>
      </c>
      <c r="D42" s="38" t="s">
        <v>3039</v>
      </c>
      <c r="E42" s="38" t="s">
        <v>25</v>
      </c>
      <c r="F42" s="39" t="s">
        <v>24</v>
      </c>
      <c r="G42" t="s">
        <v>24</v>
      </c>
      <c r="H42" s="21">
        <v>9106023039</v>
      </c>
      <c r="I42" t="s">
        <v>24</v>
      </c>
      <c r="J42" s="40" t="s">
        <v>7147</v>
      </c>
      <c r="L42" s="42" t="s">
        <v>26</v>
      </c>
      <c r="M42" s="42" t="s">
        <v>582</v>
      </c>
      <c r="N42" s="43" t="s">
        <v>24</v>
      </c>
      <c r="O42" s="15" t="s">
        <v>7148</v>
      </c>
      <c r="S42" s="40" t="s">
        <v>7149</v>
      </c>
      <c r="V42" s="40" t="s">
        <v>7149</v>
      </c>
      <c r="Y42" s="15" t="s">
        <v>6172</v>
      </c>
      <c r="AB42" s="51">
        <v>5111</v>
      </c>
      <c r="AC42" s="51">
        <v>131</v>
      </c>
      <c r="AE42" s="45">
        <v>2</v>
      </c>
      <c r="AG42" s="15">
        <v>49500</v>
      </c>
      <c r="AH42" s="46">
        <v>99000</v>
      </c>
      <c r="AL42" s="48">
        <v>8</v>
      </c>
      <c r="AN42" s="45">
        <v>7920</v>
      </c>
      <c r="AO42" s="48">
        <v>33311</v>
      </c>
      <c r="AQ42" s="52" t="s">
        <v>7050</v>
      </c>
      <c r="AR42" s="52">
        <v>156</v>
      </c>
      <c r="AS42" s="52">
        <v>632</v>
      </c>
    </row>
    <row r="43" spans="3:45" x14ac:dyDescent="0.25">
      <c r="C43" s="39" t="s">
        <v>5851</v>
      </c>
      <c r="D43" s="38" t="s">
        <v>3039</v>
      </c>
      <c r="E43" s="38" t="s">
        <v>25</v>
      </c>
      <c r="F43" s="39" t="s">
        <v>24</v>
      </c>
      <c r="G43" t="s">
        <v>24</v>
      </c>
      <c r="H43" s="21">
        <v>9106023039</v>
      </c>
      <c r="I43" t="s">
        <v>24</v>
      </c>
      <c r="J43" s="40" t="s">
        <v>7147</v>
      </c>
      <c r="L43" s="42" t="s">
        <v>26</v>
      </c>
      <c r="M43" s="42" t="s">
        <v>582</v>
      </c>
      <c r="N43" s="43" t="s">
        <v>24</v>
      </c>
      <c r="O43" s="15" t="s">
        <v>7148</v>
      </c>
      <c r="S43" s="40" t="s">
        <v>7149</v>
      </c>
      <c r="V43" s="40" t="s">
        <v>7149</v>
      </c>
      <c r="Y43" s="15" t="s">
        <v>6143</v>
      </c>
      <c r="AB43" s="51">
        <v>5111</v>
      </c>
      <c r="AC43" s="51">
        <v>131</v>
      </c>
      <c r="AE43" s="45">
        <v>3</v>
      </c>
      <c r="AG43" s="15">
        <v>70950</v>
      </c>
      <c r="AH43" s="46">
        <v>212850</v>
      </c>
      <c r="AL43" s="48">
        <v>8</v>
      </c>
      <c r="AN43" s="45">
        <v>17028</v>
      </c>
      <c r="AO43" s="48">
        <v>33311</v>
      </c>
      <c r="AQ43" s="52" t="s">
        <v>7050</v>
      </c>
      <c r="AR43" s="52">
        <v>156</v>
      </c>
      <c r="AS43" s="52">
        <v>632</v>
      </c>
    </row>
    <row r="44" spans="3:45" x14ac:dyDescent="0.25">
      <c r="C44" s="39" t="s">
        <v>5851</v>
      </c>
      <c r="D44" s="38" t="s">
        <v>3039</v>
      </c>
      <c r="E44" s="38" t="s">
        <v>25</v>
      </c>
      <c r="F44" s="39" t="s">
        <v>24</v>
      </c>
      <c r="G44" t="s">
        <v>24</v>
      </c>
      <c r="H44" s="21">
        <v>9106023039</v>
      </c>
      <c r="I44" t="s">
        <v>24</v>
      </c>
      <c r="J44" s="40" t="s">
        <v>7147</v>
      </c>
      <c r="L44" s="42" t="s">
        <v>26</v>
      </c>
      <c r="M44" s="42" t="s">
        <v>582</v>
      </c>
      <c r="N44" s="43" t="s">
        <v>24</v>
      </c>
      <c r="O44" s="15" t="s">
        <v>7148</v>
      </c>
      <c r="S44" s="40" t="s">
        <v>7149</v>
      </c>
      <c r="V44" s="40" t="s">
        <v>7149</v>
      </c>
      <c r="Y44" s="15" t="s">
        <v>6168</v>
      </c>
      <c r="AB44" s="51">
        <v>5111</v>
      </c>
      <c r="AC44" s="51">
        <v>131</v>
      </c>
      <c r="AE44" s="45">
        <v>2</v>
      </c>
      <c r="AG44" s="15">
        <v>111606</v>
      </c>
      <c r="AH44" s="46">
        <v>223212</v>
      </c>
      <c r="AL44" s="48">
        <v>8</v>
      </c>
      <c r="AN44" s="45">
        <v>17856.96</v>
      </c>
      <c r="AO44" s="48">
        <v>33311</v>
      </c>
      <c r="AQ44" s="52" t="s">
        <v>7050</v>
      </c>
      <c r="AR44" s="52">
        <v>156</v>
      </c>
      <c r="AS44" s="52">
        <v>632</v>
      </c>
    </row>
    <row r="45" spans="3:45" x14ac:dyDescent="0.25">
      <c r="C45" s="39" t="s">
        <v>5851</v>
      </c>
      <c r="D45" s="38" t="s">
        <v>3039</v>
      </c>
      <c r="E45" s="38" t="s">
        <v>25</v>
      </c>
      <c r="F45" s="39" t="s">
        <v>24</v>
      </c>
      <c r="G45" t="s">
        <v>24</v>
      </c>
      <c r="H45" s="21">
        <v>9106023039</v>
      </c>
      <c r="I45" t="s">
        <v>24</v>
      </c>
      <c r="J45" s="40" t="s">
        <v>7147</v>
      </c>
      <c r="L45" s="42" t="s">
        <v>26</v>
      </c>
      <c r="M45" s="42" t="s">
        <v>582</v>
      </c>
      <c r="N45" s="43" t="s">
        <v>24</v>
      </c>
      <c r="O45" s="15" t="s">
        <v>7148</v>
      </c>
      <c r="S45" s="40" t="s">
        <v>7149</v>
      </c>
      <c r="V45" s="40" t="s">
        <v>7149</v>
      </c>
      <c r="Y45" s="15" t="s">
        <v>6183</v>
      </c>
      <c r="AB45" s="51">
        <v>5111</v>
      </c>
      <c r="AC45" s="51">
        <v>131</v>
      </c>
      <c r="AE45" s="45">
        <v>1</v>
      </c>
      <c r="AG45" s="15">
        <v>41150</v>
      </c>
      <c r="AH45" s="46">
        <v>41150</v>
      </c>
      <c r="AL45" s="48">
        <v>8</v>
      </c>
      <c r="AN45" s="45">
        <v>3292</v>
      </c>
      <c r="AO45" s="48">
        <v>33311</v>
      </c>
      <c r="AQ45" s="52" t="s">
        <v>7050</v>
      </c>
      <c r="AR45" s="52">
        <v>156</v>
      </c>
      <c r="AS45" s="52">
        <v>632</v>
      </c>
    </row>
    <row r="46" spans="3:45" x14ac:dyDescent="0.25">
      <c r="C46" s="39" t="s">
        <v>5851</v>
      </c>
      <c r="D46" s="38" t="s">
        <v>3039</v>
      </c>
      <c r="E46" s="38" t="s">
        <v>25</v>
      </c>
      <c r="F46" s="39" t="s">
        <v>24</v>
      </c>
      <c r="G46" t="s">
        <v>24</v>
      </c>
      <c r="H46" s="21">
        <v>9106023039</v>
      </c>
      <c r="I46" t="s">
        <v>24</v>
      </c>
      <c r="J46" s="40" t="s">
        <v>7147</v>
      </c>
      <c r="L46" s="42" t="s">
        <v>26</v>
      </c>
      <c r="M46" s="42" t="s">
        <v>582</v>
      </c>
      <c r="N46" s="43" t="s">
        <v>24</v>
      </c>
      <c r="O46" s="15" t="s">
        <v>7148</v>
      </c>
      <c r="S46" s="40" t="s">
        <v>7149</v>
      </c>
      <c r="V46" s="40" t="s">
        <v>7149</v>
      </c>
      <c r="Y46" s="15" t="s">
        <v>6227</v>
      </c>
      <c r="AB46" s="51">
        <v>5111</v>
      </c>
      <c r="AC46" s="51">
        <v>131</v>
      </c>
      <c r="AE46" s="45">
        <v>1</v>
      </c>
      <c r="AG46" s="15">
        <v>46000</v>
      </c>
      <c r="AH46" s="46">
        <v>46000</v>
      </c>
      <c r="AL46" s="48">
        <v>8</v>
      </c>
      <c r="AN46" s="45">
        <v>3680</v>
      </c>
      <c r="AO46" s="48">
        <v>33311</v>
      </c>
      <c r="AQ46" s="52" t="s">
        <v>7050</v>
      </c>
      <c r="AR46" s="52">
        <v>156</v>
      </c>
      <c r="AS46" s="52">
        <v>632</v>
      </c>
    </row>
    <row r="47" spans="3:45" x14ac:dyDescent="0.25">
      <c r="C47" s="39" t="s">
        <v>5851</v>
      </c>
      <c r="D47" s="38" t="s">
        <v>3039</v>
      </c>
      <c r="E47" s="38" t="s">
        <v>25</v>
      </c>
      <c r="F47" s="39" t="s">
        <v>24</v>
      </c>
      <c r="G47" t="s">
        <v>24</v>
      </c>
      <c r="H47" s="21">
        <v>9106023015</v>
      </c>
      <c r="I47" t="s">
        <v>24</v>
      </c>
      <c r="J47" s="40" t="s">
        <v>7151</v>
      </c>
      <c r="L47" s="42" t="s">
        <v>26</v>
      </c>
      <c r="M47" s="42" t="s">
        <v>561</v>
      </c>
      <c r="N47" s="43" t="s">
        <v>24</v>
      </c>
      <c r="O47" s="15" t="s">
        <v>7152</v>
      </c>
      <c r="S47" s="40" t="s">
        <v>7153</v>
      </c>
      <c r="V47" s="40" t="s">
        <v>7153</v>
      </c>
      <c r="Y47" s="15" t="s">
        <v>6172</v>
      </c>
      <c r="AB47" s="51">
        <v>5111</v>
      </c>
      <c r="AC47" s="51">
        <v>131</v>
      </c>
      <c r="AE47" s="45">
        <v>4</v>
      </c>
      <c r="AG47" s="15">
        <v>49500</v>
      </c>
      <c r="AH47" s="46">
        <v>198000</v>
      </c>
      <c r="AL47" s="48">
        <v>8</v>
      </c>
      <c r="AN47" s="45">
        <v>15840</v>
      </c>
      <c r="AO47" s="48">
        <v>33311</v>
      </c>
      <c r="AQ47" s="52" t="s">
        <v>7050</v>
      </c>
      <c r="AR47" s="52">
        <v>156</v>
      </c>
      <c r="AS47" s="52">
        <v>632</v>
      </c>
    </row>
    <row r="48" spans="3:45" x14ac:dyDescent="0.25">
      <c r="C48" s="39" t="s">
        <v>5851</v>
      </c>
      <c r="D48" s="38" t="s">
        <v>3039</v>
      </c>
      <c r="E48" s="38" t="s">
        <v>25</v>
      </c>
      <c r="F48" s="39" t="s">
        <v>24</v>
      </c>
      <c r="G48" t="s">
        <v>24</v>
      </c>
      <c r="H48" s="21">
        <v>9106023015</v>
      </c>
      <c r="I48" t="s">
        <v>24</v>
      </c>
      <c r="J48" s="40" t="s">
        <v>7151</v>
      </c>
      <c r="L48" s="42" t="s">
        <v>26</v>
      </c>
      <c r="M48" s="42" t="s">
        <v>561</v>
      </c>
      <c r="N48" s="43" t="s">
        <v>24</v>
      </c>
      <c r="O48" s="15" t="s">
        <v>7152</v>
      </c>
      <c r="S48" s="40" t="s">
        <v>7153</v>
      </c>
      <c r="V48" s="40" t="s">
        <v>7153</v>
      </c>
      <c r="Y48" s="15" t="s">
        <v>6227</v>
      </c>
      <c r="AB48" s="51">
        <v>5111</v>
      </c>
      <c r="AC48" s="51">
        <v>131</v>
      </c>
      <c r="AE48" s="45">
        <v>1</v>
      </c>
      <c r="AG48" s="15">
        <v>46000</v>
      </c>
      <c r="AH48" s="46">
        <v>46000</v>
      </c>
      <c r="AL48" s="48">
        <v>8</v>
      </c>
      <c r="AN48" s="45">
        <v>3680</v>
      </c>
      <c r="AO48" s="48">
        <v>33311</v>
      </c>
      <c r="AQ48" s="52" t="s">
        <v>7050</v>
      </c>
      <c r="AR48" s="52">
        <v>156</v>
      </c>
      <c r="AS48" s="52">
        <v>632</v>
      </c>
    </row>
    <row r="49" spans="3:45" x14ac:dyDescent="0.25">
      <c r="C49" s="39" t="s">
        <v>5851</v>
      </c>
      <c r="D49" s="38" t="s">
        <v>3039</v>
      </c>
      <c r="E49" s="38" t="s">
        <v>25</v>
      </c>
      <c r="F49" s="39" t="s">
        <v>24</v>
      </c>
      <c r="G49" t="s">
        <v>24</v>
      </c>
      <c r="H49" s="21">
        <v>9106023015</v>
      </c>
      <c r="I49" t="s">
        <v>24</v>
      </c>
      <c r="J49" s="40" t="s">
        <v>7151</v>
      </c>
      <c r="L49" s="42" t="s">
        <v>26</v>
      </c>
      <c r="M49" s="42" t="s">
        <v>561</v>
      </c>
      <c r="N49" s="43" t="s">
        <v>24</v>
      </c>
      <c r="O49" s="15" t="s">
        <v>7152</v>
      </c>
      <c r="S49" s="40" t="s">
        <v>7153</v>
      </c>
      <c r="V49" s="40" t="s">
        <v>7153</v>
      </c>
      <c r="Y49" s="15" t="s">
        <v>6254</v>
      </c>
      <c r="AB49" s="51">
        <v>5111</v>
      </c>
      <c r="AC49" s="51">
        <v>131</v>
      </c>
      <c r="AE49" s="45">
        <v>2</v>
      </c>
      <c r="AG49" s="15">
        <v>45588</v>
      </c>
      <c r="AH49" s="46">
        <v>91176</v>
      </c>
      <c r="AL49" s="48">
        <v>8</v>
      </c>
      <c r="AN49" s="45">
        <v>7294.08</v>
      </c>
      <c r="AO49" s="48">
        <v>33311</v>
      </c>
      <c r="AQ49" s="52" t="s">
        <v>7050</v>
      </c>
      <c r="AR49" s="52">
        <v>156</v>
      </c>
      <c r="AS49" s="52">
        <v>632</v>
      </c>
    </row>
    <row r="50" spans="3:45" x14ac:dyDescent="0.25">
      <c r="C50" s="39" t="s">
        <v>5851</v>
      </c>
      <c r="D50" s="38" t="s">
        <v>3039</v>
      </c>
      <c r="E50" s="38" t="s">
        <v>25</v>
      </c>
      <c r="F50" s="39" t="s">
        <v>24</v>
      </c>
      <c r="G50" t="s">
        <v>24</v>
      </c>
      <c r="H50" s="21">
        <v>9106023015</v>
      </c>
      <c r="I50" t="s">
        <v>24</v>
      </c>
      <c r="J50" s="40" t="s">
        <v>7151</v>
      </c>
      <c r="L50" s="42" t="s">
        <v>26</v>
      </c>
      <c r="M50" s="42" t="s">
        <v>561</v>
      </c>
      <c r="N50" s="43" t="s">
        <v>24</v>
      </c>
      <c r="O50" s="15" t="s">
        <v>7152</v>
      </c>
      <c r="S50" s="40" t="s">
        <v>7153</v>
      </c>
      <c r="V50" s="40" t="s">
        <v>7153</v>
      </c>
      <c r="Y50" s="15" t="s">
        <v>6143</v>
      </c>
      <c r="AB50" s="51">
        <v>5111</v>
      </c>
      <c r="AC50" s="51">
        <v>131</v>
      </c>
      <c r="AE50" s="45">
        <v>1</v>
      </c>
      <c r="AG50" s="15">
        <v>70950</v>
      </c>
      <c r="AH50" s="46">
        <v>70950</v>
      </c>
      <c r="AL50" s="48">
        <v>8</v>
      </c>
      <c r="AN50" s="45">
        <v>5676</v>
      </c>
      <c r="AO50" s="48">
        <v>33311</v>
      </c>
      <c r="AQ50" s="52" t="s">
        <v>7050</v>
      </c>
      <c r="AR50" s="52">
        <v>156</v>
      </c>
      <c r="AS50" s="52">
        <v>632</v>
      </c>
    </row>
    <row r="51" spans="3:45" x14ac:dyDescent="0.25">
      <c r="C51" s="39" t="s">
        <v>5851</v>
      </c>
      <c r="D51" s="38" t="s">
        <v>3039</v>
      </c>
      <c r="E51" s="38" t="s">
        <v>25</v>
      </c>
      <c r="F51" s="39" t="s">
        <v>24</v>
      </c>
      <c r="G51" t="s">
        <v>24</v>
      </c>
      <c r="H51" s="21">
        <v>9106023015</v>
      </c>
      <c r="I51" t="s">
        <v>24</v>
      </c>
      <c r="J51" s="40" t="s">
        <v>7151</v>
      </c>
      <c r="L51" s="42" t="s">
        <v>26</v>
      </c>
      <c r="M51" s="42" t="s">
        <v>561</v>
      </c>
      <c r="N51" s="43" t="s">
        <v>24</v>
      </c>
      <c r="O51" s="15" t="s">
        <v>7152</v>
      </c>
      <c r="S51" s="40" t="s">
        <v>7153</v>
      </c>
      <c r="V51" s="40" t="s">
        <v>7153</v>
      </c>
      <c r="Y51" s="15" t="s">
        <v>6183</v>
      </c>
      <c r="AB51" s="51">
        <v>5111</v>
      </c>
      <c r="AC51" s="51">
        <v>131</v>
      </c>
      <c r="AE51" s="45">
        <v>2</v>
      </c>
      <c r="AG51" s="15">
        <v>41150</v>
      </c>
      <c r="AH51" s="46">
        <v>82300</v>
      </c>
      <c r="AL51" s="48">
        <v>8</v>
      </c>
      <c r="AN51" s="45">
        <v>6584</v>
      </c>
      <c r="AO51" s="48">
        <v>33311</v>
      </c>
      <c r="AQ51" s="52" t="s">
        <v>7050</v>
      </c>
      <c r="AR51" s="52">
        <v>156</v>
      </c>
      <c r="AS51" s="52">
        <v>632</v>
      </c>
    </row>
    <row r="52" spans="3:45" x14ac:dyDescent="0.25">
      <c r="C52" s="39" t="s">
        <v>5851</v>
      </c>
      <c r="D52" s="38" t="s">
        <v>3039</v>
      </c>
      <c r="E52" s="38" t="s">
        <v>25</v>
      </c>
      <c r="F52" s="39" t="s">
        <v>24</v>
      </c>
      <c r="G52" t="s">
        <v>24</v>
      </c>
      <c r="H52" s="21">
        <v>9106023015</v>
      </c>
      <c r="I52" t="s">
        <v>24</v>
      </c>
      <c r="J52" s="40" t="s">
        <v>7151</v>
      </c>
      <c r="L52" s="42" t="s">
        <v>26</v>
      </c>
      <c r="M52" s="42" t="s">
        <v>561</v>
      </c>
      <c r="N52" s="43" t="s">
        <v>24</v>
      </c>
      <c r="O52" s="15" t="s">
        <v>7152</v>
      </c>
      <c r="S52" s="40" t="s">
        <v>7153</v>
      </c>
      <c r="V52" s="40" t="s">
        <v>7153</v>
      </c>
      <c r="Y52" s="15" t="s">
        <v>6128</v>
      </c>
      <c r="AB52" s="51">
        <v>5111</v>
      </c>
      <c r="AC52" s="51">
        <v>131</v>
      </c>
      <c r="AE52" s="45">
        <v>1</v>
      </c>
      <c r="AG52" s="15">
        <v>60885</v>
      </c>
      <c r="AH52" s="46">
        <v>60885</v>
      </c>
      <c r="AL52" s="48">
        <v>8</v>
      </c>
      <c r="AN52" s="45">
        <v>4870.8</v>
      </c>
      <c r="AO52" s="48">
        <v>33311</v>
      </c>
      <c r="AQ52" s="52" t="s">
        <v>7050</v>
      </c>
      <c r="AR52" s="52">
        <v>156</v>
      </c>
      <c r="AS52" s="52">
        <v>632</v>
      </c>
    </row>
    <row r="53" spans="3:45" x14ac:dyDescent="0.25">
      <c r="C53" s="39" t="s">
        <v>5851</v>
      </c>
      <c r="D53" s="38" t="s">
        <v>3039</v>
      </c>
      <c r="E53" s="38" t="s">
        <v>25</v>
      </c>
      <c r="F53" s="39" t="s">
        <v>24</v>
      </c>
      <c r="G53" t="s">
        <v>24</v>
      </c>
      <c r="H53" s="21">
        <v>9106023015</v>
      </c>
      <c r="I53" t="s">
        <v>24</v>
      </c>
      <c r="J53" s="40" t="s">
        <v>7151</v>
      </c>
      <c r="L53" s="42" t="s">
        <v>26</v>
      </c>
      <c r="M53" s="42" t="s">
        <v>561</v>
      </c>
      <c r="N53" s="43" t="s">
        <v>24</v>
      </c>
      <c r="O53" s="15" t="s">
        <v>7152</v>
      </c>
      <c r="S53" s="40" t="s">
        <v>7153</v>
      </c>
      <c r="V53" s="40" t="s">
        <v>7153</v>
      </c>
      <c r="Y53" s="15" t="s">
        <v>6130</v>
      </c>
      <c r="AB53" s="51">
        <v>5111</v>
      </c>
      <c r="AC53" s="51">
        <v>131</v>
      </c>
      <c r="AE53" s="45">
        <v>3</v>
      </c>
      <c r="AG53" s="15">
        <v>73431</v>
      </c>
      <c r="AH53" s="46">
        <v>220293</v>
      </c>
      <c r="AL53" s="48">
        <v>8</v>
      </c>
      <c r="AN53" s="45">
        <v>17623.439999999999</v>
      </c>
      <c r="AO53" s="48">
        <v>33311</v>
      </c>
      <c r="AQ53" s="52" t="s">
        <v>7050</v>
      </c>
      <c r="AR53" s="52">
        <v>156</v>
      </c>
      <c r="AS53" s="52">
        <v>632</v>
      </c>
    </row>
    <row r="54" spans="3:45" x14ac:dyDescent="0.25">
      <c r="C54" s="39" t="s">
        <v>5851</v>
      </c>
      <c r="D54" s="38" t="s">
        <v>3039</v>
      </c>
      <c r="E54" s="38" t="s">
        <v>25</v>
      </c>
      <c r="F54" s="39" t="s">
        <v>24</v>
      </c>
      <c r="G54" t="s">
        <v>24</v>
      </c>
      <c r="H54" s="21">
        <v>9106023015</v>
      </c>
      <c r="I54" t="s">
        <v>24</v>
      </c>
      <c r="J54" s="40" t="s">
        <v>7151</v>
      </c>
      <c r="L54" s="42" t="s">
        <v>26</v>
      </c>
      <c r="M54" s="42" t="s">
        <v>561</v>
      </c>
      <c r="N54" s="43" t="s">
        <v>24</v>
      </c>
      <c r="O54" s="15" t="s">
        <v>7152</v>
      </c>
      <c r="S54" s="40" t="s">
        <v>7153</v>
      </c>
      <c r="V54" s="40" t="s">
        <v>7153</v>
      </c>
      <c r="Y54" s="15" t="s">
        <v>6168</v>
      </c>
      <c r="AB54" s="51">
        <v>5111</v>
      </c>
      <c r="AC54" s="51">
        <v>131</v>
      </c>
      <c r="AE54" s="45">
        <v>2</v>
      </c>
      <c r="AG54" s="15">
        <v>111606</v>
      </c>
      <c r="AH54" s="46">
        <v>223212</v>
      </c>
      <c r="AL54" s="48">
        <v>8</v>
      </c>
      <c r="AN54" s="45">
        <v>17856.96</v>
      </c>
      <c r="AO54" s="48">
        <v>33311</v>
      </c>
      <c r="AQ54" s="52" t="s">
        <v>7050</v>
      </c>
      <c r="AR54" s="52">
        <v>156</v>
      </c>
      <c r="AS54" s="52">
        <v>632</v>
      </c>
    </row>
    <row r="55" spans="3:45" x14ac:dyDescent="0.25">
      <c r="C55" s="39" t="s">
        <v>5851</v>
      </c>
      <c r="D55" s="38" t="s">
        <v>3039</v>
      </c>
      <c r="E55" s="38" t="s">
        <v>25</v>
      </c>
      <c r="F55" s="39" t="s">
        <v>24</v>
      </c>
      <c r="G55" t="s">
        <v>24</v>
      </c>
      <c r="H55" s="21">
        <v>9106023091</v>
      </c>
      <c r="I55" t="s">
        <v>24</v>
      </c>
      <c r="J55" s="40" t="s">
        <v>7156</v>
      </c>
      <c r="L55" s="42" t="s">
        <v>26</v>
      </c>
      <c r="M55" s="42" t="s">
        <v>599</v>
      </c>
      <c r="N55" s="43" t="s">
        <v>24</v>
      </c>
      <c r="O55" s="15" t="s">
        <v>7157</v>
      </c>
      <c r="S55" s="40" t="s">
        <v>7158</v>
      </c>
      <c r="V55" s="40" t="s">
        <v>7158</v>
      </c>
      <c r="Y55" s="15" t="s">
        <v>6179</v>
      </c>
      <c r="AB55" s="51">
        <v>5111</v>
      </c>
      <c r="AC55" s="51">
        <v>131</v>
      </c>
      <c r="AE55" s="45">
        <v>3</v>
      </c>
      <c r="AG55" s="15">
        <v>111058</v>
      </c>
      <c r="AH55" s="46">
        <v>333174</v>
      </c>
      <c r="AL55" s="48">
        <v>8</v>
      </c>
      <c r="AN55" s="45">
        <v>26653.920000000002</v>
      </c>
      <c r="AO55" s="48">
        <v>33311</v>
      </c>
      <c r="AQ55" s="52" t="s">
        <v>7050</v>
      </c>
      <c r="AR55" s="52">
        <v>156</v>
      </c>
      <c r="AS55" s="52">
        <v>632</v>
      </c>
    </row>
    <row r="56" spans="3:45" x14ac:dyDescent="0.25">
      <c r="C56" s="39" t="s">
        <v>5851</v>
      </c>
      <c r="D56" s="38" t="s">
        <v>3039</v>
      </c>
      <c r="E56" s="38" t="s">
        <v>25</v>
      </c>
      <c r="F56" s="39" t="s">
        <v>24</v>
      </c>
      <c r="G56" t="s">
        <v>24</v>
      </c>
      <c r="H56" s="21">
        <v>9106023091</v>
      </c>
      <c r="I56" t="s">
        <v>24</v>
      </c>
      <c r="J56" s="40" t="s">
        <v>7156</v>
      </c>
      <c r="L56" s="42" t="s">
        <v>26</v>
      </c>
      <c r="M56" s="42" t="s">
        <v>599</v>
      </c>
      <c r="N56" s="43" t="s">
        <v>24</v>
      </c>
      <c r="O56" s="15" t="s">
        <v>7157</v>
      </c>
      <c r="S56" s="40" t="s">
        <v>7158</v>
      </c>
      <c r="V56" s="40" t="s">
        <v>7158</v>
      </c>
      <c r="Y56" s="15" t="s">
        <v>6143</v>
      </c>
      <c r="AB56" s="51">
        <v>5111</v>
      </c>
      <c r="AC56" s="51">
        <v>131</v>
      </c>
      <c r="AE56" s="45">
        <v>1</v>
      </c>
      <c r="AG56" s="15">
        <v>70950</v>
      </c>
      <c r="AH56" s="46">
        <v>70950</v>
      </c>
      <c r="AL56" s="48">
        <v>8</v>
      </c>
      <c r="AN56" s="45">
        <v>5676</v>
      </c>
      <c r="AO56" s="48">
        <v>33311</v>
      </c>
      <c r="AQ56" s="52" t="s">
        <v>7050</v>
      </c>
      <c r="AR56" s="52">
        <v>156</v>
      </c>
      <c r="AS56" s="52">
        <v>632</v>
      </c>
    </row>
    <row r="57" spans="3:45" x14ac:dyDescent="0.25">
      <c r="C57" s="39" t="s">
        <v>5851</v>
      </c>
      <c r="D57" s="38" t="s">
        <v>3039</v>
      </c>
      <c r="E57" s="38" t="s">
        <v>25</v>
      </c>
      <c r="F57" s="39" t="s">
        <v>24</v>
      </c>
      <c r="G57" t="s">
        <v>24</v>
      </c>
      <c r="H57" s="21">
        <v>9106023161</v>
      </c>
      <c r="I57" t="s">
        <v>24</v>
      </c>
      <c r="J57" s="40" t="s">
        <v>7161</v>
      </c>
      <c r="L57" s="42" t="s">
        <v>26</v>
      </c>
      <c r="M57" s="42" t="s">
        <v>686</v>
      </c>
      <c r="N57" s="43" t="s">
        <v>24</v>
      </c>
      <c r="O57" s="15" t="s">
        <v>7162</v>
      </c>
      <c r="S57" s="40" t="s">
        <v>7163</v>
      </c>
      <c r="V57" s="40" t="s">
        <v>7163</v>
      </c>
      <c r="Y57" s="15" t="s">
        <v>6168</v>
      </c>
      <c r="AB57" s="51">
        <v>5111</v>
      </c>
      <c r="AC57" s="51">
        <v>131</v>
      </c>
      <c r="AE57" s="45">
        <v>3</v>
      </c>
      <c r="AG57" s="15">
        <v>111606</v>
      </c>
      <c r="AH57" s="46">
        <v>334818</v>
      </c>
      <c r="AL57" s="48">
        <v>8</v>
      </c>
      <c r="AN57" s="45">
        <v>26785.440000000002</v>
      </c>
      <c r="AO57" s="48">
        <v>33311</v>
      </c>
      <c r="AQ57" s="52" t="s">
        <v>7050</v>
      </c>
      <c r="AR57" s="52">
        <v>156</v>
      </c>
      <c r="AS57" s="52">
        <v>632</v>
      </c>
    </row>
    <row r="58" spans="3:45" x14ac:dyDescent="0.25">
      <c r="C58" s="39" t="s">
        <v>5851</v>
      </c>
      <c r="D58" s="38" t="s">
        <v>3039</v>
      </c>
      <c r="E58" s="38" t="s">
        <v>25</v>
      </c>
      <c r="F58" s="39" t="s">
        <v>24</v>
      </c>
      <c r="G58" t="s">
        <v>24</v>
      </c>
      <c r="H58" s="21">
        <v>9106023161</v>
      </c>
      <c r="I58" t="s">
        <v>24</v>
      </c>
      <c r="J58" s="40" t="s">
        <v>7161</v>
      </c>
      <c r="L58" s="42" t="s">
        <v>26</v>
      </c>
      <c r="M58" s="42" t="s">
        <v>686</v>
      </c>
      <c r="N58" s="43" t="s">
        <v>24</v>
      </c>
      <c r="O58" s="15" t="s">
        <v>7162</v>
      </c>
      <c r="S58" s="40" t="s">
        <v>7163</v>
      </c>
      <c r="V58" s="40" t="s">
        <v>7163</v>
      </c>
      <c r="Y58" s="15" t="s">
        <v>6179</v>
      </c>
      <c r="AB58" s="51">
        <v>5111</v>
      </c>
      <c r="AC58" s="51">
        <v>131</v>
      </c>
      <c r="AE58" s="45">
        <v>1</v>
      </c>
      <c r="AG58" s="15">
        <v>111058</v>
      </c>
      <c r="AH58" s="46">
        <v>111058</v>
      </c>
      <c r="AL58" s="48">
        <v>8</v>
      </c>
      <c r="AN58" s="45">
        <v>8884.64</v>
      </c>
      <c r="AO58" s="48">
        <v>33311</v>
      </c>
      <c r="AQ58" s="52" t="s">
        <v>7050</v>
      </c>
      <c r="AR58" s="52">
        <v>156</v>
      </c>
      <c r="AS58" s="52">
        <v>632</v>
      </c>
    </row>
    <row r="59" spans="3:45" x14ac:dyDescent="0.25">
      <c r="C59" s="39" t="s">
        <v>5851</v>
      </c>
      <c r="D59" s="38" t="s">
        <v>3039</v>
      </c>
      <c r="E59" s="38" t="s">
        <v>25</v>
      </c>
      <c r="F59" s="39" t="s">
        <v>24</v>
      </c>
      <c r="G59" t="s">
        <v>24</v>
      </c>
      <c r="H59" s="21">
        <v>9106023161</v>
      </c>
      <c r="I59" t="s">
        <v>24</v>
      </c>
      <c r="J59" s="40" t="s">
        <v>7161</v>
      </c>
      <c r="L59" s="42" t="s">
        <v>26</v>
      </c>
      <c r="M59" s="42" t="s">
        <v>686</v>
      </c>
      <c r="N59" s="43" t="s">
        <v>24</v>
      </c>
      <c r="O59" s="15" t="s">
        <v>7162</v>
      </c>
      <c r="S59" s="40" t="s">
        <v>7163</v>
      </c>
      <c r="V59" s="40" t="s">
        <v>7163</v>
      </c>
      <c r="Y59" s="15" t="s">
        <v>6143</v>
      </c>
      <c r="AB59" s="51">
        <v>5111</v>
      </c>
      <c r="AC59" s="51">
        <v>131</v>
      </c>
      <c r="AE59" s="45">
        <v>1</v>
      </c>
      <c r="AG59" s="15">
        <v>70950</v>
      </c>
      <c r="AH59" s="46">
        <v>70950</v>
      </c>
      <c r="AL59" s="48">
        <v>8</v>
      </c>
      <c r="AN59" s="45">
        <v>5676</v>
      </c>
      <c r="AO59" s="48">
        <v>33311</v>
      </c>
      <c r="AQ59" s="52" t="s">
        <v>7050</v>
      </c>
      <c r="AR59" s="52">
        <v>156</v>
      </c>
      <c r="AS59" s="52">
        <v>632</v>
      </c>
    </row>
    <row r="60" spans="3:45" x14ac:dyDescent="0.25">
      <c r="C60" s="39" t="s">
        <v>5851</v>
      </c>
      <c r="D60" s="38" t="s">
        <v>3039</v>
      </c>
      <c r="E60" s="38" t="s">
        <v>25</v>
      </c>
      <c r="F60" s="39" t="s">
        <v>24</v>
      </c>
      <c r="G60" t="s">
        <v>24</v>
      </c>
      <c r="H60" s="21">
        <v>9106023161</v>
      </c>
      <c r="I60" t="s">
        <v>24</v>
      </c>
      <c r="J60" s="40" t="s">
        <v>7161</v>
      </c>
      <c r="L60" s="42" t="s">
        <v>26</v>
      </c>
      <c r="M60" s="42" t="s">
        <v>686</v>
      </c>
      <c r="N60" s="43" t="s">
        <v>24</v>
      </c>
      <c r="O60" s="15" t="s">
        <v>7162</v>
      </c>
      <c r="S60" s="40" t="s">
        <v>7163</v>
      </c>
      <c r="V60" s="40" t="s">
        <v>7163</v>
      </c>
      <c r="Y60" s="15" t="s">
        <v>6227</v>
      </c>
      <c r="AB60" s="51">
        <v>5111</v>
      </c>
      <c r="AC60" s="51">
        <v>131</v>
      </c>
      <c r="AE60" s="45">
        <v>4</v>
      </c>
      <c r="AG60" s="15">
        <v>46000</v>
      </c>
      <c r="AH60" s="46">
        <v>184000</v>
      </c>
      <c r="AL60" s="48">
        <v>8</v>
      </c>
      <c r="AN60" s="45">
        <v>14720</v>
      </c>
      <c r="AO60" s="48">
        <v>33311</v>
      </c>
      <c r="AQ60" s="52" t="s">
        <v>7050</v>
      </c>
      <c r="AR60" s="52">
        <v>156</v>
      </c>
      <c r="AS60" s="52">
        <v>632</v>
      </c>
    </row>
    <row r="61" spans="3:45" x14ac:dyDescent="0.25">
      <c r="C61" s="39" t="s">
        <v>5851</v>
      </c>
      <c r="D61" s="38" t="s">
        <v>3039</v>
      </c>
      <c r="E61" s="38" t="s">
        <v>25</v>
      </c>
      <c r="F61" s="39" t="s">
        <v>24</v>
      </c>
      <c r="G61" t="s">
        <v>24</v>
      </c>
      <c r="H61" s="21">
        <v>9106023161</v>
      </c>
      <c r="I61" t="s">
        <v>24</v>
      </c>
      <c r="J61" s="40" t="s">
        <v>7161</v>
      </c>
      <c r="L61" s="42" t="s">
        <v>26</v>
      </c>
      <c r="M61" s="42" t="s">
        <v>686</v>
      </c>
      <c r="N61" s="43" t="s">
        <v>24</v>
      </c>
      <c r="O61" s="15" t="s">
        <v>7162</v>
      </c>
      <c r="S61" s="40" t="s">
        <v>7163</v>
      </c>
      <c r="V61" s="40" t="s">
        <v>7163</v>
      </c>
      <c r="Y61" s="15" t="s">
        <v>6183</v>
      </c>
      <c r="AB61" s="51">
        <v>5111</v>
      </c>
      <c r="AC61" s="51">
        <v>131</v>
      </c>
      <c r="AE61" s="45">
        <v>2</v>
      </c>
      <c r="AG61" s="15">
        <v>41150</v>
      </c>
      <c r="AH61" s="46">
        <v>82300</v>
      </c>
      <c r="AL61" s="48">
        <v>8</v>
      </c>
      <c r="AN61" s="45">
        <v>6584</v>
      </c>
      <c r="AO61" s="48">
        <v>33311</v>
      </c>
      <c r="AQ61" s="52" t="s">
        <v>7050</v>
      </c>
      <c r="AR61" s="52">
        <v>156</v>
      </c>
      <c r="AS61" s="52">
        <v>632</v>
      </c>
    </row>
    <row r="62" spans="3:45" x14ac:dyDescent="0.25">
      <c r="C62" s="39" t="s">
        <v>5851</v>
      </c>
      <c r="D62" s="38" t="s">
        <v>3039</v>
      </c>
      <c r="E62" s="38" t="s">
        <v>25</v>
      </c>
      <c r="F62" s="39" t="s">
        <v>24</v>
      </c>
      <c r="G62" t="s">
        <v>24</v>
      </c>
      <c r="H62" s="21">
        <v>9106023161</v>
      </c>
      <c r="I62" t="s">
        <v>24</v>
      </c>
      <c r="J62" s="40" t="s">
        <v>7161</v>
      </c>
      <c r="L62" s="42" t="s">
        <v>26</v>
      </c>
      <c r="M62" s="42" t="s">
        <v>686</v>
      </c>
      <c r="N62" s="43" t="s">
        <v>24</v>
      </c>
      <c r="O62" s="15" t="s">
        <v>7162</v>
      </c>
      <c r="S62" s="40" t="s">
        <v>7163</v>
      </c>
      <c r="V62" s="40" t="s">
        <v>7163</v>
      </c>
      <c r="Y62" s="15" t="s">
        <v>6128</v>
      </c>
      <c r="AB62" s="51">
        <v>5111</v>
      </c>
      <c r="AC62" s="51">
        <v>131</v>
      </c>
      <c r="AE62" s="45">
        <v>2</v>
      </c>
      <c r="AG62" s="15">
        <v>60885</v>
      </c>
      <c r="AH62" s="46">
        <v>121770</v>
      </c>
      <c r="AL62" s="48">
        <v>8</v>
      </c>
      <c r="AN62" s="45">
        <v>9741.6</v>
      </c>
      <c r="AO62" s="48">
        <v>33311</v>
      </c>
      <c r="AQ62" s="52" t="s">
        <v>7050</v>
      </c>
      <c r="AR62" s="52">
        <v>156</v>
      </c>
      <c r="AS62" s="52">
        <v>632</v>
      </c>
    </row>
    <row r="63" spans="3:45" x14ac:dyDescent="0.25">
      <c r="C63" s="39" t="s">
        <v>5851</v>
      </c>
      <c r="D63" s="38" t="s">
        <v>3039</v>
      </c>
      <c r="E63" s="38" t="s">
        <v>25</v>
      </c>
      <c r="F63" s="39" t="s">
        <v>24</v>
      </c>
      <c r="G63" t="s">
        <v>24</v>
      </c>
      <c r="H63" s="21">
        <v>9106023418</v>
      </c>
      <c r="I63" t="s">
        <v>24</v>
      </c>
      <c r="J63" s="40" t="s">
        <v>7176</v>
      </c>
      <c r="L63" s="42" t="s">
        <v>26</v>
      </c>
      <c r="M63" s="42" t="s">
        <v>611</v>
      </c>
      <c r="N63" s="43" t="s">
        <v>24</v>
      </c>
      <c r="O63" s="15" t="s">
        <v>5933</v>
      </c>
      <c r="S63" s="40" t="s">
        <v>7177</v>
      </c>
      <c r="V63" s="40" t="s">
        <v>7177</v>
      </c>
      <c r="Y63" s="15" t="s">
        <v>6128</v>
      </c>
      <c r="AB63" s="51">
        <v>5111</v>
      </c>
      <c r="AC63" s="51">
        <v>131</v>
      </c>
      <c r="AE63" s="45">
        <v>1</v>
      </c>
      <c r="AG63" s="15">
        <v>60885</v>
      </c>
      <c r="AH63" s="46">
        <v>60885</v>
      </c>
      <c r="AL63" s="48">
        <v>8</v>
      </c>
      <c r="AN63" s="45">
        <v>4870.8</v>
      </c>
      <c r="AO63" s="48">
        <v>33311</v>
      </c>
      <c r="AQ63" s="52" t="s">
        <v>7050</v>
      </c>
      <c r="AR63" s="52">
        <v>156</v>
      </c>
      <c r="AS63" s="52">
        <v>632</v>
      </c>
    </row>
    <row r="64" spans="3:45" x14ac:dyDescent="0.25">
      <c r="C64" s="39" t="s">
        <v>5851</v>
      </c>
      <c r="D64" s="38" t="s">
        <v>3039</v>
      </c>
      <c r="E64" s="38" t="s">
        <v>25</v>
      </c>
      <c r="F64" s="39" t="s">
        <v>24</v>
      </c>
      <c r="G64" t="s">
        <v>24</v>
      </c>
      <c r="H64" s="21">
        <v>9106023418</v>
      </c>
      <c r="I64" t="s">
        <v>24</v>
      </c>
      <c r="J64" s="40" t="s">
        <v>7176</v>
      </c>
      <c r="L64" s="42" t="s">
        <v>26</v>
      </c>
      <c r="M64" s="42" t="s">
        <v>611</v>
      </c>
      <c r="N64" s="43" t="s">
        <v>24</v>
      </c>
      <c r="O64" s="15" t="s">
        <v>5933</v>
      </c>
      <c r="S64" s="40" t="s">
        <v>7177</v>
      </c>
      <c r="V64" s="40" t="s">
        <v>7177</v>
      </c>
      <c r="Y64" s="15" t="s">
        <v>6143</v>
      </c>
      <c r="AB64" s="51">
        <v>5111</v>
      </c>
      <c r="AC64" s="51">
        <v>131</v>
      </c>
      <c r="AE64" s="45">
        <v>1</v>
      </c>
      <c r="AG64" s="15">
        <v>70950</v>
      </c>
      <c r="AH64" s="46">
        <v>70950</v>
      </c>
      <c r="AL64" s="48">
        <v>8</v>
      </c>
      <c r="AN64" s="45">
        <v>5676</v>
      </c>
      <c r="AO64" s="48">
        <v>33311</v>
      </c>
      <c r="AQ64" s="52" t="s">
        <v>7050</v>
      </c>
      <c r="AR64" s="52">
        <v>156</v>
      </c>
      <c r="AS64" s="52">
        <v>632</v>
      </c>
    </row>
    <row r="65" spans="3:45" x14ac:dyDescent="0.25">
      <c r="C65" s="39" t="s">
        <v>5851</v>
      </c>
      <c r="D65" s="38" t="s">
        <v>3039</v>
      </c>
      <c r="E65" s="38" t="s">
        <v>25</v>
      </c>
      <c r="F65" s="39" t="s">
        <v>24</v>
      </c>
      <c r="G65" t="s">
        <v>24</v>
      </c>
      <c r="H65" s="21">
        <v>9106023418</v>
      </c>
      <c r="I65" t="s">
        <v>24</v>
      </c>
      <c r="J65" s="40" t="s">
        <v>7176</v>
      </c>
      <c r="L65" s="42" t="s">
        <v>26</v>
      </c>
      <c r="M65" s="42" t="s">
        <v>611</v>
      </c>
      <c r="N65" s="43" t="s">
        <v>24</v>
      </c>
      <c r="O65" s="15" t="s">
        <v>5933</v>
      </c>
      <c r="S65" s="40" t="s">
        <v>7177</v>
      </c>
      <c r="V65" s="40" t="s">
        <v>7177</v>
      </c>
      <c r="Y65" s="15" t="s">
        <v>6179</v>
      </c>
      <c r="AB65" s="51">
        <v>5111</v>
      </c>
      <c r="AC65" s="51">
        <v>131</v>
      </c>
      <c r="AE65" s="45">
        <v>1</v>
      </c>
      <c r="AG65" s="15">
        <v>111058</v>
      </c>
      <c r="AH65" s="46">
        <v>111058</v>
      </c>
      <c r="AL65" s="48">
        <v>8</v>
      </c>
      <c r="AN65" s="45">
        <v>8884.64</v>
      </c>
      <c r="AO65" s="48">
        <v>33311</v>
      </c>
      <c r="AQ65" s="52" t="s">
        <v>7050</v>
      </c>
      <c r="AR65" s="52">
        <v>156</v>
      </c>
      <c r="AS65" s="52">
        <v>632</v>
      </c>
    </row>
    <row r="66" spans="3:45" x14ac:dyDescent="0.25">
      <c r="C66" s="39" t="s">
        <v>5851</v>
      </c>
      <c r="D66" s="38" t="s">
        <v>3039</v>
      </c>
      <c r="E66" s="38" t="s">
        <v>25</v>
      </c>
      <c r="F66" s="39" t="s">
        <v>24</v>
      </c>
      <c r="G66" t="s">
        <v>24</v>
      </c>
      <c r="H66" s="21">
        <v>9106023418</v>
      </c>
      <c r="I66" t="s">
        <v>24</v>
      </c>
      <c r="J66" s="40" t="s">
        <v>7176</v>
      </c>
      <c r="L66" s="42" t="s">
        <v>26</v>
      </c>
      <c r="M66" s="42" t="s">
        <v>611</v>
      </c>
      <c r="N66" s="43" t="s">
        <v>24</v>
      </c>
      <c r="O66" s="15" t="s">
        <v>5933</v>
      </c>
      <c r="S66" s="40" t="s">
        <v>7177</v>
      </c>
      <c r="V66" s="40" t="s">
        <v>7177</v>
      </c>
      <c r="Y66" s="15" t="s">
        <v>6168</v>
      </c>
      <c r="AB66" s="51">
        <v>5111</v>
      </c>
      <c r="AC66" s="51">
        <v>131</v>
      </c>
      <c r="AE66" s="45">
        <v>2</v>
      </c>
      <c r="AG66" s="15">
        <v>111606</v>
      </c>
      <c r="AH66" s="46">
        <v>223212</v>
      </c>
      <c r="AL66" s="48">
        <v>8</v>
      </c>
      <c r="AN66" s="45">
        <v>17856.96</v>
      </c>
      <c r="AO66" s="48">
        <v>33311</v>
      </c>
      <c r="AQ66" s="52" t="s">
        <v>7050</v>
      </c>
      <c r="AR66" s="52">
        <v>156</v>
      </c>
      <c r="AS66" s="52">
        <v>632</v>
      </c>
    </row>
    <row r="67" spans="3:45" x14ac:dyDescent="0.25">
      <c r="C67" s="39" t="s">
        <v>5851</v>
      </c>
      <c r="D67" s="38" t="s">
        <v>3039</v>
      </c>
      <c r="E67" s="38" t="s">
        <v>25</v>
      </c>
      <c r="F67" s="39" t="s">
        <v>24</v>
      </c>
      <c r="G67" t="s">
        <v>24</v>
      </c>
      <c r="H67" s="21">
        <v>9106023418</v>
      </c>
      <c r="I67" t="s">
        <v>24</v>
      </c>
      <c r="J67" s="40" t="s">
        <v>7176</v>
      </c>
      <c r="L67" s="42" t="s">
        <v>26</v>
      </c>
      <c r="M67" s="42" t="s">
        <v>611</v>
      </c>
      <c r="N67" s="43" t="s">
        <v>24</v>
      </c>
      <c r="O67" s="15" t="s">
        <v>5933</v>
      </c>
      <c r="S67" s="40" t="s">
        <v>7177</v>
      </c>
      <c r="V67" s="40" t="s">
        <v>7177</v>
      </c>
      <c r="Y67" s="15" t="s">
        <v>6130</v>
      </c>
      <c r="AB67" s="51">
        <v>5111</v>
      </c>
      <c r="AC67" s="51">
        <v>131</v>
      </c>
      <c r="AE67" s="45">
        <v>1</v>
      </c>
      <c r="AG67" s="15">
        <v>73431</v>
      </c>
      <c r="AH67" s="46">
        <v>73431</v>
      </c>
      <c r="AL67" s="48">
        <v>8</v>
      </c>
      <c r="AN67" s="45">
        <v>5874.4800000000005</v>
      </c>
      <c r="AO67" s="48">
        <v>33311</v>
      </c>
      <c r="AQ67" s="52" t="s">
        <v>7050</v>
      </c>
      <c r="AR67" s="52">
        <v>156</v>
      </c>
      <c r="AS67" s="52">
        <v>632</v>
      </c>
    </row>
    <row r="68" spans="3:45" x14ac:dyDescent="0.25">
      <c r="C68" s="39" t="s">
        <v>5851</v>
      </c>
      <c r="D68" s="38" t="s">
        <v>3039</v>
      </c>
      <c r="E68" s="38" t="s">
        <v>25</v>
      </c>
      <c r="F68" s="39" t="s">
        <v>24</v>
      </c>
      <c r="G68" t="s">
        <v>24</v>
      </c>
      <c r="H68" s="21">
        <v>9106023418</v>
      </c>
      <c r="I68" t="s">
        <v>24</v>
      </c>
      <c r="J68" s="40" t="s">
        <v>7176</v>
      </c>
      <c r="L68" s="42" t="s">
        <v>26</v>
      </c>
      <c r="M68" s="42" t="s">
        <v>611</v>
      </c>
      <c r="N68" s="43" t="s">
        <v>24</v>
      </c>
      <c r="O68" s="15" t="s">
        <v>5933</v>
      </c>
      <c r="S68" s="40" t="s">
        <v>7177</v>
      </c>
      <c r="V68" s="40" t="s">
        <v>7177</v>
      </c>
      <c r="Y68" s="15" t="s">
        <v>6172</v>
      </c>
      <c r="AB68" s="51">
        <v>5111</v>
      </c>
      <c r="AC68" s="51">
        <v>131</v>
      </c>
      <c r="AE68" s="45">
        <v>1</v>
      </c>
      <c r="AG68" s="15">
        <v>49500</v>
      </c>
      <c r="AH68" s="46">
        <v>49500</v>
      </c>
      <c r="AL68" s="48">
        <v>8</v>
      </c>
      <c r="AN68" s="45">
        <v>3960</v>
      </c>
      <c r="AO68" s="48">
        <v>33311</v>
      </c>
      <c r="AQ68" s="52" t="s">
        <v>7050</v>
      </c>
      <c r="AR68" s="52">
        <v>156</v>
      </c>
      <c r="AS68" s="52">
        <v>632</v>
      </c>
    </row>
    <row r="69" spans="3:45" x14ac:dyDescent="0.25">
      <c r="C69" s="39" t="s">
        <v>5851</v>
      </c>
      <c r="D69" s="38" t="s">
        <v>3039</v>
      </c>
      <c r="E69" s="38" t="s">
        <v>25</v>
      </c>
      <c r="F69" s="39" t="s">
        <v>24</v>
      </c>
      <c r="G69" t="s">
        <v>24</v>
      </c>
      <c r="H69" s="21">
        <v>9106023424</v>
      </c>
      <c r="I69" t="s">
        <v>24</v>
      </c>
      <c r="J69" s="40" t="s">
        <v>7180</v>
      </c>
      <c r="L69" s="42" t="s">
        <v>26</v>
      </c>
      <c r="M69" s="42" t="s">
        <v>238</v>
      </c>
      <c r="N69" s="43" t="s">
        <v>24</v>
      </c>
      <c r="O69" s="15" t="s">
        <v>6028</v>
      </c>
      <c r="S69" s="40" t="s">
        <v>7181</v>
      </c>
      <c r="V69" s="40" t="s">
        <v>7181</v>
      </c>
      <c r="Y69" s="15" t="s">
        <v>6172</v>
      </c>
      <c r="AB69" s="51">
        <v>5111</v>
      </c>
      <c r="AC69" s="51">
        <v>131</v>
      </c>
      <c r="AE69" s="45">
        <v>2</v>
      </c>
      <c r="AG69" s="15">
        <v>49500</v>
      </c>
      <c r="AH69" s="46">
        <v>99000</v>
      </c>
      <c r="AL69" s="48">
        <v>8</v>
      </c>
      <c r="AN69" s="45">
        <v>7920</v>
      </c>
      <c r="AO69" s="48">
        <v>33311</v>
      </c>
      <c r="AQ69" s="52" t="s">
        <v>7050</v>
      </c>
      <c r="AR69" s="52">
        <v>156</v>
      </c>
      <c r="AS69" s="52">
        <v>632</v>
      </c>
    </row>
    <row r="70" spans="3:45" x14ac:dyDescent="0.25">
      <c r="C70" s="39" t="s">
        <v>5851</v>
      </c>
      <c r="D70" s="38" t="s">
        <v>3039</v>
      </c>
      <c r="E70" s="38" t="s">
        <v>25</v>
      </c>
      <c r="F70" s="39" t="s">
        <v>24</v>
      </c>
      <c r="G70" t="s">
        <v>24</v>
      </c>
      <c r="H70" s="21">
        <v>9106023519</v>
      </c>
      <c r="I70" t="s">
        <v>24</v>
      </c>
      <c r="J70" s="40" t="s">
        <v>7186</v>
      </c>
      <c r="L70" s="42" t="s">
        <v>26</v>
      </c>
      <c r="M70" s="42" t="s">
        <v>528</v>
      </c>
      <c r="N70" s="43" t="s">
        <v>24</v>
      </c>
      <c r="O70" s="15" t="s">
        <v>6003</v>
      </c>
      <c r="S70" s="40" t="s">
        <v>7187</v>
      </c>
      <c r="V70" s="40" t="s">
        <v>7187</v>
      </c>
      <c r="Y70" s="15" t="s">
        <v>6179</v>
      </c>
      <c r="AB70" s="51">
        <v>5111</v>
      </c>
      <c r="AC70" s="51">
        <v>131</v>
      </c>
      <c r="AE70" s="45">
        <v>3</v>
      </c>
      <c r="AG70" s="15">
        <v>111058</v>
      </c>
      <c r="AH70" s="46">
        <v>333174</v>
      </c>
      <c r="AL70" s="48">
        <v>8</v>
      </c>
      <c r="AN70" s="45">
        <v>26653.920000000002</v>
      </c>
      <c r="AO70" s="48">
        <v>33311</v>
      </c>
      <c r="AQ70" s="52" t="s">
        <v>7050</v>
      </c>
      <c r="AR70" s="52">
        <v>156</v>
      </c>
      <c r="AS70" s="52">
        <v>632</v>
      </c>
    </row>
    <row r="71" spans="3:45" x14ac:dyDescent="0.25">
      <c r="C71" s="39" t="s">
        <v>5851</v>
      </c>
      <c r="D71" s="38" t="s">
        <v>3039</v>
      </c>
      <c r="E71" s="38" t="s">
        <v>25</v>
      </c>
      <c r="F71" s="39" t="s">
        <v>24</v>
      </c>
      <c r="G71" t="s">
        <v>24</v>
      </c>
      <c r="H71" s="21">
        <v>9106023519</v>
      </c>
      <c r="I71" t="s">
        <v>24</v>
      </c>
      <c r="J71" s="40" t="s">
        <v>7186</v>
      </c>
      <c r="L71" s="42" t="s">
        <v>26</v>
      </c>
      <c r="M71" s="42" t="s">
        <v>528</v>
      </c>
      <c r="N71" s="43" t="s">
        <v>24</v>
      </c>
      <c r="O71" s="15" t="s">
        <v>6003</v>
      </c>
      <c r="S71" s="40" t="s">
        <v>7187</v>
      </c>
      <c r="V71" s="40" t="s">
        <v>7187</v>
      </c>
      <c r="Y71" s="15" t="s">
        <v>6143</v>
      </c>
      <c r="AB71" s="51">
        <v>5111</v>
      </c>
      <c r="AC71" s="51">
        <v>131</v>
      </c>
      <c r="AE71" s="45">
        <v>3</v>
      </c>
      <c r="AG71" s="15">
        <v>70950</v>
      </c>
      <c r="AH71" s="46">
        <v>212850</v>
      </c>
      <c r="AL71" s="48">
        <v>8</v>
      </c>
      <c r="AN71" s="45">
        <v>17028</v>
      </c>
      <c r="AO71" s="48">
        <v>33311</v>
      </c>
      <c r="AQ71" s="52" t="s">
        <v>7050</v>
      </c>
      <c r="AR71" s="52">
        <v>156</v>
      </c>
      <c r="AS71" s="52">
        <v>632</v>
      </c>
    </row>
    <row r="72" spans="3:45" x14ac:dyDescent="0.25">
      <c r="C72" s="39" t="s">
        <v>5851</v>
      </c>
      <c r="D72" s="38" t="s">
        <v>3039</v>
      </c>
      <c r="E72" s="38" t="s">
        <v>25</v>
      </c>
      <c r="F72" s="39" t="s">
        <v>24</v>
      </c>
      <c r="G72" t="s">
        <v>24</v>
      </c>
      <c r="H72" s="21">
        <v>9106023616</v>
      </c>
      <c r="I72" t="s">
        <v>24</v>
      </c>
      <c r="J72" s="40" t="s">
        <v>7193</v>
      </c>
      <c r="L72" s="42" t="s">
        <v>26</v>
      </c>
      <c r="M72" s="42" t="s">
        <v>770</v>
      </c>
      <c r="N72" s="43" t="s">
        <v>24</v>
      </c>
      <c r="O72" s="15" t="s">
        <v>6273</v>
      </c>
      <c r="S72" s="40" t="s">
        <v>7194</v>
      </c>
      <c r="V72" s="40" t="s">
        <v>7194</v>
      </c>
      <c r="Y72" s="15" t="s">
        <v>6179</v>
      </c>
      <c r="AB72" s="51">
        <v>5111</v>
      </c>
      <c r="AC72" s="51">
        <v>131</v>
      </c>
      <c r="AE72" s="45">
        <v>1</v>
      </c>
      <c r="AG72" s="15">
        <v>111058</v>
      </c>
      <c r="AH72" s="46">
        <v>111058</v>
      </c>
      <c r="AL72" s="48">
        <v>8</v>
      </c>
      <c r="AN72" s="45">
        <v>8884.64</v>
      </c>
      <c r="AO72" s="48">
        <v>33311</v>
      </c>
      <c r="AQ72" s="52" t="s">
        <v>7050</v>
      </c>
      <c r="AR72" s="52">
        <v>156</v>
      </c>
      <c r="AS72" s="52">
        <v>632</v>
      </c>
    </row>
    <row r="73" spans="3:45" x14ac:dyDescent="0.25">
      <c r="C73" s="39" t="s">
        <v>5851</v>
      </c>
      <c r="D73" s="38" t="s">
        <v>3039</v>
      </c>
      <c r="E73" s="38" t="s">
        <v>25</v>
      </c>
      <c r="F73" s="39" t="s">
        <v>24</v>
      </c>
      <c r="G73" t="s">
        <v>24</v>
      </c>
      <c r="H73" s="21">
        <v>9106023719</v>
      </c>
      <c r="I73" t="s">
        <v>24</v>
      </c>
      <c r="J73" s="40" t="s">
        <v>7202</v>
      </c>
      <c r="L73" s="42" t="s">
        <v>26</v>
      </c>
      <c r="M73" s="42" t="s">
        <v>851</v>
      </c>
      <c r="N73" s="43" t="s">
        <v>24</v>
      </c>
      <c r="O73" s="15" t="s">
        <v>7203</v>
      </c>
      <c r="S73" s="40" t="s">
        <v>7204</v>
      </c>
      <c r="V73" s="40" t="s">
        <v>7204</v>
      </c>
      <c r="Y73" s="15" t="s">
        <v>6128</v>
      </c>
      <c r="AB73" s="51">
        <v>5111</v>
      </c>
      <c r="AC73" s="51">
        <v>131</v>
      </c>
      <c r="AE73" s="45">
        <v>3</v>
      </c>
      <c r="AG73" s="15">
        <v>60885</v>
      </c>
      <c r="AH73" s="46">
        <v>182655</v>
      </c>
      <c r="AL73" s="48">
        <v>8</v>
      </c>
      <c r="AN73" s="45">
        <v>14612.4</v>
      </c>
      <c r="AO73" s="48">
        <v>33311</v>
      </c>
      <c r="AQ73" s="52" t="s">
        <v>7050</v>
      </c>
      <c r="AR73" s="52">
        <v>156</v>
      </c>
      <c r="AS73" s="52">
        <v>632</v>
      </c>
    </row>
    <row r="74" spans="3:45" x14ac:dyDescent="0.25">
      <c r="C74" s="39" t="s">
        <v>5851</v>
      </c>
      <c r="D74" s="38" t="s">
        <v>3039</v>
      </c>
      <c r="E74" s="38" t="s">
        <v>25</v>
      </c>
      <c r="F74" s="39" t="s">
        <v>24</v>
      </c>
      <c r="G74" t="s">
        <v>24</v>
      </c>
      <c r="H74" s="21">
        <v>9106023719</v>
      </c>
      <c r="I74" t="s">
        <v>24</v>
      </c>
      <c r="J74" s="40" t="s">
        <v>7202</v>
      </c>
      <c r="L74" s="42" t="s">
        <v>26</v>
      </c>
      <c r="M74" s="42" t="s">
        <v>851</v>
      </c>
      <c r="N74" s="43" t="s">
        <v>24</v>
      </c>
      <c r="O74" s="15" t="s">
        <v>7203</v>
      </c>
      <c r="S74" s="40" t="s">
        <v>7204</v>
      </c>
      <c r="V74" s="40" t="s">
        <v>7204</v>
      </c>
      <c r="Y74" s="15" t="s">
        <v>6168</v>
      </c>
      <c r="AB74" s="51">
        <v>5111</v>
      </c>
      <c r="AC74" s="51">
        <v>131</v>
      </c>
      <c r="AE74" s="45">
        <v>1</v>
      </c>
      <c r="AG74" s="15">
        <v>111606</v>
      </c>
      <c r="AH74" s="46">
        <v>111606</v>
      </c>
      <c r="AL74" s="48">
        <v>8</v>
      </c>
      <c r="AN74" s="45">
        <v>8928.48</v>
      </c>
      <c r="AO74" s="48">
        <v>33311</v>
      </c>
      <c r="AQ74" s="52" t="s">
        <v>7050</v>
      </c>
      <c r="AR74" s="52">
        <v>156</v>
      </c>
      <c r="AS74" s="52">
        <v>632</v>
      </c>
    </row>
    <row r="75" spans="3:45" x14ac:dyDescent="0.25">
      <c r="C75" s="39" t="s">
        <v>5851</v>
      </c>
      <c r="D75" s="38" t="s">
        <v>3039</v>
      </c>
      <c r="E75" s="38" t="s">
        <v>25</v>
      </c>
      <c r="F75" s="39" t="s">
        <v>24</v>
      </c>
      <c r="G75" t="s">
        <v>24</v>
      </c>
      <c r="H75" s="21">
        <v>9106023719</v>
      </c>
      <c r="I75" t="s">
        <v>24</v>
      </c>
      <c r="J75" s="40" t="s">
        <v>7202</v>
      </c>
      <c r="L75" s="42" t="s">
        <v>26</v>
      </c>
      <c r="M75" s="42" t="s">
        <v>851</v>
      </c>
      <c r="N75" s="43" t="s">
        <v>24</v>
      </c>
      <c r="O75" s="15" t="s">
        <v>7203</v>
      </c>
      <c r="S75" s="40" t="s">
        <v>7204</v>
      </c>
      <c r="V75" s="40" t="s">
        <v>7204</v>
      </c>
      <c r="Y75" s="15" t="s">
        <v>6183</v>
      </c>
      <c r="AB75" s="51">
        <v>5111</v>
      </c>
      <c r="AC75" s="51">
        <v>131</v>
      </c>
      <c r="AE75" s="45">
        <v>1</v>
      </c>
      <c r="AG75" s="15">
        <v>50182</v>
      </c>
      <c r="AH75" s="46">
        <v>50182</v>
      </c>
      <c r="AL75" s="48">
        <v>8</v>
      </c>
      <c r="AN75" s="45">
        <v>4014.56</v>
      </c>
      <c r="AO75" s="48">
        <v>33311</v>
      </c>
      <c r="AQ75" s="52" t="s">
        <v>7050</v>
      </c>
      <c r="AR75" s="52">
        <v>156</v>
      </c>
      <c r="AS75" s="52">
        <v>632</v>
      </c>
    </row>
    <row r="76" spans="3:45" x14ac:dyDescent="0.25">
      <c r="C76" s="39" t="s">
        <v>5851</v>
      </c>
      <c r="D76" s="38" t="s">
        <v>3039</v>
      </c>
      <c r="E76" s="38" t="s">
        <v>25</v>
      </c>
      <c r="F76" s="39" t="s">
        <v>24</v>
      </c>
      <c r="G76" t="s">
        <v>24</v>
      </c>
      <c r="H76" s="21">
        <v>9106023719</v>
      </c>
      <c r="I76" t="s">
        <v>24</v>
      </c>
      <c r="J76" s="40" t="s">
        <v>7202</v>
      </c>
      <c r="L76" s="42" t="s">
        <v>26</v>
      </c>
      <c r="M76" s="42" t="s">
        <v>851</v>
      </c>
      <c r="N76" s="43" t="s">
        <v>24</v>
      </c>
      <c r="O76" s="15" t="s">
        <v>7203</v>
      </c>
      <c r="S76" s="40" t="s">
        <v>7204</v>
      </c>
      <c r="V76" s="40" t="s">
        <v>7204</v>
      </c>
      <c r="Y76" s="15" t="s">
        <v>6254</v>
      </c>
      <c r="AB76" s="51">
        <v>5111</v>
      </c>
      <c r="AC76" s="51">
        <v>131</v>
      </c>
      <c r="AE76" s="45">
        <v>4</v>
      </c>
      <c r="AG76" s="15">
        <v>45588</v>
      </c>
      <c r="AH76" s="46">
        <v>182352</v>
      </c>
      <c r="AL76" s="48">
        <v>8</v>
      </c>
      <c r="AN76" s="45">
        <v>14588.16</v>
      </c>
      <c r="AO76" s="48">
        <v>33311</v>
      </c>
      <c r="AQ76" s="52" t="s">
        <v>7050</v>
      </c>
      <c r="AR76" s="52">
        <v>156</v>
      </c>
      <c r="AS76" s="52">
        <v>632</v>
      </c>
    </row>
    <row r="77" spans="3:45" x14ac:dyDescent="0.25">
      <c r="C77" s="39" t="s">
        <v>5851</v>
      </c>
      <c r="D77" s="38" t="s">
        <v>3039</v>
      </c>
      <c r="E77" s="38" t="s">
        <v>25</v>
      </c>
      <c r="F77" s="39" t="s">
        <v>24</v>
      </c>
      <c r="G77" t="s">
        <v>24</v>
      </c>
      <c r="H77" s="21">
        <v>9106023769</v>
      </c>
      <c r="I77" t="s">
        <v>24</v>
      </c>
      <c r="J77" s="40" t="s">
        <v>7207</v>
      </c>
      <c r="L77" s="42" t="s">
        <v>26</v>
      </c>
      <c r="M77" s="42" t="s">
        <v>866</v>
      </c>
      <c r="N77" s="43" t="s">
        <v>24</v>
      </c>
      <c r="O77" s="15" t="s">
        <v>7208</v>
      </c>
      <c r="S77" s="40" t="s">
        <v>7209</v>
      </c>
      <c r="V77" s="40" t="s">
        <v>7209</v>
      </c>
      <c r="Y77" s="15" t="s">
        <v>6179</v>
      </c>
      <c r="AB77" s="51">
        <v>5111</v>
      </c>
      <c r="AC77" s="51">
        <v>131</v>
      </c>
      <c r="AE77" s="45">
        <v>1</v>
      </c>
      <c r="AG77" s="15">
        <v>111058</v>
      </c>
      <c r="AH77" s="46">
        <v>111058</v>
      </c>
      <c r="AL77" s="48">
        <v>8</v>
      </c>
      <c r="AN77" s="45">
        <v>8884.64</v>
      </c>
      <c r="AO77" s="48">
        <v>33311</v>
      </c>
      <c r="AQ77" s="52" t="s">
        <v>7050</v>
      </c>
      <c r="AR77" s="52">
        <v>156</v>
      </c>
      <c r="AS77" s="52">
        <v>632</v>
      </c>
    </row>
    <row r="78" spans="3:45" x14ac:dyDescent="0.25">
      <c r="C78" s="39" t="s">
        <v>5851</v>
      </c>
      <c r="D78" s="38" t="s">
        <v>3039</v>
      </c>
      <c r="E78" s="38" t="s">
        <v>25</v>
      </c>
      <c r="F78" s="39" t="s">
        <v>24</v>
      </c>
      <c r="G78" t="s">
        <v>24</v>
      </c>
      <c r="H78" s="21">
        <v>9106023769</v>
      </c>
      <c r="I78" t="s">
        <v>24</v>
      </c>
      <c r="J78" s="40" t="s">
        <v>7207</v>
      </c>
      <c r="L78" s="42" t="s">
        <v>26</v>
      </c>
      <c r="M78" s="42" t="s">
        <v>866</v>
      </c>
      <c r="N78" s="43" t="s">
        <v>24</v>
      </c>
      <c r="O78" s="15" t="s">
        <v>7208</v>
      </c>
      <c r="S78" s="40" t="s">
        <v>7209</v>
      </c>
      <c r="V78" s="40" t="s">
        <v>7209</v>
      </c>
      <c r="Y78" s="15" t="s">
        <v>6128</v>
      </c>
      <c r="AB78" s="51">
        <v>5111</v>
      </c>
      <c r="AC78" s="51">
        <v>131</v>
      </c>
      <c r="AE78" s="45">
        <v>1</v>
      </c>
      <c r="AG78" s="15">
        <v>60885</v>
      </c>
      <c r="AH78" s="46">
        <v>60885</v>
      </c>
      <c r="AL78" s="48">
        <v>8</v>
      </c>
      <c r="AN78" s="45">
        <v>4870.8</v>
      </c>
      <c r="AO78" s="48">
        <v>33311</v>
      </c>
      <c r="AQ78" s="52" t="s">
        <v>7050</v>
      </c>
      <c r="AR78" s="52">
        <v>156</v>
      </c>
      <c r="AS78" s="52">
        <v>632</v>
      </c>
    </row>
    <row r="79" spans="3:45" x14ac:dyDescent="0.25">
      <c r="C79" s="39" t="s">
        <v>5851</v>
      </c>
      <c r="D79" s="38" t="s">
        <v>3039</v>
      </c>
      <c r="E79" s="38" t="s">
        <v>25</v>
      </c>
      <c r="F79" s="39" t="s">
        <v>24</v>
      </c>
      <c r="G79" t="s">
        <v>24</v>
      </c>
      <c r="H79" s="21">
        <v>9106023793</v>
      </c>
      <c r="I79" t="s">
        <v>24</v>
      </c>
      <c r="J79" s="40" t="s">
        <v>7210</v>
      </c>
      <c r="L79" s="42" t="s">
        <v>26</v>
      </c>
      <c r="M79" s="42" t="s">
        <v>923</v>
      </c>
      <c r="N79" s="43" t="s">
        <v>24</v>
      </c>
      <c r="O79" s="15" t="s">
        <v>6273</v>
      </c>
      <c r="S79" s="40" t="s">
        <v>7211</v>
      </c>
      <c r="V79" s="40" t="s">
        <v>7211</v>
      </c>
      <c r="Y79" s="15" t="s">
        <v>6179</v>
      </c>
      <c r="AB79" s="51">
        <v>5111</v>
      </c>
      <c r="AC79" s="51">
        <v>131</v>
      </c>
      <c r="AE79" s="45">
        <v>1</v>
      </c>
      <c r="AG79" s="15">
        <v>111058</v>
      </c>
      <c r="AH79" s="46">
        <v>111058</v>
      </c>
      <c r="AL79" s="48">
        <v>8</v>
      </c>
      <c r="AN79" s="45">
        <v>8884.64</v>
      </c>
      <c r="AO79" s="48">
        <v>33311</v>
      </c>
      <c r="AQ79" s="52" t="s">
        <v>7050</v>
      </c>
      <c r="AR79" s="52">
        <v>156</v>
      </c>
      <c r="AS79" s="52">
        <v>632</v>
      </c>
    </row>
    <row r="80" spans="3:45" x14ac:dyDescent="0.25">
      <c r="C80" s="39" t="s">
        <v>5851</v>
      </c>
      <c r="D80" s="38" t="s">
        <v>3039</v>
      </c>
      <c r="E80" s="38" t="s">
        <v>25</v>
      </c>
      <c r="F80" s="39" t="s">
        <v>24</v>
      </c>
      <c r="G80" t="s">
        <v>24</v>
      </c>
      <c r="H80" s="21">
        <v>9106023880</v>
      </c>
      <c r="I80" t="s">
        <v>24</v>
      </c>
      <c r="J80" s="40" t="s">
        <v>7212</v>
      </c>
      <c r="L80" s="42" t="s">
        <v>26</v>
      </c>
      <c r="M80" s="42" t="s">
        <v>160</v>
      </c>
      <c r="N80" s="43" t="s">
        <v>24</v>
      </c>
      <c r="O80" s="15" t="s">
        <v>7213</v>
      </c>
      <c r="S80" s="40" t="s">
        <v>7214</v>
      </c>
      <c r="V80" s="40" t="s">
        <v>7214</v>
      </c>
      <c r="Y80" s="15" t="s">
        <v>6254</v>
      </c>
      <c r="AB80" s="51">
        <v>5111</v>
      </c>
      <c r="AC80" s="51">
        <v>131</v>
      </c>
      <c r="AE80" s="45">
        <v>4</v>
      </c>
      <c r="AG80" s="15">
        <v>45588</v>
      </c>
      <c r="AH80" s="46">
        <v>182352</v>
      </c>
      <c r="AL80" s="48">
        <v>8</v>
      </c>
      <c r="AN80" s="45">
        <v>14588.16</v>
      </c>
      <c r="AO80" s="48">
        <v>33311</v>
      </c>
      <c r="AQ80" s="52" t="s">
        <v>7050</v>
      </c>
      <c r="AR80" s="52">
        <v>156</v>
      </c>
      <c r="AS80" s="52">
        <v>632</v>
      </c>
    </row>
    <row r="81" spans="3:45" x14ac:dyDescent="0.25">
      <c r="C81" s="39" t="s">
        <v>5851</v>
      </c>
      <c r="D81" s="38" t="s">
        <v>3039</v>
      </c>
      <c r="E81" s="38" t="s">
        <v>25</v>
      </c>
      <c r="F81" s="39" t="s">
        <v>24</v>
      </c>
      <c r="G81" t="s">
        <v>24</v>
      </c>
      <c r="H81" s="21">
        <v>9106023880</v>
      </c>
      <c r="I81" t="s">
        <v>24</v>
      </c>
      <c r="J81" s="40" t="s">
        <v>7212</v>
      </c>
      <c r="L81" s="42" t="s">
        <v>26</v>
      </c>
      <c r="M81" s="42" t="s">
        <v>160</v>
      </c>
      <c r="N81" s="43" t="s">
        <v>24</v>
      </c>
      <c r="O81" s="15" t="s">
        <v>7213</v>
      </c>
      <c r="S81" s="40" t="s">
        <v>7214</v>
      </c>
      <c r="V81" s="40" t="s">
        <v>7214</v>
      </c>
      <c r="Y81" s="15" t="s">
        <v>6179</v>
      </c>
      <c r="AB81" s="51">
        <v>5111</v>
      </c>
      <c r="AC81" s="51">
        <v>131</v>
      </c>
      <c r="AE81" s="45">
        <v>4</v>
      </c>
      <c r="AG81" s="15">
        <v>111058</v>
      </c>
      <c r="AH81" s="46">
        <v>444232</v>
      </c>
      <c r="AL81" s="48">
        <v>8</v>
      </c>
      <c r="AN81" s="45">
        <v>35538.559999999998</v>
      </c>
      <c r="AO81" s="48">
        <v>33311</v>
      </c>
      <c r="AQ81" s="52" t="s">
        <v>7050</v>
      </c>
      <c r="AR81" s="52">
        <v>156</v>
      </c>
      <c r="AS81" s="52">
        <v>632</v>
      </c>
    </row>
    <row r="82" spans="3:45" x14ac:dyDescent="0.25">
      <c r="C82" s="39" t="s">
        <v>5851</v>
      </c>
      <c r="D82" s="38" t="s">
        <v>3039</v>
      </c>
      <c r="E82" s="38" t="s">
        <v>25</v>
      </c>
      <c r="F82" s="39" t="s">
        <v>24</v>
      </c>
      <c r="G82" t="s">
        <v>24</v>
      </c>
      <c r="H82" s="21">
        <v>9106023902</v>
      </c>
      <c r="I82" t="s">
        <v>24</v>
      </c>
      <c r="J82" s="40" t="s">
        <v>7217</v>
      </c>
      <c r="L82" s="42" t="s">
        <v>26</v>
      </c>
      <c r="M82" s="42" t="s">
        <v>175</v>
      </c>
      <c r="N82" s="43" t="s">
        <v>24</v>
      </c>
      <c r="O82" s="15" t="s">
        <v>7218</v>
      </c>
      <c r="S82" s="40" t="s">
        <v>7219</v>
      </c>
      <c r="V82" s="40" t="s">
        <v>7219</v>
      </c>
      <c r="Y82" s="15" t="s">
        <v>6227</v>
      </c>
      <c r="AB82" s="51">
        <v>5111</v>
      </c>
      <c r="AC82" s="51">
        <v>131</v>
      </c>
      <c r="AE82" s="45">
        <v>1</v>
      </c>
      <c r="AG82" s="15">
        <v>46000</v>
      </c>
      <c r="AH82" s="46">
        <v>46000</v>
      </c>
      <c r="AL82" s="48">
        <v>8</v>
      </c>
      <c r="AN82" s="45">
        <v>3680</v>
      </c>
      <c r="AO82" s="48">
        <v>33311</v>
      </c>
      <c r="AQ82" s="52" t="s">
        <v>7050</v>
      </c>
      <c r="AR82" s="52">
        <v>156</v>
      </c>
      <c r="AS82" s="52">
        <v>632</v>
      </c>
    </row>
    <row r="83" spans="3:45" x14ac:dyDescent="0.25">
      <c r="C83" s="39" t="s">
        <v>5851</v>
      </c>
      <c r="D83" s="38" t="s">
        <v>3039</v>
      </c>
      <c r="E83" s="38" t="s">
        <v>25</v>
      </c>
      <c r="F83" s="39" t="s">
        <v>24</v>
      </c>
      <c r="G83" t="s">
        <v>24</v>
      </c>
      <c r="H83" s="21">
        <v>9106023902</v>
      </c>
      <c r="I83" t="s">
        <v>24</v>
      </c>
      <c r="J83" s="40" t="s">
        <v>7217</v>
      </c>
      <c r="L83" s="42" t="s">
        <v>26</v>
      </c>
      <c r="M83" s="42" t="s">
        <v>175</v>
      </c>
      <c r="N83" s="43" t="s">
        <v>24</v>
      </c>
      <c r="O83" s="15" t="s">
        <v>7218</v>
      </c>
      <c r="S83" s="40" t="s">
        <v>7219</v>
      </c>
      <c r="V83" s="40" t="s">
        <v>7219</v>
      </c>
      <c r="Y83" s="15" t="s">
        <v>6172</v>
      </c>
      <c r="AB83" s="51">
        <v>5111</v>
      </c>
      <c r="AC83" s="51">
        <v>131</v>
      </c>
      <c r="AE83" s="45">
        <v>1</v>
      </c>
      <c r="AG83" s="15">
        <v>49500</v>
      </c>
      <c r="AH83" s="46">
        <v>49500</v>
      </c>
      <c r="AL83" s="48">
        <v>8</v>
      </c>
      <c r="AN83" s="45">
        <v>3960</v>
      </c>
      <c r="AO83" s="48">
        <v>33311</v>
      </c>
      <c r="AQ83" s="52" t="s">
        <v>7050</v>
      </c>
      <c r="AR83" s="52">
        <v>156</v>
      </c>
      <c r="AS83" s="52">
        <v>632</v>
      </c>
    </row>
    <row r="84" spans="3:45" x14ac:dyDescent="0.25">
      <c r="C84" s="39" t="s">
        <v>5851</v>
      </c>
      <c r="D84" s="38" t="s">
        <v>3039</v>
      </c>
      <c r="E84" s="38" t="s">
        <v>25</v>
      </c>
      <c r="F84" s="39" t="s">
        <v>24</v>
      </c>
      <c r="G84" t="s">
        <v>24</v>
      </c>
      <c r="H84" s="21">
        <v>9106023924</v>
      </c>
      <c r="I84" t="s">
        <v>24</v>
      </c>
      <c r="J84" s="40" t="s">
        <v>7224</v>
      </c>
      <c r="L84" s="42" t="s">
        <v>26</v>
      </c>
      <c r="M84" s="42" t="s">
        <v>193</v>
      </c>
      <c r="N84" s="43" t="s">
        <v>24</v>
      </c>
      <c r="O84" s="15" t="s">
        <v>7225</v>
      </c>
      <c r="S84" s="40" t="s">
        <v>7226</v>
      </c>
      <c r="V84" s="40" t="s">
        <v>7226</v>
      </c>
      <c r="Y84" s="15" t="s">
        <v>6179</v>
      </c>
      <c r="AB84" s="51">
        <v>5111</v>
      </c>
      <c r="AC84" s="51">
        <v>131</v>
      </c>
      <c r="AE84" s="45">
        <v>4</v>
      </c>
      <c r="AG84" s="15">
        <v>111058</v>
      </c>
      <c r="AH84" s="46">
        <v>444232</v>
      </c>
      <c r="AL84" s="48">
        <v>8</v>
      </c>
      <c r="AN84" s="45">
        <v>35538.559999999998</v>
      </c>
      <c r="AO84" s="48">
        <v>33311</v>
      </c>
      <c r="AQ84" s="52" t="s">
        <v>7050</v>
      </c>
      <c r="AR84" s="52">
        <v>156</v>
      </c>
      <c r="AS84" s="52">
        <v>632</v>
      </c>
    </row>
    <row r="85" spans="3:45" x14ac:dyDescent="0.25">
      <c r="C85" s="39" t="s">
        <v>5851</v>
      </c>
      <c r="D85" s="38" t="s">
        <v>3039</v>
      </c>
      <c r="E85" s="38" t="s">
        <v>25</v>
      </c>
      <c r="F85" s="39" t="s">
        <v>24</v>
      </c>
      <c r="G85" t="s">
        <v>24</v>
      </c>
      <c r="H85" s="21">
        <v>9106023924</v>
      </c>
      <c r="I85" t="s">
        <v>24</v>
      </c>
      <c r="J85" s="40" t="s">
        <v>7224</v>
      </c>
      <c r="L85" s="42" t="s">
        <v>26</v>
      </c>
      <c r="M85" s="42" t="s">
        <v>193</v>
      </c>
      <c r="N85" s="43" t="s">
        <v>24</v>
      </c>
      <c r="O85" s="15" t="s">
        <v>7225</v>
      </c>
      <c r="S85" s="40" t="s">
        <v>7226</v>
      </c>
      <c r="V85" s="40" t="s">
        <v>7226</v>
      </c>
      <c r="Y85" s="15" t="s">
        <v>6168</v>
      </c>
      <c r="AB85" s="51">
        <v>5111</v>
      </c>
      <c r="AC85" s="51">
        <v>131</v>
      </c>
      <c r="AE85" s="45">
        <v>2</v>
      </c>
      <c r="AG85" s="15">
        <v>111606</v>
      </c>
      <c r="AH85" s="46">
        <v>223212</v>
      </c>
      <c r="AL85" s="48">
        <v>8</v>
      </c>
      <c r="AN85" s="45">
        <v>17856.96</v>
      </c>
      <c r="AO85" s="48">
        <v>33311</v>
      </c>
      <c r="AQ85" s="52" t="s">
        <v>7050</v>
      </c>
      <c r="AR85" s="52">
        <v>156</v>
      </c>
      <c r="AS85" s="52">
        <v>632</v>
      </c>
    </row>
    <row r="86" spans="3:45" x14ac:dyDescent="0.25">
      <c r="C86" s="39" t="s">
        <v>5851</v>
      </c>
      <c r="D86" s="38" t="s">
        <v>3039</v>
      </c>
      <c r="E86" s="38" t="s">
        <v>25</v>
      </c>
      <c r="F86" s="39" t="s">
        <v>24</v>
      </c>
      <c r="G86" t="s">
        <v>24</v>
      </c>
      <c r="H86" s="21">
        <v>9106023924</v>
      </c>
      <c r="I86" t="s">
        <v>24</v>
      </c>
      <c r="J86" s="40" t="s">
        <v>7224</v>
      </c>
      <c r="L86" s="42" t="s">
        <v>26</v>
      </c>
      <c r="M86" s="42" t="s">
        <v>193</v>
      </c>
      <c r="N86" s="43" t="s">
        <v>24</v>
      </c>
      <c r="O86" s="15" t="s">
        <v>7225</v>
      </c>
      <c r="S86" s="40" t="s">
        <v>7226</v>
      </c>
      <c r="V86" s="40" t="s">
        <v>7226</v>
      </c>
      <c r="Y86" s="15" t="s">
        <v>6183</v>
      </c>
      <c r="AB86" s="51">
        <v>5111</v>
      </c>
      <c r="AC86" s="51">
        <v>131</v>
      </c>
      <c r="AE86" s="45">
        <v>4</v>
      </c>
      <c r="AG86" s="15">
        <v>41150</v>
      </c>
      <c r="AH86" s="46">
        <v>164600</v>
      </c>
      <c r="AL86" s="48">
        <v>8</v>
      </c>
      <c r="AN86" s="45">
        <v>13168</v>
      </c>
      <c r="AO86" s="48">
        <v>33311</v>
      </c>
      <c r="AQ86" s="52" t="s">
        <v>7050</v>
      </c>
      <c r="AR86" s="52">
        <v>156</v>
      </c>
      <c r="AS86" s="52">
        <v>632</v>
      </c>
    </row>
    <row r="87" spans="3:45" x14ac:dyDescent="0.25">
      <c r="C87" s="39" t="s">
        <v>5851</v>
      </c>
      <c r="D87" s="38" t="s">
        <v>3039</v>
      </c>
      <c r="E87" s="38" t="s">
        <v>25</v>
      </c>
      <c r="F87" s="39" t="s">
        <v>24</v>
      </c>
      <c r="G87" t="s">
        <v>24</v>
      </c>
      <c r="H87" s="21">
        <v>9106023924</v>
      </c>
      <c r="I87" t="s">
        <v>24</v>
      </c>
      <c r="J87" s="40" t="s">
        <v>7224</v>
      </c>
      <c r="L87" s="42" t="s">
        <v>26</v>
      </c>
      <c r="M87" s="42" t="s">
        <v>193</v>
      </c>
      <c r="N87" s="43" t="s">
        <v>24</v>
      </c>
      <c r="O87" s="15" t="s">
        <v>7225</v>
      </c>
      <c r="S87" s="40" t="s">
        <v>7226</v>
      </c>
      <c r="V87" s="40" t="s">
        <v>7226</v>
      </c>
      <c r="Y87" s="15" t="s">
        <v>6254</v>
      </c>
      <c r="AB87" s="51">
        <v>5111</v>
      </c>
      <c r="AC87" s="51">
        <v>131</v>
      </c>
      <c r="AE87" s="45">
        <v>3</v>
      </c>
      <c r="AG87" s="15">
        <v>45588</v>
      </c>
      <c r="AH87" s="46">
        <v>136764</v>
      </c>
      <c r="AL87" s="48">
        <v>8</v>
      </c>
      <c r="AN87" s="45">
        <v>10941.12</v>
      </c>
      <c r="AO87" s="48">
        <v>33311</v>
      </c>
      <c r="AQ87" s="52" t="s">
        <v>7050</v>
      </c>
      <c r="AR87" s="52">
        <v>156</v>
      </c>
      <c r="AS87" s="52">
        <v>632</v>
      </c>
    </row>
    <row r="88" spans="3:45" x14ac:dyDescent="0.25">
      <c r="C88" s="39" t="s">
        <v>5851</v>
      </c>
      <c r="D88" s="38" t="s">
        <v>3039</v>
      </c>
      <c r="E88" s="38" t="s">
        <v>25</v>
      </c>
      <c r="F88" s="39" t="s">
        <v>24</v>
      </c>
      <c r="G88" t="s">
        <v>24</v>
      </c>
      <c r="H88" s="21">
        <v>9106023924</v>
      </c>
      <c r="I88" t="s">
        <v>24</v>
      </c>
      <c r="J88" s="40" t="s">
        <v>7224</v>
      </c>
      <c r="L88" s="42" t="s">
        <v>26</v>
      </c>
      <c r="M88" s="42" t="s">
        <v>193</v>
      </c>
      <c r="N88" s="43" t="s">
        <v>24</v>
      </c>
      <c r="O88" s="15" t="s">
        <v>7225</v>
      </c>
      <c r="S88" s="40" t="s">
        <v>7226</v>
      </c>
      <c r="V88" s="40" t="s">
        <v>7226</v>
      </c>
      <c r="Y88" s="15" t="s">
        <v>6172</v>
      </c>
      <c r="AB88" s="51">
        <v>5111</v>
      </c>
      <c r="AC88" s="51">
        <v>131</v>
      </c>
      <c r="AE88" s="45">
        <v>3</v>
      </c>
      <c r="AG88" s="15">
        <v>49500</v>
      </c>
      <c r="AH88" s="46">
        <v>148500</v>
      </c>
      <c r="AL88" s="48">
        <v>8</v>
      </c>
      <c r="AN88" s="45">
        <v>11880</v>
      </c>
      <c r="AO88" s="48">
        <v>33311</v>
      </c>
      <c r="AQ88" s="52" t="s">
        <v>7050</v>
      </c>
      <c r="AR88" s="52">
        <v>156</v>
      </c>
      <c r="AS88" s="52">
        <v>632</v>
      </c>
    </row>
    <row r="89" spans="3:45" x14ac:dyDescent="0.25">
      <c r="C89" s="39" t="s">
        <v>5851</v>
      </c>
      <c r="D89" s="38" t="s">
        <v>3039</v>
      </c>
      <c r="E89" s="38" t="s">
        <v>25</v>
      </c>
      <c r="F89" s="39" t="s">
        <v>24</v>
      </c>
      <c r="G89" t="s">
        <v>24</v>
      </c>
      <c r="H89" s="21">
        <v>9106023926</v>
      </c>
      <c r="I89" t="s">
        <v>24</v>
      </c>
      <c r="J89" s="40" t="s">
        <v>7227</v>
      </c>
      <c r="L89" s="42" t="s">
        <v>26</v>
      </c>
      <c r="M89" s="42" t="s">
        <v>334</v>
      </c>
      <c r="N89" s="43" t="s">
        <v>24</v>
      </c>
      <c r="O89" s="15" t="s">
        <v>6279</v>
      </c>
      <c r="S89" s="40" t="s">
        <v>7228</v>
      </c>
      <c r="V89" s="40" t="s">
        <v>7228</v>
      </c>
      <c r="Y89" s="15" t="s">
        <v>6254</v>
      </c>
      <c r="AB89" s="51">
        <v>5111</v>
      </c>
      <c r="AC89" s="51">
        <v>131</v>
      </c>
      <c r="AE89" s="45">
        <v>1</v>
      </c>
      <c r="AG89" s="15">
        <v>45588</v>
      </c>
      <c r="AH89" s="46">
        <v>45588</v>
      </c>
      <c r="AL89" s="48">
        <v>8</v>
      </c>
      <c r="AN89" s="45">
        <v>3647.04</v>
      </c>
      <c r="AO89" s="48">
        <v>33311</v>
      </c>
      <c r="AQ89" s="52" t="s">
        <v>7050</v>
      </c>
      <c r="AR89" s="52">
        <v>156</v>
      </c>
      <c r="AS89" s="52">
        <v>632</v>
      </c>
    </row>
    <row r="90" spans="3:45" x14ac:dyDescent="0.25">
      <c r="C90" s="39" t="s">
        <v>5851</v>
      </c>
      <c r="D90" s="38" t="s">
        <v>3039</v>
      </c>
      <c r="E90" s="38" t="s">
        <v>25</v>
      </c>
      <c r="F90" s="39" t="s">
        <v>24</v>
      </c>
      <c r="G90" t="s">
        <v>24</v>
      </c>
      <c r="H90" s="21">
        <v>9106024094</v>
      </c>
      <c r="I90" t="s">
        <v>24</v>
      </c>
      <c r="J90" s="40" t="s">
        <v>7237</v>
      </c>
      <c r="L90" s="42" t="s">
        <v>26</v>
      </c>
      <c r="M90" s="42" t="s">
        <v>392</v>
      </c>
      <c r="N90" s="43" t="s">
        <v>24</v>
      </c>
      <c r="O90" s="15" t="s">
        <v>7238</v>
      </c>
      <c r="S90" s="40" t="s">
        <v>7239</v>
      </c>
      <c r="V90" s="40" t="s">
        <v>7239</v>
      </c>
      <c r="Y90" s="15" t="s">
        <v>6179</v>
      </c>
      <c r="AB90" s="51">
        <v>5111</v>
      </c>
      <c r="AC90" s="51">
        <v>131</v>
      </c>
      <c r="AE90" s="45">
        <v>3</v>
      </c>
      <c r="AG90" s="15">
        <v>111058</v>
      </c>
      <c r="AH90" s="46">
        <v>333174</v>
      </c>
      <c r="AL90" s="48">
        <v>8</v>
      </c>
      <c r="AN90" s="45">
        <v>26653.920000000002</v>
      </c>
      <c r="AO90" s="48">
        <v>33311</v>
      </c>
      <c r="AQ90" s="52" t="s">
        <v>7050</v>
      </c>
      <c r="AR90" s="52">
        <v>156</v>
      </c>
      <c r="AS90" s="52">
        <v>632</v>
      </c>
    </row>
    <row r="91" spans="3:45" x14ac:dyDescent="0.25">
      <c r="C91" s="39" t="s">
        <v>5851</v>
      </c>
      <c r="D91" s="38" t="s">
        <v>3039</v>
      </c>
      <c r="E91" s="38" t="s">
        <v>25</v>
      </c>
      <c r="F91" s="39" t="s">
        <v>24</v>
      </c>
      <c r="G91" t="s">
        <v>24</v>
      </c>
      <c r="H91" s="21">
        <v>9106024094</v>
      </c>
      <c r="I91" t="s">
        <v>24</v>
      </c>
      <c r="J91" s="40" t="s">
        <v>7237</v>
      </c>
      <c r="L91" s="42" t="s">
        <v>26</v>
      </c>
      <c r="M91" s="42" t="s">
        <v>392</v>
      </c>
      <c r="N91" s="43" t="s">
        <v>24</v>
      </c>
      <c r="O91" s="15" t="s">
        <v>7238</v>
      </c>
      <c r="S91" s="40" t="s">
        <v>7239</v>
      </c>
      <c r="V91" s="40" t="s">
        <v>7239</v>
      </c>
      <c r="Y91" s="15" t="s">
        <v>6143</v>
      </c>
      <c r="AB91" s="51">
        <v>5111</v>
      </c>
      <c r="AC91" s="51">
        <v>131</v>
      </c>
      <c r="AE91" s="45">
        <v>2</v>
      </c>
      <c r="AG91" s="15">
        <v>70950</v>
      </c>
      <c r="AH91" s="46">
        <v>141900</v>
      </c>
      <c r="AL91" s="48">
        <v>8</v>
      </c>
      <c r="AN91" s="45">
        <v>11352</v>
      </c>
      <c r="AO91" s="48">
        <v>33311</v>
      </c>
      <c r="AQ91" s="52" t="s">
        <v>7050</v>
      </c>
      <c r="AR91" s="52">
        <v>156</v>
      </c>
      <c r="AS91" s="52">
        <v>632</v>
      </c>
    </row>
    <row r="92" spans="3:45" x14ac:dyDescent="0.25">
      <c r="C92" s="39" t="s">
        <v>5851</v>
      </c>
      <c r="D92" s="38" t="s">
        <v>3039</v>
      </c>
      <c r="E92" s="38" t="s">
        <v>25</v>
      </c>
      <c r="F92" s="39" t="s">
        <v>24</v>
      </c>
      <c r="G92" t="s">
        <v>24</v>
      </c>
      <c r="H92" s="21">
        <v>9106024094</v>
      </c>
      <c r="I92" t="s">
        <v>24</v>
      </c>
      <c r="J92" s="40" t="s">
        <v>7237</v>
      </c>
      <c r="L92" s="42" t="s">
        <v>26</v>
      </c>
      <c r="M92" s="42" t="s">
        <v>392</v>
      </c>
      <c r="N92" s="43" t="s">
        <v>24</v>
      </c>
      <c r="O92" s="15" t="s">
        <v>7238</v>
      </c>
      <c r="S92" s="40" t="s">
        <v>7239</v>
      </c>
      <c r="V92" s="40" t="s">
        <v>7239</v>
      </c>
      <c r="Y92" s="15" t="s">
        <v>6227</v>
      </c>
      <c r="AB92" s="51">
        <v>5111</v>
      </c>
      <c r="AC92" s="51">
        <v>131</v>
      </c>
      <c r="AE92" s="45">
        <v>2</v>
      </c>
      <c r="AG92" s="15">
        <v>46000</v>
      </c>
      <c r="AH92" s="46">
        <v>92000</v>
      </c>
      <c r="AL92" s="48">
        <v>8</v>
      </c>
      <c r="AN92" s="45">
        <v>7360</v>
      </c>
      <c r="AO92" s="48">
        <v>33311</v>
      </c>
      <c r="AQ92" s="52" t="s">
        <v>7050</v>
      </c>
      <c r="AR92" s="52">
        <v>156</v>
      </c>
      <c r="AS92" s="52">
        <v>632</v>
      </c>
    </row>
    <row r="93" spans="3:45" x14ac:dyDescent="0.25">
      <c r="C93" s="39" t="s">
        <v>5851</v>
      </c>
      <c r="D93" s="38" t="s">
        <v>3039</v>
      </c>
      <c r="E93" s="38" t="s">
        <v>25</v>
      </c>
      <c r="F93" s="39" t="s">
        <v>24</v>
      </c>
      <c r="G93" t="s">
        <v>24</v>
      </c>
      <c r="H93" s="21">
        <v>9106024187</v>
      </c>
      <c r="I93" t="s">
        <v>24</v>
      </c>
      <c r="J93" s="40" t="s">
        <v>7242</v>
      </c>
      <c r="L93" s="42" t="s">
        <v>26</v>
      </c>
      <c r="M93" s="42" t="s">
        <v>115</v>
      </c>
      <c r="N93" s="43" t="s">
        <v>24</v>
      </c>
      <c r="O93" s="15" t="s">
        <v>5925</v>
      </c>
      <c r="S93" s="40" t="s">
        <v>7243</v>
      </c>
      <c r="V93" s="40" t="s">
        <v>7243</v>
      </c>
      <c r="Y93" s="15" t="s">
        <v>6172</v>
      </c>
      <c r="AB93" s="51">
        <v>5111</v>
      </c>
      <c r="AC93" s="51">
        <v>131</v>
      </c>
      <c r="AE93" s="45">
        <v>1</v>
      </c>
      <c r="AG93" s="15">
        <v>49500</v>
      </c>
      <c r="AH93" s="46">
        <v>49500</v>
      </c>
      <c r="AL93" s="48">
        <v>8</v>
      </c>
      <c r="AN93" s="45">
        <v>3960</v>
      </c>
      <c r="AO93" s="48">
        <v>33311</v>
      </c>
      <c r="AQ93" s="52" t="s">
        <v>7050</v>
      </c>
      <c r="AR93" s="52">
        <v>156</v>
      </c>
      <c r="AS93" s="52">
        <v>632</v>
      </c>
    </row>
    <row r="94" spans="3:45" x14ac:dyDescent="0.25">
      <c r="C94" s="39" t="s">
        <v>5851</v>
      </c>
      <c r="D94" s="38" t="s">
        <v>3039</v>
      </c>
      <c r="E94" s="38" t="s">
        <v>25</v>
      </c>
      <c r="F94" s="39" t="s">
        <v>24</v>
      </c>
      <c r="G94" t="s">
        <v>24</v>
      </c>
      <c r="H94" s="21">
        <v>9106024187</v>
      </c>
      <c r="I94" t="s">
        <v>24</v>
      </c>
      <c r="J94" s="40" t="s">
        <v>7242</v>
      </c>
      <c r="L94" s="42" t="s">
        <v>26</v>
      </c>
      <c r="M94" s="42" t="s">
        <v>115</v>
      </c>
      <c r="N94" s="43" t="s">
        <v>24</v>
      </c>
      <c r="O94" s="15" t="s">
        <v>5925</v>
      </c>
      <c r="S94" s="40" t="s">
        <v>7243</v>
      </c>
      <c r="V94" s="40" t="s">
        <v>7243</v>
      </c>
      <c r="Y94" s="15" t="s">
        <v>6143</v>
      </c>
      <c r="AB94" s="51">
        <v>5111</v>
      </c>
      <c r="AC94" s="51">
        <v>131</v>
      </c>
      <c r="AE94" s="45">
        <v>3</v>
      </c>
      <c r="AG94" s="15">
        <v>70950</v>
      </c>
      <c r="AH94" s="46">
        <v>212850</v>
      </c>
      <c r="AL94" s="48">
        <v>8</v>
      </c>
      <c r="AN94" s="45">
        <v>17028</v>
      </c>
      <c r="AO94" s="48">
        <v>33311</v>
      </c>
      <c r="AQ94" s="52" t="s">
        <v>7050</v>
      </c>
      <c r="AR94" s="52">
        <v>156</v>
      </c>
      <c r="AS94" s="52">
        <v>632</v>
      </c>
    </row>
    <row r="95" spans="3:45" x14ac:dyDescent="0.25">
      <c r="C95" s="39" t="s">
        <v>5851</v>
      </c>
      <c r="D95" s="38" t="s">
        <v>3039</v>
      </c>
      <c r="E95" s="38" t="s">
        <v>25</v>
      </c>
      <c r="F95" s="39" t="s">
        <v>24</v>
      </c>
      <c r="G95" t="s">
        <v>24</v>
      </c>
      <c r="H95" s="21">
        <v>9106024155</v>
      </c>
      <c r="I95" t="s">
        <v>24</v>
      </c>
      <c r="J95" s="40" t="s">
        <v>7244</v>
      </c>
      <c r="L95" s="42" t="s">
        <v>26</v>
      </c>
      <c r="M95" s="42" t="s">
        <v>410</v>
      </c>
      <c r="N95" s="43" t="s">
        <v>24</v>
      </c>
      <c r="O95" s="15" t="s">
        <v>7245</v>
      </c>
      <c r="S95" s="40" t="s">
        <v>7246</v>
      </c>
      <c r="V95" s="40" t="s">
        <v>7246</v>
      </c>
      <c r="Y95" s="15" t="s">
        <v>6179</v>
      </c>
      <c r="AB95" s="51">
        <v>5111</v>
      </c>
      <c r="AC95" s="51">
        <v>131</v>
      </c>
      <c r="AE95" s="45">
        <v>2</v>
      </c>
      <c r="AG95" s="15">
        <v>111058</v>
      </c>
      <c r="AH95" s="46">
        <v>222116</v>
      </c>
      <c r="AL95" s="48">
        <v>8</v>
      </c>
      <c r="AN95" s="45">
        <v>17769.28</v>
      </c>
      <c r="AO95" s="48">
        <v>33311</v>
      </c>
      <c r="AQ95" s="52" t="s">
        <v>7050</v>
      </c>
      <c r="AR95" s="52">
        <v>156</v>
      </c>
      <c r="AS95" s="52">
        <v>632</v>
      </c>
    </row>
    <row r="96" spans="3:45" x14ac:dyDescent="0.25">
      <c r="C96" s="39" t="s">
        <v>5851</v>
      </c>
      <c r="D96" s="38" t="s">
        <v>3039</v>
      </c>
      <c r="E96" s="38" t="s">
        <v>25</v>
      </c>
      <c r="F96" s="39" t="s">
        <v>24</v>
      </c>
      <c r="G96" t="s">
        <v>24</v>
      </c>
      <c r="H96" s="21">
        <v>9106024180</v>
      </c>
      <c r="I96" t="s">
        <v>24</v>
      </c>
      <c r="J96" s="40" t="s">
        <v>7247</v>
      </c>
      <c r="L96" s="42" t="s">
        <v>26</v>
      </c>
      <c r="M96" s="42" t="s">
        <v>501</v>
      </c>
      <c r="N96" s="43" t="s">
        <v>24</v>
      </c>
      <c r="O96" s="15" t="s">
        <v>5986</v>
      </c>
      <c r="S96" s="40" t="s">
        <v>7248</v>
      </c>
      <c r="V96" s="40" t="s">
        <v>7248</v>
      </c>
      <c r="Y96" s="15" t="s">
        <v>6179</v>
      </c>
      <c r="AB96" s="51">
        <v>5111</v>
      </c>
      <c r="AC96" s="51">
        <v>131</v>
      </c>
      <c r="AE96" s="45">
        <v>1</v>
      </c>
      <c r="AG96" s="15">
        <v>111058</v>
      </c>
      <c r="AH96" s="46">
        <v>111058</v>
      </c>
      <c r="AL96" s="48">
        <v>8</v>
      </c>
      <c r="AN96" s="45">
        <v>8884.64</v>
      </c>
      <c r="AO96" s="48">
        <v>33311</v>
      </c>
      <c r="AQ96" s="52" t="s">
        <v>7050</v>
      </c>
      <c r="AR96" s="52">
        <v>156</v>
      </c>
      <c r="AS96" s="52">
        <v>632</v>
      </c>
    </row>
    <row r="97" spans="3:45" x14ac:dyDescent="0.25">
      <c r="C97" s="39" t="s">
        <v>5851</v>
      </c>
      <c r="D97" s="38" t="s">
        <v>3039</v>
      </c>
      <c r="E97" s="38" t="s">
        <v>25</v>
      </c>
      <c r="F97" s="39" t="s">
        <v>24</v>
      </c>
      <c r="G97" t="s">
        <v>24</v>
      </c>
      <c r="H97" s="21">
        <v>9106024280</v>
      </c>
      <c r="I97" t="s">
        <v>24</v>
      </c>
      <c r="J97" s="40" t="s">
        <v>7262</v>
      </c>
      <c r="L97" s="42" t="s">
        <v>26</v>
      </c>
      <c r="M97" s="42" t="s">
        <v>124</v>
      </c>
      <c r="N97" s="43" t="s">
        <v>24</v>
      </c>
      <c r="O97" s="15" t="s">
        <v>5925</v>
      </c>
      <c r="S97" s="40" t="s">
        <v>7243</v>
      </c>
      <c r="V97" s="40" t="s">
        <v>7243</v>
      </c>
      <c r="Y97" s="15" t="s">
        <v>6168</v>
      </c>
      <c r="AB97" s="51">
        <v>5111</v>
      </c>
      <c r="AC97" s="51">
        <v>131</v>
      </c>
      <c r="AE97" s="45">
        <v>2</v>
      </c>
      <c r="AG97" s="15">
        <v>111606</v>
      </c>
      <c r="AH97" s="46">
        <v>223212</v>
      </c>
      <c r="AL97" s="48">
        <v>8</v>
      </c>
      <c r="AN97" s="45">
        <v>17856.96</v>
      </c>
      <c r="AO97" s="48">
        <v>33311</v>
      </c>
      <c r="AQ97" s="52" t="s">
        <v>7050</v>
      </c>
      <c r="AR97" s="52">
        <v>156</v>
      </c>
      <c r="AS97" s="52">
        <v>632</v>
      </c>
    </row>
    <row r="98" spans="3:45" x14ac:dyDescent="0.25">
      <c r="C98" s="39" t="s">
        <v>5851</v>
      </c>
      <c r="D98" s="38" t="s">
        <v>3039</v>
      </c>
      <c r="E98" s="38" t="s">
        <v>25</v>
      </c>
      <c r="F98" s="39" t="s">
        <v>24</v>
      </c>
      <c r="G98" t="s">
        <v>24</v>
      </c>
      <c r="H98" s="21">
        <v>9106024388</v>
      </c>
      <c r="I98" t="s">
        <v>24</v>
      </c>
      <c r="J98" s="40" t="s">
        <v>7269</v>
      </c>
      <c r="L98" s="42" t="s">
        <v>26</v>
      </c>
      <c r="M98" s="42" t="s">
        <v>133</v>
      </c>
      <c r="N98" s="43" t="s">
        <v>24</v>
      </c>
      <c r="O98" s="15" t="s">
        <v>5925</v>
      </c>
      <c r="S98" s="40" t="s">
        <v>7270</v>
      </c>
      <c r="V98" s="40" t="s">
        <v>7270</v>
      </c>
      <c r="Y98" s="15" t="s">
        <v>6128</v>
      </c>
      <c r="AB98" s="51">
        <v>5111</v>
      </c>
      <c r="AC98" s="51">
        <v>131</v>
      </c>
      <c r="AE98" s="45">
        <v>2</v>
      </c>
      <c r="AG98" s="15">
        <v>60885</v>
      </c>
      <c r="AH98" s="46">
        <v>121770</v>
      </c>
      <c r="AL98" s="48">
        <v>8</v>
      </c>
      <c r="AN98" s="45">
        <v>9741.6</v>
      </c>
      <c r="AO98" s="48">
        <v>33311</v>
      </c>
      <c r="AQ98" s="52" t="s">
        <v>7050</v>
      </c>
      <c r="AR98" s="52">
        <v>156</v>
      </c>
      <c r="AS98" s="52">
        <v>632</v>
      </c>
    </row>
    <row r="99" spans="3:45" x14ac:dyDescent="0.25">
      <c r="C99" s="39" t="s">
        <v>5851</v>
      </c>
      <c r="D99" s="38" t="s">
        <v>3039</v>
      </c>
      <c r="E99" s="38" t="s">
        <v>25</v>
      </c>
      <c r="F99" s="39" t="s">
        <v>24</v>
      </c>
      <c r="G99" t="s">
        <v>24</v>
      </c>
      <c r="H99" s="21">
        <v>9106024445</v>
      </c>
      <c r="I99" t="s">
        <v>24</v>
      </c>
      <c r="J99" s="40" t="s">
        <v>7275</v>
      </c>
      <c r="L99" s="42" t="s">
        <v>26</v>
      </c>
      <c r="M99" s="42" t="s">
        <v>704</v>
      </c>
      <c r="N99" s="43" t="s">
        <v>24</v>
      </c>
      <c r="O99" s="15" t="s">
        <v>7276</v>
      </c>
      <c r="S99" s="40" t="s">
        <v>7277</v>
      </c>
      <c r="V99" s="40" t="s">
        <v>7277</v>
      </c>
      <c r="Y99" s="15" t="s">
        <v>6179</v>
      </c>
      <c r="AB99" s="51">
        <v>5111</v>
      </c>
      <c r="AC99" s="51">
        <v>131</v>
      </c>
      <c r="AE99" s="45">
        <v>2</v>
      </c>
      <c r="AG99" s="15">
        <v>111058</v>
      </c>
      <c r="AH99" s="46">
        <v>222116</v>
      </c>
      <c r="AL99" s="48">
        <v>8</v>
      </c>
      <c r="AN99" s="45">
        <v>17769.28</v>
      </c>
      <c r="AO99" s="48">
        <v>33311</v>
      </c>
      <c r="AQ99" s="52" t="s">
        <v>7050</v>
      </c>
      <c r="AR99" s="52">
        <v>156</v>
      </c>
      <c r="AS99" s="52">
        <v>632</v>
      </c>
    </row>
    <row r="100" spans="3:45" x14ac:dyDescent="0.25">
      <c r="C100" s="39" t="s">
        <v>5851</v>
      </c>
      <c r="D100" s="38" t="s">
        <v>3039</v>
      </c>
      <c r="E100" s="38" t="s">
        <v>25</v>
      </c>
      <c r="F100" s="39" t="s">
        <v>24</v>
      </c>
      <c r="G100" t="s">
        <v>24</v>
      </c>
      <c r="H100" s="21">
        <v>9106024445</v>
      </c>
      <c r="I100" t="s">
        <v>24</v>
      </c>
      <c r="J100" s="40" t="s">
        <v>7275</v>
      </c>
      <c r="L100" s="42" t="s">
        <v>26</v>
      </c>
      <c r="M100" s="42" t="s">
        <v>704</v>
      </c>
      <c r="N100" s="43" t="s">
        <v>24</v>
      </c>
      <c r="O100" s="15" t="s">
        <v>7276</v>
      </c>
      <c r="S100" s="40" t="s">
        <v>7277</v>
      </c>
      <c r="V100" s="40" t="s">
        <v>7277</v>
      </c>
      <c r="Y100" s="15" t="s">
        <v>6183</v>
      </c>
      <c r="AB100" s="51">
        <v>5111</v>
      </c>
      <c r="AC100" s="51">
        <v>131</v>
      </c>
      <c r="AE100" s="45">
        <v>3</v>
      </c>
      <c r="AG100" s="15">
        <v>41150</v>
      </c>
      <c r="AH100" s="46">
        <v>123450</v>
      </c>
      <c r="AL100" s="48">
        <v>8</v>
      </c>
      <c r="AN100" s="45">
        <v>9876</v>
      </c>
      <c r="AO100" s="48">
        <v>33311</v>
      </c>
      <c r="AQ100" s="52" t="s">
        <v>7050</v>
      </c>
      <c r="AR100" s="52">
        <v>156</v>
      </c>
      <c r="AS100" s="52">
        <v>632</v>
      </c>
    </row>
    <row r="101" spans="3:45" x14ac:dyDescent="0.25">
      <c r="C101" s="39" t="s">
        <v>5851</v>
      </c>
      <c r="D101" s="38" t="s">
        <v>3039</v>
      </c>
      <c r="E101" s="38" t="s">
        <v>25</v>
      </c>
      <c r="F101" s="39" t="s">
        <v>24</v>
      </c>
      <c r="G101" t="s">
        <v>24</v>
      </c>
      <c r="H101" s="21">
        <v>9106024445</v>
      </c>
      <c r="I101" t="s">
        <v>24</v>
      </c>
      <c r="J101" s="40" t="s">
        <v>7275</v>
      </c>
      <c r="L101" s="42" t="s">
        <v>26</v>
      </c>
      <c r="M101" s="42" t="s">
        <v>704</v>
      </c>
      <c r="N101" s="43" t="s">
        <v>24</v>
      </c>
      <c r="O101" s="15" t="s">
        <v>7276</v>
      </c>
      <c r="S101" s="40" t="s">
        <v>7277</v>
      </c>
      <c r="V101" s="40" t="s">
        <v>7277</v>
      </c>
      <c r="Y101" s="15" t="s">
        <v>6130</v>
      </c>
      <c r="AB101" s="51">
        <v>5111</v>
      </c>
      <c r="AC101" s="51">
        <v>131</v>
      </c>
      <c r="AE101" s="45">
        <v>3</v>
      </c>
      <c r="AG101" s="15">
        <v>73431</v>
      </c>
      <c r="AH101" s="46">
        <v>220293</v>
      </c>
      <c r="AL101" s="48">
        <v>8</v>
      </c>
      <c r="AN101" s="45">
        <v>17623.439999999999</v>
      </c>
      <c r="AO101" s="48">
        <v>33311</v>
      </c>
      <c r="AQ101" s="52" t="s">
        <v>7050</v>
      </c>
      <c r="AR101" s="52">
        <v>156</v>
      </c>
      <c r="AS101" s="52">
        <v>632</v>
      </c>
    </row>
    <row r="102" spans="3:45" x14ac:dyDescent="0.25">
      <c r="C102" s="39" t="s">
        <v>5851</v>
      </c>
      <c r="D102" s="38" t="s">
        <v>3039</v>
      </c>
      <c r="E102" s="38" t="s">
        <v>25</v>
      </c>
      <c r="F102" s="39" t="s">
        <v>24</v>
      </c>
      <c r="G102" t="s">
        <v>24</v>
      </c>
      <c r="H102" s="21">
        <v>9106024445</v>
      </c>
      <c r="I102" t="s">
        <v>24</v>
      </c>
      <c r="J102" s="40" t="s">
        <v>7275</v>
      </c>
      <c r="L102" s="42" t="s">
        <v>26</v>
      </c>
      <c r="M102" s="42" t="s">
        <v>704</v>
      </c>
      <c r="N102" s="43" t="s">
        <v>24</v>
      </c>
      <c r="O102" s="15" t="s">
        <v>7276</v>
      </c>
      <c r="S102" s="40" t="s">
        <v>7277</v>
      </c>
      <c r="V102" s="40" t="s">
        <v>7277</v>
      </c>
      <c r="Y102" s="15" t="s">
        <v>6254</v>
      </c>
      <c r="AB102" s="51">
        <v>5111</v>
      </c>
      <c r="AC102" s="51">
        <v>131</v>
      </c>
      <c r="AE102" s="45">
        <v>3</v>
      </c>
      <c r="AG102" s="15">
        <v>45588</v>
      </c>
      <c r="AH102" s="46">
        <v>136764</v>
      </c>
      <c r="AL102" s="48">
        <v>8</v>
      </c>
      <c r="AN102" s="45">
        <v>10941.12</v>
      </c>
      <c r="AO102" s="48">
        <v>33311</v>
      </c>
      <c r="AQ102" s="52" t="s">
        <v>7050</v>
      </c>
      <c r="AR102" s="52">
        <v>156</v>
      </c>
      <c r="AS102" s="52">
        <v>632</v>
      </c>
    </row>
    <row r="103" spans="3:45" x14ac:dyDescent="0.25">
      <c r="C103" s="39" t="s">
        <v>5851</v>
      </c>
      <c r="D103" s="38" t="s">
        <v>3039</v>
      </c>
      <c r="E103" s="38" t="s">
        <v>25</v>
      </c>
      <c r="F103" s="39" t="s">
        <v>24</v>
      </c>
      <c r="G103" t="s">
        <v>24</v>
      </c>
      <c r="H103" s="21">
        <v>9106024445</v>
      </c>
      <c r="I103" t="s">
        <v>24</v>
      </c>
      <c r="J103" s="40" t="s">
        <v>7275</v>
      </c>
      <c r="L103" s="42" t="s">
        <v>26</v>
      </c>
      <c r="M103" s="42" t="s">
        <v>704</v>
      </c>
      <c r="N103" s="43" t="s">
        <v>24</v>
      </c>
      <c r="O103" s="15" t="s">
        <v>7276</v>
      </c>
      <c r="S103" s="40" t="s">
        <v>7277</v>
      </c>
      <c r="V103" s="40" t="s">
        <v>7277</v>
      </c>
      <c r="Y103" s="15" t="s">
        <v>6143</v>
      </c>
      <c r="AB103" s="51">
        <v>5111</v>
      </c>
      <c r="AC103" s="51">
        <v>131</v>
      </c>
      <c r="AE103" s="45">
        <v>1</v>
      </c>
      <c r="AG103" s="15">
        <v>70950</v>
      </c>
      <c r="AH103" s="46">
        <v>70950</v>
      </c>
      <c r="AL103" s="48">
        <v>8</v>
      </c>
      <c r="AN103" s="45">
        <v>5676</v>
      </c>
      <c r="AO103" s="48">
        <v>33311</v>
      </c>
      <c r="AQ103" s="52" t="s">
        <v>7050</v>
      </c>
      <c r="AR103" s="52">
        <v>156</v>
      </c>
      <c r="AS103" s="52">
        <v>632</v>
      </c>
    </row>
    <row r="104" spans="3:45" x14ac:dyDescent="0.25">
      <c r="C104" s="39" t="s">
        <v>5851</v>
      </c>
      <c r="D104" s="38" t="s">
        <v>3039</v>
      </c>
      <c r="E104" s="38" t="s">
        <v>25</v>
      </c>
      <c r="F104" s="39" t="s">
        <v>24</v>
      </c>
      <c r="G104" t="s">
        <v>24</v>
      </c>
      <c r="H104" s="21">
        <v>9106024445</v>
      </c>
      <c r="I104" t="s">
        <v>24</v>
      </c>
      <c r="J104" s="40" t="s">
        <v>7275</v>
      </c>
      <c r="L104" s="42" t="s">
        <v>26</v>
      </c>
      <c r="M104" s="42" t="s">
        <v>704</v>
      </c>
      <c r="N104" s="43" t="s">
        <v>24</v>
      </c>
      <c r="O104" s="15" t="s">
        <v>7276</v>
      </c>
      <c r="S104" s="40" t="s">
        <v>7277</v>
      </c>
      <c r="V104" s="40" t="s">
        <v>7277</v>
      </c>
      <c r="Y104" s="15" t="s">
        <v>6168</v>
      </c>
      <c r="AB104" s="51">
        <v>5111</v>
      </c>
      <c r="AC104" s="51">
        <v>131</v>
      </c>
      <c r="AE104" s="45">
        <v>3</v>
      </c>
      <c r="AG104" s="15">
        <v>111606</v>
      </c>
      <c r="AH104" s="46">
        <v>334818</v>
      </c>
      <c r="AL104" s="48">
        <v>8</v>
      </c>
      <c r="AN104" s="45">
        <v>26785.440000000002</v>
      </c>
      <c r="AO104" s="48">
        <v>33311</v>
      </c>
      <c r="AQ104" s="52" t="s">
        <v>7050</v>
      </c>
      <c r="AR104" s="52">
        <v>156</v>
      </c>
      <c r="AS104" s="52">
        <v>632</v>
      </c>
    </row>
    <row r="105" spans="3:45" x14ac:dyDescent="0.25">
      <c r="C105" s="39" t="s">
        <v>5851</v>
      </c>
      <c r="D105" s="38" t="s">
        <v>3039</v>
      </c>
      <c r="E105" s="38" t="s">
        <v>25</v>
      </c>
      <c r="F105" s="39" t="s">
        <v>24</v>
      </c>
      <c r="G105" t="s">
        <v>24</v>
      </c>
      <c r="H105" s="21">
        <v>9106024436</v>
      </c>
      <c r="I105" t="s">
        <v>24</v>
      </c>
      <c r="J105" s="40" t="s">
        <v>7278</v>
      </c>
      <c r="L105" s="42" t="s">
        <v>26</v>
      </c>
      <c r="M105" s="42" t="s">
        <v>304</v>
      </c>
      <c r="N105" s="43" t="s">
        <v>24</v>
      </c>
      <c r="O105" s="15" t="s">
        <v>6028</v>
      </c>
      <c r="S105" s="40" t="s">
        <v>7279</v>
      </c>
      <c r="V105" s="40" t="s">
        <v>7279</v>
      </c>
      <c r="Y105" s="15" t="s">
        <v>6183</v>
      </c>
      <c r="AB105" s="51">
        <v>5111</v>
      </c>
      <c r="AC105" s="51">
        <v>131</v>
      </c>
      <c r="AE105" s="45">
        <v>2</v>
      </c>
      <c r="AG105" s="15">
        <v>41150</v>
      </c>
      <c r="AH105" s="46">
        <v>82300</v>
      </c>
      <c r="AL105" s="48">
        <v>8</v>
      </c>
      <c r="AN105" s="45">
        <v>6584</v>
      </c>
      <c r="AO105" s="48">
        <v>33311</v>
      </c>
      <c r="AQ105" s="52" t="s">
        <v>7050</v>
      </c>
      <c r="AR105" s="52">
        <v>156</v>
      </c>
      <c r="AS105" s="52">
        <v>632</v>
      </c>
    </row>
    <row r="106" spans="3:45" x14ac:dyDescent="0.25">
      <c r="C106" s="39" t="s">
        <v>5851</v>
      </c>
      <c r="D106" s="38" t="s">
        <v>3039</v>
      </c>
      <c r="E106" s="38" t="s">
        <v>25</v>
      </c>
      <c r="F106" s="39" t="s">
        <v>24</v>
      </c>
      <c r="G106" t="s">
        <v>24</v>
      </c>
      <c r="H106" s="21">
        <v>9106024576</v>
      </c>
      <c r="I106" t="s">
        <v>24</v>
      </c>
      <c r="J106" s="40" t="s">
        <v>7288</v>
      </c>
      <c r="L106" s="42" t="s">
        <v>26</v>
      </c>
      <c r="M106" s="42" t="s">
        <v>791</v>
      </c>
      <c r="N106" s="43" t="s">
        <v>24</v>
      </c>
      <c r="O106" s="15" t="s">
        <v>7289</v>
      </c>
      <c r="S106" s="40" t="s">
        <v>7290</v>
      </c>
      <c r="V106" s="40" t="s">
        <v>7290</v>
      </c>
      <c r="Y106" s="15" t="s">
        <v>6179</v>
      </c>
      <c r="AB106" s="51">
        <v>5111</v>
      </c>
      <c r="AC106" s="51">
        <v>131</v>
      </c>
      <c r="AE106" s="45">
        <v>1</v>
      </c>
      <c r="AG106" s="15">
        <v>111058</v>
      </c>
      <c r="AH106" s="46">
        <v>111058</v>
      </c>
      <c r="AL106" s="48">
        <v>8</v>
      </c>
      <c r="AN106" s="45">
        <v>8884.64</v>
      </c>
      <c r="AO106" s="48">
        <v>33311</v>
      </c>
      <c r="AQ106" s="52" t="s">
        <v>7050</v>
      </c>
      <c r="AR106" s="52">
        <v>156</v>
      </c>
      <c r="AS106" s="52">
        <v>632</v>
      </c>
    </row>
    <row r="107" spans="3:45" x14ac:dyDescent="0.25">
      <c r="C107" s="39" t="s">
        <v>5851</v>
      </c>
      <c r="D107" s="38" t="s">
        <v>3039</v>
      </c>
      <c r="E107" s="38" t="s">
        <v>25</v>
      </c>
      <c r="F107" s="39" t="s">
        <v>24</v>
      </c>
      <c r="G107" t="s">
        <v>24</v>
      </c>
      <c r="H107" s="21">
        <v>9106024641</v>
      </c>
      <c r="I107" t="s">
        <v>24</v>
      </c>
      <c r="J107" s="40" t="s">
        <v>7293</v>
      </c>
      <c r="L107" s="42" t="s">
        <v>26</v>
      </c>
      <c r="M107" s="42" t="s">
        <v>346</v>
      </c>
      <c r="N107" s="43" t="s">
        <v>24</v>
      </c>
      <c r="O107" s="15" t="s">
        <v>5945</v>
      </c>
      <c r="S107" s="40" t="s">
        <v>7294</v>
      </c>
      <c r="V107" s="40" t="s">
        <v>7294</v>
      </c>
      <c r="Y107" s="15" t="s">
        <v>6254</v>
      </c>
      <c r="AB107" s="51">
        <v>5111</v>
      </c>
      <c r="AC107" s="51">
        <v>131</v>
      </c>
      <c r="AE107" s="45">
        <v>2</v>
      </c>
      <c r="AG107" s="15">
        <v>45588</v>
      </c>
      <c r="AH107" s="46">
        <v>91176</v>
      </c>
      <c r="AL107" s="48">
        <v>8</v>
      </c>
      <c r="AN107" s="45">
        <v>7294.08</v>
      </c>
      <c r="AO107" s="48">
        <v>33311</v>
      </c>
      <c r="AQ107" s="52" t="s">
        <v>7050</v>
      </c>
      <c r="AR107" s="52">
        <v>156</v>
      </c>
      <c r="AS107" s="52">
        <v>632</v>
      </c>
    </row>
    <row r="108" spans="3:45" x14ac:dyDescent="0.25">
      <c r="C108" s="39" t="s">
        <v>5851</v>
      </c>
      <c r="D108" s="38" t="s">
        <v>3039</v>
      </c>
      <c r="E108" s="38" t="s">
        <v>25</v>
      </c>
      <c r="F108" s="39" t="s">
        <v>24</v>
      </c>
      <c r="G108" t="s">
        <v>24</v>
      </c>
      <c r="H108" s="21">
        <v>9106024662</v>
      </c>
      <c r="I108" t="s">
        <v>24</v>
      </c>
      <c r="J108" s="40" t="s">
        <v>7295</v>
      </c>
      <c r="L108" s="42" t="s">
        <v>26</v>
      </c>
      <c r="M108" s="42" t="s">
        <v>145</v>
      </c>
      <c r="N108" s="43" t="s">
        <v>24</v>
      </c>
      <c r="O108" s="15" t="s">
        <v>5925</v>
      </c>
      <c r="S108" s="40" t="s">
        <v>7296</v>
      </c>
      <c r="V108" s="40" t="s">
        <v>7296</v>
      </c>
      <c r="Y108" s="15" t="s">
        <v>6179</v>
      </c>
      <c r="AB108" s="51">
        <v>5111</v>
      </c>
      <c r="AC108" s="51">
        <v>131</v>
      </c>
      <c r="AE108" s="45">
        <v>1</v>
      </c>
      <c r="AG108" s="15">
        <v>111058</v>
      </c>
      <c r="AH108" s="46">
        <v>111058</v>
      </c>
      <c r="AL108" s="48">
        <v>8</v>
      </c>
      <c r="AN108" s="45">
        <v>8884.64</v>
      </c>
      <c r="AO108" s="48">
        <v>33311</v>
      </c>
      <c r="AQ108" s="52" t="s">
        <v>7050</v>
      </c>
      <c r="AR108" s="52">
        <v>156</v>
      </c>
      <c r="AS108" s="52">
        <v>632</v>
      </c>
    </row>
    <row r="109" spans="3:45" x14ac:dyDescent="0.25">
      <c r="C109" s="39" t="s">
        <v>5851</v>
      </c>
      <c r="D109" s="38" t="s">
        <v>3039</v>
      </c>
      <c r="E109" s="38" t="s">
        <v>25</v>
      </c>
      <c r="F109" s="39" t="s">
        <v>24</v>
      </c>
      <c r="G109" t="s">
        <v>24</v>
      </c>
      <c r="H109" s="21">
        <v>9106024797</v>
      </c>
      <c r="I109" t="s">
        <v>24</v>
      </c>
      <c r="J109" s="40" t="s">
        <v>7299</v>
      </c>
      <c r="L109" s="42" t="s">
        <v>26</v>
      </c>
      <c r="M109" s="42" t="s">
        <v>27</v>
      </c>
      <c r="N109" s="43" t="s">
        <v>24</v>
      </c>
      <c r="O109" s="15" t="s">
        <v>7300</v>
      </c>
      <c r="S109" s="40" t="s">
        <v>7301</v>
      </c>
      <c r="V109" s="40" t="s">
        <v>7301</v>
      </c>
      <c r="Y109" s="15" t="s">
        <v>6183</v>
      </c>
      <c r="AB109" s="51">
        <v>5111</v>
      </c>
      <c r="AC109" s="51">
        <v>131</v>
      </c>
      <c r="AE109" s="45">
        <v>1</v>
      </c>
      <c r="AG109" s="15">
        <v>41150</v>
      </c>
      <c r="AH109" s="46">
        <v>41150</v>
      </c>
      <c r="AL109" s="48">
        <v>8</v>
      </c>
      <c r="AN109" s="45">
        <v>3292</v>
      </c>
      <c r="AO109" s="48">
        <v>33311</v>
      </c>
      <c r="AQ109" s="52" t="s">
        <v>7050</v>
      </c>
      <c r="AR109" s="52">
        <v>156</v>
      </c>
      <c r="AS109" s="52">
        <v>632</v>
      </c>
    </row>
    <row r="110" spans="3:45" x14ac:dyDescent="0.25">
      <c r="C110" s="39" t="s">
        <v>5851</v>
      </c>
      <c r="D110" s="38" t="s">
        <v>3039</v>
      </c>
      <c r="E110" s="38" t="s">
        <v>25</v>
      </c>
      <c r="F110" s="39" t="s">
        <v>24</v>
      </c>
      <c r="G110" t="s">
        <v>24</v>
      </c>
      <c r="H110" s="21">
        <v>9106024976</v>
      </c>
      <c r="I110" t="s">
        <v>24</v>
      </c>
      <c r="J110" s="40" t="s">
        <v>7312</v>
      </c>
      <c r="L110" s="42" t="s">
        <v>26</v>
      </c>
      <c r="M110" s="42" t="s">
        <v>211</v>
      </c>
      <c r="N110" s="43" t="s">
        <v>24</v>
      </c>
      <c r="O110" s="15" t="s">
        <v>5925</v>
      </c>
      <c r="S110" s="40" t="s">
        <v>7313</v>
      </c>
      <c r="V110" s="40" t="s">
        <v>7313</v>
      </c>
      <c r="Y110" s="15" t="s">
        <v>6168</v>
      </c>
      <c r="AB110" s="51">
        <v>5111</v>
      </c>
      <c r="AC110" s="51">
        <v>131</v>
      </c>
      <c r="AE110" s="45">
        <v>2</v>
      </c>
      <c r="AG110" s="15">
        <v>111606</v>
      </c>
      <c r="AH110" s="46">
        <v>223212</v>
      </c>
      <c r="AL110" s="48">
        <v>8</v>
      </c>
      <c r="AN110" s="45">
        <v>17856.96</v>
      </c>
      <c r="AO110" s="48">
        <v>33311</v>
      </c>
      <c r="AQ110" s="52" t="s">
        <v>7050</v>
      </c>
      <c r="AR110" s="52">
        <v>156</v>
      </c>
      <c r="AS110" s="52">
        <v>632</v>
      </c>
    </row>
    <row r="111" spans="3:45" x14ac:dyDescent="0.25">
      <c r="C111" s="39" t="s">
        <v>5851</v>
      </c>
      <c r="D111" s="38" t="s">
        <v>3039</v>
      </c>
      <c r="E111" s="38" t="s">
        <v>25</v>
      </c>
      <c r="F111" s="39" t="s">
        <v>1409</v>
      </c>
      <c r="G111" t="s">
        <v>1409</v>
      </c>
      <c r="H111" s="21">
        <v>9106025112</v>
      </c>
      <c r="I111" t="s">
        <v>1409</v>
      </c>
      <c r="J111" s="40" t="s">
        <v>7320</v>
      </c>
      <c r="L111" s="42" t="s">
        <v>26</v>
      </c>
      <c r="M111" s="42" t="s">
        <v>2090</v>
      </c>
      <c r="N111" s="43" t="s">
        <v>1409</v>
      </c>
      <c r="O111" s="15" t="s">
        <v>6279</v>
      </c>
      <c r="S111" s="40" t="s">
        <v>7321</v>
      </c>
      <c r="V111" s="40" t="s">
        <v>7321</v>
      </c>
      <c r="Y111" s="15" t="s">
        <v>6172</v>
      </c>
      <c r="AB111" s="51">
        <v>5111</v>
      </c>
      <c r="AC111" s="51">
        <v>131</v>
      </c>
      <c r="AE111" s="45">
        <v>1</v>
      </c>
      <c r="AG111" s="15">
        <v>49500</v>
      </c>
      <c r="AH111" s="46">
        <v>49500</v>
      </c>
      <c r="AL111" s="48">
        <v>8</v>
      </c>
      <c r="AN111" s="45">
        <v>3960</v>
      </c>
      <c r="AO111" s="48">
        <v>33311</v>
      </c>
      <c r="AQ111" s="52" t="s">
        <v>7050</v>
      </c>
      <c r="AR111" s="52">
        <v>156</v>
      </c>
      <c r="AS111" s="52">
        <v>632</v>
      </c>
    </row>
    <row r="112" spans="3:45" x14ac:dyDescent="0.25">
      <c r="C112" s="39" t="s">
        <v>5851</v>
      </c>
      <c r="D112" s="38" t="s">
        <v>3039</v>
      </c>
      <c r="E112" s="38" t="s">
        <v>25</v>
      </c>
      <c r="F112" s="39" t="s">
        <v>1409</v>
      </c>
      <c r="G112" t="s">
        <v>1409</v>
      </c>
      <c r="H112" s="21">
        <v>9106025112</v>
      </c>
      <c r="I112" t="s">
        <v>1409</v>
      </c>
      <c r="J112" s="40" t="s">
        <v>7320</v>
      </c>
      <c r="L112" s="42" t="s">
        <v>26</v>
      </c>
      <c r="M112" s="42" t="s">
        <v>2090</v>
      </c>
      <c r="N112" s="43" t="s">
        <v>1409</v>
      </c>
      <c r="O112" s="15" t="s">
        <v>6279</v>
      </c>
      <c r="S112" s="40" t="s">
        <v>7321</v>
      </c>
      <c r="V112" s="40" t="s">
        <v>7321</v>
      </c>
      <c r="Y112" s="15" t="s">
        <v>6168</v>
      </c>
      <c r="AB112" s="51">
        <v>5111</v>
      </c>
      <c r="AC112" s="51">
        <v>131</v>
      </c>
      <c r="AE112" s="45">
        <v>3</v>
      </c>
      <c r="AG112" s="15">
        <v>111606</v>
      </c>
      <c r="AH112" s="46">
        <v>334818</v>
      </c>
      <c r="AL112" s="48">
        <v>8</v>
      </c>
      <c r="AN112" s="45">
        <v>26785.440000000002</v>
      </c>
      <c r="AO112" s="48">
        <v>33311</v>
      </c>
      <c r="AQ112" s="52" t="s">
        <v>7050</v>
      </c>
      <c r="AR112" s="52">
        <v>156</v>
      </c>
      <c r="AS112" s="52">
        <v>632</v>
      </c>
    </row>
    <row r="113" spans="3:45" x14ac:dyDescent="0.25">
      <c r="C113" s="39" t="s">
        <v>5851</v>
      </c>
      <c r="D113" s="38" t="s">
        <v>3039</v>
      </c>
      <c r="E113" s="38" t="s">
        <v>25</v>
      </c>
      <c r="F113" s="39" t="s">
        <v>1409</v>
      </c>
      <c r="G113" t="s">
        <v>1409</v>
      </c>
      <c r="H113" s="21">
        <v>9106025112</v>
      </c>
      <c r="I113" t="s">
        <v>1409</v>
      </c>
      <c r="J113" s="40" t="s">
        <v>7320</v>
      </c>
      <c r="L113" s="42" t="s">
        <v>26</v>
      </c>
      <c r="M113" s="42" t="s">
        <v>2090</v>
      </c>
      <c r="N113" s="43" t="s">
        <v>1409</v>
      </c>
      <c r="O113" s="15" t="s">
        <v>6279</v>
      </c>
      <c r="S113" s="40" t="s">
        <v>7321</v>
      </c>
      <c r="V113" s="40" t="s">
        <v>7321</v>
      </c>
      <c r="Y113" s="15" t="s">
        <v>6183</v>
      </c>
      <c r="AB113" s="51">
        <v>5111</v>
      </c>
      <c r="AC113" s="51">
        <v>131</v>
      </c>
      <c r="AE113" s="45">
        <v>1</v>
      </c>
      <c r="AG113" s="15">
        <v>50182</v>
      </c>
      <c r="AH113" s="46">
        <v>50182</v>
      </c>
      <c r="AL113" s="48">
        <v>8</v>
      </c>
      <c r="AN113" s="45">
        <v>4014.56</v>
      </c>
      <c r="AO113" s="48">
        <v>33311</v>
      </c>
      <c r="AQ113" s="52" t="s">
        <v>7050</v>
      </c>
      <c r="AR113" s="52">
        <v>156</v>
      </c>
      <c r="AS113" s="52">
        <v>632</v>
      </c>
    </row>
    <row r="114" spans="3:45" x14ac:dyDescent="0.25">
      <c r="C114" s="39" t="s">
        <v>5851</v>
      </c>
      <c r="D114" s="38" t="s">
        <v>3039</v>
      </c>
      <c r="E114" s="38" t="s">
        <v>25</v>
      </c>
      <c r="F114" s="39" t="s">
        <v>24</v>
      </c>
      <c r="G114" t="s">
        <v>24</v>
      </c>
      <c r="H114" s="21">
        <v>9106025130</v>
      </c>
      <c r="I114" t="s">
        <v>24</v>
      </c>
      <c r="J114" s="40" t="s">
        <v>7322</v>
      </c>
      <c r="L114" s="42" t="s">
        <v>26</v>
      </c>
      <c r="M114" s="42" t="s">
        <v>187</v>
      </c>
      <c r="N114" s="43" t="s">
        <v>24</v>
      </c>
      <c r="O114" s="15" t="s">
        <v>6273</v>
      </c>
      <c r="S114" s="40" t="s">
        <v>7323</v>
      </c>
      <c r="V114" s="40" t="s">
        <v>7323</v>
      </c>
      <c r="Y114" s="15" t="s">
        <v>6254</v>
      </c>
      <c r="AB114" s="51">
        <v>5111</v>
      </c>
      <c r="AC114" s="51">
        <v>131</v>
      </c>
      <c r="AE114" s="45">
        <v>1</v>
      </c>
      <c r="AG114" s="15">
        <v>45588</v>
      </c>
      <c r="AH114" s="46">
        <v>45588</v>
      </c>
      <c r="AL114" s="48">
        <v>8</v>
      </c>
      <c r="AN114" s="45">
        <v>3647.04</v>
      </c>
      <c r="AO114" s="48">
        <v>33311</v>
      </c>
      <c r="AQ114" s="52" t="s">
        <v>7050</v>
      </c>
      <c r="AR114" s="52">
        <v>156</v>
      </c>
      <c r="AS114" s="52">
        <v>632</v>
      </c>
    </row>
    <row r="115" spans="3:45" x14ac:dyDescent="0.25">
      <c r="C115" s="39" t="s">
        <v>5851</v>
      </c>
      <c r="D115" s="38" t="s">
        <v>3039</v>
      </c>
      <c r="E115" s="38" t="s">
        <v>25</v>
      </c>
      <c r="F115" s="39" t="s">
        <v>24</v>
      </c>
      <c r="G115" t="s">
        <v>24</v>
      </c>
      <c r="H115" s="21">
        <v>9106025130</v>
      </c>
      <c r="I115" t="s">
        <v>24</v>
      </c>
      <c r="J115" s="40" t="s">
        <v>7322</v>
      </c>
      <c r="L115" s="42" t="s">
        <v>26</v>
      </c>
      <c r="M115" s="42" t="s">
        <v>187</v>
      </c>
      <c r="N115" s="43" t="s">
        <v>24</v>
      </c>
      <c r="O115" s="15" t="s">
        <v>6273</v>
      </c>
      <c r="S115" s="40" t="s">
        <v>7323</v>
      </c>
      <c r="V115" s="40" t="s">
        <v>7323</v>
      </c>
      <c r="Y115" s="15" t="s">
        <v>6172</v>
      </c>
      <c r="AB115" s="51">
        <v>5111</v>
      </c>
      <c r="AC115" s="51">
        <v>131</v>
      </c>
      <c r="AE115" s="45">
        <v>1</v>
      </c>
      <c r="AG115" s="15">
        <v>49500</v>
      </c>
      <c r="AH115" s="46">
        <v>49500</v>
      </c>
      <c r="AL115" s="48">
        <v>8</v>
      </c>
      <c r="AN115" s="45">
        <v>3960</v>
      </c>
      <c r="AO115" s="48">
        <v>33311</v>
      </c>
      <c r="AQ115" s="52" t="s">
        <v>7050</v>
      </c>
      <c r="AR115" s="52">
        <v>156</v>
      </c>
      <c r="AS115" s="52">
        <v>632</v>
      </c>
    </row>
    <row r="116" spans="3:45" x14ac:dyDescent="0.25">
      <c r="C116" s="39" t="s">
        <v>5851</v>
      </c>
      <c r="D116" s="38" t="s">
        <v>3039</v>
      </c>
      <c r="E116" s="38" t="s">
        <v>25</v>
      </c>
      <c r="F116" s="39" t="s">
        <v>24</v>
      </c>
      <c r="G116" t="s">
        <v>24</v>
      </c>
      <c r="H116" s="21">
        <v>9106025231</v>
      </c>
      <c r="I116" t="s">
        <v>24</v>
      </c>
      <c r="J116" s="40" t="s">
        <v>7327</v>
      </c>
      <c r="L116" s="42" t="s">
        <v>26</v>
      </c>
      <c r="M116" s="42" t="s">
        <v>220</v>
      </c>
      <c r="N116" s="43" t="s">
        <v>24</v>
      </c>
      <c r="O116" s="15" t="s">
        <v>6273</v>
      </c>
      <c r="S116" s="40" t="s">
        <v>7328</v>
      </c>
      <c r="V116" s="40" t="s">
        <v>7328</v>
      </c>
      <c r="Y116" s="15" t="s">
        <v>6128</v>
      </c>
      <c r="AB116" s="51">
        <v>5111</v>
      </c>
      <c r="AC116" s="51">
        <v>131</v>
      </c>
      <c r="AE116" s="45">
        <v>1</v>
      </c>
      <c r="AG116" s="15">
        <v>60885</v>
      </c>
      <c r="AH116" s="46">
        <v>60885</v>
      </c>
      <c r="AL116" s="48">
        <v>8</v>
      </c>
      <c r="AN116" s="45">
        <v>4870.8</v>
      </c>
      <c r="AO116" s="48">
        <v>33311</v>
      </c>
      <c r="AQ116" s="52" t="s">
        <v>7050</v>
      </c>
      <c r="AR116" s="52">
        <v>156</v>
      </c>
      <c r="AS116" s="52">
        <v>632</v>
      </c>
    </row>
    <row r="117" spans="3:45" x14ac:dyDescent="0.25">
      <c r="C117" s="39" t="s">
        <v>5851</v>
      </c>
      <c r="D117" s="38" t="s">
        <v>3039</v>
      </c>
      <c r="E117" s="38" t="s">
        <v>25</v>
      </c>
      <c r="F117" s="39" t="s">
        <v>24</v>
      </c>
      <c r="G117" t="s">
        <v>24</v>
      </c>
      <c r="H117" s="21">
        <v>9106025231</v>
      </c>
      <c r="I117" t="s">
        <v>24</v>
      </c>
      <c r="J117" s="40" t="s">
        <v>7327</v>
      </c>
      <c r="L117" s="42" t="s">
        <v>26</v>
      </c>
      <c r="M117" s="42" t="s">
        <v>220</v>
      </c>
      <c r="N117" s="43" t="s">
        <v>24</v>
      </c>
      <c r="O117" s="15" t="s">
        <v>6273</v>
      </c>
      <c r="S117" s="40" t="s">
        <v>7328</v>
      </c>
      <c r="V117" s="40" t="s">
        <v>7328</v>
      </c>
      <c r="Y117" s="15" t="s">
        <v>6143</v>
      </c>
      <c r="AB117" s="51">
        <v>5111</v>
      </c>
      <c r="AC117" s="51">
        <v>131</v>
      </c>
      <c r="AE117" s="45">
        <v>1</v>
      </c>
      <c r="AG117" s="15">
        <v>70950</v>
      </c>
      <c r="AH117" s="46">
        <v>70950</v>
      </c>
      <c r="AL117" s="48">
        <v>8</v>
      </c>
      <c r="AN117" s="45">
        <v>5676</v>
      </c>
      <c r="AO117" s="48">
        <v>33311</v>
      </c>
      <c r="AQ117" s="52" t="s">
        <v>7050</v>
      </c>
      <c r="AR117" s="52">
        <v>156</v>
      </c>
      <c r="AS117" s="52">
        <v>632</v>
      </c>
    </row>
    <row r="118" spans="3:45" x14ac:dyDescent="0.25">
      <c r="C118" s="39" t="s">
        <v>5851</v>
      </c>
      <c r="D118" s="38" t="s">
        <v>3039</v>
      </c>
      <c r="E118" s="38" t="s">
        <v>25</v>
      </c>
      <c r="F118" s="39" t="s">
        <v>24</v>
      </c>
      <c r="G118" t="s">
        <v>24</v>
      </c>
      <c r="H118" s="21">
        <v>9106025231</v>
      </c>
      <c r="I118" t="s">
        <v>24</v>
      </c>
      <c r="J118" s="40" t="s">
        <v>7327</v>
      </c>
      <c r="L118" s="42" t="s">
        <v>26</v>
      </c>
      <c r="M118" s="42" t="s">
        <v>220</v>
      </c>
      <c r="N118" s="43" t="s">
        <v>24</v>
      </c>
      <c r="O118" s="15" t="s">
        <v>6273</v>
      </c>
      <c r="S118" s="40" t="s">
        <v>7328</v>
      </c>
      <c r="V118" s="40" t="s">
        <v>7328</v>
      </c>
      <c r="Y118" s="15" t="s">
        <v>6227</v>
      </c>
      <c r="AB118" s="51">
        <v>5111</v>
      </c>
      <c r="AC118" s="51">
        <v>131</v>
      </c>
      <c r="AE118" s="45">
        <v>1</v>
      </c>
      <c r="AG118" s="15">
        <v>46000</v>
      </c>
      <c r="AH118" s="46">
        <v>46000</v>
      </c>
      <c r="AL118" s="48">
        <v>8</v>
      </c>
      <c r="AN118" s="45">
        <v>3680</v>
      </c>
      <c r="AO118" s="48">
        <v>33311</v>
      </c>
      <c r="AQ118" s="52" t="s">
        <v>7050</v>
      </c>
      <c r="AR118" s="52">
        <v>156</v>
      </c>
      <c r="AS118" s="52">
        <v>632</v>
      </c>
    </row>
    <row r="119" spans="3:45" x14ac:dyDescent="0.25">
      <c r="C119" s="39" t="s">
        <v>5851</v>
      </c>
      <c r="D119" s="38" t="s">
        <v>3039</v>
      </c>
      <c r="E119" s="38" t="s">
        <v>25</v>
      </c>
      <c r="F119" s="39" t="s">
        <v>24</v>
      </c>
      <c r="G119" t="s">
        <v>24</v>
      </c>
      <c r="H119" s="21">
        <v>9106025294</v>
      </c>
      <c r="I119" t="s">
        <v>24</v>
      </c>
      <c r="J119" s="40" t="s">
        <v>7333</v>
      </c>
      <c r="L119" s="42" t="s">
        <v>26</v>
      </c>
      <c r="M119" s="42" t="s">
        <v>489</v>
      </c>
      <c r="N119" s="43" t="s">
        <v>24</v>
      </c>
      <c r="O119" s="15" t="s">
        <v>5945</v>
      </c>
      <c r="S119" s="40" t="s">
        <v>7334</v>
      </c>
      <c r="V119" s="40" t="s">
        <v>7334</v>
      </c>
      <c r="Y119" s="15" t="s">
        <v>6143</v>
      </c>
      <c r="AB119" s="51">
        <v>5111</v>
      </c>
      <c r="AC119" s="51">
        <v>131</v>
      </c>
      <c r="AE119" s="45">
        <v>1</v>
      </c>
      <c r="AG119" s="15">
        <v>70950</v>
      </c>
      <c r="AH119" s="46">
        <v>70950</v>
      </c>
      <c r="AL119" s="48">
        <v>8</v>
      </c>
      <c r="AN119" s="45">
        <v>5676</v>
      </c>
      <c r="AO119" s="48">
        <v>33311</v>
      </c>
      <c r="AQ119" s="52" t="s">
        <v>7050</v>
      </c>
      <c r="AR119" s="52">
        <v>156</v>
      </c>
      <c r="AS119" s="52">
        <v>632</v>
      </c>
    </row>
    <row r="120" spans="3:45" x14ac:dyDescent="0.25">
      <c r="C120" s="39" t="s">
        <v>5851</v>
      </c>
      <c r="D120" s="38" t="s">
        <v>3039</v>
      </c>
      <c r="E120" s="38" t="s">
        <v>25</v>
      </c>
      <c r="F120" s="39" t="s">
        <v>24</v>
      </c>
      <c r="G120" t="s">
        <v>24</v>
      </c>
      <c r="H120" s="21">
        <v>9106025294</v>
      </c>
      <c r="I120" t="s">
        <v>24</v>
      </c>
      <c r="J120" s="40" t="s">
        <v>7333</v>
      </c>
      <c r="L120" s="42" t="s">
        <v>26</v>
      </c>
      <c r="M120" s="42" t="s">
        <v>489</v>
      </c>
      <c r="N120" s="43" t="s">
        <v>24</v>
      </c>
      <c r="O120" s="15" t="s">
        <v>5945</v>
      </c>
      <c r="S120" s="40" t="s">
        <v>7334</v>
      </c>
      <c r="V120" s="40" t="s">
        <v>7334</v>
      </c>
      <c r="Y120" s="15" t="s">
        <v>6183</v>
      </c>
      <c r="AB120" s="51">
        <v>5111</v>
      </c>
      <c r="AC120" s="51">
        <v>131</v>
      </c>
      <c r="AE120" s="45">
        <v>2</v>
      </c>
      <c r="AG120" s="15">
        <v>41150</v>
      </c>
      <c r="AH120" s="46">
        <v>82300</v>
      </c>
      <c r="AL120" s="48">
        <v>8</v>
      </c>
      <c r="AN120" s="45">
        <v>6584</v>
      </c>
      <c r="AO120" s="48">
        <v>33311</v>
      </c>
      <c r="AQ120" s="52" t="s">
        <v>7050</v>
      </c>
      <c r="AR120" s="52">
        <v>156</v>
      </c>
      <c r="AS120" s="52">
        <v>632</v>
      </c>
    </row>
    <row r="121" spans="3:45" x14ac:dyDescent="0.25">
      <c r="C121" s="39" t="s">
        <v>5851</v>
      </c>
      <c r="D121" s="38" t="s">
        <v>3039</v>
      </c>
      <c r="E121" s="38" t="s">
        <v>25</v>
      </c>
      <c r="F121" s="39" t="s">
        <v>24</v>
      </c>
      <c r="G121" t="s">
        <v>24</v>
      </c>
      <c r="H121" s="21">
        <v>9106025402</v>
      </c>
      <c r="I121" t="s">
        <v>24</v>
      </c>
      <c r="J121" s="40" t="s">
        <v>7339</v>
      </c>
      <c r="L121" s="42" t="s">
        <v>26</v>
      </c>
      <c r="M121" s="42" t="s">
        <v>734</v>
      </c>
      <c r="N121" s="43" t="s">
        <v>24</v>
      </c>
      <c r="O121" s="15" t="s">
        <v>5982</v>
      </c>
      <c r="S121" s="40" t="s">
        <v>7340</v>
      </c>
      <c r="V121" s="40" t="s">
        <v>7340</v>
      </c>
      <c r="Y121" s="15" t="s">
        <v>6172</v>
      </c>
      <c r="AB121" s="51">
        <v>5111</v>
      </c>
      <c r="AC121" s="51">
        <v>131</v>
      </c>
      <c r="AE121" s="45">
        <v>1</v>
      </c>
      <c r="AG121" s="15">
        <v>49500</v>
      </c>
      <c r="AH121" s="46">
        <v>49500</v>
      </c>
      <c r="AL121" s="48">
        <v>8</v>
      </c>
      <c r="AN121" s="45">
        <v>3960</v>
      </c>
      <c r="AO121" s="48">
        <v>33311</v>
      </c>
      <c r="AQ121" s="52" t="s">
        <v>7050</v>
      </c>
      <c r="AR121" s="52">
        <v>156</v>
      </c>
      <c r="AS121" s="52">
        <v>632</v>
      </c>
    </row>
    <row r="122" spans="3:45" x14ac:dyDescent="0.25">
      <c r="C122" s="39" t="s">
        <v>5851</v>
      </c>
      <c r="D122" s="38" t="s">
        <v>3039</v>
      </c>
      <c r="E122" s="38" t="s">
        <v>25</v>
      </c>
      <c r="F122" s="39" t="s">
        <v>24</v>
      </c>
      <c r="G122" t="s">
        <v>24</v>
      </c>
      <c r="H122" s="21">
        <v>9106025402</v>
      </c>
      <c r="I122" t="s">
        <v>24</v>
      </c>
      <c r="J122" s="40" t="s">
        <v>7339</v>
      </c>
      <c r="L122" s="42" t="s">
        <v>26</v>
      </c>
      <c r="M122" s="42" t="s">
        <v>734</v>
      </c>
      <c r="N122" s="43" t="s">
        <v>24</v>
      </c>
      <c r="O122" s="15" t="s">
        <v>5982</v>
      </c>
      <c r="S122" s="40" t="s">
        <v>7340</v>
      </c>
      <c r="V122" s="40" t="s">
        <v>7340</v>
      </c>
      <c r="Y122" s="15" t="s">
        <v>6128</v>
      </c>
      <c r="AB122" s="51">
        <v>5111</v>
      </c>
      <c r="AC122" s="51">
        <v>131</v>
      </c>
      <c r="AE122" s="45">
        <v>1</v>
      </c>
      <c r="AG122" s="15">
        <v>60885</v>
      </c>
      <c r="AH122" s="46">
        <v>60885</v>
      </c>
      <c r="AL122" s="48">
        <v>8</v>
      </c>
      <c r="AN122" s="45">
        <v>4870.8</v>
      </c>
      <c r="AO122" s="48">
        <v>33311</v>
      </c>
      <c r="AQ122" s="52" t="s">
        <v>7050</v>
      </c>
      <c r="AR122" s="52">
        <v>156</v>
      </c>
      <c r="AS122" s="52">
        <v>632</v>
      </c>
    </row>
    <row r="123" spans="3:45" x14ac:dyDescent="0.25">
      <c r="C123" s="39" t="s">
        <v>5851</v>
      </c>
      <c r="D123" s="38" t="s">
        <v>3039</v>
      </c>
      <c r="E123" s="38" t="s">
        <v>25</v>
      </c>
      <c r="F123" s="39" t="s">
        <v>24</v>
      </c>
      <c r="G123" t="s">
        <v>24</v>
      </c>
      <c r="H123" s="21">
        <v>9106025420</v>
      </c>
      <c r="I123" t="s">
        <v>24</v>
      </c>
      <c r="J123" s="40" t="s">
        <v>7341</v>
      </c>
      <c r="L123" s="42" t="s">
        <v>26</v>
      </c>
      <c r="M123" s="42" t="s">
        <v>328</v>
      </c>
      <c r="N123" s="43" t="s">
        <v>24</v>
      </c>
      <c r="O123" s="15" t="s">
        <v>6273</v>
      </c>
      <c r="S123" s="40" t="s">
        <v>7342</v>
      </c>
      <c r="V123" s="40" t="s">
        <v>7342</v>
      </c>
      <c r="Y123" s="15" t="s">
        <v>6183</v>
      </c>
      <c r="AB123" s="51">
        <v>5111</v>
      </c>
      <c r="AC123" s="51">
        <v>131</v>
      </c>
      <c r="AE123" s="45">
        <v>4</v>
      </c>
      <c r="AG123" s="15">
        <v>41150</v>
      </c>
      <c r="AH123" s="46">
        <v>164600</v>
      </c>
      <c r="AL123" s="48">
        <v>8</v>
      </c>
      <c r="AN123" s="45">
        <v>13168</v>
      </c>
      <c r="AO123" s="48">
        <v>33311</v>
      </c>
      <c r="AQ123" s="52" t="s">
        <v>7050</v>
      </c>
      <c r="AR123" s="52">
        <v>156</v>
      </c>
      <c r="AS123" s="52">
        <v>632</v>
      </c>
    </row>
    <row r="124" spans="3:45" x14ac:dyDescent="0.25">
      <c r="C124" s="39" t="s">
        <v>5851</v>
      </c>
      <c r="D124" s="38" t="s">
        <v>3039</v>
      </c>
      <c r="E124" s="38" t="s">
        <v>25</v>
      </c>
      <c r="F124" s="39" t="s">
        <v>24</v>
      </c>
      <c r="G124" t="s">
        <v>24</v>
      </c>
      <c r="H124" s="21">
        <v>9106025420</v>
      </c>
      <c r="I124" t="s">
        <v>24</v>
      </c>
      <c r="J124" s="40" t="s">
        <v>7341</v>
      </c>
      <c r="L124" s="42" t="s">
        <v>26</v>
      </c>
      <c r="M124" s="42" t="s">
        <v>328</v>
      </c>
      <c r="N124" s="43" t="s">
        <v>24</v>
      </c>
      <c r="O124" s="15" t="s">
        <v>6273</v>
      </c>
      <c r="S124" s="40" t="s">
        <v>7342</v>
      </c>
      <c r="V124" s="40" t="s">
        <v>7342</v>
      </c>
      <c r="Y124" s="15" t="s">
        <v>6143</v>
      </c>
      <c r="AB124" s="51">
        <v>5111</v>
      </c>
      <c r="AC124" s="51">
        <v>131</v>
      </c>
      <c r="AE124" s="45">
        <v>1</v>
      </c>
      <c r="AG124" s="15">
        <v>70950</v>
      </c>
      <c r="AH124" s="46">
        <v>70950</v>
      </c>
      <c r="AL124" s="48">
        <v>8</v>
      </c>
      <c r="AN124" s="45">
        <v>5676</v>
      </c>
      <c r="AO124" s="48">
        <v>33311</v>
      </c>
      <c r="AQ124" s="52" t="s">
        <v>7050</v>
      </c>
      <c r="AR124" s="52">
        <v>156</v>
      </c>
      <c r="AS124" s="52">
        <v>632</v>
      </c>
    </row>
    <row r="125" spans="3:45" x14ac:dyDescent="0.25">
      <c r="C125" s="39" t="s">
        <v>5851</v>
      </c>
      <c r="D125" s="38" t="s">
        <v>3039</v>
      </c>
      <c r="E125" s="38" t="s">
        <v>25</v>
      </c>
      <c r="F125" s="39" t="s">
        <v>24</v>
      </c>
      <c r="G125" t="s">
        <v>24</v>
      </c>
      <c r="H125" s="21">
        <v>9106025420</v>
      </c>
      <c r="I125" t="s">
        <v>24</v>
      </c>
      <c r="J125" s="40" t="s">
        <v>7341</v>
      </c>
      <c r="L125" s="42" t="s">
        <v>26</v>
      </c>
      <c r="M125" s="42" t="s">
        <v>328</v>
      </c>
      <c r="N125" s="43" t="s">
        <v>24</v>
      </c>
      <c r="O125" s="15" t="s">
        <v>6273</v>
      </c>
      <c r="S125" s="40" t="s">
        <v>7342</v>
      </c>
      <c r="V125" s="40" t="s">
        <v>7342</v>
      </c>
      <c r="Y125" s="15" t="s">
        <v>6179</v>
      </c>
      <c r="AB125" s="51">
        <v>5111</v>
      </c>
      <c r="AC125" s="51">
        <v>131</v>
      </c>
      <c r="AE125" s="45">
        <v>2</v>
      </c>
      <c r="AG125" s="15">
        <v>111058</v>
      </c>
      <c r="AH125" s="46">
        <v>222116</v>
      </c>
      <c r="AL125" s="48">
        <v>8</v>
      </c>
      <c r="AN125" s="45">
        <v>17769.28</v>
      </c>
      <c r="AO125" s="48">
        <v>33311</v>
      </c>
      <c r="AQ125" s="52" t="s">
        <v>7050</v>
      </c>
      <c r="AR125" s="52">
        <v>156</v>
      </c>
      <c r="AS125" s="52">
        <v>632</v>
      </c>
    </row>
    <row r="126" spans="3:45" x14ac:dyDescent="0.25">
      <c r="C126" s="39" t="s">
        <v>5851</v>
      </c>
      <c r="D126" s="38" t="s">
        <v>3039</v>
      </c>
      <c r="E126" s="38" t="s">
        <v>25</v>
      </c>
      <c r="F126" s="39" t="s">
        <v>24</v>
      </c>
      <c r="G126" t="s">
        <v>24</v>
      </c>
      <c r="H126" s="21">
        <v>9106025447</v>
      </c>
      <c r="I126" t="s">
        <v>24</v>
      </c>
      <c r="J126" s="40" t="s">
        <v>7343</v>
      </c>
      <c r="L126" s="42" t="s">
        <v>26</v>
      </c>
      <c r="M126" s="42" t="s">
        <v>247</v>
      </c>
      <c r="N126" s="43" t="s">
        <v>24</v>
      </c>
      <c r="O126" s="15" t="s">
        <v>5925</v>
      </c>
      <c r="S126" s="40" t="s">
        <v>7344</v>
      </c>
      <c r="V126" s="40" t="s">
        <v>7344</v>
      </c>
      <c r="Y126" s="15" t="s">
        <v>6172</v>
      </c>
      <c r="AB126" s="51">
        <v>5111</v>
      </c>
      <c r="AC126" s="51">
        <v>131</v>
      </c>
      <c r="AE126" s="45">
        <v>1</v>
      </c>
      <c r="AG126" s="15">
        <v>49500</v>
      </c>
      <c r="AH126" s="46">
        <v>49500</v>
      </c>
      <c r="AL126" s="48">
        <v>8</v>
      </c>
      <c r="AN126" s="45">
        <v>3960</v>
      </c>
      <c r="AO126" s="48">
        <v>33311</v>
      </c>
      <c r="AQ126" s="52" t="s">
        <v>7050</v>
      </c>
      <c r="AR126" s="52">
        <v>156</v>
      </c>
      <c r="AS126" s="52">
        <v>632</v>
      </c>
    </row>
    <row r="127" spans="3:45" x14ac:dyDescent="0.25">
      <c r="C127" s="39" t="s">
        <v>5851</v>
      </c>
      <c r="D127" s="38" t="s">
        <v>3039</v>
      </c>
      <c r="E127" s="38" t="s">
        <v>25</v>
      </c>
      <c r="F127" s="39" t="s">
        <v>24</v>
      </c>
      <c r="G127" t="s">
        <v>24</v>
      </c>
      <c r="H127" s="21">
        <v>9106025447</v>
      </c>
      <c r="I127" t="s">
        <v>24</v>
      </c>
      <c r="J127" s="40" t="s">
        <v>7343</v>
      </c>
      <c r="L127" s="42" t="s">
        <v>26</v>
      </c>
      <c r="M127" s="42" t="s">
        <v>247</v>
      </c>
      <c r="N127" s="43" t="s">
        <v>24</v>
      </c>
      <c r="O127" s="15" t="s">
        <v>5925</v>
      </c>
      <c r="S127" s="40" t="s">
        <v>7344</v>
      </c>
      <c r="V127" s="40" t="s">
        <v>7344</v>
      </c>
      <c r="Y127" s="15" t="s">
        <v>6143</v>
      </c>
      <c r="AB127" s="51">
        <v>5111</v>
      </c>
      <c r="AC127" s="51">
        <v>131</v>
      </c>
      <c r="AE127" s="45">
        <v>2</v>
      </c>
      <c r="AG127" s="15">
        <v>70950</v>
      </c>
      <c r="AH127" s="46">
        <v>141900</v>
      </c>
      <c r="AL127" s="48">
        <v>8</v>
      </c>
      <c r="AN127" s="45">
        <v>11352</v>
      </c>
      <c r="AO127" s="48">
        <v>33311</v>
      </c>
      <c r="AQ127" s="52" t="s">
        <v>7050</v>
      </c>
      <c r="AR127" s="52">
        <v>156</v>
      </c>
      <c r="AS127" s="52">
        <v>632</v>
      </c>
    </row>
    <row r="128" spans="3:45" x14ac:dyDescent="0.25">
      <c r="C128" s="39" t="s">
        <v>5851</v>
      </c>
      <c r="D128" s="38" t="s">
        <v>3039</v>
      </c>
      <c r="E128" s="38" t="s">
        <v>25</v>
      </c>
      <c r="F128" s="39" t="s">
        <v>24</v>
      </c>
      <c r="G128" t="s">
        <v>24</v>
      </c>
      <c r="H128" s="21">
        <v>9106025447</v>
      </c>
      <c r="I128" t="s">
        <v>24</v>
      </c>
      <c r="J128" s="40" t="s">
        <v>7343</v>
      </c>
      <c r="L128" s="42" t="s">
        <v>26</v>
      </c>
      <c r="M128" s="42" t="s">
        <v>247</v>
      </c>
      <c r="N128" s="43" t="s">
        <v>24</v>
      </c>
      <c r="O128" s="15" t="s">
        <v>5925</v>
      </c>
      <c r="S128" s="40" t="s">
        <v>7344</v>
      </c>
      <c r="V128" s="40" t="s">
        <v>7344</v>
      </c>
      <c r="Y128" s="15" t="s">
        <v>6128</v>
      </c>
      <c r="AB128" s="51">
        <v>5111</v>
      </c>
      <c r="AC128" s="51">
        <v>131</v>
      </c>
      <c r="AE128" s="45">
        <v>1</v>
      </c>
      <c r="AG128" s="15">
        <v>60885</v>
      </c>
      <c r="AH128" s="46">
        <v>60885</v>
      </c>
      <c r="AL128" s="48">
        <v>8</v>
      </c>
      <c r="AN128" s="45">
        <v>4870.8</v>
      </c>
      <c r="AO128" s="48">
        <v>33311</v>
      </c>
      <c r="AQ128" s="52" t="s">
        <v>7050</v>
      </c>
      <c r="AR128" s="52">
        <v>156</v>
      </c>
      <c r="AS128" s="52">
        <v>632</v>
      </c>
    </row>
    <row r="129" spans="3:45" x14ac:dyDescent="0.25">
      <c r="C129" s="39" t="s">
        <v>5851</v>
      </c>
      <c r="D129" s="38" t="s">
        <v>3039</v>
      </c>
      <c r="E129" s="38" t="s">
        <v>25</v>
      </c>
      <c r="F129" s="39" t="s">
        <v>24</v>
      </c>
      <c r="G129" t="s">
        <v>24</v>
      </c>
      <c r="H129" s="21">
        <v>9106025447</v>
      </c>
      <c r="I129" t="s">
        <v>24</v>
      </c>
      <c r="J129" s="40" t="s">
        <v>7343</v>
      </c>
      <c r="L129" s="42" t="s">
        <v>26</v>
      </c>
      <c r="M129" s="42" t="s">
        <v>247</v>
      </c>
      <c r="N129" s="43" t="s">
        <v>24</v>
      </c>
      <c r="O129" s="15" t="s">
        <v>5925</v>
      </c>
      <c r="S129" s="40" t="s">
        <v>7344</v>
      </c>
      <c r="V129" s="40" t="s">
        <v>7344</v>
      </c>
      <c r="Y129" s="15" t="s">
        <v>6168</v>
      </c>
      <c r="AB129" s="51">
        <v>5111</v>
      </c>
      <c r="AC129" s="51">
        <v>131</v>
      </c>
      <c r="AE129" s="45">
        <v>1</v>
      </c>
      <c r="AG129" s="15">
        <v>111606</v>
      </c>
      <c r="AH129" s="46">
        <v>111606</v>
      </c>
      <c r="AL129" s="48">
        <v>8</v>
      </c>
      <c r="AN129" s="45">
        <v>8928.48</v>
      </c>
      <c r="AO129" s="48">
        <v>33311</v>
      </c>
      <c r="AQ129" s="52" t="s">
        <v>7050</v>
      </c>
      <c r="AR129" s="52">
        <v>156</v>
      </c>
      <c r="AS129" s="52">
        <v>632</v>
      </c>
    </row>
    <row r="130" spans="3:45" x14ac:dyDescent="0.25">
      <c r="C130" s="39" t="s">
        <v>5851</v>
      </c>
      <c r="D130" s="38" t="s">
        <v>3039</v>
      </c>
      <c r="E130" s="38" t="s">
        <v>25</v>
      </c>
      <c r="F130" s="39" t="s">
        <v>24</v>
      </c>
      <c r="G130" t="s">
        <v>24</v>
      </c>
      <c r="H130" s="21">
        <v>9106025459</v>
      </c>
      <c r="I130" t="s">
        <v>24</v>
      </c>
      <c r="J130" s="40" t="s">
        <v>7347</v>
      </c>
      <c r="L130" s="42" t="s">
        <v>26</v>
      </c>
      <c r="M130" s="42" t="s">
        <v>253</v>
      </c>
      <c r="N130" s="43" t="s">
        <v>24</v>
      </c>
      <c r="O130" s="15" t="s">
        <v>5925</v>
      </c>
      <c r="S130" s="40" t="s">
        <v>7348</v>
      </c>
      <c r="V130" s="40" t="s">
        <v>7348</v>
      </c>
      <c r="Y130" s="15" t="s">
        <v>6168</v>
      </c>
      <c r="AB130" s="51">
        <v>5111</v>
      </c>
      <c r="AC130" s="51">
        <v>131</v>
      </c>
      <c r="AE130" s="45">
        <v>1</v>
      </c>
      <c r="AG130" s="15">
        <v>111606</v>
      </c>
      <c r="AH130" s="46">
        <v>111606</v>
      </c>
      <c r="AL130" s="48">
        <v>8</v>
      </c>
      <c r="AN130" s="45">
        <v>8928.48</v>
      </c>
      <c r="AO130" s="48">
        <v>33311</v>
      </c>
      <c r="AQ130" s="52" t="s">
        <v>7050</v>
      </c>
      <c r="AR130" s="52">
        <v>156</v>
      </c>
      <c r="AS130" s="52">
        <v>632</v>
      </c>
    </row>
    <row r="131" spans="3:45" x14ac:dyDescent="0.25">
      <c r="C131" s="39" t="s">
        <v>5851</v>
      </c>
      <c r="D131" s="38" t="s">
        <v>3039</v>
      </c>
      <c r="E131" s="38" t="s">
        <v>25</v>
      </c>
      <c r="F131" s="39" t="s">
        <v>24</v>
      </c>
      <c r="G131" t="s">
        <v>24</v>
      </c>
      <c r="H131" s="21">
        <v>9106025541</v>
      </c>
      <c r="I131" t="s">
        <v>24</v>
      </c>
      <c r="J131" s="40" t="s">
        <v>7354</v>
      </c>
      <c r="L131" s="42" t="s">
        <v>26</v>
      </c>
      <c r="M131" s="42" t="s">
        <v>623</v>
      </c>
      <c r="N131" s="43" t="s">
        <v>24</v>
      </c>
      <c r="O131" s="15" t="s">
        <v>6274</v>
      </c>
      <c r="S131" s="40" t="s">
        <v>7355</v>
      </c>
      <c r="V131" s="40" t="s">
        <v>7355</v>
      </c>
      <c r="Y131" s="15" t="s">
        <v>6128</v>
      </c>
      <c r="AB131" s="51">
        <v>5111</v>
      </c>
      <c r="AC131" s="51">
        <v>131</v>
      </c>
      <c r="AE131" s="45">
        <v>3</v>
      </c>
      <c r="AG131" s="15">
        <v>60885</v>
      </c>
      <c r="AH131" s="46">
        <v>182655</v>
      </c>
      <c r="AL131" s="48">
        <v>8</v>
      </c>
      <c r="AN131" s="45">
        <v>14612.4</v>
      </c>
      <c r="AO131" s="48">
        <v>33311</v>
      </c>
      <c r="AQ131" s="52" t="s">
        <v>7050</v>
      </c>
      <c r="AR131" s="52">
        <v>156</v>
      </c>
      <c r="AS131" s="52">
        <v>632</v>
      </c>
    </row>
    <row r="132" spans="3:45" x14ac:dyDescent="0.25">
      <c r="C132" s="39" t="s">
        <v>5851</v>
      </c>
      <c r="D132" s="38" t="s">
        <v>3039</v>
      </c>
      <c r="E132" s="38" t="s">
        <v>25</v>
      </c>
      <c r="F132" s="39" t="s">
        <v>24</v>
      </c>
      <c r="G132" t="s">
        <v>24</v>
      </c>
      <c r="H132" s="21">
        <v>9106025541</v>
      </c>
      <c r="I132" t="s">
        <v>24</v>
      </c>
      <c r="J132" s="40" t="s">
        <v>7354</v>
      </c>
      <c r="L132" s="42" t="s">
        <v>26</v>
      </c>
      <c r="M132" s="42" t="s">
        <v>623</v>
      </c>
      <c r="N132" s="43" t="s">
        <v>24</v>
      </c>
      <c r="O132" s="15" t="s">
        <v>6274</v>
      </c>
      <c r="S132" s="40" t="s">
        <v>7355</v>
      </c>
      <c r="V132" s="40" t="s">
        <v>7355</v>
      </c>
      <c r="Y132" s="15" t="s">
        <v>6179</v>
      </c>
      <c r="AB132" s="51">
        <v>5111</v>
      </c>
      <c r="AC132" s="51">
        <v>131</v>
      </c>
      <c r="AE132" s="45">
        <v>1</v>
      </c>
      <c r="AG132" s="15">
        <v>111058</v>
      </c>
      <c r="AH132" s="46">
        <v>111058</v>
      </c>
      <c r="AL132" s="48">
        <v>8</v>
      </c>
      <c r="AN132" s="45">
        <v>8884.64</v>
      </c>
      <c r="AO132" s="48">
        <v>33311</v>
      </c>
      <c r="AQ132" s="52" t="s">
        <v>7050</v>
      </c>
      <c r="AR132" s="52">
        <v>156</v>
      </c>
      <c r="AS132" s="52">
        <v>632</v>
      </c>
    </row>
    <row r="133" spans="3:45" x14ac:dyDescent="0.25">
      <c r="C133" s="39" t="s">
        <v>5851</v>
      </c>
      <c r="D133" s="38" t="s">
        <v>3039</v>
      </c>
      <c r="E133" s="38" t="s">
        <v>25</v>
      </c>
      <c r="F133" s="39" t="s">
        <v>24</v>
      </c>
      <c r="G133" t="s">
        <v>24</v>
      </c>
      <c r="H133" s="21">
        <v>9106025598</v>
      </c>
      <c r="I133" t="s">
        <v>24</v>
      </c>
      <c r="J133" s="40" t="s">
        <v>7363</v>
      </c>
      <c r="L133" s="42" t="s">
        <v>26</v>
      </c>
      <c r="M133" s="42" t="s">
        <v>653</v>
      </c>
      <c r="N133" s="43" t="s">
        <v>24</v>
      </c>
      <c r="O133" s="15" t="s">
        <v>6274</v>
      </c>
      <c r="S133" s="40" t="s">
        <v>7364</v>
      </c>
      <c r="V133" s="40" t="s">
        <v>7364</v>
      </c>
      <c r="Y133" s="15" t="s">
        <v>6179</v>
      </c>
      <c r="AB133" s="51">
        <v>5111</v>
      </c>
      <c r="AC133" s="51">
        <v>131</v>
      </c>
      <c r="AE133" s="45">
        <v>2</v>
      </c>
      <c r="AG133" s="15">
        <v>111058</v>
      </c>
      <c r="AH133" s="46">
        <v>222116</v>
      </c>
      <c r="AL133" s="48">
        <v>8</v>
      </c>
      <c r="AN133" s="45">
        <v>17769.28</v>
      </c>
      <c r="AO133" s="48">
        <v>33311</v>
      </c>
      <c r="AQ133" s="52" t="s">
        <v>7050</v>
      </c>
      <c r="AR133" s="52">
        <v>156</v>
      </c>
      <c r="AS133" s="52">
        <v>632</v>
      </c>
    </row>
    <row r="134" spans="3:45" x14ac:dyDescent="0.25">
      <c r="C134" s="39" t="s">
        <v>5851</v>
      </c>
      <c r="D134" s="38" t="s">
        <v>3039</v>
      </c>
      <c r="E134" s="38" t="s">
        <v>25</v>
      </c>
      <c r="F134" s="39" t="s">
        <v>24</v>
      </c>
      <c r="G134" t="s">
        <v>24</v>
      </c>
      <c r="H134" s="21">
        <v>9106025713</v>
      </c>
      <c r="I134" t="s">
        <v>24</v>
      </c>
      <c r="J134" s="40" t="s">
        <v>7371</v>
      </c>
      <c r="L134" s="42" t="s">
        <v>26</v>
      </c>
      <c r="M134" s="42" t="s">
        <v>821</v>
      </c>
      <c r="N134" s="43" t="s">
        <v>24</v>
      </c>
      <c r="O134" s="15" t="s">
        <v>7372</v>
      </c>
      <c r="S134" s="40" t="s">
        <v>7373</v>
      </c>
      <c r="V134" s="40" t="s">
        <v>7373</v>
      </c>
      <c r="Y134" s="15" t="s">
        <v>6130</v>
      </c>
      <c r="AB134" s="51">
        <v>5111</v>
      </c>
      <c r="AC134" s="51">
        <v>131</v>
      </c>
      <c r="AE134" s="45">
        <v>1</v>
      </c>
      <c r="AG134" s="15">
        <v>73431</v>
      </c>
      <c r="AH134" s="46">
        <v>73431</v>
      </c>
      <c r="AL134" s="48">
        <v>8</v>
      </c>
      <c r="AN134" s="45">
        <v>5874.4800000000005</v>
      </c>
      <c r="AO134" s="48">
        <v>33311</v>
      </c>
      <c r="AQ134" s="52" t="s">
        <v>7050</v>
      </c>
      <c r="AR134" s="52">
        <v>156</v>
      </c>
      <c r="AS134" s="52">
        <v>632</v>
      </c>
    </row>
    <row r="135" spans="3:45" x14ac:dyDescent="0.25">
      <c r="C135" s="39" t="s">
        <v>5851</v>
      </c>
      <c r="D135" s="38" t="s">
        <v>3039</v>
      </c>
      <c r="E135" s="38" t="s">
        <v>25</v>
      </c>
      <c r="F135" s="39" t="s">
        <v>24</v>
      </c>
      <c r="G135" t="s">
        <v>24</v>
      </c>
      <c r="H135" s="21">
        <v>9106025713</v>
      </c>
      <c r="I135" t="s">
        <v>24</v>
      </c>
      <c r="J135" s="40" t="s">
        <v>7371</v>
      </c>
      <c r="L135" s="42" t="s">
        <v>26</v>
      </c>
      <c r="M135" s="42" t="s">
        <v>821</v>
      </c>
      <c r="N135" s="43" t="s">
        <v>24</v>
      </c>
      <c r="O135" s="15" t="s">
        <v>7372</v>
      </c>
      <c r="S135" s="40" t="s">
        <v>7373</v>
      </c>
      <c r="V135" s="40" t="s">
        <v>7373</v>
      </c>
      <c r="Y135" s="15" t="s">
        <v>6179</v>
      </c>
      <c r="AB135" s="51">
        <v>5111</v>
      </c>
      <c r="AC135" s="51">
        <v>131</v>
      </c>
      <c r="AE135" s="45">
        <v>2</v>
      </c>
      <c r="AG135" s="15">
        <v>111058</v>
      </c>
      <c r="AH135" s="46">
        <v>222116</v>
      </c>
      <c r="AL135" s="48">
        <v>8</v>
      </c>
      <c r="AN135" s="45">
        <v>17769.28</v>
      </c>
      <c r="AO135" s="48">
        <v>33311</v>
      </c>
      <c r="AQ135" s="52" t="s">
        <v>7050</v>
      </c>
      <c r="AR135" s="52">
        <v>156</v>
      </c>
      <c r="AS135" s="52">
        <v>632</v>
      </c>
    </row>
    <row r="136" spans="3:45" x14ac:dyDescent="0.25">
      <c r="C136" s="39" t="s">
        <v>5851</v>
      </c>
      <c r="D136" s="38" t="s">
        <v>3039</v>
      </c>
      <c r="E136" s="38" t="s">
        <v>25</v>
      </c>
      <c r="F136" s="39" t="s">
        <v>24</v>
      </c>
      <c r="G136" t="s">
        <v>24</v>
      </c>
      <c r="H136" s="21">
        <v>9106025713</v>
      </c>
      <c r="I136" t="s">
        <v>24</v>
      </c>
      <c r="J136" s="40" t="s">
        <v>7371</v>
      </c>
      <c r="L136" s="42" t="s">
        <v>26</v>
      </c>
      <c r="M136" s="42" t="s">
        <v>821</v>
      </c>
      <c r="N136" s="43" t="s">
        <v>24</v>
      </c>
      <c r="O136" s="15" t="s">
        <v>7372</v>
      </c>
      <c r="S136" s="40" t="s">
        <v>7373</v>
      </c>
      <c r="V136" s="40" t="s">
        <v>7373</v>
      </c>
      <c r="Y136" s="15" t="s">
        <v>6254</v>
      </c>
      <c r="AB136" s="51">
        <v>5111</v>
      </c>
      <c r="AC136" s="51">
        <v>131</v>
      </c>
      <c r="AE136" s="45">
        <v>1</v>
      </c>
      <c r="AG136" s="15">
        <v>45588</v>
      </c>
      <c r="AH136" s="46">
        <v>45588</v>
      </c>
      <c r="AL136" s="48">
        <v>8</v>
      </c>
      <c r="AN136" s="45">
        <v>3647.04</v>
      </c>
      <c r="AO136" s="48">
        <v>33311</v>
      </c>
      <c r="AQ136" s="52" t="s">
        <v>7050</v>
      </c>
      <c r="AR136" s="52">
        <v>156</v>
      </c>
      <c r="AS136" s="52">
        <v>632</v>
      </c>
    </row>
    <row r="137" spans="3:45" x14ac:dyDescent="0.25">
      <c r="C137" s="39" t="s">
        <v>5851</v>
      </c>
      <c r="D137" s="38" t="s">
        <v>3039</v>
      </c>
      <c r="E137" s="38" t="s">
        <v>25</v>
      </c>
      <c r="F137" s="39" t="s">
        <v>24</v>
      </c>
      <c r="G137" t="s">
        <v>24</v>
      </c>
      <c r="H137" s="21">
        <v>9106025760</v>
      </c>
      <c r="I137" t="s">
        <v>24</v>
      </c>
      <c r="J137" s="40" t="s">
        <v>7374</v>
      </c>
      <c r="L137" s="42" t="s">
        <v>26</v>
      </c>
      <c r="M137" s="42" t="s">
        <v>830</v>
      </c>
      <c r="N137" s="43" t="s">
        <v>24</v>
      </c>
      <c r="O137" s="15" t="s">
        <v>7372</v>
      </c>
      <c r="S137" s="40" t="s">
        <v>7373</v>
      </c>
      <c r="V137" s="40" t="s">
        <v>7373</v>
      </c>
      <c r="Y137" s="15" t="s">
        <v>6179</v>
      </c>
      <c r="AB137" s="51">
        <v>5111</v>
      </c>
      <c r="AC137" s="51">
        <v>131</v>
      </c>
      <c r="AE137" s="45">
        <v>2</v>
      </c>
      <c r="AG137" s="15">
        <v>111058</v>
      </c>
      <c r="AH137" s="46">
        <v>222116</v>
      </c>
      <c r="AL137" s="48">
        <v>8</v>
      </c>
      <c r="AN137" s="45">
        <v>17769.28</v>
      </c>
      <c r="AO137" s="48">
        <v>33311</v>
      </c>
      <c r="AQ137" s="52" t="s">
        <v>7050</v>
      </c>
      <c r="AR137" s="52">
        <v>156</v>
      </c>
      <c r="AS137" s="52">
        <v>632</v>
      </c>
    </row>
    <row r="138" spans="3:45" x14ac:dyDescent="0.25">
      <c r="C138" s="39" t="s">
        <v>5851</v>
      </c>
      <c r="D138" s="38" t="s">
        <v>3039</v>
      </c>
      <c r="E138" s="38" t="s">
        <v>25</v>
      </c>
      <c r="F138" s="39" t="s">
        <v>24</v>
      </c>
      <c r="G138" t="s">
        <v>24</v>
      </c>
      <c r="H138" s="21">
        <v>9106025760</v>
      </c>
      <c r="I138" t="s">
        <v>24</v>
      </c>
      <c r="J138" s="40" t="s">
        <v>7374</v>
      </c>
      <c r="L138" s="42" t="s">
        <v>26</v>
      </c>
      <c r="M138" s="42" t="s">
        <v>830</v>
      </c>
      <c r="N138" s="43" t="s">
        <v>24</v>
      </c>
      <c r="O138" s="15" t="s">
        <v>7372</v>
      </c>
      <c r="S138" s="40" t="s">
        <v>7373</v>
      </c>
      <c r="V138" s="40" t="s">
        <v>7373</v>
      </c>
      <c r="Y138" s="15" t="s">
        <v>6172</v>
      </c>
      <c r="AB138" s="51">
        <v>5111</v>
      </c>
      <c r="AC138" s="51">
        <v>131</v>
      </c>
      <c r="AE138" s="45">
        <v>2</v>
      </c>
      <c r="AG138" s="15">
        <v>49500</v>
      </c>
      <c r="AH138" s="46">
        <v>99000</v>
      </c>
      <c r="AL138" s="48">
        <v>8</v>
      </c>
      <c r="AN138" s="45">
        <v>7920</v>
      </c>
      <c r="AO138" s="48">
        <v>33311</v>
      </c>
      <c r="AQ138" s="52" t="s">
        <v>7050</v>
      </c>
      <c r="AR138" s="52">
        <v>156</v>
      </c>
      <c r="AS138" s="52">
        <v>632</v>
      </c>
    </row>
    <row r="139" spans="3:45" x14ac:dyDescent="0.25">
      <c r="C139" s="39" t="s">
        <v>5851</v>
      </c>
      <c r="D139" s="38" t="s">
        <v>3039</v>
      </c>
      <c r="E139" s="38" t="s">
        <v>25</v>
      </c>
      <c r="F139" s="39" t="s">
        <v>24</v>
      </c>
      <c r="G139" t="s">
        <v>24</v>
      </c>
      <c r="H139" s="21">
        <v>9106025760</v>
      </c>
      <c r="I139" t="s">
        <v>24</v>
      </c>
      <c r="J139" s="40" t="s">
        <v>7374</v>
      </c>
      <c r="L139" s="42" t="s">
        <v>26</v>
      </c>
      <c r="M139" s="42" t="s">
        <v>830</v>
      </c>
      <c r="N139" s="43" t="s">
        <v>24</v>
      </c>
      <c r="O139" s="15" t="s">
        <v>7372</v>
      </c>
      <c r="S139" s="40" t="s">
        <v>7373</v>
      </c>
      <c r="V139" s="40" t="s">
        <v>7373</v>
      </c>
      <c r="Y139" s="15" t="s">
        <v>6143</v>
      </c>
      <c r="AB139" s="51">
        <v>5111</v>
      </c>
      <c r="AC139" s="51">
        <v>131</v>
      </c>
      <c r="AE139" s="45">
        <v>1</v>
      </c>
      <c r="AG139" s="15">
        <v>70950</v>
      </c>
      <c r="AH139" s="46">
        <v>70950</v>
      </c>
      <c r="AL139" s="48">
        <v>8</v>
      </c>
      <c r="AN139" s="45">
        <v>5676</v>
      </c>
      <c r="AO139" s="48">
        <v>33311</v>
      </c>
      <c r="AQ139" s="52" t="s">
        <v>7050</v>
      </c>
      <c r="AR139" s="52">
        <v>156</v>
      </c>
      <c r="AS139" s="52">
        <v>632</v>
      </c>
    </row>
    <row r="140" spans="3:45" x14ac:dyDescent="0.25">
      <c r="C140" s="39" t="s">
        <v>5851</v>
      </c>
      <c r="D140" s="38" t="s">
        <v>3039</v>
      </c>
      <c r="E140" s="38" t="s">
        <v>25</v>
      </c>
      <c r="F140" s="39" t="s">
        <v>24</v>
      </c>
      <c r="G140" t="s">
        <v>24</v>
      </c>
      <c r="H140" s="21">
        <v>9106025760</v>
      </c>
      <c r="I140" t="s">
        <v>24</v>
      </c>
      <c r="J140" s="40" t="s">
        <v>7374</v>
      </c>
      <c r="L140" s="42" t="s">
        <v>26</v>
      </c>
      <c r="M140" s="42" t="s">
        <v>830</v>
      </c>
      <c r="N140" s="43" t="s">
        <v>24</v>
      </c>
      <c r="O140" s="15" t="s">
        <v>7372</v>
      </c>
      <c r="S140" s="40" t="s">
        <v>7373</v>
      </c>
      <c r="V140" s="40" t="s">
        <v>7373</v>
      </c>
      <c r="Y140" s="15" t="s">
        <v>6168</v>
      </c>
      <c r="AB140" s="51">
        <v>5111</v>
      </c>
      <c r="AC140" s="51">
        <v>131</v>
      </c>
      <c r="AE140" s="45">
        <v>3</v>
      </c>
      <c r="AG140" s="15">
        <v>111606</v>
      </c>
      <c r="AH140" s="46">
        <v>334818</v>
      </c>
      <c r="AL140" s="48">
        <v>8</v>
      </c>
      <c r="AN140" s="45">
        <v>26785.440000000002</v>
      </c>
      <c r="AO140" s="48">
        <v>33311</v>
      </c>
      <c r="AQ140" s="52" t="s">
        <v>7050</v>
      </c>
      <c r="AR140" s="52">
        <v>156</v>
      </c>
      <c r="AS140" s="52">
        <v>632</v>
      </c>
    </row>
    <row r="141" spans="3:45" x14ac:dyDescent="0.25">
      <c r="C141" s="39" t="s">
        <v>5851</v>
      </c>
      <c r="D141" s="38" t="s">
        <v>3039</v>
      </c>
      <c r="E141" s="38" t="s">
        <v>25</v>
      </c>
      <c r="F141" s="39" t="s">
        <v>24</v>
      </c>
      <c r="G141" t="s">
        <v>24</v>
      </c>
      <c r="H141" s="21">
        <v>9106025760</v>
      </c>
      <c r="I141" t="s">
        <v>24</v>
      </c>
      <c r="J141" s="40" t="s">
        <v>7374</v>
      </c>
      <c r="L141" s="42" t="s">
        <v>26</v>
      </c>
      <c r="M141" s="42" t="s">
        <v>830</v>
      </c>
      <c r="N141" s="43" t="s">
        <v>24</v>
      </c>
      <c r="O141" s="15" t="s">
        <v>7372</v>
      </c>
      <c r="S141" s="40" t="s">
        <v>7373</v>
      </c>
      <c r="V141" s="40" t="s">
        <v>7373</v>
      </c>
      <c r="Y141" s="15" t="s">
        <v>6183</v>
      </c>
      <c r="AB141" s="51">
        <v>5111</v>
      </c>
      <c r="AC141" s="51">
        <v>131</v>
      </c>
      <c r="AE141" s="45">
        <v>2</v>
      </c>
      <c r="AG141" s="15">
        <v>41150</v>
      </c>
      <c r="AH141" s="46">
        <v>82300</v>
      </c>
      <c r="AL141" s="48">
        <v>8</v>
      </c>
      <c r="AN141" s="45">
        <v>6584</v>
      </c>
      <c r="AO141" s="48">
        <v>33311</v>
      </c>
      <c r="AQ141" s="52" t="s">
        <v>7050</v>
      </c>
      <c r="AR141" s="52">
        <v>156</v>
      </c>
      <c r="AS141" s="52">
        <v>632</v>
      </c>
    </row>
    <row r="142" spans="3:45" x14ac:dyDescent="0.25">
      <c r="C142" s="39" t="s">
        <v>5851</v>
      </c>
      <c r="D142" s="38" t="s">
        <v>3039</v>
      </c>
      <c r="E142" s="38" t="s">
        <v>25</v>
      </c>
      <c r="F142" s="39" t="s">
        <v>24</v>
      </c>
      <c r="G142" t="s">
        <v>24</v>
      </c>
      <c r="H142" s="21">
        <v>9106025780</v>
      </c>
      <c r="I142" t="s">
        <v>24</v>
      </c>
      <c r="J142" s="40" t="s">
        <v>7377</v>
      </c>
      <c r="L142" s="42" t="s">
        <v>26</v>
      </c>
      <c r="M142" s="42" t="s">
        <v>525</v>
      </c>
      <c r="N142" s="43" t="s">
        <v>24</v>
      </c>
      <c r="O142" s="15" t="s">
        <v>6273</v>
      </c>
      <c r="S142" s="40" t="s">
        <v>7378</v>
      </c>
      <c r="V142" s="40" t="s">
        <v>7378</v>
      </c>
      <c r="Y142" s="15" t="s">
        <v>6168</v>
      </c>
      <c r="AB142" s="51">
        <v>5111</v>
      </c>
      <c r="AC142" s="51">
        <v>131</v>
      </c>
      <c r="AE142" s="45">
        <v>1</v>
      </c>
      <c r="AG142" s="15">
        <v>111606</v>
      </c>
      <c r="AH142" s="46">
        <v>111606</v>
      </c>
      <c r="AL142" s="48">
        <v>8</v>
      </c>
      <c r="AN142" s="45">
        <v>8928.48</v>
      </c>
      <c r="AO142" s="48">
        <v>33311</v>
      </c>
      <c r="AQ142" s="52" t="s">
        <v>7050</v>
      </c>
      <c r="AR142" s="52">
        <v>156</v>
      </c>
      <c r="AS142" s="52">
        <v>632</v>
      </c>
    </row>
    <row r="143" spans="3:45" x14ac:dyDescent="0.25">
      <c r="C143" s="39" t="s">
        <v>5851</v>
      </c>
      <c r="D143" s="38" t="s">
        <v>3039</v>
      </c>
      <c r="E143" s="38" t="s">
        <v>25</v>
      </c>
      <c r="F143" s="39" t="s">
        <v>24</v>
      </c>
      <c r="G143" t="s">
        <v>24</v>
      </c>
      <c r="H143" s="21">
        <v>9106025764</v>
      </c>
      <c r="I143" t="s">
        <v>24</v>
      </c>
      <c r="J143" s="40" t="s">
        <v>7379</v>
      </c>
      <c r="L143" s="42" t="s">
        <v>26</v>
      </c>
      <c r="M143" s="42" t="s">
        <v>298</v>
      </c>
      <c r="N143" s="43" t="s">
        <v>24</v>
      </c>
      <c r="O143" s="15" t="s">
        <v>5933</v>
      </c>
      <c r="S143" s="40" t="s">
        <v>7380</v>
      </c>
      <c r="V143" s="40" t="s">
        <v>7380</v>
      </c>
      <c r="Y143" s="15" t="s">
        <v>6227</v>
      </c>
      <c r="AB143" s="51">
        <v>5111</v>
      </c>
      <c r="AC143" s="51">
        <v>131</v>
      </c>
      <c r="AE143" s="45">
        <v>2</v>
      </c>
      <c r="AG143" s="15">
        <v>46000</v>
      </c>
      <c r="AH143" s="46">
        <v>92000</v>
      </c>
      <c r="AL143" s="48">
        <v>8</v>
      </c>
      <c r="AN143" s="45">
        <v>7360</v>
      </c>
      <c r="AO143" s="48">
        <v>33311</v>
      </c>
      <c r="AQ143" s="52" t="s">
        <v>7050</v>
      </c>
      <c r="AR143" s="52">
        <v>156</v>
      </c>
      <c r="AS143" s="52">
        <v>632</v>
      </c>
    </row>
    <row r="144" spans="3:45" x14ac:dyDescent="0.25">
      <c r="C144" s="39" t="s">
        <v>5851</v>
      </c>
      <c r="D144" s="38" t="s">
        <v>3039</v>
      </c>
      <c r="E144" s="38" t="s">
        <v>25</v>
      </c>
      <c r="F144" s="39" t="s">
        <v>24</v>
      </c>
      <c r="G144" t="s">
        <v>24</v>
      </c>
      <c r="H144" s="21">
        <v>9106025764</v>
      </c>
      <c r="I144" t="s">
        <v>24</v>
      </c>
      <c r="J144" s="40" t="s">
        <v>7379</v>
      </c>
      <c r="L144" s="42" t="s">
        <v>26</v>
      </c>
      <c r="M144" s="42" t="s">
        <v>298</v>
      </c>
      <c r="N144" s="43" t="s">
        <v>24</v>
      </c>
      <c r="O144" s="15" t="s">
        <v>5933</v>
      </c>
      <c r="S144" s="40" t="s">
        <v>7380</v>
      </c>
      <c r="V144" s="40" t="s">
        <v>7380</v>
      </c>
      <c r="Y144" s="15" t="s">
        <v>6183</v>
      </c>
      <c r="AB144" s="51">
        <v>5111</v>
      </c>
      <c r="AC144" s="51">
        <v>131</v>
      </c>
      <c r="AE144" s="45">
        <v>2</v>
      </c>
      <c r="AG144" s="15">
        <v>41150</v>
      </c>
      <c r="AH144" s="46">
        <v>82300</v>
      </c>
      <c r="AL144" s="48">
        <v>8</v>
      </c>
      <c r="AN144" s="45">
        <v>6584</v>
      </c>
      <c r="AO144" s="48">
        <v>33311</v>
      </c>
      <c r="AQ144" s="52" t="s">
        <v>7050</v>
      </c>
      <c r="AR144" s="52">
        <v>156</v>
      </c>
      <c r="AS144" s="52">
        <v>632</v>
      </c>
    </row>
    <row r="145" spans="3:45" x14ac:dyDescent="0.25">
      <c r="C145" s="39" t="s">
        <v>5851</v>
      </c>
      <c r="D145" s="38" t="s">
        <v>3039</v>
      </c>
      <c r="E145" s="38" t="s">
        <v>25</v>
      </c>
      <c r="F145" s="39" t="s">
        <v>24</v>
      </c>
      <c r="G145" t="s">
        <v>24</v>
      </c>
      <c r="H145" s="21">
        <v>9106025764</v>
      </c>
      <c r="I145" t="s">
        <v>24</v>
      </c>
      <c r="J145" s="40" t="s">
        <v>7379</v>
      </c>
      <c r="L145" s="42" t="s">
        <v>26</v>
      </c>
      <c r="M145" s="42" t="s">
        <v>298</v>
      </c>
      <c r="N145" s="43" t="s">
        <v>24</v>
      </c>
      <c r="O145" s="15" t="s">
        <v>5933</v>
      </c>
      <c r="S145" s="40" t="s">
        <v>7380</v>
      </c>
      <c r="V145" s="40" t="s">
        <v>7380</v>
      </c>
      <c r="Y145" s="15" t="s">
        <v>6130</v>
      </c>
      <c r="AB145" s="51">
        <v>5111</v>
      </c>
      <c r="AC145" s="51">
        <v>131</v>
      </c>
      <c r="AE145" s="45">
        <v>1</v>
      </c>
      <c r="AG145" s="15">
        <v>73431</v>
      </c>
      <c r="AH145" s="46">
        <v>73431</v>
      </c>
      <c r="AL145" s="48">
        <v>8</v>
      </c>
      <c r="AN145" s="45">
        <v>5874.4800000000005</v>
      </c>
      <c r="AO145" s="48">
        <v>33311</v>
      </c>
      <c r="AQ145" s="52" t="s">
        <v>7050</v>
      </c>
      <c r="AR145" s="52">
        <v>156</v>
      </c>
      <c r="AS145" s="52">
        <v>632</v>
      </c>
    </row>
    <row r="146" spans="3:45" x14ac:dyDescent="0.25">
      <c r="C146" s="39" t="s">
        <v>5851</v>
      </c>
      <c r="D146" s="38" t="s">
        <v>3039</v>
      </c>
      <c r="E146" s="38" t="s">
        <v>25</v>
      </c>
      <c r="F146" s="39" t="s">
        <v>24</v>
      </c>
      <c r="G146" t="s">
        <v>24</v>
      </c>
      <c r="H146" s="21">
        <v>9106025764</v>
      </c>
      <c r="I146" t="s">
        <v>24</v>
      </c>
      <c r="J146" s="40" t="s">
        <v>7379</v>
      </c>
      <c r="L146" s="42" t="s">
        <v>26</v>
      </c>
      <c r="M146" s="42" t="s">
        <v>298</v>
      </c>
      <c r="N146" s="43" t="s">
        <v>24</v>
      </c>
      <c r="O146" s="15" t="s">
        <v>5933</v>
      </c>
      <c r="S146" s="40" t="s">
        <v>7380</v>
      </c>
      <c r="V146" s="40" t="s">
        <v>7380</v>
      </c>
      <c r="Y146" s="15" t="s">
        <v>6179</v>
      </c>
      <c r="AB146" s="51">
        <v>5111</v>
      </c>
      <c r="AC146" s="51">
        <v>131</v>
      </c>
      <c r="AE146" s="45">
        <v>1</v>
      </c>
      <c r="AG146" s="15">
        <v>111058</v>
      </c>
      <c r="AH146" s="46">
        <v>111058</v>
      </c>
      <c r="AL146" s="48">
        <v>8</v>
      </c>
      <c r="AN146" s="45">
        <v>8884.64</v>
      </c>
      <c r="AO146" s="48">
        <v>33311</v>
      </c>
      <c r="AQ146" s="52" t="s">
        <v>7050</v>
      </c>
      <c r="AR146" s="52">
        <v>156</v>
      </c>
      <c r="AS146" s="52">
        <v>632</v>
      </c>
    </row>
    <row r="147" spans="3:45" x14ac:dyDescent="0.25">
      <c r="C147" s="39" t="s">
        <v>5851</v>
      </c>
      <c r="D147" s="38" t="s">
        <v>3039</v>
      </c>
      <c r="E147" s="38" t="s">
        <v>25</v>
      </c>
      <c r="F147" s="39" t="s">
        <v>24</v>
      </c>
      <c r="G147" t="s">
        <v>24</v>
      </c>
      <c r="H147" s="21">
        <v>9106025756</v>
      </c>
      <c r="I147" t="s">
        <v>24</v>
      </c>
      <c r="J147" s="40" t="s">
        <v>7387</v>
      </c>
      <c r="L147" s="42" t="s">
        <v>26</v>
      </c>
      <c r="M147" s="42" t="s">
        <v>728</v>
      </c>
      <c r="N147" s="43" t="s">
        <v>24</v>
      </c>
      <c r="O147" s="15" t="s">
        <v>6279</v>
      </c>
      <c r="S147" s="40" t="s">
        <v>7388</v>
      </c>
      <c r="V147" s="40" t="s">
        <v>7388</v>
      </c>
      <c r="Y147" s="15" t="s">
        <v>6179</v>
      </c>
      <c r="AB147" s="51">
        <v>5111</v>
      </c>
      <c r="AC147" s="51">
        <v>131</v>
      </c>
      <c r="AE147" s="45">
        <v>2</v>
      </c>
      <c r="AG147" s="15">
        <v>111058</v>
      </c>
      <c r="AH147" s="46">
        <v>222116</v>
      </c>
      <c r="AL147" s="48">
        <v>8</v>
      </c>
      <c r="AN147" s="45">
        <v>17769.28</v>
      </c>
      <c r="AO147" s="48">
        <v>33311</v>
      </c>
      <c r="AQ147" s="52" t="s">
        <v>7050</v>
      </c>
      <c r="AR147" s="52">
        <v>156</v>
      </c>
      <c r="AS147" s="52">
        <v>632</v>
      </c>
    </row>
    <row r="148" spans="3:45" x14ac:dyDescent="0.25">
      <c r="C148" s="39" t="s">
        <v>5851</v>
      </c>
      <c r="D148" s="38" t="s">
        <v>3039</v>
      </c>
      <c r="E148" s="38" t="s">
        <v>25</v>
      </c>
      <c r="F148" s="39" t="s">
        <v>24</v>
      </c>
      <c r="G148" t="s">
        <v>24</v>
      </c>
      <c r="H148" s="21">
        <v>9106025756</v>
      </c>
      <c r="I148" t="s">
        <v>24</v>
      </c>
      <c r="J148" s="40" t="s">
        <v>7387</v>
      </c>
      <c r="L148" s="42" t="s">
        <v>26</v>
      </c>
      <c r="M148" s="42" t="s">
        <v>728</v>
      </c>
      <c r="N148" s="43" t="s">
        <v>24</v>
      </c>
      <c r="O148" s="15" t="s">
        <v>6279</v>
      </c>
      <c r="S148" s="40" t="s">
        <v>7388</v>
      </c>
      <c r="V148" s="40" t="s">
        <v>7388</v>
      </c>
      <c r="Y148" s="15" t="s">
        <v>6172</v>
      </c>
      <c r="AB148" s="51">
        <v>5111</v>
      </c>
      <c r="AC148" s="51">
        <v>131</v>
      </c>
      <c r="AE148" s="45">
        <v>2</v>
      </c>
      <c r="AG148" s="15">
        <v>49500</v>
      </c>
      <c r="AH148" s="46">
        <v>99000</v>
      </c>
      <c r="AL148" s="48">
        <v>8</v>
      </c>
      <c r="AN148" s="45">
        <v>7920</v>
      </c>
      <c r="AO148" s="48">
        <v>33311</v>
      </c>
      <c r="AQ148" s="52" t="s">
        <v>7050</v>
      </c>
      <c r="AR148" s="52">
        <v>156</v>
      </c>
      <c r="AS148" s="52">
        <v>632</v>
      </c>
    </row>
    <row r="149" spans="3:45" x14ac:dyDescent="0.25">
      <c r="C149" s="39" t="s">
        <v>5851</v>
      </c>
      <c r="D149" s="38" t="s">
        <v>3039</v>
      </c>
      <c r="E149" s="38" t="s">
        <v>25</v>
      </c>
      <c r="F149" s="39" t="s">
        <v>24</v>
      </c>
      <c r="G149" t="s">
        <v>24</v>
      </c>
      <c r="H149" s="21">
        <v>9106025947</v>
      </c>
      <c r="I149" t="s">
        <v>24</v>
      </c>
      <c r="J149" s="40" t="s">
        <v>7393</v>
      </c>
      <c r="L149" s="42" t="s">
        <v>26</v>
      </c>
      <c r="M149" s="42" t="s">
        <v>743</v>
      </c>
      <c r="N149" s="43" t="s">
        <v>24</v>
      </c>
      <c r="O149" s="15" t="s">
        <v>6274</v>
      </c>
      <c r="S149" s="40" t="s">
        <v>7394</v>
      </c>
      <c r="V149" s="40" t="s">
        <v>7394</v>
      </c>
      <c r="Y149" s="15" t="s">
        <v>6128</v>
      </c>
      <c r="AB149" s="51">
        <v>5111</v>
      </c>
      <c r="AC149" s="51">
        <v>131</v>
      </c>
      <c r="AE149" s="45">
        <v>5</v>
      </c>
      <c r="AG149" s="15">
        <v>60885</v>
      </c>
      <c r="AH149" s="46">
        <v>304425</v>
      </c>
      <c r="AL149" s="48">
        <v>8</v>
      </c>
      <c r="AN149" s="45">
        <v>24354</v>
      </c>
      <c r="AO149" s="48">
        <v>33311</v>
      </c>
      <c r="AQ149" s="52" t="s">
        <v>7050</v>
      </c>
      <c r="AR149" s="52">
        <v>156</v>
      </c>
      <c r="AS149" s="52">
        <v>632</v>
      </c>
    </row>
    <row r="150" spans="3:45" x14ac:dyDescent="0.25">
      <c r="C150" s="39" t="s">
        <v>5851</v>
      </c>
      <c r="D150" s="38" t="s">
        <v>3039</v>
      </c>
      <c r="E150" s="38" t="s">
        <v>25</v>
      </c>
      <c r="F150" s="39" t="s">
        <v>24</v>
      </c>
      <c r="G150" t="s">
        <v>24</v>
      </c>
      <c r="H150" s="21">
        <v>9106025968</v>
      </c>
      <c r="I150" t="s">
        <v>24</v>
      </c>
      <c r="J150" s="40" t="s">
        <v>7395</v>
      </c>
      <c r="L150" s="42" t="s">
        <v>26</v>
      </c>
      <c r="M150" s="42" t="s">
        <v>749</v>
      </c>
      <c r="N150" s="43" t="s">
        <v>24</v>
      </c>
      <c r="O150" s="15" t="s">
        <v>6274</v>
      </c>
      <c r="S150" s="40" t="s">
        <v>7394</v>
      </c>
      <c r="V150" s="40" t="s">
        <v>7394</v>
      </c>
      <c r="Y150" s="15" t="s">
        <v>6130</v>
      </c>
      <c r="AB150" s="51">
        <v>5111</v>
      </c>
      <c r="AC150" s="51">
        <v>131</v>
      </c>
      <c r="AE150" s="45">
        <v>1</v>
      </c>
      <c r="AG150" s="15">
        <v>73431</v>
      </c>
      <c r="AH150" s="46">
        <v>73431</v>
      </c>
      <c r="AL150" s="48">
        <v>8</v>
      </c>
      <c r="AN150" s="45">
        <v>5874.4800000000005</v>
      </c>
      <c r="AO150" s="48">
        <v>33311</v>
      </c>
      <c r="AQ150" s="52" t="s">
        <v>7050</v>
      </c>
      <c r="AR150" s="52">
        <v>156</v>
      </c>
      <c r="AS150" s="52">
        <v>632</v>
      </c>
    </row>
    <row r="151" spans="3:45" x14ac:dyDescent="0.25">
      <c r="C151" s="39" t="s">
        <v>5851</v>
      </c>
      <c r="D151" s="38" t="s">
        <v>3039</v>
      </c>
      <c r="E151" s="38" t="s">
        <v>25</v>
      </c>
      <c r="F151" s="39" t="s">
        <v>24</v>
      </c>
      <c r="G151" t="s">
        <v>24</v>
      </c>
      <c r="H151" s="21">
        <v>9106025968</v>
      </c>
      <c r="I151" t="s">
        <v>24</v>
      </c>
      <c r="J151" s="40" t="s">
        <v>7395</v>
      </c>
      <c r="L151" s="42" t="s">
        <v>26</v>
      </c>
      <c r="M151" s="42" t="s">
        <v>749</v>
      </c>
      <c r="N151" s="43" t="s">
        <v>24</v>
      </c>
      <c r="O151" s="15" t="s">
        <v>6274</v>
      </c>
      <c r="S151" s="40" t="s">
        <v>7394</v>
      </c>
      <c r="V151" s="40" t="s">
        <v>7394</v>
      </c>
      <c r="Y151" s="15" t="s">
        <v>6179</v>
      </c>
      <c r="AB151" s="51">
        <v>5111</v>
      </c>
      <c r="AC151" s="51">
        <v>131</v>
      </c>
      <c r="AE151" s="45">
        <v>1</v>
      </c>
      <c r="AG151" s="15">
        <v>111058</v>
      </c>
      <c r="AH151" s="46">
        <v>111058</v>
      </c>
      <c r="AL151" s="48">
        <v>8</v>
      </c>
      <c r="AN151" s="45">
        <v>8884.64</v>
      </c>
      <c r="AO151" s="48">
        <v>33311</v>
      </c>
      <c r="AQ151" s="52" t="s">
        <v>7050</v>
      </c>
      <c r="AR151" s="52">
        <v>156</v>
      </c>
      <c r="AS151" s="52">
        <v>632</v>
      </c>
    </row>
    <row r="152" spans="3:45" x14ac:dyDescent="0.25">
      <c r="C152" s="39" t="s">
        <v>5851</v>
      </c>
      <c r="D152" s="38" t="s">
        <v>3039</v>
      </c>
      <c r="E152" s="38" t="s">
        <v>25</v>
      </c>
      <c r="F152" s="39" t="s">
        <v>24</v>
      </c>
      <c r="G152" t="s">
        <v>24</v>
      </c>
      <c r="H152" s="21">
        <v>9106025968</v>
      </c>
      <c r="I152" t="s">
        <v>24</v>
      </c>
      <c r="J152" s="40" t="s">
        <v>7395</v>
      </c>
      <c r="L152" s="42" t="s">
        <v>26</v>
      </c>
      <c r="M152" s="42" t="s">
        <v>749</v>
      </c>
      <c r="N152" s="43" t="s">
        <v>24</v>
      </c>
      <c r="O152" s="15" t="s">
        <v>6274</v>
      </c>
      <c r="S152" s="40" t="s">
        <v>7394</v>
      </c>
      <c r="V152" s="40" t="s">
        <v>7394</v>
      </c>
      <c r="Y152" s="15" t="s">
        <v>6254</v>
      </c>
      <c r="AB152" s="51">
        <v>5111</v>
      </c>
      <c r="AC152" s="51">
        <v>131</v>
      </c>
      <c r="AE152" s="45">
        <v>3</v>
      </c>
      <c r="AG152" s="15">
        <v>45588</v>
      </c>
      <c r="AH152" s="46">
        <v>136764</v>
      </c>
      <c r="AL152" s="48">
        <v>8</v>
      </c>
      <c r="AN152" s="45">
        <v>10941.12</v>
      </c>
      <c r="AO152" s="48">
        <v>33311</v>
      </c>
      <c r="AQ152" s="52" t="s">
        <v>7050</v>
      </c>
      <c r="AR152" s="52">
        <v>156</v>
      </c>
      <c r="AS152" s="52">
        <v>632</v>
      </c>
    </row>
    <row r="153" spans="3:45" x14ac:dyDescent="0.25">
      <c r="C153" s="39" t="s">
        <v>5851</v>
      </c>
      <c r="D153" s="38" t="s">
        <v>3039</v>
      </c>
      <c r="E153" s="38" t="s">
        <v>25</v>
      </c>
      <c r="F153" s="39" t="s">
        <v>938</v>
      </c>
      <c r="G153" t="s">
        <v>938</v>
      </c>
      <c r="H153" s="21">
        <v>9106026222</v>
      </c>
      <c r="I153" t="s">
        <v>938</v>
      </c>
      <c r="J153" s="40" t="s">
        <v>7413</v>
      </c>
      <c r="L153" s="42" t="s">
        <v>26</v>
      </c>
      <c r="M153" s="42" t="s">
        <v>1042</v>
      </c>
      <c r="N153" s="43" t="s">
        <v>938</v>
      </c>
      <c r="O153" s="15" t="s">
        <v>6028</v>
      </c>
      <c r="S153" s="40" t="s">
        <v>7414</v>
      </c>
      <c r="V153" s="40" t="s">
        <v>7414</v>
      </c>
      <c r="Y153" s="15" t="s">
        <v>6179</v>
      </c>
      <c r="AB153" s="51">
        <v>5111</v>
      </c>
      <c r="AC153" s="51">
        <v>131</v>
      </c>
      <c r="AE153" s="45">
        <v>1</v>
      </c>
      <c r="AG153" s="15">
        <v>111058</v>
      </c>
      <c r="AH153" s="46">
        <v>111058</v>
      </c>
      <c r="AL153" s="48">
        <v>8</v>
      </c>
      <c r="AN153" s="45">
        <v>8884.64</v>
      </c>
      <c r="AO153" s="48">
        <v>33311</v>
      </c>
      <c r="AQ153" s="52" t="s">
        <v>7050</v>
      </c>
      <c r="AR153" s="52">
        <v>156</v>
      </c>
      <c r="AS153" s="52">
        <v>632</v>
      </c>
    </row>
    <row r="154" spans="3:45" x14ac:dyDescent="0.25">
      <c r="C154" s="39" t="s">
        <v>5851</v>
      </c>
      <c r="D154" s="38" t="s">
        <v>3039</v>
      </c>
      <c r="E154" s="38" t="s">
        <v>25</v>
      </c>
      <c r="F154" s="39" t="s">
        <v>938</v>
      </c>
      <c r="G154" t="s">
        <v>938</v>
      </c>
      <c r="H154" s="21">
        <v>9106026288</v>
      </c>
      <c r="I154" t="s">
        <v>938</v>
      </c>
      <c r="J154" s="40" t="s">
        <v>7415</v>
      </c>
      <c r="L154" s="42" t="s">
        <v>26</v>
      </c>
      <c r="M154" s="42" t="s">
        <v>1292</v>
      </c>
      <c r="N154" s="43" t="s">
        <v>938</v>
      </c>
      <c r="O154" s="15" t="s">
        <v>7416</v>
      </c>
      <c r="S154" s="40" t="s">
        <v>7417</v>
      </c>
      <c r="V154" s="40" t="s">
        <v>7417</v>
      </c>
      <c r="Y154" s="15" t="s">
        <v>6128</v>
      </c>
      <c r="AB154" s="51">
        <v>5111</v>
      </c>
      <c r="AC154" s="51">
        <v>131</v>
      </c>
      <c r="AE154" s="45">
        <v>1</v>
      </c>
      <c r="AG154" s="15">
        <v>60885</v>
      </c>
      <c r="AH154" s="46">
        <v>60885</v>
      </c>
      <c r="AL154" s="48">
        <v>8</v>
      </c>
      <c r="AN154" s="45">
        <v>4870.8</v>
      </c>
      <c r="AO154" s="48">
        <v>33311</v>
      </c>
      <c r="AQ154" s="52" t="s">
        <v>7050</v>
      </c>
      <c r="AR154" s="52">
        <v>156</v>
      </c>
      <c r="AS154" s="52">
        <v>632</v>
      </c>
    </row>
    <row r="155" spans="3:45" x14ac:dyDescent="0.25">
      <c r="C155" s="39" t="s">
        <v>5851</v>
      </c>
      <c r="D155" s="38" t="s">
        <v>3039</v>
      </c>
      <c r="E155" s="38" t="s">
        <v>25</v>
      </c>
      <c r="F155" s="39" t="s">
        <v>938</v>
      </c>
      <c r="G155" t="s">
        <v>938</v>
      </c>
      <c r="H155" s="21">
        <v>9106026288</v>
      </c>
      <c r="I155" t="s">
        <v>938</v>
      </c>
      <c r="J155" s="40" t="s">
        <v>7415</v>
      </c>
      <c r="L155" s="42" t="s">
        <v>26</v>
      </c>
      <c r="M155" s="42" t="s">
        <v>1292</v>
      </c>
      <c r="N155" s="43" t="s">
        <v>938</v>
      </c>
      <c r="O155" s="15" t="s">
        <v>7416</v>
      </c>
      <c r="S155" s="40" t="s">
        <v>7417</v>
      </c>
      <c r="V155" s="40" t="s">
        <v>7417</v>
      </c>
      <c r="Y155" s="15" t="s">
        <v>6227</v>
      </c>
      <c r="AB155" s="51">
        <v>5111</v>
      </c>
      <c r="AC155" s="51">
        <v>131</v>
      </c>
      <c r="AE155" s="45">
        <v>3</v>
      </c>
      <c r="AG155" s="15">
        <v>46000</v>
      </c>
      <c r="AH155" s="46">
        <v>138000</v>
      </c>
      <c r="AL155" s="48">
        <v>8</v>
      </c>
      <c r="AN155" s="45">
        <v>11040</v>
      </c>
      <c r="AO155" s="48">
        <v>33311</v>
      </c>
      <c r="AQ155" s="52" t="s">
        <v>7050</v>
      </c>
      <c r="AR155" s="52">
        <v>156</v>
      </c>
      <c r="AS155" s="52">
        <v>632</v>
      </c>
    </row>
    <row r="156" spans="3:45" x14ac:dyDescent="0.25">
      <c r="C156" s="39" t="s">
        <v>5851</v>
      </c>
      <c r="D156" s="38" t="s">
        <v>3039</v>
      </c>
      <c r="E156" s="38" t="s">
        <v>25</v>
      </c>
      <c r="F156" s="39" t="s">
        <v>938</v>
      </c>
      <c r="G156" t="s">
        <v>938</v>
      </c>
      <c r="H156" s="21">
        <v>9106026288</v>
      </c>
      <c r="I156" t="s">
        <v>938</v>
      </c>
      <c r="J156" s="40" t="s">
        <v>7415</v>
      </c>
      <c r="L156" s="42" t="s">
        <v>26</v>
      </c>
      <c r="M156" s="42" t="s">
        <v>1292</v>
      </c>
      <c r="N156" s="43" t="s">
        <v>938</v>
      </c>
      <c r="O156" s="15" t="s">
        <v>7416</v>
      </c>
      <c r="S156" s="40" t="s">
        <v>7417</v>
      </c>
      <c r="V156" s="40" t="s">
        <v>7417</v>
      </c>
      <c r="Y156" s="15" t="s">
        <v>6179</v>
      </c>
      <c r="AB156" s="51">
        <v>5111</v>
      </c>
      <c r="AC156" s="51">
        <v>131</v>
      </c>
      <c r="AE156" s="45">
        <v>2</v>
      </c>
      <c r="AG156" s="15">
        <v>111058</v>
      </c>
      <c r="AH156" s="46">
        <v>222116</v>
      </c>
      <c r="AL156" s="48">
        <v>8</v>
      </c>
      <c r="AN156" s="45">
        <v>17769.28</v>
      </c>
      <c r="AO156" s="48">
        <v>33311</v>
      </c>
      <c r="AQ156" s="52" t="s">
        <v>7050</v>
      </c>
      <c r="AR156" s="52">
        <v>156</v>
      </c>
      <c r="AS156" s="52">
        <v>632</v>
      </c>
    </row>
    <row r="157" spans="3:45" x14ac:dyDescent="0.25">
      <c r="C157" s="39" t="s">
        <v>5851</v>
      </c>
      <c r="D157" s="38" t="s">
        <v>3039</v>
      </c>
      <c r="E157" s="38" t="s">
        <v>25</v>
      </c>
      <c r="F157" s="39" t="s">
        <v>938</v>
      </c>
      <c r="G157" t="s">
        <v>938</v>
      </c>
      <c r="H157" s="21">
        <v>9106026324</v>
      </c>
      <c r="I157" t="s">
        <v>938</v>
      </c>
      <c r="J157" s="40" t="s">
        <v>7418</v>
      </c>
      <c r="L157" s="42" t="s">
        <v>26</v>
      </c>
      <c r="M157" s="42" t="s">
        <v>1313</v>
      </c>
      <c r="N157" s="43" t="s">
        <v>938</v>
      </c>
      <c r="O157" s="15" t="s">
        <v>6273</v>
      </c>
      <c r="S157" s="40" t="s">
        <v>7419</v>
      </c>
      <c r="V157" s="40" t="s">
        <v>7419</v>
      </c>
      <c r="Y157" s="15" t="s">
        <v>6179</v>
      </c>
      <c r="AB157" s="51">
        <v>5111</v>
      </c>
      <c r="AC157" s="51">
        <v>131</v>
      </c>
      <c r="AE157" s="45">
        <v>2</v>
      </c>
      <c r="AG157" s="15">
        <v>111058</v>
      </c>
      <c r="AH157" s="46">
        <v>222116</v>
      </c>
      <c r="AL157" s="48">
        <v>8</v>
      </c>
      <c r="AN157" s="45">
        <v>17769.28</v>
      </c>
      <c r="AO157" s="48">
        <v>33311</v>
      </c>
      <c r="AQ157" s="52" t="s">
        <v>7050</v>
      </c>
      <c r="AR157" s="52">
        <v>156</v>
      </c>
      <c r="AS157" s="52">
        <v>632</v>
      </c>
    </row>
    <row r="158" spans="3:45" x14ac:dyDescent="0.25">
      <c r="C158" s="39" t="s">
        <v>5851</v>
      </c>
      <c r="D158" s="38" t="s">
        <v>3039</v>
      </c>
      <c r="E158" s="38" t="s">
        <v>25</v>
      </c>
      <c r="F158" s="39" t="s">
        <v>938</v>
      </c>
      <c r="G158" t="s">
        <v>938</v>
      </c>
      <c r="H158" s="21">
        <v>9106026471</v>
      </c>
      <c r="I158" t="s">
        <v>938</v>
      </c>
      <c r="J158" s="40" t="s">
        <v>7424</v>
      </c>
      <c r="L158" s="42" t="s">
        <v>26</v>
      </c>
      <c r="M158" s="42" t="s">
        <v>1012</v>
      </c>
      <c r="N158" s="43" t="s">
        <v>938</v>
      </c>
      <c r="O158" s="15" t="s">
        <v>6274</v>
      </c>
      <c r="S158" s="40" t="s">
        <v>7394</v>
      </c>
      <c r="V158" s="40" t="s">
        <v>7394</v>
      </c>
      <c r="Y158" s="15" t="s">
        <v>6179</v>
      </c>
      <c r="AB158" s="51">
        <v>5111</v>
      </c>
      <c r="AC158" s="51">
        <v>131</v>
      </c>
      <c r="AE158" s="45">
        <v>1</v>
      </c>
      <c r="AG158" s="15">
        <v>111058</v>
      </c>
      <c r="AH158" s="46">
        <v>111058</v>
      </c>
      <c r="AL158" s="48">
        <v>8</v>
      </c>
      <c r="AN158" s="45">
        <v>8884.64</v>
      </c>
      <c r="AO158" s="48">
        <v>33311</v>
      </c>
      <c r="AQ158" s="52" t="s">
        <v>7050</v>
      </c>
      <c r="AR158" s="52">
        <v>156</v>
      </c>
      <c r="AS158" s="52">
        <v>632</v>
      </c>
    </row>
    <row r="159" spans="3:45" x14ac:dyDescent="0.25">
      <c r="C159" s="39" t="s">
        <v>5851</v>
      </c>
      <c r="D159" s="38" t="s">
        <v>3039</v>
      </c>
      <c r="E159" s="38" t="s">
        <v>25</v>
      </c>
      <c r="F159" s="39" t="s">
        <v>938</v>
      </c>
      <c r="G159" t="s">
        <v>938</v>
      </c>
      <c r="H159" s="21">
        <v>9106026466</v>
      </c>
      <c r="I159" t="s">
        <v>938</v>
      </c>
      <c r="J159" s="40" t="s">
        <v>7429</v>
      </c>
      <c r="L159" s="42" t="s">
        <v>26</v>
      </c>
      <c r="M159" s="42" t="s">
        <v>979</v>
      </c>
      <c r="N159" s="43" t="s">
        <v>938</v>
      </c>
      <c r="O159" s="15" t="s">
        <v>6078</v>
      </c>
      <c r="S159" s="40" t="s">
        <v>7430</v>
      </c>
      <c r="V159" s="40" t="s">
        <v>7430</v>
      </c>
      <c r="Y159" s="15" t="s">
        <v>6172</v>
      </c>
      <c r="AB159" s="51">
        <v>5111</v>
      </c>
      <c r="AC159" s="51">
        <v>131</v>
      </c>
      <c r="AE159" s="45">
        <v>1</v>
      </c>
      <c r="AG159" s="15">
        <v>49500</v>
      </c>
      <c r="AH159" s="46">
        <v>49500</v>
      </c>
      <c r="AL159" s="48">
        <v>8</v>
      </c>
      <c r="AN159" s="45">
        <v>3960</v>
      </c>
      <c r="AO159" s="48">
        <v>33311</v>
      </c>
      <c r="AQ159" s="52" t="s">
        <v>7050</v>
      </c>
      <c r="AR159" s="52">
        <v>156</v>
      </c>
      <c r="AS159" s="52">
        <v>632</v>
      </c>
    </row>
    <row r="160" spans="3:45" x14ac:dyDescent="0.25">
      <c r="C160" s="39" t="s">
        <v>5851</v>
      </c>
      <c r="D160" s="38" t="s">
        <v>3039</v>
      </c>
      <c r="E160" s="38" t="s">
        <v>25</v>
      </c>
      <c r="F160" s="39" t="s">
        <v>938</v>
      </c>
      <c r="G160" t="s">
        <v>938</v>
      </c>
      <c r="H160" s="21">
        <v>9106026466</v>
      </c>
      <c r="I160" t="s">
        <v>938</v>
      </c>
      <c r="J160" s="40" t="s">
        <v>7429</v>
      </c>
      <c r="L160" s="42" t="s">
        <v>26</v>
      </c>
      <c r="M160" s="42" t="s">
        <v>979</v>
      </c>
      <c r="N160" s="43" t="s">
        <v>938</v>
      </c>
      <c r="O160" s="15" t="s">
        <v>6078</v>
      </c>
      <c r="S160" s="40" t="s">
        <v>7430</v>
      </c>
      <c r="V160" s="40" t="s">
        <v>7430</v>
      </c>
      <c r="Y160" s="15" t="s">
        <v>6181</v>
      </c>
      <c r="AB160" s="51">
        <v>5111</v>
      </c>
      <c r="AC160" s="51">
        <v>131</v>
      </c>
      <c r="AE160" s="45">
        <v>3</v>
      </c>
      <c r="AG160" s="15">
        <v>50400</v>
      </c>
      <c r="AH160" s="46">
        <v>151200</v>
      </c>
      <c r="AL160" s="48">
        <v>8</v>
      </c>
      <c r="AN160" s="45">
        <v>12096</v>
      </c>
      <c r="AO160" s="48">
        <v>33311</v>
      </c>
      <c r="AQ160" s="52" t="s">
        <v>7050</v>
      </c>
      <c r="AR160" s="52">
        <v>156</v>
      </c>
      <c r="AS160" s="52">
        <v>632</v>
      </c>
    </row>
    <row r="161" spans="3:45" x14ac:dyDescent="0.25">
      <c r="C161" s="39" t="s">
        <v>5851</v>
      </c>
      <c r="D161" s="38" t="s">
        <v>3039</v>
      </c>
      <c r="E161" s="38" t="s">
        <v>25</v>
      </c>
      <c r="F161" s="39" t="s">
        <v>938</v>
      </c>
      <c r="G161" t="s">
        <v>938</v>
      </c>
      <c r="H161" s="21">
        <v>9106026466</v>
      </c>
      <c r="I161" t="s">
        <v>938</v>
      </c>
      <c r="J161" s="40" t="s">
        <v>7429</v>
      </c>
      <c r="L161" s="42" t="s">
        <v>26</v>
      </c>
      <c r="M161" s="42" t="s">
        <v>979</v>
      </c>
      <c r="N161" s="43" t="s">
        <v>938</v>
      </c>
      <c r="O161" s="15" t="s">
        <v>6078</v>
      </c>
      <c r="S161" s="40" t="s">
        <v>7430</v>
      </c>
      <c r="V161" s="40" t="s">
        <v>7430</v>
      </c>
      <c r="Y161" s="15" t="s">
        <v>6183</v>
      </c>
      <c r="AB161" s="51">
        <v>5111</v>
      </c>
      <c r="AC161" s="51">
        <v>131</v>
      </c>
      <c r="AE161" s="45">
        <v>3</v>
      </c>
      <c r="AG161" s="15">
        <v>41150</v>
      </c>
      <c r="AH161" s="46">
        <v>123450</v>
      </c>
      <c r="AL161" s="48">
        <v>8</v>
      </c>
      <c r="AN161" s="45">
        <v>9876</v>
      </c>
      <c r="AO161" s="48">
        <v>33311</v>
      </c>
      <c r="AQ161" s="52" t="s">
        <v>7050</v>
      </c>
      <c r="AR161" s="52">
        <v>156</v>
      </c>
      <c r="AS161" s="52">
        <v>632</v>
      </c>
    </row>
    <row r="162" spans="3:45" x14ac:dyDescent="0.25">
      <c r="C162" s="39" t="s">
        <v>5851</v>
      </c>
      <c r="D162" s="38" t="s">
        <v>3039</v>
      </c>
      <c r="E162" s="38" t="s">
        <v>25</v>
      </c>
      <c r="F162" s="39" t="s">
        <v>938</v>
      </c>
      <c r="G162" t="s">
        <v>938</v>
      </c>
      <c r="H162" s="21">
        <v>9106026499</v>
      </c>
      <c r="I162" t="s">
        <v>938</v>
      </c>
      <c r="J162" s="40" t="s">
        <v>7431</v>
      </c>
      <c r="L162" s="42" t="s">
        <v>26</v>
      </c>
      <c r="M162" s="42" t="s">
        <v>1003</v>
      </c>
      <c r="N162" s="43" t="s">
        <v>938</v>
      </c>
      <c r="O162" s="15" t="s">
        <v>6078</v>
      </c>
      <c r="S162" s="40" t="s">
        <v>7430</v>
      </c>
      <c r="V162" s="40" t="s">
        <v>7430</v>
      </c>
      <c r="Y162" s="15" t="s">
        <v>6179</v>
      </c>
      <c r="AB162" s="51">
        <v>5111</v>
      </c>
      <c r="AC162" s="51">
        <v>131</v>
      </c>
      <c r="AE162" s="45">
        <v>2</v>
      </c>
      <c r="AG162" s="15">
        <v>111058</v>
      </c>
      <c r="AH162" s="46">
        <v>222116</v>
      </c>
      <c r="AL162" s="48">
        <v>8</v>
      </c>
      <c r="AN162" s="45">
        <v>17769.28</v>
      </c>
      <c r="AO162" s="48">
        <v>33311</v>
      </c>
      <c r="AQ162" s="52" t="s">
        <v>7050</v>
      </c>
      <c r="AR162" s="52">
        <v>156</v>
      </c>
      <c r="AS162" s="52">
        <v>632</v>
      </c>
    </row>
    <row r="163" spans="3:45" x14ac:dyDescent="0.25">
      <c r="C163" s="39" t="s">
        <v>5851</v>
      </c>
      <c r="D163" s="38" t="s">
        <v>3039</v>
      </c>
      <c r="E163" s="38" t="s">
        <v>25</v>
      </c>
      <c r="F163" s="39" t="s">
        <v>938</v>
      </c>
      <c r="G163" t="s">
        <v>938</v>
      </c>
      <c r="H163" s="21">
        <v>9106026718</v>
      </c>
      <c r="I163" t="s">
        <v>938</v>
      </c>
      <c r="J163" s="40" t="s">
        <v>7449</v>
      </c>
      <c r="L163" s="42" t="s">
        <v>26</v>
      </c>
      <c r="M163" s="42" t="s">
        <v>1358</v>
      </c>
      <c r="N163" s="43" t="s">
        <v>938</v>
      </c>
      <c r="O163" s="15" t="s">
        <v>6279</v>
      </c>
      <c r="S163" s="40" t="s">
        <v>7450</v>
      </c>
      <c r="V163" s="40" t="s">
        <v>7450</v>
      </c>
      <c r="Y163" s="15" t="s">
        <v>6130</v>
      </c>
      <c r="AB163" s="51">
        <v>5111</v>
      </c>
      <c r="AC163" s="51">
        <v>131</v>
      </c>
      <c r="AE163" s="45">
        <v>1</v>
      </c>
      <c r="AG163" s="15">
        <v>73431</v>
      </c>
      <c r="AH163" s="46">
        <v>73431</v>
      </c>
      <c r="AL163" s="48">
        <v>8</v>
      </c>
      <c r="AN163" s="45">
        <v>5874.4800000000005</v>
      </c>
      <c r="AO163" s="48">
        <v>33311</v>
      </c>
      <c r="AQ163" s="52" t="s">
        <v>7050</v>
      </c>
      <c r="AR163" s="52">
        <v>156</v>
      </c>
      <c r="AS163" s="52">
        <v>632</v>
      </c>
    </row>
    <row r="164" spans="3:45" x14ac:dyDescent="0.25">
      <c r="C164" s="39" t="s">
        <v>5851</v>
      </c>
      <c r="D164" s="38" t="s">
        <v>3039</v>
      </c>
      <c r="E164" s="38" t="s">
        <v>25</v>
      </c>
      <c r="F164" s="39" t="s">
        <v>938</v>
      </c>
      <c r="G164" t="s">
        <v>938</v>
      </c>
      <c r="H164" s="21">
        <v>9106026723</v>
      </c>
      <c r="I164" t="s">
        <v>938</v>
      </c>
      <c r="J164" s="40" t="s">
        <v>7451</v>
      </c>
      <c r="L164" s="42" t="s">
        <v>26</v>
      </c>
      <c r="M164" s="42" t="s">
        <v>1337</v>
      </c>
      <c r="N164" s="43" t="s">
        <v>938</v>
      </c>
      <c r="O164" s="15" t="s">
        <v>7452</v>
      </c>
      <c r="S164" s="40" t="s">
        <v>7453</v>
      </c>
      <c r="V164" s="40" t="s">
        <v>7453</v>
      </c>
      <c r="Y164" s="15" t="s">
        <v>6172</v>
      </c>
      <c r="AB164" s="51">
        <v>5111</v>
      </c>
      <c r="AC164" s="51">
        <v>131</v>
      </c>
      <c r="AE164" s="45">
        <v>1</v>
      </c>
      <c r="AG164" s="15">
        <v>49500</v>
      </c>
      <c r="AH164" s="46">
        <v>49500</v>
      </c>
      <c r="AL164" s="48">
        <v>8</v>
      </c>
      <c r="AN164" s="45">
        <v>3960</v>
      </c>
      <c r="AO164" s="48">
        <v>33311</v>
      </c>
      <c r="AQ164" s="52" t="s">
        <v>7050</v>
      </c>
      <c r="AR164" s="52">
        <v>156</v>
      </c>
      <c r="AS164" s="52">
        <v>632</v>
      </c>
    </row>
    <row r="165" spans="3:45" x14ac:dyDescent="0.25">
      <c r="C165" s="39" t="s">
        <v>5851</v>
      </c>
      <c r="D165" s="38" t="s">
        <v>3039</v>
      </c>
      <c r="E165" s="38" t="s">
        <v>25</v>
      </c>
      <c r="F165" s="39" t="s">
        <v>938</v>
      </c>
      <c r="G165" t="s">
        <v>938</v>
      </c>
      <c r="H165" s="21">
        <v>9106026723</v>
      </c>
      <c r="I165" t="s">
        <v>938</v>
      </c>
      <c r="J165" s="40" t="s">
        <v>7451</v>
      </c>
      <c r="L165" s="42" t="s">
        <v>26</v>
      </c>
      <c r="M165" s="42" t="s">
        <v>1337</v>
      </c>
      <c r="N165" s="43" t="s">
        <v>938</v>
      </c>
      <c r="O165" s="15" t="s">
        <v>7452</v>
      </c>
      <c r="S165" s="40" t="s">
        <v>7453</v>
      </c>
      <c r="V165" s="40" t="s">
        <v>7453</v>
      </c>
      <c r="Y165" s="15" t="s">
        <v>6227</v>
      </c>
      <c r="AB165" s="51">
        <v>5111</v>
      </c>
      <c r="AC165" s="51">
        <v>131</v>
      </c>
      <c r="AE165" s="45">
        <v>2</v>
      </c>
      <c r="AG165" s="15">
        <v>46000</v>
      </c>
      <c r="AH165" s="46">
        <v>92000</v>
      </c>
      <c r="AL165" s="48">
        <v>8</v>
      </c>
      <c r="AN165" s="45">
        <v>7360</v>
      </c>
      <c r="AO165" s="48">
        <v>33311</v>
      </c>
      <c r="AQ165" s="52" t="s">
        <v>7050</v>
      </c>
      <c r="AR165" s="52">
        <v>156</v>
      </c>
      <c r="AS165" s="52">
        <v>632</v>
      </c>
    </row>
    <row r="166" spans="3:45" x14ac:dyDescent="0.25">
      <c r="C166" s="39" t="s">
        <v>5851</v>
      </c>
      <c r="D166" s="38" t="s">
        <v>3039</v>
      </c>
      <c r="E166" s="38" t="s">
        <v>25</v>
      </c>
      <c r="F166" s="39" t="s">
        <v>938</v>
      </c>
      <c r="G166" t="s">
        <v>938</v>
      </c>
      <c r="H166" s="21">
        <v>9106026807</v>
      </c>
      <c r="I166" t="s">
        <v>938</v>
      </c>
      <c r="J166" s="40" t="s">
        <v>7458</v>
      </c>
      <c r="L166" s="42" t="s">
        <v>26</v>
      </c>
      <c r="M166" s="42" t="s">
        <v>1117</v>
      </c>
      <c r="N166" s="43" t="s">
        <v>938</v>
      </c>
      <c r="O166" s="15" t="s">
        <v>5921</v>
      </c>
      <c r="S166" s="40" t="s">
        <v>7459</v>
      </c>
      <c r="V166" s="40" t="s">
        <v>7459</v>
      </c>
      <c r="Y166" s="15" t="s">
        <v>6168</v>
      </c>
      <c r="AB166" s="51">
        <v>5111</v>
      </c>
      <c r="AC166" s="51">
        <v>131</v>
      </c>
      <c r="AE166" s="45">
        <v>1</v>
      </c>
      <c r="AG166" s="15">
        <v>111606</v>
      </c>
      <c r="AH166" s="46">
        <v>111606</v>
      </c>
      <c r="AL166" s="48">
        <v>8</v>
      </c>
      <c r="AN166" s="45">
        <v>8928.48</v>
      </c>
      <c r="AO166" s="48">
        <v>33311</v>
      </c>
      <c r="AQ166" s="52" t="s">
        <v>7050</v>
      </c>
      <c r="AR166" s="52">
        <v>156</v>
      </c>
      <c r="AS166" s="52">
        <v>632</v>
      </c>
    </row>
    <row r="167" spans="3:45" x14ac:dyDescent="0.25">
      <c r="C167" s="39" t="s">
        <v>5851</v>
      </c>
      <c r="D167" s="38" t="s">
        <v>3039</v>
      </c>
      <c r="E167" s="38" t="s">
        <v>25</v>
      </c>
      <c r="F167" s="39" t="s">
        <v>938</v>
      </c>
      <c r="G167" t="s">
        <v>938</v>
      </c>
      <c r="H167" s="21">
        <v>9106026975</v>
      </c>
      <c r="I167" t="s">
        <v>938</v>
      </c>
      <c r="J167" s="40" t="s">
        <v>7475</v>
      </c>
      <c r="L167" s="42" t="s">
        <v>26</v>
      </c>
      <c r="M167" s="42" t="s">
        <v>1208</v>
      </c>
      <c r="N167" s="43" t="s">
        <v>938</v>
      </c>
      <c r="O167" s="15" t="s">
        <v>7476</v>
      </c>
      <c r="S167" s="40" t="s">
        <v>7477</v>
      </c>
      <c r="V167" s="40" t="s">
        <v>7477</v>
      </c>
      <c r="Y167" s="15" t="s">
        <v>6254</v>
      </c>
      <c r="AB167" s="51">
        <v>5111</v>
      </c>
      <c r="AC167" s="51">
        <v>131</v>
      </c>
      <c r="AE167" s="45">
        <v>9</v>
      </c>
      <c r="AG167" s="15">
        <v>45588</v>
      </c>
      <c r="AH167" s="46">
        <v>410292</v>
      </c>
      <c r="AL167" s="48">
        <v>8</v>
      </c>
      <c r="AN167" s="45">
        <v>32823.360000000001</v>
      </c>
      <c r="AO167" s="48">
        <v>33311</v>
      </c>
      <c r="AQ167" s="52" t="s">
        <v>7050</v>
      </c>
      <c r="AR167" s="52">
        <v>156</v>
      </c>
      <c r="AS167" s="52">
        <v>632</v>
      </c>
    </row>
    <row r="168" spans="3:45" x14ac:dyDescent="0.25">
      <c r="C168" s="39" t="s">
        <v>5851</v>
      </c>
      <c r="D168" s="38" t="s">
        <v>3039</v>
      </c>
      <c r="E168" s="38" t="s">
        <v>25</v>
      </c>
      <c r="F168" s="39" t="s">
        <v>938</v>
      </c>
      <c r="G168" t="s">
        <v>938</v>
      </c>
      <c r="H168" s="21">
        <v>9106026975</v>
      </c>
      <c r="I168" t="s">
        <v>938</v>
      </c>
      <c r="J168" s="40" t="s">
        <v>7475</v>
      </c>
      <c r="L168" s="42" t="s">
        <v>26</v>
      </c>
      <c r="M168" s="42" t="s">
        <v>1208</v>
      </c>
      <c r="N168" s="43" t="s">
        <v>938</v>
      </c>
      <c r="O168" s="15" t="s">
        <v>7476</v>
      </c>
      <c r="S168" s="40" t="s">
        <v>7477</v>
      </c>
      <c r="V168" s="40" t="s">
        <v>7477</v>
      </c>
      <c r="Y168" s="15" t="s">
        <v>6168</v>
      </c>
      <c r="AB168" s="51">
        <v>5111</v>
      </c>
      <c r="AC168" s="51">
        <v>131</v>
      </c>
      <c r="AE168" s="45">
        <v>2</v>
      </c>
      <c r="AG168" s="15">
        <v>111606</v>
      </c>
      <c r="AH168" s="46">
        <v>223212</v>
      </c>
      <c r="AL168" s="48">
        <v>8</v>
      </c>
      <c r="AN168" s="45">
        <v>17856.96</v>
      </c>
      <c r="AO168" s="48">
        <v>33311</v>
      </c>
      <c r="AQ168" s="52" t="s">
        <v>7050</v>
      </c>
      <c r="AR168" s="52">
        <v>156</v>
      </c>
      <c r="AS168" s="52">
        <v>632</v>
      </c>
    </row>
    <row r="169" spans="3:45" x14ac:dyDescent="0.25">
      <c r="C169" s="39" t="s">
        <v>5851</v>
      </c>
      <c r="D169" s="38" t="s">
        <v>3039</v>
      </c>
      <c r="E169" s="38" t="s">
        <v>25</v>
      </c>
      <c r="F169" s="39" t="s">
        <v>938</v>
      </c>
      <c r="G169" t="s">
        <v>938</v>
      </c>
      <c r="H169" s="21">
        <v>9106026975</v>
      </c>
      <c r="I169" t="s">
        <v>938</v>
      </c>
      <c r="J169" s="40" t="s">
        <v>7475</v>
      </c>
      <c r="L169" s="42" t="s">
        <v>26</v>
      </c>
      <c r="M169" s="42" t="s">
        <v>1208</v>
      </c>
      <c r="N169" s="43" t="s">
        <v>938</v>
      </c>
      <c r="O169" s="15" t="s">
        <v>7476</v>
      </c>
      <c r="S169" s="40" t="s">
        <v>7477</v>
      </c>
      <c r="V169" s="40" t="s">
        <v>7477</v>
      </c>
      <c r="Y169" s="15" t="s">
        <v>6143</v>
      </c>
      <c r="AB169" s="51">
        <v>5111</v>
      </c>
      <c r="AC169" s="51">
        <v>131</v>
      </c>
      <c r="AE169" s="45">
        <v>2</v>
      </c>
      <c r="AG169" s="15">
        <v>70950</v>
      </c>
      <c r="AH169" s="46">
        <v>141900</v>
      </c>
      <c r="AL169" s="48">
        <v>8</v>
      </c>
      <c r="AN169" s="45">
        <v>11352</v>
      </c>
      <c r="AO169" s="48">
        <v>33311</v>
      </c>
      <c r="AQ169" s="52" t="s">
        <v>7050</v>
      </c>
      <c r="AR169" s="52">
        <v>156</v>
      </c>
      <c r="AS169" s="52">
        <v>632</v>
      </c>
    </row>
    <row r="170" spans="3:45" x14ac:dyDescent="0.25">
      <c r="C170" s="39" t="s">
        <v>5851</v>
      </c>
      <c r="D170" s="38" t="s">
        <v>3039</v>
      </c>
      <c r="E170" s="38" t="s">
        <v>25</v>
      </c>
      <c r="F170" s="39" t="s">
        <v>938</v>
      </c>
      <c r="G170" t="s">
        <v>938</v>
      </c>
      <c r="H170" s="21">
        <v>9106026975</v>
      </c>
      <c r="I170" t="s">
        <v>938</v>
      </c>
      <c r="J170" s="40" t="s">
        <v>7475</v>
      </c>
      <c r="L170" s="42" t="s">
        <v>26</v>
      </c>
      <c r="M170" s="42" t="s">
        <v>1208</v>
      </c>
      <c r="N170" s="43" t="s">
        <v>938</v>
      </c>
      <c r="O170" s="15" t="s">
        <v>7476</v>
      </c>
      <c r="S170" s="40" t="s">
        <v>7477</v>
      </c>
      <c r="V170" s="40" t="s">
        <v>7477</v>
      </c>
      <c r="Y170" s="15" t="s">
        <v>6128</v>
      </c>
      <c r="AB170" s="51">
        <v>5111</v>
      </c>
      <c r="AC170" s="51">
        <v>131</v>
      </c>
      <c r="AE170" s="45">
        <v>2</v>
      </c>
      <c r="AG170" s="15">
        <v>60885</v>
      </c>
      <c r="AH170" s="46">
        <v>121770</v>
      </c>
      <c r="AL170" s="48">
        <v>8</v>
      </c>
      <c r="AN170" s="45">
        <v>9741.6</v>
      </c>
      <c r="AO170" s="48">
        <v>33311</v>
      </c>
      <c r="AQ170" s="52" t="s">
        <v>7050</v>
      </c>
      <c r="AR170" s="52">
        <v>156</v>
      </c>
      <c r="AS170" s="52">
        <v>632</v>
      </c>
    </row>
    <row r="171" spans="3:45" x14ac:dyDescent="0.25">
      <c r="C171" s="39" t="s">
        <v>5851</v>
      </c>
      <c r="D171" s="38" t="s">
        <v>3039</v>
      </c>
      <c r="E171" s="38" t="s">
        <v>25</v>
      </c>
      <c r="F171" s="39" t="s">
        <v>938</v>
      </c>
      <c r="G171" t="s">
        <v>938</v>
      </c>
      <c r="H171" s="21">
        <v>9106026975</v>
      </c>
      <c r="I171" t="s">
        <v>938</v>
      </c>
      <c r="J171" s="40" t="s">
        <v>7475</v>
      </c>
      <c r="L171" s="42" t="s">
        <v>26</v>
      </c>
      <c r="M171" s="42" t="s">
        <v>1208</v>
      </c>
      <c r="N171" s="43" t="s">
        <v>938</v>
      </c>
      <c r="O171" s="15" t="s">
        <v>7476</v>
      </c>
      <c r="S171" s="40" t="s">
        <v>7477</v>
      </c>
      <c r="V171" s="40" t="s">
        <v>7477</v>
      </c>
      <c r="Y171" s="15" t="s">
        <v>6227</v>
      </c>
      <c r="AB171" s="51">
        <v>5111</v>
      </c>
      <c r="AC171" s="51">
        <v>131</v>
      </c>
      <c r="AE171" s="45">
        <v>1</v>
      </c>
      <c r="AG171" s="15">
        <v>46000</v>
      </c>
      <c r="AH171" s="46">
        <v>46000</v>
      </c>
      <c r="AL171" s="48">
        <v>8</v>
      </c>
      <c r="AN171" s="45">
        <v>3680</v>
      </c>
      <c r="AO171" s="48">
        <v>33311</v>
      </c>
      <c r="AQ171" s="52" t="s">
        <v>7050</v>
      </c>
      <c r="AR171" s="52">
        <v>156</v>
      </c>
      <c r="AS171" s="52">
        <v>632</v>
      </c>
    </row>
    <row r="172" spans="3:45" x14ac:dyDescent="0.25">
      <c r="C172" s="39" t="s">
        <v>5851</v>
      </c>
      <c r="D172" s="38" t="s">
        <v>3039</v>
      </c>
      <c r="E172" s="38" t="s">
        <v>25</v>
      </c>
      <c r="F172" s="39" t="s">
        <v>938</v>
      </c>
      <c r="G172" t="s">
        <v>938</v>
      </c>
      <c r="H172" s="21">
        <v>9106026975</v>
      </c>
      <c r="I172" t="s">
        <v>938</v>
      </c>
      <c r="J172" s="40" t="s">
        <v>7475</v>
      </c>
      <c r="L172" s="42" t="s">
        <v>26</v>
      </c>
      <c r="M172" s="42" t="s">
        <v>1208</v>
      </c>
      <c r="N172" s="43" t="s">
        <v>938</v>
      </c>
      <c r="O172" s="15" t="s">
        <v>7476</v>
      </c>
      <c r="S172" s="40" t="s">
        <v>7477</v>
      </c>
      <c r="V172" s="40" t="s">
        <v>7477</v>
      </c>
      <c r="Y172" s="15" t="s">
        <v>6183</v>
      </c>
      <c r="AB172" s="51">
        <v>5111</v>
      </c>
      <c r="AC172" s="51">
        <v>131</v>
      </c>
      <c r="AE172" s="45">
        <v>1</v>
      </c>
      <c r="AG172" s="15">
        <v>41150</v>
      </c>
      <c r="AH172" s="46">
        <v>41150</v>
      </c>
      <c r="AL172" s="48">
        <v>8</v>
      </c>
      <c r="AN172" s="45">
        <v>3292</v>
      </c>
      <c r="AO172" s="48">
        <v>33311</v>
      </c>
      <c r="AQ172" s="52" t="s">
        <v>7050</v>
      </c>
      <c r="AR172" s="52">
        <v>156</v>
      </c>
      <c r="AS172" s="52">
        <v>632</v>
      </c>
    </row>
    <row r="173" spans="3:45" x14ac:dyDescent="0.25">
      <c r="C173" s="39" t="s">
        <v>5851</v>
      </c>
      <c r="D173" s="38" t="s">
        <v>3039</v>
      </c>
      <c r="E173" s="38" t="s">
        <v>25</v>
      </c>
      <c r="F173" s="39" t="s">
        <v>938</v>
      </c>
      <c r="G173" t="s">
        <v>938</v>
      </c>
      <c r="H173" s="21">
        <v>9106026975</v>
      </c>
      <c r="I173" t="s">
        <v>938</v>
      </c>
      <c r="J173" s="40" t="s">
        <v>7475</v>
      </c>
      <c r="L173" s="42" t="s">
        <v>26</v>
      </c>
      <c r="M173" s="42" t="s">
        <v>1208</v>
      </c>
      <c r="N173" s="43" t="s">
        <v>938</v>
      </c>
      <c r="O173" s="15" t="s">
        <v>7476</v>
      </c>
      <c r="S173" s="40" t="s">
        <v>7477</v>
      </c>
      <c r="V173" s="40" t="s">
        <v>7477</v>
      </c>
      <c r="Y173" s="15" t="s">
        <v>6179</v>
      </c>
      <c r="AB173" s="51">
        <v>5111</v>
      </c>
      <c r="AC173" s="51">
        <v>131</v>
      </c>
      <c r="AE173" s="45">
        <v>6</v>
      </c>
      <c r="AG173" s="15">
        <v>111058</v>
      </c>
      <c r="AH173" s="46">
        <v>666348</v>
      </c>
      <c r="AL173" s="48">
        <v>8</v>
      </c>
      <c r="AN173" s="45">
        <v>53307.840000000004</v>
      </c>
      <c r="AO173" s="48">
        <v>33311</v>
      </c>
      <c r="AQ173" s="52" t="s">
        <v>7050</v>
      </c>
      <c r="AR173" s="52">
        <v>156</v>
      </c>
      <c r="AS173" s="52">
        <v>632</v>
      </c>
    </row>
    <row r="174" spans="3:45" x14ac:dyDescent="0.25">
      <c r="C174" s="39" t="s">
        <v>5851</v>
      </c>
      <c r="D174" s="38" t="s">
        <v>3039</v>
      </c>
      <c r="E174" s="38" t="s">
        <v>25</v>
      </c>
      <c r="F174" s="39" t="s">
        <v>938</v>
      </c>
      <c r="G174" t="s">
        <v>938</v>
      </c>
      <c r="H174" s="21">
        <v>9106026975</v>
      </c>
      <c r="I174" t="s">
        <v>938</v>
      </c>
      <c r="J174" s="40" t="s">
        <v>7475</v>
      </c>
      <c r="L174" s="42" t="s">
        <v>26</v>
      </c>
      <c r="M174" s="42" t="s">
        <v>1208</v>
      </c>
      <c r="N174" s="43" t="s">
        <v>938</v>
      </c>
      <c r="O174" s="15" t="s">
        <v>7476</v>
      </c>
      <c r="S174" s="40" t="s">
        <v>7477</v>
      </c>
      <c r="V174" s="40" t="s">
        <v>7477</v>
      </c>
      <c r="Y174" s="15" t="s">
        <v>6172</v>
      </c>
      <c r="AB174" s="51">
        <v>5111</v>
      </c>
      <c r="AC174" s="51">
        <v>131</v>
      </c>
      <c r="AE174" s="45">
        <v>2</v>
      </c>
      <c r="AG174" s="15">
        <v>49500</v>
      </c>
      <c r="AH174" s="46">
        <v>99000</v>
      </c>
      <c r="AL174" s="48">
        <v>8</v>
      </c>
      <c r="AN174" s="45">
        <v>7920</v>
      </c>
      <c r="AO174" s="48">
        <v>33311</v>
      </c>
      <c r="AQ174" s="52" t="s">
        <v>7050</v>
      </c>
      <c r="AR174" s="52">
        <v>156</v>
      </c>
      <c r="AS174" s="52">
        <v>632</v>
      </c>
    </row>
    <row r="175" spans="3:45" x14ac:dyDescent="0.25">
      <c r="C175" s="39" t="s">
        <v>5851</v>
      </c>
      <c r="D175" s="38" t="s">
        <v>3039</v>
      </c>
      <c r="E175" s="38" t="s">
        <v>25</v>
      </c>
      <c r="F175" s="39" t="s">
        <v>938</v>
      </c>
      <c r="G175" t="s">
        <v>938</v>
      </c>
      <c r="H175" s="21">
        <v>9106027084</v>
      </c>
      <c r="I175" t="s">
        <v>938</v>
      </c>
      <c r="J175" s="40" t="s">
        <v>7478</v>
      </c>
      <c r="L175" s="42" t="s">
        <v>26</v>
      </c>
      <c r="M175" s="42" t="s">
        <v>960</v>
      </c>
      <c r="N175" s="43" t="s">
        <v>938</v>
      </c>
      <c r="O175" s="15" t="s">
        <v>6274</v>
      </c>
      <c r="S175" s="40" t="s">
        <v>7479</v>
      </c>
      <c r="V175" s="40" t="s">
        <v>7479</v>
      </c>
      <c r="Y175" s="15" t="s">
        <v>6128</v>
      </c>
      <c r="AB175" s="51">
        <v>5111</v>
      </c>
      <c r="AC175" s="51">
        <v>131</v>
      </c>
      <c r="AE175" s="45">
        <v>2</v>
      </c>
      <c r="AG175" s="15">
        <v>60885</v>
      </c>
      <c r="AH175" s="46">
        <v>121770</v>
      </c>
      <c r="AL175" s="48">
        <v>8</v>
      </c>
      <c r="AN175" s="45">
        <v>9741.6</v>
      </c>
      <c r="AO175" s="48">
        <v>33311</v>
      </c>
      <c r="AQ175" s="52" t="s">
        <v>7050</v>
      </c>
      <c r="AR175" s="52">
        <v>156</v>
      </c>
      <c r="AS175" s="52">
        <v>632</v>
      </c>
    </row>
    <row r="176" spans="3:45" x14ac:dyDescent="0.25">
      <c r="C176" s="39" t="s">
        <v>5851</v>
      </c>
      <c r="D176" s="38" t="s">
        <v>3039</v>
      </c>
      <c r="E176" s="38" t="s">
        <v>25</v>
      </c>
      <c r="F176" s="39" t="s">
        <v>938</v>
      </c>
      <c r="G176" t="s">
        <v>938</v>
      </c>
      <c r="H176" s="21">
        <v>9106027122</v>
      </c>
      <c r="I176" t="s">
        <v>938</v>
      </c>
      <c r="J176" s="40" t="s">
        <v>7484</v>
      </c>
      <c r="L176" s="42" t="s">
        <v>26</v>
      </c>
      <c r="M176" s="42" t="s">
        <v>1078</v>
      </c>
      <c r="N176" s="43" t="s">
        <v>938</v>
      </c>
      <c r="O176" s="15" t="s">
        <v>7485</v>
      </c>
      <c r="S176" s="40" t="s">
        <v>7486</v>
      </c>
      <c r="V176" s="40" t="s">
        <v>7486</v>
      </c>
      <c r="Y176" s="15" t="s">
        <v>6130</v>
      </c>
      <c r="AB176" s="51">
        <v>5111</v>
      </c>
      <c r="AC176" s="51">
        <v>131</v>
      </c>
      <c r="AE176" s="45">
        <v>5</v>
      </c>
      <c r="AG176" s="15">
        <v>73431</v>
      </c>
      <c r="AH176" s="46">
        <v>367155</v>
      </c>
      <c r="AL176" s="48">
        <v>8</v>
      </c>
      <c r="AN176" s="45">
        <v>29372.400000000001</v>
      </c>
      <c r="AO176" s="48">
        <v>33311</v>
      </c>
      <c r="AQ176" s="52" t="s">
        <v>7050</v>
      </c>
      <c r="AR176" s="52">
        <v>156</v>
      </c>
      <c r="AS176" s="52">
        <v>632</v>
      </c>
    </row>
    <row r="177" spans="3:45" x14ac:dyDescent="0.25">
      <c r="C177" s="39" t="s">
        <v>5851</v>
      </c>
      <c r="D177" s="38" t="s">
        <v>3039</v>
      </c>
      <c r="E177" s="38" t="s">
        <v>25</v>
      </c>
      <c r="F177" s="39" t="s">
        <v>938</v>
      </c>
      <c r="G177" t="s">
        <v>938</v>
      </c>
      <c r="H177" s="21">
        <v>9106027122</v>
      </c>
      <c r="I177" t="s">
        <v>938</v>
      </c>
      <c r="J177" s="40" t="s">
        <v>7484</v>
      </c>
      <c r="L177" s="42" t="s">
        <v>26</v>
      </c>
      <c r="M177" s="42" t="s">
        <v>1078</v>
      </c>
      <c r="N177" s="43" t="s">
        <v>938</v>
      </c>
      <c r="O177" s="15" t="s">
        <v>7485</v>
      </c>
      <c r="S177" s="40" t="s">
        <v>7486</v>
      </c>
      <c r="V177" s="40" t="s">
        <v>7486</v>
      </c>
      <c r="Y177" s="15" t="s">
        <v>6179</v>
      </c>
      <c r="AB177" s="51">
        <v>5111</v>
      </c>
      <c r="AC177" s="51">
        <v>131</v>
      </c>
      <c r="AE177" s="45">
        <v>3</v>
      </c>
      <c r="AG177" s="15">
        <v>111058</v>
      </c>
      <c r="AH177" s="46">
        <v>333174</v>
      </c>
      <c r="AL177" s="48">
        <v>8</v>
      </c>
      <c r="AN177" s="45">
        <v>26653.920000000002</v>
      </c>
      <c r="AO177" s="48">
        <v>33311</v>
      </c>
      <c r="AQ177" s="52" t="s">
        <v>7050</v>
      </c>
      <c r="AR177" s="52">
        <v>156</v>
      </c>
      <c r="AS177" s="52">
        <v>632</v>
      </c>
    </row>
    <row r="178" spans="3:45" x14ac:dyDescent="0.25">
      <c r="C178" s="39" t="s">
        <v>5851</v>
      </c>
      <c r="D178" s="38" t="s">
        <v>3039</v>
      </c>
      <c r="E178" s="38" t="s">
        <v>25</v>
      </c>
      <c r="F178" s="39" t="s">
        <v>938</v>
      </c>
      <c r="G178" t="s">
        <v>938</v>
      </c>
      <c r="H178" s="21">
        <v>9106027122</v>
      </c>
      <c r="I178" t="s">
        <v>938</v>
      </c>
      <c r="J178" s="40" t="s">
        <v>7484</v>
      </c>
      <c r="L178" s="42" t="s">
        <v>26</v>
      </c>
      <c r="M178" s="42" t="s">
        <v>1078</v>
      </c>
      <c r="N178" s="43" t="s">
        <v>938</v>
      </c>
      <c r="O178" s="15" t="s">
        <v>7485</v>
      </c>
      <c r="S178" s="40" t="s">
        <v>7486</v>
      </c>
      <c r="V178" s="40" t="s">
        <v>7486</v>
      </c>
      <c r="Y178" s="15" t="s">
        <v>6254</v>
      </c>
      <c r="AB178" s="51">
        <v>5111</v>
      </c>
      <c r="AC178" s="51">
        <v>131</v>
      </c>
      <c r="AE178" s="45">
        <v>4</v>
      </c>
      <c r="AG178" s="15">
        <v>45588</v>
      </c>
      <c r="AH178" s="46">
        <v>182352</v>
      </c>
      <c r="AL178" s="48">
        <v>8</v>
      </c>
      <c r="AN178" s="45">
        <v>14588.16</v>
      </c>
      <c r="AO178" s="48">
        <v>33311</v>
      </c>
      <c r="AQ178" s="52" t="s">
        <v>7050</v>
      </c>
      <c r="AR178" s="52">
        <v>156</v>
      </c>
      <c r="AS178" s="52">
        <v>632</v>
      </c>
    </row>
    <row r="179" spans="3:45" x14ac:dyDescent="0.25">
      <c r="C179" s="39" t="s">
        <v>5851</v>
      </c>
      <c r="D179" s="38" t="s">
        <v>3039</v>
      </c>
      <c r="E179" s="38" t="s">
        <v>25</v>
      </c>
      <c r="F179" s="39" t="s">
        <v>938</v>
      </c>
      <c r="G179" t="s">
        <v>938</v>
      </c>
      <c r="H179" s="21">
        <v>9106027122</v>
      </c>
      <c r="I179" t="s">
        <v>938</v>
      </c>
      <c r="J179" s="40" t="s">
        <v>7484</v>
      </c>
      <c r="L179" s="42" t="s">
        <v>26</v>
      </c>
      <c r="M179" s="42" t="s">
        <v>1078</v>
      </c>
      <c r="N179" s="43" t="s">
        <v>938</v>
      </c>
      <c r="O179" s="15" t="s">
        <v>7485</v>
      </c>
      <c r="S179" s="40" t="s">
        <v>7486</v>
      </c>
      <c r="V179" s="40" t="s">
        <v>7486</v>
      </c>
      <c r="Y179" s="15" t="s">
        <v>6227</v>
      </c>
      <c r="AB179" s="51">
        <v>5111</v>
      </c>
      <c r="AC179" s="51">
        <v>131</v>
      </c>
      <c r="AE179" s="45">
        <v>1</v>
      </c>
      <c r="AG179" s="15">
        <v>46000</v>
      </c>
      <c r="AH179" s="46">
        <v>46000</v>
      </c>
      <c r="AL179" s="48">
        <v>8</v>
      </c>
      <c r="AN179" s="45">
        <v>3680</v>
      </c>
      <c r="AO179" s="48">
        <v>33311</v>
      </c>
      <c r="AQ179" s="52" t="s">
        <v>7050</v>
      </c>
      <c r="AR179" s="52">
        <v>156</v>
      </c>
      <c r="AS179" s="52">
        <v>632</v>
      </c>
    </row>
    <row r="180" spans="3:45" x14ac:dyDescent="0.25">
      <c r="C180" s="39" t="s">
        <v>5851</v>
      </c>
      <c r="D180" s="38" t="s">
        <v>3039</v>
      </c>
      <c r="E180" s="38" t="s">
        <v>25</v>
      </c>
      <c r="F180" s="39" t="s">
        <v>938</v>
      </c>
      <c r="G180" t="s">
        <v>938</v>
      </c>
      <c r="H180" s="21">
        <v>9106027124</v>
      </c>
      <c r="I180" t="s">
        <v>938</v>
      </c>
      <c r="J180" s="40" t="s">
        <v>7487</v>
      </c>
      <c r="L180" s="42" t="s">
        <v>26</v>
      </c>
      <c r="M180" s="42" t="s">
        <v>1057</v>
      </c>
      <c r="N180" s="43" t="s">
        <v>938</v>
      </c>
      <c r="O180" s="15" t="s">
        <v>7485</v>
      </c>
      <c r="S180" s="40" t="s">
        <v>7486</v>
      </c>
      <c r="V180" s="40" t="s">
        <v>7486</v>
      </c>
      <c r="Y180" s="15" t="s">
        <v>6172</v>
      </c>
      <c r="AB180" s="51">
        <v>5111</v>
      </c>
      <c r="AC180" s="51">
        <v>131</v>
      </c>
      <c r="AE180" s="45">
        <v>5</v>
      </c>
      <c r="AG180" s="15">
        <v>49500</v>
      </c>
      <c r="AH180" s="46">
        <v>247500</v>
      </c>
      <c r="AL180" s="48">
        <v>8</v>
      </c>
      <c r="AN180" s="45">
        <v>19800</v>
      </c>
      <c r="AO180" s="48">
        <v>33311</v>
      </c>
      <c r="AQ180" s="52" t="s">
        <v>7050</v>
      </c>
      <c r="AR180" s="52">
        <v>156</v>
      </c>
      <c r="AS180" s="52">
        <v>632</v>
      </c>
    </row>
    <row r="181" spans="3:45" x14ac:dyDescent="0.25">
      <c r="C181" s="39" t="s">
        <v>5851</v>
      </c>
      <c r="D181" s="38" t="s">
        <v>3039</v>
      </c>
      <c r="E181" s="38" t="s">
        <v>25</v>
      </c>
      <c r="F181" s="39" t="s">
        <v>938</v>
      </c>
      <c r="G181" t="s">
        <v>938</v>
      </c>
      <c r="H181" s="21">
        <v>9106027124</v>
      </c>
      <c r="I181" t="s">
        <v>938</v>
      </c>
      <c r="J181" s="40" t="s">
        <v>7487</v>
      </c>
      <c r="L181" s="42" t="s">
        <v>26</v>
      </c>
      <c r="M181" s="42" t="s">
        <v>1057</v>
      </c>
      <c r="N181" s="43" t="s">
        <v>938</v>
      </c>
      <c r="O181" s="15" t="s">
        <v>7485</v>
      </c>
      <c r="S181" s="40" t="s">
        <v>7486</v>
      </c>
      <c r="V181" s="40" t="s">
        <v>7486</v>
      </c>
      <c r="Y181" s="15" t="s">
        <v>6128</v>
      </c>
      <c r="AB181" s="51">
        <v>5111</v>
      </c>
      <c r="AC181" s="51">
        <v>131</v>
      </c>
      <c r="AE181" s="45">
        <v>6</v>
      </c>
      <c r="AG181" s="15">
        <v>60885</v>
      </c>
      <c r="AH181" s="46">
        <v>365310</v>
      </c>
      <c r="AL181" s="48">
        <v>8</v>
      </c>
      <c r="AN181" s="45">
        <v>29224.799999999999</v>
      </c>
      <c r="AO181" s="48">
        <v>33311</v>
      </c>
      <c r="AQ181" s="52" t="s">
        <v>7050</v>
      </c>
      <c r="AR181" s="52">
        <v>156</v>
      </c>
      <c r="AS181" s="52">
        <v>632</v>
      </c>
    </row>
    <row r="182" spans="3:45" x14ac:dyDescent="0.25">
      <c r="C182" s="39" t="s">
        <v>5851</v>
      </c>
      <c r="D182" s="38" t="s">
        <v>3039</v>
      </c>
      <c r="E182" s="38" t="s">
        <v>25</v>
      </c>
      <c r="F182" s="39" t="s">
        <v>938</v>
      </c>
      <c r="G182" t="s">
        <v>938</v>
      </c>
      <c r="H182" s="21">
        <v>9106027124</v>
      </c>
      <c r="I182" t="s">
        <v>938</v>
      </c>
      <c r="J182" s="40" t="s">
        <v>7487</v>
      </c>
      <c r="L182" s="42" t="s">
        <v>26</v>
      </c>
      <c r="M182" s="42" t="s">
        <v>1057</v>
      </c>
      <c r="N182" s="43" t="s">
        <v>938</v>
      </c>
      <c r="O182" s="15" t="s">
        <v>7485</v>
      </c>
      <c r="S182" s="40" t="s">
        <v>7486</v>
      </c>
      <c r="V182" s="40" t="s">
        <v>7486</v>
      </c>
      <c r="Y182" s="15" t="s">
        <v>6183</v>
      </c>
      <c r="AB182" s="51">
        <v>5111</v>
      </c>
      <c r="AC182" s="51">
        <v>131</v>
      </c>
      <c r="AE182" s="45">
        <v>5</v>
      </c>
      <c r="AG182" s="15">
        <v>41150</v>
      </c>
      <c r="AH182" s="46">
        <v>205750</v>
      </c>
      <c r="AL182" s="48">
        <v>8</v>
      </c>
      <c r="AN182" s="45">
        <v>16460</v>
      </c>
      <c r="AO182" s="48">
        <v>33311</v>
      </c>
      <c r="AQ182" s="52" t="s">
        <v>7050</v>
      </c>
      <c r="AR182" s="52">
        <v>156</v>
      </c>
      <c r="AS182" s="52">
        <v>632</v>
      </c>
    </row>
    <row r="183" spans="3:45" x14ac:dyDescent="0.25">
      <c r="C183" s="39" t="s">
        <v>5851</v>
      </c>
      <c r="D183" s="38" t="s">
        <v>3039</v>
      </c>
      <c r="E183" s="38" t="s">
        <v>25</v>
      </c>
      <c r="F183" s="39" t="s">
        <v>938</v>
      </c>
      <c r="G183" t="s">
        <v>938</v>
      </c>
      <c r="H183" s="21">
        <v>9106027214</v>
      </c>
      <c r="I183" t="s">
        <v>938</v>
      </c>
      <c r="J183" s="40" t="s">
        <v>7490</v>
      </c>
      <c r="L183" s="42" t="s">
        <v>26</v>
      </c>
      <c r="M183" s="42" t="s">
        <v>1226</v>
      </c>
      <c r="N183" s="43" t="s">
        <v>938</v>
      </c>
      <c r="O183" s="15" t="s">
        <v>6045</v>
      </c>
      <c r="S183" s="40" t="s">
        <v>7491</v>
      </c>
      <c r="V183" s="40" t="s">
        <v>7491</v>
      </c>
      <c r="Y183" s="15" t="s">
        <v>6179</v>
      </c>
      <c r="AB183" s="51">
        <v>5111</v>
      </c>
      <c r="AC183" s="51">
        <v>131</v>
      </c>
      <c r="AE183" s="45">
        <v>1</v>
      </c>
      <c r="AG183" s="15">
        <v>111058</v>
      </c>
      <c r="AH183" s="46">
        <v>111058</v>
      </c>
      <c r="AL183" s="48">
        <v>8</v>
      </c>
      <c r="AN183" s="45">
        <v>8884.64</v>
      </c>
      <c r="AO183" s="48">
        <v>33311</v>
      </c>
      <c r="AQ183" s="52" t="s">
        <v>7050</v>
      </c>
      <c r="AR183" s="52">
        <v>156</v>
      </c>
      <c r="AS183" s="52">
        <v>632</v>
      </c>
    </row>
    <row r="184" spans="3:45" x14ac:dyDescent="0.25">
      <c r="C184" s="39" t="s">
        <v>5851</v>
      </c>
      <c r="D184" s="38" t="s">
        <v>3039</v>
      </c>
      <c r="E184" s="38" t="s">
        <v>25</v>
      </c>
      <c r="F184" s="39" t="s">
        <v>938</v>
      </c>
      <c r="G184" t="s">
        <v>938</v>
      </c>
      <c r="H184" s="21">
        <v>9106027434</v>
      </c>
      <c r="I184" t="s">
        <v>938</v>
      </c>
      <c r="J184" s="40" t="s">
        <v>7503</v>
      </c>
      <c r="L184" s="42" t="s">
        <v>26</v>
      </c>
      <c r="M184" s="42" t="s">
        <v>1298</v>
      </c>
      <c r="N184" s="43" t="s">
        <v>938</v>
      </c>
      <c r="O184" s="15" t="s">
        <v>7504</v>
      </c>
      <c r="S184" s="40" t="s">
        <v>7505</v>
      </c>
      <c r="V184" s="40" t="s">
        <v>7505</v>
      </c>
      <c r="Y184" s="15" t="s">
        <v>6168</v>
      </c>
      <c r="AB184" s="51">
        <v>5111</v>
      </c>
      <c r="AC184" s="51">
        <v>131</v>
      </c>
      <c r="AE184" s="45">
        <v>4</v>
      </c>
      <c r="AG184" s="15">
        <v>111606</v>
      </c>
      <c r="AH184" s="46">
        <v>446424</v>
      </c>
      <c r="AL184" s="48">
        <v>8</v>
      </c>
      <c r="AN184" s="45">
        <v>35713.919999999998</v>
      </c>
      <c r="AO184" s="48">
        <v>33311</v>
      </c>
      <c r="AQ184" s="52" t="s">
        <v>7050</v>
      </c>
      <c r="AR184" s="52">
        <v>156</v>
      </c>
      <c r="AS184" s="52">
        <v>632</v>
      </c>
    </row>
    <row r="185" spans="3:45" x14ac:dyDescent="0.25">
      <c r="C185" s="39" t="s">
        <v>5851</v>
      </c>
      <c r="D185" s="38" t="s">
        <v>3039</v>
      </c>
      <c r="E185" s="38" t="s">
        <v>25</v>
      </c>
      <c r="F185" s="39" t="s">
        <v>938</v>
      </c>
      <c r="G185" t="s">
        <v>938</v>
      </c>
      <c r="H185" s="21">
        <v>9106027434</v>
      </c>
      <c r="I185" t="s">
        <v>938</v>
      </c>
      <c r="J185" s="40" t="s">
        <v>7503</v>
      </c>
      <c r="L185" s="42" t="s">
        <v>26</v>
      </c>
      <c r="M185" s="42" t="s">
        <v>1298</v>
      </c>
      <c r="N185" s="43" t="s">
        <v>938</v>
      </c>
      <c r="O185" s="15" t="s">
        <v>7504</v>
      </c>
      <c r="S185" s="40" t="s">
        <v>7505</v>
      </c>
      <c r="V185" s="40" t="s">
        <v>7505</v>
      </c>
      <c r="Y185" s="15" t="s">
        <v>6143</v>
      </c>
      <c r="AB185" s="51">
        <v>5111</v>
      </c>
      <c r="AC185" s="51">
        <v>131</v>
      </c>
      <c r="AE185" s="45">
        <v>2</v>
      </c>
      <c r="AG185" s="15">
        <v>70950</v>
      </c>
      <c r="AH185" s="46">
        <v>141900</v>
      </c>
      <c r="AL185" s="48">
        <v>8</v>
      </c>
      <c r="AN185" s="45">
        <v>11352</v>
      </c>
      <c r="AO185" s="48">
        <v>33311</v>
      </c>
      <c r="AQ185" s="52" t="s">
        <v>7050</v>
      </c>
      <c r="AR185" s="52">
        <v>156</v>
      </c>
      <c r="AS185" s="52">
        <v>632</v>
      </c>
    </row>
    <row r="186" spans="3:45" x14ac:dyDescent="0.25">
      <c r="C186" s="39" t="s">
        <v>5851</v>
      </c>
      <c r="D186" s="38" t="s">
        <v>3039</v>
      </c>
      <c r="E186" s="38" t="s">
        <v>25</v>
      </c>
      <c r="F186" s="39" t="s">
        <v>938</v>
      </c>
      <c r="G186" t="s">
        <v>938</v>
      </c>
      <c r="H186" s="21">
        <v>9106027580</v>
      </c>
      <c r="I186" t="s">
        <v>938</v>
      </c>
      <c r="J186" s="40" t="s">
        <v>7506</v>
      </c>
      <c r="L186" s="42" t="s">
        <v>26</v>
      </c>
      <c r="M186" s="42" t="s">
        <v>1388</v>
      </c>
      <c r="N186" s="43" t="s">
        <v>938</v>
      </c>
      <c r="O186" s="15" t="s">
        <v>6078</v>
      </c>
      <c r="S186" s="40" t="s">
        <v>7507</v>
      </c>
      <c r="V186" s="40" t="s">
        <v>7507</v>
      </c>
      <c r="Y186" s="15" t="s">
        <v>6183</v>
      </c>
      <c r="AB186" s="51">
        <v>5111</v>
      </c>
      <c r="AC186" s="51">
        <v>131</v>
      </c>
      <c r="AE186" s="45">
        <v>2</v>
      </c>
      <c r="AG186" s="15">
        <v>41150</v>
      </c>
      <c r="AH186" s="46">
        <v>82300</v>
      </c>
      <c r="AL186" s="48">
        <v>8</v>
      </c>
      <c r="AN186" s="45">
        <v>6584</v>
      </c>
      <c r="AO186" s="48">
        <v>33311</v>
      </c>
      <c r="AQ186" s="52" t="s">
        <v>7050</v>
      </c>
      <c r="AR186" s="52">
        <v>156</v>
      </c>
      <c r="AS186" s="52">
        <v>632</v>
      </c>
    </row>
    <row r="187" spans="3:45" x14ac:dyDescent="0.25">
      <c r="C187" s="39" t="s">
        <v>5851</v>
      </c>
      <c r="D187" s="38" t="s">
        <v>3039</v>
      </c>
      <c r="E187" s="38" t="s">
        <v>25</v>
      </c>
      <c r="F187" s="39" t="s">
        <v>938</v>
      </c>
      <c r="G187" t="s">
        <v>938</v>
      </c>
      <c r="H187" s="21">
        <v>9106027580</v>
      </c>
      <c r="I187" t="s">
        <v>938</v>
      </c>
      <c r="J187" s="40" t="s">
        <v>7506</v>
      </c>
      <c r="L187" s="42" t="s">
        <v>26</v>
      </c>
      <c r="M187" s="42" t="s">
        <v>1388</v>
      </c>
      <c r="N187" s="43" t="s">
        <v>938</v>
      </c>
      <c r="O187" s="15" t="s">
        <v>6078</v>
      </c>
      <c r="S187" s="40" t="s">
        <v>7507</v>
      </c>
      <c r="V187" s="40" t="s">
        <v>7507</v>
      </c>
      <c r="Y187" s="15" t="s">
        <v>6181</v>
      </c>
      <c r="AB187" s="51">
        <v>5111</v>
      </c>
      <c r="AC187" s="51">
        <v>131</v>
      </c>
      <c r="AE187" s="45">
        <v>1</v>
      </c>
      <c r="AG187" s="15">
        <v>50400</v>
      </c>
      <c r="AH187" s="46">
        <v>50400</v>
      </c>
      <c r="AL187" s="48">
        <v>8</v>
      </c>
      <c r="AN187" s="45">
        <v>4032</v>
      </c>
      <c r="AO187" s="48">
        <v>33311</v>
      </c>
      <c r="AQ187" s="52" t="s">
        <v>7050</v>
      </c>
      <c r="AR187" s="52">
        <v>156</v>
      </c>
      <c r="AS187" s="52">
        <v>632</v>
      </c>
    </row>
    <row r="188" spans="3:45" x14ac:dyDescent="0.25">
      <c r="C188" s="39" t="s">
        <v>5851</v>
      </c>
      <c r="D188" s="38" t="s">
        <v>3039</v>
      </c>
      <c r="E188" s="38" t="s">
        <v>25</v>
      </c>
      <c r="F188" s="39" t="s">
        <v>938</v>
      </c>
      <c r="G188" t="s">
        <v>938</v>
      </c>
      <c r="H188" s="21">
        <v>9106027644</v>
      </c>
      <c r="I188" t="s">
        <v>938</v>
      </c>
      <c r="J188" s="40" t="s">
        <v>7512</v>
      </c>
      <c r="L188" s="42" t="s">
        <v>26</v>
      </c>
      <c r="M188" s="42" t="s">
        <v>1108</v>
      </c>
      <c r="N188" s="43" t="s">
        <v>938</v>
      </c>
      <c r="O188" s="15" t="s">
        <v>7513</v>
      </c>
      <c r="S188" s="40" t="s">
        <v>7514</v>
      </c>
      <c r="V188" s="40" t="s">
        <v>7514</v>
      </c>
      <c r="Y188" s="15" t="s">
        <v>6130</v>
      </c>
      <c r="AB188" s="51">
        <v>5111</v>
      </c>
      <c r="AC188" s="51">
        <v>131</v>
      </c>
      <c r="AE188" s="45">
        <v>1</v>
      </c>
      <c r="AG188" s="15">
        <v>73431</v>
      </c>
      <c r="AH188" s="46">
        <v>73431</v>
      </c>
      <c r="AL188" s="48">
        <v>8</v>
      </c>
      <c r="AN188" s="45">
        <v>5874.4800000000005</v>
      </c>
      <c r="AO188" s="48">
        <v>33311</v>
      </c>
      <c r="AQ188" s="52" t="s">
        <v>7050</v>
      </c>
      <c r="AR188" s="52">
        <v>156</v>
      </c>
      <c r="AS188" s="52">
        <v>632</v>
      </c>
    </row>
    <row r="189" spans="3:45" x14ac:dyDescent="0.25">
      <c r="C189" s="39" t="s">
        <v>5851</v>
      </c>
      <c r="D189" s="38" t="s">
        <v>3039</v>
      </c>
      <c r="E189" s="38" t="s">
        <v>25</v>
      </c>
      <c r="F189" s="39" t="s">
        <v>938</v>
      </c>
      <c r="G189" t="s">
        <v>938</v>
      </c>
      <c r="H189" s="21">
        <v>9106027644</v>
      </c>
      <c r="I189" t="s">
        <v>938</v>
      </c>
      <c r="J189" s="40" t="s">
        <v>7512</v>
      </c>
      <c r="L189" s="42" t="s">
        <v>26</v>
      </c>
      <c r="M189" s="42" t="s">
        <v>1108</v>
      </c>
      <c r="N189" s="43" t="s">
        <v>938</v>
      </c>
      <c r="O189" s="15" t="s">
        <v>7513</v>
      </c>
      <c r="S189" s="40" t="s">
        <v>7514</v>
      </c>
      <c r="V189" s="40" t="s">
        <v>7514</v>
      </c>
      <c r="Y189" s="15" t="s">
        <v>6183</v>
      </c>
      <c r="AB189" s="51">
        <v>5111</v>
      </c>
      <c r="AC189" s="51">
        <v>131</v>
      </c>
      <c r="AE189" s="45">
        <v>2</v>
      </c>
      <c r="AG189" s="15">
        <v>41150</v>
      </c>
      <c r="AH189" s="46">
        <v>82300</v>
      </c>
      <c r="AL189" s="48">
        <v>8</v>
      </c>
      <c r="AN189" s="45">
        <v>6584</v>
      </c>
      <c r="AO189" s="48">
        <v>33311</v>
      </c>
      <c r="AQ189" s="52" t="s">
        <v>7050</v>
      </c>
      <c r="AR189" s="52">
        <v>156</v>
      </c>
      <c r="AS189" s="52">
        <v>632</v>
      </c>
    </row>
    <row r="190" spans="3:45" x14ac:dyDescent="0.25">
      <c r="C190" s="39" t="s">
        <v>5851</v>
      </c>
      <c r="D190" s="38" t="s">
        <v>3039</v>
      </c>
      <c r="E190" s="38" t="s">
        <v>25</v>
      </c>
      <c r="F190" s="39" t="s">
        <v>938</v>
      </c>
      <c r="G190" t="s">
        <v>938</v>
      </c>
      <c r="H190" s="21">
        <v>9106027644</v>
      </c>
      <c r="I190" t="s">
        <v>938</v>
      </c>
      <c r="J190" s="40" t="s">
        <v>7512</v>
      </c>
      <c r="L190" s="42" t="s">
        <v>26</v>
      </c>
      <c r="M190" s="42" t="s">
        <v>1108</v>
      </c>
      <c r="N190" s="43" t="s">
        <v>938</v>
      </c>
      <c r="O190" s="15" t="s">
        <v>7513</v>
      </c>
      <c r="S190" s="40" t="s">
        <v>7514</v>
      </c>
      <c r="V190" s="40" t="s">
        <v>7514</v>
      </c>
      <c r="Y190" s="15" t="s">
        <v>6172</v>
      </c>
      <c r="AB190" s="51">
        <v>5111</v>
      </c>
      <c r="AC190" s="51">
        <v>131</v>
      </c>
      <c r="AE190" s="45">
        <v>3</v>
      </c>
      <c r="AG190" s="15">
        <v>49500</v>
      </c>
      <c r="AH190" s="46">
        <v>148500</v>
      </c>
      <c r="AL190" s="48">
        <v>8</v>
      </c>
      <c r="AN190" s="45">
        <v>11880</v>
      </c>
      <c r="AO190" s="48">
        <v>33311</v>
      </c>
      <c r="AQ190" s="52" t="s">
        <v>7050</v>
      </c>
      <c r="AR190" s="52">
        <v>156</v>
      </c>
      <c r="AS190" s="52">
        <v>632</v>
      </c>
    </row>
    <row r="191" spans="3:45" x14ac:dyDescent="0.25">
      <c r="C191" s="39" t="s">
        <v>5851</v>
      </c>
      <c r="D191" s="38" t="s">
        <v>3039</v>
      </c>
      <c r="E191" s="38" t="s">
        <v>25</v>
      </c>
      <c r="F191" s="39" t="s">
        <v>938</v>
      </c>
      <c r="G191" t="s">
        <v>938</v>
      </c>
      <c r="H191" s="21">
        <v>9106027644</v>
      </c>
      <c r="I191" t="s">
        <v>938</v>
      </c>
      <c r="J191" s="40" t="s">
        <v>7512</v>
      </c>
      <c r="L191" s="42" t="s">
        <v>26</v>
      </c>
      <c r="M191" s="42" t="s">
        <v>1108</v>
      </c>
      <c r="N191" s="43" t="s">
        <v>938</v>
      </c>
      <c r="O191" s="15" t="s">
        <v>7513</v>
      </c>
      <c r="S191" s="40" t="s">
        <v>7514</v>
      </c>
      <c r="V191" s="40" t="s">
        <v>7514</v>
      </c>
      <c r="Y191" s="15" t="s">
        <v>6254</v>
      </c>
      <c r="AB191" s="51">
        <v>5111</v>
      </c>
      <c r="AC191" s="51">
        <v>131</v>
      </c>
      <c r="AE191" s="45">
        <v>4</v>
      </c>
      <c r="AG191" s="15">
        <v>45588</v>
      </c>
      <c r="AH191" s="46">
        <v>182352</v>
      </c>
      <c r="AL191" s="48">
        <v>8</v>
      </c>
      <c r="AN191" s="45">
        <v>14588.16</v>
      </c>
      <c r="AO191" s="48">
        <v>33311</v>
      </c>
      <c r="AQ191" s="52" t="s">
        <v>7050</v>
      </c>
      <c r="AR191" s="52">
        <v>156</v>
      </c>
      <c r="AS191" s="52">
        <v>632</v>
      </c>
    </row>
    <row r="192" spans="3:45" x14ac:dyDescent="0.25">
      <c r="C192" s="39" t="s">
        <v>5851</v>
      </c>
      <c r="D192" s="38" t="s">
        <v>3039</v>
      </c>
      <c r="E192" s="38" t="s">
        <v>25</v>
      </c>
      <c r="F192" s="39" t="s">
        <v>938</v>
      </c>
      <c r="G192" t="s">
        <v>938</v>
      </c>
      <c r="H192" s="21">
        <v>9106027644</v>
      </c>
      <c r="I192" t="s">
        <v>938</v>
      </c>
      <c r="J192" s="40" t="s">
        <v>7512</v>
      </c>
      <c r="L192" s="42" t="s">
        <v>26</v>
      </c>
      <c r="M192" s="42" t="s">
        <v>1108</v>
      </c>
      <c r="N192" s="43" t="s">
        <v>938</v>
      </c>
      <c r="O192" s="15" t="s">
        <v>7513</v>
      </c>
      <c r="S192" s="40" t="s">
        <v>7514</v>
      </c>
      <c r="V192" s="40" t="s">
        <v>7514</v>
      </c>
      <c r="Y192" s="15" t="s">
        <v>6227</v>
      </c>
      <c r="AB192" s="51">
        <v>5111</v>
      </c>
      <c r="AC192" s="51">
        <v>131</v>
      </c>
      <c r="AE192" s="45">
        <v>6</v>
      </c>
      <c r="AG192" s="15">
        <v>46000</v>
      </c>
      <c r="AH192" s="46">
        <v>276000</v>
      </c>
      <c r="AL192" s="48">
        <v>8</v>
      </c>
      <c r="AN192" s="45">
        <v>22080</v>
      </c>
      <c r="AO192" s="48">
        <v>33311</v>
      </c>
      <c r="AQ192" s="52" t="s">
        <v>7050</v>
      </c>
      <c r="AR192" s="52">
        <v>156</v>
      </c>
      <c r="AS192" s="52">
        <v>632</v>
      </c>
    </row>
    <row r="193" spans="3:45" x14ac:dyDescent="0.25">
      <c r="C193" s="39" t="s">
        <v>5851</v>
      </c>
      <c r="D193" s="38" t="s">
        <v>3039</v>
      </c>
      <c r="E193" s="38" t="s">
        <v>25</v>
      </c>
      <c r="F193" s="39" t="s">
        <v>938</v>
      </c>
      <c r="G193" t="s">
        <v>938</v>
      </c>
      <c r="H193" s="21">
        <v>9106027644</v>
      </c>
      <c r="I193" t="s">
        <v>938</v>
      </c>
      <c r="J193" s="40" t="s">
        <v>7512</v>
      </c>
      <c r="L193" s="42" t="s">
        <v>26</v>
      </c>
      <c r="M193" s="42" t="s">
        <v>1108</v>
      </c>
      <c r="N193" s="43" t="s">
        <v>938</v>
      </c>
      <c r="O193" s="15" t="s">
        <v>7513</v>
      </c>
      <c r="S193" s="40" t="s">
        <v>7514</v>
      </c>
      <c r="V193" s="40" t="s">
        <v>7514</v>
      </c>
      <c r="Y193" s="15" t="s">
        <v>6128</v>
      </c>
      <c r="AB193" s="51">
        <v>5111</v>
      </c>
      <c r="AC193" s="51">
        <v>131</v>
      </c>
      <c r="AE193" s="45">
        <v>4</v>
      </c>
      <c r="AG193" s="15">
        <v>60885</v>
      </c>
      <c r="AH193" s="46">
        <v>243540</v>
      </c>
      <c r="AL193" s="48">
        <v>8</v>
      </c>
      <c r="AN193" s="45">
        <v>19483.2</v>
      </c>
      <c r="AO193" s="48">
        <v>33311</v>
      </c>
      <c r="AQ193" s="52" t="s">
        <v>7050</v>
      </c>
      <c r="AR193" s="52">
        <v>156</v>
      </c>
      <c r="AS193" s="52">
        <v>632</v>
      </c>
    </row>
    <row r="194" spans="3:45" x14ac:dyDescent="0.25">
      <c r="C194" s="39" t="s">
        <v>5851</v>
      </c>
      <c r="D194" s="38" t="s">
        <v>3039</v>
      </c>
      <c r="E194" s="38" t="s">
        <v>25</v>
      </c>
      <c r="F194" s="39" t="s">
        <v>938</v>
      </c>
      <c r="G194" t="s">
        <v>938</v>
      </c>
      <c r="H194" s="21">
        <v>9106027644</v>
      </c>
      <c r="I194" t="s">
        <v>938</v>
      </c>
      <c r="J194" s="40" t="s">
        <v>7512</v>
      </c>
      <c r="L194" s="42" t="s">
        <v>26</v>
      </c>
      <c r="M194" s="42" t="s">
        <v>1108</v>
      </c>
      <c r="N194" s="43" t="s">
        <v>938</v>
      </c>
      <c r="O194" s="15" t="s">
        <v>7513</v>
      </c>
      <c r="S194" s="40" t="s">
        <v>7514</v>
      </c>
      <c r="V194" s="40" t="s">
        <v>7514</v>
      </c>
      <c r="Y194" s="15" t="s">
        <v>6143</v>
      </c>
      <c r="AB194" s="51">
        <v>5111</v>
      </c>
      <c r="AC194" s="51">
        <v>131</v>
      </c>
      <c r="AE194" s="45">
        <v>5</v>
      </c>
      <c r="AG194" s="15">
        <v>70950</v>
      </c>
      <c r="AH194" s="46">
        <v>354750</v>
      </c>
      <c r="AL194" s="48">
        <v>8</v>
      </c>
      <c r="AN194" s="45">
        <v>28380</v>
      </c>
      <c r="AO194" s="48">
        <v>33311</v>
      </c>
      <c r="AQ194" s="52" t="s">
        <v>7050</v>
      </c>
      <c r="AR194" s="52">
        <v>156</v>
      </c>
      <c r="AS194" s="52">
        <v>632</v>
      </c>
    </row>
    <row r="195" spans="3:45" x14ac:dyDescent="0.25">
      <c r="C195" s="39" t="s">
        <v>5851</v>
      </c>
      <c r="D195" s="38" t="s">
        <v>3039</v>
      </c>
      <c r="E195" s="38" t="s">
        <v>25</v>
      </c>
      <c r="F195" s="39" t="s">
        <v>938</v>
      </c>
      <c r="G195" t="s">
        <v>938</v>
      </c>
      <c r="H195" s="21">
        <v>9106027644</v>
      </c>
      <c r="I195" t="s">
        <v>938</v>
      </c>
      <c r="J195" s="40" t="s">
        <v>7512</v>
      </c>
      <c r="L195" s="42" t="s">
        <v>26</v>
      </c>
      <c r="M195" s="42" t="s">
        <v>1108</v>
      </c>
      <c r="N195" s="43" t="s">
        <v>938</v>
      </c>
      <c r="O195" s="15" t="s">
        <v>7513</v>
      </c>
      <c r="S195" s="40" t="s">
        <v>7514</v>
      </c>
      <c r="V195" s="40" t="s">
        <v>7514</v>
      </c>
      <c r="Y195" s="15" t="s">
        <v>6168</v>
      </c>
      <c r="AB195" s="51">
        <v>5111</v>
      </c>
      <c r="AC195" s="51">
        <v>131</v>
      </c>
      <c r="AE195" s="45">
        <v>4</v>
      </c>
      <c r="AG195" s="15">
        <v>111606</v>
      </c>
      <c r="AH195" s="46">
        <v>446424</v>
      </c>
      <c r="AL195" s="48">
        <v>8</v>
      </c>
      <c r="AN195" s="45">
        <v>35713.919999999998</v>
      </c>
      <c r="AO195" s="48">
        <v>33311</v>
      </c>
      <c r="AQ195" s="52" t="s">
        <v>7050</v>
      </c>
      <c r="AR195" s="52">
        <v>156</v>
      </c>
      <c r="AS195" s="52">
        <v>632</v>
      </c>
    </row>
    <row r="196" spans="3:45" x14ac:dyDescent="0.25">
      <c r="C196" s="39" t="s">
        <v>5851</v>
      </c>
      <c r="D196" s="38" t="s">
        <v>3039</v>
      </c>
      <c r="E196" s="38" t="s">
        <v>25</v>
      </c>
      <c r="F196" s="39" t="s">
        <v>938</v>
      </c>
      <c r="G196" t="s">
        <v>938</v>
      </c>
      <c r="H196" s="21">
        <v>9106027644</v>
      </c>
      <c r="I196" t="s">
        <v>938</v>
      </c>
      <c r="J196" s="40" t="s">
        <v>7512</v>
      </c>
      <c r="L196" s="42" t="s">
        <v>26</v>
      </c>
      <c r="M196" s="42" t="s">
        <v>1108</v>
      </c>
      <c r="N196" s="43" t="s">
        <v>938</v>
      </c>
      <c r="O196" s="15" t="s">
        <v>7513</v>
      </c>
      <c r="S196" s="40" t="s">
        <v>7514</v>
      </c>
      <c r="V196" s="40" t="s">
        <v>7514</v>
      </c>
      <c r="Y196" s="15" t="s">
        <v>6179</v>
      </c>
      <c r="AB196" s="51">
        <v>5111</v>
      </c>
      <c r="AC196" s="51">
        <v>131</v>
      </c>
      <c r="AE196" s="45">
        <v>4</v>
      </c>
      <c r="AG196" s="15">
        <v>111058</v>
      </c>
      <c r="AH196" s="46">
        <v>444232</v>
      </c>
      <c r="AL196" s="48">
        <v>8</v>
      </c>
      <c r="AN196" s="45">
        <v>35538.559999999998</v>
      </c>
      <c r="AO196" s="48">
        <v>33311</v>
      </c>
      <c r="AQ196" s="52" t="s">
        <v>7050</v>
      </c>
      <c r="AR196" s="52">
        <v>156</v>
      </c>
      <c r="AS196" s="52">
        <v>632</v>
      </c>
    </row>
    <row r="197" spans="3:45" x14ac:dyDescent="0.25">
      <c r="C197" s="39" t="s">
        <v>5851</v>
      </c>
      <c r="D197" s="38" t="s">
        <v>3039</v>
      </c>
      <c r="E197" s="38" t="s">
        <v>25</v>
      </c>
      <c r="F197" s="39" t="s">
        <v>938</v>
      </c>
      <c r="G197" t="s">
        <v>938</v>
      </c>
      <c r="H197" s="21">
        <v>9106027660</v>
      </c>
      <c r="I197" t="s">
        <v>938</v>
      </c>
      <c r="J197" s="40" t="s">
        <v>7515</v>
      </c>
      <c r="L197" s="42" t="s">
        <v>26</v>
      </c>
      <c r="M197" s="42" t="s">
        <v>1102</v>
      </c>
      <c r="N197" s="43" t="s">
        <v>938</v>
      </c>
      <c r="O197" s="15" t="s">
        <v>7516</v>
      </c>
      <c r="S197" s="40" t="s">
        <v>7517</v>
      </c>
      <c r="V197" s="40" t="s">
        <v>7517</v>
      </c>
      <c r="Y197" s="15" t="s">
        <v>6227</v>
      </c>
      <c r="AB197" s="51">
        <v>5111</v>
      </c>
      <c r="AC197" s="51">
        <v>131</v>
      </c>
      <c r="AE197" s="45">
        <v>2</v>
      </c>
      <c r="AG197" s="15">
        <v>46000</v>
      </c>
      <c r="AH197" s="46">
        <v>92000</v>
      </c>
      <c r="AL197" s="48">
        <v>8</v>
      </c>
      <c r="AN197" s="45">
        <v>7360</v>
      </c>
      <c r="AO197" s="48">
        <v>33311</v>
      </c>
      <c r="AQ197" s="52" t="s">
        <v>7050</v>
      </c>
      <c r="AR197" s="52">
        <v>156</v>
      </c>
      <c r="AS197" s="52">
        <v>632</v>
      </c>
    </row>
    <row r="198" spans="3:45" x14ac:dyDescent="0.25">
      <c r="C198" s="39" t="s">
        <v>5851</v>
      </c>
      <c r="D198" s="38" t="s">
        <v>3039</v>
      </c>
      <c r="E198" s="38" t="s">
        <v>25</v>
      </c>
      <c r="F198" s="39" t="s">
        <v>938</v>
      </c>
      <c r="G198" t="s">
        <v>938</v>
      </c>
      <c r="H198" s="21">
        <v>9106027660</v>
      </c>
      <c r="I198" t="s">
        <v>938</v>
      </c>
      <c r="J198" s="40" t="s">
        <v>7515</v>
      </c>
      <c r="L198" s="42" t="s">
        <v>26</v>
      </c>
      <c r="M198" s="42" t="s">
        <v>1102</v>
      </c>
      <c r="N198" s="43" t="s">
        <v>938</v>
      </c>
      <c r="O198" s="15" t="s">
        <v>7516</v>
      </c>
      <c r="S198" s="40" t="s">
        <v>7517</v>
      </c>
      <c r="V198" s="40" t="s">
        <v>7517</v>
      </c>
      <c r="Y198" s="15" t="s">
        <v>6143</v>
      </c>
      <c r="AB198" s="51">
        <v>5111</v>
      </c>
      <c r="AC198" s="51">
        <v>131</v>
      </c>
      <c r="AE198" s="45">
        <v>1</v>
      </c>
      <c r="AG198" s="15">
        <v>70950</v>
      </c>
      <c r="AH198" s="46">
        <v>70950</v>
      </c>
      <c r="AL198" s="48">
        <v>8</v>
      </c>
      <c r="AN198" s="45">
        <v>5676</v>
      </c>
      <c r="AO198" s="48">
        <v>33311</v>
      </c>
      <c r="AQ198" s="52" t="s">
        <v>7050</v>
      </c>
      <c r="AR198" s="52">
        <v>156</v>
      </c>
      <c r="AS198" s="52">
        <v>632</v>
      </c>
    </row>
    <row r="199" spans="3:45" x14ac:dyDescent="0.25">
      <c r="C199" s="39" t="s">
        <v>5851</v>
      </c>
      <c r="D199" s="38" t="s">
        <v>3039</v>
      </c>
      <c r="E199" s="38" t="s">
        <v>25</v>
      </c>
      <c r="F199" s="39" t="s">
        <v>938</v>
      </c>
      <c r="G199" t="s">
        <v>938</v>
      </c>
      <c r="H199" s="21">
        <v>9106027660</v>
      </c>
      <c r="I199" t="s">
        <v>938</v>
      </c>
      <c r="J199" s="40" t="s">
        <v>7515</v>
      </c>
      <c r="L199" s="42" t="s">
        <v>26</v>
      </c>
      <c r="M199" s="42" t="s">
        <v>1102</v>
      </c>
      <c r="N199" s="43" t="s">
        <v>938</v>
      </c>
      <c r="O199" s="15" t="s">
        <v>7516</v>
      </c>
      <c r="S199" s="40" t="s">
        <v>7517</v>
      </c>
      <c r="V199" s="40" t="s">
        <v>7517</v>
      </c>
      <c r="Y199" s="15" t="s">
        <v>6168</v>
      </c>
      <c r="AB199" s="51">
        <v>5111</v>
      </c>
      <c r="AC199" s="51">
        <v>131</v>
      </c>
      <c r="AE199" s="45">
        <v>1</v>
      </c>
      <c r="AG199" s="15">
        <v>111606</v>
      </c>
      <c r="AH199" s="46">
        <v>111606</v>
      </c>
      <c r="AL199" s="48">
        <v>8</v>
      </c>
      <c r="AN199" s="45">
        <v>8928.48</v>
      </c>
      <c r="AO199" s="48">
        <v>33311</v>
      </c>
      <c r="AQ199" s="52" t="s">
        <v>7050</v>
      </c>
      <c r="AR199" s="52">
        <v>156</v>
      </c>
      <c r="AS199" s="52">
        <v>632</v>
      </c>
    </row>
    <row r="200" spans="3:45" x14ac:dyDescent="0.25">
      <c r="C200" s="39" t="s">
        <v>5851</v>
      </c>
      <c r="D200" s="38" t="s">
        <v>3039</v>
      </c>
      <c r="E200" s="38" t="s">
        <v>25</v>
      </c>
      <c r="F200" s="39" t="s">
        <v>938</v>
      </c>
      <c r="G200" t="s">
        <v>938</v>
      </c>
      <c r="H200" s="21">
        <v>9106027702</v>
      </c>
      <c r="I200" t="s">
        <v>938</v>
      </c>
      <c r="J200" s="40" t="s">
        <v>7518</v>
      </c>
      <c r="L200" s="42" t="s">
        <v>26</v>
      </c>
      <c r="M200" s="42" t="s">
        <v>972</v>
      </c>
      <c r="N200" s="43" t="s">
        <v>938</v>
      </c>
      <c r="O200" s="15" t="s">
        <v>6053</v>
      </c>
      <c r="S200" s="40" t="s">
        <v>7519</v>
      </c>
      <c r="V200" s="40" t="s">
        <v>7519</v>
      </c>
      <c r="Y200" s="15" t="s">
        <v>6179</v>
      </c>
      <c r="AB200" s="51">
        <v>5111</v>
      </c>
      <c r="AC200" s="51">
        <v>131</v>
      </c>
      <c r="AE200" s="45">
        <v>3</v>
      </c>
      <c r="AG200" s="15">
        <v>111058</v>
      </c>
      <c r="AH200" s="46">
        <v>333174</v>
      </c>
      <c r="AL200" s="48">
        <v>8</v>
      </c>
      <c r="AN200" s="45">
        <v>26653.920000000002</v>
      </c>
      <c r="AO200" s="48">
        <v>33311</v>
      </c>
      <c r="AQ200" s="52" t="s">
        <v>7050</v>
      </c>
      <c r="AR200" s="52">
        <v>156</v>
      </c>
      <c r="AS200" s="52">
        <v>632</v>
      </c>
    </row>
    <row r="201" spans="3:45" x14ac:dyDescent="0.25">
      <c r="C201" s="39" t="s">
        <v>5851</v>
      </c>
      <c r="D201" s="38" t="s">
        <v>3039</v>
      </c>
      <c r="E201" s="38" t="s">
        <v>25</v>
      </c>
      <c r="F201" s="39" t="s">
        <v>938</v>
      </c>
      <c r="G201" t="s">
        <v>938</v>
      </c>
      <c r="H201" s="21">
        <v>9106027683</v>
      </c>
      <c r="I201" t="s">
        <v>938</v>
      </c>
      <c r="J201" s="40" t="s">
        <v>7520</v>
      </c>
      <c r="L201" s="42" t="s">
        <v>26</v>
      </c>
      <c r="M201" s="42" t="s">
        <v>1162</v>
      </c>
      <c r="N201" s="43" t="s">
        <v>938</v>
      </c>
      <c r="O201" s="15" t="s">
        <v>5945</v>
      </c>
      <c r="S201" s="40" t="s">
        <v>7521</v>
      </c>
      <c r="V201" s="40" t="s">
        <v>7521</v>
      </c>
      <c r="Y201" s="15" t="s">
        <v>6183</v>
      </c>
      <c r="AB201" s="51">
        <v>5111</v>
      </c>
      <c r="AC201" s="51">
        <v>131</v>
      </c>
      <c r="AE201" s="45">
        <v>3</v>
      </c>
      <c r="AG201" s="15">
        <v>41150</v>
      </c>
      <c r="AH201" s="46">
        <v>123450</v>
      </c>
      <c r="AL201" s="48">
        <v>8</v>
      </c>
      <c r="AN201" s="45">
        <v>9876</v>
      </c>
      <c r="AO201" s="48">
        <v>33311</v>
      </c>
      <c r="AQ201" s="52" t="s">
        <v>7050</v>
      </c>
      <c r="AR201" s="52">
        <v>156</v>
      </c>
      <c r="AS201" s="52">
        <v>632</v>
      </c>
    </row>
    <row r="202" spans="3:45" x14ac:dyDescent="0.25">
      <c r="C202" s="39" t="s">
        <v>5851</v>
      </c>
      <c r="D202" s="38" t="s">
        <v>3039</v>
      </c>
      <c r="E202" s="38" t="s">
        <v>25</v>
      </c>
      <c r="F202" s="39" t="s">
        <v>938</v>
      </c>
      <c r="G202" t="s">
        <v>938</v>
      </c>
      <c r="H202" s="21">
        <v>9106027729</v>
      </c>
      <c r="I202" t="s">
        <v>938</v>
      </c>
      <c r="J202" s="40" t="s">
        <v>7522</v>
      </c>
      <c r="L202" s="42" t="s">
        <v>26</v>
      </c>
      <c r="M202" s="42" t="s">
        <v>988</v>
      </c>
      <c r="N202" s="43" t="s">
        <v>938</v>
      </c>
      <c r="O202" s="15" t="s">
        <v>6053</v>
      </c>
      <c r="S202" s="40" t="s">
        <v>7519</v>
      </c>
      <c r="V202" s="40" t="s">
        <v>7519</v>
      </c>
      <c r="Y202" s="15" t="s">
        <v>6130</v>
      </c>
      <c r="AB202" s="51">
        <v>5111</v>
      </c>
      <c r="AC202" s="51">
        <v>131</v>
      </c>
      <c r="AE202" s="45">
        <v>1</v>
      </c>
      <c r="AG202" s="15">
        <v>73431</v>
      </c>
      <c r="AH202" s="46">
        <v>73431</v>
      </c>
      <c r="AL202" s="48">
        <v>8</v>
      </c>
      <c r="AN202" s="45">
        <v>5874.4800000000005</v>
      </c>
      <c r="AO202" s="48">
        <v>33311</v>
      </c>
      <c r="AQ202" s="52" t="s">
        <v>7050</v>
      </c>
      <c r="AR202" s="52">
        <v>156</v>
      </c>
      <c r="AS202" s="52">
        <v>632</v>
      </c>
    </row>
    <row r="203" spans="3:45" x14ac:dyDescent="0.25">
      <c r="C203" s="39" t="s">
        <v>5851</v>
      </c>
      <c r="D203" s="38" t="s">
        <v>3039</v>
      </c>
      <c r="E203" s="38" t="s">
        <v>25</v>
      </c>
      <c r="F203" s="39" t="s">
        <v>938</v>
      </c>
      <c r="G203" t="s">
        <v>938</v>
      </c>
      <c r="H203" s="21">
        <v>9106027729</v>
      </c>
      <c r="I203" t="s">
        <v>938</v>
      </c>
      <c r="J203" s="40" t="s">
        <v>7522</v>
      </c>
      <c r="L203" s="42" t="s">
        <v>26</v>
      </c>
      <c r="M203" s="42" t="s">
        <v>988</v>
      </c>
      <c r="N203" s="43" t="s">
        <v>938</v>
      </c>
      <c r="O203" s="15" t="s">
        <v>6053</v>
      </c>
      <c r="S203" s="40" t="s">
        <v>7519</v>
      </c>
      <c r="V203" s="40" t="s">
        <v>7519</v>
      </c>
      <c r="Y203" s="15" t="s">
        <v>6254</v>
      </c>
      <c r="AB203" s="51">
        <v>5111</v>
      </c>
      <c r="AC203" s="51">
        <v>131</v>
      </c>
      <c r="AE203" s="45">
        <v>6</v>
      </c>
      <c r="AG203" s="15">
        <v>45588</v>
      </c>
      <c r="AH203" s="46">
        <v>273528</v>
      </c>
      <c r="AL203" s="48">
        <v>8</v>
      </c>
      <c r="AN203" s="45">
        <v>21882.240000000002</v>
      </c>
      <c r="AO203" s="48">
        <v>33311</v>
      </c>
      <c r="AQ203" s="52" t="s">
        <v>7050</v>
      </c>
      <c r="AR203" s="52">
        <v>156</v>
      </c>
      <c r="AS203" s="52">
        <v>632</v>
      </c>
    </row>
    <row r="204" spans="3:45" x14ac:dyDescent="0.25">
      <c r="C204" s="39" t="s">
        <v>5851</v>
      </c>
      <c r="D204" s="38" t="s">
        <v>3039</v>
      </c>
      <c r="E204" s="38" t="s">
        <v>25</v>
      </c>
      <c r="F204" s="39" t="s">
        <v>938</v>
      </c>
      <c r="G204" t="s">
        <v>938</v>
      </c>
      <c r="H204" s="21">
        <v>9106027753</v>
      </c>
      <c r="I204" t="s">
        <v>938</v>
      </c>
      <c r="J204" s="40" t="s">
        <v>7523</v>
      </c>
      <c r="L204" s="42" t="s">
        <v>26</v>
      </c>
      <c r="M204" s="42" t="s">
        <v>1048</v>
      </c>
      <c r="N204" s="43" t="s">
        <v>938</v>
      </c>
      <c r="O204" s="15" t="s">
        <v>5913</v>
      </c>
      <c r="S204" s="40" t="s">
        <v>7524</v>
      </c>
      <c r="V204" s="40" t="s">
        <v>7524</v>
      </c>
      <c r="Y204" s="15" t="s">
        <v>6254</v>
      </c>
      <c r="AB204" s="51">
        <v>5111</v>
      </c>
      <c r="AC204" s="51">
        <v>131</v>
      </c>
      <c r="AE204" s="45">
        <v>1</v>
      </c>
      <c r="AG204" s="15">
        <v>45588</v>
      </c>
      <c r="AH204" s="46">
        <v>45588</v>
      </c>
      <c r="AL204" s="48">
        <v>8</v>
      </c>
      <c r="AN204" s="45">
        <v>3647.04</v>
      </c>
      <c r="AO204" s="48">
        <v>33311</v>
      </c>
      <c r="AQ204" s="52" t="s">
        <v>7050</v>
      </c>
      <c r="AR204" s="52">
        <v>156</v>
      </c>
      <c r="AS204" s="52">
        <v>632</v>
      </c>
    </row>
    <row r="205" spans="3:45" x14ac:dyDescent="0.25">
      <c r="C205" s="39" t="s">
        <v>5851</v>
      </c>
      <c r="D205" s="38" t="s">
        <v>3039</v>
      </c>
      <c r="E205" s="38" t="s">
        <v>25</v>
      </c>
      <c r="F205" s="39" t="s">
        <v>938</v>
      </c>
      <c r="G205" t="s">
        <v>938</v>
      </c>
      <c r="H205" s="21">
        <v>9106027753</v>
      </c>
      <c r="I205" t="s">
        <v>938</v>
      </c>
      <c r="J205" s="40" t="s">
        <v>7523</v>
      </c>
      <c r="L205" s="42" t="s">
        <v>26</v>
      </c>
      <c r="M205" s="42" t="s">
        <v>1048</v>
      </c>
      <c r="N205" s="43" t="s">
        <v>938</v>
      </c>
      <c r="O205" s="15" t="s">
        <v>5913</v>
      </c>
      <c r="S205" s="40" t="s">
        <v>7524</v>
      </c>
      <c r="V205" s="40" t="s">
        <v>7524</v>
      </c>
      <c r="Y205" s="15" t="s">
        <v>6143</v>
      </c>
      <c r="AB205" s="51">
        <v>5111</v>
      </c>
      <c r="AC205" s="51">
        <v>131</v>
      </c>
      <c r="AE205" s="45">
        <v>3</v>
      </c>
      <c r="AG205" s="15">
        <v>70950</v>
      </c>
      <c r="AH205" s="46">
        <v>212850</v>
      </c>
      <c r="AL205" s="48">
        <v>8</v>
      </c>
      <c r="AN205" s="45">
        <v>17028</v>
      </c>
      <c r="AO205" s="48">
        <v>33311</v>
      </c>
      <c r="AQ205" s="52" t="s">
        <v>7050</v>
      </c>
      <c r="AR205" s="52">
        <v>156</v>
      </c>
      <c r="AS205" s="52">
        <v>632</v>
      </c>
    </row>
    <row r="206" spans="3:45" x14ac:dyDescent="0.25">
      <c r="C206" s="39" t="s">
        <v>5851</v>
      </c>
      <c r="D206" s="38" t="s">
        <v>3039</v>
      </c>
      <c r="E206" s="38" t="s">
        <v>25</v>
      </c>
      <c r="F206" s="39" t="s">
        <v>938</v>
      </c>
      <c r="G206" t="s">
        <v>938</v>
      </c>
      <c r="H206" s="21">
        <v>9106027753</v>
      </c>
      <c r="I206" t="s">
        <v>938</v>
      </c>
      <c r="J206" s="40" t="s">
        <v>7523</v>
      </c>
      <c r="L206" s="42" t="s">
        <v>26</v>
      </c>
      <c r="M206" s="42" t="s">
        <v>1048</v>
      </c>
      <c r="N206" s="43" t="s">
        <v>938</v>
      </c>
      <c r="O206" s="15" t="s">
        <v>5913</v>
      </c>
      <c r="S206" s="40" t="s">
        <v>7524</v>
      </c>
      <c r="V206" s="40" t="s">
        <v>7524</v>
      </c>
      <c r="Y206" s="15" t="s">
        <v>6183</v>
      </c>
      <c r="AB206" s="51">
        <v>5111</v>
      </c>
      <c r="AC206" s="51">
        <v>131</v>
      </c>
      <c r="AE206" s="45">
        <v>1</v>
      </c>
      <c r="AG206" s="15">
        <v>41150</v>
      </c>
      <c r="AH206" s="46">
        <v>41150</v>
      </c>
      <c r="AL206" s="48">
        <v>8</v>
      </c>
      <c r="AN206" s="45">
        <v>3292</v>
      </c>
      <c r="AO206" s="48">
        <v>33311</v>
      </c>
      <c r="AQ206" s="52" t="s">
        <v>7050</v>
      </c>
      <c r="AR206" s="52">
        <v>156</v>
      </c>
      <c r="AS206" s="52">
        <v>632</v>
      </c>
    </row>
    <row r="207" spans="3:45" x14ac:dyDescent="0.25">
      <c r="C207" s="39" t="s">
        <v>5851</v>
      </c>
      <c r="D207" s="38" t="s">
        <v>3039</v>
      </c>
      <c r="E207" s="38" t="s">
        <v>25</v>
      </c>
      <c r="F207" s="39" t="s">
        <v>938</v>
      </c>
      <c r="G207" t="s">
        <v>938</v>
      </c>
      <c r="H207" s="21">
        <v>9106027753</v>
      </c>
      <c r="I207" t="s">
        <v>938</v>
      </c>
      <c r="J207" s="40" t="s">
        <v>7523</v>
      </c>
      <c r="L207" s="42" t="s">
        <v>26</v>
      </c>
      <c r="M207" s="42" t="s">
        <v>1048</v>
      </c>
      <c r="N207" s="43" t="s">
        <v>938</v>
      </c>
      <c r="O207" s="15" t="s">
        <v>5913</v>
      </c>
      <c r="S207" s="40" t="s">
        <v>7524</v>
      </c>
      <c r="V207" s="40" t="s">
        <v>7524</v>
      </c>
      <c r="Y207" s="15" t="s">
        <v>6227</v>
      </c>
      <c r="AB207" s="51">
        <v>5111</v>
      </c>
      <c r="AC207" s="51">
        <v>131</v>
      </c>
      <c r="AE207" s="45">
        <v>1</v>
      </c>
      <c r="AG207" s="15">
        <v>46000</v>
      </c>
      <c r="AH207" s="46">
        <v>46000</v>
      </c>
      <c r="AL207" s="48">
        <v>8</v>
      </c>
      <c r="AN207" s="45">
        <v>3680</v>
      </c>
      <c r="AO207" s="48">
        <v>33311</v>
      </c>
      <c r="AQ207" s="52" t="s">
        <v>7050</v>
      </c>
      <c r="AR207" s="52">
        <v>156</v>
      </c>
      <c r="AS207" s="52">
        <v>632</v>
      </c>
    </row>
    <row r="208" spans="3:45" x14ac:dyDescent="0.25">
      <c r="C208" s="39" t="s">
        <v>5851</v>
      </c>
      <c r="D208" s="38" t="s">
        <v>3039</v>
      </c>
      <c r="E208" s="38" t="s">
        <v>25</v>
      </c>
      <c r="F208" s="39" t="s">
        <v>938</v>
      </c>
      <c r="G208" t="s">
        <v>938</v>
      </c>
      <c r="H208" s="21">
        <v>9106027782</v>
      </c>
      <c r="I208" t="s">
        <v>938</v>
      </c>
      <c r="J208" s="40" t="s">
        <v>7527</v>
      </c>
      <c r="L208" s="42" t="s">
        <v>26</v>
      </c>
      <c r="M208" s="42" t="s">
        <v>1343</v>
      </c>
      <c r="N208" s="43" t="s">
        <v>938</v>
      </c>
      <c r="O208" s="15" t="s">
        <v>7528</v>
      </c>
      <c r="S208" s="40" t="s">
        <v>7529</v>
      </c>
      <c r="V208" s="40" t="s">
        <v>7529</v>
      </c>
      <c r="Y208" s="15" t="s">
        <v>6130</v>
      </c>
      <c r="AB208" s="51">
        <v>5111</v>
      </c>
      <c r="AC208" s="51">
        <v>131</v>
      </c>
      <c r="AE208" s="45">
        <v>1</v>
      </c>
      <c r="AG208" s="15">
        <v>73431</v>
      </c>
      <c r="AH208" s="46">
        <v>73431</v>
      </c>
      <c r="AL208" s="48">
        <v>8</v>
      </c>
      <c r="AN208" s="45">
        <v>5874.4800000000005</v>
      </c>
      <c r="AO208" s="48">
        <v>33311</v>
      </c>
      <c r="AQ208" s="52" t="s">
        <v>7050</v>
      </c>
      <c r="AR208" s="52">
        <v>156</v>
      </c>
      <c r="AS208" s="52">
        <v>632</v>
      </c>
    </row>
    <row r="209" spans="3:45" x14ac:dyDescent="0.25">
      <c r="C209" s="39" t="s">
        <v>5851</v>
      </c>
      <c r="D209" s="38" t="s">
        <v>3039</v>
      </c>
      <c r="E209" s="38" t="s">
        <v>25</v>
      </c>
      <c r="F209" s="39" t="s">
        <v>938</v>
      </c>
      <c r="G209" t="s">
        <v>938</v>
      </c>
      <c r="H209" s="21">
        <v>9106027782</v>
      </c>
      <c r="I209" t="s">
        <v>938</v>
      </c>
      <c r="J209" s="40" t="s">
        <v>7527</v>
      </c>
      <c r="L209" s="42" t="s">
        <v>26</v>
      </c>
      <c r="M209" s="42" t="s">
        <v>1343</v>
      </c>
      <c r="N209" s="43" t="s">
        <v>938</v>
      </c>
      <c r="O209" s="15" t="s">
        <v>7528</v>
      </c>
      <c r="S209" s="40" t="s">
        <v>7529</v>
      </c>
      <c r="V209" s="40" t="s">
        <v>7529</v>
      </c>
      <c r="Y209" s="15" t="s">
        <v>6143</v>
      </c>
      <c r="AB209" s="51">
        <v>5111</v>
      </c>
      <c r="AC209" s="51">
        <v>131</v>
      </c>
      <c r="AE209" s="45">
        <v>2</v>
      </c>
      <c r="AG209" s="15">
        <v>70950</v>
      </c>
      <c r="AH209" s="46">
        <v>141900</v>
      </c>
      <c r="AL209" s="48">
        <v>8</v>
      </c>
      <c r="AN209" s="45">
        <v>11352</v>
      </c>
      <c r="AO209" s="48">
        <v>33311</v>
      </c>
      <c r="AQ209" s="52" t="s">
        <v>7050</v>
      </c>
      <c r="AR209" s="52">
        <v>156</v>
      </c>
      <c r="AS209" s="52">
        <v>632</v>
      </c>
    </row>
    <row r="210" spans="3:45" x14ac:dyDescent="0.25">
      <c r="C210" s="39" t="s">
        <v>5851</v>
      </c>
      <c r="D210" s="38" t="s">
        <v>3039</v>
      </c>
      <c r="E210" s="38" t="s">
        <v>25</v>
      </c>
      <c r="F210" s="39" t="s">
        <v>938</v>
      </c>
      <c r="G210" t="s">
        <v>938</v>
      </c>
      <c r="H210" s="21">
        <v>9106027782</v>
      </c>
      <c r="I210" t="s">
        <v>938</v>
      </c>
      <c r="J210" s="40" t="s">
        <v>7527</v>
      </c>
      <c r="L210" s="42" t="s">
        <v>26</v>
      </c>
      <c r="M210" s="42" t="s">
        <v>1343</v>
      </c>
      <c r="N210" s="43" t="s">
        <v>938</v>
      </c>
      <c r="O210" s="15" t="s">
        <v>7528</v>
      </c>
      <c r="S210" s="40" t="s">
        <v>7529</v>
      </c>
      <c r="V210" s="40" t="s">
        <v>7529</v>
      </c>
      <c r="Y210" s="15" t="s">
        <v>6168</v>
      </c>
      <c r="AB210" s="51">
        <v>5111</v>
      </c>
      <c r="AC210" s="51">
        <v>131</v>
      </c>
      <c r="AE210" s="45">
        <v>2</v>
      </c>
      <c r="AG210" s="15">
        <v>111606</v>
      </c>
      <c r="AH210" s="46">
        <v>223212</v>
      </c>
      <c r="AL210" s="48">
        <v>8</v>
      </c>
      <c r="AN210" s="45">
        <v>17856.96</v>
      </c>
      <c r="AO210" s="48">
        <v>33311</v>
      </c>
      <c r="AQ210" s="52" t="s">
        <v>7050</v>
      </c>
      <c r="AR210" s="52">
        <v>156</v>
      </c>
      <c r="AS210" s="52">
        <v>632</v>
      </c>
    </row>
    <row r="211" spans="3:45" x14ac:dyDescent="0.25">
      <c r="C211" s="39" t="s">
        <v>5851</v>
      </c>
      <c r="D211" s="38" t="s">
        <v>3039</v>
      </c>
      <c r="E211" s="38" t="s">
        <v>25</v>
      </c>
      <c r="F211" s="39" t="s">
        <v>938</v>
      </c>
      <c r="G211" t="s">
        <v>938</v>
      </c>
      <c r="H211" s="21">
        <v>9106027790</v>
      </c>
      <c r="I211" t="s">
        <v>938</v>
      </c>
      <c r="J211" s="40" t="s">
        <v>7532</v>
      </c>
      <c r="L211" s="42" t="s">
        <v>26</v>
      </c>
      <c r="M211" s="42" t="s">
        <v>1286</v>
      </c>
      <c r="N211" s="43" t="s">
        <v>938</v>
      </c>
      <c r="O211" s="15" t="s">
        <v>7533</v>
      </c>
      <c r="S211" s="40" t="s">
        <v>7534</v>
      </c>
      <c r="V211" s="40" t="s">
        <v>7534</v>
      </c>
      <c r="Y211" s="15" t="s">
        <v>6227</v>
      </c>
      <c r="AB211" s="51">
        <v>5111</v>
      </c>
      <c r="AC211" s="51">
        <v>131</v>
      </c>
      <c r="AE211" s="45">
        <v>1</v>
      </c>
      <c r="AG211" s="15">
        <v>46000</v>
      </c>
      <c r="AH211" s="46">
        <v>46000</v>
      </c>
      <c r="AL211" s="48">
        <v>8</v>
      </c>
      <c r="AN211" s="45">
        <v>3680</v>
      </c>
      <c r="AO211" s="48">
        <v>33311</v>
      </c>
      <c r="AQ211" s="52" t="s">
        <v>7050</v>
      </c>
      <c r="AR211" s="52">
        <v>156</v>
      </c>
      <c r="AS211" s="52">
        <v>632</v>
      </c>
    </row>
    <row r="212" spans="3:45" x14ac:dyDescent="0.25">
      <c r="C212" s="39" t="s">
        <v>5851</v>
      </c>
      <c r="D212" s="38" t="s">
        <v>3039</v>
      </c>
      <c r="E212" s="38" t="s">
        <v>25</v>
      </c>
      <c r="F212" s="39" t="s">
        <v>938</v>
      </c>
      <c r="G212" t="s">
        <v>938</v>
      </c>
      <c r="H212" s="21">
        <v>9106027790</v>
      </c>
      <c r="I212" t="s">
        <v>938</v>
      </c>
      <c r="J212" s="40" t="s">
        <v>7532</v>
      </c>
      <c r="L212" s="42" t="s">
        <v>26</v>
      </c>
      <c r="M212" s="42" t="s">
        <v>1286</v>
      </c>
      <c r="N212" s="43" t="s">
        <v>938</v>
      </c>
      <c r="O212" s="15" t="s">
        <v>7533</v>
      </c>
      <c r="S212" s="40" t="s">
        <v>7534</v>
      </c>
      <c r="V212" s="40" t="s">
        <v>7534</v>
      </c>
      <c r="Y212" s="15" t="s">
        <v>6143</v>
      </c>
      <c r="AB212" s="51">
        <v>5111</v>
      </c>
      <c r="AC212" s="51">
        <v>131</v>
      </c>
      <c r="AE212" s="45">
        <v>2</v>
      </c>
      <c r="AG212" s="15">
        <v>70950</v>
      </c>
      <c r="AH212" s="46">
        <v>141900</v>
      </c>
      <c r="AL212" s="48">
        <v>8</v>
      </c>
      <c r="AN212" s="45">
        <v>11352</v>
      </c>
      <c r="AO212" s="48">
        <v>33311</v>
      </c>
      <c r="AQ212" s="52" t="s">
        <v>7050</v>
      </c>
      <c r="AR212" s="52">
        <v>156</v>
      </c>
      <c r="AS212" s="52">
        <v>632</v>
      </c>
    </row>
    <row r="213" spans="3:45" x14ac:dyDescent="0.25">
      <c r="C213" s="39" t="s">
        <v>5851</v>
      </c>
      <c r="D213" s="38" t="s">
        <v>3039</v>
      </c>
      <c r="E213" s="38" t="s">
        <v>25</v>
      </c>
      <c r="F213" s="39" t="s">
        <v>938</v>
      </c>
      <c r="G213" t="s">
        <v>938</v>
      </c>
      <c r="H213" s="21">
        <v>9106027790</v>
      </c>
      <c r="I213" t="s">
        <v>938</v>
      </c>
      <c r="J213" s="40" t="s">
        <v>7532</v>
      </c>
      <c r="L213" s="42" t="s">
        <v>26</v>
      </c>
      <c r="M213" s="42" t="s">
        <v>1286</v>
      </c>
      <c r="N213" s="43" t="s">
        <v>938</v>
      </c>
      <c r="O213" s="15" t="s">
        <v>7533</v>
      </c>
      <c r="S213" s="40" t="s">
        <v>7534</v>
      </c>
      <c r="V213" s="40" t="s">
        <v>7534</v>
      </c>
      <c r="Y213" s="15" t="s">
        <v>6128</v>
      </c>
      <c r="AB213" s="51">
        <v>5111</v>
      </c>
      <c r="AC213" s="51">
        <v>131</v>
      </c>
      <c r="AE213" s="45">
        <v>1</v>
      </c>
      <c r="AG213" s="15">
        <v>60885</v>
      </c>
      <c r="AH213" s="46">
        <v>60885</v>
      </c>
      <c r="AL213" s="48">
        <v>8</v>
      </c>
      <c r="AN213" s="45">
        <v>4870.8</v>
      </c>
      <c r="AO213" s="48">
        <v>33311</v>
      </c>
      <c r="AQ213" s="52" t="s">
        <v>7050</v>
      </c>
      <c r="AR213" s="52">
        <v>156</v>
      </c>
      <c r="AS213" s="52">
        <v>632</v>
      </c>
    </row>
    <row r="214" spans="3:45" x14ac:dyDescent="0.25">
      <c r="C214" s="39" t="s">
        <v>5851</v>
      </c>
      <c r="D214" s="38" t="s">
        <v>3039</v>
      </c>
      <c r="E214" s="38" t="s">
        <v>25</v>
      </c>
      <c r="F214" s="39" t="s">
        <v>938</v>
      </c>
      <c r="G214" t="s">
        <v>938</v>
      </c>
      <c r="H214" s="21">
        <v>9106027790</v>
      </c>
      <c r="I214" t="s">
        <v>938</v>
      </c>
      <c r="J214" s="40" t="s">
        <v>7532</v>
      </c>
      <c r="L214" s="42" t="s">
        <v>26</v>
      </c>
      <c r="M214" s="42" t="s">
        <v>1286</v>
      </c>
      <c r="N214" s="43" t="s">
        <v>938</v>
      </c>
      <c r="O214" s="15" t="s">
        <v>7533</v>
      </c>
      <c r="S214" s="40" t="s">
        <v>7534</v>
      </c>
      <c r="V214" s="40" t="s">
        <v>7534</v>
      </c>
      <c r="Y214" s="15" t="s">
        <v>6183</v>
      </c>
      <c r="AB214" s="51">
        <v>5111</v>
      </c>
      <c r="AC214" s="51">
        <v>131</v>
      </c>
      <c r="AE214" s="45">
        <v>1</v>
      </c>
      <c r="AG214" s="15">
        <v>41150</v>
      </c>
      <c r="AH214" s="46">
        <v>41150</v>
      </c>
      <c r="AL214" s="48">
        <v>8</v>
      </c>
      <c r="AN214" s="45">
        <v>3292</v>
      </c>
      <c r="AO214" s="48">
        <v>33311</v>
      </c>
      <c r="AQ214" s="52" t="s">
        <v>7050</v>
      </c>
      <c r="AR214" s="52">
        <v>156</v>
      </c>
      <c r="AS214" s="52">
        <v>632</v>
      </c>
    </row>
    <row r="215" spans="3:45" x14ac:dyDescent="0.25">
      <c r="C215" s="39" t="s">
        <v>5851</v>
      </c>
      <c r="D215" s="38" t="s">
        <v>3039</v>
      </c>
      <c r="E215" s="38" t="s">
        <v>25</v>
      </c>
      <c r="F215" s="39" t="s">
        <v>938</v>
      </c>
      <c r="G215" t="s">
        <v>938</v>
      </c>
      <c r="H215" s="21">
        <v>9106027790</v>
      </c>
      <c r="I215" t="s">
        <v>938</v>
      </c>
      <c r="J215" s="40" t="s">
        <v>7532</v>
      </c>
      <c r="L215" s="42" t="s">
        <v>26</v>
      </c>
      <c r="M215" s="42" t="s">
        <v>1286</v>
      </c>
      <c r="N215" s="43" t="s">
        <v>938</v>
      </c>
      <c r="O215" s="15" t="s">
        <v>7533</v>
      </c>
      <c r="S215" s="40" t="s">
        <v>7534</v>
      </c>
      <c r="V215" s="40" t="s">
        <v>7534</v>
      </c>
      <c r="Y215" s="15" t="s">
        <v>6254</v>
      </c>
      <c r="AB215" s="51">
        <v>5111</v>
      </c>
      <c r="AC215" s="51">
        <v>131</v>
      </c>
      <c r="AE215" s="45">
        <v>1</v>
      </c>
      <c r="AG215" s="15">
        <v>45588</v>
      </c>
      <c r="AH215" s="46">
        <v>45588</v>
      </c>
      <c r="AL215" s="48">
        <v>8</v>
      </c>
      <c r="AN215" s="45">
        <v>3647.04</v>
      </c>
      <c r="AO215" s="48">
        <v>33311</v>
      </c>
      <c r="AQ215" s="52" t="s">
        <v>7050</v>
      </c>
      <c r="AR215" s="52">
        <v>156</v>
      </c>
      <c r="AS215" s="52">
        <v>632</v>
      </c>
    </row>
    <row r="216" spans="3:45" x14ac:dyDescent="0.25">
      <c r="C216" s="39" t="s">
        <v>5851</v>
      </c>
      <c r="D216" s="38" t="s">
        <v>3039</v>
      </c>
      <c r="E216" s="38" t="s">
        <v>25</v>
      </c>
      <c r="F216" s="39" t="s">
        <v>938</v>
      </c>
      <c r="G216" t="s">
        <v>938</v>
      </c>
      <c r="H216" s="21">
        <v>9106027882</v>
      </c>
      <c r="I216" t="s">
        <v>938</v>
      </c>
      <c r="J216" s="40" t="s">
        <v>7537</v>
      </c>
      <c r="L216" s="42" t="s">
        <v>26</v>
      </c>
      <c r="M216" s="42" t="s">
        <v>994</v>
      </c>
      <c r="N216" s="43" t="s">
        <v>938</v>
      </c>
      <c r="O216" s="15" t="s">
        <v>6274</v>
      </c>
      <c r="S216" s="40" t="s">
        <v>7538</v>
      </c>
      <c r="V216" s="40" t="s">
        <v>7538</v>
      </c>
      <c r="Y216" s="15" t="s">
        <v>6179</v>
      </c>
      <c r="AB216" s="51">
        <v>5111</v>
      </c>
      <c r="AC216" s="51">
        <v>131</v>
      </c>
      <c r="AE216" s="45">
        <v>4</v>
      </c>
      <c r="AG216" s="15">
        <v>111058</v>
      </c>
      <c r="AH216" s="46">
        <v>444232</v>
      </c>
      <c r="AL216" s="48">
        <v>8</v>
      </c>
      <c r="AN216" s="45">
        <v>35538.559999999998</v>
      </c>
      <c r="AO216" s="48">
        <v>33311</v>
      </c>
      <c r="AQ216" s="52" t="s">
        <v>7050</v>
      </c>
      <c r="AR216" s="52">
        <v>156</v>
      </c>
      <c r="AS216" s="52">
        <v>632</v>
      </c>
    </row>
    <row r="217" spans="3:45" x14ac:dyDescent="0.25">
      <c r="C217" s="39" t="s">
        <v>5851</v>
      </c>
      <c r="D217" s="38" t="s">
        <v>3039</v>
      </c>
      <c r="E217" s="38" t="s">
        <v>25</v>
      </c>
      <c r="F217" s="39" t="s">
        <v>938</v>
      </c>
      <c r="G217" t="s">
        <v>938</v>
      </c>
      <c r="H217" s="21">
        <v>9106027927</v>
      </c>
      <c r="I217" t="s">
        <v>938</v>
      </c>
      <c r="J217" s="40" t="s">
        <v>7539</v>
      </c>
      <c r="L217" s="42" t="s">
        <v>26</v>
      </c>
      <c r="M217" s="42" t="s">
        <v>1087</v>
      </c>
      <c r="N217" s="43" t="s">
        <v>938</v>
      </c>
      <c r="O217" s="15" t="s">
        <v>6070</v>
      </c>
      <c r="S217" s="40" t="s">
        <v>7540</v>
      </c>
      <c r="V217" s="40" t="s">
        <v>7540</v>
      </c>
      <c r="Y217" s="15" t="s">
        <v>6179</v>
      </c>
      <c r="AB217" s="51">
        <v>5111</v>
      </c>
      <c r="AC217" s="51">
        <v>131</v>
      </c>
      <c r="AE217" s="45">
        <v>5</v>
      </c>
      <c r="AG217" s="15">
        <v>111058</v>
      </c>
      <c r="AH217" s="46">
        <v>555290</v>
      </c>
      <c r="AL217" s="48">
        <v>8</v>
      </c>
      <c r="AN217" s="45">
        <v>44423.200000000004</v>
      </c>
      <c r="AO217" s="48">
        <v>33311</v>
      </c>
      <c r="AQ217" s="52" t="s">
        <v>7050</v>
      </c>
      <c r="AR217" s="52">
        <v>156</v>
      </c>
      <c r="AS217" s="52">
        <v>632</v>
      </c>
    </row>
    <row r="218" spans="3:45" x14ac:dyDescent="0.25">
      <c r="C218" s="39" t="s">
        <v>5851</v>
      </c>
      <c r="D218" s="38" t="s">
        <v>3039</v>
      </c>
      <c r="E218" s="38" t="s">
        <v>25</v>
      </c>
      <c r="F218" s="39" t="s">
        <v>938</v>
      </c>
      <c r="G218" t="s">
        <v>938</v>
      </c>
      <c r="H218" s="21">
        <v>9106027906</v>
      </c>
      <c r="I218" t="s">
        <v>938</v>
      </c>
      <c r="J218" s="40" t="s">
        <v>7541</v>
      </c>
      <c r="L218" s="42" t="s">
        <v>26</v>
      </c>
      <c r="M218" s="42" t="s">
        <v>1015</v>
      </c>
      <c r="N218" s="43" t="s">
        <v>938</v>
      </c>
      <c r="O218" s="15" t="s">
        <v>5941</v>
      </c>
      <c r="S218" s="40" t="s">
        <v>7542</v>
      </c>
      <c r="V218" s="40" t="s">
        <v>7542</v>
      </c>
      <c r="Y218" s="15" t="s">
        <v>6130</v>
      </c>
      <c r="AB218" s="51">
        <v>5111</v>
      </c>
      <c r="AC218" s="51">
        <v>131</v>
      </c>
      <c r="AE218" s="45">
        <v>2</v>
      </c>
      <c r="AG218" s="15">
        <v>73431</v>
      </c>
      <c r="AH218" s="46">
        <v>146862</v>
      </c>
      <c r="AL218" s="48">
        <v>8</v>
      </c>
      <c r="AN218" s="45">
        <v>11748.960000000001</v>
      </c>
      <c r="AO218" s="48">
        <v>33311</v>
      </c>
      <c r="AQ218" s="52" t="s">
        <v>7050</v>
      </c>
      <c r="AR218" s="52">
        <v>156</v>
      </c>
      <c r="AS218" s="52">
        <v>632</v>
      </c>
    </row>
    <row r="219" spans="3:45" x14ac:dyDescent="0.25">
      <c r="C219" s="39" t="s">
        <v>5851</v>
      </c>
      <c r="D219" s="38" t="s">
        <v>3039</v>
      </c>
      <c r="E219" s="38" t="s">
        <v>25</v>
      </c>
      <c r="F219" s="39" t="s">
        <v>938</v>
      </c>
      <c r="G219" t="s">
        <v>938</v>
      </c>
      <c r="H219" s="21">
        <v>9106027906</v>
      </c>
      <c r="I219" t="s">
        <v>938</v>
      </c>
      <c r="J219" s="40" t="s">
        <v>7541</v>
      </c>
      <c r="L219" s="42" t="s">
        <v>26</v>
      </c>
      <c r="M219" s="42" t="s">
        <v>1015</v>
      </c>
      <c r="N219" s="43" t="s">
        <v>938</v>
      </c>
      <c r="O219" s="15" t="s">
        <v>5941</v>
      </c>
      <c r="S219" s="40" t="s">
        <v>7542</v>
      </c>
      <c r="V219" s="40" t="s">
        <v>7542</v>
      </c>
      <c r="Y219" s="15" t="s">
        <v>6179</v>
      </c>
      <c r="AB219" s="51">
        <v>5111</v>
      </c>
      <c r="AC219" s="51">
        <v>131</v>
      </c>
      <c r="AE219" s="45">
        <v>3</v>
      </c>
      <c r="AG219" s="15">
        <v>111058</v>
      </c>
      <c r="AH219" s="46">
        <v>333174</v>
      </c>
      <c r="AL219" s="48">
        <v>8</v>
      </c>
      <c r="AN219" s="45">
        <v>26653.920000000002</v>
      </c>
      <c r="AO219" s="48">
        <v>33311</v>
      </c>
      <c r="AQ219" s="52" t="s">
        <v>7050</v>
      </c>
      <c r="AR219" s="52">
        <v>156</v>
      </c>
      <c r="AS219" s="52">
        <v>632</v>
      </c>
    </row>
    <row r="220" spans="3:45" x14ac:dyDescent="0.25">
      <c r="C220" s="39" t="s">
        <v>5851</v>
      </c>
      <c r="D220" s="38" t="s">
        <v>3039</v>
      </c>
      <c r="E220" s="38" t="s">
        <v>25</v>
      </c>
      <c r="F220" s="39" t="s">
        <v>938</v>
      </c>
      <c r="G220" t="s">
        <v>938</v>
      </c>
      <c r="H220" s="21">
        <v>9106028227</v>
      </c>
      <c r="I220" t="s">
        <v>938</v>
      </c>
      <c r="J220" s="40" t="s">
        <v>7559</v>
      </c>
      <c r="L220" s="42" t="s">
        <v>26</v>
      </c>
      <c r="M220" s="42" t="s">
        <v>1379</v>
      </c>
      <c r="N220" s="43" t="s">
        <v>938</v>
      </c>
      <c r="O220" s="15" t="s">
        <v>5982</v>
      </c>
      <c r="S220" s="40" t="s">
        <v>7560</v>
      </c>
      <c r="V220" s="40" t="s">
        <v>7560</v>
      </c>
      <c r="Y220" s="15" t="s">
        <v>6130</v>
      </c>
      <c r="AB220" s="51">
        <v>5111</v>
      </c>
      <c r="AC220" s="51">
        <v>131</v>
      </c>
      <c r="AE220" s="45">
        <v>1</v>
      </c>
      <c r="AG220" s="15">
        <v>73431</v>
      </c>
      <c r="AH220" s="46">
        <v>73431</v>
      </c>
      <c r="AL220" s="48">
        <v>8</v>
      </c>
      <c r="AN220" s="45">
        <v>5874.4800000000005</v>
      </c>
      <c r="AO220" s="48">
        <v>33311</v>
      </c>
      <c r="AQ220" s="52" t="s">
        <v>7050</v>
      </c>
      <c r="AR220" s="52">
        <v>156</v>
      </c>
      <c r="AS220" s="52">
        <v>632</v>
      </c>
    </row>
    <row r="221" spans="3:45" x14ac:dyDescent="0.25">
      <c r="C221" s="39" t="s">
        <v>5851</v>
      </c>
      <c r="D221" s="38" t="s">
        <v>3039</v>
      </c>
      <c r="E221" s="38" t="s">
        <v>25</v>
      </c>
      <c r="F221" s="39" t="s">
        <v>938</v>
      </c>
      <c r="G221" t="s">
        <v>938</v>
      </c>
      <c r="H221" s="21">
        <v>9106028227</v>
      </c>
      <c r="I221" t="s">
        <v>938</v>
      </c>
      <c r="J221" s="40" t="s">
        <v>7559</v>
      </c>
      <c r="L221" s="42" t="s">
        <v>26</v>
      </c>
      <c r="M221" s="42" t="s">
        <v>1379</v>
      </c>
      <c r="N221" s="43" t="s">
        <v>938</v>
      </c>
      <c r="O221" s="15" t="s">
        <v>5982</v>
      </c>
      <c r="S221" s="40" t="s">
        <v>7560</v>
      </c>
      <c r="V221" s="40" t="s">
        <v>7560</v>
      </c>
      <c r="Y221" s="15" t="s">
        <v>6254</v>
      </c>
      <c r="AB221" s="51">
        <v>5111</v>
      </c>
      <c r="AC221" s="51">
        <v>131</v>
      </c>
      <c r="AE221" s="45">
        <v>2</v>
      </c>
      <c r="AG221" s="15">
        <v>45588</v>
      </c>
      <c r="AH221" s="46">
        <v>91176</v>
      </c>
      <c r="AL221" s="48">
        <v>8</v>
      </c>
      <c r="AN221" s="45">
        <v>7294.08</v>
      </c>
      <c r="AO221" s="48">
        <v>33311</v>
      </c>
      <c r="AQ221" s="52" t="s">
        <v>7050</v>
      </c>
      <c r="AR221" s="52">
        <v>156</v>
      </c>
      <c r="AS221" s="52">
        <v>632</v>
      </c>
    </row>
    <row r="222" spans="3:45" x14ac:dyDescent="0.25">
      <c r="C222" s="39" t="s">
        <v>5851</v>
      </c>
      <c r="D222" s="38" t="s">
        <v>3039</v>
      </c>
      <c r="E222" s="38" t="s">
        <v>25</v>
      </c>
      <c r="F222" s="39" t="s">
        <v>938</v>
      </c>
      <c r="G222" t="s">
        <v>938</v>
      </c>
      <c r="H222" s="21">
        <v>9106028373</v>
      </c>
      <c r="I222" t="s">
        <v>938</v>
      </c>
      <c r="J222" s="40" t="s">
        <v>7580</v>
      </c>
      <c r="L222" s="42" t="s">
        <v>26</v>
      </c>
      <c r="M222" s="42" t="s">
        <v>1229</v>
      </c>
      <c r="N222" s="43" t="s">
        <v>938</v>
      </c>
      <c r="O222" s="15" t="s">
        <v>6273</v>
      </c>
      <c r="S222" s="40" t="s">
        <v>7581</v>
      </c>
      <c r="V222" s="40" t="s">
        <v>7581</v>
      </c>
      <c r="Y222" s="15" t="s">
        <v>6128</v>
      </c>
      <c r="AB222" s="51">
        <v>5111</v>
      </c>
      <c r="AC222" s="51">
        <v>131</v>
      </c>
      <c r="AE222" s="45">
        <v>1</v>
      </c>
      <c r="AG222" s="15">
        <v>60885</v>
      </c>
      <c r="AH222" s="46">
        <v>60885</v>
      </c>
      <c r="AL222" s="48">
        <v>8</v>
      </c>
      <c r="AN222" s="45">
        <v>4870.8</v>
      </c>
      <c r="AO222" s="48">
        <v>33311</v>
      </c>
      <c r="AQ222" s="52" t="s">
        <v>7050</v>
      </c>
      <c r="AR222" s="52">
        <v>156</v>
      </c>
      <c r="AS222" s="52">
        <v>632</v>
      </c>
    </row>
    <row r="223" spans="3:45" x14ac:dyDescent="0.25">
      <c r="C223" s="39" t="s">
        <v>5851</v>
      </c>
      <c r="D223" s="38" t="s">
        <v>3039</v>
      </c>
      <c r="E223" s="38" t="s">
        <v>25</v>
      </c>
      <c r="F223" s="39" t="s">
        <v>938</v>
      </c>
      <c r="G223" t="s">
        <v>938</v>
      </c>
      <c r="H223" s="21">
        <v>9106028439</v>
      </c>
      <c r="I223" t="s">
        <v>938</v>
      </c>
      <c r="J223" s="40" t="s">
        <v>7586</v>
      </c>
      <c r="L223" s="42" t="s">
        <v>26</v>
      </c>
      <c r="M223" s="42" t="s">
        <v>1006</v>
      </c>
      <c r="N223" s="43" t="s">
        <v>938</v>
      </c>
      <c r="O223" s="15" t="s">
        <v>7587</v>
      </c>
      <c r="S223" s="40" t="s">
        <v>7588</v>
      </c>
      <c r="V223" s="40" t="s">
        <v>7588</v>
      </c>
      <c r="Y223" s="15" t="s">
        <v>6128</v>
      </c>
      <c r="AB223" s="51">
        <v>5111</v>
      </c>
      <c r="AC223" s="51">
        <v>131</v>
      </c>
      <c r="AE223" s="45">
        <v>2</v>
      </c>
      <c r="AG223" s="15">
        <v>60885</v>
      </c>
      <c r="AH223" s="46">
        <v>121770</v>
      </c>
      <c r="AL223" s="48">
        <v>8</v>
      </c>
      <c r="AN223" s="45">
        <v>9741.6</v>
      </c>
      <c r="AO223" s="48">
        <v>33311</v>
      </c>
      <c r="AQ223" s="52" t="s">
        <v>7050</v>
      </c>
      <c r="AR223" s="52">
        <v>156</v>
      </c>
      <c r="AS223" s="52">
        <v>632</v>
      </c>
    </row>
    <row r="224" spans="3:45" x14ac:dyDescent="0.25">
      <c r="C224" s="39" t="s">
        <v>5851</v>
      </c>
      <c r="D224" s="38" t="s">
        <v>3039</v>
      </c>
      <c r="E224" s="38" t="s">
        <v>25</v>
      </c>
      <c r="F224" s="39" t="s">
        <v>938</v>
      </c>
      <c r="G224" t="s">
        <v>938</v>
      </c>
      <c r="H224" s="21">
        <v>9106028439</v>
      </c>
      <c r="I224" t="s">
        <v>938</v>
      </c>
      <c r="J224" s="40" t="s">
        <v>7586</v>
      </c>
      <c r="L224" s="42" t="s">
        <v>26</v>
      </c>
      <c r="M224" s="42" t="s">
        <v>1006</v>
      </c>
      <c r="N224" s="43" t="s">
        <v>938</v>
      </c>
      <c r="O224" s="15" t="s">
        <v>7587</v>
      </c>
      <c r="S224" s="40" t="s">
        <v>7588</v>
      </c>
      <c r="V224" s="40" t="s">
        <v>7588</v>
      </c>
      <c r="Y224" s="15" t="s">
        <v>6254</v>
      </c>
      <c r="AB224" s="51">
        <v>5111</v>
      </c>
      <c r="AC224" s="51">
        <v>131</v>
      </c>
      <c r="AE224" s="45">
        <v>2</v>
      </c>
      <c r="AG224" s="15">
        <v>45588</v>
      </c>
      <c r="AH224" s="46">
        <v>91176</v>
      </c>
      <c r="AL224" s="48">
        <v>8</v>
      </c>
      <c r="AN224" s="45">
        <v>7294.08</v>
      </c>
      <c r="AO224" s="48">
        <v>33311</v>
      </c>
      <c r="AQ224" s="52" t="s">
        <v>7050</v>
      </c>
      <c r="AR224" s="52">
        <v>156</v>
      </c>
      <c r="AS224" s="52">
        <v>632</v>
      </c>
    </row>
    <row r="225" spans="3:45" x14ac:dyDescent="0.25">
      <c r="C225" s="39" t="s">
        <v>5851</v>
      </c>
      <c r="D225" s="38" t="s">
        <v>3039</v>
      </c>
      <c r="E225" s="38" t="s">
        <v>25</v>
      </c>
      <c r="F225" s="39" t="s">
        <v>938</v>
      </c>
      <c r="G225" t="s">
        <v>938</v>
      </c>
      <c r="H225" s="21">
        <v>9106028439</v>
      </c>
      <c r="I225" t="s">
        <v>938</v>
      </c>
      <c r="J225" s="40" t="s">
        <v>7586</v>
      </c>
      <c r="L225" s="42" t="s">
        <v>26</v>
      </c>
      <c r="M225" s="42" t="s">
        <v>1006</v>
      </c>
      <c r="N225" s="43" t="s">
        <v>938</v>
      </c>
      <c r="O225" s="15" t="s">
        <v>7587</v>
      </c>
      <c r="S225" s="40" t="s">
        <v>7588</v>
      </c>
      <c r="V225" s="40" t="s">
        <v>7588</v>
      </c>
      <c r="Y225" s="15" t="s">
        <v>6227</v>
      </c>
      <c r="AB225" s="51">
        <v>5111</v>
      </c>
      <c r="AC225" s="51">
        <v>131</v>
      </c>
      <c r="AE225" s="45">
        <v>2</v>
      </c>
      <c r="AG225" s="15">
        <v>46000</v>
      </c>
      <c r="AH225" s="46">
        <v>92000</v>
      </c>
      <c r="AL225" s="48">
        <v>8</v>
      </c>
      <c r="AN225" s="45">
        <v>7360</v>
      </c>
      <c r="AO225" s="48">
        <v>33311</v>
      </c>
      <c r="AQ225" s="52" t="s">
        <v>7050</v>
      </c>
      <c r="AR225" s="52">
        <v>156</v>
      </c>
      <c r="AS225" s="52">
        <v>632</v>
      </c>
    </row>
    <row r="226" spans="3:45" x14ac:dyDescent="0.25">
      <c r="C226" s="39" t="s">
        <v>5851</v>
      </c>
      <c r="D226" s="38" t="s">
        <v>3039</v>
      </c>
      <c r="E226" s="38" t="s">
        <v>25</v>
      </c>
      <c r="F226" s="39" t="s">
        <v>938</v>
      </c>
      <c r="G226" t="s">
        <v>938</v>
      </c>
      <c r="H226" s="21">
        <v>9106028444</v>
      </c>
      <c r="I226" t="s">
        <v>938</v>
      </c>
      <c r="J226" s="40" t="s">
        <v>7591</v>
      </c>
      <c r="L226" s="42" t="s">
        <v>26</v>
      </c>
      <c r="M226" s="42" t="s">
        <v>966</v>
      </c>
      <c r="N226" s="43" t="s">
        <v>938</v>
      </c>
      <c r="O226" s="15" t="s">
        <v>7592</v>
      </c>
      <c r="S226" s="40" t="s">
        <v>7593</v>
      </c>
      <c r="V226" s="40" t="s">
        <v>7593</v>
      </c>
      <c r="Y226" s="15" t="s">
        <v>6172</v>
      </c>
      <c r="AB226" s="51">
        <v>5111</v>
      </c>
      <c r="AC226" s="51">
        <v>131</v>
      </c>
      <c r="AE226" s="45">
        <v>3</v>
      </c>
      <c r="AG226" s="15">
        <v>49500</v>
      </c>
      <c r="AH226" s="46">
        <v>148500</v>
      </c>
      <c r="AL226" s="48">
        <v>8</v>
      </c>
      <c r="AN226" s="45">
        <v>11880</v>
      </c>
      <c r="AO226" s="48">
        <v>33311</v>
      </c>
      <c r="AQ226" s="52" t="s">
        <v>7050</v>
      </c>
      <c r="AR226" s="52">
        <v>156</v>
      </c>
      <c r="AS226" s="52">
        <v>632</v>
      </c>
    </row>
    <row r="227" spans="3:45" x14ac:dyDescent="0.25">
      <c r="C227" s="39" t="s">
        <v>5851</v>
      </c>
      <c r="D227" s="38" t="s">
        <v>3039</v>
      </c>
      <c r="E227" s="38" t="s">
        <v>25</v>
      </c>
      <c r="F227" s="39" t="s">
        <v>938</v>
      </c>
      <c r="G227" t="s">
        <v>938</v>
      </c>
      <c r="H227" s="21">
        <v>9106028444</v>
      </c>
      <c r="I227" t="s">
        <v>938</v>
      </c>
      <c r="J227" s="40" t="s">
        <v>7591</v>
      </c>
      <c r="L227" s="42" t="s">
        <v>26</v>
      </c>
      <c r="M227" s="42" t="s">
        <v>966</v>
      </c>
      <c r="N227" s="43" t="s">
        <v>938</v>
      </c>
      <c r="O227" s="15" t="s">
        <v>7592</v>
      </c>
      <c r="S227" s="40" t="s">
        <v>7593</v>
      </c>
      <c r="V227" s="40" t="s">
        <v>7593</v>
      </c>
      <c r="Y227" s="15" t="s">
        <v>6183</v>
      </c>
      <c r="AB227" s="51">
        <v>5111</v>
      </c>
      <c r="AC227" s="51">
        <v>131</v>
      </c>
      <c r="AE227" s="45">
        <v>1</v>
      </c>
      <c r="AG227" s="15">
        <v>41150</v>
      </c>
      <c r="AH227" s="46">
        <v>41150</v>
      </c>
      <c r="AL227" s="48">
        <v>8</v>
      </c>
      <c r="AN227" s="45">
        <v>3292</v>
      </c>
      <c r="AO227" s="48">
        <v>33311</v>
      </c>
      <c r="AQ227" s="52" t="s">
        <v>7050</v>
      </c>
      <c r="AR227" s="52">
        <v>156</v>
      </c>
      <c r="AS227" s="52">
        <v>632</v>
      </c>
    </row>
    <row r="228" spans="3:45" x14ac:dyDescent="0.25">
      <c r="C228" s="39" t="s">
        <v>5851</v>
      </c>
      <c r="D228" s="38" t="s">
        <v>3039</v>
      </c>
      <c r="E228" s="38" t="s">
        <v>25</v>
      </c>
      <c r="F228" s="39" t="s">
        <v>938</v>
      </c>
      <c r="G228" t="s">
        <v>938</v>
      </c>
      <c r="H228" s="21">
        <v>9106028444</v>
      </c>
      <c r="I228" t="s">
        <v>938</v>
      </c>
      <c r="J228" s="40" t="s">
        <v>7591</v>
      </c>
      <c r="L228" s="42" t="s">
        <v>26</v>
      </c>
      <c r="M228" s="42" t="s">
        <v>966</v>
      </c>
      <c r="N228" s="43" t="s">
        <v>938</v>
      </c>
      <c r="O228" s="15" t="s">
        <v>7592</v>
      </c>
      <c r="S228" s="40" t="s">
        <v>7593</v>
      </c>
      <c r="V228" s="40" t="s">
        <v>7593</v>
      </c>
      <c r="Y228" s="15" t="s">
        <v>6143</v>
      </c>
      <c r="AB228" s="51">
        <v>5111</v>
      </c>
      <c r="AC228" s="51">
        <v>131</v>
      </c>
      <c r="AE228" s="45">
        <v>1</v>
      </c>
      <c r="AG228" s="15">
        <v>70950</v>
      </c>
      <c r="AH228" s="46">
        <v>70950</v>
      </c>
      <c r="AL228" s="48">
        <v>8</v>
      </c>
      <c r="AN228" s="45">
        <v>5676</v>
      </c>
      <c r="AO228" s="48">
        <v>33311</v>
      </c>
      <c r="AQ228" s="52" t="s">
        <v>7050</v>
      </c>
      <c r="AR228" s="52">
        <v>156</v>
      </c>
      <c r="AS228" s="52">
        <v>632</v>
      </c>
    </row>
    <row r="229" spans="3:45" x14ac:dyDescent="0.25">
      <c r="C229" s="39" t="s">
        <v>5851</v>
      </c>
      <c r="D229" s="38" t="s">
        <v>3039</v>
      </c>
      <c r="E229" s="38" t="s">
        <v>25</v>
      </c>
      <c r="F229" s="39" t="s">
        <v>938</v>
      </c>
      <c r="G229" t="s">
        <v>938</v>
      </c>
      <c r="H229" s="21">
        <v>9106028529</v>
      </c>
      <c r="I229" t="s">
        <v>938</v>
      </c>
      <c r="J229" s="40" t="s">
        <v>7596</v>
      </c>
      <c r="L229" s="42" t="s">
        <v>26</v>
      </c>
      <c r="M229" s="42" t="s">
        <v>1241</v>
      </c>
      <c r="N229" s="43" t="s">
        <v>938</v>
      </c>
      <c r="O229" s="15" t="s">
        <v>7597</v>
      </c>
      <c r="S229" s="40" t="s">
        <v>7598</v>
      </c>
      <c r="V229" s="40" t="s">
        <v>7598</v>
      </c>
      <c r="Y229" s="15" t="s">
        <v>6179</v>
      </c>
      <c r="AB229" s="51">
        <v>5111</v>
      </c>
      <c r="AC229" s="51">
        <v>131</v>
      </c>
      <c r="AE229" s="45">
        <v>3</v>
      </c>
      <c r="AG229" s="15">
        <v>111058</v>
      </c>
      <c r="AH229" s="46">
        <v>333174</v>
      </c>
      <c r="AL229" s="48">
        <v>8</v>
      </c>
      <c r="AN229" s="45">
        <v>26653.920000000002</v>
      </c>
      <c r="AO229" s="48">
        <v>33311</v>
      </c>
      <c r="AQ229" s="52" t="s">
        <v>7050</v>
      </c>
      <c r="AR229" s="52">
        <v>156</v>
      </c>
      <c r="AS229" s="52">
        <v>632</v>
      </c>
    </row>
    <row r="230" spans="3:45" x14ac:dyDescent="0.25">
      <c r="C230" s="39" t="s">
        <v>5851</v>
      </c>
      <c r="D230" s="38" t="s">
        <v>3039</v>
      </c>
      <c r="E230" s="38" t="s">
        <v>25</v>
      </c>
      <c r="F230" s="39" t="s">
        <v>938</v>
      </c>
      <c r="G230" t="s">
        <v>938</v>
      </c>
      <c r="H230" s="21">
        <v>9106028529</v>
      </c>
      <c r="I230" t="s">
        <v>938</v>
      </c>
      <c r="J230" s="40" t="s">
        <v>7596</v>
      </c>
      <c r="L230" s="42" t="s">
        <v>26</v>
      </c>
      <c r="M230" s="42" t="s">
        <v>1241</v>
      </c>
      <c r="N230" s="43" t="s">
        <v>938</v>
      </c>
      <c r="O230" s="15" t="s">
        <v>7597</v>
      </c>
      <c r="S230" s="40" t="s">
        <v>7598</v>
      </c>
      <c r="V230" s="40" t="s">
        <v>7598</v>
      </c>
      <c r="Y230" s="15" t="s">
        <v>6168</v>
      </c>
      <c r="AB230" s="51">
        <v>5111</v>
      </c>
      <c r="AC230" s="51">
        <v>131</v>
      </c>
      <c r="AE230" s="45">
        <v>1</v>
      </c>
      <c r="AG230" s="15">
        <v>111606</v>
      </c>
      <c r="AH230" s="46">
        <v>111606</v>
      </c>
      <c r="AL230" s="48">
        <v>8</v>
      </c>
      <c r="AN230" s="45">
        <v>8928.48</v>
      </c>
      <c r="AO230" s="48">
        <v>33311</v>
      </c>
      <c r="AQ230" s="52" t="s">
        <v>7050</v>
      </c>
      <c r="AR230" s="52">
        <v>156</v>
      </c>
      <c r="AS230" s="52">
        <v>632</v>
      </c>
    </row>
    <row r="231" spans="3:45" x14ac:dyDescent="0.25">
      <c r="C231" s="39" t="s">
        <v>5851</v>
      </c>
      <c r="D231" s="38" t="s">
        <v>3039</v>
      </c>
      <c r="E231" s="38" t="s">
        <v>25</v>
      </c>
      <c r="F231" s="39" t="s">
        <v>938</v>
      </c>
      <c r="G231" t="s">
        <v>938</v>
      </c>
      <c r="H231" s="21">
        <v>9106028529</v>
      </c>
      <c r="I231" t="s">
        <v>938</v>
      </c>
      <c r="J231" s="40" t="s">
        <v>7596</v>
      </c>
      <c r="L231" s="42" t="s">
        <v>26</v>
      </c>
      <c r="M231" s="42" t="s">
        <v>1241</v>
      </c>
      <c r="N231" s="43" t="s">
        <v>938</v>
      </c>
      <c r="O231" s="15" t="s">
        <v>7597</v>
      </c>
      <c r="S231" s="40" t="s">
        <v>7598</v>
      </c>
      <c r="V231" s="40" t="s">
        <v>7598</v>
      </c>
      <c r="Y231" s="15" t="s">
        <v>6227</v>
      </c>
      <c r="AB231" s="51">
        <v>5111</v>
      </c>
      <c r="AC231" s="51">
        <v>131</v>
      </c>
      <c r="AE231" s="45">
        <v>1</v>
      </c>
      <c r="AG231" s="15">
        <v>46000</v>
      </c>
      <c r="AH231" s="46">
        <v>46000</v>
      </c>
      <c r="AL231" s="48">
        <v>8</v>
      </c>
      <c r="AN231" s="45">
        <v>3680</v>
      </c>
      <c r="AO231" s="48">
        <v>33311</v>
      </c>
      <c r="AQ231" s="52" t="s">
        <v>7050</v>
      </c>
      <c r="AR231" s="52">
        <v>156</v>
      </c>
      <c r="AS231" s="52">
        <v>632</v>
      </c>
    </row>
    <row r="232" spans="3:45" x14ac:dyDescent="0.25">
      <c r="C232" s="39" t="s">
        <v>5851</v>
      </c>
      <c r="D232" s="38" t="s">
        <v>3039</v>
      </c>
      <c r="E232" s="38" t="s">
        <v>25</v>
      </c>
      <c r="F232" s="39" t="s">
        <v>938</v>
      </c>
      <c r="G232" t="s">
        <v>938</v>
      </c>
      <c r="H232" s="21">
        <v>9106028529</v>
      </c>
      <c r="I232" t="s">
        <v>938</v>
      </c>
      <c r="J232" s="40" t="s">
        <v>7596</v>
      </c>
      <c r="L232" s="42" t="s">
        <v>26</v>
      </c>
      <c r="M232" s="42" t="s">
        <v>1241</v>
      </c>
      <c r="N232" s="43" t="s">
        <v>938</v>
      </c>
      <c r="O232" s="15" t="s">
        <v>7597</v>
      </c>
      <c r="S232" s="40" t="s">
        <v>7598</v>
      </c>
      <c r="V232" s="40" t="s">
        <v>7598</v>
      </c>
      <c r="Y232" s="15" t="s">
        <v>6183</v>
      </c>
      <c r="AB232" s="51">
        <v>5111</v>
      </c>
      <c r="AC232" s="51">
        <v>131</v>
      </c>
      <c r="AE232" s="45">
        <v>2</v>
      </c>
      <c r="AG232" s="15">
        <v>41150</v>
      </c>
      <c r="AH232" s="46">
        <v>82300</v>
      </c>
      <c r="AL232" s="48">
        <v>8</v>
      </c>
      <c r="AN232" s="45">
        <v>6584</v>
      </c>
      <c r="AO232" s="48">
        <v>33311</v>
      </c>
      <c r="AQ232" s="52" t="s">
        <v>7050</v>
      </c>
      <c r="AR232" s="52">
        <v>156</v>
      </c>
      <c r="AS232" s="52">
        <v>632</v>
      </c>
    </row>
    <row r="233" spans="3:45" x14ac:dyDescent="0.25">
      <c r="C233" s="39" t="s">
        <v>5851</v>
      </c>
      <c r="D233" s="38" t="s">
        <v>3039</v>
      </c>
      <c r="E233" s="38" t="s">
        <v>25</v>
      </c>
      <c r="F233" s="39" t="s">
        <v>938</v>
      </c>
      <c r="G233" t="s">
        <v>938</v>
      </c>
      <c r="H233" s="21">
        <v>9106028529</v>
      </c>
      <c r="I233" t="s">
        <v>938</v>
      </c>
      <c r="J233" s="40" t="s">
        <v>7596</v>
      </c>
      <c r="L233" s="42" t="s">
        <v>26</v>
      </c>
      <c r="M233" s="42" t="s">
        <v>1241</v>
      </c>
      <c r="N233" s="43" t="s">
        <v>938</v>
      </c>
      <c r="O233" s="15" t="s">
        <v>7597</v>
      </c>
      <c r="S233" s="40" t="s">
        <v>7598</v>
      </c>
      <c r="V233" s="40" t="s">
        <v>7598</v>
      </c>
      <c r="Y233" s="15" t="s">
        <v>6254</v>
      </c>
      <c r="AB233" s="51">
        <v>5111</v>
      </c>
      <c r="AC233" s="51">
        <v>131</v>
      </c>
      <c r="AE233" s="45">
        <v>4</v>
      </c>
      <c r="AG233" s="15">
        <v>45588</v>
      </c>
      <c r="AH233" s="46">
        <v>182352</v>
      </c>
      <c r="AL233" s="48">
        <v>8</v>
      </c>
      <c r="AN233" s="45">
        <v>14588.16</v>
      </c>
      <c r="AO233" s="48">
        <v>33311</v>
      </c>
      <c r="AQ233" s="52" t="s">
        <v>7050</v>
      </c>
      <c r="AR233" s="52">
        <v>156</v>
      </c>
      <c r="AS233" s="52">
        <v>632</v>
      </c>
    </row>
    <row r="234" spans="3:45" x14ac:dyDescent="0.25">
      <c r="C234" s="39" t="s">
        <v>5851</v>
      </c>
      <c r="D234" s="38" t="s">
        <v>3039</v>
      </c>
      <c r="E234" s="38" t="s">
        <v>25</v>
      </c>
      <c r="F234" s="39" t="s">
        <v>938</v>
      </c>
      <c r="G234" t="s">
        <v>938</v>
      </c>
      <c r="H234" s="21">
        <v>9106028529</v>
      </c>
      <c r="I234" t="s">
        <v>938</v>
      </c>
      <c r="J234" s="40" t="s">
        <v>7596</v>
      </c>
      <c r="L234" s="42" t="s">
        <v>26</v>
      </c>
      <c r="M234" s="42" t="s">
        <v>1241</v>
      </c>
      <c r="N234" s="43" t="s">
        <v>938</v>
      </c>
      <c r="O234" s="15" t="s">
        <v>7597</v>
      </c>
      <c r="S234" s="40" t="s">
        <v>7598</v>
      </c>
      <c r="V234" s="40" t="s">
        <v>7598</v>
      </c>
      <c r="Y234" s="15" t="s">
        <v>6130</v>
      </c>
      <c r="AB234" s="51">
        <v>5111</v>
      </c>
      <c r="AC234" s="51">
        <v>131</v>
      </c>
      <c r="AE234" s="45">
        <v>2</v>
      </c>
      <c r="AG234" s="15">
        <v>73431</v>
      </c>
      <c r="AH234" s="46">
        <v>146862</v>
      </c>
      <c r="AL234" s="48">
        <v>8</v>
      </c>
      <c r="AN234" s="45">
        <v>11748.960000000001</v>
      </c>
      <c r="AO234" s="48">
        <v>33311</v>
      </c>
      <c r="AQ234" s="52" t="s">
        <v>7050</v>
      </c>
      <c r="AR234" s="52">
        <v>156</v>
      </c>
      <c r="AS234" s="52">
        <v>632</v>
      </c>
    </row>
    <row r="235" spans="3:45" x14ac:dyDescent="0.25">
      <c r="C235" s="39" t="s">
        <v>5851</v>
      </c>
      <c r="D235" s="38" t="s">
        <v>3039</v>
      </c>
      <c r="E235" s="38" t="s">
        <v>25</v>
      </c>
      <c r="F235" s="39" t="s">
        <v>1409</v>
      </c>
      <c r="G235" t="s">
        <v>1409</v>
      </c>
      <c r="H235" s="21">
        <v>9106028565</v>
      </c>
      <c r="I235" t="s">
        <v>1409</v>
      </c>
      <c r="J235" s="40" t="s">
        <v>7604</v>
      </c>
      <c r="L235" s="42" t="s">
        <v>26</v>
      </c>
      <c r="M235" s="42" t="s">
        <v>1506</v>
      </c>
      <c r="N235" s="43" t="s">
        <v>1409</v>
      </c>
      <c r="O235" s="15" t="s">
        <v>6078</v>
      </c>
      <c r="S235" s="40" t="s">
        <v>7605</v>
      </c>
      <c r="V235" s="40" t="s">
        <v>7605</v>
      </c>
      <c r="Y235" s="15" t="s">
        <v>6183</v>
      </c>
      <c r="AB235" s="51">
        <v>5111</v>
      </c>
      <c r="AC235" s="51">
        <v>131</v>
      </c>
      <c r="AE235" s="45">
        <v>2</v>
      </c>
      <c r="AG235" s="15">
        <v>41150</v>
      </c>
      <c r="AH235" s="46">
        <v>82300</v>
      </c>
      <c r="AL235" s="48">
        <v>8</v>
      </c>
      <c r="AN235" s="45">
        <v>6584</v>
      </c>
      <c r="AO235" s="48">
        <v>33311</v>
      </c>
      <c r="AQ235" s="52" t="s">
        <v>7050</v>
      </c>
      <c r="AR235" s="52">
        <v>156</v>
      </c>
      <c r="AS235" s="52">
        <v>632</v>
      </c>
    </row>
    <row r="236" spans="3:45" x14ac:dyDescent="0.25">
      <c r="C236" s="39" t="s">
        <v>5851</v>
      </c>
      <c r="D236" s="38" t="s">
        <v>3039</v>
      </c>
      <c r="E236" s="38" t="s">
        <v>25</v>
      </c>
      <c r="F236" s="39" t="s">
        <v>1409</v>
      </c>
      <c r="G236" t="s">
        <v>1409</v>
      </c>
      <c r="H236" s="21">
        <v>9106028757</v>
      </c>
      <c r="I236" t="s">
        <v>1409</v>
      </c>
      <c r="J236" s="40" t="s">
        <v>7610</v>
      </c>
      <c r="L236" s="42" t="s">
        <v>26</v>
      </c>
      <c r="M236" s="42" t="s">
        <v>1428</v>
      </c>
      <c r="N236" s="43" t="s">
        <v>1409</v>
      </c>
      <c r="O236" s="15" t="s">
        <v>7611</v>
      </c>
      <c r="S236" s="40" t="s">
        <v>7612</v>
      </c>
      <c r="V236" s="40" t="s">
        <v>7612</v>
      </c>
      <c r="Y236" s="15" t="s">
        <v>6130</v>
      </c>
      <c r="AB236" s="51">
        <v>5111</v>
      </c>
      <c r="AC236" s="51">
        <v>131</v>
      </c>
      <c r="AE236" s="45">
        <v>1</v>
      </c>
      <c r="AG236" s="15">
        <v>73431</v>
      </c>
      <c r="AH236" s="46">
        <v>73431</v>
      </c>
      <c r="AL236" s="48">
        <v>8</v>
      </c>
      <c r="AN236" s="45">
        <v>5874.4800000000005</v>
      </c>
      <c r="AO236" s="48">
        <v>33311</v>
      </c>
      <c r="AQ236" s="52" t="s">
        <v>7050</v>
      </c>
      <c r="AR236" s="52">
        <v>156</v>
      </c>
      <c r="AS236" s="52">
        <v>632</v>
      </c>
    </row>
    <row r="237" spans="3:45" x14ac:dyDescent="0.25">
      <c r="C237" s="39" t="s">
        <v>5851</v>
      </c>
      <c r="D237" s="38" t="s">
        <v>3039</v>
      </c>
      <c r="E237" s="38" t="s">
        <v>25</v>
      </c>
      <c r="F237" s="39" t="s">
        <v>1409</v>
      </c>
      <c r="G237" t="s">
        <v>1409</v>
      </c>
      <c r="H237" s="21">
        <v>9106028757</v>
      </c>
      <c r="I237" t="s">
        <v>1409</v>
      </c>
      <c r="J237" s="40" t="s">
        <v>7610</v>
      </c>
      <c r="L237" s="42" t="s">
        <v>26</v>
      </c>
      <c r="M237" s="42" t="s">
        <v>1428</v>
      </c>
      <c r="N237" s="43" t="s">
        <v>1409</v>
      </c>
      <c r="O237" s="15" t="s">
        <v>7611</v>
      </c>
      <c r="S237" s="40" t="s">
        <v>7612</v>
      </c>
      <c r="V237" s="40" t="s">
        <v>7612</v>
      </c>
      <c r="Y237" s="15" t="s">
        <v>6172</v>
      </c>
      <c r="AB237" s="51">
        <v>5111</v>
      </c>
      <c r="AC237" s="51">
        <v>131</v>
      </c>
      <c r="AE237" s="45">
        <v>1</v>
      </c>
      <c r="AG237" s="15">
        <v>49500</v>
      </c>
      <c r="AH237" s="46">
        <v>49500</v>
      </c>
      <c r="AL237" s="48">
        <v>8</v>
      </c>
      <c r="AN237" s="45">
        <v>3960</v>
      </c>
      <c r="AO237" s="48">
        <v>33311</v>
      </c>
      <c r="AQ237" s="52" t="s">
        <v>7050</v>
      </c>
      <c r="AR237" s="52">
        <v>156</v>
      </c>
      <c r="AS237" s="52">
        <v>632</v>
      </c>
    </row>
    <row r="238" spans="3:45" x14ac:dyDescent="0.25">
      <c r="C238" s="39" t="s">
        <v>5851</v>
      </c>
      <c r="D238" s="38" t="s">
        <v>3039</v>
      </c>
      <c r="E238" s="38" t="s">
        <v>25</v>
      </c>
      <c r="F238" s="39" t="s">
        <v>1409</v>
      </c>
      <c r="G238" t="s">
        <v>1409</v>
      </c>
      <c r="H238" s="21">
        <v>9106028757</v>
      </c>
      <c r="I238" t="s">
        <v>1409</v>
      </c>
      <c r="J238" s="40" t="s">
        <v>7610</v>
      </c>
      <c r="L238" s="42" t="s">
        <v>26</v>
      </c>
      <c r="M238" s="42" t="s">
        <v>1428</v>
      </c>
      <c r="N238" s="43" t="s">
        <v>1409</v>
      </c>
      <c r="O238" s="15" t="s">
        <v>7611</v>
      </c>
      <c r="S238" s="40" t="s">
        <v>7612</v>
      </c>
      <c r="V238" s="40" t="s">
        <v>7612</v>
      </c>
      <c r="Y238" s="15" t="s">
        <v>6179</v>
      </c>
      <c r="AB238" s="51">
        <v>5111</v>
      </c>
      <c r="AC238" s="51">
        <v>131</v>
      </c>
      <c r="AE238" s="45">
        <v>2</v>
      </c>
      <c r="AG238" s="15">
        <v>111058</v>
      </c>
      <c r="AH238" s="46">
        <v>222116</v>
      </c>
      <c r="AL238" s="48">
        <v>8</v>
      </c>
      <c r="AN238" s="45">
        <v>17769.28</v>
      </c>
      <c r="AO238" s="48">
        <v>33311</v>
      </c>
      <c r="AQ238" s="52" t="s">
        <v>7050</v>
      </c>
      <c r="AR238" s="52">
        <v>156</v>
      </c>
      <c r="AS238" s="52">
        <v>632</v>
      </c>
    </row>
    <row r="239" spans="3:45" x14ac:dyDescent="0.25">
      <c r="C239" s="39" t="s">
        <v>5851</v>
      </c>
      <c r="D239" s="38" t="s">
        <v>3039</v>
      </c>
      <c r="E239" s="38" t="s">
        <v>25</v>
      </c>
      <c r="F239" s="39" t="s">
        <v>1409</v>
      </c>
      <c r="G239" t="s">
        <v>1409</v>
      </c>
      <c r="H239" s="21">
        <v>9106028757</v>
      </c>
      <c r="I239" t="s">
        <v>1409</v>
      </c>
      <c r="J239" s="40" t="s">
        <v>7610</v>
      </c>
      <c r="L239" s="42" t="s">
        <v>26</v>
      </c>
      <c r="M239" s="42" t="s">
        <v>1428</v>
      </c>
      <c r="N239" s="43" t="s">
        <v>1409</v>
      </c>
      <c r="O239" s="15" t="s">
        <v>7611</v>
      </c>
      <c r="S239" s="40" t="s">
        <v>7612</v>
      </c>
      <c r="V239" s="40" t="s">
        <v>7612</v>
      </c>
      <c r="Y239" s="15" t="s">
        <v>6254</v>
      </c>
      <c r="AB239" s="51">
        <v>5111</v>
      </c>
      <c r="AC239" s="51">
        <v>131</v>
      </c>
      <c r="AE239" s="45">
        <v>3</v>
      </c>
      <c r="AG239" s="15">
        <v>45588</v>
      </c>
      <c r="AH239" s="46">
        <v>136764</v>
      </c>
      <c r="AL239" s="48">
        <v>8</v>
      </c>
      <c r="AN239" s="45">
        <v>10941.12</v>
      </c>
      <c r="AO239" s="48">
        <v>33311</v>
      </c>
      <c r="AQ239" s="52" t="s">
        <v>7050</v>
      </c>
      <c r="AR239" s="52">
        <v>156</v>
      </c>
      <c r="AS239" s="52">
        <v>632</v>
      </c>
    </row>
    <row r="240" spans="3:45" x14ac:dyDescent="0.25">
      <c r="C240" s="39" t="s">
        <v>5851</v>
      </c>
      <c r="D240" s="38" t="s">
        <v>3039</v>
      </c>
      <c r="E240" s="38" t="s">
        <v>25</v>
      </c>
      <c r="F240" s="39" t="s">
        <v>1409</v>
      </c>
      <c r="G240" t="s">
        <v>1409</v>
      </c>
      <c r="H240" s="21">
        <v>9106028746</v>
      </c>
      <c r="I240" t="s">
        <v>1409</v>
      </c>
      <c r="J240" s="40" t="s">
        <v>7617</v>
      </c>
      <c r="L240" s="42" t="s">
        <v>26</v>
      </c>
      <c r="M240" s="42" t="s">
        <v>1617</v>
      </c>
      <c r="N240" s="43" t="s">
        <v>1409</v>
      </c>
      <c r="O240" s="15" t="s">
        <v>5929</v>
      </c>
      <c r="S240" s="40" t="s">
        <v>7618</v>
      </c>
      <c r="V240" s="40" t="s">
        <v>7618</v>
      </c>
      <c r="Y240" s="15" t="s">
        <v>6179</v>
      </c>
      <c r="AB240" s="51">
        <v>5111</v>
      </c>
      <c r="AC240" s="51">
        <v>131</v>
      </c>
      <c r="AE240" s="45">
        <v>1</v>
      </c>
      <c r="AG240" s="15">
        <v>111058</v>
      </c>
      <c r="AH240" s="46">
        <v>111058</v>
      </c>
      <c r="AL240" s="48">
        <v>8</v>
      </c>
      <c r="AN240" s="45">
        <v>8884.64</v>
      </c>
      <c r="AO240" s="48">
        <v>33311</v>
      </c>
      <c r="AQ240" s="52" t="s">
        <v>7050</v>
      </c>
      <c r="AR240" s="52">
        <v>156</v>
      </c>
      <c r="AS240" s="52">
        <v>632</v>
      </c>
    </row>
    <row r="241" spans="3:45" x14ac:dyDescent="0.25">
      <c r="C241" s="39" t="s">
        <v>5851</v>
      </c>
      <c r="D241" s="38" t="s">
        <v>3039</v>
      </c>
      <c r="E241" s="38" t="s">
        <v>25</v>
      </c>
      <c r="F241" s="39" t="s">
        <v>1409</v>
      </c>
      <c r="G241" t="s">
        <v>1409</v>
      </c>
      <c r="H241" s="21">
        <v>9106028746</v>
      </c>
      <c r="I241" t="s">
        <v>1409</v>
      </c>
      <c r="J241" s="40" t="s">
        <v>7617</v>
      </c>
      <c r="L241" s="42" t="s">
        <v>26</v>
      </c>
      <c r="M241" s="42" t="s">
        <v>1617</v>
      </c>
      <c r="N241" s="43" t="s">
        <v>1409</v>
      </c>
      <c r="O241" s="15" t="s">
        <v>5929</v>
      </c>
      <c r="S241" s="40" t="s">
        <v>7618</v>
      </c>
      <c r="V241" s="40" t="s">
        <v>7618</v>
      </c>
      <c r="Y241" s="15" t="s">
        <v>6168</v>
      </c>
      <c r="AB241" s="51">
        <v>5111</v>
      </c>
      <c r="AC241" s="51">
        <v>131</v>
      </c>
      <c r="AE241" s="45">
        <v>1</v>
      </c>
      <c r="AG241" s="15">
        <v>111606</v>
      </c>
      <c r="AH241" s="46">
        <v>111606</v>
      </c>
      <c r="AL241" s="48">
        <v>8</v>
      </c>
      <c r="AN241" s="45">
        <v>8928.48</v>
      </c>
      <c r="AO241" s="48">
        <v>33311</v>
      </c>
      <c r="AQ241" s="52" t="s">
        <v>7050</v>
      </c>
      <c r="AR241" s="52">
        <v>156</v>
      </c>
      <c r="AS241" s="52">
        <v>632</v>
      </c>
    </row>
    <row r="242" spans="3:45" x14ac:dyDescent="0.25">
      <c r="C242" s="39" t="s">
        <v>5851</v>
      </c>
      <c r="D242" s="38" t="s">
        <v>3039</v>
      </c>
      <c r="E242" s="38" t="s">
        <v>25</v>
      </c>
      <c r="F242" s="39" t="s">
        <v>1409</v>
      </c>
      <c r="G242" t="s">
        <v>1409</v>
      </c>
      <c r="H242" s="21">
        <v>9106028746</v>
      </c>
      <c r="I242" t="s">
        <v>1409</v>
      </c>
      <c r="J242" s="40" t="s">
        <v>7617</v>
      </c>
      <c r="L242" s="42" t="s">
        <v>26</v>
      </c>
      <c r="M242" s="42" t="s">
        <v>1617</v>
      </c>
      <c r="N242" s="43" t="s">
        <v>1409</v>
      </c>
      <c r="O242" s="15" t="s">
        <v>5929</v>
      </c>
      <c r="S242" s="40" t="s">
        <v>7618</v>
      </c>
      <c r="V242" s="40" t="s">
        <v>7618</v>
      </c>
      <c r="Y242" s="15" t="s">
        <v>6172</v>
      </c>
      <c r="AB242" s="51">
        <v>5111</v>
      </c>
      <c r="AC242" s="51">
        <v>131</v>
      </c>
      <c r="AE242" s="45">
        <v>1</v>
      </c>
      <c r="AG242" s="15">
        <v>49500</v>
      </c>
      <c r="AH242" s="46">
        <v>49500</v>
      </c>
      <c r="AL242" s="48">
        <v>8</v>
      </c>
      <c r="AN242" s="45">
        <v>3960</v>
      </c>
      <c r="AO242" s="48">
        <v>33311</v>
      </c>
      <c r="AQ242" s="52" t="s">
        <v>7050</v>
      </c>
      <c r="AR242" s="52">
        <v>156</v>
      </c>
      <c r="AS242" s="52">
        <v>632</v>
      </c>
    </row>
    <row r="243" spans="3:45" x14ac:dyDescent="0.25">
      <c r="C243" s="39" t="s">
        <v>5851</v>
      </c>
      <c r="D243" s="38" t="s">
        <v>3039</v>
      </c>
      <c r="E243" s="38" t="s">
        <v>25</v>
      </c>
      <c r="F243" s="39" t="s">
        <v>1409</v>
      </c>
      <c r="G243" t="s">
        <v>1409</v>
      </c>
      <c r="H243" s="21">
        <v>9106028926</v>
      </c>
      <c r="I243" t="s">
        <v>1409</v>
      </c>
      <c r="J243" s="40" t="s">
        <v>7619</v>
      </c>
      <c r="L243" s="42" t="s">
        <v>26</v>
      </c>
      <c r="M243" s="42" t="s">
        <v>1638</v>
      </c>
      <c r="N243" s="43" t="s">
        <v>1409</v>
      </c>
      <c r="O243" s="15" t="s">
        <v>7620</v>
      </c>
      <c r="S243" s="40" t="s">
        <v>7621</v>
      </c>
      <c r="V243" s="40" t="s">
        <v>7621</v>
      </c>
      <c r="Y243" s="15" t="s">
        <v>6179</v>
      </c>
      <c r="AB243" s="51">
        <v>5111</v>
      </c>
      <c r="AC243" s="51">
        <v>131</v>
      </c>
      <c r="AE243" s="45">
        <v>1</v>
      </c>
      <c r="AG243" s="15">
        <v>111058</v>
      </c>
      <c r="AH243" s="46">
        <v>111058</v>
      </c>
      <c r="AL243" s="48">
        <v>8</v>
      </c>
      <c r="AN243" s="45">
        <v>8884.64</v>
      </c>
      <c r="AO243" s="48">
        <v>33311</v>
      </c>
      <c r="AQ243" s="52" t="s">
        <v>7050</v>
      </c>
      <c r="AR243" s="52">
        <v>156</v>
      </c>
      <c r="AS243" s="52">
        <v>632</v>
      </c>
    </row>
    <row r="244" spans="3:45" x14ac:dyDescent="0.25">
      <c r="C244" s="39" t="s">
        <v>5851</v>
      </c>
      <c r="D244" s="38" t="s">
        <v>3039</v>
      </c>
      <c r="E244" s="38" t="s">
        <v>25</v>
      </c>
      <c r="F244" s="39" t="s">
        <v>1409</v>
      </c>
      <c r="G244" t="s">
        <v>1409</v>
      </c>
      <c r="H244" s="21">
        <v>9106028931</v>
      </c>
      <c r="I244" t="s">
        <v>1409</v>
      </c>
      <c r="J244" s="40" t="s">
        <v>7622</v>
      </c>
      <c r="L244" s="42" t="s">
        <v>26</v>
      </c>
      <c r="M244" s="42" t="s">
        <v>1629</v>
      </c>
      <c r="N244" s="43" t="s">
        <v>1409</v>
      </c>
      <c r="O244" s="15" t="s">
        <v>5929</v>
      </c>
      <c r="S244" s="40" t="s">
        <v>7623</v>
      </c>
      <c r="V244" s="40" t="s">
        <v>7623</v>
      </c>
      <c r="Y244" s="15" t="s">
        <v>6179</v>
      </c>
      <c r="AB244" s="51">
        <v>5111</v>
      </c>
      <c r="AC244" s="51">
        <v>131</v>
      </c>
      <c r="AE244" s="45">
        <v>1</v>
      </c>
      <c r="AG244" s="15">
        <v>111058</v>
      </c>
      <c r="AH244" s="46">
        <v>111058</v>
      </c>
      <c r="AL244" s="48">
        <v>8</v>
      </c>
      <c r="AN244" s="45">
        <v>8884.64</v>
      </c>
      <c r="AO244" s="48">
        <v>33311</v>
      </c>
      <c r="AQ244" s="52" t="s">
        <v>7050</v>
      </c>
      <c r="AR244" s="52">
        <v>156</v>
      </c>
      <c r="AS244" s="52">
        <v>632</v>
      </c>
    </row>
    <row r="245" spans="3:45" x14ac:dyDescent="0.25">
      <c r="C245" s="39" t="s">
        <v>5851</v>
      </c>
      <c r="D245" s="38" t="s">
        <v>3039</v>
      </c>
      <c r="E245" s="38" t="s">
        <v>25</v>
      </c>
      <c r="F245" s="39" t="s">
        <v>1409</v>
      </c>
      <c r="G245" t="s">
        <v>1409</v>
      </c>
      <c r="H245" s="21">
        <v>9106028931</v>
      </c>
      <c r="I245" t="s">
        <v>1409</v>
      </c>
      <c r="J245" s="40" t="s">
        <v>7622</v>
      </c>
      <c r="L245" s="42" t="s">
        <v>26</v>
      </c>
      <c r="M245" s="42" t="s">
        <v>1629</v>
      </c>
      <c r="N245" s="43" t="s">
        <v>1409</v>
      </c>
      <c r="O245" s="15" t="s">
        <v>5929</v>
      </c>
      <c r="S245" s="40" t="s">
        <v>7623</v>
      </c>
      <c r="V245" s="40" t="s">
        <v>7623</v>
      </c>
      <c r="Y245" s="15" t="s">
        <v>6168</v>
      </c>
      <c r="AB245" s="51">
        <v>5111</v>
      </c>
      <c r="AC245" s="51">
        <v>131</v>
      </c>
      <c r="AE245" s="45">
        <v>1</v>
      </c>
      <c r="AG245" s="15">
        <v>111606</v>
      </c>
      <c r="AH245" s="46">
        <v>111606</v>
      </c>
      <c r="AL245" s="48">
        <v>8</v>
      </c>
      <c r="AN245" s="45">
        <v>8928.48</v>
      </c>
      <c r="AO245" s="48">
        <v>33311</v>
      </c>
      <c r="AQ245" s="52" t="s">
        <v>7050</v>
      </c>
      <c r="AR245" s="52">
        <v>156</v>
      </c>
      <c r="AS245" s="52">
        <v>632</v>
      </c>
    </row>
    <row r="246" spans="3:45" x14ac:dyDescent="0.25">
      <c r="C246" s="39" t="s">
        <v>5851</v>
      </c>
      <c r="D246" s="38" t="s">
        <v>3039</v>
      </c>
      <c r="E246" s="38" t="s">
        <v>25</v>
      </c>
      <c r="F246" s="39" t="s">
        <v>1409</v>
      </c>
      <c r="G246" t="s">
        <v>1409</v>
      </c>
      <c r="H246" s="21">
        <v>9106028931</v>
      </c>
      <c r="I246" t="s">
        <v>1409</v>
      </c>
      <c r="J246" s="40" t="s">
        <v>7622</v>
      </c>
      <c r="L246" s="42" t="s">
        <v>26</v>
      </c>
      <c r="M246" s="42" t="s">
        <v>1629</v>
      </c>
      <c r="N246" s="43" t="s">
        <v>1409</v>
      </c>
      <c r="O246" s="15" t="s">
        <v>5929</v>
      </c>
      <c r="S246" s="40" t="s">
        <v>7623</v>
      </c>
      <c r="V246" s="40" t="s">
        <v>7623</v>
      </c>
      <c r="Y246" s="15" t="s">
        <v>6172</v>
      </c>
      <c r="AB246" s="51">
        <v>5111</v>
      </c>
      <c r="AC246" s="51">
        <v>131</v>
      </c>
      <c r="AE246" s="45">
        <v>1</v>
      </c>
      <c r="AG246" s="15">
        <v>49500</v>
      </c>
      <c r="AH246" s="46">
        <v>49500</v>
      </c>
      <c r="AL246" s="48">
        <v>8</v>
      </c>
      <c r="AN246" s="45">
        <v>3960</v>
      </c>
      <c r="AO246" s="48">
        <v>33311</v>
      </c>
      <c r="AQ246" s="52" t="s">
        <v>7050</v>
      </c>
      <c r="AR246" s="52">
        <v>156</v>
      </c>
      <c r="AS246" s="52">
        <v>632</v>
      </c>
    </row>
    <row r="247" spans="3:45" x14ac:dyDescent="0.25">
      <c r="C247" s="39" t="s">
        <v>5851</v>
      </c>
      <c r="D247" s="38" t="s">
        <v>3039</v>
      </c>
      <c r="E247" s="38" t="s">
        <v>25</v>
      </c>
      <c r="F247" s="39" t="s">
        <v>1409</v>
      </c>
      <c r="G247" t="s">
        <v>1409</v>
      </c>
      <c r="H247" s="21">
        <v>9106029088</v>
      </c>
      <c r="I247" t="s">
        <v>1409</v>
      </c>
      <c r="J247" s="40" t="s">
        <v>7626</v>
      </c>
      <c r="L247" s="42" t="s">
        <v>26</v>
      </c>
      <c r="M247" s="42" t="s">
        <v>1641</v>
      </c>
      <c r="N247" s="43" t="s">
        <v>1409</v>
      </c>
      <c r="O247" s="15" t="s">
        <v>5929</v>
      </c>
      <c r="S247" s="40" t="s">
        <v>7627</v>
      </c>
      <c r="V247" s="40" t="s">
        <v>7627</v>
      </c>
      <c r="Y247" s="15" t="s">
        <v>6179</v>
      </c>
      <c r="AB247" s="51">
        <v>5111</v>
      </c>
      <c r="AC247" s="51">
        <v>131</v>
      </c>
      <c r="AE247" s="45">
        <v>1</v>
      </c>
      <c r="AG247" s="15">
        <v>111058</v>
      </c>
      <c r="AH247" s="46">
        <v>111058</v>
      </c>
      <c r="AL247" s="48">
        <v>8</v>
      </c>
      <c r="AN247" s="45">
        <v>8884.64</v>
      </c>
      <c r="AO247" s="48">
        <v>33311</v>
      </c>
      <c r="AQ247" s="52" t="s">
        <v>7050</v>
      </c>
      <c r="AR247" s="52">
        <v>156</v>
      </c>
      <c r="AS247" s="52">
        <v>632</v>
      </c>
    </row>
    <row r="248" spans="3:45" x14ac:dyDescent="0.25">
      <c r="C248" s="39" t="s">
        <v>5851</v>
      </c>
      <c r="D248" s="38" t="s">
        <v>3039</v>
      </c>
      <c r="E248" s="38" t="s">
        <v>25</v>
      </c>
      <c r="F248" s="39" t="s">
        <v>1409</v>
      </c>
      <c r="G248" t="s">
        <v>1409</v>
      </c>
      <c r="H248" s="21">
        <v>9106029088</v>
      </c>
      <c r="I248" t="s">
        <v>1409</v>
      </c>
      <c r="J248" s="40" t="s">
        <v>7626</v>
      </c>
      <c r="L248" s="42" t="s">
        <v>26</v>
      </c>
      <c r="M248" s="42" t="s">
        <v>1641</v>
      </c>
      <c r="N248" s="43" t="s">
        <v>1409</v>
      </c>
      <c r="O248" s="15" t="s">
        <v>5929</v>
      </c>
      <c r="S248" s="40" t="s">
        <v>7627</v>
      </c>
      <c r="V248" s="40" t="s">
        <v>7627</v>
      </c>
      <c r="Y248" s="15" t="s">
        <v>6227</v>
      </c>
      <c r="AB248" s="51">
        <v>5111</v>
      </c>
      <c r="AC248" s="51">
        <v>131</v>
      </c>
      <c r="AE248" s="45">
        <v>2</v>
      </c>
      <c r="AG248" s="15">
        <v>46000</v>
      </c>
      <c r="AH248" s="46">
        <v>92000</v>
      </c>
      <c r="AL248" s="48">
        <v>8</v>
      </c>
      <c r="AN248" s="45">
        <v>7360</v>
      </c>
      <c r="AO248" s="48">
        <v>33311</v>
      </c>
      <c r="AQ248" s="52" t="s">
        <v>7050</v>
      </c>
      <c r="AR248" s="52">
        <v>156</v>
      </c>
      <c r="AS248" s="52">
        <v>632</v>
      </c>
    </row>
    <row r="249" spans="3:45" x14ac:dyDescent="0.25">
      <c r="C249" s="39" t="s">
        <v>5851</v>
      </c>
      <c r="D249" s="38" t="s">
        <v>3039</v>
      </c>
      <c r="E249" s="38" t="s">
        <v>25</v>
      </c>
      <c r="F249" s="39" t="s">
        <v>1409</v>
      </c>
      <c r="G249" t="s">
        <v>1409</v>
      </c>
      <c r="H249" s="21">
        <v>9106029088</v>
      </c>
      <c r="I249" t="s">
        <v>1409</v>
      </c>
      <c r="J249" s="40" t="s">
        <v>7626</v>
      </c>
      <c r="L249" s="42" t="s">
        <v>26</v>
      </c>
      <c r="M249" s="42" t="s">
        <v>1641</v>
      </c>
      <c r="N249" s="43" t="s">
        <v>1409</v>
      </c>
      <c r="O249" s="15" t="s">
        <v>5929</v>
      </c>
      <c r="S249" s="40" t="s">
        <v>7627</v>
      </c>
      <c r="V249" s="40" t="s">
        <v>7627</v>
      </c>
      <c r="Y249" s="15" t="s">
        <v>6143</v>
      </c>
      <c r="AB249" s="51">
        <v>5111</v>
      </c>
      <c r="AC249" s="51">
        <v>131</v>
      </c>
      <c r="AE249" s="45">
        <v>1</v>
      </c>
      <c r="AG249" s="15">
        <v>70950</v>
      </c>
      <c r="AH249" s="46">
        <v>70950</v>
      </c>
      <c r="AL249" s="48">
        <v>8</v>
      </c>
      <c r="AN249" s="45">
        <v>5676</v>
      </c>
      <c r="AO249" s="48">
        <v>33311</v>
      </c>
      <c r="AQ249" s="52" t="s">
        <v>7050</v>
      </c>
      <c r="AR249" s="52">
        <v>156</v>
      </c>
      <c r="AS249" s="52">
        <v>632</v>
      </c>
    </row>
    <row r="250" spans="3:45" x14ac:dyDescent="0.25">
      <c r="C250" s="39" t="s">
        <v>5851</v>
      </c>
      <c r="D250" s="38" t="s">
        <v>3039</v>
      </c>
      <c r="E250" s="38" t="s">
        <v>25</v>
      </c>
      <c r="F250" s="39" t="s">
        <v>1409</v>
      </c>
      <c r="G250" t="s">
        <v>1409</v>
      </c>
      <c r="H250" s="21">
        <v>9106029088</v>
      </c>
      <c r="I250" t="s">
        <v>1409</v>
      </c>
      <c r="J250" s="40" t="s">
        <v>7626</v>
      </c>
      <c r="L250" s="42" t="s">
        <v>26</v>
      </c>
      <c r="M250" s="42" t="s">
        <v>1641</v>
      </c>
      <c r="N250" s="43" t="s">
        <v>1409</v>
      </c>
      <c r="O250" s="15" t="s">
        <v>5929</v>
      </c>
      <c r="S250" s="40" t="s">
        <v>7627</v>
      </c>
      <c r="V250" s="40" t="s">
        <v>7627</v>
      </c>
      <c r="Y250" s="15" t="s">
        <v>6130</v>
      </c>
      <c r="AB250" s="51">
        <v>5111</v>
      </c>
      <c r="AC250" s="51">
        <v>131</v>
      </c>
      <c r="AE250" s="45">
        <v>1</v>
      </c>
      <c r="AG250" s="15">
        <v>73431</v>
      </c>
      <c r="AH250" s="46">
        <v>73431</v>
      </c>
      <c r="AL250" s="48">
        <v>8</v>
      </c>
      <c r="AN250" s="45">
        <v>5874.4800000000005</v>
      </c>
      <c r="AO250" s="48">
        <v>33311</v>
      </c>
      <c r="AQ250" s="52" t="s">
        <v>7050</v>
      </c>
      <c r="AR250" s="52">
        <v>156</v>
      </c>
      <c r="AS250" s="52">
        <v>632</v>
      </c>
    </row>
    <row r="251" spans="3:45" x14ac:dyDescent="0.25">
      <c r="C251" s="39" t="s">
        <v>5851</v>
      </c>
      <c r="D251" s="38" t="s">
        <v>3039</v>
      </c>
      <c r="E251" s="38" t="s">
        <v>25</v>
      </c>
      <c r="F251" s="39" t="s">
        <v>1409</v>
      </c>
      <c r="G251" t="s">
        <v>1409</v>
      </c>
      <c r="H251" s="21">
        <v>9106029112</v>
      </c>
      <c r="I251" t="s">
        <v>1409</v>
      </c>
      <c r="J251" s="40" t="s">
        <v>7628</v>
      </c>
      <c r="L251" s="42" t="s">
        <v>26</v>
      </c>
      <c r="M251" s="42" t="s">
        <v>1934</v>
      </c>
      <c r="N251" s="43" t="s">
        <v>1409</v>
      </c>
      <c r="O251" s="15" t="s">
        <v>6045</v>
      </c>
      <c r="S251" s="40" t="s">
        <v>7629</v>
      </c>
      <c r="V251" s="40" t="s">
        <v>7629</v>
      </c>
      <c r="Y251" s="15" t="s">
        <v>6179</v>
      </c>
      <c r="AB251" s="51">
        <v>5111</v>
      </c>
      <c r="AC251" s="51">
        <v>131</v>
      </c>
      <c r="AE251" s="45">
        <v>1</v>
      </c>
      <c r="AG251" s="15">
        <v>111058</v>
      </c>
      <c r="AH251" s="46">
        <v>111058</v>
      </c>
      <c r="AL251" s="48">
        <v>8</v>
      </c>
      <c r="AN251" s="45">
        <v>8884.64</v>
      </c>
      <c r="AO251" s="48">
        <v>33311</v>
      </c>
      <c r="AQ251" s="52" t="s">
        <v>7050</v>
      </c>
      <c r="AR251" s="52">
        <v>156</v>
      </c>
      <c r="AS251" s="52">
        <v>632</v>
      </c>
    </row>
    <row r="252" spans="3:45" x14ac:dyDescent="0.25">
      <c r="C252" s="39" t="s">
        <v>5851</v>
      </c>
      <c r="D252" s="38" t="s">
        <v>3039</v>
      </c>
      <c r="E252" s="38" t="s">
        <v>25</v>
      </c>
      <c r="F252" s="39" t="s">
        <v>1409</v>
      </c>
      <c r="G252" t="s">
        <v>1409</v>
      </c>
      <c r="H252" s="21">
        <v>9106029128</v>
      </c>
      <c r="I252" t="s">
        <v>1409</v>
      </c>
      <c r="J252" s="40" t="s">
        <v>7630</v>
      </c>
      <c r="L252" s="42" t="s">
        <v>26</v>
      </c>
      <c r="M252" s="42" t="s">
        <v>2042</v>
      </c>
      <c r="N252" s="43" t="s">
        <v>1409</v>
      </c>
      <c r="O252" s="15" t="s">
        <v>6273</v>
      </c>
      <c r="S252" s="40" t="s">
        <v>7631</v>
      </c>
      <c r="V252" s="40" t="s">
        <v>7631</v>
      </c>
      <c r="Y252" s="15" t="s">
        <v>6183</v>
      </c>
      <c r="AB252" s="51">
        <v>5111</v>
      </c>
      <c r="AC252" s="51">
        <v>131</v>
      </c>
      <c r="AE252" s="45">
        <v>1</v>
      </c>
      <c r="AG252" s="15">
        <v>41150</v>
      </c>
      <c r="AH252" s="46">
        <v>41150</v>
      </c>
      <c r="AL252" s="48">
        <v>8</v>
      </c>
      <c r="AN252" s="45">
        <v>3292</v>
      </c>
      <c r="AO252" s="48">
        <v>33311</v>
      </c>
      <c r="AQ252" s="52" t="s">
        <v>7050</v>
      </c>
      <c r="AR252" s="52">
        <v>156</v>
      </c>
      <c r="AS252" s="52">
        <v>632</v>
      </c>
    </row>
    <row r="253" spans="3:45" x14ac:dyDescent="0.25">
      <c r="C253" s="39" t="s">
        <v>5851</v>
      </c>
      <c r="D253" s="38" t="s">
        <v>3039</v>
      </c>
      <c r="E253" s="38" t="s">
        <v>25</v>
      </c>
      <c r="F253" s="39" t="s">
        <v>1409</v>
      </c>
      <c r="G253" t="s">
        <v>1409</v>
      </c>
      <c r="H253" s="21">
        <v>9106029128</v>
      </c>
      <c r="I253" t="s">
        <v>1409</v>
      </c>
      <c r="J253" s="40" t="s">
        <v>7630</v>
      </c>
      <c r="L253" s="42" t="s">
        <v>26</v>
      </c>
      <c r="M253" s="42" t="s">
        <v>2042</v>
      </c>
      <c r="N253" s="43" t="s">
        <v>1409</v>
      </c>
      <c r="O253" s="15" t="s">
        <v>6273</v>
      </c>
      <c r="S253" s="40" t="s">
        <v>7631</v>
      </c>
      <c r="V253" s="40" t="s">
        <v>7631</v>
      </c>
      <c r="Y253" s="15" t="s">
        <v>6128</v>
      </c>
      <c r="AB253" s="51">
        <v>5111</v>
      </c>
      <c r="AC253" s="51">
        <v>131</v>
      </c>
      <c r="AE253" s="45">
        <v>1</v>
      </c>
      <c r="AG253" s="15">
        <v>60885</v>
      </c>
      <c r="AH253" s="46">
        <v>60885</v>
      </c>
      <c r="AL253" s="48">
        <v>8</v>
      </c>
      <c r="AN253" s="45">
        <v>4870.8</v>
      </c>
      <c r="AO253" s="48">
        <v>33311</v>
      </c>
      <c r="AQ253" s="52" t="s">
        <v>7050</v>
      </c>
      <c r="AR253" s="52">
        <v>156</v>
      </c>
      <c r="AS253" s="52">
        <v>632</v>
      </c>
    </row>
    <row r="254" spans="3:45" x14ac:dyDescent="0.25">
      <c r="C254" s="39" t="s">
        <v>5851</v>
      </c>
      <c r="D254" s="38" t="s">
        <v>3039</v>
      </c>
      <c r="E254" s="38" t="s">
        <v>25</v>
      </c>
      <c r="F254" s="39" t="s">
        <v>1409</v>
      </c>
      <c r="G254" t="s">
        <v>1409</v>
      </c>
      <c r="H254" s="21">
        <v>9106029161</v>
      </c>
      <c r="I254" t="s">
        <v>1409</v>
      </c>
      <c r="J254" s="40" t="s">
        <v>7636</v>
      </c>
      <c r="L254" s="42" t="s">
        <v>26</v>
      </c>
      <c r="M254" s="42" t="s">
        <v>1653</v>
      </c>
      <c r="N254" s="43" t="s">
        <v>1409</v>
      </c>
      <c r="O254" s="15" t="s">
        <v>5929</v>
      </c>
      <c r="S254" s="40" t="s">
        <v>7637</v>
      </c>
      <c r="V254" s="40" t="s">
        <v>7637</v>
      </c>
      <c r="Y254" s="15" t="s">
        <v>6183</v>
      </c>
      <c r="AB254" s="51">
        <v>5111</v>
      </c>
      <c r="AC254" s="51">
        <v>131</v>
      </c>
      <c r="AE254" s="45">
        <v>1</v>
      </c>
      <c r="AG254" s="15">
        <v>41150</v>
      </c>
      <c r="AH254" s="46">
        <v>41150</v>
      </c>
      <c r="AL254" s="48">
        <v>8</v>
      </c>
      <c r="AN254" s="45">
        <v>3292</v>
      </c>
      <c r="AO254" s="48">
        <v>33311</v>
      </c>
      <c r="AQ254" s="52" t="s">
        <v>7050</v>
      </c>
      <c r="AR254" s="52">
        <v>156</v>
      </c>
      <c r="AS254" s="52">
        <v>632</v>
      </c>
    </row>
    <row r="255" spans="3:45" x14ac:dyDescent="0.25">
      <c r="C255" s="39" t="s">
        <v>5851</v>
      </c>
      <c r="D255" s="38" t="s">
        <v>3039</v>
      </c>
      <c r="E255" s="38" t="s">
        <v>25</v>
      </c>
      <c r="F255" s="39" t="s">
        <v>1409</v>
      </c>
      <c r="G255" t="s">
        <v>1409</v>
      </c>
      <c r="H255" s="21">
        <v>9106029161</v>
      </c>
      <c r="I255" t="s">
        <v>1409</v>
      </c>
      <c r="J255" s="40" t="s">
        <v>7636</v>
      </c>
      <c r="L255" s="42" t="s">
        <v>26</v>
      </c>
      <c r="M255" s="42" t="s">
        <v>1653</v>
      </c>
      <c r="N255" s="43" t="s">
        <v>1409</v>
      </c>
      <c r="O255" s="15" t="s">
        <v>5929</v>
      </c>
      <c r="S255" s="40" t="s">
        <v>7637</v>
      </c>
      <c r="V255" s="40" t="s">
        <v>7637</v>
      </c>
      <c r="Y255" s="15" t="s">
        <v>6143</v>
      </c>
      <c r="AB255" s="51">
        <v>5111</v>
      </c>
      <c r="AC255" s="51">
        <v>131</v>
      </c>
      <c r="AE255" s="45">
        <v>1</v>
      </c>
      <c r="AG255" s="15">
        <v>70950</v>
      </c>
      <c r="AH255" s="46">
        <v>70950</v>
      </c>
      <c r="AL255" s="48">
        <v>8</v>
      </c>
      <c r="AN255" s="45">
        <v>5676</v>
      </c>
      <c r="AO255" s="48">
        <v>33311</v>
      </c>
      <c r="AQ255" s="52" t="s">
        <v>7050</v>
      </c>
      <c r="AR255" s="52">
        <v>156</v>
      </c>
      <c r="AS255" s="52">
        <v>632</v>
      </c>
    </row>
    <row r="256" spans="3:45" x14ac:dyDescent="0.25">
      <c r="C256" s="39" t="s">
        <v>5851</v>
      </c>
      <c r="D256" s="38" t="s">
        <v>3039</v>
      </c>
      <c r="E256" s="38" t="s">
        <v>25</v>
      </c>
      <c r="F256" s="39" t="s">
        <v>1409</v>
      </c>
      <c r="G256" t="s">
        <v>1409</v>
      </c>
      <c r="H256" s="21">
        <v>9106029161</v>
      </c>
      <c r="I256" t="s">
        <v>1409</v>
      </c>
      <c r="J256" s="40" t="s">
        <v>7636</v>
      </c>
      <c r="L256" s="42" t="s">
        <v>26</v>
      </c>
      <c r="M256" s="42" t="s">
        <v>1653</v>
      </c>
      <c r="N256" s="43" t="s">
        <v>1409</v>
      </c>
      <c r="O256" s="15" t="s">
        <v>5929</v>
      </c>
      <c r="S256" s="40" t="s">
        <v>7637</v>
      </c>
      <c r="V256" s="40" t="s">
        <v>7637</v>
      </c>
      <c r="Y256" s="15" t="s">
        <v>6130</v>
      </c>
      <c r="AB256" s="51">
        <v>5111</v>
      </c>
      <c r="AC256" s="51">
        <v>131</v>
      </c>
      <c r="AE256" s="45">
        <v>1</v>
      </c>
      <c r="AG256" s="15">
        <v>73431</v>
      </c>
      <c r="AH256" s="46">
        <v>73431</v>
      </c>
      <c r="AL256" s="48">
        <v>8</v>
      </c>
      <c r="AN256" s="45">
        <v>5874.4800000000005</v>
      </c>
      <c r="AO256" s="48">
        <v>33311</v>
      </c>
      <c r="AQ256" s="52" t="s">
        <v>7050</v>
      </c>
      <c r="AR256" s="52">
        <v>156</v>
      </c>
      <c r="AS256" s="52">
        <v>632</v>
      </c>
    </row>
    <row r="257" spans="3:45" x14ac:dyDescent="0.25">
      <c r="C257" s="39" t="s">
        <v>5851</v>
      </c>
      <c r="D257" s="38" t="s">
        <v>3039</v>
      </c>
      <c r="E257" s="38" t="s">
        <v>25</v>
      </c>
      <c r="F257" s="39" t="s">
        <v>1409</v>
      </c>
      <c r="G257" t="s">
        <v>1409</v>
      </c>
      <c r="H257" s="21">
        <v>9106029180</v>
      </c>
      <c r="I257" t="s">
        <v>1409</v>
      </c>
      <c r="J257" s="40" t="s">
        <v>7638</v>
      </c>
      <c r="L257" s="42" t="s">
        <v>26</v>
      </c>
      <c r="M257" s="42" t="s">
        <v>2054</v>
      </c>
      <c r="N257" s="43" t="s">
        <v>1409</v>
      </c>
      <c r="O257" s="15" t="s">
        <v>7639</v>
      </c>
      <c r="S257" s="40" t="s">
        <v>7640</v>
      </c>
      <c r="V257" s="40" t="s">
        <v>7640</v>
      </c>
      <c r="Y257" s="15" t="s">
        <v>6254</v>
      </c>
      <c r="AB257" s="51">
        <v>5111</v>
      </c>
      <c r="AC257" s="51">
        <v>131</v>
      </c>
      <c r="AE257" s="45">
        <v>1</v>
      </c>
      <c r="AG257" s="15">
        <v>45588</v>
      </c>
      <c r="AH257" s="46">
        <v>45588</v>
      </c>
      <c r="AL257" s="48">
        <v>8</v>
      </c>
      <c r="AN257" s="45">
        <v>3647.04</v>
      </c>
      <c r="AO257" s="48">
        <v>33311</v>
      </c>
      <c r="AQ257" s="52" t="s">
        <v>7050</v>
      </c>
      <c r="AR257" s="52">
        <v>156</v>
      </c>
      <c r="AS257" s="52">
        <v>632</v>
      </c>
    </row>
    <row r="258" spans="3:45" x14ac:dyDescent="0.25">
      <c r="C258" s="39" t="s">
        <v>5851</v>
      </c>
      <c r="D258" s="38" t="s">
        <v>3039</v>
      </c>
      <c r="E258" s="38" t="s">
        <v>25</v>
      </c>
      <c r="F258" s="39" t="s">
        <v>2159</v>
      </c>
      <c r="G258" t="s">
        <v>2159</v>
      </c>
      <c r="H258" s="21">
        <v>9106029225</v>
      </c>
      <c r="I258" t="s">
        <v>2159</v>
      </c>
      <c r="J258" s="40" t="s">
        <v>7641</v>
      </c>
      <c r="L258" s="42" t="s">
        <v>26</v>
      </c>
      <c r="M258" s="42" t="s">
        <v>2763</v>
      </c>
      <c r="N258" s="43" t="s">
        <v>2159</v>
      </c>
      <c r="O258" s="15" t="s">
        <v>5945</v>
      </c>
      <c r="S258" s="40" t="s">
        <v>7642</v>
      </c>
      <c r="V258" s="40" t="s">
        <v>7642</v>
      </c>
      <c r="Y258" s="15" t="s">
        <v>6227</v>
      </c>
      <c r="AB258" s="51">
        <v>5111</v>
      </c>
      <c r="AC258" s="51">
        <v>131</v>
      </c>
      <c r="AE258" s="45">
        <v>2</v>
      </c>
      <c r="AG258" s="15">
        <v>46000</v>
      </c>
      <c r="AH258" s="46">
        <v>92000</v>
      </c>
      <c r="AL258" s="48">
        <v>8</v>
      </c>
      <c r="AN258" s="45">
        <v>7360</v>
      </c>
      <c r="AO258" s="48">
        <v>33311</v>
      </c>
      <c r="AQ258" s="52" t="s">
        <v>7050</v>
      </c>
      <c r="AR258" s="52">
        <v>156</v>
      </c>
      <c r="AS258" s="52">
        <v>632</v>
      </c>
    </row>
    <row r="259" spans="3:45" x14ac:dyDescent="0.25">
      <c r="C259" s="39" t="s">
        <v>5851</v>
      </c>
      <c r="D259" s="38" t="s">
        <v>3039</v>
      </c>
      <c r="E259" s="38" t="s">
        <v>25</v>
      </c>
      <c r="F259" s="39" t="s">
        <v>2159</v>
      </c>
      <c r="G259" t="s">
        <v>2159</v>
      </c>
      <c r="H259" s="21">
        <v>9106029225</v>
      </c>
      <c r="I259" t="s">
        <v>2159</v>
      </c>
      <c r="J259" s="40" t="s">
        <v>7641</v>
      </c>
      <c r="L259" s="42" t="s">
        <v>26</v>
      </c>
      <c r="M259" s="42" t="s">
        <v>2763</v>
      </c>
      <c r="N259" s="43" t="s">
        <v>2159</v>
      </c>
      <c r="O259" s="15" t="s">
        <v>5945</v>
      </c>
      <c r="S259" s="40" t="s">
        <v>7642</v>
      </c>
      <c r="V259" s="40" t="s">
        <v>7642</v>
      </c>
      <c r="Y259" s="15" t="s">
        <v>6181</v>
      </c>
      <c r="AB259" s="51">
        <v>5111</v>
      </c>
      <c r="AC259" s="51">
        <v>131</v>
      </c>
      <c r="AE259" s="45">
        <v>2</v>
      </c>
      <c r="AG259" s="15">
        <v>50400</v>
      </c>
      <c r="AH259" s="46">
        <v>100800</v>
      </c>
      <c r="AL259" s="48">
        <v>8</v>
      </c>
      <c r="AN259" s="45">
        <v>8064</v>
      </c>
      <c r="AO259" s="48">
        <v>33311</v>
      </c>
      <c r="AQ259" s="52" t="s">
        <v>7050</v>
      </c>
      <c r="AR259" s="52">
        <v>156</v>
      </c>
      <c r="AS259" s="52">
        <v>632</v>
      </c>
    </row>
    <row r="260" spans="3:45" x14ac:dyDescent="0.25">
      <c r="C260" s="39" t="s">
        <v>5851</v>
      </c>
      <c r="D260" s="38" t="s">
        <v>3039</v>
      </c>
      <c r="E260" s="38" t="s">
        <v>25</v>
      </c>
      <c r="F260" s="39" t="s">
        <v>1409</v>
      </c>
      <c r="G260" t="s">
        <v>1409</v>
      </c>
      <c r="H260" s="21">
        <v>9106029328</v>
      </c>
      <c r="I260" t="s">
        <v>1409</v>
      </c>
      <c r="J260" s="40" t="s">
        <v>7647</v>
      </c>
      <c r="L260" s="42" t="s">
        <v>26</v>
      </c>
      <c r="M260" s="42" t="s">
        <v>1970</v>
      </c>
      <c r="N260" s="43" t="s">
        <v>1409</v>
      </c>
      <c r="O260" s="15" t="s">
        <v>5986</v>
      </c>
      <c r="S260" s="40" t="s">
        <v>7648</v>
      </c>
      <c r="V260" s="40" t="s">
        <v>7648</v>
      </c>
      <c r="Y260" s="15" t="s">
        <v>6128</v>
      </c>
      <c r="AB260" s="51">
        <v>5111</v>
      </c>
      <c r="AC260" s="51">
        <v>131</v>
      </c>
      <c r="AE260" s="45">
        <v>1</v>
      </c>
      <c r="AG260" s="15">
        <v>60885</v>
      </c>
      <c r="AH260" s="46">
        <v>60885</v>
      </c>
      <c r="AL260" s="48">
        <v>8</v>
      </c>
      <c r="AN260" s="45">
        <v>4870.8</v>
      </c>
      <c r="AO260" s="48">
        <v>33311</v>
      </c>
      <c r="AQ260" s="52" t="s">
        <v>7050</v>
      </c>
      <c r="AR260" s="52">
        <v>156</v>
      </c>
      <c r="AS260" s="52">
        <v>632</v>
      </c>
    </row>
    <row r="261" spans="3:45" x14ac:dyDescent="0.25">
      <c r="C261" s="39" t="s">
        <v>5851</v>
      </c>
      <c r="D261" s="38" t="s">
        <v>3039</v>
      </c>
      <c r="E261" s="38" t="s">
        <v>25</v>
      </c>
      <c r="F261" s="39" t="s">
        <v>1409</v>
      </c>
      <c r="G261" t="s">
        <v>1409</v>
      </c>
      <c r="H261" s="21">
        <v>9106029350</v>
      </c>
      <c r="I261" t="s">
        <v>1409</v>
      </c>
      <c r="J261" s="40" t="s">
        <v>7653</v>
      </c>
      <c r="L261" s="42" t="s">
        <v>26</v>
      </c>
      <c r="M261" s="42" t="s">
        <v>1659</v>
      </c>
      <c r="N261" s="43" t="s">
        <v>1409</v>
      </c>
      <c r="O261" s="15" t="s">
        <v>5929</v>
      </c>
      <c r="S261" s="40" t="s">
        <v>7654</v>
      </c>
      <c r="V261" s="40" t="s">
        <v>7654</v>
      </c>
      <c r="Y261" s="15" t="s">
        <v>6227</v>
      </c>
      <c r="AB261" s="51">
        <v>5111</v>
      </c>
      <c r="AC261" s="51">
        <v>131</v>
      </c>
      <c r="AE261" s="45">
        <v>1</v>
      </c>
      <c r="AG261" s="15">
        <v>46000</v>
      </c>
      <c r="AH261" s="46">
        <v>46000</v>
      </c>
      <c r="AL261" s="48">
        <v>8</v>
      </c>
      <c r="AN261" s="45">
        <v>3680</v>
      </c>
      <c r="AO261" s="48">
        <v>33311</v>
      </c>
      <c r="AQ261" s="52" t="s">
        <v>7050</v>
      </c>
      <c r="AR261" s="52">
        <v>156</v>
      </c>
      <c r="AS261" s="52">
        <v>632</v>
      </c>
    </row>
    <row r="262" spans="3:45" x14ac:dyDescent="0.25">
      <c r="C262" s="39" t="s">
        <v>5851</v>
      </c>
      <c r="D262" s="38" t="s">
        <v>3039</v>
      </c>
      <c r="E262" s="38" t="s">
        <v>25</v>
      </c>
      <c r="F262" s="39" t="s">
        <v>1409</v>
      </c>
      <c r="G262" t="s">
        <v>1409</v>
      </c>
      <c r="H262" s="21">
        <v>9106029350</v>
      </c>
      <c r="I262" t="s">
        <v>1409</v>
      </c>
      <c r="J262" s="40" t="s">
        <v>7653</v>
      </c>
      <c r="L262" s="42" t="s">
        <v>26</v>
      </c>
      <c r="M262" s="42" t="s">
        <v>1659</v>
      </c>
      <c r="N262" s="43" t="s">
        <v>1409</v>
      </c>
      <c r="O262" s="15" t="s">
        <v>5929</v>
      </c>
      <c r="S262" s="40" t="s">
        <v>7654</v>
      </c>
      <c r="V262" s="40" t="s">
        <v>7654</v>
      </c>
      <c r="Y262" s="15" t="s">
        <v>6172</v>
      </c>
      <c r="AB262" s="51">
        <v>5111</v>
      </c>
      <c r="AC262" s="51">
        <v>131</v>
      </c>
      <c r="AE262" s="45">
        <v>1</v>
      </c>
      <c r="AG262" s="15">
        <v>49500</v>
      </c>
      <c r="AH262" s="46">
        <v>49500</v>
      </c>
      <c r="AL262" s="48">
        <v>8</v>
      </c>
      <c r="AN262" s="45">
        <v>3960</v>
      </c>
      <c r="AO262" s="48">
        <v>33311</v>
      </c>
      <c r="AQ262" s="52" t="s">
        <v>7050</v>
      </c>
      <c r="AR262" s="52">
        <v>156</v>
      </c>
      <c r="AS262" s="52">
        <v>632</v>
      </c>
    </row>
    <row r="263" spans="3:45" x14ac:dyDescent="0.25">
      <c r="C263" s="39" t="s">
        <v>5851</v>
      </c>
      <c r="D263" s="38" t="s">
        <v>3039</v>
      </c>
      <c r="E263" s="38" t="s">
        <v>25</v>
      </c>
      <c r="F263" s="39" t="s">
        <v>1409</v>
      </c>
      <c r="G263" t="s">
        <v>1409</v>
      </c>
      <c r="H263" s="21">
        <v>9106029323</v>
      </c>
      <c r="I263" t="s">
        <v>1409</v>
      </c>
      <c r="J263" s="40" t="s">
        <v>7655</v>
      </c>
      <c r="L263" s="42" t="s">
        <v>26</v>
      </c>
      <c r="M263" s="42" t="s">
        <v>2111</v>
      </c>
      <c r="N263" s="43" t="s">
        <v>1409</v>
      </c>
      <c r="O263" s="15" t="s">
        <v>6273</v>
      </c>
      <c r="S263" s="40" t="s">
        <v>7656</v>
      </c>
      <c r="V263" s="40" t="s">
        <v>7656</v>
      </c>
      <c r="Y263" s="15" t="s">
        <v>6168</v>
      </c>
      <c r="AB263" s="51">
        <v>5111</v>
      </c>
      <c r="AC263" s="51">
        <v>131</v>
      </c>
      <c r="AE263" s="45">
        <v>2</v>
      </c>
      <c r="AG263" s="15">
        <v>111606</v>
      </c>
      <c r="AH263" s="46">
        <v>223212</v>
      </c>
      <c r="AL263" s="48">
        <v>8</v>
      </c>
      <c r="AN263" s="45">
        <v>17856.96</v>
      </c>
      <c r="AO263" s="48">
        <v>33311</v>
      </c>
      <c r="AQ263" s="52" t="s">
        <v>7050</v>
      </c>
      <c r="AR263" s="52">
        <v>156</v>
      </c>
      <c r="AS263" s="52">
        <v>632</v>
      </c>
    </row>
    <row r="264" spans="3:45" x14ac:dyDescent="0.25">
      <c r="C264" s="39" t="s">
        <v>5851</v>
      </c>
      <c r="D264" s="38" t="s">
        <v>3039</v>
      </c>
      <c r="E264" s="38" t="s">
        <v>25</v>
      </c>
      <c r="F264" s="39" t="s">
        <v>1409</v>
      </c>
      <c r="G264" t="s">
        <v>1409</v>
      </c>
      <c r="H264" s="21">
        <v>9106029323</v>
      </c>
      <c r="I264" t="s">
        <v>1409</v>
      </c>
      <c r="J264" s="40" t="s">
        <v>7655</v>
      </c>
      <c r="L264" s="42" t="s">
        <v>26</v>
      </c>
      <c r="M264" s="42" t="s">
        <v>2111</v>
      </c>
      <c r="N264" s="43" t="s">
        <v>1409</v>
      </c>
      <c r="O264" s="15" t="s">
        <v>6273</v>
      </c>
      <c r="S264" s="40" t="s">
        <v>7656</v>
      </c>
      <c r="V264" s="40" t="s">
        <v>7656</v>
      </c>
      <c r="Y264" s="15" t="s">
        <v>6183</v>
      </c>
      <c r="AB264" s="51">
        <v>5111</v>
      </c>
      <c r="AC264" s="51">
        <v>131</v>
      </c>
      <c r="AE264" s="45">
        <v>1</v>
      </c>
      <c r="AG264" s="15">
        <v>41150</v>
      </c>
      <c r="AH264" s="46">
        <v>41150</v>
      </c>
      <c r="AL264" s="48">
        <v>8</v>
      </c>
      <c r="AN264" s="45">
        <v>3292</v>
      </c>
      <c r="AO264" s="48">
        <v>33311</v>
      </c>
      <c r="AQ264" s="52" t="s">
        <v>7050</v>
      </c>
      <c r="AR264" s="52">
        <v>156</v>
      </c>
      <c r="AS264" s="52">
        <v>632</v>
      </c>
    </row>
    <row r="265" spans="3:45" x14ac:dyDescent="0.25">
      <c r="C265" s="39" t="s">
        <v>5851</v>
      </c>
      <c r="D265" s="38" t="s">
        <v>3039</v>
      </c>
      <c r="E265" s="38" t="s">
        <v>25</v>
      </c>
      <c r="F265" s="39" t="s">
        <v>1409</v>
      </c>
      <c r="G265" t="s">
        <v>1409</v>
      </c>
      <c r="H265" s="21">
        <v>9106029323</v>
      </c>
      <c r="I265" t="s">
        <v>1409</v>
      </c>
      <c r="J265" s="40" t="s">
        <v>7655</v>
      </c>
      <c r="L265" s="42" t="s">
        <v>26</v>
      </c>
      <c r="M265" s="42" t="s">
        <v>2111</v>
      </c>
      <c r="N265" s="43" t="s">
        <v>1409</v>
      </c>
      <c r="O265" s="15" t="s">
        <v>6273</v>
      </c>
      <c r="S265" s="40" t="s">
        <v>7656</v>
      </c>
      <c r="V265" s="40" t="s">
        <v>7656</v>
      </c>
      <c r="Y265" s="15" t="s">
        <v>6179</v>
      </c>
      <c r="AB265" s="51">
        <v>5111</v>
      </c>
      <c r="AC265" s="51">
        <v>131</v>
      </c>
      <c r="AE265" s="45">
        <v>1</v>
      </c>
      <c r="AG265" s="15">
        <v>111058</v>
      </c>
      <c r="AH265" s="46">
        <v>111058</v>
      </c>
      <c r="AL265" s="48">
        <v>8</v>
      </c>
      <c r="AN265" s="45">
        <v>8884.64</v>
      </c>
      <c r="AO265" s="48">
        <v>33311</v>
      </c>
      <c r="AQ265" s="52" t="s">
        <v>7050</v>
      </c>
      <c r="AR265" s="52">
        <v>156</v>
      </c>
      <c r="AS265" s="52">
        <v>632</v>
      </c>
    </row>
    <row r="266" spans="3:45" x14ac:dyDescent="0.25">
      <c r="C266" s="39" t="s">
        <v>5851</v>
      </c>
      <c r="D266" s="38" t="s">
        <v>3039</v>
      </c>
      <c r="E266" s="38" t="s">
        <v>25</v>
      </c>
      <c r="F266" s="39" t="s">
        <v>1409</v>
      </c>
      <c r="G266" t="s">
        <v>1409</v>
      </c>
      <c r="H266" s="21">
        <v>9106029474</v>
      </c>
      <c r="I266" t="s">
        <v>1409</v>
      </c>
      <c r="J266" s="40" t="s">
        <v>7659</v>
      </c>
      <c r="L266" s="42" t="s">
        <v>26</v>
      </c>
      <c r="M266" s="42" t="s">
        <v>1716</v>
      </c>
      <c r="N266" s="43" t="s">
        <v>1409</v>
      </c>
      <c r="O266" s="15" t="s">
        <v>5929</v>
      </c>
      <c r="S266" s="40" t="s">
        <v>7660</v>
      </c>
      <c r="V266" s="40" t="s">
        <v>7660</v>
      </c>
      <c r="Y266" s="15" t="s">
        <v>6143</v>
      </c>
      <c r="AB266" s="51">
        <v>5111</v>
      </c>
      <c r="AC266" s="51">
        <v>131</v>
      </c>
      <c r="AE266" s="45">
        <v>2</v>
      </c>
      <c r="AG266" s="15">
        <v>70950</v>
      </c>
      <c r="AH266" s="46">
        <v>141900</v>
      </c>
      <c r="AL266" s="48">
        <v>8</v>
      </c>
      <c r="AN266" s="45">
        <v>11352</v>
      </c>
      <c r="AO266" s="48">
        <v>33311</v>
      </c>
      <c r="AQ266" s="52" t="s">
        <v>7050</v>
      </c>
      <c r="AR266" s="52">
        <v>156</v>
      </c>
      <c r="AS266" s="52">
        <v>632</v>
      </c>
    </row>
    <row r="267" spans="3:45" x14ac:dyDescent="0.25">
      <c r="C267" s="39" t="s">
        <v>5851</v>
      </c>
      <c r="D267" s="38" t="s">
        <v>3039</v>
      </c>
      <c r="E267" s="38" t="s">
        <v>25</v>
      </c>
      <c r="F267" s="39" t="s">
        <v>1409</v>
      </c>
      <c r="G267" t="s">
        <v>1409</v>
      </c>
      <c r="H267" s="21">
        <v>9106029474</v>
      </c>
      <c r="I267" t="s">
        <v>1409</v>
      </c>
      <c r="J267" s="40" t="s">
        <v>7659</v>
      </c>
      <c r="L267" s="42" t="s">
        <v>26</v>
      </c>
      <c r="M267" s="42" t="s">
        <v>1716</v>
      </c>
      <c r="N267" s="43" t="s">
        <v>1409</v>
      </c>
      <c r="O267" s="15" t="s">
        <v>5929</v>
      </c>
      <c r="S267" s="40" t="s">
        <v>7660</v>
      </c>
      <c r="V267" s="40" t="s">
        <v>7660</v>
      </c>
      <c r="Y267" s="15" t="s">
        <v>6227</v>
      </c>
      <c r="AB267" s="51">
        <v>5111</v>
      </c>
      <c r="AC267" s="51">
        <v>131</v>
      </c>
      <c r="AE267" s="45">
        <v>1</v>
      </c>
      <c r="AG267" s="15">
        <v>46000</v>
      </c>
      <c r="AH267" s="46">
        <v>46000</v>
      </c>
      <c r="AL267" s="48">
        <v>8</v>
      </c>
      <c r="AN267" s="45">
        <v>3680</v>
      </c>
      <c r="AO267" s="48">
        <v>33311</v>
      </c>
      <c r="AQ267" s="52" t="s">
        <v>7050</v>
      </c>
      <c r="AR267" s="52">
        <v>156</v>
      </c>
      <c r="AS267" s="52">
        <v>632</v>
      </c>
    </row>
    <row r="268" spans="3:45" x14ac:dyDescent="0.25">
      <c r="C268" s="39" t="s">
        <v>5851</v>
      </c>
      <c r="D268" s="38" t="s">
        <v>3039</v>
      </c>
      <c r="E268" s="38" t="s">
        <v>25</v>
      </c>
      <c r="F268" s="39" t="s">
        <v>1409</v>
      </c>
      <c r="G268" t="s">
        <v>1409</v>
      </c>
      <c r="H268" s="21">
        <v>9106029553</v>
      </c>
      <c r="I268" t="s">
        <v>1409</v>
      </c>
      <c r="J268" s="40" t="s">
        <v>7665</v>
      </c>
      <c r="L268" s="42" t="s">
        <v>26</v>
      </c>
      <c r="M268" s="42" t="s">
        <v>1804</v>
      </c>
      <c r="N268" s="43" t="s">
        <v>1409</v>
      </c>
      <c r="O268" s="15" t="s">
        <v>7666</v>
      </c>
      <c r="S268" s="40" t="s">
        <v>7667</v>
      </c>
      <c r="V268" s="40" t="s">
        <v>7667</v>
      </c>
      <c r="Y268" s="15" t="s">
        <v>6128</v>
      </c>
      <c r="AB268" s="51">
        <v>5111</v>
      </c>
      <c r="AC268" s="51">
        <v>131</v>
      </c>
      <c r="AE268" s="45">
        <v>1</v>
      </c>
      <c r="AG268" s="15">
        <v>60885</v>
      </c>
      <c r="AH268" s="46">
        <v>60885</v>
      </c>
      <c r="AL268" s="48">
        <v>8</v>
      </c>
      <c r="AN268" s="45">
        <v>4870.8</v>
      </c>
      <c r="AO268" s="48">
        <v>33311</v>
      </c>
      <c r="AQ268" s="52" t="s">
        <v>7050</v>
      </c>
      <c r="AR268" s="52">
        <v>156</v>
      </c>
      <c r="AS268" s="52">
        <v>632</v>
      </c>
    </row>
    <row r="269" spans="3:45" x14ac:dyDescent="0.25">
      <c r="C269" s="39" t="s">
        <v>5851</v>
      </c>
      <c r="D269" s="38" t="s">
        <v>3039</v>
      </c>
      <c r="E269" s="38" t="s">
        <v>25</v>
      </c>
      <c r="F269" s="39" t="s">
        <v>1409</v>
      </c>
      <c r="G269" t="s">
        <v>1409</v>
      </c>
      <c r="H269" s="21">
        <v>9106029553</v>
      </c>
      <c r="I269" t="s">
        <v>1409</v>
      </c>
      <c r="J269" s="40" t="s">
        <v>7665</v>
      </c>
      <c r="L269" s="42" t="s">
        <v>26</v>
      </c>
      <c r="M269" s="42" t="s">
        <v>1804</v>
      </c>
      <c r="N269" s="43" t="s">
        <v>1409</v>
      </c>
      <c r="O269" s="15" t="s">
        <v>7666</v>
      </c>
      <c r="S269" s="40" t="s">
        <v>7667</v>
      </c>
      <c r="V269" s="40" t="s">
        <v>7667</v>
      </c>
      <c r="Y269" s="15" t="s">
        <v>6254</v>
      </c>
      <c r="AB269" s="51">
        <v>5111</v>
      </c>
      <c r="AC269" s="51">
        <v>131</v>
      </c>
      <c r="AE269" s="45">
        <v>1</v>
      </c>
      <c r="AG269" s="15">
        <v>45588</v>
      </c>
      <c r="AH269" s="46">
        <v>45588</v>
      </c>
      <c r="AL269" s="48">
        <v>8</v>
      </c>
      <c r="AN269" s="45">
        <v>3647.04</v>
      </c>
      <c r="AO269" s="48">
        <v>33311</v>
      </c>
      <c r="AQ269" s="52" t="s">
        <v>7050</v>
      </c>
      <c r="AR269" s="52">
        <v>156</v>
      </c>
      <c r="AS269" s="52">
        <v>632</v>
      </c>
    </row>
    <row r="270" spans="3:45" x14ac:dyDescent="0.25">
      <c r="C270" s="39" t="s">
        <v>5851</v>
      </c>
      <c r="D270" s="38" t="s">
        <v>3039</v>
      </c>
      <c r="E270" s="38" t="s">
        <v>25</v>
      </c>
      <c r="F270" s="39" t="s">
        <v>1409</v>
      </c>
      <c r="G270" t="s">
        <v>1409</v>
      </c>
      <c r="H270" s="21">
        <v>9106029553</v>
      </c>
      <c r="I270" t="s">
        <v>1409</v>
      </c>
      <c r="J270" s="40" t="s">
        <v>7665</v>
      </c>
      <c r="L270" s="42" t="s">
        <v>26</v>
      </c>
      <c r="M270" s="42" t="s">
        <v>1804</v>
      </c>
      <c r="N270" s="43" t="s">
        <v>1409</v>
      </c>
      <c r="O270" s="15" t="s">
        <v>7666</v>
      </c>
      <c r="S270" s="40" t="s">
        <v>7667</v>
      </c>
      <c r="V270" s="40" t="s">
        <v>7667</v>
      </c>
      <c r="Y270" s="15" t="s">
        <v>6181</v>
      </c>
      <c r="AB270" s="51">
        <v>5111</v>
      </c>
      <c r="AC270" s="51">
        <v>131</v>
      </c>
      <c r="AE270" s="45">
        <v>1</v>
      </c>
      <c r="AG270" s="15">
        <v>50400</v>
      </c>
      <c r="AH270" s="46">
        <v>50400</v>
      </c>
      <c r="AL270" s="48">
        <v>8</v>
      </c>
      <c r="AN270" s="45">
        <v>4032</v>
      </c>
      <c r="AO270" s="48">
        <v>33311</v>
      </c>
      <c r="AQ270" s="52" t="s">
        <v>7050</v>
      </c>
      <c r="AR270" s="52">
        <v>156</v>
      </c>
      <c r="AS270" s="52">
        <v>632</v>
      </c>
    </row>
    <row r="271" spans="3:45" x14ac:dyDescent="0.25">
      <c r="C271" s="39" t="s">
        <v>5851</v>
      </c>
      <c r="D271" s="38" t="s">
        <v>3039</v>
      </c>
      <c r="E271" s="38" t="s">
        <v>25</v>
      </c>
      <c r="F271" s="39" t="s">
        <v>1409</v>
      </c>
      <c r="G271" t="s">
        <v>1409</v>
      </c>
      <c r="H271" s="21">
        <v>9106029553</v>
      </c>
      <c r="I271" t="s">
        <v>1409</v>
      </c>
      <c r="J271" s="40" t="s">
        <v>7665</v>
      </c>
      <c r="L271" s="42" t="s">
        <v>26</v>
      </c>
      <c r="M271" s="42" t="s">
        <v>1804</v>
      </c>
      <c r="N271" s="43" t="s">
        <v>1409</v>
      </c>
      <c r="O271" s="15" t="s">
        <v>7666</v>
      </c>
      <c r="S271" s="40" t="s">
        <v>7667</v>
      </c>
      <c r="V271" s="40" t="s">
        <v>7667</v>
      </c>
      <c r="Y271" s="15" t="s">
        <v>6172</v>
      </c>
      <c r="AB271" s="51">
        <v>5111</v>
      </c>
      <c r="AC271" s="51">
        <v>131</v>
      </c>
      <c r="AE271" s="45">
        <v>1</v>
      </c>
      <c r="AG271" s="15">
        <v>49500</v>
      </c>
      <c r="AH271" s="46">
        <v>49500</v>
      </c>
      <c r="AL271" s="48">
        <v>8</v>
      </c>
      <c r="AN271" s="45">
        <v>3960</v>
      </c>
      <c r="AO271" s="48">
        <v>33311</v>
      </c>
      <c r="AQ271" s="52" t="s">
        <v>7050</v>
      </c>
      <c r="AR271" s="52">
        <v>156</v>
      </c>
      <c r="AS271" s="52">
        <v>632</v>
      </c>
    </row>
    <row r="272" spans="3:45" x14ac:dyDescent="0.25">
      <c r="C272" s="39" t="s">
        <v>5851</v>
      </c>
      <c r="D272" s="38" t="s">
        <v>3039</v>
      </c>
      <c r="E272" s="38" t="s">
        <v>25</v>
      </c>
      <c r="F272" s="39" t="s">
        <v>1409</v>
      </c>
      <c r="G272" t="s">
        <v>1409</v>
      </c>
      <c r="H272" s="21">
        <v>9106029536</v>
      </c>
      <c r="I272" t="s">
        <v>1409</v>
      </c>
      <c r="J272" s="40" t="s">
        <v>7668</v>
      </c>
      <c r="L272" s="42" t="s">
        <v>26</v>
      </c>
      <c r="M272" s="42" t="s">
        <v>1777</v>
      </c>
      <c r="N272" s="43" t="s">
        <v>1409</v>
      </c>
      <c r="O272" s="15" t="s">
        <v>7669</v>
      </c>
      <c r="S272" s="40" t="s">
        <v>7670</v>
      </c>
      <c r="V272" s="40" t="s">
        <v>7670</v>
      </c>
      <c r="Y272" s="15" t="s">
        <v>6179</v>
      </c>
      <c r="AB272" s="51">
        <v>5111</v>
      </c>
      <c r="AC272" s="51">
        <v>131</v>
      </c>
      <c r="AE272" s="45">
        <v>1</v>
      </c>
      <c r="AG272" s="15">
        <v>111058</v>
      </c>
      <c r="AH272" s="46">
        <v>111058</v>
      </c>
      <c r="AL272" s="48">
        <v>8</v>
      </c>
      <c r="AN272" s="45">
        <v>8884.64</v>
      </c>
      <c r="AO272" s="48">
        <v>33311</v>
      </c>
      <c r="AQ272" s="52" t="s">
        <v>7050</v>
      </c>
      <c r="AR272" s="52">
        <v>156</v>
      </c>
      <c r="AS272" s="52">
        <v>632</v>
      </c>
    </row>
    <row r="273" spans="3:45" x14ac:dyDescent="0.25">
      <c r="C273" s="39" t="s">
        <v>5851</v>
      </c>
      <c r="D273" s="38" t="s">
        <v>3039</v>
      </c>
      <c r="E273" s="38" t="s">
        <v>25</v>
      </c>
      <c r="F273" s="39" t="s">
        <v>1409</v>
      </c>
      <c r="G273" t="s">
        <v>1409</v>
      </c>
      <c r="H273" s="21">
        <v>9106029563</v>
      </c>
      <c r="I273" t="s">
        <v>1409</v>
      </c>
      <c r="J273" s="40" t="s">
        <v>7673</v>
      </c>
      <c r="L273" s="42" t="s">
        <v>26</v>
      </c>
      <c r="M273" s="42" t="s">
        <v>1572</v>
      </c>
      <c r="N273" s="43" t="s">
        <v>1409</v>
      </c>
      <c r="O273" s="15" t="s">
        <v>6078</v>
      </c>
      <c r="S273" s="40" t="s">
        <v>7674</v>
      </c>
      <c r="V273" s="40" t="s">
        <v>7674</v>
      </c>
      <c r="Y273" s="15" t="s">
        <v>6183</v>
      </c>
      <c r="AB273" s="51">
        <v>5111</v>
      </c>
      <c r="AC273" s="51">
        <v>131</v>
      </c>
      <c r="AE273" s="45">
        <v>2</v>
      </c>
      <c r="AG273" s="15">
        <v>41150</v>
      </c>
      <c r="AH273" s="46">
        <v>82300</v>
      </c>
      <c r="AL273" s="48">
        <v>8</v>
      </c>
      <c r="AN273" s="45">
        <v>6584</v>
      </c>
      <c r="AO273" s="48">
        <v>33311</v>
      </c>
      <c r="AQ273" s="52" t="s">
        <v>7050</v>
      </c>
      <c r="AR273" s="52">
        <v>156</v>
      </c>
      <c r="AS273" s="52">
        <v>632</v>
      </c>
    </row>
    <row r="274" spans="3:45" x14ac:dyDescent="0.25">
      <c r="C274" s="39" t="s">
        <v>5851</v>
      </c>
      <c r="D274" s="38" t="s">
        <v>3039</v>
      </c>
      <c r="E274" s="38" t="s">
        <v>25</v>
      </c>
      <c r="F274" s="39" t="s">
        <v>1409</v>
      </c>
      <c r="G274" t="s">
        <v>1409</v>
      </c>
      <c r="H274" s="21">
        <v>9106029563</v>
      </c>
      <c r="I274" t="s">
        <v>1409</v>
      </c>
      <c r="J274" s="40" t="s">
        <v>7673</v>
      </c>
      <c r="L274" s="42" t="s">
        <v>26</v>
      </c>
      <c r="M274" s="42" t="s">
        <v>1572</v>
      </c>
      <c r="N274" s="43" t="s">
        <v>1409</v>
      </c>
      <c r="O274" s="15" t="s">
        <v>6078</v>
      </c>
      <c r="S274" s="40" t="s">
        <v>7674</v>
      </c>
      <c r="V274" s="40" t="s">
        <v>7674</v>
      </c>
      <c r="Y274" s="15" t="s">
        <v>6128</v>
      </c>
      <c r="AB274" s="51">
        <v>5111</v>
      </c>
      <c r="AC274" s="51">
        <v>131</v>
      </c>
      <c r="AE274" s="45">
        <v>1</v>
      </c>
      <c r="AG274" s="15">
        <v>60885</v>
      </c>
      <c r="AH274" s="46">
        <v>60885</v>
      </c>
      <c r="AL274" s="48">
        <v>8</v>
      </c>
      <c r="AN274" s="45">
        <v>4870.8</v>
      </c>
      <c r="AO274" s="48">
        <v>33311</v>
      </c>
      <c r="AQ274" s="52" t="s">
        <v>7050</v>
      </c>
      <c r="AR274" s="52">
        <v>156</v>
      </c>
      <c r="AS274" s="52">
        <v>632</v>
      </c>
    </row>
    <row r="275" spans="3:45" x14ac:dyDescent="0.25">
      <c r="C275" s="39" t="s">
        <v>5851</v>
      </c>
      <c r="D275" s="38" t="s">
        <v>3039</v>
      </c>
      <c r="E275" s="38" t="s">
        <v>25</v>
      </c>
      <c r="F275" s="39" t="s">
        <v>1409</v>
      </c>
      <c r="G275" t="s">
        <v>1409</v>
      </c>
      <c r="H275" s="21">
        <v>9106029797</v>
      </c>
      <c r="I275" t="s">
        <v>1409</v>
      </c>
      <c r="J275" s="40" t="s">
        <v>7684</v>
      </c>
      <c r="L275" s="42" t="s">
        <v>26</v>
      </c>
      <c r="M275" s="42" t="s">
        <v>2084</v>
      </c>
      <c r="N275" s="43" t="s">
        <v>1409</v>
      </c>
      <c r="O275" s="15" t="s">
        <v>7685</v>
      </c>
      <c r="S275" s="40" t="s">
        <v>7686</v>
      </c>
      <c r="V275" s="40" t="s">
        <v>7686</v>
      </c>
      <c r="Y275" s="15" t="s">
        <v>6130</v>
      </c>
      <c r="AB275" s="51">
        <v>5111</v>
      </c>
      <c r="AC275" s="51">
        <v>131</v>
      </c>
      <c r="AE275" s="45">
        <v>2</v>
      </c>
      <c r="AG275" s="15">
        <v>73431</v>
      </c>
      <c r="AH275" s="46">
        <v>146862</v>
      </c>
      <c r="AL275" s="48">
        <v>8</v>
      </c>
      <c r="AN275" s="45">
        <v>11748.960000000001</v>
      </c>
      <c r="AO275" s="48">
        <v>33311</v>
      </c>
      <c r="AQ275" s="52" t="s">
        <v>7050</v>
      </c>
      <c r="AR275" s="52">
        <v>156</v>
      </c>
      <c r="AS275" s="52">
        <v>632</v>
      </c>
    </row>
    <row r="276" spans="3:45" x14ac:dyDescent="0.25">
      <c r="C276" s="39" t="s">
        <v>5851</v>
      </c>
      <c r="D276" s="38" t="s">
        <v>3039</v>
      </c>
      <c r="E276" s="38" t="s">
        <v>25</v>
      </c>
      <c r="F276" s="39" t="s">
        <v>1409</v>
      </c>
      <c r="G276" t="s">
        <v>1409</v>
      </c>
      <c r="H276" s="21">
        <v>9106029797</v>
      </c>
      <c r="I276" t="s">
        <v>1409</v>
      </c>
      <c r="J276" s="40" t="s">
        <v>7684</v>
      </c>
      <c r="L276" s="42" t="s">
        <v>26</v>
      </c>
      <c r="M276" s="42" t="s">
        <v>2084</v>
      </c>
      <c r="N276" s="43" t="s">
        <v>1409</v>
      </c>
      <c r="O276" s="15" t="s">
        <v>7685</v>
      </c>
      <c r="S276" s="40" t="s">
        <v>7686</v>
      </c>
      <c r="V276" s="40" t="s">
        <v>7686</v>
      </c>
      <c r="Y276" s="15" t="s">
        <v>6254</v>
      </c>
      <c r="AB276" s="51">
        <v>5111</v>
      </c>
      <c r="AC276" s="51">
        <v>131</v>
      </c>
      <c r="AE276" s="45">
        <v>3</v>
      </c>
      <c r="AG276" s="15">
        <v>45588</v>
      </c>
      <c r="AH276" s="46">
        <v>136764</v>
      </c>
      <c r="AL276" s="48">
        <v>8</v>
      </c>
      <c r="AN276" s="45">
        <v>10941.12</v>
      </c>
      <c r="AO276" s="48">
        <v>33311</v>
      </c>
      <c r="AQ276" s="52" t="s">
        <v>7050</v>
      </c>
      <c r="AR276" s="52">
        <v>156</v>
      </c>
      <c r="AS276" s="52">
        <v>632</v>
      </c>
    </row>
    <row r="277" spans="3:45" x14ac:dyDescent="0.25">
      <c r="C277" s="39" t="s">
        <v>5851</v>
      </c>
      <c r="D277" s="38" t="s">
        <v>3039</v>
      </c>
      <c r="E277" s="38" t="s">
        <v>25</v>
      </c>
      <c r="F277" s="39" t="s">
        <v>1409</v>
      </c>
      <c r="G277" t="s">
        <v>1409</v>
      </c>
      <c r="H277" s="21">
        <v>9106029797</v>
      </c>
      <c r="I277" t="s">
        <v>1409</v>
      </c>
      <c r="J277" s="40" t="s">
        <v>7684</v>
      </c>
      <c r="L277" s="42" t="s">
        <v>26</v>
      </c>
      <c r="M277" s="42" t="s">
        <v>2084</v>
      </c>
      <c r="N277" s="43" t="s">
        <v>1409</v>
      </c>
      <c r="O277" s="15" t="s">
        <v>7685</v>
      </c>
      <c r="S277" s="40" t="s">
        <v>7686</v>
      </c>
      <c r="V277" s="40" t="s">
        <v>7686</v>
      </c>
      <c r="Y277" s="15" t="s">
        <v>6143</v>
      </c>
      <c r="AB277" s="51">
        <v>5111</v>
      </c>
      <c r="AC277" s="51">
        <v>131</v>
      </c>
      <c r="AE277" s="45">
        <v>1</v>
      </c>
      <c r="AG277" s="15">
        <v>70950</v>
      </c>
      <c r="AH277" s="46">
        <v>70950</v>
      </c>
      <c r="AL277" s="48">
        <v>8</v>
      </c>
      <c r="AN277" s="45">
        <v>5676</v>
      </c>
      <c r="AO277" s="48">
        <v>33311</v>
      </c>
      <c r="AQ277" s="52" t="s">
        <v>7050</v>
      </c>
      <c r="AR277" s="52">
        <v>156</v>
      </c>
      <c r="AS277" s="52">
        <v>632</v>
      </c>
    </row>
    <row r="278" spans="3:45" x14ac:dyDescent="0.25">
      <c r="C278" s="39" t="s">
        <v>5851</v>
      </c>
      <c r="D278" s="38" t="s">
        <v>3039</v>
      </c>
      <c r="E278" s="38" t="s">
        <v>25</v>
      </c>
      <c r="F278" s="39" t="s">
        <v>1409</v>
      </c>
      <c r="G278" t="s">
        <v>1409</v>
      </c>
      <c r="H278" s="21">
        <v>9106029797</v>
      </c>
      <c r="I278" t="s">
        <v>1409</v>
      </c>
      <c r="J278" s="40" t="s">
        <v>7684</v>
      </c>
      <c r="L278" s="42" t="s">
        <v>26</v>
      </c>
      <c r="M278" s="42" t="s">
        <v>2084</v>
      </c>
      <c r="N278" s="43" t="s">
        <v>1409</v>
      </c>
      <c r="O278" s="15" t="s">
        <v>7685</v>
      </c>
      <c r="S278" s="40" t="s">
        <v>7686</v>
      </c>
      <c r="V278" s="40" t="s">
        <v>7686</v>
      </c>
      <c r="Y278" s="15" t="s">
        <v>6168</v>
      </c>
      <c r="AB278" s="51">
        <v>5111</v>
      </c>
      <c r="AC278" s="51">
        <v>131</v>
      </c>
      <c r="AE278" s="45">
        <v>2</v>
      </c>
      <c r="AG278" s="15">
        <v>111606</v>
      </c>
      <c r="AH278" s="46">
        <v>223212</v>
      </c>
      <c r="AL278" s="48">
        <v>8</v>
      </c>
      <c r="AN278" s="45">
        <v>17856.96</v>
      </c>
      <c r="AO278" s="48">
        <v>33311</v>
      </c>
      <c r="AQ278" s="52" t="s">
        <v>7050</v>
      </c>
      <c r="AR278" s="52">
        <v>156</v>
      </c>
      <c r="AS278" s="52">
        <v>632</v>
      </c>
    </row>
    <row r="279" spans="3:45" x14ac:dyDescent="0.25">
      <c r="C279" s="39" t="s">
        <v>5851</v>
      </c>
      <c r="D279" s="38" t="s">
        <v>3039</v>
      </c>
      <c r="E279" s="38" t="s">
        <v>25</v>
      </c>
      <c r="F279" s="39" t="s">
        <v>1409</v>
      </c>
      <c r="G279" t="s">
        <v>1409</v>
      </c>
      <c r="H279" s="21">
        <v>9106029797</v>
      </c>
      <c r="I279" t="s">
        <v>1409</v>
      </c>
      <c r="J279" s="40" t="s">
        <v>7684</v>
      </c>
      <c r="L279" s="42" t="s">
        <v>26</v>
      </c>
      <c r="M279" s="42" t="s">
        <v>2084</v>
      </c>
      <c r="N279" s="43" t="s">
        <v>1409</v>
      </c>
      <c r="O279" s="15" t="s">
        <v>7685</v>
      </c>
      <c r="S279" s="40" t="s">
        <v>7686</v>
      </c>
      <c r="V279" s="40" t="s">
        <v>7686</v>
      </c>
      <c r="Y279" s="15" t="s">
        <v>6183</v>
      </c>
      <c r="AB279" s="51">
        <v>5111</v>
      </c>
      <c r="AC279" s="51">
        <v>131</v>
      </c>
      <c r="AE279" s="45">
        <v>4</v>
      </c>
      <c r="AG279" s="15">
        <v>41150</v>
      </c>
      <c r="AH279" s="46">
        <v>164600</v>
      </c>
      <c r="AL279" s="48">
        <v>8</v>
      </c>
      <c r="AN279" s="45">
        <v>13168</v>
      </c>
      <c r="AO279" s="48">
        <v>33311</v>
      </c>
      <c r="AQ279" s="52" t="s">
        <v>7050</v>
      </c>
      <c r="AR279" s="52">
        <v>156</v>
      </c>
      <c r="AS279" s="52">
        <v>632</v>
      </c>
    </row>
    <row r="280" spans="3:45" x14ac:dyDescent="0.25">
      <c r="C280" s="39" t="s">
        <v>5851</v>
      </c>
      <c r="D280" s="38" t="s">
        <v>3039</v>
      </c>
      <c r="E280" s="38" t="s">
        <v>25</v>
      </c>
      <c r="F280" s="39" t="s">
        <v>1409</v>
      </c>
      <c r="G280" t="s">
        <v>1409</v>
      </c>
      <c r="H280" s="21">
        <v>9106029797</v>
      </c>
      <c r="I280" t="s">
        <v>1409</v>
      </c>
      <c r="J280" s="40" t="s">
        <v>7684</v>
      </c>
      <c r="L280" s="42" t="s">
        <v>26</v>
      </c>
      <c r="M280" s="42" t="s">
        <v>2084</v>
      </c>
      <c r="N280" s="43" t="s">
        <v>1409</v>
      </c>
      <c r="O280" s="15" t="s">
        <v>7685</v>
      </c>
      <c r="S280" s="40" t="s">
        <v>7686</v>
      </c>
      <c r="V280" s="40" t="s">
        <v>7686</v>
      </c>
      <c r="Y280" s="15" t="s">
        <v>6227</v>
      </c>
      <c r="AB280" s="51">
        <v>5111</v>
      </c>
      <c r="AC280" s="51">
        <v>131</v>
      </c>
      <c r="AE280" s="45">
        <v>1</v>
      </c>
      <c r="AG280" s="15">
        <v>46000</v>
      </c>
      <c r="AH280" s="46">
        <v>46000</v>
      </c>
      <c r="AL280" s="48">
        <v>8</v>
      </c>
      <c r="AN280" s="45">
        <v>3680</v>
      </c>
      <c r="AO280" s="48">
        <v>33311</v>
      </c>
      <c r="AQ280" s="52" t="s">
        <v>7050</v>
      </c>
      <c r="AR280" s="52">
        <v>156</v>
      </c>
      <c r="AS280" s="52">
        <v>632</v>
      </c>
    </row>
    <row r="281" spans="3:45" x14ac:dyDescent="0.25">
      <c r="C281" s="39" t="s">
        <v>5851</v>
      </c>
      <c r="D281" s="38" t="s">
        <v>3039</v>
      </c>
      <c r="E281" s="38" t="s">
        <v>25</v>
      </c>
      <c r="F281" s="39" t="s">
        <v>1409</v>
      </c>
      <c r="G281" t="s">
        <v>1409</v>
      </c>
      <c r="H281" s="21">
        <v>9106029791</v>
      </c>
      <c r="I281" t="s">
        <v>1409</v>
      </c>
      <c r="J281" s="40" t="s">
        <v>7687</v>
      </c>
      <c r="L281" s="42" t="s">
        <v>26</v>
      </c>
      <c r="M281" s="42" t="s">
        <v>1819</v>
      </c>
      <c r="N281" s="43" t="s">
        <v>1409</v>
      </c>
      <c r="O281" s="15" t="s">
        <v>5929</v>
      </c>
      <c r="S281" s="40" t="s">
        <v>7688</v>
      </c>
      <c r="V281" s="40" t="s">
        <v>7688</v>
      </c>
      <c r="Y281" s="15" t="s">
        <v>6168</v>
      </c>
      <c r="AB281" s="51">
        <v>5111</v>
      </c>
      <c r="AC281" s="51">
        <v>131</v>
      </c>
      <c r="AE281" s="45">
        <v>1</v>
      </c>
      <c r="AG281" s="15">
        <v>111606</v>
      </c>
      <c r="AH281" s="46">
        <v>111606</v>
      </c>
      <c r="AL281" s="48">
        <v>8</v>
      </c>
      <c r="AN281" s="45">
        <v>8928.48</v>
      </c>
      <c r="AO281" s="48">
        <v>33311</v>
      </c>
      <c r="AQ281" s="52" t="s">
        <v>7050</v>
      </c>
      <c r="AR281" s="52">
        <v>156</v>
      </c>
      <c r="AS281" s="52">
        <v>632</v>
      </c>
    </row>
    <row r="282" spans="3:45" x14ac:dyDescent="0.25">
      <c r="C282" s="39" t="s">
        <v>5851</v>
      </c>
      <c r="D282" s="38" t="s">
        <v>3039</v>
      </c>
      <c r="E282" s="38" t="s">
        <v>25</v>
      </c>
      <c r="F282" s="39" t="s">
        <v>1409</v>
      </c>
      <c r="G282" t="s">
        <v>1409</v>
      </c>
      <c r="H282" s="21">
        <v>9106029791</v>
      </c>
      <c r="I282" t="s">
        <v>1409</v>
      </c>
      <c r="J282" s="40" t="s">
        <v>7687</v>
      </c>
      <c r="L282" s="42" t="s">
        <v>26</v>
      </c>
      <c r="M282" s="42" t="s">
        <v>1819</v>
      </c>
      <c r="N282" s="43" t="s">
        <v>1409</v>
      </c>
      <c r="O282" s="15" t="s">
        <v>5929</v>
      </c>
      <c r="S282" s="40" t="s">
        <v>7688</v>
      </c>
      <c r="V282" s="40" t="s">
        <v>7688</v>
      </c>
      <c r="Y282" s="15" t="s">
        <v>6227</v>
      </c>
      <c r="AB282" s="51">
        <v>5111</v>
      </c>
      <c r="AC282" s="51">
        <v>131</v>
      </c>
      <c r="AE282" s="45">
        <v>1</v>
      </c>
      <c r="AG282" s="15">
        <v>46000</v>
      </c>
      <c r="AH282" s="46">
        <v>46000</v>
      </c>
      <c r="AL282" s="48">
        <v>8</v>
      </c>
      <c r="AN282" s="45">
        <v>3680</v>
      </c>
      <c r="AO282" s="48">
        <v>33311</v>
      </c>
      <c r="AQ282" s="52" t="s">
        <v>7050</v>
      </c>
      <c r="AR282" s="52">
        <v>156</v>
      </c>
      <c r="AS282" s="52">
        <v>632</v>
      </c>
    </row>
    <row r="283" spans="3:45" x14ac:dyDescent="0.25">
      <c r="C283" s="39" t="s">
        <v>5851</v>
      </c>
      <c r="D283" s="38" t="s">
        <v>3039</v>
      </c>
      <c r="E283" s="38" t="s">
        <v>25</v>
      </c>
      <c r="F283" s="39" t="s">
        <v>1409</v>
      </c>
      <c r="G283" t="s">
        <v>1409</v>
      </c>
      <c r="H283" s="21">
        <v>9106029867</v>
      </c>
      <c r="I283" t="s">
        <v>1409</v>
      </c>
      <c r="J283" s="40" t="s">
        <v>7693</v>
      </c>
      <c r="L283" s="42" t="s">
        <v>26</v>
      </c>
      <c r="M283" s="42" t="s">
        <v>1482</v>
      </c>
      <c r="N283" s="43" t="s">
        <v>1409</v>
      </c>
      <c r="O283" s="15" t="s">
        <v>6003</v>
      </c>
      <c r="S283" s="40" t="s">
        <v>7694</v>
      </c>
      <c r="V283" s="40" t="s">
        <v>7694</v>
      </c>
      <c r="Y283" s="15" t="s">
        <v>6254</v>
      </c>
      <c r="AB283" s="51">
        <v>5111</v>
      </c>
      <c r="AC283" s="51">
        <v>131</v>
      </c>
      <c r="AE283" s="45">
        <v>5</v>
      </c>
      <c r="AG283" s="15">
        <v>45588</v>
      </c>
      <c r="AH283" s="46">
        <v>227940</v>
      </c>
      <c r="AL283" s="48">
        <v>8</v>
      </c>
      <c r="AN283" s="45">
        <v>18235.2</v>
      </c>
      <c r="AO283" s="48">
        <v>33311</v>
      </c>
      <c r="AQ283" s="52" t="s">
        <v>7050</v>
      </c>
      <c r="AR283" s="52">
        <v>156</v>
      </c>
      <c r="AS283" s="52">
        <v>632</v>
      </c>
    </row>
    <row r="284" spans="3:45" x14ac:dyDescent="0.25">
      <c r="C284" s="39" t="s">
        <v>5851</v>
      </c>
      <c r="D284" s="38" t="s">
        <v>3039</v>
      </c>
      <c r="E284" s="38" t="s">
        <v>25</v>
      </c>
      <c r="F284" s="39" t="s">
        <v>1409</v>
      </c>
      <c r="G284" t="s">
        <v>1409</v>
      </c>
      <c r="H284" s="21">
        <v>9106029909</v>
      </c>
      <c r="I284" t="s">
        <v>1409</v>
      </c>
      <c r="J284" s="40" t="s">
        <v>7699</v>
      </c>
      <c r="L284" s="42" t="s">
        <v>26</v>
      </c>
      <c r="M284" s="42" t="s">
        <v>2135</v>
      </c>
      <c r="N284" s="43" t="s">
        <v>1409</v>
      </c>
      <c r="O284" s="15" t="s">
        <v>7700</v>
      </c>
      <c r="S284" s="40" t="s">
        <v>7701</v>
      </c>
      <c r="V284" s="40" t="s">
        <v>7701</v>
      </c>
      <c r="Y284" s="15" t="s">
        <v>6179</v>
      </c>
      <c r="AB284" s="51">
        <v>5111</v>
      </c>
      <c r="AC284" s="51">
        <v>131</v>
      </c>
      <c r="AE284" s="45">
        <v>1</v>
      </c>
      <c r="AG284" s="15">
        <v>111058</v>
      </c>
      <c r="AH284" s="46">
        <v>111058</v>
      </c>
      <c r="AL284" s="48">
        <v>8</v>
      </c>
      <c r="AN284" s="45">
        <v>8884.64</v>
      </c>
      <c r="AO284" s="48">
        <v>33311</v>
      </c>
      <c r="AQ284" s="52" t="s">
        <v>7050</v>
      </c>
      <c r="AR284" s="52">
        <v>156</v>
      </c>
      <c r="AS284" s="52">
        <v>632</v>
      </c>
    </row>
    <row r="285" spans="3:45" x14ac:dyDescent="0.25">
      <c r="C285" s="39" t="s">
        <v>5851</v>
      </c>
      <c r="D285" s="38" t="s">
        <v>3039</v>
      </c>
      <c r="E285" s="38" t="s">
        <v>25</v>
      </c>
      <c r="F285" s="39" t="s">
        <v>1409</v>
      </c>
      <c r="G285" t="s">
        <v>1409</v>
      </c>
      <c r="H285" s="21">
        <v>9106029933</v>
      </c>
      <c r="I285" t="s">
        <v>1409</v>
      </c>
      <c r="J285" s="40" t="s">
        <v>7702</v>
      </c>
      <c r="L285" s="42" t="s">
        <v>26</v>
      </c>
      <c r="M285" s="42" t="s">
        <v>1590</v>
      </c>
      <c r="N285" s="43" t="s">
        <v>1409</v>
      </c>
      <c r="O285" s="15" t="s">
        <v>6078</v>
      </c>
      <c r="S285" s="40" t="s">
        <v>7703</v>
      </c>
      <c r="V285" s="40" t="s">
        <v>7703</v>
      </c>
      <c r="Y285" s="15" t="s">
        <v>6130</v>
      </c>
      <c r="AB285" s="51">
        <v>5111</v>
      </c>
      <c r="AC285" s="51">
        <v>131</v>
      </c>
      <c r="AE285" s="45">
        <v>1</v>
      </c>
      <c r="AG285" s="15">
        <v>73431</v>
      </c>
      <c r="AH285" s="46">
        <v>73431</v>
      </c>
      <c r="AL285" s="48">
        <v>8</v>
      </c>
      <c r="AN285" s="45">
        <v>5874.4800000000005</v>
      </c>
      <c r="AO285" s="48">
        <v>33311</v>
      </c>
      <c r="AQ285" s="52" t="s">
        <v>7050</v>
      </c>
      <c r="AR285" s="52">
        <v>156</v>
      </c>
      <c r="AS285" s="52">
        <v>632</v>
      </c>
    </row>
    <row r="286" spans="3:45" x14ac:dyDescent="0.25">
      <c r="C286" s="39" t="s">
        <v>5851</v>
      </c>
      <c r="D286" s="38" t="s">
        <v>3039</v>
      </c>
      <c r="E286" s="38" t="s">
        <v>25</v>
      </c>
      <c r="F286" s="39" t="s">
        <v>1409</v>
      </c>
      <c r="G286" t="s">
        <v>1409</v>
      </c>
      <c r="H286" s="21">
        <v>9106029955</v>
      </c>
      <c r="I286" t="s">
        <v>1409</v>
      </c>
      <c r="J286" s="40" t="s">
        <v>7708</v>
      </c>
      <c r="L286" s="42" t="s">
        <v>26</v>
      </c>
      <c r="M286" s="42" t="s">
        <v>2063</v>
      </c>
      <c r="N286" s="43" t="s">
        <v>1409</v>
      </c>
      <c r="O286" s="15" t="s">
        <v>6045</v>
      </c>
      <c r="S286" s="40" t="s">
        <v>7709</v>
      </c>
      <c r="V286" s="40" t="s">
        <v>7709</v>
      </c>
      <c r="Y286" s="15" t="s">
        <v>6183</v>
      </c>
      <c r="AB286" s="51">
        <v>5111</v>
      </c>
      <c r="AC286" s="51">
        <v>131</v>
      </c>
      <c r="AE286" s="45">
        <v>1</v>
      </c>
      <c r="AG286" s="15">
        <v>41150</v>
      </c>
      <c r="AH286" s="46">
        <v>41150</v>
      </c>
      <c r="AL286" s="48">
        <v>8</v>
      </c>
      <c r="AN286" s="45">
        <v>3292</v>
      </c>
      <c r="AO286" s="48">
        <v>33311</v>
      </c>
      <c r="AQ286" s="52" t="s">
        <v>7050</v>
      </c>
      <c r="AR286" s="52">
        <v>156</v>
      </c>
      <c r="AS286" s="52">
        <v>632</v>
      </c>
    </row>
    <row r="287" spans="3:45" x14ac:dyDescent="0.25">
      <c r="C287" s="39" t="s">
        <v>5851</v>
      </c>
      <c r="D287" s="38" t="s">
        <v>3039</v>
      </c>
      <c r="E287" s="38" t="s">
        <v>25</v>
      </c>
      <c r="F287" s="39" t="s">
        <v>1409</v>
      </c>
      <c r="G287" t="s">
        <v>1409</v>
      </c>
      <c r="H287" s="21">
        <v>9106029955</v>
      </c>
      <c r="I287" t="s">
        <v>1409</v>
      </c>
      <c r="J287" s="40" t="s">
        <v>7708</v>
      </c>
      <c r="L287" s="42" t="s">
        <v>26</v>
      </c>
      <c r="M287" s="42" t="s">
        <v>2063</v>
      </c>
      <c r="N287" s="43" t="s">
        <v>1409</v>
      </c>
      <c r="O287" s="15" t="s">
        <v>6045</v>
      </c>
      <c r="S287" s="40" t="s">
        <v>7709</v>
      </c>
      <c r="V287" s="40" t="s">
        <v>7709</v>
      </c>
      <c r="Y287" s="15" t="s">
        <v>6183</v>
      </c>
      <c r="AB287" s="51">
        <v>5111</v>
      </c>
      <c r="AC287" s="51">
        <v>131</v>
      </c>
      <c r="AE287" s="45">
        <v>1</v>
      </c>
      <c r="AG287" s="15">
        <v>41150</v>
      </c>
      <c r="AH287" s="46">
        <v>41150</v>
      </c>
      <c r="AL287" s="48">
        <v>8</v>
      </c>
      <c r="AN287" s="45">
        <v>3292</v>
      </c>
      <c r="AO287" s="48">
        <v>33311</v>
      </c>
      <c r="AQ287" s="52" t="s">
        <v>7050</v>
      </c>
      <c r="AR287" s="52">
        <v>156</v>
      </c>
      <c r="AS287" s="52">
        <v>632</v>
      </c>
    </row>
    <row r="288" spans="3:45" x14ac:dyDescent="0.25">
      <c r="C288" s="39" t="s">
        <v>5851</v>
      </c>
      <c r="D288" s="38" t="s">
        <v>3039</v>
      </c>
      <c r="E288" s="38" t="s">
        <v>25</v>
      </c>
      <c r="F288" s="39" t="s">
        <v>1409</v>
      </c>
      <c r="G288" t="s">
        <v>1409</v>
      </c>
      <c r="H288" s="21">
        <v>9106029989</v>
      </c>
      <c r="I288" t="s">
        <v>1409</v>
      </c>
      <c r="J288" s="40" t="s">
        <v>7714</v>
      </c>
      <c r="L288" s="42" t="s">
        <v>26</v>
      </c>
      <c r="M288" s="42" t="s">
        <v>2060</v>
      </c>
      <c r="N288" s="43" t="s">
        <v>1409</v>
      </c>
      <c r="O288" s="15" t="s">
        <v>6045</v>
      </c>
      <c r="S288" s="40" t="s">
        <v>7709</v>
      </c>
      <c r="V288" s="40" t="s">
        <v>7709</v>
      </c>
      <c r="Y288" s="15" t="s">
        <v>6254</v>
      </c>
      <c r="AB288" s="51">
        <v>5111</v>
      </c>
      <c r="AC288" s="51">
        <v>131</v>
      </c>
      <c r="AE288" s="45">
        <v>1</v>
      </c>
      <c r="AG288" s="15">
        <v>45588</v>
      </c>
      <c r="AH288" s="46">
        <v>45588</v>
      </c>
      <c r="AL288" s="48">
        <v>8</v>
      </c>
      <c r="AN288" s="45">
        <v>3647.04</v>
      </c>
      <c r="AO288" s="48">
        <v>33311</v>
      </c>
      <c r="AQ288" s="52" t="s">
        <v>7050</v>
      </c>
      <c r="AR288" s="52">
        <v>156</v>
      </c>
      <c r="AS288" s="52">
        <v>632</v>
      </c>
    </row>
    <row r="289" spans="3:45" x14ac:dyDescent="0.25">
      <c r="C289" s="39" t="s">
        <v>5851</v>
      </c>
      <c r="D289" s="38" t="s">
        <v>3039</v>
      </c>
      <c r="E289" s="38" t="s">
        <v>25</v>
      </c>
      <c r="F289" s="39" t="s">
        <v>1409</v>
      </c>
      <c r="G289" t="s">
        <v>1409</v>
      </c>
      <c r="H289" s="21">
        <v>9106029989</v>
      </c>
      <c r="I289" t="s">
        <v>1409</v>
      </c>
      <c r="J289" s="40" t="s">
        <v>7714</v>
      </c>
      <c r="L289" s="42" t="s">
        <v>26</v>
      </c>
      <c r="M289" s="42" t="s">
        <v>2060</v>
      </c>
      <c r="N289" s="43" t="s">
        <v>1409</v>
      </c>
      <c r="O289" s="15" t="s">
        <v>6045</v>
      </c>
      <c r="S289" s="40" t="s">
        <v>7709</v>
      </c>
      <c r="V289" s="40" t="s">
        <v>7709</v>
      </c>
      <c r="Y289" s="15" t="s">
        <v>6254</v>
      </c>
      <c r="AB289" s="51">
        <v>5111</v>
      </c>
      <c r="AC289" s="51">
        <v>131</v>
      </c>
      <c r="AE289" s="45">
        <v>2</v>
      </c>
      <c r="AG289" s="15">
        <v>45588</v>
      </c>
      <c r="AH289" s="46">
        <v>91176</v>
      </c>
      <c r="AL289" s="48">
        <v>8</v>
      </c>
      <c r="AN289" s="45">
        <v>7294.08</v>
      </c>
      <c r="AO289" s="48">
        <v>33311</v>
      </c>
      <c r="AQ289" s="52" t="s">
        <v>7050</v>
      </c>
      <c r="AR289" s="52">
        <v>156</v>
      </c>
      <c r="AS289" s="52">
        <v>632</v>
      </c>
    </row>
    <row r="290" spans="3:45" x14ac:dyDescent="0.25">
      <c r="C290" s="39" t="s">
        <v>5851</v>
      </c>
      <c r="D290" s="38" t="s">
        <v>3039</v>
      </c>
      <c r="E290" s="38" t="s">
        <v>25</v>
      </c>
      <c r="F290" s="39" t="s">
        <v>1409</v>
      </c>
      <c r="G290" t="s">
        <v>1409</v>
      </c>
      <c r="H290" s="21">
        <v>9106029992</v>
      </c>
      <c r="I290" t="s">
        <v>1409</v>
      </c>
      <c r="J290" s="40" t="s">
        <v>7717</v>
      </c>
      <c r="L290" s="42" t="s">
        <v>26</v>
      </c>
      <c r="M290" s="42" t="s">
        <v>1470</v>
      </c>
      <c r="N290" s="43" t="s">
        <v>1409</v>
      </c>
      <c r="O290" s="15" t="s">
        <v>7718</v>
      </c>
      <c r="S290" s="40" t="s">
        <v>7719</v>
      </c>
      <c r="V290" s="40" t="s">
        <v>7719</v>
      </c>
      <c r="Y290" s="15" t="s">
        <v>6130</v>
      </c>
      <c r="AB290" s="51">
        <v>5111</v>
      </c>
      <c r="AC290" s="51">
        <v>131</v>
      </c>
      <c r="AE290" s="45">
        <v>3</v>
      </c>
      <c r="AG290" s="15">
        <v>73431</v>
      </c>
      <c r="AH290" s="46">
        <v>220293</v>
      </c>
      <c r="AL290" s="48">
        <v>8</v>
      </c>
      <c r="AN290" s="45">
        <v>17623.439999999999</v>
      </c>
      <c r="AO290" s="48">
        <v>33311</v>
      </c>
      <c r="AQ290" s="52" t="s">
        <v>7050</v>
      </c>
      <c r="AR290" s="52">
        <v>156</v>
      </c>
      <c r="AS290" s="52">
        <v>632</v>
      </c>
    </row>
    <row r="291" spans="3:45" x14ac:dyDescent="0.25">
      <c r="C291" s="39" t="s">
        <v>5851</v>
      </c>
      <c r="D291" s="38" t="s">
        <v>3039</v>
      </c>
      <c r="E291" s="38" t="s">
        <v>25</v>
      </c>
      <c r="F291" s="39" t="s">
        <v>1409</v>
      </c>
      <c r="G291" t="s">
        <v>1409</v>
      </c>
      <c r="H291" s="21">
        <v>9106029992</v>
      </c>
      <c r="I291" t="s">
        <v>1409</v>
      </c>
      <c r="J291" s="40" t="s">
        <v>7717</v>
      </c>
      <c r="L291" s="42" t="s">
        <v>26</v>
      </c>
      <c r="M291" s="42" t="s">
        <v>1470</v>
      </c>
      <c r="N291" s="43" t="s">
        <v>1409</v>
      </c>
      <c r="O291" s="15" t="s">
        <v>7718</v>
      </c>
      <c r="S291" s="40" t="s">
        <v>7719</v>
      </c>
      <c r="V291" s="40" t="s">
        <v>7719</v>
      </c>
      <c r="Y291" s="15" t="s">
        <v>6227</v>
      </c>
      <c r="AB291" s="51">
        <v>5111</v>
      </c>
      <c r="AC291" s="51">
        <v>131</v>
      </c>
      <c r="AE291" s="45">
        <v>3</v>
      </c>
      <c r="AG291" s="15">
        <v>46000</v>
      </c>
      <c r="AH291" s="46">
        <v>138000</v>
      </c>
      <c r="AL291" s="48">
        <v>8</v>
      </c>
      <c r="AN291" s="45">
        <v>11040</v>
      </c>
      <c r="AO291" s="48">
        <v>33311</v>
      </c>
      <c r="AQ291" s="52" t="s">
        <v>7050</v>
      </c>
      <c r="AR291" s="52">
        <v>156</v>
      </c>
      <c r="AS291" s="52">
        <v>632</v>
      </c>
    </row>
    <row r="292" spans="3:45" x14ac:dyDescent="0.25">
      <c r="C292" s="39" t="s">
        <v>5851</v>
      </c>
      <c r="D292" s="38" t="s">
        <v>3039</v>
      </c>
      <c r="E292" s="38" t="s">
        <v>25</v>
      </c>
      <c r="F292" s="39" t="s">
        <v>1409</v>
      </c>
      <c r="G292" t="s">
        <v>1409</v>
      </c>
      <c r="H292" s="21">
        <v>9106029992</v>
      </c>
      <c r="I292" t="s">
        <v>1409</v>
      </c>
      <c r="J292" s="40" t="s">
        <v>7717</v>
      </c>
      <c r="L292" s="42" t="s">
        <v>26</v>
      </c>
      <c r="M292" s="42" t="s">
        <v>1470</v>
      </c>
      <c r="N292" s="43" t="s">
        <v>1409</v>
      </c>
      <c r="O292" s="15" t="s">
        <v>7718</v>
      </c>
      <c r="S292" s="40" t="s">
        <v>7719</v>
      </c>
      <c r="V292" s="40" t="s">
        <v>7719</v>
      </c>
      <c r="Y292" s="15" t="s">
        <v>6254</v>
      </c>
      <c r="AB292" s="51">
        <v>5111</v>
      </c>
      <c r="AC292" s="51">
        <v>131</v>
      </c>
      <c r="AE292" s="45">
        <v>2</v>
      </c>
      <c r="AG292" s="15">
        <v>45588</v>
      </c>
      <c r="AH292" s="46">
        <v>91176</v>
      </c>
      <c r="AL292" s="48">
        <v>8</v>
      </c>
      <c r="AN292" s="45">
        <v>7294.08</v>
      </c>
      <c r="AO292" s="48">
        <v>33311</v>
      </c>
      <c r="AQ292" s="52" t="s">
        <v>7050</v>
      </c>
      <c r="AR292" s="52">
        <v>156</v>
      </c>
      <c r="AS292" s="52">
        <v>632</v>
      </c>
    </row>
    <row r="293" spans="3:45" x14ac:dyDescent="0.25">
      <c r="C293" s="39" t="s">
        <v>5851</v>
      </c>
      <c r="D293" s="38" t="s">
        <v>3039</v>
      </c>
      <c r="E293" s="38" t="s">
        <v>25</v>
      </c>
      <c r="F293" s="39" t="s">
        <v>1409</v>
      </c>
      <c r="G293" t="s">
        <v>1409</v>
      </c>
      <c r="H293" s="21">
        <v>9106029992</v>
      </c>
      <c r="I293" t="s">
        <v>1409</v>
      </c>
      <c r="J293" s="40" t="s">
        <v>7717</v>
      </c>
      <c r="L293" s="42" t="s">
        <v>26</v>
      </c>
      <c r="M293" s="42" t="s">
        <v>1470</v>
      </c>
      <c r="N293" s="43" t="s">
        <v>1409</v>
      </c>
      <c r="O293" s="15" t="s">
        <v>7718</v>
      </c>
      <c r="S293" s="40" t="s">
        <v>7719</v>
      </c>
      <c r="V293" s="40" t="s">
        <v>7719</v>
      </c>
      <c r="Y293" s="15" t="s">
        <v>6183</v>
      </c>
      <c r="AB293" s="51">
        <v>5111</v>
      </c>
      <c r="AC293" s="51">
        <v>131</v>
      </c>
      <c r="AE293" s="45">
        <v>1</v>
      </c>
      <c r="AG293" s="15">
        <v>41150</v>
      </c>
      <c r="AH293" s="46">
        <v>41150</v>
      </c>
      <c r="AL293" s="48">
        <v>8</v>
      </c>
      <c r="AN293" s="45">
        <v>3292</v>
      </c>
      <c r="AO293" s="48">
        <v>33311</v>
      </c>
      <c r="AQ293" s="52" t="s">
        <v>7050</v>
      </c>
      <c r="AR293" s="52">
        <v>156</v>
      </c>
      <c r="AS293" s="52">
        <v>632</v>
      </c>
    </row>
    <row r="294" spans="3:45" x14ac:dyDescent="0.25">
      <c r="C294" s="39" t="s">
        <v>5851</v>
      </c>
      <c r="D294" s="38" t="s">
        <v>3039</v>
      </c>
      <c r="E294" s="38" t="s">
        <v>25</v>
      </c>
      <c r="F294" s="39" t="s">
        <v>1409</v>
      </c>
      <c r="G294" t="s">
        <v>1409</v>
      </c>
      <c r="H294" s="21">
        <v>9106029992</v>
      </c>
      <c r="I294" t="s">
        <v>1409</v>
      </c>
      <c r="J294" s="40" t="s">
        <v>7717</v>
      </c>
      <c r="L294" s="42" t="s">
        <v>26</v>
      </c>
      <c r="M294" s="42" t="s">
        <v>1470</v>
      </c>
      <c r="N294" s="43" t="s">
        <v>1409</v>
      </c>
      <c r="O294" s="15" t="s">
        <v>7718</v>
      </c>
      <c r="S294" s="40" t="s">
        <v>7719</v>
      </c>
      <c r="V294" s="40" t="s">
        <v>7719</v>
      </c>
      <c r="Y294" s="15" t="s">
        <v>6179</v>
      </c>
      <c r="AB294" s="51">
        <v>5111</v>
      </c>
      <c r="AC294" s="51">
        <v>131</v>
      </c>
      <c r="AE294" s="45">
        <v>2</v>
      </c>
      <c r="AG294" s="15">
        <v>111058</v>
      </c>
      <c r="AH294" s="46">
        <v>222116</v>
      </c>
      <c r="AL294" s="48">
        <v>8</v>
      </c>
      <c r="AN294" s="45">
        <v>17769.28</v>
      </c>
      <c r="AO294" s="48">
        <v>33311</v>
      </c>
      <c r="AQ294" s="52" t="s">
        <v>7050</v>
      </c>
      <c r="AR294" s="52">
        <v>156</v>
      </c>
      <c r="AS294" s="52">
        <v>632</v>
      </c>
    </row>
    <row r="295" spans="3:45" x14ac:dyDescent="0.25">
      <c r="C295" s="39" t="s">
        <v>5851</v>
      </c>
      <c r="D295" s="38" t="s">
        <v>3039</v>
      </c>
      <c r="E295" s="38" t="s">
        <v>25</v>
      </c>
      <c r="F295" s="39" t="s">
        <v>1409</v>
      </c>
      <c r="G295" t="s">
        <v>1409</v>
      </c>
      <c r="H295" s="21">
        <v>9106029992</v>
      </c>
      <c r="I295" t="s">
        <v>1409</v>
      </c>
      <c r="J295" s="40" t="s">
        <v>7717</v>
      </c>
      <c r="L295" s="42" t="s">
        <v>26</v>
      </c>
      <c r="M295" s="42" t="s">
        <v>1470</v>
      </c>
      <c r="N295" s="43" t="s">
        <v>1409</v>
      </c>
      <c r="O295" s="15" t="s">
        <v>7718</v>
      </c>
      <c r="S295" s="40" t="s">
        <v>7719</v>
      </c>
      <c r="V295" s="40" t="s">
        <v>7719</v>
      </c>
      <c r="Y295" s="15" t="s">
        <v>6168</v>
      </c>
      <c r="AB295" s="51">
        <v>5111</v>
      </c>
      <c r="AC295" s="51">
        <v>131</v>
      </c>
      <c r="AE295" s="45">
        <v>2</v>
      </c>
      <c r="AG295" s="15">
        <v>111606</v>
      </c>
      <c r="AH295" s="46">
        <v>223212</v>
      </c>
      <c r="AL295" s="48">
        <v>8</v>
      </c>
      <c r="AN295" s="45">
        <v>17856.96</v>
      </c>
      <c r="AO295" s="48">
        <v>33311</v>
      </c>
      <c r="AQ295" s="52" t="s">
        <v>7050</v>
      </c>
      <c r="AR295" s="52">
        <v>156</v>
      </c>
      <c r="AS295" s="52">
        <v>632</v>
      </c>
    </row>
    <row r="296" spans="3:45" x14ac:dyDescent="0.25">
      <c r="C296" s="39" t="s">
        <v>5851</v>
      </c>
      <c r="D296" s="38" t="s">
        <v>3039</v>
      </c>
      <c r="E296" s="38" t="s">
        <v>25</v>
      </c>
      <c r="F296" s="39" t="s">
        <v>1409</v>
      </c>
      <c r="G296" t="s">
        <v>1409</v>
      </c>
      <c r="H296" s="21">
        <v>9106030050</v>
      </c>
      <c r="I296" t="s">
        <v>1409</v>
      </c>
      <c r="J296" s="40" t="s">
        <v>7722</v>
      </c>
      <c r="L296" s="42" t="s">
        <v>26</v>
      </c>
      <c r="M296" s="42" t="s">
        <v>1545</v>
      </c>
      <c r="N296" s="43" t="s">
        <v>1409</v>
      </c>
      <c r="O296" s="15" t="s">
        <v>5913</v>
      </c>
      <c r="S296" s="40" t="s">
        <v>7723</v>
      </c>
      <c r="V296" s="40" t="s">
        <v>7723</v>
      </c>
      <c r="Y296" s="15" t="s">
        <v>6254</v>
      </c>
      <c r="AB296" s="51">
        <v>5111</v>
      </c>
      <c r="AC296" s="51">
        <v>131</v>
      </c>
      <c r="AE296" s="45">
        <v>1</v>
      </c>
      <c r="AG296" s="15">
        <v>45588</v>
      </c>
      <c r="AH296" s="46">
        <v>45588</v>
      </c>
      <c r="AL296" s="48">
        <v>8</v>
      </c>
      <c r="AN296" s="45">
        <v>3647.04</v>
      </c>
      <c r="AO296" s="48">
        <v>33311</v>
      </c>
      <c r="AQ296" s="52" t="s">
        <v>7050</v>
      </c>
      <c r="AR296" s="52">
        <v>156</v>
      </c>
      <c r="AS296" s="52">
        <v>632</v>
      </c>
    </row>
    <row r="297" spans="3:45" x14ac:dyDescent="0.25">
      <c r="C297" s="39" t="s">
        <v>5851</v>
      </c>
      <c r="D297" s="38" t="s">
        <v>3039</v>
      </c>
      <c r="E297" s="38" t="s">
        <v>25</v>
      </c>
      <c r="F297" s="39" t="s">
        <v>1409</v>
      </c>
      <c r="G297" t="s">
        <v>1409</v>
      </c>
      <c r="H297" s="21">
        <v>9106030050</v>
      </c>
      <c r="I297" t="s">
        <v>1409</v>
      </c>
      <c r="J297" s="40" t="s">
        <v>7722</v>
      </c>
      <c r="L297" s="42" t="s">
        <v>26</v>
      </c>
      <c r="M297" s="42" t="s">
        <v>1545</v>
      </c>
      <c r="N297" s="43" t="s">
        <v>1409</v>
      </c>
      <c r="O297" s="15" t="s">
        <v>5913</v>
      </c>
      <c r="S297" s="40" t="s">
        <v>7723</v>
      </c>
      <c r="V297" s="40" t="s">
        <v>7723</v>
      </c>
      <c r="Y297" s="15" t="s">
        <v>6183</v>
      </c>
      <c r="AB297" s="51">
        <v>5111</v>
      </c>
      <c r="AC297" s="51">
        <v>131</v>
      </c>
      <c r="AE297" s="45">
        <v>2</v>
      </c>
      <c r="AG297" s="15">
        <v>41150</v>
      </c>
      <c r="AH297" s="46">
        <v>82300</v>
      </c>
      <c r="AL297" s="48">
        <v>8</v>
      </c>
      <c r="AN297" s="45">
        <v>6584</v>
      </c>
      <c r="AO297" s="48">
        <v>33311</v>
      </c>
      <c r="AQ297" s="52" t="s">
        <v>7050</v>
      </c>
      <c r="AR297" s="52">
        <v>156</v>
      </c>
      <c r="AS297" s="52">
        <v>632</v>
      </c>
    </row>
    <row r="298" spans="3:45" x14ac:dyDescent="0.25">
      <c r="C298" s="39" t="s">
        <v>5851</v>
      </c>
      <c r="D298" s="38" t="s">
        <v>3039</v>
      </c>
      <c r="E298" s="38" t="s">
        <v>25</v>
      </c>
      <c r="F298" s="39" t="s">
        <v>1409</v>
      </c>
      <c r="G298" t="s">
        <v>1409</v>
      </c>
      <c r="H298" s="21">
        <v>9106030127</v>
      </c>
      <c r="I298" t="s">
        <v>1409</v>
      </c>
      <c r="J298" s="40" t="s">
        <v>7734</v>
      </c>
      <c r="L298" s="42" t="s">
        <v>26</v>
      </c>
      <c r="M298" s="42" t="s">
        <v>1722</v>
      </c>
      <c r="N298" s="43" t="s">
        <v>1409</v>
      </c>
      <c r="O298" s="15" t="s">
        <v>6274</v>
      </c>
      <c r="S298" s="40" t="s">
        <v>7735</v>
      </c>
      <c r="V298" s="40" t="s">
        <v>7735</v>
      </c>
      <c r="Y298" s="15" t="s">
        <v>6128</v>
      </c>
      <c r="AB298" s="51">
        <v>5111</v>
      </c>
      <c r="AC298" s="51">
        <v>131</v>
      </c>
      <c r="AE298" s="45">
        <v>1</v>
      </c>
      <c r="AG298" s="15">
        <v>60885</v>
      </c>
      <c r="AH298" s="46">
        <v>60885</v>
      </c>
      <c r="AL298" s="48">
        <v>8</v>
      </c>
      <c r="AN298" s="45">
        <v>4870.8</v>
      </c>
      <c r="AO298" s="48">
        <v>33311</v>
      </c>
      <c r="AQ298" s="52" t="s">
        <v>7050</v>
      </c>
      <c r="AR298" s="52">
        <v>156</v>
      </c>
      <c r="AS298" s="52">
        <v>632</v>
      </c>
    </row>
    <row r="299" spans="3:45" x14ac:dyDescent="0.25">
      <c r="C299" s="39" t="s">
        <v>5851</v>
      </c>
      <c r="D299" s="38" t="s">
        <v>3039</v>
      </c>
      <c r="E299" s="38" t="s">
        <v>25</v>
      </c>
      <c r="F299" s="39" t="s">
        <v>1409</v>
      </c>
      <c r="G299" t="s">
        <v>1409</v>
      </c>
      <c r="H299" s="21">
        <v>9106030095</v>
      </c>
      <c r="I299" t="s">
        <v>1409</v>
      </c>
      <c r="J299" s="40" t="s">
        <v>7736</v>
      </c>
      <c r="L299" s="42" t="s">
        <v>26</v>
      </c>
      <c r="M299" s="42" t="s">
        <v>1605</v>
      </c>
      <c r="N299" s="43" t="s">
        <v>1409</v>
      </c>
      <c r="O299" s="15" t="s">
        <v>6003</v>
      </c>
      <c r="S299" s="40" t="s">
        <v>7737</v>
      </c>
      <c r="V299" s="40" t="s">
        <v>7737</v>
      </c>
      <c r="Y299" s="15" t="s">
        <v>6181</v>
      </c>
      <c r="AB299" s="51">
        <v>5111</v>
      </c>
      <c r="AC299" s="51">
        <v>131</v>
      </c>
      <c r="AE299" s="45">
        <v>3</v>
      </c>
      <c r="AG299" s="15">
        <v>50400</v>
      </c>
      <c r="AH299" s="46">
        <v>151200</v>
      </c>
      <c r="AL299" s="48">
        <v>8</v>
      </c>
      <c r="AN299" s="45">
        <v>12096</v>
      </c>
      <c r="AO299" s="48">
        <v>33311</v>
      </c>
      <c r="AQ299" s="52" t="s">
        <v>7050</v>
      </c>
      <c r="AR299" s="52">
        <v>156</v>
      </c>
      <c r="AS299" s="52">
        <v>632</v>
      </c>
    </row>
    <row r="300" spans="3:45" x14ac:dyDescent="0.25">
      <c r="C300" s="39" t="s">
        <v>5851</v>
      </c>
      <c r="D300" s="38" t="s">
        <v>3039</v>
      </c>
      <c r="E300" s="38" t="s">
        <v>25</v>
      </c>
      <c r="F300" s="39" t="s">
        <v>1409</v>
      </c>
      <c r="G300" t="s">
        <v>1409</v>
      </c>
      <c r="H300" s="21">
        <v>9106030125</v>
      </c>
      <c r="I300" t="s">
        <v>1409</v>
      </c>
      <c r="J300" s="40" t="s">
        <v>7738</v>
      </c>
      <c r="L300" s="42" t="s">
        <v>26</v>
      </c>
      <c r="M300" s="42" t="s">
        <v>1831</v>
      </c>
      <c r="N300" s="43" t="s">
        <v>1409</v>
      </c>
      <c r="O300" s="15" t="s">
        <v>5929</v>
      </c>
      <c r="S300" s="40" t="s">
        <v>7739</v>
      </c>
      <c r="V300" s="40" t="s">
        <v>7739</v>
      </c>
      <c r="Y300" s="15" t="s">
        <v>6168</v>
      </c>
      <c r="AB300" s="51">
        <v>5111</v>
      </c>
      <c r="AC300" s="51">
        <v>131</v>
      </c>
      <c r="AE300" s="45">
        <v>1</v>
      </c>
      <c r="AG300" s="15">
        <v>111606</v>
      </c>
      <c r="AH300" s="46">
        <v>111606</v>
      </c>
      <c r="AL300" s="48">
        <v>8</v>
      </c>
      <c r="AN300" s="45">
        <v>8928.48</v>
      </c>
      <c r="AO300" s="48">
        <v>33311</v>
      </c>
      <c r="AQ300" s="52" t="s">
        <v>7050</v>
      </c>
      <c r="AR300" s="52">
        <v>156</v>
      </c>
      <c r="AS300" s="52">
        <v>632</v>
      </c>
    </row>
    <row r="301" spans="3:45" x14ac:dyDescent="0.25">
      <c r="C301" s="39" t="s">
        <v>5851</v>
      </c>
      <c r="D301" s="38" t="s">
        <v>3039</v>
      </c>
      <c r="E301" s="38" t="s">
        <v>25</v>
      </c>
      <c r="F301" s="39" t="s">
        <v>1409</v>
      </c>
      <c r="G301" t="s">
        <v>1409</v>
      </c>
      <c r="H301" s="21">
        <v>9106030125</v>
      </c>
      <c r="I301" t="s">
        <v>1409</v>
      </c>
      <c r="J301" s="40" t="s">
        <v>7738</v>
      </c>
      <c r="L301" s="42" t="s">
        <v>26</v>
      </c>
      <c r="M301" s="42" t="s">
        <v>1831</v>
      </c>
      <c r="N301" s="43" t="s">
        <v>1409</v>
      </c>
      <c r="O301" s="15" t="s">
        <v>5929</v>
      </c>
      <c r="S301" s="40" t="s">
        <v>7739</v>
      </c>
      <c r="V301" s="40" t="s">
        <v>7739</v>
      </c>
      <c r="Y301" s="15" t="s">
        <v>6143</v>
      </c>
      <c r="AB301" s="51">
        <v>5111</v>
      </c>
      <c r="AC301" s="51">
        <v>131</v>
      </c>
      <c r="AE301" s="45">
        <v>1</v>
      </c>
      <c r="AG301" s="15">
        <v>70950</v>
      </c>
      <c r="AH301" s="46">
        <v>70950</v>
      </c>
      <c r="AL301" s="48">
        <v>8</v>
      </c>
      <c r="AN301" s="45">
        <v>5676</v>
      </c>
      <c r="AO301" s="48">
        <v>33311</v>
      </c>
      <c r="AQ301" s="52" t="s">
        <v>7050</v>
      </c>
      <c r="AR301" s="52">
        <v>156</v>
      </c>
      <c r="AS301" s="52">
        <v>632</v>
      </c>
    </row>
    <row r="302" spans="3:45" x14ac:dyDescent="0.25">
      <c r="C302" s="39" t="s">
        <v>5851</v>
      </c>
      <c r="D302" s="38" t="s">
        <v>3039</v>
      </c>
      <c r="E302" s="38" t="s">
        <v>25</v>
      </c>
      <c r="F302" s="39" t="s">
        <v>1409</v>
      </c>
      <c r="G302" t="s">
        <v>1409</v>
      </c>
      <c r="H302" s="21">
        <v>9106030170</v>
      </c>
      <c r="I302" t="s">
        <v>1409</v>
      </c>
      <c r="J302" s="40" t="s">
        <v>7742</v>
      </c>
      <c r="L302" s="42" t="s">
        <v>26</v>
      </c>
      <c r="M302" s="42" t="s">
        <v>1698</v>
      </c>
      <c r="N302" s="43" t="s">
        <v>1409</v>
      </c>
      <c r="O302" s="15" t="s">
        <v>6279</v>
      </c>
      <c r="S302" s="40" t="s">
        <v>7743</v>
      </c>
      <c r="V302" s="40" t="s">
        <v>7743</v>
      </c>
      <c r="Y302" s="15" t="s">
        <v>6172</v>
      </c>
      <c r="AB302" s="51">
        <v>5111</v>
      </c>
      <c r="AC302" s="51">
        <v>131</v>
      </c>
      <c r="AE302" s="45">
        <v>1</v>
      </c>
      <c r="AG302" s="15">
        <v>49500</v>
      </c>
      <c r="AH302" s="46">
        <v>49500</v>
      </c>
      <c r="AL302" s="48">
        <v>8</v>
      </c>
      <c r="AN302" s="45">
        <v>3960</v>
      </c>
      <c r="AO302" s="48">
        <v>33311</v>
      </c>
      <c r="AQ302" s="52" t="s">
        <v>7050</v>
      </c>
      <c r="AR302" s="52">
        <v>156</v>
      </c>
      <c r="AS302" s="52">
        <v>632</v>
      </c>
    </row>
    <row r="303" spans="3:45" x14ac:dyDescent="0.25">
      <c r="C303" s="39" t="s">
        <v>5851</v>
      </c>
      <c r="D303" s="38" t="s">
        <v>3039</v>
      </c>
      <c r="E303" s="38" t="s">
        <v>25</v>
      </c>
      <c r="F303" s="39" t="s">
        <v>1409</v>
      </c>
      <c r="G303" t="s">
        <v>1409</v>
      </c>
      <c r="H303" s="21">
        <v>9106030270</v>
      </c>
      <c r="I303" t="s">
        <v>1409</v>
      </c>
      <c r="J303" s="40" t="s">
        <v>7746</v>
      </c>
      <c r="L303" s="42" t="s">
        <v>26</v>
      </c>
      <c r="M303" s="42" t="s">
        <v>1789</v>
      </c>
      <c r="N303" s="43" t="s">
        <v>1409</v>
      </c>
      <c r="O303" s="15" t="s">
        <v>7747</v>
      </c>
      <c r="S303" s="40" t="s">
        <v>7748</v>
      </c>
      <c r="V303" s="40" t="s">
        <v>7748</v>
      </c>
      <c r="Y303" s="15" t="s">
        <v>6172</v>
      </c>
      <c r="AB303" s="51">
        <v>5111</v>
      </c>
      <c r="AC303" s="51">
        <v>131</v>
      </c>
      <c r="AE303" s="45">
        <v>2</v>
      </c>
      <c r="AG303" s="15">
        <v>49500</v>
      </c>
      <c r="AH303" s="46">
        <v>99000</v>
      </c>
      <c r="AL303" s="48">
        <v>8</v>
      </c>
      <c r="AN303" s="45">
        <v>7920</v>
      </c>
      <c r="AO303" s="48">
        <v>33311</v>
      </c>
      <c r="AQ303" s="52" t="s">
        <v>7050</v>
      </c>
      <c r="AR303" s="52">
        <v>156</v>
      </c>
      <c r="AS303" s="52">
        <v>632</v>
      </c>
    </row>
    <row r="304" spans="3:45" x14ac:dyDescent="0.25">
      <c r="C304" s="39" t="s">
        <v>5851</v>
      </c>
      <c r="D304" s="38" t="s">
        <v>3039</v>
      </c>
      <c r="E304" s="38" t="s">
        <v>25</v>
      </c>
      <c r="F304" s="39" t="s">
        <v>1409</v>
      </c>
      <c r="G304" t="s">
        <v>1409</v>
      </c>
      <c r="H304" s="21">
        <v>9106030270</v>
      </c>
      <c r="I304" t="s">
        <v>1409</v>
      </c>
      <c r="J304" s="40" t="s">
        <v>7746</v>
      </c>
      <c r="L304" s="42" t="s">
        <v>26</v>
      </c>
      <c r="M304" s="42" t="s">
        <v>1789</v>
      </c>
      <c r="N304" s="43" t="s">
        <v>1409</v>
      </c>
      <c r="O304" s="15" t="s">
        <v>7747</v>
      </c>
      <c r="S304" s="40" t="s">
        <v>7748</v>
      </c>
      <c r="V304" s="40" t="s">
        <v>7748</v>
      </c>
      <c r="Y304" s="15" t="s">
        <v>6179</v>
      </c>
      <c r="AB304" s="51">
        <v>5111</v>
      </c>
      <c r="AC304" s="51">
        <v>131</v>
      </c>
      <c r="AE304" s="45">
        <v>2</v>
      </c>
      <c r="AG304" s="15">
        <v>111058</v>
      </c>
      <c r="AH304" s="46">
        <v>222116</v>
      </c>
      <c r="AL304" s="48">
        <v>8</v>
      </c>
      <c r="AN304" s="45">
        <v>17769.28</v>
      </c>
      <c r="AO304" s="48">
        <v>33311</v>
      </c>
      <c r="AQ304" s="52" t="s">
        <v>7050</v>
      </c>
      <c r="AR304" s="52">
        <v>156</v>
      </c>
      <c r="AS304" s="52">
        <v>632</v>
      </c>
    </row>
    <row r="305" spans="3:45" x14ac:dyDescent="0.25">
      <c r="C305" s="39" t="s">
        <v>5851</v>
      </c>
      <c r="D305" s="38" t="s">
        <v>3039</v>
      </c>
      <c r="E305" s="38" t="s">
        <v>25</v>
      </c>
      <c r="F305" s="39" t="s">
        <v>1409</v>
      </c>
      <c r="G305" t="s">
        <v>1409</v>
      </c>
      <c r="H305" s="21">
        <v>9106030270</v>
      </c>
      <c r="I305" t="s">
        <v>1409</v>
      </c>
      <c r="J305" s="40" t="s">
        <v>7746</v>
      </c>
      <c r="L305" s="42" t="s">
        <v>26</v>
      </c>
      <c r="M305" s="42" t="s">
        <v>1789</v>
      </c>
      <c r="N305" s="43" t="s">
        <v>1409</v>
      </c>
      <c r="O305" s="15" t="s">
        <v>7747</v>
      </c>
      <c r="S305" s="40" t="s">
        <v>7748</v>
      </c>
      <c r="V305" s="40" t="s">
        <v>7748</v>
      </c>
      <c r="Y305" s="15" t="s">
        <v>6168</v>
      </c>
      <c r="AB305" s="51">
        <v>5111</v>
      </c>
      <c r="AC305" s="51">
        <v>131</v>
      </c>
      <c r="AE305" s="45">
        <v>2</v>
      </c>
      <c r="AG305" s="15">
        <v>111606</v>
      </c>
      <c r="AH305" s="46">
        <v>223212</v>
      </c>
      <c r="AL305" s="48">
        <v>8</v>
      </c>
      <c r="AN305" s="45">
        <v>17856.96</v>
      </c>
      <c r="AO305" s="48">
        <v>33311</v>
      </c>
      <c r="AQ305" s="52" t="s">
        <v>7050</v>
      </c>
      <c r="AR305" s="52">
        <v>156</v>
      </c>
      <c r="AS305" s="52">
        <v>632</v>
      </c>
    </row>
    <row r="306" spans="3:45" x14ac:dyDescent="0.25">
      <c r="C306" s="39" t="s">
        <v>5851</v>
      </c>
      <c r="D306" s="38" t="s">
        <v>3039</v>
      </c>
      <c r="E306" s="38" t="s">
        <v>25</v>
      </c>
      <c r="F306" s="39" t="s">
        <v>1409</v>
      </c>
      <c r="G306" t="s">
        <v>1409</v>
      </c>
      <c r="H306" s="21">
        <v>9106030270</v>
      </c>
      <c r="I306" t="s">
        <v>1409</v>
      </c>
      <c r="J306" s="40" t="s">
        <v>7746</v>
      </c>
      <c r="L306" s="42" t="s">
        <v>26</v>
      </c>
      <c r="M306" s="42" t="s">
        <v>1789</v>
      </c>
      <c r="N306" s="43" t="s">
        <v>1409</v>
      </c>
      <c r="O306" s="15" t="s">
        <v>7747</v>
      </c>
      <c r="S306" s="40" t="s">
        <v>7748</v>
      </c>
      <c r="V306" s="40" t="s">
        <v>7748</v>
      </c>
      <c r="Y306" s="15" t="s">
        <v>6143</v>
      </c>
      <c r="AB306" s="51">
        <v>5111</v>
      </c>
      <c r="AC306" s="51">
        <v>131</v>
      </c>
      <c r="AE306" s="45">
        <v>1</v>
      </c>
      <c r="AG306" s="15">
        <v>70950</v>
      </c>
      <c r="AH306" s="46">
        <v>70950</v>
      </c>
      <c r="AL306" s="48">
        <v>8</v>
      </c>
      <c r="AN306" s="45">
        <v>5676</v>
      </c>
      <c r="AO306" s="48">
        <v>33311</v>
      </c>
      <c r="AQ306" s="52" t="s">
        <v>7050</v>
      </c>
      <c r="AR306" s="52">
        <v>156</v>
      </c>
      <c r="AS306" s="52">
        <v>632</v>
      </c>
    </row>
    <row r="307" spans="3:45" x14ac:dyDescent="0.25">
      <c r="C307" s="39" t="s">
        <v>5851</v>
      </c>
      <c r="D307" s="38" t="s">
        <v>3039</v>
      </c>
      <c r="E307" s="38" t="s">
        <v>25</v>
      </c>
      <c r="F307" s="39" t="s">
        <v>1409</v>
      </c>
      <c r="G307" t="s">
        <v>1409</v>
      </c>
      <c r="H307" s="21">
        <v>9106030270</v>
      </c>
      <c r="I307" t="s">
        <v>1409</v>
      </c>
      <c r="J307" s="40" t="s">
        <v>7746</v>
      </c>
      <c r="L307" s="42" t="s">
        <v>26</v>
      </c>
      <c r="M307" s="42" t="s">
        <v>1789</v>
      </c>
      <c r="N307" s="43" t="s">
        <v>1409</v>
      </c>
      <c r="O307" s="15" t="s">
        <v>7747</v>
      </c>
      <c r="S307" s="40" t="s">
        <v>7748</v>
      </c>
      <c r="V307" s="40" t="s">
        <v>7748</v>
      </c>
      <c r="Y307" s="15" t="s">
        <v>6254</v>
      </c>
      <c r="AB307" s="51">
        <v>5111</v>
      </c>
      <c r="AC307" s="51">
        <v>131</v>
      </c>
      <c r="AE307" s="45">
        <v>4</v>
      </c>
      <c r="AG307" s="15">
        <v>45588</v>
      </c>
      <c r="AH307" s="46">
        <v>182352</v>
      </c>
      <c r="AL307" s="48">
        <v>8</v>
      </c>
      <c r="AN307" s="45">
        <v>14588.16</v>
      </c>
      <c r="AO307" s="48">
        <v>33311</v>
      </c>
      <c r="AQ307" s="52" t="s">
        <v>7050</v>
      </c>
      <c r="AR307" s="52">
        <v>156</v>
      </c>
      <c r="AS307" s="52">
        <v>632</v>
      </c>
    </row>
    <row r="308" spans="3:45" x14ac:dyDescent="0.25">
      <c r="C308" s="39" t="s">
        <v>5851</v>
      </c>
      <c r="D308" s="38" t="s">
        <v>3039</v>
      </c>
      <c r="E308" s="38" t="s">
        <v>25</v>
      </c>
      <c r="F308" s="39" t="s">
        <v>1409</v>
      </c>
      <c r="G308" t="s">
        <v>1409</v>
      </c>
      <c r="H308" s="21">
        <v>9106030270</v>
      </c>
      <c r="I308" t="s">
        <v>1409</v>
      </c>
      <c r="J308" s="40" t="s">
        <v>7746</v>
      </c>
      <c r="L308" s="42" t="s">
        <v>26</v>
      </c>
      <c r="M308" s="42" t="s">
        <v>1789</v>
      </c>
      <c r="N308" s="43" t="s">
        <v>1409</v>
      </c>
      <c r="O308" s="15" t="s">
        <v>7747</v>
      </c>
      <c r="S308" s="40" t="s">
        <v>7748</v>
      </c>
      <c r="V308" s="40" t="s">
        <v>7748</v>
      </c>
      <c r="Y308" s="15" t="s">
        <v>6183</v>
      </c>
      <c r="AB308" s="51">
        <v>5111</v>
      </c>
      <c r="AC308" s="51">
        <v>131</v>
      </c>
      <c r="AE308" s="45">
        <v>1</v>
      </c>
      <c r="AG308" s="15">
        <v>41150</v>
      </c>
      <c r="AH308" s="46">
        <v>41150</v>
      </c>
      <c r="AL308" s="48">
        <v>8</v>
      </c>
      <c r="AN308" s="45">
        <v>3292</v>
      </c>
      <c r="AO308" s="48">
        <v>33311</v>
      </c>
      <c r="AQ308" s="52" t="s">
        <v>7050</v>
      </c>
      <c r="AR308" s="52">
        <v>156</v>
      </c>
      <c r="AS308" s="52">
        <v>632</v>
      </c>
    </row>
    <row r="309" spans="3:45" x14ac:dyDescent="0.25">
      <c r="C309" s="39" t="s">
        <v>5851</v>
      </c>
      <c r="D309" s="38" t="s">
        <v>3039</v>
      </c>
      <c r="E309" s="38" t="s">
        <v>25</v>
      </c>
      <c r="F309" s="39" t="s">
        <v>1409</v>
      </c>
      <c r="G309" t="s">
        <v>1409</v>
      </c>
      <c r="H309" s="21">
        <v>9106030270</v>
      </c>
      <c r="I309" t="s">
        <v>1409</v>
      </c>
      <c r="J309" s="40" t="s">
        <v>7746</v>
      </c>
      <c r="L309" s="42" t="s">
        <v>26</v>
      </c>
      <c r="M309" s="42" t="s">
        <v>1789</v>
      </c>
      <c r="N309" s="43" t="s">
        <v>1409</v>
      </c>
      <c r="O309" s="15" t="s">
        <v>7747</v>
      </c>
      <c r="S309" s="40" t="s">
        <v>7748</v>
      </c>
      <c r="V309" s="40" t="s">
        <v>7748</v>
      </c>
      <c r="Y309" s="15" t="s">
        <v>6130</v>
      </c>
      <c r="AB309" s="51">
        <v>5111</v>
      </c>
      <c r="AC309" s="51">
        <v>131</v>
      </c>
      <c r="AE309" s="45">
        <v>1</v>
      </c>
      <c r="AG309" s="15">
        <v>73431</v>
      </c>
      <c r="AH309" s="46">
        <v>73431</v>
      </c>
      <c r="AL309" s="48">
        <v>8</v>
      </c>
      <c r="AN309" s="45">
        <v>5874.4800000000005</v>
      </c>
      <c r="AO309" s="48">
        <v>33311</v>
      </c>
      <c r="AQ309" s="52" t="s">
        <v>7050</v>
      </c>
      <c r="AR309" s="52">
        <v>156</v>
      </c>
      <c r="AS309" s="52">
        <v>632</v>
      </c>
    </row>
    <row r="310" spans="3:45" x14ac:dyDescent="0.25">
      <c r="C310" s="39" t="s">
        <v>5851</v>
      </c>
      <c r="D310" s="38" t="s">
        <v>3039</v>
      </c>
      <c r="E310" s="38" t="s">
        <v>25</v>
      </c>
      <c r="F310" s="39" t="s">
        <v>1409</v>
      </c>
      <c r="G310" t="s">
        <v>1409</v>
      </c>
      <c r="H310" s="21">
        <v>9106030270</v>
      </c>
      <c r="I310" t="s">
        <v>1409</v>
      </c>
      <c r="J310" s="40" t="s">
        <v>7746</v>
      </c>
      <c r="L310" s="42" t="s">
        <v>26</v>
      </c>
      <c r="M310" s="42" t="s">
        <v>1789</v>
      </c>
      <c r="N310" s="43" t="s">
        <v>1409</v>
      </c>
      <c r="O310" s="15" t="s">
        <v>7747</v>
      </c>
      <c r="S310" s="40" t="s">
        <v>7748</v>
      </c>
      <c r="V310" s="40" t="s">
        <v>7748</v>
      </c>
      <c r="Y310" s="15" t="s">
        <v>6128</v>
      </c>
      <c r="AB310" s="51">
        <v>5111</v>
      </c>
      <c r="AC310" s="51">
        <v>131</v>
      </c>
      <c r="AE310" s="45">
        <v>1</v>
      </c>
      <c r="AG310" s="15">
        <v>60885</v>
      </c>
      <c r="AH310" s="46">
        <v>60885</v>
      </c>
      <c r="AL310" s="48">
        <v>8</v>
      </c>
      <c r="AN310" s="45">
        <v>4870.8</v>
      </c>
      <c r="AO310" s="48">
        <v>33311</v>
      </c>
      <c r="AQ310" s="52" t="s">
        <v>7050</v>
      </c>
      <c r="AR310" s="52">
        <v>156</v>
      </c>
      <c r="AS310" s="52">
        <v>632</v>
      </c>
    </row>
    <row r="311" spans="3:45" x14ac:dyDescent="0.25">
      <c r="C311" s="39" t="s">
        <v>5851</v>
      </c>
      <c r="D311" s="38" t="s">
        <v>3039</v>
      </c>
      <c r="E311" s="38" t="s">
        <v>25</v>
      </c>
      <c r="F311" s="39" t="s">
        <v>1409</v>
      </c>
      <c r="G311" t="s">
        <v>1409</v>
      </c>
      <c r="H311" s="21">
        <v>9106030278</v>
      </c>
      <c r="I311" t="s">
        <v>1409</v>
      </c>
      <c r="J311" s="40" t="s">
        <v>7749</v>
      </c>
      <c r="L311" s="42" t="s">
        <v>26</v>
      </c>
      <c r="M311" s="42" t="s">
        <v>1686</v>
      </c>
      <c r="N311" s="43" t="s">
        <v>1409</v>
      </c>
      <c r="O311" s="15" t="s">
        <v>6003</v>
      </c>
      <c r="S311" s="40" t="s">
        <v>7737</v>
      </c>
      <c r="V311" s="40" t="s">
        <v>7737</v>
      </c>
      <c r="Y311" s="15" t="s">
        <v>6254</v>
      </c>
      <c r="AB311" s="51">
        <v>5111</v>
      </c>
      <c r="AC311" s="51">
        <v>131</v>
      </c>
      <c r="AE311" s="45">
        <v>4</v>
      </c>
      <c r="AG311" s="15">
        <v>45588</v>
      </c>
      <c r="AH311" s="46">
        <v>182352</v>
      </c>
      <c r="AL311" s="48">
        <v>8</v>
      </c>
      <c r="AN311" s="45">
        <v>14588.16</v>
      </c>
      <c r="AO311" s="48">
        <v>33311</v>
      </c>
      <c r="AQ311" s="52" t="s">
        <v>7050</v>
      </c>
      <c r="AR311" s="52">
        <v>156</v>
      </c>
      <c r="AS311" s="52">
        <v>632</v>
      </c>
    </row>
    <row r="312" spans="3:45" x14ac:dyDescent="0.25">
      <c r="C312" s="39" t="s">
        <v>5851</v>
      </c>
      <c r="D312" s="38" t="s">
        <v>3039</v>
      </c>
      <c r="E312" s="38" t="s">
        <v>25</v>
      </c>
      <c r="F312" s="39" t="s">
        <v>1409</v>
      </c>
      <c r="G312" t="s">
        <v>1409</v>
      </c>
      <c r="H312" s="21">
        <v>9106030226</v>
      </c>
      <c r="I312" t="s">
        <v>1409</v>
      </c>
      <c r="J312" s="40" t="s">
        <v>7752</v>
      </c>
      <c r="L312" s="42" t="s">
        <v>26</v>
      </c>
      <c r="M312" s="42" t="s">
        <v>1843</v>
      </c>
      <c r="N312" s="43" t="s">
        <v>1409</v>
      </c>
      <c r="O312" s="15" t="s">
        <v>5929</v>
      </c>
      <c r="S312" s="40" t="s">
        <v>7753</v>
      </c>
      <c r="V312" s="40" t="s">
        <v>7753</v>
      </c>
      <c r="Y312" s="15" t="s">
        <v>6128</v>
      </c>
      <c r="AB312" s="51">
        <v>5111</v>
      </c>
      <c r="AC312" s="51">
        <v>131</v>
      </c>
      <c r="AE312" s="45">
        <v>2</v>
      </c>
      <c r="AG312" s="15">
        <v>60885</v>
      </c>
      <c r="AH312" s="46">
        <v>121770</v>
      </c>
      <c r="AL312" s="48">
        <v>8</v>
      </c>
      <c r="AN312" s="45">
        <v>9741.6</v>
      </c>
      <c r="AO312" s="48">
        <v>33311</v>
      </c>
      <c r="AQ312" s="52" t="s">
        <v>7050</v>
      </c>
      <c r="AR312" s="52">
        <v>156</v>
      </c>
      <c r="AS312" s="52">
        <v>632</v>
      </c>
    </row>
    <row r="313" spans="3:45" x14ac:dyDescent="0.25">
      <c r="C313" s="39" t="s">
        <v>5851</v>
      </c>
      <c r="D313" s="38" t="s">
        <v>3039</v>
      </c>
      <c r="E313" s="38" t="s">
        <v>25</v>
      </c>
      <c r="F313" s="39" t="s">
        <v>1409</v>
      </c>
      <c r="G313" t="s">
        <v>1409</v>
      </c>
      <c r="H313" s="21">
        <v>9106030404</v>
      </c>
      <c r="I313" t="s">
        <v>1409</v>
      </c>
      <c r="J313" s="40" t="s">
        <v>7758</v>
      </c>
      <c r="L313" s="42" t="s">
        <v>26</v>
      </c>
      <c r="M313" s="42" t="s">
        <v>1865</v>
      </c>
      <c r="N313" s="43" t="s">
        <v>1409</v>
      </c>
      <c r="O313" s="15" t="s">
        <v>5929</v>
      </c>
      <c r="S313" s="40" t="s">
        <v>7759</v>
      </c>
      <c r="V313" s="40" t="s">
        <v>7759</v>
      </c>
      <c r="Y313" s="15" t="s">
        <v>6143</v>
      </c>
      <c r="AB313" s="51">
        <v>5111</v>
      </c>
      <c r="AC313" s="51">
        <v>131</v>
      </c>
      <c r="AE313" s="45">
        <v>1</v>
      </c>
      <c r="AG313" s="15">
        <v>70950</v>
      </c>
      <c r="AH313" s="46">
        <v>70950</v>
      </c>
      <c r="AL313" s="48">
        <v>8</v>
      </c>
      <c r="AN313" s="45">
        <v>5676</v>
      </c>
      <c r="AO313" s="48">
        <v>33311</v>
      </c>
      <c r="AQ313" s="52" t="s">
        <v>7050</v>
      </c>
      <c r="AR313" s="52">
        <v>156</v>
      </c>
      <c r="AS313" s="52">
        <v>632</v>
      </c>
    </row>
    <row r="314" spans="3:45" x14ac:dyDescent="0.25">
      <c r="C314" s="39" t="s">
        <v>5851</v>
      </c>
      <c r="D314" s="38" t="s">
        <v>3039</v>
      </c>
      <c r="E314" s="38" t="s">
        <v>25</v>
      </c>
      <c r="F314" s="39" t="s">
        <v>1409</v>
      </c>
      <c r="G314" t="s">
        <v>1409</v>
      </c>
      <c r="H314" s="21">
        <v>9106030519</v>
      </c>
      <c r="I314" t="s">
        <v>1409</v>
      </c>
      <c r="J314" s="40" t="s">
        <v>7765</v>
      </c>
      <c r="L314" s="42" t="s">
        <v>26</v>
      </c>
      <c r="M314" s="42" t="s">
        <v>2072</v>
      </c>
      <c r="N314" s="43" t="s">
        <v>1409</v>
      </c>
      <c r="O314" s="15" t="s">
        <v>7766</v>
      </c>
      <c r="S314" s="40" t="s">
        <v>7767</v>
      </c>
      <c r="V314" s="40" t="s">
        <v>7767</v>
      </c>
      <c r="Y314" s="15" t="s">
        <v>6128</v>
      </c>
      <c r="AB314" s="51">
        <v>5111</v>
      </c>
      <c r="AC314" s="51">
        <v>131</v>
      </c>
      <c r="AE314" s="45">
        <v>1</v>
      </c>
      <c r="AG314" s="15">
        <v>60885</v>
      </c>
      <c r="AH314" s="46">
        <v>60885</v>
      </c>
      <c r="AL314" s="48">
        <v>8</v>
      </c>
      <c r="AN314" s="45">
        <v>4870.8</v>
      </c>
      <c r="AO314" s="48">
        <v>33311</v>
      </c>
      <c r="AQ314" s="52" t="s">
        <v>7050</v>
      </c>
      <c r="AR314" s="52">
        <v>156</v>
      </c>
      <c r="AS314" s="52">
        <v>632</v>
      </c>
    </row>
    <row r="315" spans="3:45" x14ac:dyDescent="0.25">
      <c r="C315" s="39" t="s">
        <v>5851</v>
      </c>
      <c r="D315" s="38" t="s">
        <v>3039</v>
      </c>
      <c r="E315" s="38" t="s">
        <v>25</v>
      </c>
      <c r="F315" s="39" t="s">
        <v>1409</v>
      </c>
      <c r="G315" t="s">
        <v>1409</v>
      </c>
      <c r="H315" s="21">
        <v>9106030519</v>
      </c>
      <c r="I315" t="s">
        <v>1409</v>
      </c>
      <c r="J315" s="40" t="s">
        <v>7765</v>
      </c>
      <c r="L315" s="42" t="s">
        <v>26</v>
      </c>
      <c r="M315" s="42" t="s">
        <v>2072</v>
      </c>
      <c r="N315" s="43" t="s">
        <v>1409</v>
      </c>
      <c r="O315" s="15" t="s">
        <v>7766</v>
      </c>
      <c r="S315" s="40" t="s">
        <v>7767</v>
      </c>
      <c r="V315" s="40" t="s">
        <v>7767</v>
      </c>
      <c r="Y315" s="15" t="s">
        <v>6181</v>
      </c>
      <c r="AB315" s="51">
        <v>5111</v>
      </c>
      <c r="AC315" s="51">
        <v>131</v>
      </c>
      <c r="AE315" s="45">
        <v>1</v>
      </c>
      <c r="AG315" s="15">
        <v>50400</v>
      </c>
      <c r="AH315" s="46">
        <v>50400</v>
      </c>
      <c r="AL315" s="48">
        <v>8</v>
      </c>
      <c r="AN315" s="45">
        <v>4032</v>
      </c>
      <c r="AO315" s="48">
        <v>33311</v>
      </c>
      <c r="AQ315" s="52" t="s">
        <v>7050</v>
      </c>
      <c r="AR315" s="52">
        <v>156</v>
      </c>
      <c r="AS315" s="52">
        <v>632</v>
      </c>
    </row>
    <row r="316" spans="3:45" x14ac:dyDescent="0.25">
      <c r="C316" s="39" t="s">
        <v>5851</v>
      </c>
      <c r="D316" s="38" t="s">
        <v>3039</v>
      </c>
      <c r="E316" s="38" t="s">
        <v>25</v>
      </c>
      <c r="F316" s="39" t="s">
        <v>1409</v>
      </c>
      <c r="G316" t="s">
        <v>1409</v>
      </c>
      <c r="H316" s="21">
        <v>9106030519</v>
      </c>
      <c r="I316" t="s">
        <v>1409</v>
      </c>
      <c r="J316" s="40" t="s">
        <v>7765</v>
      </c>
      <c r="L316" s="42" t="s">
        <v>26</v>
      </c>
      <c r="M316" s="42" t="s">
        <v>2072</v>
      </c>
      <c r="N316" s="43" t="s">
        <v>1409</v>
      </c>
      <c r="O316" s="15" t="s">
        <v>7766</v>
      </c>
      <c r="S316" s="40" t="s">
        <v>7767</v>
      </c>
      <c r="V316" s="40" t="s">
        <v>7767</v>
      </c>
      <c r="Y316" s="15" t="s">
        <v>6172</v>
      </c>
      <c r="AB316" s="51">
        <v>5111</v>
      </c>
      <c r="AC316" s="51">
        <v>131</v>
      </c>
      <c r="AE316" s="45">
        <v>1</v>
      </c>
      <c r="AG316" s="15">
        <v>49500</v>
      </c>
      <c r="AH316" s="46">
        <v>49500</v>
      </c>
      <c r="AL316" s="48">
        <v>8</v>
      </c>
      <c r="AN316" s="45">
        <v>3960</v>
      </c>
      <c r="AO316" s="48">
        <v>33311</v>
      </c>
      <c r="AQ316" s="52" t="s">
        <v>7050</v>
      </c>
      <c r="AR316" s="52">
        <v>156</v>
      </c>
      <c r="AS316" s="52">
        <v>632</v>
      </c>
    </row>
    <row r="317" spans="3:45" x14ac:dyDescent="0.25">
      <c r="C317" s="39" t="s">
        <v>5851</v>
      </c>
      <c r="D317" s="38" t="s">
        <v>3039</v>
      </c>
      <c r="E317" s="38" t="s">
        <v>25</v>
      </c>
      <c r="F317" s="39" t="s">
        <v>1409</v>
      </c>
      <c r="G317" t="s">
        <v>1409</v>
      </c>
      <c r="H317" s="21">
        <v>9106030578</v>
      </c>
      <c r="I317" t="s">
        <v>1409</v>
      </c>
      <c r="J317" s="40" t="s">
        <v>7770</v>
      </c>
      <c r="L317" s="42" t="s">
        <v>26</v>
      </c>
      <c r="M317" s="42" t="s">
        <v>2117</v>
      </c>
      <c r="N317" s="43" t="s">
        <v>1409</v>
      </c>
      <c r="O317" s="15" t="s">
        <v>7766</v>
      </c>
      <c r="S317" s="40" t="s">
        <v>7767</v>
      </c>
      <c r="V317" s="40" t="s">
        <v>7767</v>
      </c>
      <c r="Y317" s="15" t="s">
        <v>6254</v>
      </c>
      <c r="AB317" s="51">
        <v>5111</v>
      </c>
      <c r="AC317" s="51">
        <v>131</v>
      </c>
      <c r="AE317" s="45">
        <v>1</v>
      </c>
      <c r="AG317" s="15">
        <v>45588</v>
      </c>
      <c r="AH317" s="46">
        <v>45588</v>
      </c>
      <c r="AL317" s="48">
        <v>8</v>
      </c>
      <c r="AN317" s="45">
        <v>3647.04</v>
      </c>
      <c r="AO317" s="48">
        <v>33311</v>
      </c>
      <c r="AQ317" s="52" t="s">
        <v>7050</v>
      </c>
      <c r="AR317" s="52">
        <v>156</v>
      </c>
      <c r="AS317" s="52">
        <v>632</v>
      </c>
    </row>
    <row r="318" spans="3:45" x14ac:dyDescent="0.25">
      <c r="C318" s="39" t="s">
        <v>5851</v>
      </c>
      <c r="D318" s="38" t="s">
        <v>3039</v>
      </c>
      <c r="E318" s="38" t="s">
        <v>25</v>
      </c>
      <c r="F318" s="39" t="s">
        <v>1409</v>
      </c>
      <c r="G318" t="s">
        <v>1409</v>
      </c>
      <c r="H318" s="21">
        <v>9106030642</v>
      </c>
      <c r="I318" t="s">
        <v>1409</v>
      </c>
      <c r="J318" s="40" t="s">
        <v>7773</v>
      </c>
      <c r="L318" s="42" t="s">
        <v>26</v>
      </c>
      <c r="M318" s="42" t="s">
        <v>2138</v>
      </c>
      <c r="N318" s="43" t="s">
        <v>1409</v>
      </c>
      <c r="O318" s="15" t="s">
        <v>7774</v>
      </c>
      <c r="S318" s="40" t="s">
        <v>7775</v>
      </c>
      <c r="V318" s="40" t="s">
        <v>7775</v>
      </c>
      <c r="Y318" s="15" t="s">
        <v>6179</v>
      </c>
      <c r="AB318" s="51">
        <v>5111</v>
      </c>
      <c r="AC318" s="51">
        <v>131</v>
      </c>
      <c r="AE318" s="45">
        <v>5</v>
      </c>
      <c r="AG318" s="15">
        <v>111058</v>
      </c>
      <c r="AH318" s="46">
        <v>555290</v>
      </c>
      <c r="AL318" s="48">
        <v>8</v>
      </c>
      <c r="AN318" s="45">
        <v>44423.200000000004</v>
      </c>
      <c r="AO318" s="48">
        <v>33311</v>
      </c>
      <c r="AQ318" s="52" t="s">
        <v>7050</v>
      </c>
      <c r="AR318" s="52">
        <v>156</v>
      </c>
      <c r="AS318" s="52">
        <v>632</v>
      </c>
    </row>
    <row r="319" spans="3:45" x14ac:dyDescent="0.25">
      <c r="C319" s="39" t="s">
        <v>5851</v>
      </c>
      <c r="D319" s="38" t="s">
        <v>3039</v>
      </c>
      <c r="E319" s="38" t="s">
        <v>25</v>
      </c>
      <c r="F319" s="39" t="s">
        <v>1409</v>
      </c>
      <c r="G319" t="s">
        <v>1409</v>
      </c>
      <c r="H319" s="21">
        <v>9106030642</v>
      </c>
      <c r="I319" t="s">
        <v>1409</v>
      </c>
      <c r="J319" s="40" t="s">
        <v>7773</v>
      </c>
      <c r="L319" s="42" t="s">
        <v>26</v>
      </c>
      <c r="M319" s="42" t="s">
        <v>2138</v>
      </c>
      <c r="N319" s="43" t="s">
        <v>1409</v>
      </c>
      <c r="O319" s="15" t="s">
        <v>7774</v>
      </c>
      <c r="S319" s="40" t="s">
        <v>7775</v>
      </c>
      <c r="V319" s="40" t="s">
        <v>7775</v>
      </c>
      <c r="Y319" s="15" t="s">
        <v>6254</v>
      </c>
      <c r="AB319" s="51">
        <v>5111</v>
      </c>
      <c r="AC319" s="51">
        <v>131</v>
      </c>
      <c r="AE319" s="45">
        <v>1</v>
      </c>
      <c r="AG319" s="15">
        <v>45588</v>
      </c>
      <c r="AH319" s="46">
        <v>45588</v>
      </c>
      <c r="AL319" s="48">
        <v>8</v>
      </c>
      <c r="AN319" s="45">
        <v>3647.04</v>
      </c>
      <c r="AO319" s="48">
        <v>33311</v>
      </c>
      <c r="AQ319" s="52" t="s">
        <v>7050</v>
      </c>
      <c r="AR319" s="52">
        <v>156</v>
      </c>
      <c r="AS319" s="52">
        <v>632</v>
      </c>
    </row>
    <row r="320" spans="3:45" x14ac:dyDescent="0.25">
      <c r="C320" s="39" t="s">
        <v>5851</v>
      </c>
      <c r="D320" s="38" t="s">
        <v>3039</v>
      </c>
      <c r="E320" s="38" t="s">
        <v>25</v>
      </c>
      <c r="F320" s="39" t="s">
        <v>1409</v>
      </c>
      <c r="G320" t="s">
        <v>1409</v>
      </c>
      <c r="H320" s="21">
        <v>9106030642</v>
      </c>
      <c r="I320" t="s">
        <v>1409</v>
      </c>
      <c r="J320" s="40" t="s">
        <v>7773</v>
      </c>
      <c r="L320" s="42" t="s">
        <v>26</v>
      </c>
      <c r="M320" s="42" t="s">
        <v>2138</v>
      </c>
      <c r="N320" s="43" t="s">
        <v>1409</v>
      </c>
      <c r="O320" s="15" t="s">
        <v>7774</v>
      </c>
      <c r="S320" s="40" t="s">
        <v>7775</v>
      </c>
      <c r="V320" s="40" t="s">
        <v>7775</v>
      </c>
      <c r="Y320" s="15" t="s">
        <v>6143</v>
      </c>
      <c r="AB320" s="51">
        <v>5111</v>
      </c>
      <c r="AC320" s="51">
        <v>131</v>
      </c>
      <c r="AE320" s="45">
        <v>4</v>
      </c>
      <c r="AG320" s="15">
        <v>70950</v>
      </c>
      <c r="AH320" s="46">
        <v>283800</v>
      </c>
      <c r="AL320" s="48">
        <v>8</v>
      </c>
      <c r="AN320" s="45">
        <v>22704</v>
      </c>
      <c r="AO320" s="48">
        <v>33311</v>
      </c>
      <c r="AQ320" s="52" t="s">
        <v>7050</v>
      </c>
      <c r="AR320" s="52">
        <v>156</v>
      </c>
      <c r="AS320" s="52">
        <v>632</v>
      </c>
    </row>
    <row r="321" spans="3:45" x14ac:dyDescent="0.25">
      <c r="C321" s="39" t="s">
        <v>5851</v>
      </c>
      <c r="D321" s="38" t="s">
        <v>3039</v>
      </c>
      <c r="E321" s="38" t="s">
        <v>25</v>
      </c>
      <c r="F321" s="39" t="s">
        <v>1409</v>
      </c>
      <c r="G321" t="s">
        <v>1409</v>
      </c>
      <c r="H321" s="21">
        <v>9106030642</v>
      </c>
      <c r="I321" t="s">
        <v>1409</v>
      </c>
      <c r="J321" s="40" t="s">
        <v>7773</v>
      </c>
      <c r="L321" s="42" t="s">
        <v>26</v>
      </c>
      <c r="M321" s="42" t="s">
        <v>2138</v>
      </c>
      <c r="N321" s="43" t="s">
        <v>1409</v>
      </c>
      <c r="O321" s="15" t="s">
        <v>7774</v>
      </c>
      <c r="S321" s="40" t="s">
        <v>7775</v>
      </c>
      <c r="V321" s="40" t="s">
        <v>7775</v>
      </c>
      <c r="Y321" s="15" t="s">
        <v>6128</v>
      </c>
      <c r="AB321" s="51">
        <v>5111</v>
      </c>
      <c r="AC321" s="51">
        <v>131</v>
      </c>
      <c r="AE321" s="45">
        <v>3</v>
      </c>
      <c r="AG321" s="15">
        <v>60885</v>
      </c>
      <c r="AH321" s="46">
        <v>182655</v>
      </c>
      <c r="AL321" s="48">
        <v>8</v>
      </c>
      <c r="AN321" s="45">
        <v>14612.4</v>
      </c>
      <c r="AO321" s="48">
        <v>33311</v>
      </c>
      <c r="AQ321" s="52" t="s">
        <v>7050</v>
      </c>
      <c r="AR321" s="52">
        <v>156</v>
      </c>
      <c r="AS321" s="52">
        <v>632</v>
      </c>
    </row>
    <row r="322" spans="3:45" x14ac:dyDescent="0.25">
      <c r="C322" s="39" t="s">
        <v>5851</v>
      </c>
      <c r="D322" s="38" t="s">
        <v>3039</v>
      </c>
      <c r="E322" s="38" t="s">
        <v>25</v>
      </c>
      <c r="F322" s="39" t="s">
        <v>1409</v>
      </c>
      <c r="G322" t="s">
        <v>1409</v>
      </c>
      <c r="H322" s="21">
        <v>9106030678</v>
      </c>
      <c r="I322" t="s">
        <v>1409</v>
      </c>
      <c r="J322" s="40" t="s">
        <v>7778</v>
      </c>
      <c r="L322" s="42" t="s">
        <v>26</v>
      </c>
      <c r="M322" s="42" t="s">
        <v>1497</v>
      </c>
      <c r="N322" s="43" t="s">
        <v>1409</v>
      </c>
      <c r="O322" s="15" t="s">
        <v>7779</v>
      </c>
      <c r="S322" s="40" t="s">
        <v>7780</v>
      </c>
      <c r="V322" s="40" t="s">
        <v>7780</v>
      </c>
      <c r="Y322" s="15" t="s">
        <v>6168</v>
      </c>
      <c r="AB322" s="51">
        <v>5111</v>
      </c>
      <c r="AC322" s="51">
        <v>131</v>
      </c>
      <c r="AE322" s="45">
        <v>4</v>
      </c>
      <c r="AG322" s="15">
        <v>111606</v>
      </c>
      <c r="AH322" s="46">
        <v>446424</v>
      </c>
      <c r="AL322" s="48">
        <v>8</v>
      </c>
      <c r="AN322" s="45">
        <v>35713.919999999998</v>
      </c>
      <c r="AO322" s="48">
        <v>33311</v>
      </c>
      <c r="AQ322" s="52" t="s">
        <v>7050</v>
      </c>
      <c r="AR322" s="52">
        <v>156</v>
      </c>
      <c r="AS322" s="52">
        <v>632</v>
      </c>
    </row>
    <row r="323" spans="3:45" x14ac:dyDescent="0.25">
      <c r="C323" s="39" t="s">
        <v>5851</v>
      </c>
      <c r="D323" s="38" t="s">
        <v>3039</v>
      </c>
      <c r="E323" s="38" t="s">
        <v>25</v>
      </c>
      <c r="F323" s="39" t="s">
        <v>1409</v>
      </c>
      <c r="G323" t="s">
        <v>1409</v>
      </c>
      <c r="H323" s="21">
        <v>9106030678</v>
      </c>
      <c r="I323" t="s">
        <v>1409</v>
      </c>
      <c r="J323" s="40" t="s">
        <v>7778</v>
      </c>
      <c r="L323" s="42" t="s">
        <v>26</v>
      </c>
      <c r="M323" s="42" t="s">
        <v>1497</v>
      </c>
      <c r="N323" s="43" t="s">
        <v>1409</v>
      </c>
      <c r="O323" s="15" t="s">
        <v>7779</v>
      </c>
      <c r="S323" s="40" t="s">
        <v>7780</v>
      </c>
      <c r="V323" s="40" t="s">
        <v>7780</v>
      </c>
      <c r="Y323" s="15" t="s">
        <v>6179</v>
      </c>
      <c r="AB323" s="51">
        <v>5111</v>
      </c>
      <c r="AC323" s="51">
        <v>131</v>
      </c>
      <c r="AE323" s="45">
        <v>1</v>
      </c>
      <c r="AG323" s="15">
        <v>111058</v>
      </c>
      <c r="AH323" s="46">
        <v>111058</v>
      </c>
      <c r="AL323" s="48">
        <v>8</v>
      </c>
      <c r="AN323" s="45">
        <v>8884.64</v>
      </c>
      <c r="AO323" s="48">
        <v>33311</v>
      </c>
      <c r="AQ323" s="52" t="s">
        <v>7050</v>
      </c>
      <c r="AR323" s="52">
        <v>156</v>
      </c>
      <c r="AS323" s="52">
        <v>632</v>
      </c>
    </row>
    <row r="324" spans="3:45" x14ac:dyDescent="0.25">
      <c r="C324" s="39" t="s">
        <v>5851</v>
      </c>
      <c r="D324" s="38" t="s">
        <v>3039</v>
      </c>
      <c r="E324" s="38" t="s">
        <v>25</v>
      </c>
      <c r="F324" s="39" t="s">
        <v>1409</v>
      </c>
      <c r="G324" t="s">
        <v>1409</v>
      </c>
      <c r="H324" s="21">
        <v>9106030678</v>
      </c>
      <c r="I324" t="s">
        <v>1409</v>
      </c>
      <c r="J324" s="40" t="s">
        <v>7778</v>
      </c>
      <c r="L324" s="42" t="s">
        <v>26</v>
      </c>
      <c r="M324" s="42" t="s">
        <v>1497</v>
      </c>
      <c r="N324" s="43" t="s">
        <v>1409</v>
      </c>
      <c r="O324" s="15" t="s">
        <v>7779</v>
      </c>
      <c r="S324" s="40" t="s">
        <v>7780</v>
      </c>
      <c r="V324" s="40" t="s">
        <v>7780</v>
      </c>
      <c r="Y324" s="15" t="s">
        <v>6128</v>
      </c>
      <c r="AB324" s="51">
        <v>5111</v>
      </c>
      <c r="AC324" s="51">
        <v>131</v>
      </c>
      <c r="AE324" s="45">
        <v>1</v>
      </c>
      <c r="AG324" s="15">
        <v>60885</v>
      </c>
      <c r="AH324" s="46">
        <v>60885</v>
      </c>
      <c r="AL324" s="48">
        <v>8</v>
      </c>
      <c r="AN324" s="45">
        <v>4870.8</v>
      </c>
      <c r="AO324" s="48">
        <v>33311</v>
      </c>
      <c r="AQ324" s="52" t="s">
        <v>7050</v>
      </c>
      <c r="AR324" s="52">
        <v>156</v>
      </c>
      <c r="AS324" s="52">
        <v>632</v>
      </c>
    </row>
    <row r="325" spans="3:45" x14ac:dyDescent="0.25">
      <c r="C325" s="39" t="s">
        <v>5851</v>
      </c>
      <c r="D325" s="38" t="s">
        <v>3039</v>
      </c>
      <c r="E325" s="38" t="s">
        <v>25</v>
      </c>
      <c r="F325" s="39" t="s">
        <v>1409</v>
      </c>
      <c r="G325" t="s">
        <v>1409</v>
      </c>
      <c r="H325" s="21">
        <v>9106030678</v>
      </c>
      <c r="I325" t="s">
        <v>1409</v>
      </c>
      <c r="J325" s="40" t="s">
        <v>7778</v>
      </c>
      <c r="L325" s="42" t="s">
        <v>26</v>
      </c>
      <c r="M325" s="42" t="s">
        <v>1497</v>
      </c>
      <c r="N325" s="43" t="s">
        <v>1409</v>
      </c>
      <c r="O325" s="15" t="s">
        <v>7779</v>
      </c>
      <c r="S325" s="40" t="s">
        <v>7780</v>
      </c>
      <c r="V325" s="40" t="s">
        <v>7780</v>
      </c>
      <c r="Y325" s="15" t="s">
        <v>6143</v>
      </c>
      <c r="AB325" s="51">
        <v>5111</v>
      </c>
      <c r="AC325" s="51">
        <v>131</v>
      </c>
      <c r="AE325" s="45">
        <v>2</v>
      </c>
      <c r="AG325" s="15">
        <v>70950</v>
      </c>
      <c r="AH325" s="46">
        <v>141900</v>
      </c>
      <c r="AL325" s="48">
        <v>8</v>
      </c>
      <c r="AN325" s="45">
        <v>11352</v>
      </c>
      <c r="AO325" s="48">
        <v>33311</v>
      </c>
      <c r="AQ325" s="52" t="s">
        <v>7050</v>
      </c>
      <c r="AR325" s="52">
        <v>156</v>
      </c>
      <c r="AS325" s="52">
        <v>632</v>
      </c>
    </row>
    <row r="326" spans="3:45" x14ac:dyDescent="0.25">
      <c r="C326" s="39" t="s">
        <v>5851</v>
      </c>
      <c r="D326" s="38" t="s">
        <v>3039</v>
      </c>
      <c r="E326" s="38" t="s">
        <v>25</v>
      </c>
      <c r="F326" s="39" t="s">
        <v>1409</v>
      </c>
      <c r="G326" t="s">
        <v>1409</v>
      </c>
      <c r="H326" s="21">
        <v>9106030691</v>
      </c>
      <c r="I326" t="s">
        <v>1409</v>
      </c>
      <c r="J326" s="40" t="s">
        <v>7785</v>
      </c>
      <c r="L326" s="42" t="s">
        <v>26</v>
      </c>
      <c r="M326" s="42" t="s">
        <v>1488</v>
      </c>
      <c r="N326" s="43" t="s">
        <v>1409</v>
      </c>
      <c r="O326" s="15" t="s">
        <v>7786</v>
      </c>
      <c r="S326" s="40" t="s">
        <v>7787</v>
      </c>
      <c r="V326" s="40" t="s">
        <v>7787</v>
      </c>
      <c r="Y326" s="15" t="s">
        <v>6179</v>
      </c>
      <c r="AB326" s="51">
        <v>5111</v>
      </c>
      <c r="AC326" s="51">
        <v>131</v>
      </c>
      <c r="AE326" s="45">
        <v>4</v>
      </c>
      <c r="AG326" s="15">
        <v>111058</v>
      </c>
      <c r="AH326" s="46">
        <v>444232</v>
      </c>
      <c r="AL326" s="48">
        <v>8</v>
      </c>
      <c r="AN326" s="45">
        <v>35538.559999999998</v>
      </c>
      <c r="AO326" s="48">
        <v>33311</v>
      </c>
      <c r="AQ326" s="52" t="s">
        <v>7050</v>
      </c>
      <c r="AR326" s="52">
        <v>156</v>
      </c>
      <c r="AS326" s="52">
        <v>632</v>
      </c>
    </row>
    <row r="327" spans="3:45" x14ac:dyDescent="0.25">
      <c r="C327" s="39" t="s">
        <v>5851</v>
      </c>
      <c r="D327" s="38" t="s">
        <v>3039</v>
      </c>
      <c r="E327" s="38" t="s">
        <v>25</v>
      </c>
      <c r="F327" s="39" t="s">
        <v>1409</v>
      </c>
      <c r="G327" t="s">
        <v>1409</v>
      </c>
      <c r="H327" s="21">
        <v>9106030691</v>
      </c>
      <c r="I327" t="s">
        <v>1409</v>
      </c>
      <c r="J327" s="40" t="s">
        <v>7785</v>
      </c>
      <c r="L327" s="42" t="s">
        <v>26</v>
      </c>
      <c r="M327" s="42" t="s">
        <v>1488</v>
      </c>
      <c r="N327" s="43" t="s">
        <v>1409</v>
      </c>
      <c r="O327" s="15" t="s">
        <v>7786</v>
      </c>
      <c r="S327" s="40" t="s">
        <v>7787</v>
      </c>
      <c r="V327" s="40" t="s">
        <v>7787</v>
      </c>
      <c r="Y327" s="15" t="s">
        <v>6183</v>
      </c>
      <c r="AB327" s="51">
        <v>5111</v>
      </c>
      <c r="AC327" s="51">
        <v>131</v>
      </c>
      <c r="AE327" s="45">
        <v>1</v>
      </c>
      <c r="AG327" s="15">
        <v>41150</v>
      </c>
      <c r="AH327" s="46">
        <v>41150</v>
      </c>
      <c r="AL327" s="48">
        <v>8</v>
      </c>
      <c r="AN327" s="45">
        <v>3292</v>
      </c>
      <c r="AO327" s="48">
        <v>33311</v>
      </c>
      <c r="AQ327" s="52" t="s">
        <v>7050</v>
      </c>
      <c r="AR327" s="52">
        <v>156</v>
      </c>
      <c r="AS327" s="52">
        <v>632</v>
      </c>
    </row>
    <row r="328" spans="3:45" x14ac:dyDescent="0.25">
      <c r="C328" s="39" t="s">
        <v>5851</v>
      </c>
      <c r="D328" s="38" t="s">
        <v>3039</v>
      </c>
      <c r="E328" s="38" t="s">
        <v>25</v>
      </c>
      <c r="F328" s="39" t="s">
        <v>1409</v>
      </c>
      <c r="G328" t="s">
        <v>1409</v>
      </c>
      <c r="H328" s="21">
        <v>9106030691</v>
      </c>
      <c r="I328" t="s">
        <v>1409</v>
      </c>
      <c r="J328" s="40" t="s">
        <v>7785</v>
      </c>
      <c r="L328" s="42" t="s">
        <v>26</v>
      </c>
      <c r="M328" s="42" t="s">
        <v>1488</v>
      </c>
      <c r="N328" s="43" t="s">
        <v>1409</v>
      </c>
      <c r="O328" s="15" t="s">
        <v>7786</v>
      </c>
      <c r="S328" s="40" t="s">
        <v>7787</v>
      </c>
      <c r="V328" s="40" t="s">
        <v>7787</v>
      </c>
      <c r="Y328" s="15" t="s">
        <v>6172</v>
      </c>
      <c r="AB328" s="51">
        <v>5111</v>
      </c>
      <c r="AC328" s="51">
        <v>131</v>
      </c>
      <c r="AE328" s="45">
        <v>2</v>
      </c>
      <c r="AG328" s="15">
        <v>49500</v>
      </c>
      <c r="AH328" s="46">
        <v>99000</v>
      </c>
      <c r="AL328" s="48">
        <v>8</v>
      </c>
      <c r="AN328" s="45">
        <v>7920</v>
      </c>
      <c r="AO328" s="48">
        <v>33311</v>
      </c>
      <c r="AQ328" s="52" t="s">
        <v>7050</v>
      </c>
      <c r="AR328" s="52">
        <v>156</v>
      </c>
      <c r="AS328" s="52">
        <v>632</v>
      </c>
    </row>
    <row r="329" spans="3:45" x14ac:dyDescent="0.25">
      <c r="C329" s="39" t="s">
        <v>5851</v>
      </c>
      <c r="D329" s="38" t="s">
        <v>3039</v>
      </c>
      <c r="E329" s="38" t="s">
        <v>25</v>
      </c>
      <c r="F329" s="39" t="s">
        <v>1409</v>
      </c>
      <c r="G329" t="s">
        <v>1409</v>
      </c>
      <c r="H329" s="21">
        <v>9106030691</v>
      </c>
      <c r="I329" t="s">
        <v>1409</v>
      </c>
      <c r="J329" s="40" t="s">
        <v>7785</v>
      </c>
      <c r="L329" s="42" t="s">
        <v>26</v>
      </c>
      <c r="M329" s="42" t="s">
        <v>1488</v>
      </c>
      <c r="N329" s="43" t="s">
        <v>1409</v>
      </c>
      <c r="O329" s="15" t="s">
        <v>7786</v>
      </c>
      <c r="S329" s="40" t="s">
        <v>7787</v>
      </c>
      <c r="V329" s="40" t="s">
        <v>7787</v>
      </c>
      <c r="Y329" s="15" t="s">
        <v>6128</v>
      </c>
      <c r="AB329" s="51">
        <v>5111</v>
      </c>
      <c r="AC329" s="51">
        <v>131</v>
      </c>
      <c r="AE329" s="45">
        <v>1</v>
      </c>
      <c r="AG329" s="15">
        <v>60885</v>
      </c>
      <c r="AH329" s="46">
        <v>60885</v>
      </c>
      <c r="AL329" s="48">
        <v>8</v>
      </c>
      <c r="AN329" s="45">
        <v>4870.8</v>
      </c>
      <c r="AO329" s="48">
        <v>33311</v>
      </c>
      <c r="AQ329" s="52" t="s">
        <v>7050</v>
      </c>
      <c r="AR329" s="52">
        <v>156</v>
      </c>
      <c r="AS329" s="52">
        <v>632</v>
      </c>
    </row>
    <row r="330" spans="3:45" x14ac:dyDescent="0.25">
      <c r="C330" s="39" t="s">
        <v>5851</v>
      </c>
      <c r="D330" s="38" t="s">
        <v>3039</v>
      </c>
      <c r="E330" s="38" t="s">
        <v>25</v>
      </c>
      <c r="F330" s="39" t="s">
        <v>1409</v>
      </c>
      <c r="G330" t="s">
        <v>1409</v>
      </c>
      <c r="H330" s="21">
        <v>9106030827</v>
      </c>
      <c r="I330" t="s">
        <v>1409</v>
      </c>
      <c r="J330" s="40" t="s">
        <v>7790</v>
      </c>
      <c r="L330" s="42" t="s">
        <v>26</v>
      </c>
      <c r="M330" s="42" t="s">
        <v>1599</v>
      </c>
      <c r="N330" s="43" t="s">
        <v>1409</v>
      </c>
      <c r="O330" s="15" t="s">
        <v>7791</v>
      </c>
      <c r="S330" s="40" t="s">
        <v>7792</v>
      </c>
      <c r="V330" s="40" t="s">
        <v>7792</v>
      </c>
      <c r="Y330" s="15" t="s">
        <v>6168</v>
      </c>
      <c r="AB330" s="51">
        <v>5111</v>
      </c>
      <c r="AC330" s="51">
        <v>131</v>
      </c>
      <c r="AE330" s="45">
        <v>2</v>
      </c>
      <c r="AG330" s="15">
        <v>111606</v>
      </c>
      <c r="AH330" s="46">
        <v>223212</v>
      </c>
      <c r="AL330" s="48">
        <v>8</v>
      </c>
      <c r="AN330" s="45">
        <v>17856.96</v>
      </c>
      <c r="AO330" s="48">
        <v>33311</v>
      </c>
      <c r="AQ330" s="52" t="s">
        <v>7050</v>
      </c>
      <c r="AR330" s="52">
        <v>156</v>
      </c>
      <c r="AS330" s="52">
        <v>632</v>
      </c>
    </row>
    <row r="331" spans="3:45" x14ac:dyDescent="0.25">
      <c r="C331" s="39" t="s">
        <v>5851</v>
      </c>
      <c r="D331" s="38" t="s">
        <v>3039</v>
      </c>
      <c r="E331" s="38" t="s">
        <v>25</v>
      </c>
      <c r="F331" s="39" t="s">
        <v>1409</v>
      </c>
      <c r="G331" t="s">
        <v>1409</v>
      </c>
      <c r="H331" s="21">
        <v>9106030827</v>
      </c>
      <c r="I331" t="s">
        <v>1409</v>
      </c>
      <c r="J331" s="40" t="s">
        <v>7790</v>
      </c>
      <c r="L331" s="42" t="s">
        <v>26</v>
      </c>
      <c r="M331" s="42" t="s">
        <v>1599</v>
      </c>
      <c r="N331" s="43" t="s">
        <v>1409</v>
      </c>
      <c r="O331" s="15" t="s">
        <v>7791</v>
      </c>
      <c r="S331" s="40" t="s">
        <v>7792</v>
      </c>
      <c r="V331" s="40" t="s">
        <v>7792</v>
      </c>
      <c r="Y331" s="15" t="s">
        <v>6183</v>
      </c>
      <c r="AB331" s="51">
        <v>5111</v>
      </c>
      <c r="AC331" s="51">
        <v>131</v>
      </c>
      <c r="AE331" s="45">
        <v>2</v>
      </c>
      <c r="AG331" s="15">
        <v>41150</v>
      </c>
      <c r="AH331" s="46">
        <v>82300</v>
      </c>
      <c r="AL331" s="48">
        <v>8</v>
      </c>
      <c r="AN331" s="45">
        <v>6584</v>
      </c>
      <c r="AO331" s="48">
        <v>33311</v>
      </c>
      <c r="AQ331" s="52" t="s">
        <v>7050</v>
      </c>
      <c r="AR331" s="52">
        <v>156</v>
      </c>
      <c r="AS331" s="52">
        <v>632</v>
      </c>
    </row>
    <row r="332" spans="3:45" x14ac:dyDescent="0.25">
      <c r="C332" s="39" t="s">
        <v>5851</v>
      </c>
      <c r="D332" s="38" t="s">
        <v>3039</v>
      </c>
      <c r="E332" s="38" t="s">
        <v>25</v>
      </c>
      <c r="F332" s="39" t="s">
        <v>1409</v>
      </c>
      <c r="G332" t="s">
        <v>1409</v>
      </c>
      <c r="H332" s="21">
        <v>9106030827</v>
      </c>
      <c r="I332" t="s">
        <v>1409</v>
      </c>
      <c r="J332" s="40" t="s">
        <v>7790</v>
      </c>
      <c r="L332" s="42" t="s">
        <v>26</v>
      </c>
      <c r="M332" s="42" t="s">
        <v>1599</v>
      </c>
      <c r="N332" s="43" t="s">
        <v>1409</v>
      </c>
      <c r="O332" s="15" t="s">
        <v>7791</v>
      </c>
      <c r="S332" s="40" t="s">
        <v>7792</v>
      </c>
      <c r="V332" s="40" t="s">
        <v>7792</v>
      </c>
      <c r="Y332" s="15" t="s">
        <v>6172</v>
      </c>
      <c r="AB332" s="51">
        <v>5111</v>
      </c>
      <c r="AC332" s="51">
        <v>131</v>
      </c>
      <c r="AE332" s="45">
        <v>2</v>
      </c>
      <c r="AG332" s="15">
        <v>49500</v>
      </c>
      <c r="AH332" s="46">
        <v>99000</v>
      </c>
      <c r="AL332" s="48">
        <v>8</v>
      </c>
      <c r="AN332" s="45">
        <v>7920</v>
      </c>
      <c r="AO332" s="48">
        <v>33311</v>
      </c>
      <c r="AQ332" s="52" t="s">
        <v>7050</v>
      </c>
      <c r="AR332" s="52">
        <v>156</v>
      </c>
      <c r="AS332" s="52">
        <v>632</v>
      </c>
    </row>
    <row r="333" spans="3:45" x14ac:dyDescent="0.25">
      <c r="C333" s="39" t="s">
        <v>5851</v>
      </c>
      <c r="D333" s="38" t="s">
        <v>3039</v>
      </c>
      <c r="E333" s="38" t="s">
        <v>25</v>
      </c>
      <c r="F333" s="39" t="s">
        <v>1409</v>
      </c>
      <c r="G333" t="s">
        <v>1409</v>
      </c>
      <c r="H333" s="21">
        <v>9106030827</v>
      </c>
      <c r="I333" t="s">
        <v>1409</v>
      </c>
      <c r="J333" s="40" t="s">
        <v>7790</v>
      </c>
      <c r="L333" s="42" t="s">
        <v>26</v>
      </c>
      <c r="M333" s="42" t="s">
        <v>1599</v>
      </c>
      <c r="N333" s="43" t="s">
        <v>1409</v>
      </c>
      <c r="O333" s="15" t="s">
        <v>7791</v>
      </c>
      <c r="S333" s="40" t="s">
        <v>7792</v>
      </c>
      <c r="V333" s="40" t="s">
        <v>7792</v>
      </c>
      <c r="Y333" s="15" t="s">
        <v>6227</v>
      </c>
      <c r="AB333" s="51">
        <v>5111</v>
      </c>
      <c r="AC333" s="51">
        <v>131</v>
      </c>
      <c r="AE333" s="45">
        <v>2</v>
      </c>
      <c r="AG333" s="15">
        <v>46000</v>
      </c>
      <c r="AH333" s="46">
        <v>92000</v>
      </c>
      <c r="AL333" s="48">
        <v>8</v>
      </c>
      <c r="AN333" s="45">
        <v>7360</v>
      </c>
      <c r="AO333" s="48">
        <v>33311</v>
      </c>
      <c r="AQ333" s="52" t="s">
        <v>7050</v>
      </c>
      <c r="AR333" s="52">
        <v>156</v>
      </c>
      <c r="AS333" s="52">
        <v>632</v>
      </c>
    </row>
    <row r="334" spans="3:45" x14ac:dyDescent="0.25">
      <c r="C334" s="39" t="s">
        <v>5851</v>
      </c>
      <c r="D334" s="38" t="s">
        <v>3039</v>
      </c>
      <c r="E334" s="38" t="s">
        <v>25</v>
      </c>
      <c r="F334" s="39" t="s">
        <v>1409</v>
      </c>
      <c r="G334" t="s">
        <v>1409</v>
      </c>
      <c r="H334" s="21">
        <v>9106030827</v>
      </c>
      <c r="I334" t="s">
        <v>1409</v>
      </c>
      <c r="J334" s="40" t="s">
        <v>7790</v>
      </c>
      <c r="L334" s="42" t="s">
        <v>26</v>
      </c>
      <c r="M334" s="42" t="s">
        <v>1599</v>
      </c>
      <c r="N334" s="43" t="s">
        <v>1409</v>
      </c>
      <c r="O334" s="15" t="s">
        <v>7791</v>
      </c>
      <c r="S334" s="40" t="s">
        <v>7792</v>
      </c>
      <c r="V334" s="40" t="s">
        <v>7792</v>
      </c>
      <c r="Y334" s="15" t="s">
        <v>6128</v>
      </c>
      <c r="AB334" s="51">
        <v>5111</v>
      </c>
      <c r="AC334" s="51">
        <v>131</v>
      </c>
      <c r="AE334" s="45">
        <v>1</v>
      </c>
      <c r="AG334" s="15">
        <v>60885</v>
      </c>
      <c r="AH334" s="46">
        <v>60885</v>
      </c>
      <c r="AL334" s="48">
        <v>8</v>
      </c>
      <c r="AN334" s="45">
        <v>4870.8</v>
      </c>
      <c r="AO334" s="48">
        <v>33311</v>
      </c>
      <c r="AQ334" s="52" t="s">
        <v>7050</v>
      </c>
      <c r="AR334" s="52">
        <v>156</v>
      </c>
      <c r="AS334" s="52">
        <v>632</v>
      </c>
    </row>
    <row r="335" spans="3:45" x14ac:dyDescent="0.25">
      <c r="C335" s="39" t="s">
        <v>5851</v>
      </c>
      <c r="D335" s="38" t="s">
        <v>3039</v>
      </c>
      <c r="E335" s="38" t="s">
        <v>25</v>
      </c>
      <c r="F335" s="39" t="s">
        <v>1409</v>
      </c>
      <c r="G335" t="s">
        <v>1409</v>
      </c>
      <c r="H335" s="21">
        <v>9106030868</v>
      </c>
      <c r="I335" t="s">
        <v>1409</v>
      </c>
      <c r="J335" s="40" t="s">
        <v>7793</v>
      </c>
      <c r="L335" s="42" t="s">
        <v>26</v>
      </c>
      <c r="M335" s="42" t="s">
        <v>1671</v>
      </c>
      <c r="N335" s="43" t="s">
        <v>1409</v>
      </c>
      <c r="O335" s="15" t="s">
        <v>7794</v>
      </c>
      <c r="S335" s="40" t="s">
        <v>7795</v>
      </c>
      <c r="V335" s="40" t="s">
        <v>7795</v>
      </c>
      <c r="Y335" s="15" t="s">
        <v>6130</v>
      </c>
      <c r="AB335" s="51">
        <v>5111</v>
      </c>
      <c r="AC335" s="51">
        <v>131</v>
      </c>
      <c r="AE335" s="45">
        <v>1</v>
      </c>
      <c r="AG335" s="15">
        <v>73431</v>
      </c>
      <c r="AH335" s="46">
        <v>73431</v>
      </c>
      <c r="AL335" s="48">
        <v>8</v>
      </c>
      <c r="AN335" s="45">
        <v>5874.4800000000005</v>
      </c>
      <c r="AO335" s="48">
        <v>33311</v>
      </c>
      <c r="AQ335" s="52" t="s">
        <v>7050</v>
      </c>
      <c r="AR335" s="52">
        <v>156</v>
      </c>
      <c r="AS335" s="52">
        <v>632</v>
      </c>
    </row>
    <row r="336" spans="3:45" x14ac:dyDescent="0.25">
      <c r="C336" s="39" t="s">
        <v>5851</v>
      </c>
      <c r="D336" s="38" t="s">
        <v>3039</v>
      </c>
      <c r="E336" s="38" t="s">
        <v>25</v>
      </c>
      <c r="F336" s="39" t="s">
        <v>1409</v>
      </c>
      <c r="G336" t="s">
        <v>1409</v>
      </c>
      <c r="H336" s="21">
        <v>9106030868</v>
      </c>
      <c r="I336" t="s">
        <v>1409</v>
      </c>
      <c r="J336" s="40" t="s">
        <v>7793</v>
      </c>
      <c r="L336" s="42" t="s">
        <v>26</v>
      </c>
      <c r="M336" s="42" t="s">
        <v>1671</v>
      </c>
      <c r="N336" s="43" t="s">
        <v>1409</v>
      </c>
      <c r="O336" s="15" t="s">
        <v>7794</v>
      </c>
      <c r="S336" s="40" t="s">
        <v>7795</v>
      </c>
      <c r="V336" s="40" t="s">
        <v>7795</v>
      </c>
      <c r="Y336" s="15" t="s">
        <v>6179</v>
      </c>
      <c r="AB336" s="51">
        <v>5111</v>
      </c>
      <c r="AC336" s="51">
        <v>131</v>
      </c>
      <c r="AE336" s="45">
        <v>1</v>
      </c>
      <c r="AG336" s="15">
        <v>111058</v>
      </c>
      <c r="AH336" s="46">
        <v>111058</v>
      </c>
      <c r="AL336" s="48">
        <v>8</v>
      </c>
      <c r="AN336" s="45">
        <v>8884.64</v>
      </c>
      <c r="AO336" s="48">
        <v>33311</v>
      </c>
      <c r="AQ336" s="52" t="s">
        <v>7050</v>
      </c>
      <c r="AR336" s="52">
        <v>156</v>
      </c>
      <c r="AS336" s="52">
        <v>632</v>
      </c>
    </row>
    <row r="337" spans="3:45" x14ac:dyDescent="0.25">
      <c r="C337" s="39" t="s">
        <v>5851</v>
      </c>
      <c r="D337" s="38" t="s">
        <v>3039</v>
      </c>
      <c r="E337" s="38" t="s">
        <v>25</v>
      </c>
      <c r="F337" s="39" t="s">
        <v>1409</v>
      </c>
      <c r="G337" t="s">
        <v>1409</v>
      </c>
      <c r="H337" s="21">
        <v>9106030876</v>
      </c>
      <c r="I337" t="s">
        <v>1409</v>
      </c>
      <c r="J337" s="40" t="s">
        <v>7800</v>
      </c>
      <c r="L337" s="42" t="s">
        <v>26</v>
      </c>
      <c r="M337" s="42" t="s">
        <v>1674</v>
      </c>
      <c r="N337" s="43" t="s">
        <v>1409</v>
      </c>
      <c r="O337" s="15" t="s">
        <v>7801</v>
      </c>
      <c r="S337" s="40" t="s">
        <v>7802</v>
      </c>
      <c r="V337" s="40" t="s">
        <v>7802</v>
      </c>
      <c r="Y337" s="15" t="s">
        <v>6130</v>
      </c>
      <c r="AB337" s="51">
        <v>5111</v>
      </c>
      <c r="AC337" s="51">
        <v>131</v>
      </c>
      <c r="AE337" s="45">
        <v>2</v>
      </c>
      <c r="AG337" s="15">
        <v>73431</v>
      </c>
      <c r="AH337" s="46">
        <v>146862</v>
      </c>
      <c r="AL337" s="48">
        <v>8</v>
      </c>
      <c r="AN337" s="45">
        <v>11748.960000000001</v>
      </c>
      <c r="AO337" s="48">
        <v>33311</v>
      </c>
      <c r="AQ337" s="52" t="s">
        <v>7050</v>
      </c>
      <c r="AR337" s="52">
        <v>156</v>
      </c>
      <c r="AS337" s="52">
        <v>632</v>
      </c>
    </row>
    <row r="338" spans="3:45" x14ac:dyDescent="0.25">
      <c r="C338" s="39" t="s">
        <v>5851</v>
      </c>
      <c r="D338" s="38" t="s">
        <v>3039</v>
      </c>
      <c r="E338" s="38" t="s">
        <v>25</v>
      </c>
      <c r="F338" s="39" t="s">
        <v>1409</v>
      </c>
      <c r="G338" t="s">
        <v>1409</v>
      </c>
      <c r="H338" s="21">
        <v>9106030865</v>
      </c>
      <c r="I338" t="s">
        <v>1409</v>
      </c>
      <c r="J338" s="40" t="s">
        <v>7805</v>
      </c>
      <c r="L338" s="42" t="s">
        <v>26</v>
      </c>
      <c r="M338" s="42" t="s">
        <v>2018</v>
      </c>
      <c r="N338" s="43" t="s">
        <v>1409</v>
      </c>
      <c r="O338" s="15" t="s">
        <v>5961</v>
      </c>
      <c r="S338" s="40" t="s">
        <v>7806</v>
      </c>
      <c r="V338" s="40" t="s">
        <v>7806</v>
      </c>
      <c r="Y338" s="15" t="s">
        <v>6172</v>
      </c>
      <c r="AB338" s="51">
        <v>5111</v>
      </c>
      <c r="AC338" s="51">
        <v>131</v>
      </c>
      <c r="AE338" s="45">
        <v>3</v>
      </c>
      <c r="AG338" s="15">
        <v>49500</v>
      </c>
      <c r="AH338" s="46">
        <v>148500</v>
      </c>
      <c r="AL338" s="48">
        <v>8</v>
      </c>
      <c r="AN338" s="45">
        <v>11880</v>
      </c>
      <c r="AO338" s="48">
        <v>33311</v>
      </c>
      <c r="AQ338" s="52" t="s">
        <v>7050</v>
      </c>
      <c r="AR338" s="52">
        <v>156</v>
      </c>
      <c r="AS338" s="52">
        <v>632</v>
      </c>
    </row>
    <row r="339" spans="3:45" x14ac:dyDescent="0.25">
      <c r="C339" s="39" t="s">
        <v>5851</v>
      </c>
      <c r="D339" s="38" t="s">
        <v>3039</v>
      </c>
      <c r="E339" s="38" t="s">
        <v>25</v>
      </c>
      <c r="F339" s="39" t="s">
        <v>1409</v>
      </c>
      <c r="G339" t="s">
        <v>1409</v>
      </c>
      <c r="H339" s="21">
        <v>9106030865</v>
      </c>
      <c r="I339" t="s">
        <v>1409</v>
      </c>
      <c r="J339" s="40" t="s">
        <v>7805</v>
      </c>
      <c r="L339" s="42" t="s">
        <v>26</v>
      </c>
      <c r="M339" s="42" t="s">
        <v>2018</v>
      </c>
      <c r="N339" s="43" t="s">
        <v>1409</v>
      </c>
      <c r="O339" s="15" t="s">
        <v>5961</v>
      </c>
      <c r="S339" s="40" t="s">
        <v>7806</v>
      </c>
      <c r="V339" s="40" t="s">
        <v>7806</v>
      </c>
      <c r="Y339" s="15" t="s">
        <v>6181</v>
      </c>
      <c r="AB339" s="51">
        <v>5111</v>
      </c>
      <c r="AC339" s="51">
        <v>131</v>
      </c>
      <c r="AE339" s="45">
        <v>3</v>
      </c>
      <c r="AG339" s="15">
        <v>50400</v>
      </c>
      <c r="AH339" s="46">
        <v>151200</v>
      </c>
      <c r="AL339" s="48">
        <v>8</v>
      </c>
      <c r="AN339" s="45">
        <v>12096</v>
      </c>
      <c r="AO339" s="48">
        <v>33311</v>
      </c>
      <c r="AQ339" s="52" t="s">
        <v>7050</v>
      </c>
      <c r="AR339" s="52">
        <v>156</v>
      </c>
      <c r="AS339" s="52">
        <v>632</v>
      </c>
    </row>
    <row r="340" spans="3:45" x14ac:dyDescent="0.25">
      <c r="C340" s="39" t="s">
        <v>5851</v>
      </c>
      <c r="D340" s="38" t="s">
        <v>3039</v>
      </c>
      <c r="E340" s="38" t="s">
        <v>25</v>
      </c>
      <c r="F340" s="39" t="s">
        <v>1409</v>
      </c>
      <c r="G340" t="s">
        <v>1409</v>
      </c>
      <c r="H340" s="21">
        <v>9106030865</v>
      </c>
      <c r="I340" t="s">
        <v>1409</v>
      </c>
      <c r="J340" s="40" t="s">
        <v>7805</v>
      </c>
      <c r="L340" s="42" t="s">
        <v>26</v>
      </c>
      <c r="M340" s="42" t="s">
        <v>2018</v>
      </c>
      <c r="N340" s="43" t="s">
        <v>1409</v>
      </c>
      <c r="O340" s="15" t="s">
        <v>5961</v>
      </c>
      <c r="S340" s="40" t="s">
        <v>7806</v>
      </c>
      <c r="V340" s="40" t="s">
        <v>7806</v>
      </c>
      <c r="Y340" s="15" t="s">
        <v>6143</v>
      </c>
      <c r="AB340" s="51">
        <v>5111</v>
      </c>
      <c r="AC340" s="51">
        <v>131</v>
      </c>
      <c r="AE340" s="45">
        <v>1</v>
      </c>
      <c r="AG340" s="15">
        <v>70950</v>
      </c>
      <c r="AH340" s="46">
        <v>70950</v>
      </c>
      <c r="AL340" s="48">
        <v>8</v>
      </c>
      <c r="AN340" s="45">
        <v>5676</v>
      </c>
      <c r="AO340" s="48">
        <v>33311</v>
      </c>
      <c r="AQ340" s="52" t="s">
        <v>7050</v>
      </c>
      <c r="AR340" s="52">
        <v>156</v>
      </c>
      <c r="AS340" s="52">
        <v>632</v>
      </c>
    </row>
    <row r="341" spans="3:45" x14ac:dyDescent="0.25">
      <c r="C341" s="39" t="s">
        <v>5851</v>
      </c>
      <c r="D341" s="38" t="s">
        <v>3039</v>
      </c>
      <c r="E341" s="38" t="s">
        <v>25</v>
      </c>
      <c r="F341" s="39" t="s">
        <v>1409</v>
      </c>
      <c r="G341" t="s">
        <v>1409</v>
      </c>
      <c r="H341" s="21">
        <v>9106030865</v>
      </c>
      <c r="I341" t="s">
        <v>1409</v>
      </c>
      <c r="J341" s="40" t="s">
        <v>7805</v>
      </c>
      <c r="L341" s="42" t="s">
        <v>26</v>
      </c>
      <c r="M341" s="42" t="s">
        <v>2018</v>
      </c>
      <c r="N341" s="43" t="s">
        <v>1409</v>
      </c>
      <c r="O341" s="15" t="s">
        <v>5961</v>
      </c>
      <c r="S341" s="40" t="s">
        <v>7806</v>
      </c>
      <c r="V341" s="40" t="s">
        <v>7806</v>
      </c>
      <c r="Y341" s="15" t="s">
        <v>6227</v>
      </c>
      <c r="AB341" s="51">
        <v>5111</v>
      </c>
      <c r="AC341" s="51">
        <v>131</v>
      </c>
      <c r="AE341" s="45">
        <v>2</v>
      </c>
      <c r="AG341" s="15">
        <v>46000</v>
      </c>
      <c r="AH341" s="46">
        <v>92000</v>
      </c>
      <c r="AL341" s="48">
        <v>8</v>
      </c>
      <c r="AN341" s="45">
        <v>7360</v>
      </c>
      <c r="AO341" s="48">
        <v>33311</v>
      </c>
      <c r="AQ341" s="52" t="s">
        <v>7050</v>
      </c>
      <c r="AR341" s="52">
        <v>156</v>
      </c>
      <c r="AS341" s="52">
        <v>632</v>
      </c>
    </row>
    <row r="342" spans="3:45" x14ac:dyDescent="0.25">
      <c r="C342" s="39" t="s">
        <v>5851</v>
      </c>
      <c r="D342" s="38" t="s">
        <v>3039</v>
      </c>
      <c r="E342" s="38" t="s">
        <v>25</v>
      </c>
      <c r="F342" s="39" t="s">
        <v>1409</v>
      </c>
      <c r="G342" t="s">
        <v>1409</v>
      </c>
      <c r="H342" s="21">
        <v>9106030865</v>
      </c>
      <c r="I342" t="s">
        <v>1409</v>
      </c>
      <c r="J342" s="40" t="s">
        <v>7805</v>
      </c>
      <c r="L342" s="42" t="s">
        <v>26</v>
      </c>
      <c r="M342" s="42" t="s">
        <v>2018</v>
      </c>
      <c r="N342" s="43" t="s">
        <v>1409</v>
      </c>
      <c r="O342" s="15" t="s">
        <v>5961</v>
      </c>
      <c r="S342" s="40" t="s">
        <v>7806</v>
      </c>
      <c r="V342" s="40" t="s">
        <v>7806</v>
      </c>
      <c r="Y342" s="15" t="s">
        <v>6254</v>
      </c>
      <c r="AB342" s="51">
        <v>5111</v>
      </c>
      <c r="AC342" s="51">
        <v>131</v>
      </c>
      <c r="AE342" s="45">
        <v>2</v>
      </c>
      <c r="AG342" s="15">
        <v>45588</v>
      </c>
      <c r="AH342" s="46">
        <v>91176</v>
      </c>
      <c r="AL342" s="48">
        <v>8</v>
      </c>
      <c r="AN342" s="45">
        <v>7294.08</v>
      </c>
      <c r="AO342" s="48">
        <v>33311</v>
      </c>
      <c r="AQ342" s="52" t="s">
        <v>7050</v>
      </c>
      <c r="AR342" s="52">
        <v>156</v>
      </c>
      <c r="AS342" s="52">
        <v>632</v>
      </c>
    </row>
    <row r="343" spans="3:45" x14ac:dyDescent="0.25">
      <c r="C343" s="39" t="s">
        <v>5851</v>
      </c>
      <c r="D343" s="38" t="s">
        <v>3039</v>
      </c>
      <c r="E343" s="38" t="s">
        <v>25</v>
      </c>
      <c r="F343" s="39" t="s">
        <v>1409</v>
      </c>
      <c r="G343" t="s">
        <v>1409</v>
      </c>
      <c r="H343" s="21">
        <v>9106030985</v>
      </c>
      <c r="I343" t="s">
        <v>1409</v>
      </c>
      <c r="J343" s="40" t="s">
        <v>7811</v>
      </c>
      <c r="L343" s="42" t="s">
        <v>26</v>
      </c>
      <c r="M343" s="42" t="s">
        <v>1955</v>
      </c>
      <c r="N343" s="43" t="s">
        <v>1409</v>
      </c>
      <c r="O343" s="15" t="s">
        <v>5929</v>
      </c>
      <c r="S343" s="40" t="s">
        <v>7812</v>
      </c>
      <c r="V343" s="40" t="s">
        <v>7812</v>
      </c>
      <c r="Y343" s="15" t="s">
        <v>6143</v>
      </c>
      <c r="AB343" s="51">
        <v>5111</v>
      </c>
      <c r="AC343" s="51">
        <v>131</v>
      </c>
      <c r="AE343" s="45">
        <v>1</v>
      </c>
      <c r="AG343" s="15">
        <v>70950</v>
      </c>
      <c r="AH343" s="46">
        <v>70950</v>
      </c>
      <c r="AL343" s="48">
        <v>8</v>
      </c>
      <c r="AN343" s="45">
        <v>5676</v>
      </c>
      <c r="AO343" s="48">
        <v>33311</v>
      </c>
      <c r="AQ343" s="52" t="s">
        <v>7050</v>
      </c>
      <c r="AR343" s="52">
        <v>156</v>
      </c>
      <c r="AS343" s="52">
        <v>632</v>
      </c>
    </row>
    <row r="344" spans="3:45" x14ac:dyDescent="0.25">
      <c r="C344" s="39" t="s">
        <v>5851</v>
      </c>
      <c r="D344" s="38" t="s">
        <v>3039</v>
      </c>
      <c r="E344" s="38" t="s">
        <v>25</v>
      </c>
      <c r="F344" s="39" t="s">
        <v>1409</v>
      </c>
      <c r="G344" t="s">
        <v>1409</v>
      </c>
      <c r="H344" s="21">
        <v>9106030985</v>
      </c>
      <c r="I344" t="s">
        <v>1409</v>
      </c>
      <c r="J344" s="40" t="s">
        <v>7811</v>
      </c>
      <c r="L344" s="42" t="s">
        <v>26</v>
      </c>
      <c r="M344" s="42" t="s">
        <v>1955</v>
      </c>
      <c r="N344" s="43" t="s">
        <v>1409</v>
      </c>
      <c r="O344" s="15" t="s">
        <v>5929</v>
      </c>
      <c r="S344" s="40" t="s">
        <v>7812</v>
      </c>
      <c r="V344" s="40" t="s">
        <v>7812</v>
      </c>
      <c r="Y344" s="15" t="s">
        <v>6183</v>
      </c>
      <c r="AB344" s="51">
        <v>5111</v>
      </c>
      <c r="AC344" s="51">
        <v>131</v>
      </c>
      <c r="AE344" s="45">
        <v>1</v>
      </c>
      <c r="AG344" s="15">
        <v>41150</v>
      </c>
      <c r="AH344" s="46">
        <v>41150</v>
      </c>
      <c r="AL344" s="48">
        <v>8</v>
      </c>
      <c r="AN344" s="45">
        <v>3292</v>
      </c>
      <c r="AO344" s="48">
        <v>33311</v>
      </c>
      <c r="AQ344" s="52" t="s">
        <v>7050</v>
      </c>
      <c r="AR344" s="52">
        <v>156</v>
      </c>
      <c r="AS344" s="52">
        <v>632</v>
      </c>
    </row>
    <row r="345" spans="3:45" x14ac:dyDescent="0.25">
      <c r="C345" s="39" t="s">
        <v>5851</v>
      </c>
      <c r="D345" s="38" t="s">
        <v>3039</v>
      </c>
      <c r="E345" s="38" t="s">
        <v>25</v>
      </c>
      <c r="F345" s="39" t="s">
        <v>1409</v>
      </c>
      <c r="G345" t="s">
        <v>1409</v>
      </c>
      <c r="H345" s="21">
        <v>9106030985</v>
      </c>
      <c r="I345" t="s">
        <v>1409</v>
      </c>
      <c r="J345" s="40" t="s">
        <v>7811</v>
      </c>
      <c r="L345" s="42" t="s">
        <v>26</v>
      </c>
      <c r="M345" s="42" t="s">
        <v>1955</v>
      </c>
      <c r="N345" s="43" t="s">
        <v>1409</v>
      </c>
      <c r="O345" s="15" t="s">
        <v>5929</v>
      </c>
      <c r="S345" s="40" t="s">
        <v>7812</v>
      </c>
      <c r="V345" s="40" t="s">
        <v>7812</v>
      </c>
      <c r="Y345" s="15" t="s">
        <v>6179</v>
      </c>
      <c r="AB345" s="51">
        <v>5111</v>
      </c>
      <c r="AC345" s="51">
        <v>131</v>
      </c>
      <c r="AE345" s="45">
        <v>1</v>
      </c>
      <c r="AG345" s="15">
        <v>111058</v>
      </c>
      <c r="AH345" s="46">
        <v>111058</v>
      </c>
      <c r="AL345" s="48">
        <v>8</v>
      </c>
      <c r="AN345" s="45">
        <v>8884.64</v>
      </c>
      <c r="AO345" s="48">
        <v>33311</v>
      </c>
      <c r="AQ345" s="52" t="s">
        <v>7050</v>
      </c>
      <c r="AR345" s="52">
        <v>156</v>
      </c>
      <c r="AS345" s="52">
        <v>632</v>
      </c>
    </row>
    <row r="346" spans="3:45" x14ac:dyDescent="0.25">
      <c r="C346" s="39" t="s">
        <v>5851</v>
      </c>
      <c r="D346" s="38" t="s">
        <v>3039</v>
      </c>
      <c r="E346" s="38" t="s">
        <v>25</v>
      </c>
      <c r="F346" s="39" t="s">
        <v>1409</v>
      </c>
      <c r="G346" t="s">
        <v>1409</v>
      </c>
      <c r="H346" s="21">
        <v>9106031302</v>
      </c>
      <c r="I346" t="s">
        <v>1409</v>
      </c>
      <c r="J346" s="40" t="s">
        <v>7822</v>
      </c>
      <c r="L346" s="42" t="s">
        <v>26</v>
      </c>
      <c r="M346" s="42" t="s">
        <v>1943</v>
      </c>
      <c r="N346" s="43" t="s">
        <v>1409</v>
      </c>
      <c r="O346" s="15" t="s">
        <v>7823</v>
      </c>
      <c r="S346" s="40" t="s">
        <v>7824</v>
      </c>
      <c r="V346" s="40" t="s">
        <v>7824</v>
      </c>
      <c r="Y346" s="15" t="s">
        <v>6130</v>
      </c>
      <c r="AB346" s="51">
        <v>5111</v>
      </c>
      <c r="AC346" s="51">
        <v>131</v>
      </c>
      <c r="AE346" s="45">
        <v>2</v>
      </c>
      <c r="AG346" s="15">
        <v>73431</v>
      </c>
      <c r="AH346" s="46">
        <v>146862</v>
      </c>
      <c r="AL346" s="48">
        <v>8</v>
      </c>
      <c r="AN346" s="45">
        <v>11748.960000000001</v>
      </c>
      <c r="AO346" s="48">
        <v>33311</v>
      </c>
      <c r="AQ346" s="52" t="s">
        <v>7050</v>
      </c>
      <c r="AR346" s="52">
        <v>156</v>
      </c>
      <c r="AS346" s="52">
        <v>632</v>
      </c>
    </row>
    <row r="347" spans="3:45" x14ac:dyDescent="0.25">
      <c r="C347" s="39" t="s">
        <v>5851</v>
      </c>
      <c r="D347" s="38" t="s">
        <v>3039</v>
      </c>
      <c r="E347" s="38" t="s">
        <v>25</v>
      </c>
      <c r="F347" s="39" t="s">
        <v>1409</v>
      </c>
      <c r="G347" t="s">
        <v>1409</v>
      </c>
      <c r="H347" s="21">
        <v>9106031302</v>
      </c>
      <c r="I347" t="s">
        <v>1409</v>
      </c>
      <c r="J347" s="40" t="s">
        <v>7822</v>
      </c>
      <c r="L347" s="42" t="s">
        <v>26</v>
      </c>
      <c r="M347" s="42" t="s">
        <v>1943</v>
      </c>
      <c r="N347" s="43" t="s">
        <v>1409</v>
      </c>
      <c r="O347" s="15" t="s">
        <v>7823</v>
      </c>
      <c r="S347" s="40" t="s">
        <v>7824</v>
      </c>
      <c r="V347" s="40" t="s">
        <v>7824</v>
      </c>
      <c r="Y347" s="15" t="s">
        <v>6179</v>
      </c>
      <c r="AB347" s="51">
        <v>5111</v>
      </c>
      <c r="AC347" s="51">
        <v>131</v>
      </c>
      <c r="AE347" s="45">
        <v>1</v>
      </c>
      <c r="AG347" s="15">
        <v>111058</v>
      </c>
      <c r="AH347" s="46">
        <v>111058</v>
      </c>
      <c r="AL347" s="48">
        <v>8</v>
      </c>
      <c r="AN347" s="45">
        <v>8884.64</v>
      </c>
      <c r="AO347" s="48">
        <v>33311</v>
      </c>
      <c r="AQ347" s="52" t="s">
        <v>7050</v>
      </c>
      <c r="AR347" s="52">
        <v>156</v>
      </c>
      <c r="AS347" s="52">
        <v>632</v>
      </c>
    </row>
    <row r="348" spans="3:45" x14ac:dyDescent="0.25">
      <c r="C348" s="39" t="s">
        <v>5851</v>
      </c>
      <c r="D348" s="38" t="s">
        <v>3039</v>
      </c>
      <c r="E348" s="38" t="s">
        <v>25</v>
      </c>
      <c r="F348" s="39" t="s">
        <v>1409</v>
      </c>
      <c r="G348" t="s">
        <v>1409</v>
      </c>
      <c r="H348" s="21">
        <v>9106031302</v>
      </c>
      <c r="I348" t="s">
        <v>1409</v>
      </c>
      <c r="J348" s="40" t="s">
        <v>7822</v>
      </c>
      <c r="L348" s="42" t="s">
        <v>26</v>
      </c>
      <c r="M348" s="42" t="s">
        <v>1943</v>
      </c>
      <c r="N348" s="43" t="s">
        <v>1409</v>
      </c>
      <c r="O348" s="15" t="s">
        <v>7823</v>
      </c>
      <c r="S348" s="40" t="s">
        <v>7824</v>
      </c>
      <c r="V348" s="40" t="s">
        <v>7824</v>
      </c>
      <c r="Y348" s="15" t="s">
        <v>6254</v>
      </c>
      <c r="AB348" s="51">
        <v>5111</v>
      </c>
      <c r="AC348" s="51">
        <v>131</v>
      </c>
      <c r="AE348" s="45">
        <v>6</v>
      </c>
      <c r="AG348" s="15">
        <v>45588</v>
      </c>
      <c r="AH348" s="46">
        <v>273528</v>
      </c>
      <c r="AL348" s="48">
        <v>8</v>
      </c>
      <c r="AN348" s="45">
        <v>21882.240000000002</v>
      </c>
      <c r="AO348" s="48">
        <v>33311</v>
      </c>
      <c r="AQ348" s="52" t="s">
        <v>7050</v>
      </c>
      <c r="AR348" s="52">
        <v>156</v>
      </c>
      <c r="AS348" s="52">
        <v>632</v>
      </c>
    </row>
    <row r="349" spans="3:45" x14ac:dyDescent="0.25">
      <c r="C349" s="39" t="s">
        <v>5851</v>
      </c>
      <c r="D349" s="38" t="s">
        <v>3039</v>
      </c>
      <c r="E349" s="38" t="s">
        <v>25</v>
      </c>
      <c r="F349" s="39" t="s">
        <v>1409</v>
      </c>
      <c r="G349" t="s">
        <v>1409</v>
      </c>
      <c r="H349" s="21">
        <v>9106031302</v>
      </c>
      <c r="I349" t="s">
        <v>1409</v>
      </c>
      <c r="J349" s="40" t="s">
        <v>7822</v>
      </c>
      <c r="L349" s="42" t="s">
        <v>26</v>
      </c>
      <c r="M349" s="42" t="s">
        <v>1943</v>
      </c>
      <c r="N349" s="43" t="s">
        <v>1409</v>
      </c>
      <c r="O349" s="15" t="s">
        <v>7823</v>
      </c>
      <c r="S349" s="40" t="s">
        <v>7824</v>
      </c>
      <c r="V349" s="40" t="s">
        <v>7824</v>
      </c>
      <c r="Y349" s="15" t="s">
        <v>6172</v>
      </c>
      <c r="AB349" s="51">
        <v>5111</v>
      </c>
      <c r="AC349" s="51">
        <v>131</v>
      </c>
      <c r="AE349" s="45">
        <v>4</v>
      </c>
      <c r="AG349" s="15">
        <v>49500</v>
      </c>
      <c r="AH349" s="46">
        <v>198000</v>
      </c>
      <c r="AL349" s="48">
        <v>8</v>
      </c>
      <c r="AN349" s="45">
        <v>15840</v>
      </c>
      <c r="AO349" s="48">
        <v>33311</v>
      </c>
      <c r="AQ349" s="52" t="s">
        <v>7050</v>
      </c>
      <c r="AR349" s="52">
        <v>156</v>
      </c>
      <c r="AS349" s="52">
        <v>632</v>
      </c>
    </row>
    <row r="350" spans="3:45" x14ac:dyDescent="0.25">
      <c r="C350" s="39" t="s">
        <v>5851</v>
      </c>
      <c r="D350" s="38" t="s">
        <v>3039</v>
      </c>
      <c r="E350" s="38" t="s">
        <v>25</v>
      </c>
      <c r="F350" s="39" t="s">
        <v>1409</v>
      </c>
      <c r="G350" t="s">
        <v>1409</v>
      </c>
      <c r="H350" s="21">
        <v>9106031302</v>
      </c>
      <c r="I350" t="s">
        <v>1409</v>
      </c>
      <c r="J350" s="40" t="s">
        <v>7822</v>
      </c>
      <c r="L350" s="42" t="s">
        <v>26</v>
      </c>
      <c r="M350" s="42" t="s">
        <v>1943</v>
      </c>
      <c r="N350" s="43" t="s">
        <v>1409</v>
      </c>
      <c r="O350" s="15" t="s">
        <v>7823</v>
      </c>
      <c r="S350" s="40" t="s">
        <v>7824</v>
      </c>
      <c r="V350" s="40" t="s">
        <v>7824</v>
      </c>
      <c r="Y350" s="15" t="s">
        <v>6143</v>
      </c>
      <c r="AB350" s="51">
        <v>5111</v>
      </c>
      <c r="AC350" s="51">
        <v>131</v>
      </c>
      <c r="AE350" s="45">
        <v>5</v>
      </c>
      <c r="AG350" s="15">
        <v>70950</v>
      </c>
      <c r="AH350" s="46">
        <v>354750</v>
      </c>
      <c r="AL350" s="48">
        <v>8</v>
      </c>
      <c r="AN350" s="45">
        <v>28380</v>
      </c>
      <c r="AO350" s="48">
        <v>33311</v>
      </c>
      <c r="AQ350" s="52" t="s">
        <v>7050</v>
      </c>
      <c r="AR350" s="52">
        <v>156</v>
      </c>
      <c r="AS350" s="52">
        <v>632</v>
      </c>
    </row>
    <row r="351" spans="3:45" x14ac:dyDescent="0.25">
      <c r="C351" s="39" t="s">
        <v>5851</v>
      </c>
      <c r="D351" s="38" t="s">
        <v>3039</v>
      </c>
      <c r="E351" s="38" t="s">
        <v>25</v>
      </c>
      <c r="F351" s="39" t="s">
        <v>1409</v>
      </c>
      <c r="G351" t="s">
        <v>1409</v>
      </c>
      <c r="H351" s="21">
        <v>9106031302</v>
      </c>
      <c r="I351" t="s">
        <v>1409</v>
      </c>
      <c r="J351" s="40" t="s">
        <v>7822</v>
      </c>
      <c r="L351" s="42" t="s">
        <v>26</v>
      </c>
      <c r="M351" s="42" t="s">
        <v>1943</v>
      </c>
      <c r="N351" s="43" t="s">
        <v>1409</v>
      </c>
      <c r="O351" s="15" t="s">
        <v>7823</v>
      </c>
      <c r="S351" s="40" t="s">
        <v>7824</v>
      </c>
      <c r="V351" s="40" t="s">
        <v>7824</v>
      </c>
      <c r="Y351" s="15" t="s">
        <v>6128</v>
      </c>
      <c r="AB351" s="51">
        <v>5111</v>
      </c>
      <c r="AC351" s="51">
        <v>131</v>
      </c>
      <c r="AE351" s="45">
        <v>5</v>
      </c>
      <c r="AG351" s="15">
        <v>60885</v>
      </c>
      <c r="AH351" s="46">
        <v>304425</v>
      </c>
      <c r="AL351" s="48">
        <v>8</v>
      </c>
      <c r="AN351" s="45">
        <v>24354</v>
      </c>
      <c r="AO351" s="48">
        <v>33311</v>
      </c>
      <c r="AQ351" s="52" t="s">
        <v>7050</v>
      </c>
      <c r="AR351" s="52">
        <v>156</v>
      </c>
      <c r="AS351" s="52">
        <v>632</v>
      </c>
    </row>
    <row r="352" spans="3:45" x14ac:dyDescent="0.25">
      <c r="C352" s="39" t="s">
        <v>5851</v>
      </c>
      <c r="D352" s="38" t="s">
        <v>3039</v>
      </c>
      <c r="E352" s="38" t="s">
        <v>25</v>
      </c>
      <c r="F352" s="39" t="s">
        <v>1409</v>
      </c>
      <c r="G352" t="s">
        <v>1409</v>
      </c>
      <c r="H352" s="21">
        <v>9106031302</v>
      </c>
      <c r="I352" t="s">
        <v>1409</v>
      </c>
      <c r="J352" s="40" t="s">
        <v>7822</v>
      </c>
      <c r="L352" s="42" t="s">
        <v>26</v>
      </c>
      <c r="M352" s="42" t="s">
        <v>1943</v>
      </c>
      <c r="N352" s="43" t="s">
        <v>1409</v>
      </c>
      <c r="O352" s="15" t="s">
        <v>7823</v>
      </c>
      <c r="S352" s="40" t="s">
        <v>7824</v>
      </c>
      <c r="V352" s="40" t="s">
        <v>7824</v>
      </c>
      <c r="Y352" s="15" t="s">
        <v>6168</v>
      </c>
      <c r="AB352" s="51">
        <v>5111</v>
      </c>
      <c r="AC352" s="51">
        <v>131</v>
      </c>
      <c r="AE352" s="45">
        <v>3</v>
      </c>
      <c r="AG352" s="15">
        <v>111606</v>
      </c>
      <c r="AH352" s="46">
        <v>334818</v>
      </c>
      <c r="AL352" s="48">
        <v>8</v>
      </c>
      <c r="AN352" s="45">
        <v>26785.440000000002</v>
      </c>
      <c r="AO352" s="48">
        <v>33311</v>
      </c>
      <c r="AQ352" s="52" t="s">
        <v>7050</v>
      </c>
      <c r="AR352" s="52">
        <v>156</v>
      </c>
      <c r="AS352" s="52">
        <v>632</v>
      </c>
    </row>
    <row r="353" spans="3:45" x14ac:dyDescent="0.25">
      <c r="C353" s="39" t="s">
        <v>5851</v>
      </c>
      <c r="D353" s="38" t="s">
        <v>3039</v>
      </c>
      <c r="E353" s="38" t="s">
        <v>25</v>
      </c>
      <c r="F353" s="39" t="s">
        <v>1409</v>
      </c>
      <c r="G353" t="s">
        <v>1409</v>
      </c>
      <c r="H353" s="21">
        <v>9106031302</v>
      </c>
      <c r="I353" t="s">
        <v>1409</v>
      </c>
      <c r="J353" s="40" t="s">
        <v>7822</v>
      </c>
      <c r="L353" s="42" t="s">
        <v>26</v>
      </c>
      <c r="M353" s="42" t="s">
        <v>1943</v>
      </c>
      <c r="N353" s="43" t="s">
        <v>1409</v>
      </c>
      <c r="O353" s="15" t="s">
        <v>7823</v>
      </c>
      <c r="S353" s="40" t="s">
        <v>7824</v>
      </c>
      <c r="V353" s="40" t="s">
        <v>7824</v>
      </c>
      <c r="Y353" s="15" t="s">
        <v>6183</v>
      </c>
      <c r="AB353" s="51">
        <v>5111</v>
      </c>
      <c r="AC353" s="51">
        <v>131</v>
      </c>
      <c r="AE353" s="45">
        <v>4</v>
      </c>
      <c r="AG353" s="15">
        <v>41150</v>
      </c>
      <c r="AH353" s="46">
        <v>164600</v>
      </c>
      <c r="AL353" s="48">
        <v>8</v>
      </c>
      <c r="AN353" s="45">
        <v>13168</v>
      </c>
      <c r="AO353" s="48">
        <v>33311</v>
      </c>
      <c r="AQ353" s="52" t="s">
        <v>7050</v>
      </c>
      <c r="AR353" s="52">
        <v>156</v>
      </c>
      <c r="AS353" s="52">
        <v>632</v>
      </c>
    </row>
    <row r="354" spans="3:45" x14ac:dyDescent="0.25">
      <c r="C354" s="39" t="s">
        <v>5851</v>
      </c>
      <c r="D354" s="38" t="s">
        <v>3039</v>
      </c>
      <c r="E354" s="38" t="s">
        <v>25</v>
      </c>
      <c r="F354" s="39" t="s">
        <v>1409</v>
      </c>
      <c r="G354" t="s">
        <v>1409</v>
      </c>
      <c r="H354" s="21">
        <v>9106031302</v>
      </c>
      <c r="I354" t="s">
        <v>1409</v>
      </c>
      <c r="J354" s="40" t="s">
        <v>7822</v>
      </c>
      <c r="L354" s="42" t="s">
        <v>26</v>
      </c>
      <c r="M354" s="42" t="s">
        <v>1943</v>
      </c>
      <c r="N354" s="43" t="s">
        <v>1409</v>
      </c>
      <c r="O354" s="15" t="s">
        <v>7823</v>
      </c>
      <c r="S354" s="40" t="s">
        <v>7824</v>
      </c>
      <c r="V354" s="40" t="s">
        <v>7824</v>
      </c>
      <c r="Y354" s="15" t="s">
        <v>6227</v>
      </c>
      <c r="AB354" s="51">
        <v>5111</v>
      </c>
      <c r="AC354" s="51">
        <v>131</v>
      </c>
      <c r="AE354" s="45">
        <v>4</v>
      </c>
      <c r="AG354" s="15">
        <v>46000</v>
      </c>
      <c r="AH354" s="46">
        <v>184000</v>
      </c>
      <c r="AL354" s="48">
        <v>8</v>
      </c>
      <c r="AN354" s="45">
        <v>14720</v>
      </c>
      <c r="AO354" s="48">
        <v>33311</v>
      </c>
      <c r="AQ354" s="52" t="s">
        <v>7050</v>
      </c>
      <c r="AR354" s="52">
        <v>156</v>
      </c>
      <c r="AS354" s="52">
        <v>632</v>
      </c>
    </row>
    <row r="355" spans="3:45" x14ac:dyDescent="0.25">
      <c r="C355" s="39" t="s">
        <v>5851</v>
      </c>
      <c r="D355" s="38" t="s">
        <v>3039</v>
      </c>
      <c r="E355" s="38" t="s">
        <v>25</v>
      </c>
      <c r="F355" s="39" t="s">
        <v>1409</v>
      </c>
      <c r="G355" t="s">
        <v>1409</v>
      </c>
      <c r="H355" s="21">
        <v>9106031590</v>
      </c>
      <c r="I355" t="s">
        <v>1409</v>
      </c>
      <c r="J355" s="40" t="s">
        <v>7834</v>
      </c>
      <c r="L355" s="42" t="s">
        <v>26</v>
      </c>
      <c r="M355" s="42" t="s">
        <v>2078</v>
      </c>
      <c r="N355" s="43" t="s">
        <v>1409</v>
      </c>
      <c r="O355" s="15" t="s">
        <v>5933</v>
      </c>
      <c r="S355" s="40" t="s">
        <v>7835</v>
      </c>
      <c r="V355" s="40" t="s">
        <v>7835</v>
      </c>
      <c r="Y355" s="15" t="s">
        <v>6181</v>
      </c>
      <c r="AB355" s="51">
        <v>5111</v>
      </c>
      <c r="AC355" s="51">
        <v>131</v>
      </c>
      <c r="AE355" s="45">
        <v>1</v>
      </c>
      <c r="AG355" s="15">
        <v>50400</v>
      </c>
      <c r="AH355" s="46">
        <v>50400</v>
      </c>
      <c r="AL355" s="48">
        <v>8</v>
      </c>
      <c r="AN355" s="45">
        <v>4032</v>
      </c>
      <c r="AO355" s="48">
        <v>33311</v>
      </c>
      <c r="AQ355" s="52" t="s">
        <v>7050</v>
      </c>
      <c r="AR355" s="52">
        <v>156</v>
      </c>
      <c r="AS355" s="52">
        <v>632</v>
      </c>
    </row>
    <row r="356" spans="3:45" x14ac:dyDescent="0.25">
      <c r="C356" s="39" t="s">
        <v>5851</v>
      </c>
      <c r="D356" s="38" t="s">
        <v>3039</v>
      </c>
      <c r="E356" s="38" t="s">
        <v>25</v>
      </c>
      <c r="F356" s="39" t="s">
        <v>1409</v>
      </c>
      <c r="G356" t="s">
        <v>1409</v>
      </c>
      <c r="H356" s="21">
        <v>9106031611</v>
      </c>
      <c r="I356" t="s">
        <v>1409</v>
      </c>
      <c r="J356" s="40" t="s">
        <v>7836</v>
      </c>
      <c r="L356" s="42" t="s">
        <v>26</v>
      </c>
      <c r="M356" s="42" t="s">
        <v>1949</v>
      </c>
      <c r="N356" s="43" t="s">
        <v>1409</v>
      </c>
      <c r="O356" s="15" t="s">
        <v>5929</v>
      </c>
      <c r="S356" s="40" t="s">
        <v>7837</v>
      </c>
      <c r="V356" s="40" t="s">
        <v>7837</v>
      </c>
      <c r="Y356" s="15" t="s">
        <v>6183</v>
      </c>
      <c r="AB356" s="51">
        <v>5111</v>
      </c>
      <c r="AC356" s="51">
        <v>131</v>
      </c>
      <c r="AE356" s="45">
        <v>1</v>
      </c>
      <c r="AG356" s="15">
        <v>41150</v>
      </c>
      <c r="AH356" s="46">
        <v>41150</v>
      </c>
      <c r="AL356" s="48">
        <v>8</v>
      </c>
      <c r="AN356" s="45">
        <v>3292</v>
      </c>
      <c r="AO356" s="48">
        <v>33311</v>
      </c>
      <c r="AQ356" s="52" t="s">
        <v>7050</v>
      </c>
      <c r="AR356" s="52">
        <v>156</v>
      </c>
      <c r="AS356" s="52">
        <v>632</v>
      </c>
    </row>
    <row r="357" spans="3:45" x14ac:dyDescent="0.25">
      <c r="C357" s="39" t="s">
        <v>5851</v>
      </c>
      <c r="D357" s="38" t="s">
        <v>3039</v>
      </c>
      <c r="E357" s="38" t="s">
        <v>25</v>
      </c>
      <c r="F357" s="39" t="s">
        <v>1409</v>
      </c>
      <c r="G357" t="s">
        <v>1409</v>
      </c>
      <c r="H357" s="21">
        <v>9106031611</v>
      </c>
      <c r="I357" t="s">
        <v>1409</v>
      </c>
      <c r="J357" s="40" t="s">
        <v>7836</v>
      </c>
      <c r="L357" s="42" t="s">
        <v>26</v>
      </c>
      <c r="M357" s="42" t="s">
        <v>1949</v>
      </c>
      <c r="N357" s="43" t="s">
        <v>1409</v>
      </c>
      <c r="O357" s="15" t="s">
        <v>5929</v>
      </c>
      <c r="S357" s="40" t="s">
        <v>7837</v>
      </c>
      <c r="V357" s="40" t="s">
        <v>7837</v>
      </c>
      <c r="Y357" s="15" t="s">
        <v>6143</v>
      </c>
      <c r="AB357" s="51">
        <v>5111</v>
      </c>
      <c r="AC357" s="51">
        <v>131</v>
      </c>
      <c r="AE357" s="45">
        <v>1</v>
      </c>
      <c r="AG357" s="15">
        <v>70950</v>
      </c>
      <c r="AH357" s="46">
        <v>70950</v>
      </c>
      <c r="AL357" s="48">
        <v>8</v>
      </c>
      <c r="AN357" s="45">
        <v>5676</v>
      </c>
      <c r="AO357" s="48">
        <v>33311</v>
      </c>
      <c r="AQ357" s="52" t="s">
        <v>7050</v>
      </c>
      <c r="AR357" s="52">
        <v>156</v>
      </c>
      <c r="AS357" s="52">
        <v>632</v>
      </c>
    </row>
    <row r="358" spans="3:45" x14ac:dyDescent="0.25">
      <c r="C358" s="39" t="s">
        <v>5851</v>
      </c>
      <c r="D358" s="38" t="s">
        <v>3039</v>
      </c>
      <c r="E358" s="38" t="s">
        <v>25</v>
      </c>
      <c r="F358" s="39" t="s">
        <v>1409</v>
      </c>
      <c r="G358" t="s">
        <v>1409</v>
      </c>
      <c r="H358" s="21">
        <v>9106031611</v>
      </c>
      <c r="I358" t="s">
        <v>1409</v>
      </c>
      <c r="J358" s="40" t="s">
        <v>7836</v>
      </c>
      <c r="L358" s="42" t="s">
        <v>26</v>
      </c>
      <c r="M358" s="42" t="s">
        <v>1949</v>
      </c>
      <c r="N358" s="43" t="s">
        <v>1409</v>
      </c>
      <c r="O358" s="15" t="s">
        <v>5929</v>
      </c>
      <c r="S358" s="40" t="s">
        <v>7837</v>
      </c>
      <c r="V358" s="40" t="s">
        <v>7837</v>
      </c>
      <c r="Y358" s="15" t="s">
        <v>6168</v>
      </c>
      <c r="AB358" s="51">
        <v>5111</v>
      </c>
      <c r="AC358" s="51">
        <v>131</v>
      </c>
      <c r="AE358" s="45">
        <v>1</v>
      </c>
      <c r="AG358" s="15">
        <v>111606</v>
      </c>
      <c r="AH358" s="46">
        <v>111606</v>
      </c>
      <c r="AL358" s="48">
        <v>8</v>
      </c>
      <c r="AN358" s="45">
        <v>8928.48</v>
      </c>
      <c r="AO358" s="48">
        <v>33311</v>
      </c>
      <c r="AQ358" s="52" t="s">
        <v>7050</v>
      </c>
      <c r="AR358" s="52">
        <v>156</v>
      </c>
      <c r="AS358" s="52">
        <v>632</v>
      </c>
    </row>
    <row r="359" spans="3:45" x14ac:dyDescent="0.25">
      <c r="C359" s="39" t="s">
        <v>5851</v>
      </c>
      <c r="D359" s="38" t="s">
        <v>3039</v>
      </c>
      <c r="E359" s="38" t="s">
        <v>25</v>
      </c>
      <c r="F359" s="39" t="s">
        <v>1409</v>
      </c>
      <c r="G359" t="s">
        <v>1409</v>
      </c>
      <c r="H359" s="21">
        <v>9106031826</v>
      </c>
      <c r="I359" t="s">
        <v>1409</v>
      </c>
      <c r="J359" s="40" t="s">
        <v>7842</v>
      </c>
      <c r="L359" s="42" t="s">
        <v>26</v>
      </c>
      <c r="M359" s="42" t="s">
        <v>1476</v>
      </c>
      <c r="N359" s="43" t="s">
        <v>1409</v>
      </c>
      <c r="O359" s="15" t="s">
        <v>7843</v>
      </c>
      <c r="S359" s="40" t="s">
        <v>7844</v>
      </c>
      <c r="V359" s="40" t="s">
        <v>7844</v>
      </c>
      <c r="Y359" s="15" t="s">
        <v>6227</v>
      </c>
      <c r="AB359" s="51">
        <v>5111</v>
      </c>
      <c r="AC359" s="51">
        <v>131</v>
      </c>
      <c r="AE359" s="45">
        <v>3</v>
      </c>
      <c r="AG359" s="15">
        <v>46000</v>
      </c>
      <c r="AH359" s="46">
        <v>138000</v>
      </c>
      <c r="AL359" s="48">
        <v>8</v>
      </c>
      <c r="AN359" s="45">
        <v>11040</v>
      </c>
      <c r="AO359" s="48">
        <v>33311</v>
      </c>
      <c r="AQ359" s="52" t="s">
        <v>7050</v>
      </c>
      <c r="AR359" s="52">
        <v>156</v>
      </c>
      <c r="AS359" s="52">
        <v>632</v>
      </c>
    </row>
    <row r="360" spans="3:45" x14ac:dyDescent="0.25">
      <c r="C360" s="39" t="s">
        <v>5851</v>
      </c>
      <c r="D360" s="38" t="s">
        <v>3039</v>
      </c>
      <c r="E360" s="38" t="s">
        <v>25</v>
      </c>
      <c r="F360" s="39" t="s">
        <v>1409</v>
      </c>
      <c r="G360" t="s">
        <v>1409</v>
      </c>
      <c r="H360" s="21">
        <v>9106031826</v>
      </c>
      <c r="I360" t="s">
        <v>1409</v>
      </c>
      <c r="J360" s="40" t="s">
        <v>7842</v>
      </c>
      <c r="L360" s="42" t="s">
        <v>26</v>
      </c>
      <c r="M360" s="42" t="s">
        <v>1476</v>
      </c>
      <c r="N360" s="43" t="s">
        <v>1409</v>
      </c>
      <c r="O360" s="15" t="s">
        <v>7843</v>
      </c>
      <c r="S360" s="40" t="s">
        <v>7844</v>
      </c>
      <c r="V360" s="40" t="s">
        <v>7844</v>
      </c>
      <c r="Y360" s="15" t="s">
        <v>6128</v>
      </c>
      <c r="AB360" s="51">
        <v>5111</v>
      </c>
      <c r="AC360" s="51">
        <v>131</v>
      </c>
      <c r="AE360" s="45">
        <v>2</v>
      </c>
      <c r="AG360" s="15">
        <v>60885</v>
      </c>
      <c r="AH360" s="46">
        <v>121770</v>
      </c>
      <c r="AL360" s="48">
        <v>8</v>
      </c>
      <c r="AN360" s="45">
        <v>9741.6</v>
      </c>
      <c r="AO360" s="48">
        <v>33311</v>
      </c>
      <c r="AQ360" s="52" t="s">
        <v>7050</v>
      </c>
      <c r="AR360" s="52">
        <v>156</v>
      </c>
      <c r="AS360" s="52">
        <v>632</v>
      </c>
    </row>
    <row r="361" spans="3:45" x14ac:dyDescent="0.25">
      <c r="C361" s="39" t="s">
        <v>5851</v>
      </c>
      <c r="D361" s="38" t="s">
        <v>3039</v>
      </c>
      <c r="E361" s="38" t="s">
        <v>25</v>
      </c>
      <c r="F361" s="39" t="s">
        <v>1409</v>
      </c>
      <c r="G361" t="s">
        <v>1409</v>
      </c>
      <c r="H361" s="21">
        <v>9106031826</v>
      </c>
      <c r="I361" t="s">
        <v>1409</v>
      </c>
      <c r="J361" s="40" t="s">
        <v>7842</v>
      </c>
      <c r="L361" s="42" t="s">
        <v>26</v>
      </c>
      <c r="M361" s="42" t="s">
        <v>1476</v>
      </c>
      <c r="N361" s="43" t="s">
        <v>1409</v>
      </c>
      <c r="O361" s="15" t="s">
        <v>7843</v>
      </c>
      <c r="S361" s="40" t="s">
        <v>7844</v>
      </c>
      <c r="V361" s="40" t="s">
        <v>7844</v>
      </c>
      <c r="Y361" s="15" t="s">
        <v>6143</v>
      </c>
      <c r="AB361" s="51">
        <v>5111</v>
      </c>
      <c r="AC361" s="51">
        <v>131</v>
      </c>
      <c r="AE361" s="45">
        <v>1</v>
      </c>
      <c r="AG361" s="15">
        <v>70950</v>
      </c>
      <c r="AH361" s="46">
        <v>70950</v>
      </c>
      <c r="AL361" s="48">
        <v>8</v>
      </c>
      <c r="AN361" s="45">
        <v>5676</v>
      </c>
      <c r="AO361" s="48">
        <v>33311</v>
      </c>
      <c r="AQ361" s="52" t="s">
        <v>7050</v>
      </c>
      <c r="AR361" s="52">
        <v>156</v>
      </c>
      <c r="AS361" s="52">
        <v>632</v>
      </c>
    </row>
    <row r="362" spans="3:45" x14ac:dyDescent="0.25">
      <c r="C362" s="39" t="s">
        <v>5851</v>
      </c>
      <c r="D362" s="38" t="s">
        <v>3039</v>
      </c>
      <c r="E362" s="38" t="s">
        <v>25</v>
      </c>
      <c r="F362" s="39" t="s">
        <v>1409</v>
      </c>
      <c r="G362" t="s">
        <v>1409</v>
      </c>
      <c r="H362" s="21">
        <v>9106031826</v>
      </c>
      <c r="I362" t="s">
        <v>1409</v>
      </c>
      <c r="J362" s="40" t="s">
        <v>7842</v>
      </c>
      <c r="L362" s="42" t="s">
        <v>26</v>
      </c>
      <c r="M362" s="42" t="s">
        <v>1476</v>
      </c>
      <c r="N362" s="43" t="s">
        <v>1409</v>
      </c>
      <c r="O362" s="15" t="s">
        <v>7843</v>
      </c>
      <c r="S362" s="40" t="s">
        <v>7844</v>
      </c>
      <c r="V362" s="40" t="s">
        <v>7844</v>
      </c>
      <c r="Y362" s="15" t="s">
        <v>6181</v>
      </c>
      <c r="AB362" s="51">
        <v>5111</v>
      </c>
      <c r="AC362" s="51">
        <v>131</v>
      </c>
      <c r="AE362" s="45">
        <v>2</v>
      </c>
      <c r="AG362" s="15">
        <v>50400</v>
      </c>
      <c r="AH362" s="46">
        <v>100800</v>
      </c>
      <c r="AL362" s="48">
        <v>8</v>
      </c>
      <c r="AN362" s="45">
        <v>8064</v>
      </c>
      <c r="AO362" s="48">
        <v>33311</v>
      </c>
      <c r="AQ362" s="52" t="s">
        <v>7050</v>
      </c>
      <c r="AR362" s="52">
        <v>156</v>
      </c>
      <c r="AS362" s="52">
        <v>632</v>
      </c>
    </row>
    <row r="363" spans="3:45" x14ac:dyDescent="0.25">
      <c r="C363" s="39" t="s">
        <v>5851</v>
      </c>
      <c r="D363" s="38" t="s">
        <v>3039</v>
      </c>
      <c r="E363" s="38" t="s">
        <v>25</v>
      </c>
      <c r="F363" s="39" t="s">
        <v>1409</v>
      </c>
      <c r="G363" t="s">
        <v>1409</v>
      </c>
      <c r="H363" s="21">
        <v>9106031826</v>
      </c>
      <c r="I363" t="s">
        <v>1409</v>
      </c>
      <c r="J363" s="40" t="s">
        <v>7842</v>
      </c>
      <c r="L363" s="42" t="s">
        <v>26</v>
      </c>
      <c r="M363" s="42" t="s">
        <v>1476</v>
      </c>
      <c r="N363" s="43" t="s">
        <v>1409</v>
      </c>
      <c r="O363" s="15" t="s">
        <v>7843</v>
      </c>
      <c r="S363" s="40" t="s">
        <v>7844</v>
      </c>
      <c r="V363" s="40" t="s">
        <v>7844</v>
      </c>
      <c r="Y363" s="15" t="s">
        <v>6254</v>
      </c>
      <c r="AB363" s="51">
        <v>5111</v>
      </c>
      <c r="AC363" s="51">
        <v>131</v>
      </c>
      <c r="AE363" s="45">
        <v>2</v>
      </c>
      <c r="AG363" s="15">
        <v>45588</v>
      </c>
      <c r="AH363" s="46">
        <v>91176</v>
      </c>
      <c r="AL363" s="48">
        <v>8</v>
      </c>
      <c r="AN363" s="45">
        <v>7294.08</v>
      </c>
      <c r="AO363" s="48">
        <v>33311</v>
      </c>
      <c r="AQ363" s="52" t="s">
        <v>7050</v>
      </c>
      <c r="AR363" s="52">
        <v>156</v>
      </c>
      <c r="AS363" s="52">
        <v>632</v>
      </c>
    </row>
    <row r="364" spans="3:45" x14ac:dyDescent="0.25">
      <c r="C364" s="39" t="s">
        <v>5851</v>
      </c>
      <c r="D364" s="38" t="s">
        <v>3039</v>
      </c>
      <c r="E364" s="38" t="s">
        <v>25</v>
      </c>
      <c r="F364" s="39" t="s">
        <v>1409</v>
      </c>
      <c r="G364" t="s">
        <v>1409</v>
      </c>
      <c r="H364" s="21">
        <v>9106031850</v>
      </c>
      <c r="I364" t="s">
        <v>1409</v>
      </c>
      <c r="J364" s="40" t="s">
        <v>7847</v>
      </c>
      <c r="L364" s="42" t="s">
        <v>26</v>
      </c>
      <c r="M364" s="42" t="s">
        <v>1509</v>
      </c>
      <c r="N364" s="43" t="s">
        <v>1409</v>
      </c>
      <c r="O364" s="15" t="s">
        <v>7848</v>
      </c>
      <c r="S364" s="40" t="s">
        <v>7849</v>
      </c>
      <c r="V364" s="40" t="s">
        <v>7849</v>
      </c>
      <c r="Y364" s="15" t="s">
        <v>6130</v>
      </c>
      <c r="AB364" s="51">
        <v>5111</v>
      </c>
      <c r="AC364" s="51">
        <v>131</v>
      </c>
      <c r="AE364" s="45">
        <v>2</v>
      </c>
      <c r="AG364" s="15">
        <v>73431</v>
      </c>
      <c r="AH364" s="46">
        <v>146862</v>
      </c>
      <c r="AL364" s="48">
        <v>8</v>
      </c>
      <c r="AN364" s="45">
        <v>11748.960000000001</v>
      </c>
      <c r="AO364" s="48">
        <v>33311</v>
      </c>
      <c r="AQ364" s="52" t="s">
        <v>7050</v>
      </c>
      <c r="AR364" s="52">
        <v>156</v>
      </c>
      <c r="AS364" s="52">
        <v>632</v>
      </c>
    </row>
    <row r="365" spans="3:45" x14ac:dyDescent="0.25">
      <c r="C365" s="39" t="s">
        <v>5851</v>
      </c>
      <c r="D365" s="38" t="s">
        <v>3039</v>
      </c>
      <c r="E365" s="38" t="s">
        <v>25</v>
      </c>
      <c r="F365" s="39" t="s">
        <v>1409</v>
      </c>
      <c r="G365" t="s">
        <v>1409</v>
      </c>
      <c r="H365" s="21">
        <v>9106032176</v>
      </c>
      <c r="I365" t="s">
        <v>1409</v>
      </c>
      <c r="J365" s="40" t="s">
        <v>7868</v>
      </c>
      <c r="L365" s="42" t="s">
        <v>26</v>
      </c>
      <c r="M365" s="42" t="s">
        <v>2105</v>
      </c>
      <c r="N365" s="43" t="s">
        <v>1409</v>
      </c>
      <c r="O365" s="15" t="s">
        <v>5986</v>
      </c>
      <c r="S365" s="40" t="s">
        <v>7869</v>
      </c>
      <c r="V365" s="40" t="s">
        <v>7869</v>
      </c>
      <c r="Y365" s="15" t="s">
        <v>6227</v>
      </c>
      <c r="AB365" s="51">
        <v>5111</v>
      </c>
      <c r="AC365" s="51">
        <v>131</v>
      </c>
      <c r="AE365" s="45">
        <v>1</v>
      </c>
      <c r="AG365" s="15">
        <v>46000</v>
      </c>
      <c r="AH365" s="46">
        <v>46000</v>
      </c>
      <c r="AL365" s="48">
        <v>8</v>
      </c>
      <c r="AN365" s="45">
        <v>3680</v>
      </c>
      <c r="AO365" s="48">
        <v>33311</v>
      </c>
      <c r="AQ365" s="52" t="s">
        <v>7050</v>
      </c>
      <c r="AR365" s="52">
        <v>156</v>
      </c>
      <c r="AS365" s="52">
        <v>632</v>
      </c>
    </row>
    <row r="366" spans="3:45" x14ac:dyDescent="0.25">
      <c r="C366" s="39" t="s">
        <v>5851</v>
      </c>
      <c r="D366" s="38" t="s">
        <v>3039</v>
      </c>
      <c r="E366" s="38" t="s">
        <v>25</v>
      </c>
      <c r="F366" s="39" t="s">
        <v>1409</v>
      </c>
      <c r="G366" t="s">
        <v>1409</v>
      </c>
      <c r="H366" s="21">
        <v>9106032176</v>
      </c>
      <c r="I366" t="s">
        <v>1409</v>
      </c>
      <c r="J366" s="40" t="s">
        <v>7868</v>
      </c>
      <c r="L366" s="42" t="s">
        <v>26</v>
      </c>
      <c r="M366" s="42" t="s">
        <v>2105</v>
      </c>
      <c r="N366" s="43" t="s">
        <v>1409</v>
      </c>
      <c r="O366" s="15" t="s">
        <v>5986</v>
      </c>
      <c r="S366" s="40" t="s">
        <v>7869</v>
      </c>
      <c r="V366" s="40" t="s">
        <v>7869</v>
      </c>
      <c r="Y366" s="15" t="s">
        <v>6254</v>
      </c>
      <c r="AB366" s="51">
        <v>5111</v>
      </c>
      <c r="AC366" s="51">
        <v>131</v>
      </c>
      <c r="AE366" s="45">
        <v>1</v>
      </c>
      <c r="AG366" s="15">
        <v>45588</v>
      </c>
      <c r="AH366" s="46">
        <v>45588</v>
      </c>
      <c r="AL366" s="48">
        <v>8</v>
      </c>
      <c r="AN366" s="45">
        <v>3647.04</v>
      </c>
      <c r="AO366" s="48">
        <v>33311</v>
      </c>
      <c r="AQ366" s="52" t="s">
        <v>7050</v>
      </c>
      <c r="AR366" s="52">
        <v>156</v>
      </c>
      <c r="AS366" s="52">
        <v>632</v>
      </c>
    </row>
    <row r="367" spans="3:45" x14ac:dyDescent="0.25">
      <c r="C367" s="39" t="s">
        <v>5851</v>
      </c>
      <c r="D367" s="38" t="s">
        <v>3039</v>
      </c>
      <c r="E367" s="38" t="s">
        <v>25</v>
      </c>
      <c r="F367" s="39" t="s">
        <v>1409</v>
      </c>
      <c r="G367" t="s">
        <v>1409</v>
      </c>
      <c r="H367" s="21">
        <v>9106032176</v>
      </c>
      <c r="I367" t="s">
        <v>1409</v>
      </c>
      <c r="J367" s="40" t="s">
        <v>7868</v>
      </c>
      <c r="L367" s="42" t="s">
        <v>26</v>
      </c>
      <c r="M367" s="42" t="s">
        <v>2105</v>
      </c>
      <c r="N367" s="43" t="s">
        <v>1409</v>
      </c>
      <c r="O367" s="15" t="s">
        <v>5986</v>
      </c>
      <c r="S367" s="40" t="s">
        <v>7869</v>
      </c>
      <c r="V367" s="40" t="s">
        <v>7869</v>
      </c>
      <c r="Y367" s="15" t="s">
        <v>6254</v>
      </c>
      <c r="AB367" s="51">
        <v>5111</v>
      </c>
      <c r="AC367" s="51">
        <v>131</v>
      </c>
      <c r="AE367" s="45">
        <v>1</v>
      </c>
      <c r="AG367" s="15">
        <v>45588</v>
      </c>
      <c r="AH367" s="46">
        <v>45588</v>
      </c>
      <c r="AL367" s="48">
        <v>8</v>
      </c>
      <c r="AN367" s="45">
        <v>3647.04</v>
      </c>
      <c r="AO367" s="48">
        <v>33311</v>
      </c>
      <c r="AQ367" s="52" t="s">
        <v>7050</v>
      </c>
      <c r="AR367" s="52">
        <v>156</v>
      </c>
      <c r="AS367" s="52">
        <v>632</v>
      </c>
    </row>
    <row r="368" spans="3:45" x14ac:dyDescent="0.25">
      <c r="C368" s="39" t="s">
        <v>5851</v>
      </c>
      <c r="D368" s="38" t="s">
        <v>3039</v>
      </c>
      <c r="E368" s="38" t="s">
        <v>25</v>
      </c>
      <c r="F368" s="39" t="s">
        <v>1409</v>
      </c>
      <c r="G368" t="s">
        <v>1409</v>
      </c>
      <c r="H368" s="21">
        <v>9106032264</v>
      </c>
      <c r="I368" t="s">
        <v>1409</v>
      </c>
      <c r="J368" s="40" t="s">
        <v>7874</v>
      </c>
      <c r="L368" s="42" t="s">
        <v>26</v>
      </c>
      <c r="M368" s="42" t="s">
        <v>1623</v>
      </c>
      <c r="N368" s="43" t="s">
        <v>1409</v>
      </c>
      <c r="O368" s="15" t="s">
        <v>6049</v>
      </c>
      <c r="S368" s="40" t="s">
        <v>7875</v>
      </c>
      <c r="V368" s="40" t="s">
        <v>7875</v>
      </c>
      <c r="Y368" s="15" t="s">
        <v>6179</v>
      </c>
      <c r="AB368" s="51">
        <v>5111</v>
      </c>
      <c r="AC368" s="51">
        <v>131</v>
      </c>
      <c r="AE368" s="45">
        <v>1</v>
      </c>
      <c r="AG368" s="15">
        <v>111058</v>
      </c>
      <c r="AH368" s="46">
        <v>111058</v>
      </c>
      <c r="AL368" s="48">
        <v>8</v>
      </c>
      <c r="AN368" s="45">
        <v>8884.64</v>
      </c>
      <c r="AO368" s="48">
        <v>33311</v>
      </c>
      <c r="AQ368" s="52" t="s">
        <v>7050</v>
      </c>
      <c r="AR368" s="52">
        <v>156</v>
      </c>
      <c r="AS368" s="52">
        <v>632</v>
      </c>
    </row>
    <row r="369" spans="3:45" x14ac:dyDescent="0.25">
      <c r="C369" s="39" t="s">
        <v>5851</v>
      </c>
      <c r="D369" s="38" t="s">
        <v>3039</v>
      </c>
      <c r="E369" s="38" t="s">
        <v>25</v>
      </c>
      <c r="F369" s="39" t="s">
        <v>1409</v>
      </c>
      <c r="G369" t="s">
        <v>1409</v>
      </c>
      <c r="H369" s="21">
        <v>9106032292</v>
      </c>
      <c r="I369" t="s">
        <v>1409</v>
      </c>
      <c r="J369" s="40" t="s">
        <v>7876</v>
      </c>
      <c r="L369" s="42" t="s">
        <v>26</v>
      </c>
      <c r="M369" s="42" t="s">
        <v>1919</v>
      </c>
      <c r="N369" s="43" t="s">
        <v>1409</v>
      </c>
      <c r="O369" s="15" t="s">
        <v>6273</v>
      </c>
      <c r="S369" s="40" t="s">
        <v>7877</v>
      </c>
      <c r="V369" s="40" t="s">
        <v>7877</v>
      </c>
      <c r="Y369" s="15" t="s">
        <v>6172</v>
      </c>
      <c r="AB369" s="51">
        <v>5111</v>
      </c>
      <c r="AC369" s="51">
        <v>131</v>
      </c>
      <c r="AE369" s="45">
        <v>1</v>
      </c>
      <c r="AG369" s="15">
        <v>49500</v>
      </c>
      <c r="AH369" s="46">
        <v>49500</v>
      </c>
      <c r="AL369" s="48">
        <v>8</v>
      </c>
      <c r="AN369" s="45">
        <v>3960</v>
      </c>
      <c r="AO369" s="48">
        <v>33311</v>
      </c>
      <c r="AQ369" s="52" t="s">
        <v>7050</v>
      </c>
      <c r="AR369" s="52">
        <v>156</v>
      </c>
      <c r="AS369" s="52">
        <v>632</v>
      </c>
    </row>
    <row r="370" spans="3:45" x14ac:dyDescent="0.25">
      <c r="C370" s="39" t="s">
        <v>5851</v>
      </c>
      <c r="D370" s="38" t="s">
        <v>3039</v>
      </c>
      <c r="E370" s="38" t="s">
        <v>25</v>
      </c>
      <c r="F370" s="39" t="s">
        <v>1409</v>
      </c>
      <c r="G370" t="s">
        <v>1409</v>
      </c>
      <c r="H370" s="21">
        <v>9106032581</v>
      </c>
      <c r="I370" t="s">
        <v>1409</v>
      </c>
      <c r="J370" s="40" t="s">
        <v>7884</v>
      </c>
      <c r="L370" s="42" t="s">
        <v>26</v>
      </c>
      <c r="M370" s="42" t="s">
        <v>2036</v>
      </c>
      <c r="N370" s="43" t="s">
        <v>1409</v>
      </c>
      <c r="O370" s="15" t="s">
        <v>6273</v>
      </c>
      <c r="S370" s="40" t="s">
        <v>7885</v>
      </c>
      <c r="V370" s="40" t="s">
        <v>7885</v>
      </c>
      <c r="Y370" s="15" t="s">
        <v>6179</v>
      </c>
      <c r="AB370" s="51">
        <v>5111</v>
      </c>
      <c r="AC370" s="51">
        <v>131</v>
      </c>
      <c r="AE370" s="45">
        <v>1</v>
      </c>
      <c r="AG370" s="15">
        <v>111058</v>
      </c>
      <c r="AH370" s="46">
        <v>111058</v>
      </c>
      <c r="AL370" s="48">
        <v>8</v>
      </c>
      <c r="AN370" s="45">
        <v>8884.64</v>
      </c>
      <c r="AO370" s="48">
        <v>33311</v>
      </c>
      <c r="AQ370" s="52" t="s">
        <v>7050</v>
      </c>
      <c r="AR370" s="52">
        <v>156</v>
      </c>
      <c r="AS370" s="52">
        <v>632</v>
      </c>
    </row>
    <row r="371" spans="3:45" x14ac:dyDescent="0.25">
      <c r="C371" s="39" t="s">
        <v>5851</v>
      </c>
      <c r="D371" s="38" t="s">
        <v>3039</v>
      </c>
      <c r="E371" s="38" t="s">
        <v>25</v>
      </c>
      <c r="F371" s="39" t="s">
        <v>1409</v>
      </c>
      <c r="G371" t="s">
        <v>1409</v>
      </c>
      <c r="H371" s="21">
        <v>9106032581</v>
      </c>
      <c r="I371" t="s">
        <v>1409</v>
      </c>
      <c r="J371" s="40" t="s">
        <v>7884</v>
      </c>
      <c r="L371" s="42" t="s">
        <v>26</v>
      </c>
      <c r="M371" s="42" t="s">
        <v>2036</v>
      </c>
      <c r="N371" s="43" t="s">
        <v>1409</v>
      </c>
      <c r="O371" s="15" t="s">
        <v>6273</v>
      </c>
      <c r="S371" s="40" t="s">
        <v>7885</v>
      </c>
      <c r="V371" s="40" t="s">
        <v>7885</v>
      </c>
      <c r="Y371" s="15" t="s">
        <v>6128</v>
      </c>
      <c r="AB371" s="51">
        <v>5111</v>
      </c>
      <c r="AC371" s="51">
        <v>131</v>
      </c>
      <c r="AE371" s="45">
        <v>4</v>
      </c>
      <c r="AG371" s="15">
        <v>60885</v>
      </c>
      <c r="AH371" s="46">
        <v>243540</v>
      </c>
      <c r="AL371" s="48">
        <v>8</v>
      </c>
      <c r="AN371" s="45">
        <v>19483.2</v>
      </c>
      <c r="AO371" s="48">
        <v>33311</v>
      </c>
      <c r="AQ371" s="52" t="s">
        <v>7050</v>
      </c>
      <c r="AR371" s="52">
        <v>156</v>
      </c>
      <c r="AS371" s="52">
        <v>632</v>
      </c>
    </row>
    <row r="372" spans="3:45" x14ac:dyDescent="0.25">
      <c r="C372" s="39" t="s">
        <v>5851</v>
      </c>
      <c r="D372" s="38" t="s">
        <v>3039</v>
      </c>
      <c r="E372" s="38" t="s">
        <v>25</v>
      </c>
      <c r="F372" s="39" t="s">
        <v>1409</v>
      </c>
      <c r="G372" t="s">
        <v>1409</v>
      </c>
      <c r="H372" s="21">
        <v>9106032750</v>
      </c>
      <c r="I372" t="s">
        <v>1409</v>
      </c>
      <c r="J372" s="40" t="s">
        <v>7890</v>
      </c>
      <c r="L372" s="42" t="s">
        <v>26</v>
      </c>
      <c r="M372" s="42" t="s">
        <v>2102</v>
      </c>
      <c r="N372" s="43" t="s">
        <v>1409</v>
      </c>
      <c r="O372" s="15" t="s">
        <v>6273</v>
      </c>
      <c r="S372" s="40" t="s">
        <v>7891</v>
      </c>
      <c r="V372" s="40" t="s">
        <v>7891</v>
      </c>
      <c r="Y372" s="15" t="s">
        <v>6128</v>
      </c>
      <c r="AB372" s="51">
        <v>5111</v>
      </c>
      <c r="AC372" s="51">
        <v>131</v>
      </c>
      <c r="AE372" s="45">
        <v>2</v>
      </c>
      <c r="AG372" s="15">
        <v>60885</v>
      </c>
      <c r="AH372" s="46">
        <v>121770</v>
      </c>
      <c r="AL372" s="48">
        <v>8</v>
      </c>
      <c r="AN372" s="45">
        <v>9741.6</v>
      </c>
      <c r="AO372" s="48">
        <v>33311</v>
      </c>
      <c r="AQ372" s="52" t="s">
        <v>7050</v>
      </c>
      <c r="AR372" s="52">
        <v>156</v>
      </c>
      <c r="AS372" s="52">
        <v>632</v>
      </c>
    </row>
    <row r="373" spans="3:45" x14ac:dyDescent="0.25">
      <c r="C373" s="39" t="s">
        <v>5851</v>
      </c>
      <c r="D373" s="38" t="s">
        <v>3039</v>
      </c>
      <c r="E373" s="38" t="s">
        <v>25</v>
      </c>
      <c r="F373" s="39" t="s">
        <v>1409</v>
      </c>
      <c r="G373" t="s">
        <v>1409</v>
      </c>
      <c r="H373" s="21">
        <v>9106032705</v>
      </c>
      <c r="I373" t="s">
        <v>1409</v>
      </c>
      <c r="J373" s="40" t="s">
        <v>7892</v>
      </c>
      <c r="L373" s="42" t="s">
        <v>26</v>
      </c>
      <c r="M373" s="42" t="s">
        <v>1566</v>
      </c>
      <c r="N373" s="43" t="s">
        <v>1409</v>
      </c>
      <c r="O373" s="15" t="s">
        <v>5913</v>
      </c>
      <c r="S373" s="40" t="s">
        <v>7893</v>
      </c>
      <c r="V373" s="40" t="s">
        <v>7893</v>
      </c>
      <c r="Y373" s="15" t="s">
        <v>6172</v>
      </c>
      <c r="AB373" s="51">
        <v>5111</v>
      </c>
      <c r="AC373" s="51">
        <v>131</v>
      </c>
      <c r="AE373" s="45">
        <v>1</v>
      </c>
      <c r="AG373" s="15">
        <v>49500</v>
      </c>
      <c r="AH373" s="46">
        <v>49500</v>
      </c>
      <c r="AL373" s="48">
        <v>8</v>
      </c>
      <c r="AN373" s="45">
        <v>3960</v>
      </c>
      <c r="AO373" s="48">
        <v>33311</v>
      </c>
      <c r="AQ373" s="52" t="s">
        <v>7050</v>
      </c>
      <c r="AR373" s="52">
        <v>156</v>
      </c>
      <c r="AS373" s="52">
        <v>632</v>
      </c>
    </row>
    <row r="374" spans="3:45" x14ac:dyDescent="0.25">
      <c r="C374" s="39" t="s">
        <v>5851</v>
      </c>
      <c r="D374" s="38" t="s">
        <v>3039</v>
      </c>
      <c r="E374" s="38" t="s">
        <v>25</v>
      </c>
      <c r="F374" s="39" t="s">
        <v>1409</v>
      </c>
      <c r="G374" t="s">
        <v>1409</v>
      </c>
      <c r="H374" s="21">
        <v>9106032705</v>
      </c>
      <c r="I374" t="s">
        <v>1409</v>
      </c>
      <c r="J374" s="40" t="s">
        <v>7892</v>
      </c>
      <c r="L374" s="42" t="s">
        <v>26</v>
      </c>
      <c r="M374" s="42" t="s">
        <v>1566</v>
      </c>
      <c r="N374" s="43" t="s">
        <v>1409</v>
      </c>
      <c r="O374" s="15" t="s">
        <v>5913</v>
      </c>
      <c r="S374" s="40" t="s">
        <v>7893</v>
      </c>
      <c r="V374" s="40" t="s">
        <v>7893</v>
      </c>
      <c r="Y374" s="15" t="s">
        <v>6168</v>
      </c>
      <c r="AB374" s="51">
        <v>5111</v>
      </c>
      <c r="AC374" s="51">
        <v>131</v>
      </c>
      <c r="AE374" s="45">
        <v>2</v>
      </c>
      <c r="AG374" s="15">
        <v>111606</v>
      </c>
      <c r="AH374" s="46">
        <v>223212</v>
      </c>
      <c r="AL374" s="48">
        <v>8</v>
      </c>
      <c r="AN374" s="45">
        <v>17856.96</v>
      </c>
      <c r="AO374" s="48">
        <v>33311</v>
      </c>
      <c r="AQ374" s="52" t="s">
        <v>7050</v>
      </c>
      <c r="AR374" s="52">
        <v>156</v>
      </c>
      <c r="AS374" s="52">
        <v>632</v>
      </c>
    </row>
    <row r="375" spans="3:45" x14ac:dyDescent="0.25">
      <c r="C375" s="39" t="s">
        <v>5851</v>
      </c>
      <c r="D375" s="38" t="s">
        <v>3039</v>
      </c>
      <c r="E375" s="38" t="s">
        <v>25</v>
      </c>
      <c r="F375" s="39" t="s">
        <v>1409</v>
      </c>
      <c r="G375" t="s">
        <v>1409</v>
      </c>
      <c r="H375" s="21">
        <v>9106032705</v>
      </c>
      <c r="I375" t="s">
        <v>1409</v>
      </c>
      <c r="J375" s="40" t="s">
        <v>7892</v>
      </c>
      <c r="L375" s="42" t="s">
        <v>26</v>
      </c>
      <c r="M375" s="42" t="s">
        <v>1566</v>
      </c>
      <c r="N375" s="43" t="s">
        <v>1409</v>
      </c>
      <c r="O375" s="15" t="s">
        <v>5913</v>
      </c>
      <c r="S375" s="40" t="s">
        <v>7893</v>
      </c>
      <c r="V375" s="40" t="s">
        <v>7893</v>
      </c>
      <c r="Y375" s="15" t="s">
        <v>6227</v>
      </c>
      <c r="AB375" s="51">
        <v>5111</v>
      </c>
      <c r="AC375" s="51">
        <v>131</v>
      </c>
      <c r="AE375" s="45">
        <v>2</v>
      </c>
      <c r="AG375" s="15">
        <v>46000</v>
      </c>
      <c r="AH375" s="46">
        <v>92000</v>
      </c>
      <c r="AL375" s="48">
        <v>8</v>
      </c>
      <c r="AN375" s="45">
        <v>7360</v>
      </c>
      <c r="AO375" s="48">
        <v>33311</v>
      </c>
      <c r="AQ375" s="52" t="s">
        <v>7050</v>
      </c>
      <c r="AR375" s="52">
        <v>156</v>
      </c>
      <c r="AS375" s="52">
        <v>632</v>
      </c>
    </row>
    <row r="376" spans="3:45" x14ac:dyDescent="0.25">
      <c r="C376" s="39" t="s">
        <v>5851</v>
      </c>
      <c r="D376" s="38" t="s">
        <v>3039</v>
      </c>
      <c r="E376" s="38" t="s">
        <v>25</v>
      </c>
      <c r="F376" s="39" t="s">
        <v>1409</v>
      </c>
      <c r="G376" t="s">
        <v>1409</v>
      </c>
      <c r="H376" s="21">
        <v>9106032770</v>
      </c>
      <c r="I376" t="s">
        <v>1409</v>
      </c>
      <c r="J376" s="40" t="s">
        <v>7897</v>
      </c>
      <c r="L376" s="42" t="s">
        <v>26</v>
      </c>
      <c r="M376" s="42" t="s">
        <v>1976</v>
      </c>
      <c r="N376" s="43" t="s">
        <v>1409</v>
      </c>
      <c r="O376" s="15" t="s">
        <v>5925</v>
      </c>
      <c r="S376" s="40" t="s">
        <v>7898</v>
      </c>
      <c r="V376" s="40" t="s">
        <v>7898</v>
      </c>
      <c r="Y376" s="15" t="s">
        <v>6179</v>
      </c>
      <c r="AB376" s="51">
        <v>5111</v>
      </c>
      <c r="AC376" s="51">
        <v>131</v>
      </c>
      <c r="AE376" s="45">
        <v>1</v>
      </c>
      <c r="AG376" s="15">
        <v>111058</v>
      </c>
      <c r="AH376" s="46">
        <v>111058</v>
      </c>
      <c r="AL376" s="48">
        <v>8</v>
      </c>
      <c r="AN376" s="45">
        <v>8884.64</v>
      </c>
      <c r="AO376" s="48">
        <v>33311</v>
      </c>
      <c r="AQ376" s="52" t="s">
        <v>7050</v>
      </c>
      <c r="AR376" s="52">
        <v>156</v>
      </c>
      <c r="AS376" s="52">
        <v>632</v>
      </c>
    </row>
    <row r="377" spans="3:45" x14ac:dyDescent="0.25">
      <c r="C377" s="39" t="s">
        <v>5851</v>
      </c>
      <c r="D377" s="38" t="s">
        <v>3039</v>
      </c>
      <c r="E377" s="38" t="s">
        <v>25</v>
      </c>
      <c r="F377" s="39" t="s">
        <v>1409</v>
      </c>
      <c r="G377" t="s">
        <v>1409</v>
      </c>
      <c r="H377" s="21">
        <v>9106032790</v>
      </c>
      <c r="I377" t="s">
        <v>1409</v>
      </c>
      <c r="J377" s="40" t="s">
        <v>7899</v>
      </c>
      <c r="L377" s="42" t="s">
        <v>26</v>
      </c>
      <c r="M377" s="42" t="s">
        <v>2129</v>
      </c>
      <c r="N377" s="43" t="s">
        <v>1409</v>
      </c>
      <c r="O377" s="15" t="s">
        <v>6273</v>
      </c>
      <c r="S377" s="40" t="s">
        <v>7900</v>
      </c>
      <c r="V377" s="40" t="s">
        <v>7900</v>
      </c>
      <c r="Y377" s="15" t="s">
        <v>6168</v>
      </c>
      <c r="AB377" s="51">
        <v>5111</v>
      </c>
      <c r="AC377" s="51">
        <v>131</v>
      </c>
      <c r="AE377" s="45">
        <v>1</v>
      </c>
      <c r="AG377" s="15">
        <v>111606</v>
      </c>
      <c r="AH377" s="46">
        <v>111606</v>
      </c>
      <c r="AL377" s="48">
        <v>8</v>
      </c>
      <c r="AN377" s="45">
        <v>8928.48</v>
      </c>
      <c r="AO377" s="48">
        <v>33311</v>
      </c>
      <c r="AQ377" s="52" t="s">
        <v>7050</v>
      </c>
      <c r="AR377" s="52">
        <v>156</v>
      </c>
      <c r="AS377" s="52">
        <v>632</v>
      </c>
    </row>
    <row r="378" spans="3:45" x14ac:dyDescent="0.25">
      <c r="C378" s="39" t="s">
        <v>5851</v>
      </c>
      <c r="D378" s="38" t="s">
        <v>3039</v>
      </c>
      <c r="E378" s="38" t="s">
        <v>25</v>
      </c>
      <c r="F378" s="39" t="s">
        <v>1409</v>
      </c>
      <c r="G378" t="s">
        <v>1409</v>
      </c>
      <c r="H378" s="21">
        <v>9106032790</v>
      </c>
      <c r="I378" t="s">
        <v>1409</v>
      </c>
      <c r="J378" s="40" t="s">
        <v>7899</v>
      </c>
      <c r="L378" s="42" t="s">
        <v>26</v>
      </c>
      <c r="M378" s="42" t="s">
        <v>2129</v>
      </c>
      <c r="N378" s="43" t="s">
        <v>1409</v>
      </c>
      <c r="O378" s="15" t="s">
        <v>6273</v>
      </c>
      <c r="S378" s="40" t="s">
        <v>7900</v>
      </c>
      <c r="V378" s="40" t="s">
        <v>7900</v>
      </c>
      <c r="Y378" s="15" t="s">
        <v>6143</v>
      </c>
      <c r="AB378" s="51">
        <v>5111</v>
      </c>
      <c r="AC378" s="51">
        <v>131</v>
      </c>
      <c r="AE378" s="45">
        <v>1</v>
      </c>
      <c r="AG378" s="15">
        <v>70950</v>
      </c>
      <c r="AH378" s="46">
        <v>70950</v>
      </c>
      <c r="AL378" s="48">
        <v>8</v>
      </c>
      <c r="AN378" s="45">
        <v>5676</v>
      </c>
      <c r="AO378" s="48">
        <v>33311</v>
      </c>
      <c r="AQ378" s="52" t="s">
        <v>7050</v>
      </c>
      <c r="AR378" s="52">
        <v>156</v>
      </c>
      <c r="AS378" s="52">
        <v>632</v>
      </c>
    </row>
    <row r="379" spans="3:45" x14ac:dyDescent="0.25">
      <c r="C379" s="39" t="s">
        <v>5851</v>
      </c>
      <c r="D379" s="38" t="s">
        <v>3039</v>
      </c>
      <c r="E379" s="38" t="s">
        <v>25</v>
      </c>
      <c r="F379" s="39" t="s">
        <v>1409</v>
      </c>
      <c r="G379" t="s">
        <v>1409</v>
      </c>
      <c r="H379" s="21">
        <v>9106032790</v>
      </c>
      <c r="I379" t="s">
        <v>1409</v>
      </c>
      <c r="J379" s="40" t="s">
        <v>7899</v>
      </c>
      <c r="L379" s="42" t="s">
        <v>26</v>
      </c>
      <c r="M379" s="42" t="s">
        <v>2129</v>
      </c>
      <c r="N379" s="43" t="s">
        <v>1409</v>
      </c>
      <c r="O379" s="15" t="s">
        <v>6273</v>
      </c>
      <c r="S379" s="40" t="s">
        <v>7900</v>
      </c>
      <c r="V379" s="40" t="s">
        <v>7900</v>
      </c>
      <c r="Y379" s="15" t="s">
        <v>6128</v>
      </c>
      <c r="AB379" s="51">
        <v>5111</v>
      </c>
      <c r="AC379" s="51">
        <v>131</v>
      </c>
      <c r="AE379" s="45">
        <v>1</v>
      </c>
      <c r="AG379" s="15">
        <v>60885</v>
      </c>
      <c r="AH379" s="46">
        <v>60885</v>
      </c>
      <c r="AL379" s="48">
        <v>8</v>
      </c>
      <c r="AN379" s="45">
        <v>4870.8</v>
      </c>
      <c r="AO379" s="48">
        <v>33311</v>
      </c>
      <c r="AQ379" s="52" t="s">
        <v>7050</v>
      </c>
      <c r="AR379" s="52">
        <v>156</v>
      </c>
      <c r="AS379" s="52">
        <v>632</v>
      </c>
    </row>
    <row r="380" spans="3:45" x14ac:dyDescent="0.25">
      <c r="C380" s="39" t="s">
        <v>5851</v>
      </c>
      <c r="D380" s="38" t="s">
        <v>3039</v>
      </c>
      <c r="E380" s="38" t="s">
        <v>25</v>
      </c>
      <c r="F380" s="39" t="s">
        <v>1409</v>
      </c>
      <c r="G380" t="s">
        <v>1409</v>
      </c>
      <c r="H380" s="21">
        <v>9106032790</v>
      </c>
      <c r="I380" t="s">
        <v>1409</v>
      </c>
      <c r="J380" s="40" t="s">
        <v>7899</v>
      </c>
      <c r="L380" s="42" t="s">
        <v>26</v>
      </c>
      <c r="M380" s="42" t="s">
        <v>2129</v>
      </c>
      <c r="N380" s="43" t="s">
        <v>1409</v>
      </c>
      <c r="O380" s="15" t="s">
        <v>6273</v>
      </c>
      <c r="S380" s="40" t="s">
        <v>7900</v>
      </c>
      <c r="V380" s="40" t="s">
        <v>7900</v>
      </c>
      <c r="Y380" s="15" t="s">
        <v>6128</v>
      </c>
      <c r="AB380" s="51">
        <v>5111</v>
      </c>
      <c r="AC380" s="51">
        <v>131</v>
      </c>
      <c r="AE380" s="45">
        <v>1</v>
      </c>
      <c r="AG380" s="15">
        <v>60885</v>
      </c>
      <c r="AH380" s="46">
        <v>60885</v>
      </c>
      <c r="AL380" s="48">
        <v>8</v>
      </c>
      <c r="AN380" s="45">
        <v>4870.8</v>
      </c>
      <c r="AO380" s="48">
        <v>33311</v>
      </c>
      <c r="AQ380" s="52" t="s">
        <v>7050</v>
      </c>
      <c r="AR380" s="52">
        <v>156</v>
      </c>
      <c r="AS380" s="52">
        <v>632</v>
      </c>
    </row>
    <row r="381" spans="3:45" x14ac:dyDescent="0.25">
      <c r="C381" s="39" t="s">
        <v>5851</v>
      </c>
      <c r="D381" s="38" t="s">
        <v>3039</v>
      </c>
      <c r="E381" s="38" t="s">
        <v>25</v>
      </c>
      <c r="F381" s="39" t="s">
        <v>1409</v>
      </c>
      <c r="G381" t="s">
        <v>1409</v>
      </c>
      <c r="H381" s="21">
        <v>9106032881</v>
      </c>
      <c r="I381" t="s">
        <v>1409</v>
      </c>
      <c r="J381" s="40" t="s">
        <v>7903</v>
      </c>
      <c r="L381" s="42" t="s">
        <v>26</v>
      </c>
      <c r="M381" s="42" t="s">
        <v>1446</v>
      </c>
      <c r="N381" s="43" t="s">
        <v>1409</v>
      </c>
      <c r="O381" s="15" t="s">
        <v>6273</v>
      </c>
      <c r="S381" s="40" t="s">
        <v>7900</v>
      </c>
      <c r="V381" s="40" t="s">
        <v>7900</v>
      </c>
      <c r="Y381" s="15" t="s">
        <v>6168</v>
      </c>
      <c r="AB381" s="51">
        <v>5111</v>
      </c>
      <c r="AC381" s="51">
        <v>131</v>
      </c>
      <c r="AE381" s="45">
        <v>1</v>
      </c>
      <c r="AG381" s="15">
        <v>111606</v>
      </c>
      <c r="AH381" s="46">
        <v>111606</v>
      </c>
      <c r="AL381" s="48">
        <v>8</v>
      </c>
      <c r="AN381" s="45">
        <v>8928.48</v>
      </c>
      <c r="AO381" s="48">
        <v>33311</v>
      </c>
      <c r="AQ381" s="52" t="s">
        <v>7050</v>
      </c>
      <c r="AR381" s="52">
        <v>156</v>
      </c>
      <c r="AS381" s="52">
        <v>632</v>
      </c>
    </row>
    <row r="382" spans="3:45" x14ac:dyDescent="0.25">
      <c r="C382" s="39" t="s">
        <v>5851</v>
      </c>
      <c r="D382" s="38" t="s">
        <v>3039</v>
      </c>
      <c r="E382" s="38" t="s">
        <v>25</v>
      </c>
      <c r="F382" s="39" t="s">
        <v>1409</v>
      </c>
      <c r="G382" t="s">
        <v>1409</v>
      </c>
      <c r="H382" s="21">
        <v>9106032874</v>
      </c>
      <c r="I382" t="s">
        <v>1409</v>
      </c>
      <c r="J382" s="40" t="s">
        <v>7906</v>
      </c>
      <c r="L382" s="42" t="s">
        <v>26</v>
      </c>
      <c r="M382" s="42" t="s">
        <v>1413</v>
      </c>
      <c r="N382" s="43" t="s">
        <v>1409</v>
      </c>
      <c r="O382" s="15" t="s">
        <v>6273</v>
      </c>
      <c r="S382" s="40" t="s">
        <v>7907</v>
      </c>
      <c r="V382" s="40" t="s">
        <v>7907</v>
      </c>
      <c r="Y382" s="15" t="s">
        <v>6183</v>
      </c>
      <c r="AB382" s="51">
        <v>5111</v>
      </c>
      <c r="AC382" s="51">
        <v>131</v>
      </c>
      <c r="AE382" s="45">
        <v>3</v>
      </c>
      <c r="AG382" s="15">
        <v>41150</v>
      </c>
      <c r="AH382" s="46">
        <v>123450</v>
      </c>
      <c r="AL382" s="48">
        <v>8</v>
      </c>
      <c r="AN382" s="45">
        <v>9876</v>
      </c>
      <c r="AO382" s="48">
        <v>33311</v>
      </c>
      <c r="AQ382" s="52" t="s">
        <v>7050</v>
      </c>
      <c r="AR382" s="52">
        <v>156</v>
      </c>
      <c r="AS382" s="52">
        <v>632</v>
      </c>
    </row>
    <row r="383" spans="3:45" x14ac:dyDescent="0.25">
      <c r="C383" s="39" t="s">
        <v>5851</v>
      </c>
      <c r="D383" s="38" t="s">
        <v>3039</v>
      </c>
      <c r="E383" s="38" t="s">
        <v>25</v>
      </c>
      <c r="F383" s="39" t="s">
        <v>1409</v>
      </c>
      <c r="G383" t="s">
        <v>1409</v>
      </c>
      <c r="H383" s="21">
        <v>9106032874</v>
      </c>
      <c r="I383" t="s">
        <v>1409</v>
      </c>
      <c r="J383" s="40" t="s">
        <v>7906</v>
      </c>
      <c r="L383" s="42" t="s">
        <v>26</v>
      </c>
      <c r="M383" s="42" t="s">
        <v>1413</v>
      </c>
      <c r="N383" s="43" t="s">
        <v>1409</v>
      </c>
      <c r="O383" s="15" t="s">
        <v>6273</v>
      </c>
      <c r="S383" s="40" t="s">
        <v>7907</v>
      </c>
      <c r="V383" s="40" t="s">
        <v>7907</v>
      </c>
      <c r="Y383" s="15" t="s">
        <v>6143</v>
      </c>
      <c r="AB383" s="51">
        <v>5111</v>
      </c>
      <c r="AC383" s="51">
        <v>131</v>
      </c>
      <c r="AE383" s="45">
        <v>2</v>
      </c>
      <c r="AG383" s="15">
        <v>70950</v>
      </c>
      <c r="AH383" s="46">
        <v>141900</v>
      </c>
      <c r="AL383" s="48">
        <v>8</v>
      </c>
      <c r="AN383" s="45">
        <v>11352</v>
      </c>
      <c r="AO383" s="48">
        <v>33311</v>
      </c>
      <c r="AQ383" s="52" t="s">
        <v>7050</v>
      </c>
      <c r="AR383" s="52">
        <v>156</v>
      </c>
      <c r="AS383" s="52">
        <v>632</v>
      </c>
    </row>
    <row r="384" spans="3:45" x14ac:dyDescent="0.25">
      <c r="C384" s="39" t="s">
        <v>5851</v>
      </c>
      <c r="D384" s="38" t="s">
        <v>3039</v>
      </c>
      <c r="E384" s="38" t="s">
        <v>25</v>
      </c>
      <c r="F384" s="39" t="s">
        <v>1409</v>
      </c>
      <c r="G384" t="s">
        <v>1409</v>
      </c>
      <c r="H384" s="21">
        <v>9106032961</v>
      </c>
      <c r="I384" t="s">
        <v>1409</v>
      </c>
      <c r="J384" s="40" t="s">
        <v>7910</v>
      </c>
      <c r="L384" s="42" t="s">
        <v>26</v>
      </c>
      <c r="M384" s="42" t="s">
        <v>1464</v>
      </c>
      <c r="N384" s="43" t="s">
        <v>1409</v>
      </c>
      <c r="O384" s="15" t="s">
        <v>6273</v>
      </c>
      <c r="S384" s="40" t="s">
        <v>7911</v>
      </c>
      <c r="V384" s="40" t="s">
        <v>7911</v>
      </c>
      <c r="Y384" s="15" t="s">
        <v>6128</v>
      </c>
      <c r="AB384" s="51">
        <v>5111</v>
      </c>
      <c r="AC384" s="51">
        <v>131</v>
      </c>
      <c r="AE384" s="45">
        <v>1</v>
      </c>
      <c r="AG384" s="15">
        <v>60885</v>
      </c>
      <c r="AH384" s="46">
        <v>60885</v>
      </c>
      <c r="AL384" s="48">
        <v>8</v>
      </c>
      <c r="AN384" s="45">
        <v>4870.8</v>
      </c>
      <c r="AO384" s="48">
        <v>33311</v>
      </c>
      <c r="AQ384" s="52" t="s">
        <v>7050</v>
      </c>
      <c r="AR384" s="52">
        <v>156</v>
      </c>
      <c r="AS384" s="52">
        <v>632</v>
      </c>
    </row>
    <row r="385" spans="3:45" x14ac:dyDescent="0.25">
      <c r="C385" s="39" t="s">
        <v>5851</v>
      </c>
      <c r="D385" s="38" t="s">
        <v>3039</v>
      </c>
      <c r="E385" s="38" t="s">
        <v>25</v>
      </c>
      <c r="F385" s="39" t="s">
        <v>1409</v>
      </c>
      <c r="G385" t="s">
        <v>1409</v>
      </c>
      <c r="H385" s="21">
        <v>9106032961</v>
      </c>
      <c r="I385" t="s">
        <v>1409</v>
      </c>
      <c r="J385" s="40" t="s">
        <v>7910</v>
      </c>
      <c r="L385" s="42" t="s">
        <v>26</v>
      </c>
      <c r="M385" s="42" t="s">
        <v>1464</v>
      </c>
      <c r="N385" s="43" t="s">
        <v>1409</v>
      </c>
      <c r="O385" s="15" t="s">
        <v>6273</v>
      </c>
      <c r="S385" s="40" t="s">
        <v>7911</v>
      </c>
      <c r="V385" s="40" t="s">
        <v>7911</v>
      </c>
      <c r="Y385" s="15" t="s">
        <v>6227</v>
      </c>
      <c r="AB385" s="51">
        <v>5111</v>
      </c>
      <c r="AC385" s="51">
        <v>131</v>
      </c>
      <c r="AE385" s="45">
        <v>2</v>
      </c>
      <c r="AG385" s="15">
        <v>46000</v>
      </c>
      <c r="AH385" s="46">
        <v>92000</v>
      </c>
      <c r="AL385" s="48">
        <v>8</v>
      </c>
      <c r="AN385" s="45">
        <v>7360</v>
      </c>
      <c r="AO385" s="48">
        <v>33311</v>
      </c>
      <c r="AQ385" s="52" t="s">
        <v>7050</v>
      </c>
      <c r="AR385" s="52">
        <v>156</v>
      </c>
      <c r="AS385" s="52">
        <v>632</v>
      </c>
    </row>
    <row r="386" spans="3:45" x14ac:dyDescent="0.25">
      <c r="C386" s="39" t="s">
        <v>5851</v>
      </c>
      <c r="D386" s="38" t="s">
        <v>3039</v>
      </c>
      <c r="E386" s="38" t="s">
        <v>25</v>
      </c>
      <c r="F386" s="39" t="s">
        <v>1409</v>
      </c>
      <c r="G386" t="s">
        <v>1409</v>
      </c>
      <c r="H386" s="21">
        <v>9106033074</v>
      </c>
      <c r="I386" t="s">
        <v>1409</v>
      </c>
      <c r="J386" s="40" t="s">
        <v>7924</v>
      </c>
      <c r="L386" s="42" t="s">
        <v>26</v>
      </c>
      <c r="M386" s="42" t="s">
        <v>1734</v>
      </c>
      <c r="N386" s="43" t="s">
        <v>1409</v>
      </c>
      <c r="O386" s="15" t="s">
        <v>7925</v>
      </c>
      <c r="S386" s="40" t="s">
        <v>7926</v>
      </c>
      <c r="V386" s="40" t="s">
        <v>7926</v>
      </c>
      <c r="Y386" s="15" t="s">
        <v>6143</v>
      </c>
      <c r="AB386" s="51">
        <v>5111</v>
      </c>
      <c r="AC386" s="51">
        <v>131</v>
      </c>
      <c r="AE386" s="45">
        <v>2</v>
      </c>
      <c r="AG386" s="15">
        <v>70950</v>
      </c>
      <c r="AH386" s="46">
        <v>141900</v>
      </c>
      <c r="AL386" s="48">
        <v>8</v>
      </c>
      <c r="AN386" s="45">
        <v>11352</v>
      </c>
      <c r="AO386" s="48">
        <v>33311</v>
      </c>
      <c r="AQ386" s="52" t="s">
        <v>7050</v>
      </c>
      <c r="AR386" s="52">
        <v>156</v>
      </c>
      <c r="AS386" s="52">
        <v>632</v>
      </c>
    </row>
    <row r="387" spans="3:45" x14ac:dyDescent="0.25">
      <c r="C387" s="39" t="s">
        <v>5851</v>
      </c>
      <c r="D387" s="38" t="s">
        <v>3039</v>
      </c>
      <c r="E387" s="38" t="s">
        <v>25</v>
      </c>
      <c r="F387" s="39" t="s">
        <v>1409</v>
      </c>
      <c r="G387" t="s">
        <v>1409</v>
      </c>
      <c r="H387" s="21">
        <v>9106033074</v>
      </c>
      <c r="I387" t="s">
        <v>1409</v>
      </c>
      <c r="J387" s="40" t="s">
        <v>7924</v>
      </c>
      <c r="L387" s="42" t="s">
        <v>26</v>
      </c>
      <c r="M387" s="42" t="s">
        <v>1734</v>
      </c>
      <c r="N387" s="43" t="s">
        <v>1409</v>
      </c>
      <c r="O387" s="15" t="s">
        <v>7925</v>
      </c>
      <c r="S387" s="40" t="s">
        <v>7926</v>
      </c>
      <c r="V387" s="40" t="s">
        <v>7926</v>
      </c>
      <c r="Y387" s="15" t="s">
        <v>6179</v>
      </c>
      <c r="AB387" s="51">
        <v>5111</v>
      </c>
      <c r="AC387" s="51">
        <v>131</v>
      </c>
      <c r="AE387" s="45">
        <v>2</v>
      </c>
      <c r="AG387" s="15">
        <v>111058</v>
      </c>
      <c r="AH387" s="46">
        <v>222116</v>
      </c>
      <c r="AL387" s="48">
        <v>8</v>
      </c>
      <c r="AN387" s="45">
        <v>17769.28</v>
      </c>
      <c r="AO387" s="48">
        <v>33311</v>
      </c>
      <c r="AQ387" s="52" t="s">
        <v>7050</v>
      </c>
      <c r="AR387" s="52">
        <v>156</v>
      </c>
      <c r="AS387" s="52">
        <v>632</v>
      </c>
    </row>
    <row r="388" spans="3:45" x14ac:dyDescent="0.25">
      <c r="C388" s="39" t="s">
        <v>5851</v>
      </c>
      <c r="D388" s="38" t="s">
        <v>3039</v>
      </c>
      <c r="E388" s="38" t="s">
        <v>25</v>
      </c>
      <c r="F388" s="39" t="s">
        <v>1409</v>
      </c>
      <c r="G388" t="s">
        <v>1409</v>
      </c>
      <c r="H388" s="21">
        <v>9106033100</v>
      </c>
      <c r="I388" t="s">
        <v>1409</v>
      </c>
      <c r="J388" s="40" t="s">
        <v>7927</v>
      </c>
      <c r="L388" s="42" t="s">
        <v>26</v>
      </c>
      <c r="M388" s="42" t="s">
        <v>1868</v>
      </c>
      <c r="N388" s="43" t="s">
        <v>1409</v>
      </c>
      <c r="O388" s="15" t="s">
        <v>6045</v>
      </c>
      <c r="S388" s="40" t="s">
        <v>7928</v>
      </c>
      <c r="V388" s="40" t="s">
        <v>7928</v>
      </c>
      <c r="Y388" s="15" t="s">
        <v>6254</v>
      </c>
      <c r="AB388" s="51">
        <v>5111</v>
      </c>
      <c r="AC388" s="51">
        <v>131</v>
      </c>
      <c r="AE388" s="45">
        <v>2</v>
      </c>
      <c r="AG388" s="15">
        <v>45588</v>
      </c>
      <c r="AH388" s="46">
        <v>91176</v>
      </c>
      <c r="AL388" s="48">
        <v>8</v>
      </c>
      <c r="AN388" s="45">
        <v>7294.08</v>
      </c>
      <c r="AO388" s="48">
        <v>33311</v>
      </c>
      <c r="AQ388" s="52" t="s">
        <v>7050</v>
      </c>
      <c r="AR388" s="52">
        <v>156</v>
      </c>
      <c r="AS388" s="52">
        <v>632</v>
      </c>
    </row>
    <row r="389" spans="3:45" x14ac:dyDescent="0.25">
      <c r="C389" s="39" t="s">
        <v>5851</v>
      </c>
      <c r="D389" s="38" t="s">
        <v>3039</v>
      </c>
      <c r="E389" s="38" t="s">
        <v>25</v>
      </c>
      <c r="F389" s="39" t="s">
        <v>1409</v>
      </c>
      <c r="G389" t="s">
        <v>1409</v>
      </c>
      <c r="H389" s="21">
        <v>9106033267</v>
      </c>
      <c r="I389" t="s">
        <v>1409</v>
      </c>
      <c r="J389" s="40" t="s">
        <v>7932</v>
      </c>
      <c r="L389" s="42" t="s">
        <v>26</v>
      </c>
      <c r="M389" s="42" t="s">
        <v>1611</v>
      </c>
      <c r="N389" s="43" t="s">
        <v>1409</v>
      </c>
      <c r="O389" s="15" t="s">
        <v>6273</v>
      </c>
      <c r="S389" s="40" t="s">
        <v>7933</v>
      </c>
      <c r="V389" s="40" t="s">
        <v>7933</v>
      </c>
      <c r="Y389" s="15" t="s">
        <v>6179</v>
      </c>
      <c r="AB389" s="51">
        <v>5111</v>
      </c>
      <c r="AC389" s="51">
        <v>131</v>
      </c>
      <c r="AE389" s="45">
        <v>1</v>
      </c>
      <c r="AG389" s="15">
        <v>111058</v>
      </c>
      <c r="AH389" s="46">
        <v>111058</v>
      </c>
      <c r="AL389" s="48">
        <v>8</v>
      </c>
      <c r="AN389" s="45">
        <v>8884.64</v>
      </c>
      <c r="AO389" s="48">
        <v>33311</v>
      </c>
      <c r="AQ389" s="52" t="s">
        <v>7050</v>
      </c>
      <c r="AR389" s="52">
        <v>156</v>
      </c>
      <c r="AS389" s="52">
        <v>632</v>
      </c>
    </row>
    <row r="390" spans="3:45" x14ac:dyDescent="0.25">
      <c r="C390" s="39" t="s">
        <v>5851</v>
      </c>
      <c r="D390" s="38" t="s">
        <v>3039</v>
      </c>
      <c r="E390" s="38" t="s">
        <v>25</v>
      </c>
      <c r="F390" s="39" t="s">
        <v>1409</v>
      </c>
      <c r="G390" t="s">
        <v>1409</v>
      </c>
      <c r="H390" s="21">
        <v>9106033267</v>
      </c>
      <c r="I390" t="s">
        <v>1409</v>
      </c>
      <c r="J390" s="40" t="s">
        <v>7932</v>
      </c>
      <c r="L390" s="42" t="s">
        <v>26</v>
      </c>
      <c r="M390" s="42" t="s">
        <v>1611</v>
      </c>
      <c r="N390" s="43" t="s">
        <v>1409</v>
      </c>
      <c r="O390" s="15" t="s">
        <v>6273</v>
      </c>
      <c r="S390" s="40" t="s">
        <v>7933</v>
      </c>
      <c r="V390" s="40" t="s">
        <v>7933</v>
      </c>
      <c r="Y390" s="15" t="s">
        <v>6168</v>
      </c>
      <c r="AB390" s="51">
        <v>5111</v>
      </c>
      <c r="AC390" s="51">
        <v>131</v>
      </c>
      <c r="AE390" s="45">
        <v>1</v>
      </c>
      <c r="AG390" s="15">
        <v>111606</v>
      </c>
      <c r="AH390" s="46">
        <v>111606</v>
      </c>
      <c r="AL390" s="48">
        <v>8</v>
      </c>
      <c r="AN390" s="45">
        <v>8928.48</v>
      </c>
      <c r="AO390" s="48">
        <v>33311</v>
      </c>
      <c r="AQ390" s="52" t="s">
        <v>7050</v>
      </c>
      <c r="AR390" s="52">
        <v>156</v>
      </c>
      <c r="AS390" s="52">
        <v>632</v>
      </c>
    </row>
    <row r="391" spans="3:45" x14ac:dyDescent="0.25">
      <c r="C391" s="39" t="s">
        <v>5851</v>
      </c>
      <c r="D391" s="38" t="s">
        <v>3039</v>
      </c>
      <c r="E391" s="38" t="s">
        <v>25</v>
      </c>
      <c r="F391" s="39" t="s">
        <v>1409</v>
      </c>
      <c r="G391" t="s">
        <v>1409</v>
      </c>
      <c r="H391" s="21">
        <v>9106033267</v>
      </c>
      <c r="I391" t="s">
        <v>1409</v>
      </c>
      <c r="J391" s="40" t="s">
        <v>7932</v>
      </c>
      <c r="L391" s="42" t="s">
        <v>26</v>
      </c>
      <c r="M391" s="42" t="s">
        <v>1611</v>
      </c>
      <c r="N391" s="43" t="s">
        <v>1409</v>
      </c>
      <c r="O391" s="15" t="s">
        <v>6273</v>
      </c>
      <c r="S391" s="40" t="s">
        <v>7933</v>
      </c>
      <c r="V391" s="40" t="s">
        <v>7933</v>
      </c>
      <c r="Y391" s="15" t="s">
        <v>6183</v>
      </c>
      <c r="AB391" s="51">
        <v>5111</v>
      </c>
      <c r="AC391" s="51">
        <v>131</v>
      </c>
      <c r="AE391" s="45">
        <v>1</v>
      </c>
      <c r="AG391" s="15">
        <v>41150</v>
      </c>
      <c r="AH391" s="46">
        <v>41150</v>
      </c>
      <c r="AL391" s="48">
        <v>8</v>
      </c>
      <c r="AN391" s="45">
        <v>3292</v>
      </c>
      <c r="AO391" s="48">
        <v>33311</v>
      </c>
      <c r="AQ391" s="52" t="s">
        <v>7050</v>
      </c>
      <c r="AR391" s="52">
        <v>156</v>
      </c>
      <c r="AS391" s="52">
        <v>632</v>
      </c>
    </row>
    <row r="392" spans="3:45" x14ac:dyDescent="0.25">
      <c r="C392" s="39" t="s">
        <v>5851</v>
      </c>
      <c r="D392" s="38" t="s">
        <v>3039</v>
      </c>
      <c r="E392" s="38" t="s">
        <v>25</v>
      </c>
      <c r="F392" s="39" t="s">
        <v>1409</v>
      </c>
      <c r="G392" t="s">
        <v>1409</v>
      </c>
      <c r="H392" s="21">
        <v>9106033292</v>
      </c>
      <c r="I392" t="s">
        <v>1409</v>
      </c>
      <c r="J392" s="40" t="s">
        <v>7938</v>
      </c>
      <c r="L392" s="42" t="s">
        <v>26</v>
      </c>
      <c r="M392" s="42" t="s">
        <v>1680</v>
      </c>
      <c r="N392" s="43" t="s">
        <v>1409</v>
      </c>
      <c r="O392" s="15" t="s">
        <v>6273</v>
      </c>
      <c r="S392" s="40" t="s">
        <v>7328</v>
      </c>
      <c r="V392" s="40" t="s">
        <v>7328</v>
      </c>
      <c r="Y392" s="15" t="s">
        <v>6172</v>
      </c>
      <c r="AB392" s="51">
        <v>5111</v>
      </c>
      <c r="AC392" s="51">
        <v>131</v>
      </c>
      <c r="AE392" s="45">
        <v>1</v>
      </c>
      <c r="AG392" s="15">
        <v>49500</v>
      </c>
      <c r="AH392" s="46">
        <v>49500</v>
      </c>
      <c r="AL392" s="48">
        <v>8</v>
      </c>
      <c r="AN392" s="45">
        <v>3960</v>
      </c>
      <c r="AO392" s="48">
        <v>33311</v>
      </c>
      <c r="AQ392" s="52" t="s">
        <v>7050</v>
      </c>
      <c r="AR392" s="52">
        <v>156</v>
      </c>
      <c r="AS392" s="52">
        <v>632</v>
      </c>
    </row>
    <row r="393" spans="3:45" x14ac:dyDescent="0.25">
      <c r="C393" s="39" t="s">
        <v>5851</v>
      </c>
      <c r="D393" s="38" t="s">
        <v>3039</v>
      </c>
      <c r="E393" s="38" t="s">
        <v>25</v>
      </c>
      <c r="F393" s="39" t="s">
        <v>1409</v>
      </c>
      <c r="G393" t="s">
        <v>1409</v>
      </c>
      <c r="H393" s="21">
        <v>9106033368</v>
      </c>
      <c r="I393" t="s">
        <v>1409</v>
      </c>
      <c r="J393" s="40" t="s">
        <v>7941</v>
      </c>
      <c r="L393" s="42" t="s">
        <v>26</v>
      </c>
      <c r="M393" s="42" t="s">
        <v>1985</v>
      </c>
      <c r="N393" s="43" t="s">
        <v>1409</v>
      </c>
      <c r="O393" s="15" t="s">
        <v>5925</v>
      </c>
      <c r="S393" s="40" t="s">
        <v>7942</v>
      </c>
      <c r="V393" s="40" t="s">
        <v>7942</v>
      </c>
      <c r="Y393" s="15" t="s">
        <v>6143</v>
      </c>
      <c r="AB393" s="51">
        <v>5111</v>
      </c>
      <c r="AC393" s="51">
        <v>131</v>
      </c>
      <c r="AE393" s="45">
        <v>2</v>
      </c>
      <c r="AG393" s="15">
        <v>70950</v>
      </c>
      <c r="AH393" s="46">
        <v>141900</v>
      </c>
      <c r="AL393" s="48">
        <v>8</v>
      </c>
      <c r="AN393" s="45">
        <v>11352</v>
      </c>
      <c r="AO393" s="48">
        <v>33311</v>
      </c>
      <c r="AQ393" s="52" t="s">
        <v>7050</v>
      </c>
      <c r="AR393" s="52">
        <v>156</v>
      </c>
      <c r="AS393" s="52">
        <v>632</v>
      </c>
    </row>
    <row r="394" spans="3:45" x14ac:dyDescent="0.25">
      <c r="C394" s="39" t="s">
        <v>5851</v>
      </c>
      <c r="D394" s="38" t="s">
        <v>3039</v>
      </c>
      <c r="E394" s="38" t="s">
        <v>25</v>
      </c>
      <c r="F394" s="39" t="s">
        <v>1409</v>
      </c>
      <c r="G394" t="s">
        <v>1409</v>
      </c>
      <c r="H394" s="21">
        <v>9106033368</v>
      </c>
      <c r="I394" t="s">
        <v>1409</v>
      </c>
      <c r="J394" s="40" t="s">
        <v>7941</v>
      </c>
      <c r="L394" s="42" t="s">
        <v>26</v>
      </c>
      <c r="M394" s="42" t="s">
        <v>1985</v>
      </c>
      <c r="N394" s="43" t="s">
        <v>1409</v>
      </c>
      <c r="O394" s="15" t="s">
        <v>5925</v>
      </c>
      <c r="S394" s="40" t="s">
        <v>7942</v>
      </c>
      <c r="V394" s="40" t="s">
        <v>7942</v>
      </c>
      <c r="Y394" s="15" t="s">
        <v>6128</v>
      </c>
      <c r="AB394" s="51">
        <v>5111</v>
      </c>
      <c r="AC394" s="51">
        <v>131</v>
      </c>
      <c r="AE394" s="45">
        <v>1</v>
      </c>
      <c r="AG394" s="15">
        <v>60885</v>
      </c>
      <c r="AH394" s="46">
        <v>60885</v>
      </c>
      <c r="AL394" s="48">
        <v>8</v>
      </c>
      <c r="AN394" s="45">
        <v>4870.8</v>
      </c>
      <c r="AO394" s="48">
        <v>33311</v>
      </c>
      <c r="AQ394" s="52" t="s">
        <v>7050</v>
      </c>
      <c r="AR394" s="52">
        <v>156</v>
      </c>
      <c r="AS394" s="52">
        <v>632</v>
      </c>
    </row>
    <row r="395" spans="3:45" x14ac:dyDescent="0.25">
      <c r="C395" s="39" t="s">
        <v>5851</v>
      </c>
      <c r="D395" s="38" t="s">
        <v>3039</v>
      </c>
      <c r="E395" s="38" t="s">
        <v>25</v>
      </c>
      <c r="F395" s="39" t="s">
        <v>1409</v>
      </c>
      <c r="G395" t="s">
        <v>1409</v>
      </c>
      <c r="H395" s="21">
        <v>9106033368</v>
      </c>
      <c r="I395" t="s">
        <v>1409</v>
      </c>
      <c r="J395" s="40" t="s">
        <v>7941</v>
      </c>
      <c r="L395" s="42" t="s">
        <v>26</v>
      </c>
      <c r="M395" s="42" t="s">
        <v>1985</v>
      </c>
      <c r="N395" s="43" t="s">
        <v>1409</v>
      </c>
      <c r="O395" s="15" t="s">
        <v>5925</v>
      </c>
      <c r="S395" s="40" t="s">
        <v>7942</v>
      </c>
      <c r="V395" s="40" t="s">
        <v>7942</v>
      </c>
      <c r="Y395" s="15" t="s">
        <v>6227</v>
      </c>
      <c r="AB395" s="51">
        <v>5111</v>
      </c>
      <c r="AC395" s="51">
        <v>131</v>
      </c>
      <c r="AE395" s="45">
        <v>2</v>
      </c>
      <c r="AG395" s="15">
        <v>46000</v>
      </c>
      <c r="AH395" s="46">
        <v>92000</v>
      </c>
      <c r="AL395" s="48">
        <v>8</v>
      </c>
      <c r="AN395" s="45">
        <v>7360</v>
      </c>
      <c r="AO395" s="48">
        <v>33311</v>
      </c>
      <c r="AQ395" s="52" t="s">
        <v>7050</v>
      </c>
      <c r="AR395" s="52">
        <v>156</v>
      </c>
      <c r="AS395" s="52">
        <v>632</v>
      </c>
    </row>
    <row r="396" spans="3:45" x14ac:dyDescent="0.25">
      <c r="C396" s="39" t="s">
        <v>5851</v>
      </c>
      <c r="D396" s="38" t="s">
        <v>3039</v>
      </c>
      <c r="E396" s="38" t="s">
        <v>25</v>
      </c>
      <c r="F396" s="39" t="s">
        <v>2159</v>
      </c>
      <c r="G396" t="s">
        <v>2159</v>
      </c>
      <c r="H396" s="21">
        <v>9106033624</v>
      </c>
      <c r="I396" t="s">
        <v>2159</v>
      </c>
      <c r="J396" s="40" t="s">
        <v>7956</v>
      </c>
      <c r="L396" s="42" t="s">
        <v>26</v>
      </c>
      <c r="M396" s="42" t="s">
        <v>2580</v>
      </c>
      <c r="N396" s="43" t="s">
        <v>2159</v>
      </c>
      <c r="O396" s="15" t="s">
        <v>7957</v>
      </c>
      <c r="S396" s="40" t="s">
        <v>7958</v>
      </c>
      <c r="V396" s="40" t="s">
        <v>7958</v>
      </c>
      <c r="Y396" s="15" t="s">
        <v>6179</v>
      </c>
      <c r="AB396" s="51">
        <v>5111</v>
      </c>
      <c r="AC396" s="51">
        <v>131</v>
      </c>
      <c r="AE396" s="45">
        <v>2</v>
      </c>
      <c r="AG396" s="15">
        <v>111058</v>
      </c>
      <c r="AH396" s="46">
        <v>222116</v>
      </c>
      <c r="AL396" s="48">
        <v>8</v>
      </c>
      <c r="AN396" s="45">
        <v>17769.28</v>
      </c>
      <c r="AO396" s="48">
        <v>33311</v>
      </c>
      <c r="AQ396" s="52" t="s">
        <v>7050</v>
      </c>
      <c r="AR396" s="52">
        <v>156</v>
      </c>
      <c r="AS396" s="52">
        <v>632</v>
      </c>
    </row>
    <row r="397" spans="3:45" x14ac:dyDescent="0.25">
      <c r="C397" s="39" t="s">
        <v>5851</v>
      </c>
      <c r="D397" s="38" t="s">
        <v>3039</v>
      </c>
      <c r="E397" s="38" t="s">
        <v>25</v>
      </c>
      <c r="F397" s="39" t="s">
        <v>2159</v>
      </c>
      <c r="G397" t="s">
        <v>2159</v>
      </c>
      <c r="H397" s="21">
        <v>9106033624</v>
      </c>
      <c r="I397" t="s">
        <v>2159</v>
      </c>
      <c r="J397" s="40" t="s">
        <v>7956</v>
      </c>
      <c r="L397" s="42" t="s">
        <v>26</v>
      </c>
      <c r="M397" s="42" t="s">
        <v>2580</v>
      </c>
      <c r="N397" s="43" t="s">
        <v>2159</v>
      </c>
      <c r="O397" s="15" t="s">
        <v>7957</v>
      </c>
      <c r="S397" s="40" t="s">
        <v>7958</v>
      </c>
      <c r="V397" s="40" t="s">
        <v>7958</v>
      </c>
      <c r="Y397" s="15" t="s">
        <v>6227</v>
      </c>
      <c r="AB397" s="51">
        <v>5111</v>
      </c>
      <c r="AC397" s="51">
        <v>131</v>
      </c>
      <c r="AE397" s="45">
        <v>1</v>
      </c>
      <c r="AG397" s="15">
        <v>46000</v>
      </c>
      <c r="AH397" s="46">
        <v>46000</v>
      </c>
      <c r="AL397" s="48">
        <v>8</v>
      </c>
      <c r="AN397" s="45">
        <v>3680</v>
      </c>
      <c r="AO397" s="48">
        <v>33311</v>
      </c>
      <c r="AQ397" s="52" t="s">
        <v>7050</v>
      </c>
      <c r="AR397" s="52">
        <v>156</v>
      </c>
      <c r="AS397" s="52">
        <v>632</v>
      </c>
    </row>
    <row r="398" spans="3:45" x14ac:dyDescent="0.25">
      <c r="C398" s="39" t="s">
        <v>5851</v>
      </c>
      <c r="D398" s="38" t="s">
        <v>3039</v>
      </c>
      <c r="E398" s="38" t="s">
        <v>25</v>
      </c>
      <c r="F398" s="39" t="s">
        <v>2159</v>
      </c>
      <c r="G398" t="s">
        <v>2159</v>
      </c>
      <c r="H398" s="21">
        <v>9106033741</v>
      </c>
      <c r="I398" t="s">
        <v>2159</v>
      </c>
      <c r="J398" s="40" t="s">
        <v>7960</v>
      </c>
      <c r="L398" s="42" t="s">
        <v>26</v>
      </c>
      <c r="M398" s="42" t="s">
        <v>2448</v>
      </c>
      <c r="N398" s="43" t="s">
        <v>2159</v>
      </c>
      <c r="O398" s="15" t="s">
        <v>6078</v>
      </c>
      <c r="S398" s="40" t="s">
        <v>7961</v>
      </c>
      <c r="V398" s="40" t="s">
        <v>7961</v>
      </c>
      <c r="Y398" s="15" t="s">
        <v>6183</v>
      </c>
      <c r="AB398" s="51">
        <v>5111</v>
      </c>
      <c r="AC398" s="51">
        <v>131</v>
      </c>
      <c r="AE398" s="45">
        <v>2</v>
      </c>
      <c r="AG398" s="15">
        <v>41150</v>
      </c>
      <c r="AH398" s="46">
        <v>82300</v>
      </c>
      <c r="AL398" s="48">
        <v>8</v>
      </c>
      <c r="AN398" s="45">
        <v>6584</v>
      </c>
      <c r="AO398" s="48">
        <v>33311</v>
      </c>
      <c r="AQ398" s="52" t="s">
        <v>7050</v>
      </c>
      <c r="AR398" s="52">
        <v>156</v>
      </c>
      <c r="AS398" s="52">
        <v>632</v>
      </c>
    </row>
    <row r="399" spans="3:45" x14ac:dyDescent="0.25">
      <c r="C399" s="39" t="s">
        <v>5851</v>
      </c>
      <c r="D399" s="38" t="s">
        <v>3039</v>
      </c>
      <c r="E399" s="38" t="s">
        <v>25</v>
      </c>
      <c r="F399" s="39" t="s">
        <v>2159</v>
      </c>
      <c r="G399" t="s">
        <v>2159</v>
      </c>
      <c r="H399" s="21">
        <v>9106033861</v>
      </c>
      <c r="I399" t="s">
        <v>2159</v>
      </c>
      <c r="J399" s="40" t="s">
        <v>7966</v>
      </c>
      <c r="L399" s="42" t="s">
        <v>26</v>
      </c>
      <c r="M399" s="42" t="s">
        <v>2697</v>
      </c>
      <c r="N399" s="43" t="s">
        <v>2159</v>
      </c>
      <c r="O399" s="15" t="s">
        <v>6045</v>
      </c>
      <c r="S399" s="40" t="s">
        <v>7967</v>
      </c>
      <c r="V399" s="40" t="s">
        <v>7967</v>
      </c>
      <c r="Y399" s="15" t="s">
        <v>6181</v>
      </c>
      <c r="AB399" s="51">
        <v>5111</v>
      </c>
      <c r="AC399" s="51">
        <v>131</v>
      </c>
      <c r="AE399" s="45">
        <v>1</v>
      </c>
      <c r="AG399" s="15">
        <v>50400</v>
      </c>
      <c r="AH399" s="46">
        <v>50400</v>
      </c>
      <c r="AL399" s="48">
        <v>8</v>
      </c>
      <c r="AN399" s="45">
        <v>4032</v>
      </c>
      <c r="AO399" s="48">
        <v>33311</v>
      </c>
      <c r="AQ399" s="52" t="s">
        <v>7050</v>
      </c>
      <c r="AR399" s="52">
        <v>156</v>
      </c>
      <c r="AS399" s="52">
        <v>632</v>
      </c>
    </row>
    <row r="400" spans="3:45" x14ac:dyDescent="0.25">
      <c r="C400" s="39" t="s">
        <v>5851</v>
      </c>
      <c r="D400" s="38" t="s">
        <v>3039</v>
      </c>
      <c r="E400" s="38" t="s">
        <v>25</v>
      </c>
      <c r="F400" s="39" t="s">
        <v>2159</v>
      </c>
      <c r="G400" t="s">
        <v>2159</v>
      </c>
      <c r="H400" s="21">
        <v>9106034237</v>
      </c>
      <c r="I400" t="s">
        <v>2159</v>
      </c>
      <c r="J400" s="40" t="s">
        <v>7981</v>
      </c>
      <c r="L400" s="42" t="s">
        <v>26</v>
      </c>
      <c r="M400" s="42" t="s">
        <v>2781</v>
      </c>
      <c r="N400" s="43" t="s">
        <v>2159</v>
      </c>
      <c r="O400" s="15" t="s">
        <v>7982</v>
      </c>
      <c r="S400" s="40" t="s">
        <v>7983</v>
      </c>
      <c r="V400" s="40" t="s">
        <v>7983</v>
      </c>
      <c r="Y400" s="15" t="s">
        <v>6128</v>
      </c>
      <c r="AB400" s="51">
        <v>5111</v>
      </c>
      <c r="AC400" s="51">
        <v>131</v>
      </c>
      <c r="AE400" s="45">
        <v>1</v>
      </c>
      <c r="AG400" s="15">
        <v>60885</v>
      </c>
      <c r="AH400" s="46">
        <v>60885</v>
      </c>
      <c r="AL400" s="48">
        <v>8</v>
      </c>
      <c r="AN400" s="45">
        <v>4870.8</v>
      </c>
      <c r="AO400" s="48">
        <v>33311</v>
      </c>
      <c r="AQ400" s="52" t="s">
        <v>7050</v>
      </c>
      <c r="AR400" s="52">
        <v>156</v>
      </c>
      <c r="AS400" s="52">
        <v>632</v>
      </c>
    </row>
    <row r="401" spans="3:45" x14ac:dyDescent="0.25">
      <c r="C401" s="39" t="s">
        <v>5851</v>
      </c>
      <c r="D401" s="38" t="s">
        <v>3039</v>
      </c>
      <c r="E401" s="38" t="s">
        <v>25</v>
      </c>
      <c r="F401" s="39" t="s">
        <v>2159</v>
      </c>
      <c r="G401" t="s">
        <v>2159</v>
      </c>
      <c r="H401" s="21">
        <v>9106034237</v>
      </c>
      <c r="I401" t="s">
        <v>2159</v>
      </c>
      <c r="J401" s="40" t="s">
        <v>7981</v>
      </c>
      <c r="L401" s="42" t="s">
        <v>26</v>
      </c>
      <c r="M401" s="42" t="s">
        <v>2781</v>
      </c>
      <c r="N401" s="43" t="s">
        <v>2159</v>
      </c>
      <c r="O401" s="15" t="s">
        <v>7982</v>
      </c>
      <c r="S401" s="40" t="s">
        <v>7983</v>
      </c>
      <c r="V401" s="40" t="s">
        <v>7983</v>
      </c>
      <c r="Y401" s="15" t="s">
        <v>6179</v>
      </c>
      <c r="AB401" s="51">
        <v>5111</v>
      </c>
      <c r="AC401" s="51">
        <v>131</v>
      </c>
      <c r="AE401" s="45">
        <v>2</v>
      </c>
      <c r="AG401" s="15">
        <v>111058</v>
      </c>
      <c r="AH401" s="46">
        <v>222116</v>
      </c>
      <c r="AL401" s="48">
        <v>8</v>
      </c>
      <c r="AN401" s="45">
        <v>17769.28</v>
      </c>
      <c r="AO401" s="48">
        <v>33311</v>
      </c>
      <c r="AQ401" s="52" t="s">
        <v>7050</v>
      </c>
      <c r="AR401" s="52">
        <v>156</v>
      </c>
      <c r="AS401" s="52">
        <v>632</v>
      </c>
    </row>
    <row r="402" spans="3:45" x14ac:dyDescent="0.25">
      <c r="C402" s="39" t="s">
        <v>5851</v>
      </c>
      <c r="D402" s="38" t="s">
        <v>3039</v>
      </c>
      <c r="E402" s="38" t="s">
        <v>25</v>
      </c>
      <c r="F402" s="39" t="s">
        <v>2159</v>
      </c>
      <c r="G402" t="s">
        <v>2159</v>
      </c>
      <c r="H402" s="21">
        <v>9106034237</v>
      </c>
      <c r="I402" t="s">
        <v>2159</v>
      </c>
      <c r="J402" s="40" t="s">
        <v>7981</v>
      </c>
      <c r="L402" s="42" t="s">
        <v>26</v>
      </c>
      <c r="M402" s="42" t="s">
        <v>2781</v>
      </c>
      <c r="N402" s="43" t="s">
        <v>2159</v>
      </c>
      <c r="O402" s="15" t="s">
        <v>7982</v>
      </c>
      <c r="S402" s="40" t="s">
        <v>7983</v>
      </c>
      <c r="V402" s="40" t="s">
        <v>7983</v>
      </c>
      <c r="Y402" s="15" t="s">
        <v>6227</v>
      </c>
      <c r="AB402" s="51">
        <v>5111</v>
      </c>
      <c r="AC402" s="51">
        <v>131</v>
      </c>
      <c r="AE402" s="45">
        <v>1</v>
      </c>
      <c r="AG402" s="15">
        <v>46000</v>
      </c>
      <c r="AH402" s="46">
        <v>46000</v>
      </c>
      <c r="AL402" s="48">
        <v>8</v>
      </c>
      <c r="AN402" s="45">
        <v>3680</v>
      </c>
      <c r="AO402" s="48">
        <v>33311</v>
      </c>
      <c r="AQ402" s="52" t="s">
        <v>7050</v>
      </c>
      <c r="AR402" s="52">
        <v>156</v>
      </c>
      <c r="AS402" s="52">
        <v>632</v>
      </c>
    </row>
    <row r="403" spans="3:45" x14ac:dyDescent="0.25">
      <c r="C403" s="39" t="s">
        <v>5851</v>
      </c>
      <c r="D403" s="38" t="s">
        <v>3039</v>
      </c>
      <c r="E403" s="38" t="s">
        <v>25</v>
      </c>
      <c r="F403" s="39" t="s">
        <v>2159</v>
      </c>
      <c r="G403" t="s">
        <v>2159</v>
      </c>
      <c r="H403" s="21">
        <v>9106034237</v>
      </c>
      <c r="I403" t="s">
        <v>2159</v>
      </c>
      <c r="J403" s="40" t="s">
        <v>7981</v>
      </c>
      <c r="L403" s="42" t="s">
        <v>26</v>
      </c>
      <c r="M403" s="42" t="s">
        <v>2781</v>
      </c>
      <c r="N403" s="43" t="s">
        <v>2159</v>
      </c>
      <c r="O403" s="15" t="s">
        <v>7982</v>
      </c>
      <c r="S403" s="40" t="s">
        <v>7983</v>
      </c>
      <c r="V403" s="40" t="s">
        <v>7983</v>
      </c>
      <c r="Y403" s="15" t="s">
        <v>6168</v>
      </c>
      <c r="AB403" s="51">
        <v>5111</v>
      </c>
      <c r="AC403" s="51">
        <v>131</v>
      </c>
      <c r="AE403" s="45">
        <v>1</v>
      </c>
      <c r="AG403" s="15">
        <v>111606</v>
      </c>
      <c r="AH403" s="46">
        <v>111606</v>
      </c>
      <c r="AL403" s="48">
        <v>8</v>
      </c>
      <c r="AN403" s="45">
        <v>8928.48</v>
      </c>
      <c r="AO403" s="48">
        <v>33311</v>
      </c>
      <c r="AQ403" s="52" t="s">
        <v>7050</v>
      </c>
      <c r="AR403" s="52">
        <v>156</v>
      </c>
      <c r="AS403" s="52">
        <v>632</v>
      </c>
    </row>
    <row r="404" spans="3:45" x14ac:dyDescent="0.25">
      <c r="C404" s="39" t="s">
        <v>5851</v>
      </c>
      <c r="D404" s="38" t="s">
        <v>3039</v>
      </c>
      <c r="E404" s="38" t="s">
        <v>25</v>
      </c>
      <c r="F404" s="39" t="s">
        <v>2159</v>
      </c>
      <c r="G404" t="s">
        <v>2159</v>
      </c>
      <c r="H404" s="21">
        <v>9106034237</v>
      </c>
      <c r="I404" t="s">
        <v>2159</v>
      </c>
      <c r="J404" s="40" t="s">
        <v>7981</v>
      </c>
      <c r="L404" s="42" t="s">
        <v>26</v>
      </c>
      <c r="M404" s="42" t="s">
        <v>2781</v>
      </c>
      <c r="N404" s="43" t="s">
        <v>2159</v>
      </c>
      <c r="O404" s="15" t="s">
        <v>7982</v>
      </c>
      <c r="S404" s="40" t="s">
        <v>7983</v>
      </c>
      <c r="V404" s="40" t="s">
        <v>7983</v>
      </c>
      <c r="Y404" s="15" t="s">
        <v>6254</v>
      </c>
      <c r="AB404" s="51">
        <v>5111</v>
      </c>
      <c r="AC404" s="51">
        <v>131</v>
      </c>
      <c r="AE404" s="45">
        <v>1</v>
      </c>
      <c r="AG404" s="15">
        <v>45588</v>
      </c>
      <c r="AH404" s="46">
        <v>45588</v>
      </c>
      <c r="AL404" s="48">
        <v>8</v>
      </c>
      <c r="AN404" s="45">
        <v>3647.04</v>
      </c>
      <c r="AO404" s="48">
        <v>33311</v>
      </c>
      <c r="AQ404" s="52" t="s">
        <v>7050</v>
      </c>
      <c r="AR404" s="52">
        <v>156</v>
      </c>
      <c r="AS404" s="52">
        <v>632</v>
      </c>
    </row>
    <row r="405" spans="3:45" x14ac:dyDescent="0.25">
      <c r="C405" s="39" t="s">
        <v>5851</v>
      </c>
      <c r="D405" s="38" t="s">
        <v>3039</v>
      </c>
      <c r="E405" s="38" t="s">
        <v>25</v>
      </c>
      <c r="F405" s="39" t="s">
        <v>2159</v>
      </c>
      <c r="G405" t="s">
        <v>2159</v>
      </c>
      <c r="H405" s="21">
        <v>9106034237</v>
      </c>
      <c r="I405" t="s">
        <v>2159</v>
      </c>
      <c r="J405" s="40" t="s">
        <v>7981</v>
      </c>
      <c r="L405" s="42" t="s">
        <v>26</v>
      </c>
      <c r="M405" s="42" t="s">
        <v>2781</v>
      </c>
      <c r="N405" s="43" t="s">
        <v>2159</v>
      </c>
      <c r="O405" s="15" t="s">
        <v>7982</v>
      </c>
      <c r="S405" s="40" t="s">
        <v>7983</v>
      </c>
      <c r="V405" s="40" t="s">
        <v>7983</v>
      </c>
      <c r="Y405" s="15" t="s">
        <v>6143</v>
      </c>
      <c r="AB405" s="51">
        <v>5111</v>
      </c>
      <c r="AC405" s="51">
        <v>131</v>
      </c>
      <c r="AE405" s="45">
        <v>1</v>
      </c>
      <c r="AG405" s="15">
        <v>70950</v>
      </c>
      <c r="AH405" s="46">
        <v>70950</v>
      </c>
      <c r="AL405" s="48">
        <v>8</v>
      </c>
      <c r="AN405" s="45">
        <v>5676</v>
      </c>
      <c r="AO405" s="48">
        <v>33311</v>
      </c>
      <c r="AQ405" s="52" t="s">
        <v>7050</v>
      </c>
      <c r="AR405" s="52">
        <v>156</v>
      </c>
      <c r="AS405" s="52">
        <v>632</v>
      </c>
    </row>
    <row r="406" spans="3:45" x14ac:dyDescent="0.25">
      <c r="C406" s="39" t="s">
        <v>5851</v>
      </c>
      <c r="D406" s="38" t="s">
        <v>3039</v>
      </c>
      <c r="E406" s="38" t="s">
        <v>25</v>
      </c>
      <c r="F406" s="39" t="s">
        <v>2159</v>
      </c>
      <c r="G406" t="s">
        <v>2159</v>
      </c>
      <c r="H406" s="21">
        <v>9106034237</v>
      </c>
      <c r="I406" t="s">
        <v>2159</v>
      </c>
      <c r="J406" s="40" t="s">
        <v>7981</v>
      </c>
      <c r="L406" s="42" t="s">
        <v>26</v>
      </c>
      <c r="M406" s="42" t="s">
        <v>2781</v>
      </c>
      <c r="N406" s="43" t="s">
        <v>2159</v>
      </c>
      <c r="O406" s="15" t="s">
        <v>7982</v>
      </c>
      <c r="S406" s="40" t="s">
        <v>7983</v>
      </c>
      <c r="V406" s="40" t="s">
        <v>7983</v>
      </c>
      <c r="Y406" s="15" t="s">
        <v>6130</v>
      </c>
      <c r="AB406" s="51">
        <v>5111</v>
      </c>
      <c r="AC406" s="51">
        <v>131</v>
      </c>
      <c r="AE406" s="45">
        <v>2</v>
      </c>
      <c r="AG406" s="15">
        <v>73431</v>
      </c>
      <c r="AH406" s="46">
        <v>146862</v>
      </c>
      <c r="AL406" s="48">
        <v>8</v>
      </c>
      <c r="AN406" s="45">
        <v>11748.960000000001</v>
      </c>
      <c r="AO406" s="48">
        <v>33311</v>
      </c>
      <c r="AQ406" s="52" t="s">
        <v>7050</v>
      </c>
      <c r="AR406" s="52">
        <v>156</v>
      </c>
      <c r="AS406" s="52">
        <v>632</v>
      </c>
    </row>
    <row r="407" spans="3:45" x14ac:dyDescent="0.25">
      <c r="C407" s="39" t="s">
        <v>5851</v>
      </c>
      <c r="D407" s="38" t="s">
        <v>3039</v>
      </c>
      <c r="E407" s="38" t="s">
        <v>25</v>
      </c>
      <c r="F407" s="39" t="s">
        <v>2159</v>
      </c>
      <c r="G407" t="s">
        <v>2159</v>
      </c>
      <c r="H407" s="21">
        <v>9106034237</v>
      </c>
      <c r="I407" t="s">
        <v>2159</v>
      </c>
      <c r="J407" s="40" t="s">
        <v>7981</v>
      </c>
      <c r="L407" s="42" t="s">
        <v>26</v>
      </c>
      <c r="M407" s="42" t="s">
        <v>2781</v>
      </c>
      <c r="N407" s="43" t="s">
        <v>2159</v>
      </c>
      <c r="O407" s="15" t="s">
        <v>7982</v>
      </c>
      <c r="S407" s="40" t="s">
        <v>7983</v>
      </c>
      <c r="V407" s="40" t="s">
        <v>7983</v>
      </c>
      <c r="Y407" s="15" t="s">
        <v>6183</v>
      </c>
      <c r="AB407" s="51">
        <v>5111</v>
      </c>
      <c r="AC407" s="51">
        <v>131</v>
      </c>
      <c r="AE407" s="45">
        <v>2</v>
      </c>
      <c r="AG407" s="15">
        <v>41150</v>
      </c>
      <c r="AH407" s="46">
        <v>82300</v>
      </c>
      <c r="AL407" s="48">
        <v>8</v>
      </c>
      <c r="AN407" s="45">
        <v>6584</v>
      </c>
      <c r="AO407" s="48">
        <v>33311</v>
      </c>
      <c r="AQ407" s="52" t="s">
        <v>7050</v>
      </c>
      <c r="AR407" s="52">
        <v>156</v>
      </c>
      <c r="AS407" s="52">
        <v>632</v>
      </c>
    </row>
    <row r="408" spans="3:45" x14ac:dyDescent="0.25">
      <c r="C408" s="39" t="s">
        <v>5851</v>
      </c>
      <c r="D408" s="38" t="s">
        <v>3039</v>
      </c>
      <c r="E408" s="38" t="s">
        <v>25</v>
      </c>
      <c r="F408" s="39" t="s">
        <v>2159</v>
      </c>
      <c r="G408" t="s">
        <v>2159</v>
      </c>
      <c r="H408" s="21">
        <v>9106034397</v>
      </c>
      <c r="I408" t="s">
        <v>2159</v>
      </c>
      <c r="J408" s="40" t="s">
        <v>7988</v>
      </c>
      <c r="L408" s="42" t="s">
        <v>26</v>
      </c>
      <c r="M408" s="42" t="s">
        <v>2469</v>
      </c>
      <c r="N408" s="43" t="s">
        <v>2159</v>
      </c>
      <c r="O408" s="15" t="s">
        <v>6273</v>
      </c>
      <c r="S408" s="40" t="s">
        <v>7656</v>
      </c>
      <c r="V408" s="40" t="s">
        <v>7656</v>
      </c>
      <c r="Y408" s="15" t="s">
        <v>6128</v>
      </c>
      <c r="AB408" s="51">
        <v>5111</v>
      </c>
      <c r="AC408" s="51">
        <v>131</v>
      </c>
      <c r="AE408" s="45">
        <v>2</v>
      </c>
      <c r="AG408" s="15">
        <v>60885</v>
      </c>
      <c r="AH408" s="46">
        <v>121770</v>
      </c>
      <c r="AL408" s="48">
        <v>8</v>
      </c>
      <c r="AN408" s="45">
        <v>9741.6</v>
      </c>
      <c r="AO408" s="48">
        <v>33311</v>
      </c>
      <c r="AQ408" s="52" t="s">
        <v>7050</v>
      </c>
      <c r="AR408" s="52">
        <v>156</v>
      </c>
      <c r="AS408" s="52">
        <v>632</v>
      </c>
    </row>
    <row r="409" spans="3:45" x14ac:dyDescent="0.25">
      <c r="C409" s="39" t="s">
        <v>5851</v>
      </c>
      <c r="D409" s="38" t="s">
        <v>3039</v>
      </c>
      <c r="E409" s="38" t="s">
        <v>25</v>
      </c>
      <c r="F409" s="39" t="s">
        <v>2159</v>
      </c>
      <c r="G409" t="s">
        <v>2159</v>
      </c>
      <c r="H409" s="21">
        <v>9106034356</v>
      </c>
      <c r="I409" t="s">
        <v>2159</v>
      </c>
      <c r="J409" s="40" t="s">
        <v>7991</v>
      </c>
      <c r="L409" s="42" t="s">
        <v>26</v>
      </c>
      <c r="M409" s="42" t="s">
        <v>2739</v>
      </c>
      <c r="N409" s="43" t="s">
        <v>2159</v>
      </c>
      <c r="O409" s="15" t="s">
        <v>5945</v>
      </c>
      <c r="S409" s="40" t="s">
        <v>7992</v>
      </c>
      <c r="V409" s="40" t="s">
        <v>7992</v>
      </c>
      <c r="Y409" s="15" t="s">
        <v>6183</v>
      </c>
      <c r="AB409" s="51">
        <v>5111</v>
      </c>
      <c r="AC409" s="51">
        <v>131</v>
      </c>
      <c r="AE409" s="45">
        <v>2</v>
      </c>
      <c r="AG409" s="15">
        <v>41150</v>
      </c>
      <c r="AH409" s="46">
        <v>82300</v>
      </c>
      <c r="AL409" s="48">
        <v>8</v>
      </c>
      <c r="AN409" s="45">
        <v>6584</v>
      </c>
      <c r="AO409" s="48">
        <v>33311</v>
      </c>
      <c r="AQ409" s="52" t="s">
        <v>7050</v>
      </c>
      <c r="AR409" s="52">
        <v>156</v>
      </c>
      <c r="AS409" s="52">
        <v>632</v>
      </c>
    </row>
    <row r="410" spans="3:45" x14ac:dyDescent="0.25">
      <c r="C410" s="39" t="s">
        <v>5851</v>
      </c>
      <c r="D410" s="38" t="s">
        <v>3039</v>
      </c>
      <c r="E410" s="38" t="s">
        <v>25</v>
      </c>
      <c r="F410" s="39" t="s">
        <v>2159</v>
      </c>
      <c r="G410" t="s">
        <v>2159</v>
      </c>
      <c r="H410" s="21">
        <v>9106034479</v>
      </c>
      <c r="I410" t="s">
        <v>2159</v>
      </c>
      <c r="J410" s="40" t="s">
        <v>7997</v>
      </c>
      <c r="L410" s="42" t="s">
        <v>26</v>
      </c>
      <c r="M410" s="42" t="s">
        <v>2277</v>
      </c>
      <c r="N410" s="43" t="s">
        <v>2159</v>
      </c>
      <c r="O410" s="15" t="s">
        <v>6273</v>
      </c>
      <c r="S410" s="40" t="s">
        <v>7998</v>
      </c>
      <c r="V410" s="40" t="s">
        <v>7998</v>
      </c>
      <c r="Y410" s="15" t="s">
        <v>6168</v>
      </c>
      <c r="AB410" s="51">
        <v>5111</v>
      </c>
      <c r="AC410" s="51">
        <v>131</v>
      </c>
      <c r="AE410" s="45">
        <v>1</v>
      </c>
      <c r="AG410" s="15">
        <v>111606</v>
      </c>
      <c r="AH410" s="46">
        <v>111606</v>
      </c>
      <c r="AL410" s="48">
        <v>8</v>
      </c>
      <c r="AN410" s="45">
        <v>8928.48</v>
      </c>
      <c r="AO410" s="48">
        <v>33311</v>
      </c>
      <c r="AQ410" s="52" t="s">
        <v>7050</v>
      </c>
      <c r="AR410" s="52">
        <v>156</v>
      </c>
      <c r="AS410" s="52">
        <v>632</v>
      </c>
    </row>
    <row r="411" spans="3:45" x14ac:dyDescent="0.25">
      <c r="C411" s="39" t="s">
        <v>5851</v>
      </c>
      <c r="D411" s="38" t="s">
        <v>3039</v>
      </c>
      <c r="E411" s="38" t="s">
        <v>25</v>
      </c>
      <c r="F411" s="39" t="s">
        <v>2159</v>
      </c>
      <c r="G411" t="s">
        <v>2159</v>
      </c>
      <c r="H411" s="21">
        <v>9106034479</v>
      </c>
      <c r="I411" t="s">
        <v>2159</v>
      </c>
      <c r="J411" s="40" t="s">
        <v>7997</v>
      </c>
      <c r="L411" s="42" t="s">
        <v>26</v>
      </c>
      <c r="M411" s="42" t="s">
        <v>2277</v>
      </c>
      <c r="N411" s="43" t="s">
        <v>2159</v>
      </c>
      <c r="O411" s="15" t="s">
        <v>6273</v>
      </c>
      <c r="S411" s="40" t="s">
        <v>7998</v>
      </c>
      <c r="V411" s="40" t="s">
        <v>7998</v>
      </c>
      <c r="Y411" s="15" t="s">
        <v>6227</v>
      </c>
      <c r="AB411" s="51">
        <v>5111</v>
      </c>
      <c r="AC411" s="51">
        <v>131</v>
      </c>
      <c r="AE411" s="45">
        <v>2</v>
      </c>
      <c r="AG411" s="15">
        <v>46000</v>
      </c>
      <c r="AH411" s="46">
        <v>92000</v>
      </c>
      <c r="AL411" s="48">
        <v>8</v>
      </c>
      <c r="AN411" s="45">
        <v>7360</v>
      </c>
      <c r="AO411" s="48">
        <v>33311</v>
      </c>
      <c r="AQ411" s="52" t="s">
        <v>7050</v>
      </c>
      <c r="AR411" s="52">
        <v>156</v>
      </c>
      <c r="AS411" s="52">
        <v>632</v>
      </c>
    </row>
    <row r="412" spans="3:45" x14ac:dyDescent="0.25">
      <c r="C412" s="39" t="s">
        <v>5851</v>
      </c>
      <c r="D412" s="38" t="s">
        <v>3039</v>
      </c>
      <c r="E412" s="38" t="s">
        <v>25</v>
      </c>
      <c r="F412" s="39" t="s">
        <v>2159</v>
      </c>
      <c r="G412" t="s">
        <v>2159</v>
      </c>
      <c r="H412" s="21">
        <v>9106034497</v>
      </c>
      <c r="I412" t="s">
        <v>2159</v>
      </c>
      <c r="J412" s="40" t="s">
        <v>7999</v>
      </c>
      <c r="L412" s="42" t="s">
        <v>26</v>
      </c>
      <c r="M412" s="42" t="s">
        <v>2244</v>
      </c>
      <c r="N412" s="43" t="s">
        <v>2159</v>
      </c>
      <c r="O412" s="15" t="s">
        <v>6273</v>
      </c>
      <c r="S412" s="40" t="s">
        <v>8000</v>
      </c>
      <c r="V412" s="40" t="s">
        <v>8000</v>
      </c>
      <c r="Y412" s="15" t="s">
        <v>6227</v>
      </c>
      <c r="AB412" s="51">
        <v>5111</v>
      </c>
      <c r="AC412" s="51">
        <v>131</v>
      </c>
      <c r="AE412" s="45">
        <v>1</v>
      </c>
      <c r="AG412" s="15">
        <v>46000</v>
      </c>
      <c r="AH412" s="46">
        <v>46000</v>
      </c>
      <c r="AL412" s="48">
        <v>8</v>
      </c>
      <c r="AN412" s="45">
        <v>3680</v>
      </c>
      <c r="AO412" s="48">
        <v>33311</v>
      </c>
      <c r="AQ412" s="52" t="s">
        <v>7050</v>
      </c>
      <c r="AR412" s="52">
        <v>156</v>
      </c>
      <c r="AS412" s="52">
        <v>632</v>
      </c>
    </row>
    <row r="413" spans="3:45" x14ac:dyDescent="0.25">
      <c r="C413" s="39" t="s">
        <v>5851</v>
      </c>
      <c r="D413" s="38" t="s">
        <v>3039</v>
      </c>
      <c r="E413" s="38" t="s">
        <v>25</v>
      </c>
      <c r="F413" s="39" t="s">
        <v>2159</v>
      </c>
      <c r="G413" t="s">
        <v>2159</v>
      </c>
      <c r="H413" s="21">
        <v>9106034497</v>
      </c>
      <c r="I413" t="s">
        <v>2159</v>
      </c>
      <c r="J413" s="40" t="s">
        <v>7999</v>
      </c>
      <c r="L413" s="42" t="s">
        <v>26</v>
      </c>
      <c r="M413" s="42" t="s">
        <v>2244</v>
      </c>
      <c r="N413" s="43" t="s">
        <v>2159</v>
      </c>
      <c r="O413" s="15" t="s">
        <v>6273</v>
      </c>
      <c r="S413" s="40" t="s">
        <v>8000</v>
      </c>
      <c r="V413" s="40" t="s">
        <v>8000</v>
      </c>
      <c r="Y413" s="15" t="s">
        <v>6128</v>
      </c>
      <c r="AB413" s="51">
        <v>5111</v>
      </c>
      <c r="AC413" s="51">
        <v>131</v>
      </c>
      <c r="AE413" s="45">
        <v>2</v>
      </c>
      <c r="AG413" s="15">
        <v>60885</v>
      </c>
      <c r="AH413" s="46">
        <v>121770</v>
      </c>
      <c r="AL413" s="48">
        <v>8</v>
      </c>
      <c r="AN413" s="45">
        <v>9741.6</v>
      </c>
      <c r="AO413" s="48">
        <v>33311</v>
      </c>
      <c r="AQ413" s="52" t="s">
        <v>7050</v>
      </c>
      <c r="AR413" s="52">
        <v>156</v>
      </c>
      <c r="AS413" s="52">
        <v>632</v>
      </c>
    </row>
    <row r="414" spans="3:45" x14ac:dyDescent="0.25">
      <c r="C414" s="39" t="s">
        <v>5851</v>
      </c>
      <c r="D414" s="38" t="s">
        <v>3039</v>
      </c>
      <c r="E414" s="38" t="s">
        <v>25</v>
      </c>
      <c r="F414" s="39" t="s">
        <v>2159</v>
      </c>
      <c r="G414" t="s">
        <v>2159</v>
      </c>
      <c r="H414" s="21">
        <v>9106034518</v>
      </c>
      <c r="I414" t="s">
        <v>2159</v>
      </c>
      <c r="J414" s="40" t="s">
        <v>8001</v>
      </c>
      <c r="L414" s="42" t="s">
        <v>26</v>
      </c>
      <c r="M414" s="42" t="s">
        <v>2334</v>
      </c>
      <c r="N414" s="43" t="s">
        <v>2159</v>
      </c>
      <c r="O414" s="15" t="s">
        <v>6279</v>
      </c>
      <c r="S414" s="40" t="s">
        <v>8002</v>
      </c>
      <c r="V414" s="40" t="s">
        <v>8002</v>
      </c>
      <c r="Y414" s="15" t="s">
        <v>6130</v>
      </c>
      <c r="AB414" s="51">
        <v>5111</v>
      </c>
      <c r="AC414" s="51">
        <v>131</v>
      </c>
      <c r="AE414" s="45">
        <v>1</v>
      </c>
      <c r="AG414" s="15">
        <v>73431</v>
      </c>
      <c r="AH414" s="46">
        <v>73431</v>
      </c>
      <c r="AL414" s="48">
        <v>8</v>
      </c>
      <c r="AN414" s="45">
        <v>5874.4800000000005</v>
      </c>
      <c r="AO414" s="48">
        <v>33311</v>
      </c>
      <c r="AQ414" s="52" t="s">
        <v>7050</v>
      </c>
      <c r="AR414" s="52">
        <v>156</v>
      </c>
      <c r="AS414" s="52">
        <v>632</v>
      </c>
    </row>
    <row r="415" spans="3:45" x14ac:dyDescent="0.25">
      <c r="C415" s="39" t="s">
        <v>5851</v>
      </c>
      <c r="D415" s="38" t="s">
        <v>3039</v>
      </c>
      <c r="E415" s="38" t="s">
        <v>25</v>
      </c>
      <c r="F415" s="39" t="s">
        <v>2159</v>
      </c>
      <c r="G415" t="s">
        <v>2159</v>
      </c>
      <c r="H415" s="21">
        <v>9106034617</v>
      </c>
      <c r="I415" t="s">
        <v>2159</v>
      </c>
      <c r="J415" s="40" t="s">
        <v>8005</v>
      </c>
      <c r="L415" s="42" t="s">
        <v>26</v>
      </c>
      <c r="M415" s="42" t="s">
        <v>2703</v>
      </c>
      <c r="N415" s="43" t="s">
        <v>2159</v>
      </c>
      <c r="O415" s="15" t="s">
        <v>5925</v>
      </c>
      <c r="S415" s="40" t="s">
        <v>7344</v>
      </c>
      <c r="V415" s="40" t="s">
        <v>7344</v>
      </c>
      <c r="Y415" s="15" t="s">
        <v>6128</v>
      </c>
      <c r="AB415" s="51">
        <v>5111</v>
      </c>
      <c r="AC415" s="51">
        <v>131</v>
      </c>
      <c r="AE415" s="45">
        <v>1</v>
      </c>
      <c r="AG415" s="15">
        <v>60885</v>
      </c>
      <c r="AH415" s="46">
        <v>60885</v>
      </c>
      <c r="AL415" s="48">
        <v>8</v>
      </c>
      <c r="AN415" s="45">
        <v>4870.8</v>
      </c>
      <c r="AO415" s="48">
        <v>33311</v>
      </c>
      <c r="AQ415" s="52" t="s">
        <v>7050</v>
      </c>
      <c r="AR415" s="52">
        <v>156</v>
      </c>
      <c r="AS415" s="52">
        <v>632</v>
      </c>
    </row>
    <row r="416" spans="3:45" x14ac:dyDescent="0.25">
      <c r="C416" s="39" t="s">
        <v>5851</v>
      </c>
      <c r="D416" s="38" t="s">
        <v>3039</v>
      </c>
      <c r="E416" s="38" t="s">
        <v>25</v>
      </c>
      <c r="F416" s="39" t="s">
        <v>2159</v>
      </c>
      <c r="G416" t="s">
        <v>2159</v>
      </c>
      <c r="H416" s="21">
        <v>9106034677</v>
      </c>
      <c r="I416" t="s">
        <v>2159</v>
      </c>
      <c r="J416" s="40" t="s">
        <v>8010</v>
      </c>
      <c r="L416" s="42" t="s">
        <v>26</v>
      </c>
      <c r="M416" s="42" t="s">
        <v>2808</v>
      </c>
      <c r="N416" s="43" t="s">
        <v>2159</v>
      </c>
      <c r="O416" s="15" t="s">
        <v>5929</v>
      </c>
      <c r="S416" s="40" t="s">
        <v>8011</v>
      </c>
      <c r="V416" s="40" t="s">
        <v>8011</v>
      </c>
      <c r="Y416" s="15" t="s">
        <v>6254</v>
      </c>
      <c r="AB416" s="51">
        <v>5111</v>
      </c>
      <c r="AC416" s="51">
        <v>131</v>
      </c>
      <c r="AE416" s="45">
        <v>2</v>
      </c>
      <c r="AG416" s="15">
        <v>45588</v>
      </c>
      <c r="AH416" s="46">
        <v>91176</v>
      </c>
      <c r="AL416" s="48">
        <v>8</v>
      </c>
      <c r="AN416" s="45">
        <v>7294.08</v>
      </c>
      <c r="AO416" s="48">
        <v>33311</v>
      </c>
      <c r="AQ416" s="52" t="s">
        <v>7050</v>
      </c>
      <c r="AR416" s="52">
        <v>156</v>
      </c>
      <c r="AS416" s="52">
        <v>632</v>
      </c>
    </row>
    <row r="417" spans="3:45" x14ac:dyDescent="0.25">
      <c r="C417" s="39" t="s">
        <v>5851</v>
      </c>
      <c r="D417" s="38" t="s">
        <v>3039</v>
      </c>
      <c r="E417" s="38" t="s">
        <v>25</v>
      </c>
      <c r="F417" s="39" t="s">
        <v>2159</v>
      </c>
      <c r="G417" t="s">
        <v>2159</v>
      </c>
      <c r="H417" s="21">
        <v>9106034677</v>
      </c>
      <c r="I417" t="s">
        <v>2159</v>
      </c>
      <c r="J417" s="40" t="s">
        <v>8010</v>
      </c>
      <c r="L417" s="42" t="s">
        <v>26</v>
      </c>
      <c r="M417" s="42" t="s">
        <v>2808</v>
      </c>
      <c r="N417" s="43" t="s">
        <v>2159</v>
      </c>
      <c r="O417" s="15" t="s">
        <v>5929</v>
      </c>
      <c r="S417" s="40" t="s">
        <v>8011</v>
      </c>
      <c r="V417" s="40" t="s">
        <v>8011</v>
      </c>
      <c r="Y417" s="15" t="s">
        <v>6183</v>
      </c>
      <c r="AB417" s="51">
        <v>5111</v>
      </c>
      <c r="AC417" s="51">
        <v>131</v>
      </c>
      <c r="AE417" s="45">
        <v>1</v>
      </c>
      <c r="AG417" s="15">
        <v>41150</v>
      </c>
      <c r="AH417" s="46">
        <v>41150</v>
      </c>
      <c r="AL417" s="48">
        <v>8</v>
      </c>
      <c r="AN417" s="45">
        <v>3292</v>
      </c>
      <c r="AO417" s="48">
        <v>33311</v>
      </c>
      <c r="AQ417" s="52" t="s">
        <v>7050</v>
      </c>
      <c r="AR417" s="52">
        <v>156</v>
      </c>
      <c r="AS417" s="52">
        <v>632</v>
      </c>
    </row>
    <row r="418" spans="3:45" x14ac:dyDescent="0.25">
      <c r="C418" s="39" t="s">
        <v>5851</v>
      </c>
      <c r="D418" s="38" t="s">
        <v>3039</v>
      </c>
      <c r="E418" s="38" t="s">
        <v>25</v>
      </c>
      <c r="F418" s="39" t="s">
        <v>2159</v>
      </c>
      <c r="G418" t="s">
        <v>2159</v>
      </c>
      <c r="H418" s="21">
        <v>9106034677</v>
      </c>
      <c r="I418" t="s">
        <v>2159</v>
      </c>
      <c r="J418" s="40" t="s">
        <v>8010</v>
      </c>
      <c r="L418" s="42" t="s">
        <v>26</v>
      </c>
      <c r="M418" s="42" t="s">
        <v>2808</v>
      </c>
      <c r="N418" s="43" t="s">
        <v>2159</v>
      </c>
      <c r="O418" s="15" t="s">
        <v>5929</v>
      </c>
      <c r="S418" s="40" t="s">
        <v>8011</v>
      </c>
      <c r="V418" s="40" t="s">
        <v>8011</v>
      </c>
      <c r="Y418" s="15" t="s">
        <v>6179</v>
      </c>
      <c r="AB418" s="51">
        <v>5111</v>
      </c>
      <c r="AC418" s="51">
        <v>131</v>
      </c>
      <c r="AE418" s="45">
        <v>1</v>
      </c>
      <c r="AG418" s="15">
        <v>111058</v>
      </c>
      <c r="AH418" s="46">
        <v>111058</v>
      </c>
      <c r="AL418" s="48">
        <v>8</v>
      </c>
      <c r="AN418" s="45">
        <v>8884.64</v>
      </c>
      <c r="AO418" s="48">
        <v>33311</v>
      </c>
      <c r="AQ418" s="52" t="s">
        <v>7050</v>
      </c>
      <c r="AR418" s="52">
        <v>156</v>
      </c>
      <c r="AS418" s="52">
        <v>632</v>
      </c>
    </row>
    <row r="419" spans="3:45" x14ac:dyDescent="0.25">
      <c r="C419" s="39" t="s">
        <v>5851</v>
      </c>
      <c r="D419" s="38" t="s">
        <v>3039</v>
      </c>
      <c r="E419" s="38" t="s">
        <v>25</v>
      </c>
      <c r="F419" s="39" t="s">
        <v>2159</v>
      </c>
      <c r="G419" t="s">
        <v>2159</v>
      </c>
      <c r="H419" s="21">
        <v>9106034737</v>
      </c>
      <c r="I419" t="s">
        <v>2159</v>
      </c>
      <c r="J419" s="40" t="s">
        <v>8016</v>
      </c>
      <c r="L419" s="42" t="s">
        <v>26</v>
      </c>
      <c r="M419" s="42" t="s">
        <v>2895</v>
      </c>
      <c r="N419" s="43" t="s">
        <v>2159</v>
      </c>
      <c r="O419" s="15" t="s">
        <v>8017</v>
      </c>
      <c r="S419" s="40" t="s">
        <v>8018</v>
      </c>
      <c r="V419" s="40" t="s">
        <v>8018</v>
      </c>
      <c r="Y419" s="15" t="s">
        <v>6179</v>
      </c>
      <c r="AB419" s="51">
        <v>5111</v>
      </c>
      <c r="AC419" s="51">
        <v>131</v>
      </c>
      <c r="AE419" s="45">
        <v>2</v>
      </c>
      <c r="AG419" s="15">
        <v>111058</v>
      </c>
      <c r="AH419" s="46">
        <v>222116</v>
      </c>
      <c r="AL419" s="48">
        <v>8</v>
      </c>
      <c r="AN419" s="45">
        <v>17769.28</v>
      </c>
      <c r="AO419" s="48">
        <v>33311</v>
      </c>
      <c r="AQ419" s="52" t="s">
        <v>7050</v>
      </c>
      <c r="AR419" s="52">
        <v>156</v>
      </c>
      <c r="AS419" s="52">
        <v>632</v>
      </c>
    </row>
    <row r="420" spans="3:45" x14ac:dyDescent="0.25">
      <c r="C420" s="39" t="s">
        <v>5851</v>
      </c>
      <c r="D420" s="38" t="s">
        <v>3039</v>
      </c>
      <c r="E420" s="38" t="s">
        <v>25</v>
      </c>
      <c r="F420" s="39" t="s">
        <v>2159</v>
      </c>
      <c r="G420" t="s">
        <v>2159</v>
      </c>
      <c r="H420" s="21">
        <v>9106034737</v>
      </c>
      <c r="I420" t="s">
        <v>2159</v>
      </c>
      <c r="J420" s="40" t="s">
        <v>8016</v>
      </c>
      <c r="L420" s="42" t="s">
        <v>26</v>
      </c>
      <c r="M420" s="42" t="s">
        <v>2895</v>
      </c>
      <c r="N420" s="43" t="s">
        <v>2159</v>
      </c>
      <c r="O420" s="15" t="s">
        <v>8017</v>
      </c>
      <c r="S420" s="40" t="s">
        <v>8018</v>
      </c>
      <c r="V420" s="40" t="s">
        <v>8018</v>
      </c>
      <c r="Y420" s="15" t="s">
        <v>6143</v>
      </c>
      <c r="AB420" s="51">
        <v>5111</v>
      </c>
      <c r="AC420" s="51">
        <v>131</v>
      </c>
      <c r="AE420" s="45">
        <v>2</v>
      </c>
      <c r="AG420" s="15">
        <v>70950</v>
      </c>
      <c r="AH420" s="46">
        <v>141900</v>
      </c>
      <c r="AL420" s="48">
        <v>8</v>
      </c>
      <c r="AN420" s="45">
        <v>11352</v>
      </c>
      <c r="AO420" s="48">
        <v>33311</v>
      </c>
      <c r="AQ420" s="52" t="s">
        <v>7050</v>
      </c>
      <c r="AR420" s="52">
        <v>156</v>
      </c>
      <c r="AS420" s="52">
        <v>632</v>
      </c>
    </row>
    <row r="421" spans="3:45" x14ac:dyDescent="0.25">
      <c r="C421" s="39" t="s">
        <v>5851</v>
      </c>
      <c r="D421" s="38" t="s">
        <v>3039</v>
      </c>
      <c r="E421" s="38" t="s">
        <v>25</v>
      </c>
      <c r="F421" s="39" t="s">
        <v>2159</v>
      </c>
      <c r="G421" t="s">
        <v>2159</v>
      </c>
      <c r="H421" s="21">
        <v>9106034737</v>
      </c>
      <c r="I421" t="s">
        <v>2159</v>
      </c>
      <c r="J421" s="40" t="s">
        <v>8016</v>
      </c>
      <c r="L421" s="42" t="s">
        <v>26</v>
      </c>
      <c r="M421" s="42" t="s">
        <v>2895</v>
      </c>
      <c r="N421" s="43" t="s">
        <v>2159</v>
      </c>
      <c r="O421" s="15" t="s">
        <v>8017</v>
      </c>
      <c r="S421" s="40" t="s">
        <v>8018</v>
      </c>
      <c r="V421" s="40" t="s">
        <v>8018</v>
      </c>
      <c r="Y421" s="15" t="s">
        <v>6183</v>
      </c>
      <c r="AB421" s="51">
        <v>5111</v>
      </c>
      <c r="AC421" s="51">
        <v>131</v>
      </c>
      <c r="AE421" s="45">
        <v>2</v>
      </c>
      <c r="AG421" s="15">
        <v>41150</v>
      </c>
      <c r="AH421" s="46">
        <v>82300</v>
      </c>
      <c r="AL421" s="48">
        <v>8</v>
      </c>
      <c r="AN421" s="45">
        <v>6584</v>
      </c>
      <c r="AO421" s="48">
        <v>33311</v>
      </c>
      <c r="AQ421" s="52" t="s">
        <v>7050</v>
      </c>
      <c r="AR421" s="52">
        <v>156</v>
      </c>
      <c r="AS421" s="52">
        <v>632</v>
      </c>
    </row>
    <row r="422" spans="3:45" x14ac:dyDescent="0.25">
      <c r="C422" s="39" t="s">
        <v>5851</v>
      </c>
      <c r="D422" s="38" t="s">
        <v>3039</v>
      </c>
      <c r="E422" s="38" t="s">
        <v>25</v>
      </c>
      <c r="F422" s="39" t="s">
        <v>2159</v>
      </c>
      <c r="G422" t="s">
        <v>2159</v>
      </c>
      <c r="H422" s="21">
        <v>9106034764</v>
      </c>
      <c r="I422" t="s">
        <v>2159</v>
      </c>
      <c r="J422" s="40" t="s">
        <v>8021</v>
      </c>
      <c r="L422" s="42" t="s">
        <v>26</v>
      </c>
      <c r="M422" s="42" t="s">
        <v>2799</v>
      </c>
      <c r="N422" s="43" t="s">
        <v>2159</v>
      </c>
      <c r="O422" s="15" t="s">
        <v>5929</v>
      </c>
      <c r="S422" s="40" t="s">
        <v>8022</v>
      </c>
      <c r="V422" s="40" t="s">
        <v>8022</v>
      </c>
      <c r="Y422" s="15" t="s">
        <v>6183</v>
      </c>
      <c r="AB422" s="51">
        <v>5111</v>
      </c>
      <c r="AC422" s="51">
        <v>131</v>
      </c>
      <c r="AE422" s="45">
        <v>1</v>
      </c>
      <c r="AG422" s="15">
        <v>41150</v>
      </c>
      <c r="AH422" s="46">
        <v>41150</v>
      </c>
      <c r="AL422" s="48">
        <v>8</v>
      </c>
      <c r="AN422" s="45">
        <v>3292</v>
      </c>
      <c r="AO422" s="48">
        <v>33311</v>
      </c>
      <c r="AQ422" s="52" t="s">
        <v>7050</v>
      </c>
      <c r="AR422" s="52">
        <v>156</v>
      </c>
      <c r="AS422" s="52">
        <v>632</v>
      </c>
    </row>
    <row r="423" spans="3:45" x14ac:dyDescent="0.25">
      <c r="C423" s="39" t="s">
        <v>5851</v>
      </c>
      <c r="D423" s="38" t="s">
        <v>3039</v>
      </c>
      <c r="E423" s="38" t="s">
        <v>25</v>
      </c>
      <c r="F423" s="39" t="s">
        <v>2159</v>
      </c>
      <c r="G423" t="s">
        <v>2159</v>
      </c>
      <c r="H423" s="21">
        <v>9106034764</v>
      </c>
      <c r="I423" t="s">
        <v>2159</v>
      </c>
      <c r="J423" s="40" t="s">
        <v>8021</v>
      </c>
      <c r="L423" s="42" t="s">
        <v>26</v>
      </c>
      <c r="M423" s="42" t="s">
        <v>2799</v>
      </c>
      <c r="N423" s="43" t="s">
        <v>2159</v>
      </c>
      <c r="O423" s="15" t="s">
        <v>5929</v>
      </c>
      <c r="S423" s="40" t="s">
        <v>8022</v>
      </c>
      <c r="V423" s="40" t="s">
        <v>8022</v>
      </c>
      <c r="Y423" s="15" t="s">
        <v>6227</v>
      </c>
      <c r="AB423" s="51">
        <v>5111</v>
      </c>
      <c r="AC423" s="51">
        <v>131</v>
      </c>
      <c r="AE423" s="45">
        <v>1</v>
      </c>
      <c r="AG423" s="15">
        <v>46000</v>
      </c>
      <c r="AH423" s="46">
        <v>46000</v>
      </c>
      <c r="AL423" s="48">
        <v>8</v>
      </c>
      <c r="AN423" s="45">
        <v>3680</v>
      </c>
      <c r="AO423" s="48">
        <v>33311</v>
      </c>
      <c r="AQ423" s="52" t="s">
        <v>7050</v>
      </c>
      <c r="AR423" s="52">
        <v>156</v>
      </c>
      <c r="AS423" s="52">
        <v>632</v>
      </c>
    </row>
    <row r="424" spans="3:45" x14ac:dyDescent="0.25">
      <c r="C424" s="39" t="s">
        <v>5851</v>
      </c>
      <c r="D424" s="38" t="s">
        <v>3039</v>
      </c>
      <c r="E424" s="38" t="s">
        <v>25</v>
      </c>
      <c r="F424" s="39" t="s">
        <v>2159</v>
      </c>
      <c r="G424" t="s">
        <v>2159</v>
      </c>
      <c r="H424" s="21">
        <v>9106034764</v>
      </c>
      <c r="I424" t="s">
        <v>2159</v>
      </c>
      <c r="J424" s="40" t="s">
        <v>8021</v>
      </c>
      <c r="L424" s="42" t="s">
        <v>26</v>
      </c>
      <c r="M424" s="42" t="s">
        <v>2799</v>
      </c>
      <c r="N424" s="43" t="s">
        <v>2159</v>
      </c>
      <c r="O424" s="15" t="s">
        <v>5929</v>
      </c>
      <c r="S424" s="40" t="s">
        <v>8022</v>
      </c>
      <c r="V424" s="40" t="s">
        <v>8022</v>
      </c>
      <c r="Y424" s="15" t="s">
        <v>6143</v>
      </c>
      <c r="AB424" s="51">
        <v>5111</v>
      </c>
      <c r="AC424" s="51">
        <v>131</v>
      </c>
      <c r="AE424" s="45">
        <v>1</v>
      </c>
      <c r="AG424" s="15">
        <v>70950</v>
      </c>
      <c r="AH424" s="46">
        <v>70950</v>
      </c>
      <c r="AL424" s="48">
        <v>8</v>
      </c>
      <c r="AN424" s="45">
        <v>5676</v>
      </c>
      <c r="AO424" s="48">
        <v>33311</v>
      </c>
      <c r="AQ424" s="52" t="s">
        <v>7050</v>
      </c>
      <c r="AR424" s="52">
        <v>156</v>
      </c>
      <c r="AS424" s="52">
        <v>632</v>
      </c>
    </row>
    <row r="425" spans="3:45" x14ac:dyDescent="0.25">
      <c r="C425" s="39" t="s">
        <v>5851</v>
      </c>
      <c r="D425" s="38" t="s">
        <v>3039</v>
      </c>
      <c r="E425" s="38" t="s">
        <v>25</v>
      </c>
      <c r="F425" s="39" t="s">
        <v>2159</v>
      </c>
      <c r="G425" t="s">
        <v>2159</v>
      </c>
      <c r="H425" s="21">
        <v>9106034764</v>
      </c>
      <c r="I425" t="s">
        <v>2159</v>
      </c>
      <c r="J425" s="40" t="s">
        <v>8021</v>
      </c>
      <c r="L425" s="42" t="s">
        <v>26</v>
      </c>
      <c r="M425" s="42" t="s">
        <v>2799</v>
      </c>
      <c r="N425" s="43" t="s">
        <v>2159</v>
      </c>
      <c r="O425" s="15" t="s">
        <v>5929</v>
      </c>
      <c r="S425" s="40" t="s">
        <v>8022</v>
      </c>
      <c r="V425" s="40" t="s">
        <v>8022</v>
      </c>
      <c r="Y425" s="15" t="s">
        <v>6168</v>
      </c>
      <c r="AB425" s="51">
        <v>5111</v>
      </c>
      <c r="AC425" s="51">
        <v>131</v>
      </c>
      <c r="AE425" s="45">
        <v>1</v>
      </c>
      <c r="AG425" s="15">
        <v>111606</v>
      </c>
      <c r="AH425" s="46">
        <v>111606</v>
      </c>
      <c r="AL425" s="48">
        <v>8</v>
      </c>
      <c r="AN425" s="45">
        <v>8928.48</v>
      </c>
      <c r="AO425" s="48">
        <v>33311</v>
      </c>
      <c r="AQ425" s="52" t="s">
        <v>7050</v>
      </c>
      <c r="AR425" s="52">
        <v>156</v>
      </c>
      <c r="AS425" s="52">
        <v>632</v>
      </c>
    </row>
    <row r="426" spans="3:45" x14ac:dyDescent="0.25">
      <c r="C426" s="39" t="s">
        <v>5851</v>
      </c>
      <c r="D426" s="38" t="s">
        <v>3039</v>
      </c>
      <c r="E426" s="38" t="s">
        <v>25</v>
      </c>
      <c r="F426" s="39" t="s">
        <v>2159</v>
      </c>
      <c r="G426" t="s">
        <v>2159</v>
      </c>
      <c r="H426" s="21">
        <v>9106034788</v>
      </c>
      <c r="I426" t="s">
        <v>2159</v>
      </c>
      <c r="J426" s="40" t="s">
        <v>8023</v>
      </c>
      <c r="L426" s="42" t="s">
        <v>26</v>
      </c>
      <c r="M426" s="42" t="s">
        <v>2793</v>
      </c>
      <c r="N426" s="43" t="s">
        <v>2159</v>
      </c>
      <c r="O426" s="15" t="s">
        <v>8017</v>
      </c>
      <c r="S426" s="40" t="s">
        <v>8018</v>
      </c>
      <c r="V426" s="40" t="s">
        <v>8018</v>
      </c>
      <c r="Y426" s="15" t="s">
        <v>6143</v>
      </c>
      <c r="AB426" s="51">
        <v>5111</v>
      </c>
      <c r="AC426" s="51">
        <v>131</v>
      </c>
      <c r="AE426" s="45">
        <v>1</v>
      </c>
      <c r="AG426" s="15">
        <v>70950</v>
      </c>
      <c r="AH426" s="46">
        <v>70950</v>
      </c>
      <c r="AL426" s="48">
        <v>8</v>
      </c>
      <c r="AN426" s="45">
        <v>5676</v>
      </c>
      <c r="AO426" s="48">
        <v>33311</v>
      </c>
      <c r="AQ426" s="52" t="s">
        <v>7050</v>
      </c>
      <c r="AR426" s="52">
        <v>156</v>
      </c>
      <c r="AS426" s="52">
        <v>632</v>
      </c>
    </row>
    <row r="427" spans="3:45" x14ac:dyDescent="0.25">
      <c r="C427" s="39" t="s">
        <v>5851</v>
      </c>
      <c r="D427" s="38" t="s">
        <v>3039</v>
      </c>
      <c r="E427" s="38" t="s">
        <v>25</v>
      </c>
      <c r="F427" s="39" t="s">
        <v>2159</v>
      </c>
      <c r="G427" t="s">
        <v>2159</v>
      </c>
      <c r="H427" s="21">
        <v>9106034788</v>
      </c>
      <c r="I427" t="s">
        <v>2159</v>
      </c>
      <c r="J427" s="40" t="s">
        <v>8023</v>
      </c>
      <c r="L427" s="42" t="s">
        <v>26</v>
      </c>
      <c r="M427" s="42" t="s">
        <v>2793</v>
      </c>
      <c r="N427" s="43" t="s">
        <v>2159</v>
      </c>
      <c r="O427" s="15" t="s">
        <v>8017</v>
      </c>
      <c r="S427" s="40" t="s">
        <v>8018</v>
      </c>
      <c r="V427" s="40" t="s">
        <v>8018</v>
      </c>
      <c r="Y427" s="15" t="s">
        <v>6172</v>
      </c>
      <c r="AB427" s="51">
        <v>5111</v>
      </c>
      <c r="AC427" s="51">
        <v>131</v>
      </c>
      <c r="AE427" s="45">
        <v>1</v>
      </c>
      <c r="AG427" s="15">
        <v>49500</v>
      </c>
      <c r="AH427" s="46">
        <v>49500</v>
      </c>
      <c r="AL427" s="48">
        <v>8</v>
      </c>
      <c r="AN427" s="45">
        <v>3960</v>
      </c>
      <c r="AO427" s="48">
        <v>33311</v>
      </c>
      <c r="AQ427" s="52" t="s">
        <v>7050</v>
      </c>
      <c r="AR427" s="52">
        <v>156</v>
      </c>
      <c r="AS427" s="52">
        <v>632</v>
      </c>
    </row>
    <row r="428" spans="3:45" x14ac:dyDescent="0.25">
      <c r="C428" s="39" t="s">
        <v>5851</v>
      </c>
      <c r="D428" s="38" t="s">
        <v>3039</v>
      </c>
      <c r="E428" s="38" t="s">
        <v>25</v>
      </c>
      <c r="F428" s="39" t="s">
        <v>2159</v>
      </c>
      <c r="G428" t="s">
        <v>2159</v>
      </c>
      <c r="H428" s="21">
        <v>9106034788</v>
      </c>
      <c r="I428" t="s">
        <v>2159</v>
      </c>
      <c r="J428" s="40" t="s">
        <v>8023</v>
      </c>
      <c r="L428" s="42" t="s">
        <v>26</v>
      </c>
      <c r="M428" s="42" t="s">
        <v>2793</v>
      </c>
      <c r="N428" s="43" t="s">
        <v>2159</v>
      </c>
      <c r="O428" s="15" t="s">
        <v>8017</v>
      </c>
      <c r="S428" s="40" t="s">
        <v>8018</v>
      </c>
      <c r="V428" s="40" t="s">
        <v>8018</v>
      </c>
      <c r="Y428" s="15" t="s">
        <v>6128</v>
      </c>
      <c r="AB428" s="51">
        <v>5111</v>
      </c>
      <c r="AC428" s="51">
        <v>131</v>
      </c>
      <c r="AE428" s="45">
        <v>1</v>
      </c>
      <c r="AG428" s="15">
        <v>60885</v>
      </c>
      <c r="AH428" s="46">
        <v>60885</v>
      </c>
      <c r="AL428" s="48">
        <v>8</v>
      </c>
      <c r="AN428" s="45">
        <v>4870.8</v>
      </c>
      <c r="AO428" s="48">
        <v>33311</v>
      </c>
      <c r="AQ428" s="52" t="s">
        <v>7050</v>
      </c>
      <c r="AR428" s="52">
        <v>156</v>
      </c>
      <c r="AS428" s="52">
        <v>632</v>
      </c>
    </row>
    <row r="429" spans="3:45" x14ac:dyDescent="0.25">
      <c r="C429" s="39" t="s">
        <v>5851</v>
      </c>
      <c r="D429" s="38" t="s">
        <v>3039</v>
      </c>
      <c r="E429" s="38" t="s">
        <v>25</v>
      </c>
      <c r="F429" s="39" t="s">
        <v>2159</v>
      </c>
      <c r="G429" t="s">
        <v>2159</v>
      </c>
      <c r="H429" s="21">
        <v>9106034948</v>
      </c>
      <c r="I429" t="s">
        <v>2159</v>
      </c>
      <c r="J429" s="40" t="s">
        <v>8028</v>
      </c>
      <c r="L429" s="42" t="s">
        <v>26</v>
      </c>
      <c r="M429" s="42" t="s">
        <v>2856</v>
      </c>
      <c r="N429" s="43" t="s">
        <v>2159</v>
      </c>
      <c r="O429" s="15" t="s">
        <v>6049</v>
      </c>
      <c r="S429" s="40" t="s">
        <v>8029</v>
      </c>
      <c r="V429" s="40" t="s">
        <v>8029</v>
      </c>
      <c r="Y429" s="15" t="s">
        <v>6183</v>
      </c>
      <c r="AB429" s="51">
        <v>5111</v>
      </c>
      <c r="AC429" s="51">
        <v>131</v>
      </c>
      <c r="AE429" s="45">
        <v>1</v>
      </c>
      <c r="AG429" s="15">
        <v>41150</v>
      </c>
      <c r="AH429" s="46">
        <v>41150</v>
      </c>
      <c r="AL429" s="48">
        <v>8</v>
      </c>
      <c r="AN429" s="45">
        <v>3292</v>
      </c>
      <c r="AO429" s="48">
        <v>33311</v>
      </c>
      <c r="AQ429" s="52" t="s">
        <v>7050</v>
      </c>
      <c r="AR429" s="52">
        <v>156</v>
      </c>
      <c r="AS429" s="52">
        <v>632</v>
      </c>
    </row>
    <row r="430" spans="3:45" x14ac:dyDescent="0.25">
      <c r="C430" s="39" t="s">
        <v>5851</v>
      </c>
      <c r="D430" s="38" t="s">
        <v>3039</v>
      </c>
      <c r="E430" s="38" t="s">
        <v>25</v>
      </c>
      <c r="F430" s="39" t="s">
        <v>2159</v>
      </c>
      <c r="G430" t="s">
        <v>2159</v>
      </c>
      <c r="H430" s="21">
        <v>9106034896</v>
      </c>
      <c r="I430" t="s">
        <v>2159</v>
      </c>
      <c r="J430" s="40" t="s">
        <v>8030</v>
      </c>
      <c r="L430" s="42" t="s">
        <v>26</v>
      </c>
      <c r="M430" s="42" t="s">
        <v>2787</v>
      </c>
      <c r="N430" s="43" t="s">
        <v>2159</v>
      </c>
      <c r="O430" s="15" t="s">
        <v>5929</v>
      </c>
      <c r="S430" s="40" t="s">
        <v>8031</v>
      </c>
      <c r="V430" s="40" t="s">
        <v>8031</v>
      </c>
      <c r="Y430" s="15" t="s">
        <v>6143</v>
      </c>
      <c r="AB430" s="51">
        <v>5111</v>
      </c>
      <c r="AC430" s="51">
        <v>131</v>
      </c>
      <c r="AE430" s="45">
        <v>1</v>
      </c>
      <c r="AG430" s="15">
        <v>70950</v>
      </c>
      <c r="AH430" s="46">
        <v>70950</v>
      </c>
      <c r="AL430" s="48">
        <v>8</v>
      </c>
      <c r="AN430" s="45">
        <v>5676</v>
      </c>
      <c r="AO430" s="48">
        <v>33311</v>
      </c>
      <c r="AQ430" s="52" t="s">
        <v>7050</v>
      </c>
      <c r="AR430" s="52">
        <v>156</v>
      </c>
      <c r="AS430" s="52">
        <v>632</v>
      </c>
    </row>
    <row r="431" spans="3:45" x14ac:dyDescent="0.25">
      <c r="C431" s="39" t="s">
        <v>5851</v>
      </c>
      <c r="D431" s="38" t="s">
        <v>3039</v>
      </c>
      <c r="E431" s="38" t="s">
        <v>25</v>
      </c>
      <c r="F431" s="39" t="s">
        <v>2159</v>
      </c>
      <c r="G431" t="s">
        <v>2159</v>
      </c>
      <c r="H431" s="21">
        <v>9106034896</v>
      </c>
      <c r="I431" t="s">
        <v>2159</v>
      </c>
      <c r="J431" s="40" t="s">
        <v>8030</v>
      </c>
      <c r="L431" s="42" t="s">
        <v>26</v>
      </c>
      <c r="M431" s="42" t="s">
        <v>2787</v>
      </c>
      <c r="N431" s="43" t="s">
        <v>2159</v>
      </c>
      <c r="O431" s="15" t="s">
        <v>5929</v>
      </c>
      <c r="S431" s="40" t="s">
        <v>8031</v>
      </c>
      <c r="V431" s="40" t="s">
        <v>8031</v>
      </c>
      <c r="Y431" s="15" t="s">
        <v>6227</v>
      </c>
      <c r="AB431" s="51">
        <v>5111</v>
      </c>
      <c r="AC431" s="51">
        <v>131</v>
      </c>
      <c r="AE431" s="45">
        <v>2</v>
      </c>
      <c r="AG431" s="15">
        <v>46000</v>
      </c>
      <c r="AH431" s="46">
        <v>92000</v>
      </c>
      <c r="AL431" s="48">
        <v>8</v>
      </c>
      <c r="AN431" s="45">
        <v>7360</v>
      </c>
      <c r="AO431" s="48">
        <v>33311</v>
      </c>
      <c r="AQ431" s="52" t="s">
        <v>7050</v>
      </c>
      <c r="AR431" s="52">
        <v>156</v>
      </c>
      <c r="AS431" s="52">
        <v>632</v>
      </c>
    </row>
    <row r="432" spans="3:45" x14ac:dyDescent="0.25">
      <c r="C432" s="39" t="s">
        <v>5851</v>
      </c>
      <c r="D432" s="38" t="s">
        <v>3039</v>
      </c>
      <c r="E432" s="38" t="s">
        <v>25</v>
      </c>
      <c r="F432" s="39" t="s">
        <v>2159</v>
      </c>
      <c r="G432" t="s">
        <v>2159</v>
      </c>
      <c r="H432" s="21">
        <v>9106035020</v>
      </c>
      <c r="I432" t="s">
        <v>2159</v>
      </c>
      <c r="J432" s="40" t="s">
        <v>8034</v>
      </c>
      <c r="L432" s="42" t="s">
        <v>26</v>
      </c>
      <c r="M432" s="42" t="s">
        <v>2265</v>
      </c>
      <c r="N432" s="43" t="s">
        <v>2159</v>
      </c>
      <c r="O432" s="15" t="s">
        <v>6078</v>
      </c>
      <c r="S432" s="40" t="s">
        <v>8035</v>
      </c>
      <c r="V432" s="40" t="s">
        <v>8035</v>
      </c>
      <c r="Y432" s="15" t="s">
        <v>6128</v>
      </c>
      <c r="AB432" s="51">
        <v>5111</v>
      </c>
      <c r="AC432" s="51">
        <v>131</v>
      </c>
      <c r="AE432" s="45">
        <v>2</v>
      </c>
      <c r="AG432" s="15">
        <v>60885</v>
      </c>
      <c r="AH432" s="46">
        <v>121770</v>
      </c>
      <c r="AL432" s="48">
        <v>8</v>
      </c>
      <c r="AN432" s="45">
        <v>9741.6</v>
      </c>
      <c r="AO432" s="48">
        <v>33311</v>
      </c>
      <c r="AQ432" s="52" t="s">
        <v>7050</v>
      </c>
      <c r="AR432" s="52">
        <v>156</v>
      </c>
      <c r="AS432" s="52">
        <v>632</v>
      </c>
    </row>
    <row r="433" spans="3:45" x14ac:dyDescent="0.25">
      <c r="C433" s="39" t="s">
        <v>5851</v>
      </c>
      <c r="D433" s="38" t="s">
        <v>3039</v>
      </c>
      <c r="E433" s="38" t="s">
        <v>25</v>
      </c>
      <c r="F433" s="39" t="s">
        <v>2159</v>
      </c>
      <c r="G433" t="s">
        <v>2159</v>
      </c>
      <c r="H433" s="21">
        <v>9106035020</v>
      </c>
      <c r="I433" t="s">
        <v>2159</v>
      </c>
      <c r="J433" s="40" t="s">
        <v>8034</v>
      </c>
      <c r="L433" s="42" t="s">
        <v>26</v>
      </c>
      <c r="M433" s="42" t="s">
        <v>2265</v>
      </c>
      <c r="N433" s="43" t="s">
        <v>2159</v>
      </c>
      <c r="O433" s="15" t="s">
        <v>6078</v>
      </c>
      <c r="S433" s="40" t="s">
        <v>8035</v>
      </c>
      <c r="V433" s="40" t="s">
        <v>8035</v>
      </c>
      <c r="Y433" s="15" t="s">
        <v>6183</v>
      </c>
      <c r="AB433" s="51">
        <v>5111</v>
      </c>
      <c r="AC433" s="51">
        <v>131</v>
      </c>
      <c r="AE433" s="45">
        <v>2</v>
      </c>
      <c r="AG433" s="15">
        <v>41150</v>
      </c>
      <c r="AH433" s="46">
        <v>82300</v>
      </c>
      <c r="AL433" s="48">
        <v>8</v>
      </c>
      <c r="AN433" s="45">
        <v>6584</v>
      </c>
      <c r="AO433" s="48">
        <v>33311</v>
      </c>
      <c r="AQ433" s="52" t="s">
        <v>7050</v>
      </c>
      <c r="AR433" s="52">
        <v>156</v>
      </c>
      <c r="AS433" s="52">
        <v>632</v>
      </c>
    </row>
    <row r="434" spans="3:45" x14ac:dyDescent="0.25">
      <c r="C434" s="39" t="s">
        <v>5851</v>
      </c>
      <c r="D434" s="38" t="s">
        <v>3039</v>
      </c>
      <c r="E434" s="38" t="s">
        <v>25</v>
      </c>
      <c r="F434" s="39" t="s">
        <v>2159</v>
      </c>
      <c r="G434" t="s">
        <v>2159</v>
      </c>
      <c r="H434" s="21">
        <v>9106035048</v>
      </c>
      <c r="I434" t="s">
        <v>2159</v>
      </c>
      <c r="J434" s="40" t="s">
        <v>8036</v>
      </c>
      <c r="L434" s="42" t="s">
        <v>26</v>
      </c>
      <c r="M434" s="42" t="s">
        <v>2250</v>
      </c>
      <c r="N434" s="43" t="s">
        <v>2159</v>
      </c>
      <c r="O434" s="15" t="s">
        <v>6279</v>
      </c>
      <c r="S434" s="40" t="s">
        <v>8037</v>
      </c>
      <c r="V434" s="40" t="s">
        <v>8037</v>
      </c>
      <c r="Y434" s="15" t="s">
        <v>6179</v>
      </c>
      <c r="AB434" s="51">
        <v>5111</v>
      </c>
      <c r="AC434" s="51">
        <v>131</v>
      </c>
      <c r="AE434" s="45">
        <v>1</v>
      </c>
      <c r="AG434" s="15">
        <v>111058</v>
      </c>
      <c r="AH434" s="46">
        <v>111058</v>
      </c>
      <c r="AL434" s="48">
        <v>8</v>
      </c>
      <c r="AN434" s="45">
        <v>8884.64</v>
      </c>
      <c r="AO434" s="48">
        <v>33311</v>
      </c>
      <c r="AQ434" s="52" t="s">
        <v>7050</v>
      </c>
      <c r="AR434" s="52">
        <v>156</v>
      </c>
      <c r="AS434" s="52">
        <v>632</v>
      </c>
    </row>
    <row r="435" spans="3:45" x14ac:dyDescent="0.25">
      <c r="C435" s="39" t="s">
        <v>5851</v>
      </c>
      <c r="D435" s="38" t="s">
        <v>3039</v>
      </c>
      <c r="E435" s="38" t="s">
        <v>25</v>
      </c>
      <c r="F435" s="39" t="s">
        <v>2159</v>
      </c>
      <c r="G435" t="s">
        <v>2159</v>
      </c>
      <c r="H435" s="21">
        <v>9106035169</v>
      </c>
      <c r="I435" t="s">
        <v>2159</v>
      </c>
      <c r="J435" s="40" t="s">
        <v>8041</v>
      </c>
      <c r="L435" s="42" t="s">
        <v>26</v>
      </c>
      <c r="M435" s="42" t="s">
        <v>2187</v>
      </c>
      <c r="N435" s="43" t="s">
        <v>2159</v>
      </c>
      <c r="O435" s="15" t="s">
        <v>6279</v>
      </c>
      <c r="S435" s="40" t="s">
        <v>8042</v>
      </c>
      <c r="V435" s="40" t="s">
        <v>8042</v>
      </c>
      <c r="Y435" s="15" t="s">
        <v>6179</v>
      </c>
      <c r="AB435" s="51">
        <v>5111</v>
      </c>
      <c r="AC435" s="51">
        <v>131</v>
      </c>
      <c r="AE435" s="45">
        <v>1</v>
      </c>
      <c r="AG435" s="15">
        <v>111058</v>
      </c>
      <c r="AH435" s="46">
        <v>111058</v>
      </c>
      <c r="AL435" s="48">
        <v>8</v>
      </c>
      <c r="AN435" s="45">
        <v>8884.64</v>
      </c>
      <c r="AO435" s="48">
        <v>33311</v>
      </c>
      <c r="AQ435" s="52" t="s">
        <v>7050</v>
      </c>
      <c r="AR435" s="52">
        <v>156</v>
      </c>
      <c r="AS435" s="52">
        <v>632</v>
      </c>
    </row>
    <row r="436" spans="3:45" x14ac:dyDescent="0.25">
      <c r="C436" s="39" t="s">
        <v>5851</v>
      </c>
      <c r="D436" s="38" t="s">
        <v>3039</v>
      </c>
      <c r="E436" s="38" t="s">
        <v>25</v>
      </c>
      <c r="F436" s="39" t="s">
        <v>2159</v>
      </c>
      <c r="G436" t="s">
        <v>2159</v>
      </c>
      <c r="H436" s="21">
        <v>9106035172</v>
      </c>
      <c r="I436" t="s">
        <v>2159</v>
      </c>
      <c r="J436" s="40" t="s">
        <v>8043</v>
      </c>
      <c r="L436" s="42" t="s">
        <v>26</v>
      </c>
      <c r="M436" s="42" t="s">
        <v>2694</v>
      </c>
      <c r="N436" s="43" t="s">
        <v>2159</v>
      </c>
      <c r="O436" s="15" t="s">
        <v>6273</v>
      </c>
      <c r="S436" s="40" t="s">
        <v>8044</v>
      </c>
      <c r="V436" s="40" t="s">
        <v>8044</v>
      </c>
      <c r="Y436" s="15" t="s">
        <v>6128</v>
      </c>
      <c r="AB436" s="51">
        <v>5111</v>
      </c>
      <c r="AC436" s="51">
        <v>131</v>
      </c>
      <c r="AE436" s="45">
        <v>1</v>
      </c>
      <c r="AG436" s="15">
        <v>60885</v>
      </c>
      <c r="AH436" s="46">
        <v>60885</v>
      </c>
      <c r="AL436" s="48">
        <v>8</v>
      </c>
      <c r="AN436" s="45">
        <v>4870.8</v>
      </c>
      <c r="AO436" s="48">
        <v>33311</v>
      </c>
      <c r="AQ436" s="52" t="s">
        <v>7050</v>
      </c>
      <c r="AR436" s="52">
        <v>156</v>
      </c>
      <c r="AS436" s="52">
        <v>632</v>
      </c>
    </row>
    <row r="437" spans="3:45" x14ac:dyDescent="0.25">
      <c r="C437" s="39" t="s">
        <v>5851</v>
      </c>
      <c r="D437" s="38" t="s">
        <v>3039</v>
      </c>
      <c r="E437" s="38" t="s">
        <v>25</v>
      </c>
      <c r="F437" s="39" t="s">
        <v>2159</v>
      </c>
      <c r="G437" t="s">
        <v>2159</v>
      </c>
      <c r="H437" s="21">
        <v>9106035172</v>
      </c>
      <c r="I437" t="s">
        <v>2159</v>
      </c>
      <c r="J437" s="40" t="s">
        <v>8043</v>
      </c>
      <c r="L437" s="42" t="s">
        <v>26</v>
      </c>
      <c r="M437" s="42" t="s">
        <v>2694</v>
      </c>
      <c r="N437" s="43" t="s">
        <v>2159</v>
      </c>
      <c r="O437" s="15" t="s">
        <v>6273</v>
      </c>
      <c r="S437" s="40" t="s">
        <v>8044</v>
      </c>
      <c r="V437" s="40" t="s">
        <v>8044</v>
      </c>
      <c r="Y437" s="15" t="s">
        <v>6172</v>
      </c>
      <c r="AB437" s="51">
        <v>5111</v>
      </c>
      <c r="AC437" s="51">
        <v>131</v>
      </c>
      <c r="AE437" s="45">
        <v>1</v>
      </c>
      <c r="AG437" s="15">
        <v>49500</v>
      </c>
      <c r="AH437" s="46">
        <v>49500</v>
      </c>
      <c r="AL437" s="48">
        <v>8</v>
      </c>
      <c r="AN437" s="45">
        <v>3960</v>
      </c>
      <c r="AO437" s="48">
        <v>33311</v>
      </c>
      <c r="AQ437" s="52" t="s">
        <v>7050</v>
      </c>
      <c r="AR437" s="52">
        <v>156</v>
      </c>
      <c r="AS437" s="52">
        <v>632</v>
      </c>
    </row>
    <row r="438" spans="3:45" x14ac:dyDescent="0.25">
      <c r="C438" s="39" t="s">
        <v>5851</v>
      </c>
      <c r="D438" s="38" t="s">
        <v>3039</v>
      </c>
      <c r="E438" s="38" t="s">
        <v>25</v>
      </c>
      <c r="F438" s="39" t="s">
        <v>2159</v>
      </c>
      <c r="G438" t="s">
        <v>2159</v>
      </c>
      <c r="H438" s="21">
        <v>9106035175</v>
      </c>
      <c r="I438" t="s">
        <v>2159</v>
      </c>
      <c r="J438" s="40" t="s">
        <v>8045</v>
      </c>
      <c r="L438" s="42" t="s">
        <v>26</v>
      </c>
      <c r="M438" s="42" t="s">
        <v>2700</v>
      </c>
      <c r="N438" s="43" t="s">
        <v>2159</v>
      </c>
      <c r="O438" s="15" t="s">
        <v>6273</v>
      </c>
      <c r="S438" s="40" t="s">
        <v>8044</v>
      </c>
      <c r="V438" s="40" t="s">
        <v>8044</v>
      </c>
      <c r="Y438" s="15" t="s">
        <v>6179</v>
      </c>
      <c r="AB438" s="51">
        <v>5111</v>
      </c>
      <c r="AC438" s="51">
        <v>131</v>
      </c>
      <c r="AE438" s="45">
        <v>1</v>
      </c>
      <c r="AG438" s="15">
        <v>111058</v>
      </c>
      <c r="AH438" s="46">
        <v>111058</v>
      </c>
      <c r="AL438" s="48">
        <v>8</v>
      </c>
      <c r="AN438" s="45">
        <v>8884.64</v>
      </c>
      <c r="AO438" s="48">
        <v>33311</v>
      </c>
      <c r="AQ438" s="52" t="s">
        <v>7050</v>
      </c>
      <c r="AR438" s="52">
        <v>156</v>
      </c>
      <c r="AS438" s="52">
        <v>632</v>
      </c>
    </row>
    <row r="439" spans="3:45" x14ac:dyDescent="0.25">
      <c r="C439" s="39" t="s">
        <v>5851</v>
      </c>
      <c r="D439" s="38" t="s">
        <v>3039</v>
      </c>
      <c r="E439" s="38" t="s">
        <v>25</v>
      </c>
      <c r="F439" s="39" t="s">
        <v>2159</v>
      </c>
      <c r="G439" t="s">
        <v>2159</v>
      </c>
      <c r="H439" s="21">
        <v>9106035175</v>
      </c>
      <c r="I439" t="s">
        <v>2159</v>
      </c>
      <c r="J439" s="40" t="s">
        <v>8045</v>
      </c>
      <c r="L439" s="42" t="s">
        <v>26</v>
      </c>
      <c r="M439" s="42" t="s">
        <v>2700</v>
      </c>
      <c r="N439" s="43" t="s">
        <v>2159</v>
      </c>
      <c r="O439" s="15" t="s">
        <v>6273</v>
      </c>
      <c r="S439" s="40" t="s">
        <v>8044</v>
      </c>
      <c r="V439" s="40" t="s">
        <v>8044</v>
      </c>
      <c r="Y439" s="15" t="s">
        <v>6168</v>
      </c>
      <c r="AB439" s="51">
        <v>5111</v>
      </c>
      <c r="AC439" s="51">
        <v>131</v>
      </c>
      <c r="AE439" s="45">
        <v>1</v>
      </c>
      <c r="AG439" s="15">
        <v>111606</v>
      </c>
      <c r="AH439" s="46">
        <v>111606</v>
      </c>
      <c r="AL439" s="48">
        <v>8</v>
      </c>
      <c r="AN439" s="45">
        <v>8928.48</v>
      </c>
      <c r="AO439" s="48">
        <v>33311</v>
      </c>
      <c r="AQ439" s="52" t="s">
        <v>7050</v>
      </c>
      <c r="AR439" s="52">
        <v>156</v>
      </c>
      <c r="AS439" s="52">
        <v>632</v>
      </c>
    </row>
    <row r="440" spans="3:45" x14ac:dyDescent="0.25">
      <c r="C440" s="39" t="s">
        <v>5851</v>
      </c>
      <c r="D440" s="38" t="s">
        <v>3039</v>
      </c>
      <c r="E440" s="38" t="s">
        <v>25</v>
      </c>
      <c r="F440" s="39" t="s">
        <v>2159</v>
      </c>
      <c r="G440" t="s">
        <v>2159</v>
      </c>
      <c r="H440" s="21">
        <v>9106035226</v>
      </c>
      <c r="I440" t="s">
        <v>2159</v>
      </c>
      <c r="J440" s="40" t="s">
        <v>8052</v>
      </c>
      <c r="L440" s="42" t="s">
        <v>26</v>
      </c>
      <c r="M440" s="42" t="s">
        <v>2844</v>
      </c>
      <c r="N440" s="43" t="s">
        <v>2159</v>
      </c>
      <c r="O440" s="15" t="s">
        <v>6003</v>
      </c>
      <c r="S440" s="40" t="s">
        <v>8053</v>
      </c>
      <c r="V440" s="40" t="s">
        <v>8053</v>
      </c>
      <c r="Y440" s="15" t="s">
        <v>6179</v>
      </c>
      <c r="AB440" s="51">
        <v>5111</v>
      </c>
      <c r="AC440" s="51">
        <v>131</v>
      </c>
      <c r="AE440" s="45">
        <v>1</v>
      </c>
      <c r="AG440" s="15">
        <v>111058</v>
      </c>
      <c r="AH440" s="46">
        <v>111058</v>
      </c>
      <c r="AL440" s="48">
        <v>8</v>
      </c>
      <c r="AN440" s="45">
        <v>8884.64</v>
      </c>
      <c r="AO440" s="48">
        <v>33311</v>
      </c>
      <c r="AQ440" s="52" t="s">
        <v>7050</v>
      </c>
      <c r="AR440" s="52">
        <v>156</v>
      </c>
      <c r="AS440" s="52">
        <v>632</v>
      </c>
    </row>
    <row r="441" spans="3:45" x14ac:dyDescent="0.25">
      <c r="C441" s="39" t="s">
        <v>5851</v>
      </c>
      <c r="D441" s="38" t="s">
        <v>3039</v>
      </c>
      <c r="E441" s="38" t="s">
        <v>25</v>
      </c>
      <c r="F441" s="39" t="s">
        <v>2159</v>
      </c>
      <c r="G441" t="s">
        <v>2159</v>
      </c>
      <c r="H441" s="21">
        <v>9106035226</v>
      </c>
      <c r="I441" t="s">
        <v>2159</v>
      </c>
      <c r="J441" s="40" t="s">
        <v>8052</v>
      </c>
      <c r="L441" s="42" t="s">
        <v>26</v>
      </c>
      <c r="M441" s="42" t="s">
        <v>2844</v>
      </c>
      <c r="N441" s="43" t="s">
        <v>2159</v>
      </c>
      <c r="O441" s="15" t="s">
        <v>6003</v>
      </c>
      <c r="S441" s="40" t="s">
        <v>8053</v>
      </c>
      <c r="V441" s="40" t="s">
        <v>8053</v>
      </c>
      <c r="Y441" s="15" t="s">
        <v>6254</v>
      </c>
      <c r="AB441" s="51">
        <v>5111</v>
      </c>
      <c r="AC441" s="51">
        <v>131</v>
      </c>
      <c r="AE441" s="45">
        <v>1</v>
      </c>
      <c r="AG441" s="15">
        <v>45588</v>
      </c>
      <c r="AH441" s="46">
        <v>45588</v>
      </c>
      <c r="AL441" s="48">
        <v>8</v>
      </c>
      <c r="AN441" s="45">
        <v>3647.04</v>
      </c>
      <c r="AO441" s="48">
        <v>33311</v>
      </c>
      <c r="AQ441" s="52" t="s">
        <v>7050</v>
      </c>
      <c r="AR441" s="52">
        <v>156</v>
      </c>
      <c r="AS441" s="52">
        <v>632</v>
      </c>
    </row>
    <row r="442" spans="3:45" x14ac:dyDescent="0.25">
      <c r="C442" s="39" t="s">
        <v>5851</v>
      </c>
      <c r="D442" s="38" t="s">
        <v>3039</v>
      </c>
      <c r="E442" s="38" t="s">
        <v>25</v>
      </c>
      <c r="F442" s="39" t="s">
        <v>2159</v>
      </c>
      <c r="G442" t="s">
        <v>2159</v>
      </c>
      <c r="H442" s="21">
        <v>9106035299</v>
      </c>
      <c r="I442" t="s">
        <v>2159</v>
      </c>
      <c r="J442" s="40" t="s">
        <v>8054</v>
      </c>
      <c r="L442" s="42" t="s">
        <v>26</v>
      </c>
      <c r="M442" s="42" t="s">
        <v>2676</v>
      </c>
      <c r="N442" s="43" t="s">
        <v>2159</v>
      </c>
      <c r="O442" s="15" t="s">
        <v>5986</v>
      </c>
      <c r="S442" s="40" t="s">
        <v>8055</v>
      </c>
      <c r="V442" s="40" t="s">
        <v>8055</v>
      </c>
      <c r="Y442" s="15" t="s">
        <v>6179</v>
      </c>
      <c r="AB442" s="51">
        <v>5111</v>
      </c>
      <c r="AC442" s="51">
        <v>131</v>
      </c>
      <c r="AE442" s="45">
        <v>2</v>
      </c>
      <c r="AG442" s="15">
        <v>111058</v>
      </c>
      <c r="AH442" s="46">
        <v>222116</v>
      </c>
      <c r="AL442" s="48">
        <v>8</v>
      </c>
      <c r="AN442" s="45">
        <v>17769.28</v>
      </c>
      <c r="AO442" s="48">
        <v>33311</v>
      </c>
      <c r="AQ442" s="52" t="s">
        <v>7050</v>
      </c>
      <c r="AR442" s="52">
        <v>156</v>
      </c>
      <c r="AS442" s="52">
        <v>632</v>
      </c>
    </row>
    <row r="443" spans="3:45" x14ac:dyDescent="0.25">
      <c r="C443" s="39" t="s">
        <v>5851</v>
      </c>
      <c r="D443" s="38" t="s">
        <v>3039</v>
      </c>
      <c r="E443" s="38" t="s">
        <v>25</v>
      </c>
      <c r="F443" s="39" t="s">
        <v>2159</v>
      </c>
      <c r="G443" t="s">
        <v>2159</v>
      </c>
      <c r="H443" s="21">
        <v>9106035303</v>
      </c>
      <c r="I443" t="s">
        <v>2159</v>
      </c>
      <c r="J443" s="40" t="s">
        <v>8057</v>
      </c>
      <c r="L443" s="42" t="s">
        <v>26</v>
      </c>
      <c r="M443" s="42" t="s">
        <v>2190</v>
      </c>
      <c r="N443" s="43" t="s">
        <v>2159</v>
      </c>
      <c r="O443" s="15" t="s">
        <v>6053</v>
      </c>
      <c r="S443" s="40" t="s">
        <v>8058</v>
      </c>
      <c r="V443" s="40" t="s">
        <v>8058</v>
      </c>
      <c r="Y443" s="15" t="s">
        <v>6179</v>
      </c>
      <c r="AB443" s="51">
        <v>5111</v>
      </c>
      <c r="AC443" s="51">
        <v>131</v>
      </c>
      <c r="AE443" s="45">
        <v>1</v>
      </c>
      <c r="AG443" s="15">
        <v>111058</v>
      </c>
      <c r="AH443" s="46">
        <v>111058</v>
      </c>
      <c r="AL443" s="48">
        <v>8</v>
      </c>
      <c r="AN443" s="45">
        <v>8884.64</v>
      </c>
      <c r="AO443" s="48">
        <v>33311</v>
      </c>
      <c r="AQ443" s="52" t="s">
        <v>7050</v>
      </c>
      <c r="AR443" s="52">
        <v>156</v>
      </c>
      <c r="AS443" s="52">
        <v>632</v>
      </c>
    </row>
    <row r="444" spans="3:45" x14ac:dyDescent="0.25">
      <c r="C444" s="39" t="s">
        <v>5851</v>
      </c>
      <c r="D444" s="38" t="s">
        <v>3039</v>
      </c>
      <c r="E444" s="38" t="s">
        <v>25</v>
      </c>
      <c r="F444" s="39" t="s">
        <v>2159</v>
      </c>
      <c r="G444" t="s">
        <v>2159</v>
      </c>
      <c r="H444" s="21">
        <v>9106035347</v>
      </c>
      <c r="I444" t="s">
        <v>2159</v>
      </c>
      <c r="J444" s="40" t="s">
        <v>8061</v>
      </c>
      <c r="L444" s="42" t="s">
        <v>26</v>
      </c>
      <c r="M444" s="42" t="s">
        <v>3000</v>
      </c>
      <c r="N444" s="43" t="s">
        <v>2159</v>
      </c>
      <c r="O444" s="15" t="s">
        <v>6053</v>
      </c>
      <c r="S444" s="40" t="s">
        <v>8062</v>
      </c>
      <c r="V444" s="40" t="s">
        <v>8062</v>
      </c>
      <c r="Y444" s="15" t="s">
        <v>6168</v>
      </c>
      <c r="AB444" s="51">
        <v>5111</v>
      </c>
      <c r="AC444" s="51">
        <v>131</v>
      </c>
      <c r="AE444" s="45">
        <v>2</v>
      </c>
      <c r="AG444" s="15">
        <v>111606</v>
      </c>
      <c r="AH444" s="46">
        <v>223212</v>
      </c>
      <c r="AL444" s="48">
        <v>8</v>
      </c>
      <c r="AN444" s="45">
        <v>17856.96</v>
      </c>
      <c r="AO444" s="48">
        <v>33311</v>
      </c>
      <c r="AQ444" s="52" t="s">
        <v>7050</v>
      </c>
      <c r="AR444" s="52">
        <v>156</v>
      </c>
      <c r="AS444" s="52">
        <v>632</v>
      </c>
    </row>
    <row r="445" spans="3:45" x14ac:dyDescent="0.25">
      <c r="C445" s="39" t="s">
        <v>5851</v>
      </c>
      <c r="D445" s="38" t="s">
        <v>3039</v>
      </c>
      <c r="E445" s="38" t="s">
        <v>25</v>
      </c>
      <c r="F445" s="39" t="s">
        <v>2159</v>
      </c>
      <c r="G445" t="s">
        <v>2159</v>
      </c>
      <c r="H445" s="21">
        <v>9106035347</v>
      </c>
      <c r="I445" t="s">
        <v>2159</v>
      </c>
      <c r="J445" s="40" t="s">
        <v>8061</v>
      </c>
      <c r="L445" s="42" t="s">
        <v>26</v>
      </c>
      <c r="M445" s="42" t="s">
        <v>3000</v>
      </c>
      <c r="N445" s="43" t="s">
        <v>2159</v>
      </c>
      <c r="O445" s="15" t="s">
        <v>6053</v>
      </c>
      <c r="S445" s="40" t="s">
        <v>8062</v>
      </c>
      <c r="V445" s="40" t="s">
        <v>8062</v>
      </c>
      <c r="Y445" s="15" t="s">
        <v>6227</v>
      </c>
      <c r="AB445" s="51">
        <v>5111</v>
      </c>
      <c r="AC445" s="51">
        <v>131</v>
      </c>
      <c r="AE445" s="45">
        <v>1</v>
      </c>
      <c r="AG445" s="15">
        <v>46000</v>
      </c>
      <c r="AH445" s="46">
        <v>46000</v>
      </c>
      <c r="AL445" s="48">
        <v>8</v>
      </c>
      <c r="AN445" s="45">
        <v>3680</v>
      </c>
      <c r="AO445" s="48">
        <v>33311</v>
      </c>
      <c r="AQ445" s="52" t="s">
        <v>7050</v>
      </c>
      <c r="AR445" s="52">
        <v>156</v>
      </c>
      <c r="AS445" s="52">
        <v>632</v>
      </c>
    </row>
    <row r="446" spans="3:45" x14ac:dyDescent="0.25">
      <c r="C446" s="39" t="s">
        <v>5851</v>
      </c>
      <c r="D446" s="38" t="s">
        <v>3039</v>
      </c>
      <c r="E446" s="38" t="s">
        <v>25</v>
      </c>
      <c r="F446" s="39" t="s">
        <v>2159</v>
      </c>
      <c r="G446" t="s">
        <v>2159</v>
      </c>
      <c r="H446" s="21">
        <v>9106035428</v>
      </c>
      <c r="I446" t="s">
        <v>2159</v>
      </c>
      <c r="J446" s="40" t="s">
        <v>8065</v>
      </c>
      <c r="L446" s="42" t="s">
        <v>26</v>
      </c>
      <c r="M446" s="42" t="s">
        <v>2460</v>
      </c>
      <c r="N446" s="43" t="s">
        <v>2159</v>
      </c>
      <c r="O446" s="15" t="s">
        <v>6273</v>
      </c>
      <c r="S446" s="40" t="s">
        <v>8066</v>
      </c>
      <c r="V446" s="40" t="s">
        <v>8066</v>
      </c>
      <c r="Y446" s="15" t="s">
        <v>6130</v>
      </c>
      <c r="AB446" s="51">
        <v>5111</v>
      </c>
      <c r="AC446" s="51">
        <v>131</v>
      </c>
      <c r="AE446" s="45">
        <v>1</v>
      </c>
      <c r="AG446" s="15">
        <v>73431</v>
      </c>
      <c r="AH446" s="46">
        <v>73431</v>
      </c>
      <c r="AL446" s="48">
        <v>8</v>
      </c>
      <c r="AN446" s="45">
        <v>5874.4800000000005</v>
      </c>
      <c r="AO446" s="48">
        <v>33311</v>
      </c>
      <c r="AQ446" s="52" t="s">
        <v>7050</v>
      </c>
      <c r="AR446" s="52">
        <v>156</v>
      </c>
      <c r="AS446" s="52">
        <v>632</v>
      </c>
    </row>
    <row r="447" spans="3:45" x14ac:dyDescent="0.25">
      <c r="C447" s="39" t="s">
        <v>5851</v>
      </c>
      <c r="D447" s="38" t="s">
        <v>3039</v>
      </c>
      <c r="E447" s="38" t="s">
        <v>25</v>
      </c>
      <c r="F447" s="39" t="s">
        <v>2159</v>
      </c>
      <c r="G447" t="s">
        <v>2159</v>
      </c>
      <c r="H447" s="21">
        <v>9106035428</v>
      </c>
      <c r="I447" t="s">
        <v>2159</v>
      </c>
      <c r="J447" s="40" t="s">
        <v>8065</v>
      </c>
      <c r="L447" s="42" t="s">
        <v>26</v>
      </c>
      <c r="M447" s="42" t="s">
        <v>2460</v>
      </c>
      <c r="N447" s="43" t="s">
        <v>2159</v>
      </c>
      <c r="O447" s="15" t="s">
        <v>6273</v>
      </c>
      <c r="S447" s="40" t="s">
        <v>8066</v>
      </c>
      <c r="V447" s="40" t="s">
        <v>8066</v>
      </c>
      <c r="Y447" s="15" t="s">
        <v>6143</v>
      </c>
      <c r="AB447" s="51">
        <v>5111</v>
      </c>
      <c r="AC447" s="51">
        <v>131</v>
      </c>
      <c r="AE447" s="45">
        <v>1</v>
      </c>
      <c r="AG447" s="15">
        <v>70950</v>
      </c>
      <c r="AH447" s="46">
        <v>70950</v>
      </c>
      <c r="AL447" s="48">
        <v>8</v>
      </c>
      <c r="AN447" s="45">
        <v>5676</v>
      </c>
      <c r="AO447" s="48">
        <v>33311</v>
      </c>
      <c r="AQ447" s="52" t="s">
        <v>7050</v>
      </c>
      <c r="AR447" s="52">
        <v>156</v>
      </c>
      <c r="AS447" s="52">
        <v>632</v>
      </c>
    </row>
    <row r="448" spans="3:45" x14ac:dyDescent="0.25">
      <c r="C448" s="39" t="s">
        <v>5851</v>
      </c>
      <c r="D448" s="38" t="s">
        <v>3039</v>
      </c>
      <c r="E448" s="38" t="s">
        <v>25</v>
      </c>
      <c r="F448" s="39" t="s">
        <v>2159</v>
      </c>
      <c r="G448" t="s">
        <v>2159</v>
      </c>
      <c r="H448" s="21">
        <v>9106035406</v>
      </c>
      <c r="I448" t="s">
        <v>2159</v>
      </c>
      <c r="J448" s="40" t="s">
        <v>8067</v>
      </c>
      <c r="L448" s="42" t="s">
        <v>26</v>
      </c>
      <c r="M448" s="42" t="s">
        <v>2748</v>
      </c>
      <c r="N448" s="43" t="s">
        <v>2159</v>
      </c>
      <c r="O448" s="15" t="s">
        <v>5929</v>
      </c>
      <c r="S448" s="40" t="s">
        <v>8068</v>
      </c>
      <c r="V448" s="40" t="s">
        <v>8068</v>
      </c>
      <c r="Y448" s="15" t="s">
        <v>6183</v>
      </c>
      <c r="AB448" s="51">
        <v>5111</v>
      </c>
      <c r="AC448" s="51">
        <v>131</v>
      </c>
      <c r="AE448" s="45">
        <v>1</v>
      </c>
      <c r="AG448" s="15">
        <v>41150</v>
      </c>
      <c r="AH448" s="46">
        <v>41150</v>
      </c>
      <c r="AL448" s="48">
        <v>8</v>
      </c>
      <c r="AN448" s="45">
        <v>3292</v>
      </c>
      <c r="AO448" s="48">
        <v>33311</v>
      </c>
      <c r="AQ448" s="52" t="s">
        <v>7050</v>
      </c>
      <c r="AR448" s="52">
        <v>156</v>
      </c>
      <c r="AS448" s="52">
        <v>632</v>
      </c>
    </row>
    <row r="449" spans="3:45" x14ac:dyDescent="0.25">
      <c r="C449" s="39" t="s">
        <v>5851</v>
      </c>
      <c r="D449" s="38" t="s">
        <v>3039</v>
      </c>
      <c r="E449" s="38" t="s">
        <v>25</v>
      </c>
      <c r="F449" s="39" t="s">
        <v>2159</v>
      </c>
      <c r="G449" t="s">
        <v>2159</v>
      </c>
      <c r="H449" s="21">
        <v>9106035406</v>
      </c>
      <c r="I449" t="s">
        <v>2159</v>
      </c>
      <c r="J449" s="40" t="s">
        <v>8067</v>
      </c>
      <c r="L449" s="42" t="s">
        <v>26</v>
      </c>
      <c r="M449" s="42" t="s">
        <v>2748</v>
      </c>
      <c r="N449" s="43" t="s">
        <v>2159</v>
      </c>
      <c r="O449" s="15" t="s">
        <v>5929</v>
      </c>
      <c r="S449" s="40" t="s">
        <v>8068</v>
      </c>
      <c r="V449" s="40" t="s">
        <v>8068</v>
      </c>
      <c r="Y449" s="15" t="s">
        <v>6130</v>
      </c>
      <c r="AB449" s="51">
        <v>5111</v>
      </c>
      <c r="AC449" s="51">
        <v>131</v>
      </c>
      <c r="AE449" s="45">
        <v>3</v>
      </c>
      <c r="AG449" s="15">
        <v>73431</v>
      </c>
      <c r="AH449" s="46">
        <v>220293</v>
      </c>
      <c r="AL449" s="48">
        <v>8</v>
      </c>
      <c r="AN449" s="45">
        <v>17623.439999999999</v>
      </c>
      <c r="AO449" s="48">
        <v>33311</v>
      </c>
      <c r="AQ449" s="52" t="s">
        <v>7050</v>
      </c>
      <c r="AR449" s="52">
        <v>156</v>
      </c>
      <c r="AS449" s="52">
        <v>632</v>
      </c>
    </row>
    <row r="450" spans="3:45" x14ac:dyDescent="0.25">
      <c r="C450" s="39" t="s">
        <v>5851</v>
      </c>
      <c r="D450" s="38" t="s">
        <v>3039</v>
      </c>
      <c r="E450" s="38" t="s">
        <v>25</v>
      </c>
      <c r="F450" s="39" t="s">
        <v>2159</v>
      </c>
      <c r="G450" t="s">
        <v>2159</v>
      </c>
      <c r="H450" s="21">
        <v>9106035457</v>
      </c>
      <c r="I450" t="s">
        <v>2159</v>
      </c>
      <c r="J450" s="40" t="s">
        <v>8069</v>
      </c>
      <c r="L450" s="42" t="s">
        <v>26</v>
      </c>
      <c r="M450" s="42" t="s">
        <v>2352</v>
      </c>
      <c r="N450" s="43" t="s">
        <v>2159</v>
      </c>
      <c r="O450" s="15" t="s">
        <v>6045</v>
      </c>
      <c r="S450" s="40" t="s">
        <v>8070</v>
      </c>
      <c r="V450" s="40" t="s">
        <v>8070</v>
      </c>
      <c r="Y450" s="15" t="s">
        <v>6183</v>
      </c>
      <c r="AB450" s="51">
        <v>5111</v>
      </c>
      <c r="AC450" s="51">
        <v>131</v>
      </c>
      <c r="AE450" s="45">
        <v>1</v>
      </c>
      <c r="AG450" s="15">
        <v>41150</v>
      </c>
      <c r="AH450" s="46">
        <v>41150</v>
      </c>
      <c r="AL450" s="48">
        <v>8</v>
      </c>
      <c r="AN450" s="45">
        <v>3292</v>
      </c>
      <c r="AO450" s="48">
        <v>33311</v>
      </c>
      <c r="AQ450" s="52" t="s">
        <v>7050</v>
      </c>
      <c r="AR450" s="52">
        <v>156</v>
      </c>
      <c r="AS450" s="52">
        <v>632</v>
      </c>
    </row>
    <row r="451" spans="3:45" x14ac:dyDescent="0.25">
      <c r="C451" s="39" t="s">
        <v>5851</v>
      </c>
      <c r="D451" s="38" t="s">
        <v>3039</v>
      </c>
      <c r="E451" s="38" t="s">
        <v>25</v>
      </c>
      <c r="F451" s="39" t="s">
        <v>2159</v>
      </c>
      <c r="G451" t="s">
        <v>2159</v>
      </c>
      <c r="H451" s="21">
        <v>9106035525</v>
      </c>
      <c r="I451" t="s">
        <v>2159</v>
      </c>
      <c r="J451" s="40" t="s">
        <v>8074</v>
      </c>
      <c r="L451" s="42" t="s">
        <v>26</v>
      </c>
      <c r="M451" s="42" t="s">
        <v>2967</v>
      </c>
      <c r="N451" s="43" t="s">
        <v>2159</v>
      </c>
      <c r="O451" s="15" t="s">
        <v>6279</v>
      </c>
      <c r="S451" s="40" t="s">
        <v>8075</v>
      </c>
      <c r="V451" s="40" t="s">
        <v>8075</v>
      </c>
      <c r="Y451" s="15" t="s">
        <v>6179</v>
      </c>
      <c r="AB451" s="51">
        <v>5111</v>
      </c>
      <c r="AC451" s="51">
        <v>131</v>
      </c>
      <c r="AE451" s="45">
        <v>6</v>
      </c>
      <c r="AG451" s="15">
        <v>111058</v>
      </c>
      <c r="AH451" s="46">
        <v>666348</v>
      </c>
      <c r="AL451" s="48">
        <v>8</v>
      </c>
      <c r="AN451" s="45">
        <v>53307.840000000004</v>
      </c>
      <c r="AO451" s="48">
        <v>33311</v>
      </c>
      <c r="AQ451" s="52" t="s">
        <v>7050</v>
      </c>
      <c r="AR451" s="52">
        <v>156</v>
      </c>
      <c r="AS451" s="52">
        <v>632</v>
      </c>
    </row>
    <row r="452" spans="3:45" x14ac:dyDescent="0.25">
      <c r="C452" s="39" t="s">
        <v>5851</v>
      </c>
      <c r="D452" s="38" t="s">
        <v>3039</v>
      </c>
      <c r="E452" s="38" t="s">
        <v>25</v>
      </c>
      <c r="F452" s="39" t="s">
        <v>2159</v>
      </c>
      <c r="G452" t="s">
        <v>2159</v>
      </c>
      <c r="H452" s="21">
        <v>9106035568</v>
      </c>
      <c r="I452" t="s">
        <v>2159</v>
      </c>
      <c r="J452" s="40" t="s">
        <v>8076</v>
      </c>
      <c r="L452" s="42" t="s">
        <v>26</v>
      </c>
      <c r="M452" s="42" t="s">
        <v>2208</v>
      </c>
      <c r="N452" s="43" t="s">
        <v>2159</v>
      </c>
      <c r="O452" s="15" t="s">
        <v>6278</v>
      </c>
      <c r="S452" s="40" t="s">
        <v>8077</v>
      </c>
      <c r="V452" s="40" t="s">
        <v>8077</v>
      </c>
      <c r="Y452" s="15" t="s">
        <v>6183</v>
      </c>
      <c r="AB452" s="51">
        <v>5111</v>
      </c>
      <c r="AC452" s="51">
        <v>131</v>
      </c>
      <c r="AE452" s="45">
        <v>1</v>
      </c>
      <c r="AG452" s="15">
        <v>41150</v>
      </c>
      <c r="AH452" s="46">
        <v>41150</v>
      </c>
      <c r="AL452" s="48">
        <v>8</v>
      </c>
      <c r="AN452" s="45">
        <v>3292</v>
      </c>
      <c r="AO452" s="48">
        <v>33311</v>
      </c>
      <c r="AQ452" s="52" t="s">
        <v>7050</v>
      </c>
      <c r="AR452" s="52">
        <v>156</v>
      </c>
      <c r="AS452" s="52">
        <v>632</v>
      </c>
    </row>
    <row r="453" spans="3:45" x14ac:dyDescent="0.25">
      <c r="C453" s="39" t="s">
        <v>5851</v>
      </c>
      <c r="D453" s="38" t="s">
        <v>3039</v>
      </c>
      <c r="E453" s="38" t="s">
        <v>25</v>
      </c>
      <c r="F453" s="39" t="s">
        <v>2159</v>
      </c>
      <c r="G453" t="s">
        <v>2159</v>
      </c>
      <c r="H453" s="21">
        <v>9106035515</v>
      </c>
      <c r="I453" t="s">
        <v>2159</v>
      </c>
      <c r="J453" s="40" t="s">
        <v>8078</v>
      </c>
      <c r="L453" s="42" t="s">
        <v>26</v>
      </c>
      <c r="M453" s="42" t="s">
        <v>2742</v>
      </c>
      <c r="N453" s="43" t="s">
        <v>2159</v>
      </c>
      <c r="O453" s="15" t="s">
        <v>5929</v>
      </c>
      <c r="S453" s="40" t="s">
        <v>8079</v>
      </c>
      <c r="V453" s="40" t="s">
        <v>8079</v>
      </c>
      <c r="Y453" s="15" t="s">
        <v>6179</v>
      </c>
      <c r="AB453" s="51">
        <v>5111</v>
      </c>
      <c r="AC453" s="51">
        <v>131</v>
      </c>
      <c r="AE453" s="45">
        <v>1</v>
      </c>
      <c r="AG453" s="15">
        <v>111058</v>
      </c>
      <c r="AH453" s="46">
        <v>111058</v>
      </c>
      <c r="AL453" s="48">
        <v>8</v>
      </c>
      <c r="AN453" s="45">
        <v>8884.64</v>
      </c>
      <c r="AO453" s="48">
        <v>33311</v>
      </c>
      <c r="AQ453" s="52" t="s">
        <v>7050</v>
      </c>
      <c r="AR453" s="52">
        <v>156</v>
      </c>
      <c r="AS453" s="52">
        <v>632</v>
      </c>
    </row>
    <row r="454" spans="3:45" x14ac:dyDescent="0.25">
      <c r="C454" s="39" t="s">
        <v>5851</v>
      </c>
      <c r="D454" s="38" t="s">
        <v>3039</v>
      </c>
      <c r="E454" s="38" t="s">
        <v>25</v>
      </c>
      <c r="F454" s="39" t="s">
        <v>2159</v>
      </c>
      <c r="G454" t="s">
        <v>2159</v>
      </c>
      <c r="H454" s="21">
        <v>9106035515</v>
      </c>
      <c r="I454" t="s">
        <v>2159</v>
      </c>
      <c r="J454" s="40" t="s">
        <v>8078</v>
      </c>
      <c r="L454" s="42" t="s">
        <v>26</v>
      </c>
      <c r="M454" s="42" t="s">
        <v>2742</v>
      </c>
      <c r="N454" s="43" t="s">
        <v>2159</v>
      </c>
      <c r="O454" s="15" t="s">
        <v>5929</v>
      </c>
      <c r="S454" s="40" t="s">
        <v>8079</v>
      </c>
      <c r="V454" s="40" t="s">
        <v>8079</v>
      </c>
      <c r="Y454" s="15" t="s">
        <v>6130</v>
      </c>
      <c r="AB454" s="51">
        <v>5111</v>
      </c>
      <c r="AC454" s="51">
        <v>131</v>
      </c>
      <c r="AE454" s="45">
        <v>1</v>
      </c>
      <c r="AG454" s="15">
        <v>73431</v>
      </c>
      <c r="AH454" s="46">
        <v>73431</v>
      </c>
      <c r="AL454" s="48">
        <v>8</v>
      </c>
      <c r="AN454" s="45">
        <v>5874.4800000000005</v>
      </c>
      <c r="AO454" s="48">
        <v>33311</v>
      </c>
      <c r="AQ454" s="52" t="s">
        <v>7050</v>
      </c>
      <c r="AR454" s="52">
        <v>156</v>
      </c>
      <c r="AS454" s="52">
        <v>632</v>
      </c>
    </row>
    <row r="455" spans="3:45" x14ac:dyDescent="0.25">
      <c r="C455" s="39" t="s">
        <v>5851</v>
      </c>
      <c r="D455" s="38" t="s">
        <v>3039</v>
      </c>
      <c r="E455" s="38" t="s">
        <v>25</v>
      </c>
      <c r="F455" s="39" t="s">
        <v>2159</v>
      </c>
      <c r="G455" t="s">
        <v>2159</v>
      </c>
      <c r="H455" s="21">
        <v>9106035515</v>
      </c>
      <c r="I455" t="s">
        <v>2159</v>
      </c>
      <c r="J455" s="40" t="s">
        <v>8078</v>
      </c>
      <c r="L455" s="42" t="s">
        <v>26</v>
      </c>
      <c r="M455" s="42" t="s">
        <v>2742</v>
      </c>
      <c r="N455" s="43" t="s">
        <v>2159</v>
      </c>
      <c r="O455" s="15" t="s">
        <v>5929</v>
      </c>
      <c r="S455" s="40" t="s">
        <v>8079</v>
      </c>
      <c r="V455" s="40" t="s">
        <v>8079</v>
      </c>
      <c r="Y455" s="15" t="s">
        <v>6183</v>
      </c>
      <c r="AB455" s="51">
        <v>5111</v>
      </c>
      <c r="AC455" s="51">
        <v>131</v>
      </c>
      <c r="AE455" s="45">
        <v>1</v>
      </c>
      <c r="AG455" s="15">
        <v>41150</v>
      </c>
      <c r="AH455" s="46">
        <v>41150</v>
      </c>
      <c r="AL455" s="48">
        <v>8</v>
      </c>
      <c r="AN455" s="45">
        <v>3292</v>
      </c>
      <c r="AO455" s="48">
        <v>33311</v>
      </c>
      <c r="AQ455" s="52" t="s">
        <v>7050</v>
      </c>
      <c r="AR455" s="52">
        <v>156</v>
      </c>
      <c r="AS455" s="52">
        <v>632</v>
      </c>
    </row>
    <row r="456" spans="3:45" x14ac:dyDescent="0.25">
      <c r="C456" s="39" t="s">
        <v>5851</v>
      </c>
      <c r="D456" s="38" t="s">
        <v>3039</v>
      </c>
      <c r="E456" s="38" t="s">
        <v>25</v>
      </c>
      <c r="F456" s="39" t="s">
        <v>2159</v>
      </c>
      <c r="G456" t="s">
        <v>2159</v>
      </c>
      <c r="H456" s="21">
        <v>9106035555</v>
      </c>
      <c r="I456" t="s">
        <v>2159</v>
      </c>
      <c r="J456" s="40" t="s">
        <v>8082</v>
      </c>
      <c r="L456" s="42" t="s">
        <v>26</v>
      </c>
      <c r="M456" s="42" t="s">
        <v>2199</v>
      </c>
      <c r="N456" s="43" t="s">
        <v>2159</v>
      </c>
      <c r="O456" s="15" t="s">
        <v>6278</v>
      </c>
      <c r="S456" s="40" t="s">
        <v>8083</v>
      </c>
      <c r="V456" s="40" t="s">
        <v>8083</v>
      </c>
      <c r="Y456" s="15" t="s">
        <v>6183</v>
      </c>
      <c r="AB456" s="51">
        <v>5111</v>
      </c>
      <c r="AC456" s="51">
        <v>131</v>
      </c>
      <c r="AE456" s="45">
        <v>3</v>
      </c>
      <c r="AG456" s="15">
        <v>41150</v>
      </c>
      <c r="AH456" s="46">
        <v>123450</v>
      </c>
      <c r="AL456" s="48">
        <v>8</v>
      </c>
      <c r="AN456" s="45">
        <v>9876</v>
      </c>
      <c r="AO456" s="48">
        <v>33311</v>
      </c>
      <c r="AQ456" s="52" t="s">
        <v>7050</v>
      </c>
      <c r="AR456" s="52">
        <v>156</v>
      </c>
      <c r="AS456" s="52">
        <v>632</v>
      </c>
    </row>
    <row r="457" spans="3:45" x14ac:dyDescent="0.25">
      <c r="C457" s="39" t="s">
        <v>5851</v>
      </c>
      <c r="D457" s="38" t="s">
        <v>3039</v>
      </c>
      <c r="E457" s="38" t="s">
        <v>25</v>
      </c>
      <c r="F457" s="39" t="s">
        <v>2159</v>
      </c>
      <c r="G457" t="s">
        <v>2159</v>
      </c>
      <c r="H457" s="21">
        <v>9106035555</v>
      </c>
      <c r="I457" t="s">
        <v>2159</v>
      </c>
      <c r="J457" s="40" t="s">
        <v>8082</v>
      </c>
      <c r="L457" s="42" t="s">
        <v>26</v>
      </c>
      <c r="M457" s="42" t="s">
        <v>2199</v>
      </c>
      <c r="N457" s="43" t="s">
        <v>2159</v>
      </c>
      <c r="O457" s="15" t="s">
        <v>6278</v>
      </c>
      <c r="S457" s="40" t="s">
        <v>8083</v>
      </c>
      <c r="V457" s="40" t="s">
        <v>8083</v>
      </c>
      <c r="Y457" s="15" t="s">
        <v>6128</v>
      </c>
      <c r="AB457" s="51">
        <v>5111</v>
      </c>
      <c r="AC457" s="51">
        <v>131</v>
      </c>
      <c r="AE457" s="45">
        <v>2</v>
      </c>
      <c r="AG457" s="15">
        <v>60885</v>
      </c>
      <c r="AH457" s="46">
        <v>121770</v>
      </c>
      <c r="AL457" s="48">
        <v>8</v>
      </c>
      <c r="AN457" s="45">
        <v>9741.6</v>
      </c>
      <c r="AO457" s="48">
        <v>33311</v>
      </c>
      <c r="AQ457" s="52" t="s">
        <v>7050</v>
      </c>
      <c r="AR457" s="52">
        <v>156</v>
      </c>
      <c r="AS457" s="52">
        <v>632</v>
      </c>
    </row>
    <row r="458" spans="3:45" x14ac:dyDescent="0.25">
      <c r="C458" s="39" t="s">
        <v>5851</v>
      </c>
      <c r="D458" s="38" t="s">
        <v>3039</v>
      </c>
      <c r="E458" s="38" t="s">
        <v>25</v>
      </c>
      <c r="F458" s="39" t="s">
        <v>2159</v>
      </c>
      <c r="G458" t="s">
        <v>2159</v>
      </c>
      <c r="H458" s="21">
        <v>9106035649</v>
      </c>
      <c r="I458" t="s">
        <v>2159</v>
      </c>
      <c r="J458" s="40" t="s">
        <v>8092</v>
      </c>
      <c r="L458" s="42" t="s">
        <v>26</v>
      </c>
      <c r="M458" s="42" t="s">
        <v>2916</v>
      </c>
      <c r="N458" s="43" t="s">
        <v>2159</v>
      </c>
      <c r="O458" s="15" t="s">
        <v>6279</v>
      </c>
      <c r="S458" s="40" t="s">
        <v>8093</v>
      </c>
      <c r="V458" s="40" t="s">
        <v>8093</v>
      </c>
      <c r="Y458" s="15" t="s">
        <v>6179</v>
      </c>
      <c r="AB458" s="51">
        <v>5111</v>
      </c>
      <c r="AC458" s="51">
        <v>131</v>
      </c>
      <c r="AE458" s="45">
        <v>2</v>
      </c>
      <c r="AG458" s="15">
        <v>111058</v>
      </c>
      <c r="AH458" s="46">
        <v>222116</v>
      </c>
      <c r="AL458" s="48">
        <v>8</v>
      </c>
      <c r="AN458" s="45">
        <v>17769.28</v>
      </c>
      <c r="AO458" s="48">
        <v>33311</v>
      </c>
      <c r="AQ458" s="52" t="s">
        <v>7050</v>
      </c>
      <c r="AR458" s="52">
        <v>156</v>
      </c>
      <c r="AS458" s="52">
        <v>632</v>
      </c>
    </row>
    <row r="459" spans="3:45" x14ac:dyDescent="0.25">
      <c r="C459" s="39" t="s">
        <v>5851</v>
      </c>
      <c r="D459" s="38" t="s">
        <v>3039</v>
      </c>
      <c r="E459" s="38" t="s">
        <v>25</v>
      </c>
      <c r="F459" s="39" t="s">
        <v>2159</v>
      </c>
      <c r="G459" t="s">
        <v>2159</v>
      </c>
      <c r="H459" s="21">
        <v>9106035651</v>
      </c>
      <c r="I459" t="s">
        <v>2159</v>
      </c>
      <c r="J459" s="40" t="s">
        <v>8094</v>
      </c>
      <c r="L459" s="42" t="s">
        <v>26</v>
      </c>
      <c r="M459" s="42" t="s">
        <v>2364</v>
      </c>
      <c r="N459" s="43" t="s">
        <v>2159</v>
      </c>
      <c r="O459" s="15" t="s">
        <v>6045</v>
      </c>
      <c r="S459" s="40" t="s">
        <v>8095</v>
      </c>
      <c r="V459" s="40" t="s">
        <v>8095</v>
      </c>
      <c r="Y459" s="15" t="s">
        <v>6179</v>
      </c>
      <c r="AB459" s="51">
        <v>5111</v>
      </c>
      <c r="AC459" s="51">
        <v>131</v>
      </c>
      <c r="AE459" s="45">
        <v>1</v>
      </c>
      <c r="AG459" s="15">
        <v>111058</v>
      </c>
      <c r="AH459" s="46">
        <v>111058</v>
      </c>
      <c r="AL459" s="48">
        <v>8</v>
      </c>
      <c r="AN459" s="45">
        <v>8884.64</v>
      </c>
      <c r="AO459" s="48">
        <v>33311</v>
      </c>
      <c r="AQ459" s="52" t="s">
        <v>7050</v>
      </c>
      <c r="AR459" s="52">
        <v>156</v>
      </c>
      <c r="AS459" s="52">
        <v>632</v>
      </c>
    </row>
    <row r="460" spans="3:45" x14ac:dyDescent="0.25">
      <c r="C460" s="39" t="s">
        <v>5851</v>
      </c>
      <c r="D460" s="38" t="s">
        <v>3039</v>
      </c>
      <c r="E460" s="38" t="s">
        <v>25</v>
      </c>
      <c r="F460" s="39" t="s">
        <v>2159</v>
      </c>
      <c r="G460" t="s">
        <v>2159</v>
      </c>
      <c r="H460" s="21">
        <v>9106035623</v>
      </c>
      <c r="I460" t="s">
        <v>2159</v>
      </c>
      <c r="J460" s="40" t="s">
        <v>8096</v>
      </c>
      <c r="L460" s="42" t="s">
        <v>26</v>
      </c>
      <c r="M460" s="42" t="s">
        <v>2544</v>
      </c>
      <c r="N460" s="43" t="s">
        <v>2159</v>
      </c>
      <c r="O460" s="15" t="s">
        <v>8097</v>
      </c>
      <c r="S460" s="40" t="s">
        <v>8098</v>
      </c>
      <c r="V460" s="40" t="s">
        <v>8098</v>
      </c>
      <c r="Y460" s="15" t="s">
        <v>6179</v>
      </c>
      <c r="AB460" s="51">
        <v>5111</v>
      </c>
      <c r="AC460" s="51">
        <v>131</v>
      </c>
      <c r="AE460" s="45">
        <v>2</v>
      </c>
      <c r="AG460" s="15">
        <v>111058</v>
      </c>
      <c r="AH460" s="46">
        <v>222116</v>
      </c>
      <c r="AL460" s="48">
        <v>8</v>
      </c>
      <c r="AN460" s="45">
        <v>17769.28</v>
      </c>
      <c r="AO460" s="48">
        <v>33311</v>
      </c>
      <c r="AQ460" s="52" t="s">
        <v>7050</v>
      </c>
      <c r="AR460" s="52">
        <v>156</v>
      </c>
      <c r="AS460" s="52">
        <v>632</v>
      </c>
    </row>
    <row r="461" spans="3:45" x14ac:dyDescent="0.25">
      <c r="C461" s="39" t="s">
        <v>5851</v>
      </c>
      <c r="D461" s="38" t="s">
        <v>3039</v>
      </c>
      <c r="E461" s="38" t="s">
        <v>25</v>
      </c>
      <c r="F461" s="39" t="s">
        <v>2159</v>
      </c>
      <c r="G461" t="s">
        <v>2159</v>
      </c>
      <c r="H461" s="21">
        <v>9106035623</v>
      </c>
      <c r="I461" t="s">
        <v>2159</v>
      </c>
      <c r="J461" s="40" t="s">
        <v>8096</v>
      </c>
      <c r="L461" s="42" t="s">
        <v>26</v>
      </c>
      <c r="M461" s="42" t="s">
        <v>2544</v>
      </c>
      <c r="N461" s="43" t="s">
        <v>2159</v>
      </c>
      <c r="O461" s="15" t="s">
        <v>8097</v>
      </c>
      <c r="S461" s="40" t="s">
        <v>8098</v>
      </c>
      <c r="V461" s="40" t="s">
        <v>8098</v>
      </c>
      <c r="Y461" s="15" t="s">
        <v>6183</v>
      </c>
      <c r="AB461" s="51">
        <v>5111</v>
      </c>
      <c r="AC461" s="51">
        <v>131</v>
      </c>
      <c r="AE461" s="45">
        <v>2</v>
      </c>
      <c r="AG461" s="15">
        <v>41150</v>
      </c>
      <c r="AH461" s="46">
        <v>82300</v>
      </c>
      <c r="AL461" s="48">
        <v>8</v>
      </c>
      <c r="AN461" s="45">
        <v>6584</v>
      </c>
      <c r="AO461" s="48">
        <v>33311</v>
      </c>
      <c r="AQ461" s="52" t="s">
        <v>7050</v>
      </c>
      <c r="AR461" s="52">
        <v>156</v>
      </c>
      <c r="AS461" s="52">
        <v>632</v>
      </c>
    </row>
    <row r="462" spans="3:45" x14ac:dyDescent="0.25">
      <c r="C462" s="39" t="s">
        <v>5851</v>
      </c>
      <c r="D462" s="38" t="s">
        <v>3039</v>
      </c>
      <c r="E462" s="38" t="s">
        <v>25</v>
      </c>
      <c r="F462" s="39" t="s">
        <v>2159</v>
      </c>
      <c r="G462" t="s">
        <v>2159</v>
      </c>
      <c r="H462" s="21">
        <v>9106035663</v>
      </c>
      <c r="I462" t="s">
        <v>2159</v>
      </c>
      <c r="J462" s="40" t="s">
        <v>8100</v>
      </c>
      <c r="L462" s="42" t="s">
        <v>26</v>
      </c>
      <c r="M462" s="42" t="s">
        <v>2289</v>
      </c>
      <c r="N462" s="43" t="s">
        <v>2159</v>
      </c>
      <c r="O462" s="15" t="s">
        <v>6273</v>
      </c>
      <c r="S462" s="40" t="s">
        <v>7900</v>
      </c>
      <c r="V462" s="40" t="s">
        <v>7900</v>
      </c>
      <c r="Y462" s="15" t="s">
        <v>6179</v>
      </c>
      <c r="AB462" s="51">
        <v>5111</v>
      </c>
      <c r="AC462" s="51">
        <v>131</v>
      </c>
      <c r="AE462" s="45">
        <v>2</v>
      </c>
      <c r="AG462" s="15">
        <v>111058</v>
      </c>
      <c r="AH462" s="46">
        <v>222116</v>
      </c>
      <c r="AL462" s="48">
        <v>8</v>
      </c>
      <c r="AN462" s="45">
        <v>17769.28</v>
      </c>
      <c r="AO462" s="48">
        <v>33311</v>
      </c>
      <c r="AQ462" s="52" t="s">
        <v>7050</v>
      </c>
      <c r="AR462" s="52">
        <v>156</v>
      </c>
      <c r="AS462" s="52">
        <v>632</v>
      </c>
    </row>
    <row r="463" spans="3:45" x14ac:dyDescent="0.25">
      <c r="C463" s="39" t="s">
        <v>5851</v>
      </c>
      <c r="D463" s="38" t="s">
        <v>3039</v>
      </c>
      <c r="E463" s="38" t="s">
        <v>25</v>
      </c>
      <c r="F463" s="39" t="s">
        <v>2159</v>
      </c>
      <c r="G463" t="s">
        <v>2159</v>
      </c>
      <c r="H463" s="21">
        <v>9106035758</v>
      </c>
      <c r="I463" t="s">
        <v>2159</v>
      </c>
      <c r="J463" s="40" t="s">
        <v>8104</v>
      </c>
      <c r="L463" s="42" t="s">
        <v>26</v>
      </c>
      <c r="M463" s="42" t="s">
        <v>2382</v>
      </c>
      <c r="N463" s="43" t="s">
        <v>2159</v>
      </c>
      <c r="O463" s="15" t="s">
        <v>8105</v>
      </c>
      <c r="S463" s="40" t="s">
        <v>8106</v>
      </c>
      <c r="V463" s="40" t="s">
        <v>8106</v>
      </c>
      <c r="Y463" s="15" t="s">
        <v>6168</v>
      </c>
      <c r="AB463" s="51">
        <v>5111</v>
      </c>
      <c r="AC463" s="51">
        <v>131</v>
      </c>
      <c r="AE463" s="45">
        <v>1</v>
      </c>
      <c r="AG463" s="15">
        <v>111606</v>
      </c>
      <c r="AH463" s="46">
        <v>111606</v>
      </c>
      <c r="AL463" s="48">
        <v>8</v>
      </c>
      <c r="AN463" s="45">
        <v>8928.48</v>
      </c>
      <c r="AO463" s="48">
        <v>33311</v>
      </c>
      <c r="AQ463" s="52" t="s">
        <v>7050</v>
      </c>
      <c r="AR463" s="52">
        <v>156</v>
      </c>
      <c r="AS463" s="52">
        <v>632</v>
      </c>
    </row>
    <row r="464" spans="3:45" x14ac:dyDescent="0.25">
      <c r="C464" s="39" t="s">
        <v>5851</v>
      </c>
      <c r="D464" s="38" t="s">
        <v>3039</v>
      </c>
      <c r="E464" s="38" t="s">
        <v>25</v>
      </c>
      <c r="F464" s="39" t="s">
        <v>2159</v>
      </c>
      <c r="G464" t="s">
        <v>2159</v>
      </c>
      <c r="H464" s="21">
        <v>9106035758</v>
      </c>
      <c r="I464" t="s">
        <v>2159</v>
      </c>
      <c r="J464" s="40" t="s">
        <v>8104</v>
      </c>
      <c r="L464" s="42" t="s">
        <v>26</v>
      </c>
      <c r="M464" s="42" t="s">
        <v>2382</v>
      </c>
      <c r="N464" s="43" t="s">
        <v>2159</v>
      </c>
      <c r="O464" s="15" t="s">
        <v>8105</v>
      </c>
      <c r="S464" s="40" t="s">
        <v>8106</v>
      </c>
      <c r="V464" s="40" t="s">
        <v>8106</v>
      </c>
      <c r="Y464" s="15" t="s">
        <v>6128</v>
      </c>
      <c r="AB464" s="51">
        <v>5111</v>
      </c>
      <c r="AC464" s="51">
        <v>131</v>
      </c>
      <c r="AE464" s="45">
        <v>1</v>
      </c>
      <c r="AG464" s="15">
        <v>60885</v>
      </c>
      <c r="AH464" s="46">
        <v>60885</v>
      </c>
      <c r="AL464" s="48">
        <v>8</v>
      </c>
      <c r="AN464" s="45">
        <v>4870.8</v>
      </c>
      <c r="AO464" s="48">
        <v>33311</v>
      </c>
      <c r="AQ464" s="52" t="s">
        <v>7050</v>
      </c>
      <c r="AR464" s="52">
        <v>156</v>
      </c>
      <c r="AS464" s="52">
        <v>632</v>
      </c>
    </row>
    <row r="465" spans="3:45" x14ac:dyDescent="0.25">
      <c r="C465" s="39" t="s">
        <v>5851</v>
      </c>
      <c r="D465" s="38" t="s">
        <v>3039</v>
      </c>
      <c r="E465" s="38" t="s">
        <v>25</v>
      </c>
      <c r="F465" s="39" t="s">
        <v>2159</v>
      </c>
      <c r="G465" t="s">
        <v>2159</v>
      </c>
      <c r="H465" s="21">
        <v>9106035758</v>
      </c>
      <c r="I465" t="s">
        <v>2159</v>
      </c>
      <c r="J465" s="40" t="s">
        <v>8104</v>
      </c>
      <c r="L465" s="42" t="s">
        <v>26</v>
      </c>
      <c r="M465" s="42" t="s">
        <v>2382</v>
      </c>
      <c r="N465" s="43" t="s">
        <v>2159</v>
      </c>
      <c r="O465" s="15" t="s">
        <v>8105</v>
      </c>
      <c r="S465" s="40" t="s">
        <v>8106</v>
      </c>
      <c r="V465" s="40" t="s">
        <v>8106</v>
      </c>
      <c r="Y465" s="15" t="s">
        <v>6254</v>
      </c>
      <c r="AB465" s="51">
        <v>5111</v>
      </c>
      <c r="AC465" s="51">
        <v>131</v>
      </c>
      <c r="AE465" s="45">
        <v>2</v>
      </c>
      <c r="AG465" s="15">
        <v>45588</v>
      </c>
      <c r="AH465" s="46">
        <v>91176</v>
      </c>
      <c r="AL465" s="48">
        <v>8</v>
      </c>
      <c r="AN465" s="45">
        <v>7294.08</v>
      </c>
      <c r="AO465" s="48">
        <v>33311</v>
      </c>
      <c r="AQ465" s="52" t="s">
        <v>7050</v>
      </c>
      <c r="AR465" s="52">
        <v>156</v>
      </c>
      <c r="AS465" s="52">
        <v>632</v>
      </c>
    </row>
    <row r="466" spans="3:45" x14ac:dyDescent="0.25">
      <c r="C466" s="39" t="s">
        <v>5851</v>
      </c>
      <c r="D466" s="38" t="s">
        <v>3039</v>
      </c>
      <c r="E466" s="38" t="s">
        <v>25</v>
      </c>
      <c r="F466" s="39" t="s">
        <v>2159</v>
      </c>
      <c r="G466" t="s">
        <v>2159</v>
      </c>
      <c r="H466" s="21">
        <v>9106035758</v>
      </c>
      <c r="I466" t="s">
        <v>2159</v>
      </c>
      <c r="J466" s="40" t="s">
        <v>8104</v>
      </c>
      <c r="L466" s="42" t="s">
        <v>26</v>
      </c>
      <c r="M466" s="42" t="s">
        <v>2382</v>
      </c>
      <c r="N466" s="43" t="s">
        <v>2159</v>
      </c>
      <c r="O466" s="15" t="s">
        <v>8105</v>
      </c>
      <c r="S466" s="40" t="s">
        <v>8106</v>
      </c>
      <c r="V466" s="40" t="s">
        <v>8106</v>
      </c>
      <c r="Y466" s="15" t="s">
        <v>6130</v>
      </c>
      <c r="AB466" s="51">
        <v>5111</v>
      </c>
      <c r="AC466" s="51">
        <v>131</v>
      </c>
      <c r="AE466" s="45">
        <v>2</v>
      </c>
      <c r="AG466" s="15">
        <v>73431</v>
      </c>
      <c r="AH466" s="46">
        <v>146862</v>
      </c>
      <c r="AL466" s="48">
        <v>8</v>
      </c>
      <c r="AN466" s="45">
        <v>11748.960000000001</v>
      </c>
      <c r="AO466" s="48">
        <v>33311</v>
      </c>
      <c r="AQ466" s="52" t="s">
        <v>7050</v>
      </c>
      <c r="AR466" s="52">
        <v>156</v>
      </c>
      <c r="AS466" s="52">
        <v>632</v>
      </c>
    </row>
    <row r="467" spans="3:45" x14ac:dyDescent="0.25">
      <c r="C467" s="39" t="s">
        <v>5851</v>
      </c>
      <c r="D467" s="38" t="s">
        <v>3039</v>
      </c>
      <c r="E467" s="38" t="s">
        <v>25</v>
      </c>
      <c r="F467" s="39" t="s">
        <v>2159</v>
      </c>
      <c r="G467" t="s">
        <v>2159</v>
      </c>
      <c r="H467" s="21">
        <v>9106035745</v>
      </c>
      <c r="I467" t="s">
        <v>2159</v>
      </c>
      <c r="J467" s="40" t="s">
        <v>8109</v>
      </c>
      <c r="L467" s="42" t="s">
        <v>26</v>
      </c>
      <c r="M467" s="42" t="s">
        <v>2235</v>
      </c>
      <c r="N467" s="43" t="s">
        <v>2159</v>
      </c>
      <c r="O467" s="15" t="s">
        <v>6078</v>
      </c>
      <c r="S467" s="40" t="s">
        <v>8110</v>
      </c>
      <c r="V467" s="40" t="s">
        <v>8110</v>
      </c>
      <c r="Y467" s="15" t="s">
        <v>6183</v>
      </c>
      <c r="AB467" s="51">
        <v>5111</v>
      </c>
      <c r="AC467" s="51">
        <v>131</v>
      </c>
      <c r="AE467" s="45">
        <v>1</v>
      </c>
      <c r="AG467" s="15">
        <v>41150</v>
      </c>
      <c r="AH467" s="46">
        <v>41150</v>
      </c>
      <c r="AL467" s="48">
        <v>8</v>
      </c>
      <c r="AN467" s="45">
        <v>3292</v>
      </c>
      <c r="AO467" s="48">
        <v>33311</v>
      </c>
      <c r="AQ467" s="52" t="s">
        <v>7050</v>
      </c>
      <c r="AR467" s="52">
        <v>156</v>
      </c>
      <c r="AS467" s="52">
        <v>632</v>
      </c>
    </row>
    <row r="468" spans="3:45" x14ac:dyDescent="0.25">
      <c r="C468" s="39" t="s">
        <v>5851</v>
      </c>
      <c r="D468" s="38" t="s">
        <v>3039</v>
      </c>
      <c r="E468" s="38" t="s">
        <v>25</v>
      </c>
      <c r="F468" s="39" t="s">
        <v>2159</v>
      </c>
      <c r="G468" t="s">
        <v>2159</v>
      </c>
      <c r="H468" s="21">
        <v>9106035803</v>
      </c>
      <c r="I468" t="s">
        <v>2159</v>
      </c>
      <c r="J468" s="40" t="s">
        <v>8116</v>
      </c>
      <c r="L468" s="42" t="s">
        <v>26</v>
      </c>
      <c r="M468" s="42" t="s">
        <v>2166</v>
      </c>
      <c r="N468" s="43" t="s">
        <v>2159</v>
      </c>
      <c r="O468" s="15" t="s">
        <v>6273</v>
      </c>
      <c r="S468" s="40" t="s">
        <v>8117</v>
      </c>
      <c r="V468" s="40" t="s">
        <v>8117</v>
      </c>
      <c r="Y468" s="15" t="s">
        <v>6179</v>
      </c>
      <c r="AB468" s="51">
        <v>5111</v>
      </c>
      <c r="AC468" s="51">
        <v>131</v>
      </c>
      <c r="AE468" s="45">
        <v>2</v>
      </c>
      <c r="AG468" s="15">
        <v>111058</v>
      </c>
      <c r="AH468" s="46">
        <v>222116</v>
      </c>
      <c r="AL468" s="48">
        <v>8</v>
      </c>
      <c r="AN468" s="45">
        <v>17769.28</v>
      </c>
      <c r="AO468" s="48">
        <v>33311</v>
      </c>
      <c r="AQ468" s="52" t="s">
        <v>7050</v>
      </c>
      <c r="AR468" s="52">
        <v>156</v>
      </c>
      <c r="AS468" s="52">
        <v>632</v>
      </c>
    </row>
    <row r="469" spans="3:45" x14ac:dyDescent="0.25">
      <c r="C469" s="39" t="s">
        <v>5851</v>
      </c>
      <c r="D469" s="38" t="s">
        <v>3039</v>
      </c>
      <c r="E469" s="38" t="s">
        <v>25</v>
      </c>
      <c r="F469" s="39" t="s">
        <v>2159</v>
      </c>
      <c r="G469" t="s">
        <v>2159</v>
      </c>
      <c r="H469" s="21">
        <v>9106035879</v>
      </c>
      <c r="I469" t="s">
        <v>2159</v>
      </c>
      <c r="J469" s="40" t="s">
        <v>8124</v>
      </c>
      <c r="L469" s="42" t="s">
        <v>26</v>
      </c>
      <c r="M469" s="42" t="s">
        <v>2727</v>
      </c>
      <c r="N469" s="43" t="s">
        <v>2159</v>
      </c>
      <c r="O469" s="15" t="s">
        <v>5929</v>
      </c>
      <c r="S469" s="40" t="s">
        <v>8125</v>
      </c>
      <c r="V469" s="40" t="s">
        <v>8125</v>
      </c>
      <c r="Y469" s="15" t="s">
        <v>6179</v>
      </c>
      <c r="AB469" s="51">
        <v>5111</v>
      </c>
      <c r="AC469" s="51">
        <v>131</v>
      </c>
      <c r="AE469" s="45">
        <v>2</v>
      </c>
      <c r="AG469" s="15">
        <v>111058</v>
      </c>
      <c r="AH469" s="46">
        <v>222116</v>
      </c>
      <c r="AL469" s="48">
        <v>8</v>
      </c>
      <c r="AN469" s="45">
        <v>17769.28</v>
      </c>
      <c r="AO469" s="48">
        <v>33311</v>
      </c>
      <c r="AQ469" s="52" t="s">
        <v>7050</v>
      </c>
      <c r="AR469" s="52">
        <v>156</v>
      </c>
      <c r="AS469" s="52">
        <v>632</v>
      </c>
    </row>
    <row r="470" spans="3:45" x14ac:dyDescent="0.25">
      <c r="C470" s="39" t="s">
        <v>5851</v>
      </c>
      <c r="D470" s="38" t="s">
        <v>3039</v>
      </c>
      <c r="E470" s="38" t="s">
        <v>25</v>
      </c>
      <c r="F470" s="39" t="s">
        <v>2159</v>
      </c>
      <c r="G470" t="s">
        <v>2159</v>
      </c>
      <c r="H470" s="21">
        <v>9106035892</v>
      </c>
      <c r="I470" t="s">
        <v>2159</v>
      </c>
      <c r="J470" s="40" t="s">
        <v>8126</v>
      </c>
      <c r="L470" s="42" t="s">
        <v>26</v>
      </c>
      <c r="M470" s="42" t="s">
        <v>2601</v>
      </c>
      <c r="N470" s="43" t="s">
        <v>2159</v>
      </c>
      <c r="O470" s="15" t="s">
        <v>5986</v>
      </c>
      <c r="S470" s="40" t="s">
        <v>8127</v>
      </c>
      <c r="V470" s="40" t="s">
        <v>8127</v>
      </c>
      <c r="Y470" s="15" t="s">
        <v>6179</v>
      </c>
      <c r="AB470" s="51">
        <v>5111</v>
      </c>
      <c r="AC470" s="51">
        <v>131</v>
      </c>
      <c r="AE470" s="45">
        <v>1</v>
      </c>
      <c r="AG470" s="15">
        <v>111058</v>
      </c>
      <c r="AH470" s="46">
        <v>111058</v>
      </c>
      <c r="AL470" s="48">
        <v>8</v>
      </c>
      <c r="AN470" s="45">
        <v>8884.64</v>
      </c>
      <c r="AO470" s="48">
        <v>33311</v>
      </c>
      <c r="AQ470" s="52" t="s">
        <v>7050</v>
      </c>
      <c r="AR470" s="52">
        <v>156</v>
      </c>
      <c r="AS470" s="52">
        <v>632</v>
      </c>
    </row>
    <row r="471" spans="3:45" x14ac:dyDescent="0.25">
      <c r="C471" s="39" t="s">
        <v>5851</v>
      </c>
      <c r="D471" s="38" t="s">
        <v>3039</v>
      </c>
      <c r="E471" s="38" t="s">
        <v>25</v>
      </c>
      <c r="F471" s="39" t="s">
        <v>2159</v>
      </c>
      <c r="G471" t="s">
        <v>2159</v>
      </c>
      <c r="H471" s="21">
        <v>9106035979</v>
      </c>
      <c r="I471" t="s">
        <v>2159</v>
      </c>
      <c r="J471" s="40" t="s">
        <v>8139</v>
      </c>
      <c r="L471" s="42" t="s">
        <v>26</v>
      </c>
      <c r="M471" s="42" t="s">
        <v>2325</v>
      </c>
      <c r="N471" s="43" t="s">
        <v>2159</v>
      </c>
      <c r="O471" s="15" t="s">
        <v>6045</v>
      </c>
      <c r="S471" s="40" t="s">
        <v>8140</v>
      </c>
      <c r="V471" s="40" t="s">
        <v>8140</v>
      </c>
      <c r="Y471" s="15" t="s">
        <v>6130</v>
      </c>
      <c r="AB471" s="51">
        <v>5111</v>
      </c>
      <c r="AC471" s="51">
        <v>131</v>
      </c>
      <c r="AE471" s="45">
        <v>1</v>
      </c>
      <c r="AG471" s="15">
        <v>73431</v>
      </c>
      <c r="AH471" s="46">
        <v>73431</v>
      </c>
      <c r="AL471" s="48">
        <v>8</v>
      </c>
      <c r="AN471" s="45">
        <v>5874.4800000000005</v>
      </c>
      <c r="AO471" s="48">
        <v>33311</v>
      </c>
      <c r="AQ471" s="52" t="s">
        <v>7050</v>
      </c>
      <c r="AR471" s="52">
        <v>156</v>
      </c>
      <c r="AS471" s="52">
        <v>632</v>
      </c>
    </row>
    <row r="472" spans="3:45" x14ac:dyDescent="0.25">
      <c r="C472" s="39" t="s">
        <v>5851</v>
      </c>
      <c r="D472" s="38" t="s">
        <v>3039</v>
      </c>
      <c r="E472" s="38" t="s">
        <v>25</v>
      </c>
      <c r="F472" s="39" t="s">
        <v>2159</v>
      </c>
      <c r="G472" t="s">
        <v>2159</v>
      </c>
      <c r="H472" s="21">
        <v>9106035979</v>
      </c>
      <c r="I472" t="s">
        <v>2159</v>
      </c>
      <c r="J472" s="40" t="s">
        <v>8139</v>
      </c>
      <c r="L472" s="42" t="s">
        <v>26</v>
      </c>
      <c r="M472" s="42" t="s">
        <v>2325</v>
      </c>
      <c r="N472" s="43" t="s">
        <v>2159</v>
      </c>
      <c r="O472" s="15" t="s">
        <v>6045</v>
      </c>
      <c r="S472" s="40" t="s">
        <v>8140</v>
      </c>
      <c r="V472" s="40" t="s">
        <v>8140</v>
      </c>
      <c r="Y472" s="15" t="s">
        <v>6179</v>
      </c>
      <c r="AB472" s="51">
        <v>5111</v>
      </c>
      <c r="AC472" s="51">
        <v>131</v>
      </c>
      <c r="AE472" s="45">
        <v>1</v>
      </c>
      <c r="AG472" s="15">
        <v>111058</v>
      </c>
      <c r="AH472" s="46">
        <v>111058</v>
      </c>
      <c r="AL472" s="48">
        <v>8</v>
      </c>
      <c r="AN472" s="45">
        <v>8884.64</v>
      </c>
      <c r="AO472" s="48">
        <v>33311</v>
      </c>
      <c r="AQ472" s="52" t="s">
        <v>7050</v>
      </c>
      <c r="AR472" s="52">
        <v>156</v>
      </c>
      <c r="AS472" s="52">
        <v>632</v>
      </c>
    </row>
    <row r="473" spans="3:45" x14ac:dyDescent="0.25">
      <c r="C473" s="39" t="s">
        <v>5851</v>
      </c>
      <c r="D473" s="38" t="s">
        <v>3039</v>
      </c>
      <c r="E473" s="38" t="s">
        <v>25</v>
      </c>
      <c r="F473" s="39" t="s">
        <v>2159</v>
      </c>
      <c r="G473" t="s">
        <v>2159</v>
      </c>
      <c r="H473" s="21">
        <v>9106036040</v>
      </c>
      <c r="I473" t="s">
        <v>2159</v>
      </c>
      <c r="J473" s="40" t="s">
        <v>8145</v>
      </c>
      <c r="L473" s="42" t="s">
        <v>26</v>
      </c>
      <c r="M473" s="42" t="s">
        <v>2871</v>
      </c>
      <c r="N473" s="43" t="s">
        <v>2159</v>
      </c>
      <c r="O473" s="15" t="s">
        <v>6273</v>
      </c>
      <c r="S473" s="40" t="s">
        <v>8146</v>
      </c>
      <c r="V473" s="40" t="s">
        <v>8146</v>
      </c>
      <c r="Y473" s="15" t="s">
        <v>6181</v>
      </c>
      <c r="AB473" s="51">
        <v>5111</v>
      </c>
      <c r="AC473" s="51">
        <v>131</v>
      </c>
      <c r="AE473" s="45">
        <v>2</v>
      </c>
      <c r="AG473" s="15">
        <v>50400</v>
      </c>
      <c r="AH473" s="46">
        <v>100800</v>
      </c>
      <c r="AL473" s="48">
        <v>8</v>
      </c>
      <c r="AN473" s="45">
        <v>8064</v>
      </c>
      <c r="AO473" s="48">
        <v>33311</v>
      </c>
      <c r="AQ473" s="52" t="s">
        <v>7050</v>
      </c>
      <c r="AR473" s="52">
        <v>156</v>
      </c>
      <c r="AS473" s="52">
        <v>632</v>
      </c>
    </row>
    <row r="474" spans="3:45" x14ac:dyDescent="0.25">
      <c r="C474" s="39" t="s">
        <v>5851</v>
      </c>
      <c r="D474" s="38" t="s">
        <v>3039</v>
      </c>
      <c r="E474" s="38" t="s">
        <v>25</v>
      </c>
      <c r="F474" s="39" t="s">
        <v>2159</v>
      </c>
      <c r="G474" t="s">
        <v>2159</v>
      </c>
      <c r="H474" s="21">
        <v>9106036158</v>
      </c>
      <c r="I474" t="s">
        <v>2159</v>
      </c>
      <c r="J474" s="40" t="s">
        <v>8155</v>
      </c>
      <c r="L474" s="42" t="s">
        <v>26</v>
      </c>
      <c r="M474" s="42" t="s">
        <v>2865</v>
      </c>
      <c r="N474" s="43" t="s">
        <v>2159</v>
      </c>
      <c r="O474" s="15" t="s">
        <v>8156</v>
      </c>
      <c r="S474" s="40" t="s">
        <v>8157</v>
      </c>
      <c r="V474" s="40" t="s">
        <v>8157</v>
      </c>
      <c r="Y474" s="15" t="s">
        <v>6179</v>
      </c>
      <c r="AB474" s="51">
        <v>5111</v>
      </c>
      <c r="AC474" s="51">
        <v>131</v>
      </c>
      <c r="AE474" s="45">
        <v>1</v>
      </c>
      <c r="AG474" s="15">
        <v>111058</v>
      </c>
      <c r="AH474" s="46">
        <v>111058</v>
      </c>
      <c r="AL474" s="48">
        <v>8</v>
      </c>
      <c r="AN474" s="45">
        <v>8884.64</v>
      </c>
      <c r="AO474" s="48">
        <v>33311</v>
      </c>
      <c r="AQ474" s="52" t="s">
        <v>7050</v>
      </c>
      <c r="AR474" s="52">
        <v>156</v>
      </c>
      <c r="AS474" s="52">
        <v>632</v>
      </c>
    </row>
    <row r="475" spans="3:45" x14ac:dyDescent="0.25">
      <c r="C475" s="39" t="s">
        <v>5851</v>
      </c>
      <c r="D475" s="38" t="s">
        <v>3039</v>
      </c>
      <c r="E475" s="38" t="s">
        <v>25</v>
      </c>
      <c r="F475" s="39" t="s">
        <v>2159</v>
      </c>
      <c r="G475" t="s">
        <v>2159</v>
      </c>
      <c r="H475" s="21">
        <v>9106036160</v>
      </c>
      <c r="I475" t="s">
        <v>2159</v>
      </c>
      <c r="J475" s="40" t="s">
        <v>8158</v>
      </c>
      <c r="L475" s="42" t="s">
        <v>26</v>
      </c>
      <c r="M475" s="42" t="s">
        <v>2292</v>
      </c>
      <c r="N475" s="43" t="s">
        <v>2159</v>
      </c>
      <c r="O475" s="15" t="s">
        <v>6045</v>
      </c>
      <c r="S475" s="40" t="s">
        <v>8159</v>
      </c>
      <c r="V475" s="40" t="s">
        <v>8159</v>
      </c>
      <c r="Y475" s="15" t="s">
        <v>6179</v>
      </c>
      <c r="AB475" s="51">
        <v>5111</v>
      </c>
      <c r="AC475" s="51">
        <v>131</v>
      </c>
      <c r="AE475" s="45">
        <v>2</v>
      </c>
      <c r="AG475" s="15">
        <v>111058</v>
      </c>
      <c r="AH475" s="46">
        <v>222116</v>
      </c>
      <c r="AL475" s="48">
        <v>8</v>
      </c>
      <c r="AN475" s="45">
        <v>17769.28</v>
      </c>
      <c r="AO475" s="48">
        <v>33311</v>
      </c>
      <c r="AQ475" s="52" t="s">
        <v>7050</v>
      </c>
      <c r="AR475" s="52">
        <v>156</v>
      </c>
      <c r="AS475" s="52">
        <v>632</v>
      </c>
    </row>
    <row r="476" spans="3:45" x14ac:dyDescent="0.25">
      <c r="C476" s="39" t="s">
        <v>5851</v>
      </c>
      <c r="D476" s="38" t="s">
        <v>3039</v>
      </c>
      <c r="E476" s="38" t="s">
        <v>25</v>
      </c>
      <c r="F476" s="39" t="s">
        <v>2159</v>
      </c>
      <c r="G476" t="s">
        <v>2159</v>
      </c>
      <c r="H476" s="21">
        <v>9106036456</v>
      </c>
      <c r="I476" t="s">
        <v>2159</v>
      </c>
      <c r="J476" s="40" t="s">
        <v>8179</v>
      </c>
      <c r="L476" s="42" t="s">
        <v>26</v>
      </c>
      <c r="M476" s="42" t="s">
        <v>2577</v>
      </c>
      <c r="N476" s="43" t="s">
        <v>2159</v>
      </c>
      <c r="O476" s="15" t="s">
        <v>5986</v>
      </c>
      <c r="S476" s="40" t="s">
        <v>8180</v>
      </c>
      <c r="V476" s="40" t="s">
        <v>8180</v>
      </c>
      <c r="Y476" s="15" t="s">
        <v>6254</v>
      </c>
      <c r="AB476" s="51">
        <v>5111</v>
      </c>
      <c r="AC476" s="51">
        <v>131</v>
      </c>
      <c r="AE476" s="45">
        <v>1</v>
      </c>
      <c r="AG476" s="15">
        <v>45588</v>
      </c>
      <c r="AH476" s="46">
        <v>45588</v>
      </c>
      <c r="AL476" s="48">
        <v>8</v>
      </c>
      <c r="AN476" s="45">
        <v>3647.04</v>
      </c>
      <c r="AO476" s="48">
        <v>33311</v>
      </c>
      <c r="AQ476" s="52" t="s">
        <v>7050</v>
      </c>
      <c r="AR476" s="52">
        <v>156</v>
      </c>
      <c r="AS476" s="52">
        <v>632</v>
      </c>
    </row>
    <row r="477" spans="3:45" x14ac:dyDescent="0.25">
      <c r="C477" s="39" t="s">
        <v>5851</v>
      </c>
      <c r="D477" s="38" t="s">
        <v>3039</v>
      </c>
      <c r="E477" s="38" t="s">
        <v>25</v>
      </c>
      <c r="F477" s="39" t="s">
        <v>2159</v>
      </c>
      <c r="G477" t="s">
        <v>2159</v>
      </c>
      <c r="H477" s="21">
        <v>9106036657</v>
      </c>
      <c r="I477" t="s">
        <v>2159</v>
      </c>
      <c r="J477" s="40" t="s">
        <v>8185</v>
      </c>
      <c r="L477" s="42" t="s">
        <v>26</v>
      </c>
      <c r="M477" s="42" t="s">
        <v>2451</v>
      </c>
      <c r="N477" s="43" t="s">
        <v>2159</v>
      </c>
      <c r="O477" s="15" t="s">
        <v>8186</v>
      </c>
      <c r="S477" s="40" t="s">
        <v>8187</v>
      </c>
      <c r="V477" s="40" t="s">
        <v>8187</v>
      </c>
      <c r="Y477" s="15" t="s">
        <v>6179</v>
      </c>
      <c r="AB477" s="51">
        <v>5111</v>
      </c>
      <c r="AC477" s="51">
        <v>131</v>
      </c>
      <c r="AE477" s="45">
        <v>3</v>
      </c>
      <c r="AG477" s="15">
        <v>111058</v>
      </c>
      <c r="AH477" s="46">
        <v>333174</v>
      </c>
      <c r="AL477" s="48">
        <v>8</v>
      </c>
      <c r="AN477" s="45">
        <v>26653.920000000002</v>
      </c>
      <c r="AO477" s="48">
        <v>33311</v>
      </c>
      <c r="AQ477" s="52" t="s">
        <v>7050</v>
      </c>
      <c r="AR477" s="52">
        <v>156</v>
      </c>
      <c r="AS477" s="52">
        <v>632</v>
      </c>
    </row>
    <row r="478" spans="3:45" x14ac:dyDescent="0.25">
      <c r="C478" s="39" t="s">
        <v>5851</v>
      </c>
      <c r="D478" s="38" t="s">
        <v>3039</v>
      </c>
      <c r="E478" s="38" t="s">
        <v>25</v>
      </c>
      <c r="F478" s="39" t="s">
        <v>2159</v>
      </c>
      <c r="G478" t="s">
        <v>2159</v>
      </c>
      <c r="H478" s="21">
        <v>9106036657</v>
      </c>
      <c r="I478" t="s">
        <v>2159</v>
      </c>
      <c r="J478" s="40" t="s">
        <v>8185</v>
      </c>
      <c r="L478" s="42" t="s">
        <v>26</v>
      </c>
      <c r="M478" s="42" t="s">
        <v>2451</v>
      </c>
      <c r="N478" s="43" t="s">
        <v>2159</v>
      </c>
      <c r="O478" s="15" t="s">
        <v>8186</v>
      </c>
      <c r="S478" s="40" t="s">
        <v>8187</v>
      </c>
      <c r="V478" s="40" t="s">
        <v>8187</v>
      </c>
      <c r="Y478" s="15" t="s">
        <v>6128</v>
      </c>
      <c r="AB478" s="51">
        <v>5111</v>
      </c>
      <c r="AC478" s="51">
        <v>131</v>
      </c>
      <c r="AE478" s="45">
        <v>1</v>
      </c>
      <c r="AG478" s="15">
        <v>60885</v>
      </c>
      <c r="AH478" s="46">
        <v>60885</v>
      </c>
      <c r="AL478" s="48">
        <v>8</v>
      </c>
      <c r="AN478" s="45">
        <v>4870.8</v>
      </c>
      <c r="AO478" s="48">
        <v>33311</v>
      </c>
      <c r="AQ478" s="52" t="s">
        <v>7050</v>
      </c>
      <c r="AR478" s="52">
        <v>156</v>
      </c>
      <c r="AS478" s="52">
        <v>632</v>
      </c>
    </row>
    <row r="479" spans="3:45" x14ac:dyDescent="0.25">
      <c r="C479" s="39" t="s">
        <v>5851</v>
      </c>
      <c r="D479" s="38" t="s">
        <v>3039</v>
      </c>
      <c r="E479" s="38" t="s">
        <v>25</v>
      </c>
      <c r="F479" s="39" t="s">
        <v>2159</v>
      </c>
      <c r="G479" t="s">
        <v>2159</v>
      </c>
      <c r="H479" s="21">
        <v>9106036659</v>
      </c>
      <c r="I479" t="s">
        <v>2159</v>
      </c>
      <c r="J479" s="40" t="s">
        <v>8190</v>
      </c>
      <c r="L479" s="42" t="s">
        <v>26</v>
      </c>
      <c r="M479" s="42" t="s">
        <v>2193</v>
      </c>
      <c r="N479" s="43" t="s">
        <v>2159</v>
      </c>
      <c r="O479" s="15" t="s">
        <v>6045</v>
      </c>
      <c r="S479" s="40" t="s">
        <v>8191</v>
      </c>
      <c r="V479" s="40" t="s">
        <v>8191</v>
      </c>
      <c r="Y479" s="15" t="s">
        <v>6172</v>
      </c>
      <c r="AB479" s="51">
        <v>5111</v>
      </c>
      <c r="AC479" s="51">
        <v>131</v>
      </c>
      <c r="AE479" s="45">
        <v>1</v>
      </c>
      <c r="AG479" s="15">
        <v>49500</v>
      </c>
      <c r="AH479" s="46">
        <v>49500</v>
      </c>
      <c r="AL479" s="48">
        <v>8</v>
      </c>
      <c r="AN479" s="45">
        <v>3960</v>
      </c>
      <c r="AO479" s="48">
        <v>33311</v>
      </c>
      <c r="AQ479" s="52" t="s">
        <v>7050</v>
      </c>
      <c r="AR479" s="52">
        <v>156</v>
      </c>
      <c r="AS479" s="52">
        <v>632</v>
      </c>
    </row>
    <row r="480" spans="3:45" x14ac:dyDescent="0.25">
      <c r="C480" s="39" t="s">
        <v>5851</v>
      </c>
      <c r="D480" s="38" t="s">
        <v>3039</v>
      </c>
      <c r="E480" s="38" t="s">
        <v>25</v>
      </c>
      <c r="F480" s="39" t="s">
        <v>2159</v>
      </c>
      <c r="G480" t="s">
        <v>2159</v>
      </c>
      <c r="H480" s="21">
        <v>9106036659</v>
      </c>
      <c r="I480" t="s">
        <v>2159</v>
      </c>
      <c r="J480" s="40" t="s">
        <v>8190</v>
      </c>
      <c r="L480" s="42" t="s">
        <v>26</v>
      </c>
      <c r="M480" s="42" t="s">
        <v>2193</v>
      </c>
      <c r="N480" s="43" t="s">
        <v>2159</v>
      </c>
      <c r="O480" s="15" t="s">
        <v>6045</v>
      </c>
      <c r="S480" s="40" t="s">
        <v>8191</v>
      </c>
      <c r="V480" s="40" t="s">
        <v>8191</v>
      </c>
      <c r="Y480" s="15" t="s">
        <v>6181</v>
      </c>
      <c r="AB480" s="51">
        <v>5111</v>
      </c>
      <c r="AC480" s="51">
        <v>131</v>
      </c>
      <c r="AE480" s="45">
        <v>1</v>
      </c>
      <c r="AG480" s="15">
        <v>50400</v>
      </c>
      <c r="AH480" s="46">
        <v>50400</v>
      </c>
      <c r="AL480" s="48">
        <v>8</v>
      </c>
      <c r="AN480" s="45">
        <v>4032</v>
      </c>
      <c r="AO480" s="48">
        <v>33311</v>
      </c>
      <c r="AQ480" s="52" t="s">
        <v>7050</v>
      </c>
      <c r="AR480" s="52">
        <v>156</v>
      </c>
      <c r="AS480" s="52">
        <v>632</v>
      </c>
    </row>
    <row r="481" spans="3:45" x14ac:dyDescent="0.25">
      <c r="C481" s="39" t="s">
        <v>5851</v>
      </c>
      <c r="D481" s="38" t="s">
        <v>3039</v>
      </c>
      <c r="E481" s="38" t="s">
        <v>25</v>
      </c>
      <c r="F481" s="39" t="s">
        <v>2159</v>
      </c>
      <c r="G481" t="s">
        <v>2159</v>
      </c>
      <c r="H481" s="21">
        <v>9106036717</v>
      </c>
      <c r="I481" t="s">
        <v>2159</v>
      </c>
      <c r="J481" s="40" t="s">
        <v>8194</v>
      </c>
      <c r="L481" s="42" t="s">
        <v>26</v>
      </c>
      <c r="M481" s="42" t="s">
        <v>2370</v>
      </c>
      <c r="N481" s="43" t="s">
        <v>2159</v>
      </c>
      <c r="O481" s="15" t="s">
        <v>8195</v>
      </c>
      <c r="S481" s="40" t="s">
        <v>8196</v>
      </c>
      <c r="V481" s="40" t="s">
        <v>8196</v>
      </c>
      <c r="Y481" s="15" t="s">
        <v>6179</v>
      </c>
      <c r="AB481" s="51">
        <v>5111</v>
      </c>
      <c r="AC481" s="51">
        <v>131</v>
      </c>
      <c r="AE481" s="45">
        <v>1</v>
      </c>
      <c r="AG481" s="15">
        <v>111058</v>
      </c>
      <c r="AH481" s="46">
        <v>111058</v>
      </c>
      <c r="AL481" s="48">
        <v>8</v>
      </c>
      <c r="AN481" s="45">
        <v>8884.64</v>
      </c>
      <c r="AO481" s="48">
        <v>33311</v>
      </c>
      <c r="AQ481" s="52" t="s">
        <v>7050</v>
      </c>
      <c r="AR481" s="52">
        <v>156</v>
      </c>
      <c r="AS481" s="52">
        <v>632</v>
      </c>
    </row>
    <row r="482" spans="3:45" x14ac:dyDescent="0.25">
      <c r="C482" s="39" t="s">
        <v>5851</v>
      </c>
      <c r="D482" s="38" t="s">
        <v>3039</v>
      </c>
      <c r="E482" s="38" t="s">
        <v>25</v>
      </c>
      <c r="F482" s="39" t="s">
        <v>2159</v>
      </c>
      <c r="G482" t="s">
        <v>2159</v>
      </c>
      <c r="H482" s="21">
        <v>9106036787</v>
      </c>
      <c r="I482" t="s">
        <v>2159</v>
      </c>
      <c r="J482" s="40" t="s">
        <v>8209</v>
      </c>
      <c r="L482" s="42" t="s">
        <v>26</v>
      </c>
      <c r="M482" s="42" t="s">
        <v>2256</v>
      </c>
      <c r="N482" s="43" t="s">
        <v>2159</v>
      </c>
      <c r="O482" s="15" t="s">
        <v>8210</v>
      </c>
      <c r="S482" s="40" t="s">
        <v>8211</v>
      </c>
      <c r="V482" s="40" t="s">
        <v>8211</v>
      </c>
      <c r="Y482" s="15" t="s">
        <v>6179</v>
      </c>
      <c r="AB482" s="51">
        <v>5111</v>
      </c>
      <c r="AC482" s="51">
        <v>131</v>
      </c>
      <c r="AE482" s="45">
        <v>2</v>
      </c>
      <c r="AG482" s="15">
        <v>111058</v>
      </c>
      <c r="AH482" s="46">
        <v>222116</v>
      </c>
      <c r="AL482" s="48">
        <v>8</v>
      </c>
      <c r="AN482" s="45">
        <v>17769.28</v>
      </c>
      <c r="AO482" s="48">
        <v>33311</v>
      </c>
      <c r="AQ482" s="52" t="s">
        <v>7050</v>
      </c>
      <c r="AR482" s="52">
        <v>156</v>
      </c>
      <c r="AS482" s="52">
        <v>632</v>
      </c>
    </row>
    <row r="483" spans="3:45" x14ac:dyDescent="0.25">
      <c r="C483" s="39" t="s">
        <v>5851</v>
      </c>
      <c r="D483" s="38" t="s">
        <v>3039</v>
      </c>
      <c r="E483" s="38" t="s">
        <v>25</v>
      </c>
      <c r="F483" s="39" t="s">
        <v>2159</v>
      </c>
      <c r="G483" t="s">
        <v>2159</v>
      </c>
      <c r="H483" s="21">
        <v>9106036787</v>
      </c>
      <c r="I483" t="s">
        <v>2159</v>
      </c>
      <c r="J483" s="40" t="s">
        <v>8209</v>
      </c>
      <c r="L483" s="42" t="s">
        <v>26</v>
      </c>
      <c r="M483" s="42" t="s">
        <v>2256</v>
      </c>
      <c r="N483" s="43" t="s">
        <v>2159</v>
      </c>
      <c r="O483" s="15" t="s">
        <v>8210</v>
      </c>
      <c r="S483" s="40" t="s">
        <v>8211</v>
      </c>
      <c r="V483" s="40" t="s">
        <v>8211</v>
      </c>
      <c r="Y483" s="15" t="s">
        <v>6130</v>
      </c>
      <c r="AB483" s="51">
        <v>5111</v>
      </c>
      <c r="AC483" s="51">
        <v>131</v>
      </c>
      <c r="AE483" s="45">
        <v>1</v>
      </c>
      <c r="AG483" s="15">
        <v>73431</v>
      </c>
      <c r="AH483" s="46">
        <v>73431</v>
      </c>
      <c r="AL483" s="48">
        <v>8</v>
      </c>
      <c r="AN483" s="45">
        <v>5874.4800000000005</v>
      </c>
      <c r="AO483" s="48">
        <v>33311</v>
      </c>
      <c r="AQ483" s="52" t="s">
        <v>7050</v>
      </c>
      <c r="AR483" s="52">
        <v>156</v>
      </c>
      <c r="AS483" s="52">
        <v>632</v>
      </c>
    </row>
    <row r="484" spans="3:45" x14ac:dyDescent="0.25">
      <c r="C484" s="39" t="s">
        <v>5851</v>
      </c>
      <c r="D484" s="38" t="s">
        <v>3039</v>
      </c>
      <c r="E484" s="38" t="s">
        <v>25</v>
      </c>
      <c r="F484" s="39" t="s">
        <v>2159</v>
      </c>
      <c r="G484" t="s">
        <v>2159</v>
      </c>
      <c r="H484" s="21">
        <v>9106036787</v>
      </c>
      <c r="I484" t="s">
        <v>2159</v>
      </c>
      <c r="J484" s="40" t="s">
        <v>8209</v>
      </c>
      <c r="L484" s="42" t="s">
        <v>26</v>
      </c>
      <c r="M484" s="42" t="s">
        <v>2256</v>
      </c>
      <c r="N484" s="43" t="s">
        <v>2159</v>
      </c>
      <c r="O484" s="15" t="s">
        <v>8210</v>
      </c>
      <c r="S484" s="40" t="s">
        <v>8211</v>
      </c>
      <c r="V484" s="40" t="s">
        <v>8211</v>
      </c>
      <c r="Y484" s="15" t="s">
        <v>6254</v>
      </c>
      <c r="AB484" s="51">
        <v>5111</v>
      </c>
      <c r="AC484" s="51">
        <v>131</v>
      </c>
      <c r="AE484" s="45">
        <v>5</v>
      </c>
      <c r="AG484" s="15">
        <v>45588</v>
      </c>
      <c r="AH484" s="46">
        <v>227940</v>
      </c>
      <c r="AL484" s="48">
        <v>8</v>
      </c>
      <c r="AN484" s="45">
        <v>18235.2</v>
      </c>
      <c r="AO484" s="48">
        <v>33311</v>
      </c>
      <c r="AQ484" s="52" t="s">
        <v>7050</v>
      </c>
      <c r="AR484" s="52">
        <v>156</v>
      </c>
      <c r="AS484" s="52">
        <v>632</v>
      </c>
    </row>
    <row r="485" spans="3:45" x14ac:dyDescent="0.25">
      <c r="C485" s="39" t="s">
        <v>5851</v>
      </c>
      <c r="D485" s="38" t="s">
        <v>3039</v>
      </c>
      <c r="E485" s="38" t="s">
        <v>25</v>
      </c>
      <c r="F485" s="39" t="s">
        <v>2159</v>
      </c>
      <c r="G485" t="s">
        <v>2159</v>
      </c>
      <c r="H485" s="21">
        <v>9106036802</v>
      </c>
      <c r="I485" t="s">
        <v>2159</v>
      </c>
      <c r="J485" s="40" t="s">
        <v>8212</v>
      </c>
      <c r="L485" s="42" t="s">
        <v>26</v>
      </c>
      <c r="M485" s="42" t="s">
        <v>2181</v>
      </c>
      <c r="N485" s="43" t="s">
        <v>2159</v>
      </c>
      <c r="O485" s="15" t="s">
        <v>8213</v>
      </c>
      <c r="S485" s="40" t="s">
        <v>8214</v>
      </c>
      <c r="V485" s="40" t="s">
        <v>8214</v>
      </c>
      <c r="Y485" s="15" t="s">
        <v>6168</v>
      </c>
      <c r="AB485" s="51">
        <v>5111</v>
      </c>
      <c r="AC485" s="51">
        <v>131</v>
      </c>
      <c r="AE485" s="45">
        <v>1</v>
      </c>
      <c r="AG485" s="15">
        <v>111606</v>
      </c>
      <c r="AH485" s="46">
        <v>111606</v>
      </c>
      <c r="AL485" s="48">
        <v>8</v>
      </c>
      <c r="AN485" s="45">
        <v>8928.48</v>
      </c>
      <c r="AO485" s="48">
        <v>33311</v>
      </c>
      <c r="AQ485" s="52" t="s">
        <v>7050</v>
      </c>
      <c r="AR485" s="52">
        <v>156</v>
      </c>
      <c r="AS485" s="52">
        <v>632</v>
      </c>
    </row>
    <row r="486" spans="3:45" x14ac:dyDescent="0.25">
      <c r="C486" s="39" t="s">
        <v>5851</v>
      </c>
      <c r="D486" s="38" t="s">
        <v>3039</v>
      </c>
      <c r="E486" s="38" t="s">
        <v>25</v>
      </c>
      <c r="F486" s="39" t="s">
        <v>2159</v>
      </c>
      <c r="G486" t="s">
        <v>2159</v>
      </c>
      <c r="H486" s="21">
        <v>9106036802</v>
      </c>
      <c r="I486" t="s">
        <v>2159</v>
      </c>
      <c r="J486" s="40" t="s">
        <v>8212</v>
      </c>
      <c r="L486" s="42" t="s">
        <v>26</v>
      </c>
      <c r="M486" s="42" t="s">
        <v>2181</v>
      </c>
      <c r="N486" s="43" t="s">
        <v>2159</v>
      </c>
      <c r="O486" s="15" t="s">
        <v>8213</v>
      </c>
      <c r="S486" s="40" t="s">
        <v>8214</v>
      </c>
      <c r="V486" s="40" t="s">
        <v>8214</v>
      </c>
      <c r="Y486" s="15" t="s">
        <v>6183</v>
      </c>
      <c r="AB486" s="51">
        <v>5111</v>
      </c>
      <c r="AC486" s="51">
        <v>131</v>
      </c>
      <c r="AE486" s="45">
        <v>5</v>
      </c>
      <c r="AG486" s="15">
        <v>41150</v>
      </c>
      <c r="AH486" s="46">
        <v>205750</v>
      </c>
      <c r="AL486" s="48">
        <v>8</v>
      </c>
      <c r="AN486" s="45">
        <v>16460</v>
      </c>
      <c r="AO486" s="48">
        <v>33311</v>
      </c>
      <c r="AQ486" s="52" t="s">
        <v>7050</v>
      </c>
      <c r="AR486" s="52">
        <v>156</v>
      </c>
      <c r="AS486" s="52">
        <v>632</v>
      </c>
    </row>
    <row r="487" spans="3:45" x14ac:dyDescent="0.25">
      <c r="C487" s="39" t="s">
        <v>5851</v>
      </c>
      <c r="D487" s="38" t="s">
        <v>3039</v>
      </c>
      <c r="E487" s="38" t="s">
        <v>25</v>
      </c>
      <c r="F487" s="39" t="s">
        <v>2159</v>
      </c>
      <c r="G487" t="s">
        <v>2159</v>
      </c>
      <c r="H487" s="21">
        <v>9106036802</v>
      </c>
      <c r="I487" t="s">
        <v>2159</v>
      </c>
      <c r="J487" s="40" t="s">
        <v>8212</v>
      </c>
      <c r="L487" s="42" t="s">
        <v>26</v>
      </c>
      <c r="M487" s="42" t="s">
        <v>2181</v>
      </c>
      <c r="N487" s="43" t="s">
        <v>2159</v>
      </c>
      <c r="O487" s="15" t="s">
        <v>8213</v>
      </c>
      <c r="S487" s="40" t="s">
        <v>8214</v>
      </c>
      <c r="V487" s="40" t="s">
        <v>8214</v>
      </c>
      <c r="Y487" s="15" t="s">
        <v>6227</v>
      </c>
      <c r="AB487" s="51">
        <v>5111</v>
      </c>
      <c r="AC487" s="51">
        <v>131</v>
      </c>
      <c r="AE487" s="45">
        <v>4</v>
      </c>
      <c r="AG487" s="15">
        <v>46000</v>
      </c>
      <c r="AH487" s="46">
        <v>184000</v>
      </c>
      <c r="AL487" s="48">
        <v>8</v>
      </c>
      <c r="AN487" s="45">
        <v>14720</v>
      </c>
      <c r="AO487" s="48">
        <v>33311</v>
      </c>
      <c r="AQ487" s="52" t="s">
        <v>7050</v>
      </c>
      <c r="AR487" s="52">
        <v>156</v>
      </c>
      <c r="AS487" s="52">
        <v>632</v>
      </c>
    </row>
    <row r="488" spans="3:45" x14ac:dyDescent="0.25">
      <c r="C488" s="39" t="s">
        <v>5851</v>
      </c>
      <c r="D488" s="38" t="s">
        <v>3039</v>
      </c>
      <c r="E488" s="38" t="s">
        <v>25</v>
      </c>
      <c r="F488" s="39" t="s">
        <v>2159</v>
      </c>
      <c r="G488" t="s">
        <v>2159</v>
      </c>
      <c r="H488" s="21">
        <v>9106036794</v>
      </c>
      <c r="I488" t="s">
        <v>2159</v>
      </c>
      <c r="J488" s="40" t="s">
        <v>8215</v>
      </c>
      <c r="L488" s="42" t="s">
        <v>26</v>
      </c>
      <c r="M488" s="42" t="s">
        <v>2496</v>
      </c>
      <c r="N488" s="43" t="s">
        <v>2159</v>
      </c>
      <c r="O488" s="15" t="s">
        <v>5945</v>
      </c>
      <c r="S488" s="40" t="s">
        <v>7294</v>
      </c>
      <c r="V488" s="40" t="s">
        <v>7294</v>
      </c>
      <c r="Y488" s="15" t="s">
        <v>6179</v>
      </c>
      <c r="AB488" s="51">
        <v>5111</v>
      </c>
      <c r="AC488" s="51">
        <v>131</v>
      </c>
      <c r="AE488" s="45">
        <v>5</v>
      </c>
      <c r="AG488" s="15">
        <v>111058</v>
      </c>
      <c r="AH488" s="46">
        <v>555290</v>
      </c>
      <c r="AL488" s="48">
        <v>8</v>
      </c>
      <c r="AN488" s="45">
        <v>44423.200000000004</v>
      </c>
      <c r="AO488" s="48">
        <v>33311</v>
      </c>
      <c r="AQ488" s="52" t="s">
        <v>7050</v>
      </c>
      <c r="AR488" s="52">
        <v>156</v>
      </c>
      <c r="AS488" s="52">
        <v>632</v>
      </c>
    </row>
    <row r="489" spans="3:45" x14ac:dyDescent="0.25">
      <c r="C489" s="39" t="s">
        <v>5851</v>
      </c>
      <c r="D489" s="38" t="s">
        <v>3039</v>
      </c>
      <c r="E489" s="38" t="s">
        <v>25</v>
      </c>
      <c r="F489" s="39" t="s">
        <v>2159</v>
      </c>
      <c r="G489" t="s">
        <v>2159</v>
      </c>
      <c r="H489" s="21">
        <v>9106036794</v>
      </c>
      <c r="I489" t="s">
        <v>2159</v>
      </c>
      <c r="J489" s="40" t="s">
        <v>8215</v>
      </c>
      <c r="L489" s="42" t="s">
        <v>26</v>
      </c>
      <c r="M489" s="42" t="s">
        <v>2496</v>
      </c>
      <c r="N489" s="43" t="s">
        <v>2159</v>
      </c>
      <c r="O489" s="15" t="s">
        <v>5945</v>
      </c>
      <c r="S489" s="40" t="s">
        <v>7294</v>
      </c>
      <c r="V489" s="40" t="s">
        <v>7294</v>
      </c>
      <c r="Y489" s="15" t="s">
        <v>6227</v>
      </c>
      <c r="AB489" s="51">
        <v>5111</v>
      </c>
      <c r="AC489" s="51">
        <v>131</v>
      </c>
      <c r="AE489" s="45">
        <v>2</v>
      </c>
      <c r="AG489" s="15">
        <v>46000</v>
      </c>
      <c r="AH489" s="46">
        <v>92000</v>
      </c>
      <c r="AL489" s="48">
        <v>8</v>
      </c>
      <c r="AN489" s="45">
        <v>7360</v>
      </c>
      <c r="AO489" s="48">
        <v>33311</v>
      </c>
      <c r="AQ489" s="52" t="s">
        <v>7050</v>
      </c>
      <c r="AR489" s="52">
        <v>156</v>
      </c>
      <c r="AS489" s="52">
        <v>632</v>
      </c>
    </row>
    <row r="490" spans="3:45" x14ac:dyDescent="0.25">
      <c r="C490" s="39" t="s">
        <v>5851</v>
      </c>
      <c r="D490" s="38" t="s">
        <v>3039</v>
      </c>
      <c r="E490" s="38" t="s">
        <v>25</v>
      </c>
      <c r="F490" s="39" t="s">
        <v>2159</v>
      </c>
      <c r="G490" t="s">
        <v>2159</v>
      </c>
      <c r="H490" s="21">
        <v>9106036821</v>
      </c>
      <c r="I490" t="s">
        <v>2159</v>
      </c>
      <c r="J490" s="40" t="s">
        <v>8216</v>
      </c>
      <c r="L490" s="42" t="s">
        <v>26</v>
      </c>
      <c r="M490" s="42" t="s">
        <v>2175</v>
      </c>
      <c r="N490" s="43" t="s">
        <v>2159</v>
      </c>
      <c r="O490" s="15" t="s">
        <v>8217</v>
      </c>
      <c r="S490" s="40" t="s">
        <v>8218</v>
      </c>
      <c r="V490" s="40" t="s">
        <v>8218</v>
      </c>
      <c r="Y490" s="15" t="s">
        <v>6130</v>
      </c>
      <c r="AB490" s="51">
        <v>5111</v>
      </c>
      <c r="AC490" s="51">
        <v>131</v>
      </c>
      <c r="AE490" s="45">
        <v>2</v>
      </c>
      <c r="AG490" s="15">
        <v>73431</v>
      </c>
      <c r="AH490" s="46">
        <v>146862</v>
      </c>
      <c r="AL490" s="48">
        <v>8</v>
      </c>
      <c r="AN490" s="45">
        <v>11748.960000000001</v>
      </c>
      <c r="AO490" s="48">
        <v>33311</v>
      </c>
      <c r="AQ490" s="52" t="s">
        <v>7050</v>
      </c>
      <c r="AR490" s="52">
        <v>156</v>
      </c>
      <c r="AS490" s="52">
        <v>632</v>
      </c>
    </row>
    <row r="491" spans="3:45" x14ac:dyDescent="0.25">
      <c r="C491" s="39" t="s">
        <v>5851</v>
      </c>
      <c r="D491" s="38" t="s">
        <v>3039</v>
      </c>
      <c r="E491" s="38" t="s">
        <v>25</v>
      </c>
      <c r="F491" s="39" t="s">
        <v>2159</v>
      </c>
      <c r="G491" t="s">
        <v>2159</v>
      </c>
      <c r="H491" s="21">
        <v>9106036821</v>
      </c>
      <c r="I491" t="s">
        <v>2159</v>
      </c>
      <c r="J491" s="40" t="s">
        <v>8216</v>
      </c>
      <c r="L491" s="42" t="s">
        <v>26</v>
      </c>
      <c r="M491" s="42" t="s">
        <v>2175</v>
      </c>
      <c r="N491" s="43" t="s">
        <v>2159</v>
      </c>
      <c r="O491" s="15" t="s">
        <v>8217</v>
      </c>
      <c r="S491" s="40" t="s">
        <v>8218</v>
      </c>
      <c r="V491" s="40" t="s">
        <v>8218</v>
      </c>
      <c r="Y491" s="15" t="s">
        <v>6179</v>
      </c>
      <c r="AB491" s="51">
        <v>5111</v>
      </c>
      <c r="AC491" s="51">
        <v>131</v>
      </c>
      <c r="AE491" s="45">
        <v>3</v>
      </c>
      <c r="AG491" s="15">
        <v>111058</v>
      </c>
      <c r="AH491" s="46">
        <v>333174</v>
      </c>
      <c r="AL491" s="48">
        <v>8</v>
      </c>
      <c r="AN491" s="45">
        <v>26653.920000000002</v>
      </c>
      <c r="AO491" s="48">
        <v>33311</v>
      </c>
      <c r="AQ491" s="52" t="s">
        <v>7050</v>
      </c>
      <c r="AR491" s="52">
        <v>156</v>
      </c>
      <c r="AS491" s="52">
        <v>632</v>
      </c>
    </row>
    <row r="492" spans="3:45" x14ac:dyDescent="0.25">
      <c r="C492" s="39" t="s">
        <v>5851</v>
      </c>
      <c r="D492" s="38" t="s">
        <v>3039</v>
      </c>
      <c r="E492" s="38" t="s">
        <v>25</v>
      </c>
      <c r="F492" s="39" t="s">
        <v>2159</v>
      </c>
      <c r="G492" t="s">
        <v>2159</v>
      </c>
      <c r="H492" s="21">
        <v>9106036821</v>
      </c>
      <c r="I492" t="s">
        <v>2159</v>
      </c>
      <c r="J492" s="40" t="s">
        <v>8216</v>
      </c>
      <c r="L492" s="42" t="s">
        <v>26</v>
      </c>
      <c r="M492" s="42" t="s">
        <v>2175</v>
      </c>
      <c r="N492" s="43" t="s">
        <v>2159</v>
      </c>
      <c r="O492" s="15" t="s">
        <v>8217</v>
      </c>
      <c r="S492" s="40" t="s">
        <v>8218</v>
      </c>
      <c r="V492" s="40" t="s">
        <v>8218</v>
      </c>
      <c r="Y492" s="15" t="s">
        <v>6254</v>
      </c>
      <c r="AB492" s="51">
        <v>5111</v>
      </c>
      <c r="AC492" s="51">
        <v>131</v>
      </c>
      <c r="AE492" s="45">
        <v>2</v>
      </c>
      <c r="AG492" s="15">
        <v>45588</v>
      </c>
      <c r="AH492" s="46">
        <v>91176</v>
      </c>
      <c r="AL492" s="48">
        <v>8</v>
      </c>
      <c r="AN492" s="45">
        <v>7294.08</v>
      </c>
      <c r="AO492" s="48">
        <v>33311</v>
      </c>
      <c r="AQ492" s="52" t="s">
        <v>7050</v>
      </c>
      <c r="AR492" s="52">
        <v>156</v>
      </c>
      <c r="AS492" s="52">
        <v>632</v>
      </c>
    </row>
    <row r="493" spans="3:45" x14ac:dyDescent="0.25">
      <c r="C493" s="39" t="s">
        <v>5851</v>
      </c>
      <c r="D493" s="38" t="s">
        <v>3039</v>
      </c>
      <c r="E493" s="38" t="s">
        <v>25</v>
      </c>
      <c r="F493" s="39" t="s">
        <v>2159</v>
      </c>
      <c r="G493" t="s">
        <v>2159</v>
      </c>
      <c r="H493" s="21">
        <v>9106036821</v>
      </c>
      <c r="I493" t="s">
        <v>2159</v>
      </c>
      <c r="J493" s="40" t="s">
        <v>8216</v>
      </c>
      <c r="L493" s="42" t="s">
        <v>26</v>
      </c>
      <c r="M493" s="42" t="s">
        <v>2175</v>
      </c>
      <c r="N493" s="43" t="s">
        <v>2159</v>
      </c>
      <c r="O493" s="15" t="s">
        <v>8217</v>
      </c>
      <c r="S493" s="40" t="s">
        <v>8218</v>
      </c>
      <c r="V493" s="40" t="s">
        <v>8218</v>
      </c>
      <c r="Y493" s="15" t="s">
        <v>6128</v>
      </c>
      <c r="AB493" s="51">
        <v>5111</v>
      </c>
      <c r="AC493" s="51">
        <v>131</v>
      </c>
      <c r="AE493" s="45">
        <v>2</v>
      </c>
      <c r="AG493" s="15">
        <v>60885</v>
      </c>
      <c r="AH493" s="46">
        <v>121770</v>
      </c>
      <c r="AL493" s="48">
        <v>8</v>
      </c>
      <c r="AN493" s="45">
        <v>9741.6</v>
      </c>
      <c r="AO493" s="48">
        <v>33311</v>
      </c>
      <c r="AQ493" s="52" t="s">
        <v>7050</v>
      </c>
      <c r="AR493" s="52">
        <v>156</v>
      </c>
      <c r="AS493" s="52">
        <v>632</v>
      </c>
    </row>
    <row r="494" spans="3:45" x14ac:dyDescent="0.25">
      <c r="C494" s="39" t="s">
        <v>5851</v>
      </c>
      <c r="D494" s="38" t="s">
        <v>3039</v>
      </c>
      <c r="E494" s="38" t="s">
        <v>25</v>
      </c>
      <c r="F494" s="39" t="s">
        <v>2159</v>
      </c>
      <c r="G494" t="s">
        <v>2159</v>
      </c>
      <c r="H494" s="21">
        <v>9106036870</v>
      </c>
      <c r="I494" t="s">
        <v>2159</v>
      </c>
      <c r="J494" s="40" t="s">
        <v>8221</v>
      </c>
      <c r="L494" s="42" t="s">
        <v>26</v>
      </c>
      <c r="M494" s="42" t="s">
        <v>2586</v>
      </c>
      <c r="N494" s="43" t="s">
        <v>2159</v>
      </c>
      <c r="O494" s="15" t="s">
        <v>5929</v>
      </c>
      <c r="S494" s="40" t="s">
        <v>8222</v>
      </c>
      <c r="V494" s="40" t="s">
        <v>8222</v>
      </c>
      <c r="Y494" s="15" t="s">
        <v>6172</v>
      </c>
      <c r="AB494" s="51">
        <v>5111</v>
      </c>
      <c r="AC494" s="51">
        <v>131</v>
      </c>
      <c r="AE494" s="45">
        <v>1</v>
      </c>
      <c r="AG494" s="15">
        <v>49500</v>
      </c>
      <c r="AH494" s="46">
        <v>49500</v>
      </c>
      <c r="AL494" s="48">
        <v>8</v>
      </c>
      <c r="AN494" s="45">
        <v>3960</v>
      </c>
      <c r="AO494" s="48">
        <v>33311</v>
      </c>
      <c r="AQ494" s="52" t="s">
        <v>7050</v>
      </c>
      <c r="AR494" s="52">
        <v>156</v>
      </c>
      <c r="AS494" s="52">
        <v>632</v>
      </c>
    </row>
    <row r="495" spans="3:45" x14ac:dyDescent="0.25">
      <c r="C495" s="39" t="s">
        <v>5851</v>
      </c>
      <c r="D495" s="38" t="s">
        <v>3039</v>
      </c>
      <c r="E495" s="38" t="s">
        <v>25</v>
      </c>
      <c r="F495" s="39" t="s">
        <v>2159</v>
      </c>
      <c r="G495" t="s">
        <v>2159</v>
      </c>
      <c r="H495" s="21">
        <v>9106036870</v>
      </c>
      <c r="I495" t="s">
        <v>2159</v>
      </c>
      <c r="J495" s="40" t="s">
        <v>8221</v>
      </c>
      <c r="L495" s="42" t="s">
        <v>26</v>
      </c>
      <c r="M495" s="42" t="s">
        <v>2586</v>
      </c>
      <c r="N495" s="43" t="s">
        <v>2159</v>
      </c>
      <c r="O495" s="15" t="s">
        <v>5929</v>
      </c>
      <c r="S495" s="40" t="s">
        <v>8222</v>
      </c>
      <c r="V495" s="40" t="s">
        <v>8222</v>
      </c>
      <c r="Y495" s="15" t="s">
        <v>6130</v>
      </c>
      <c r="AB495" s="51">
        <v>5111</v>
      </c>
      <c r="AC495" s="51">
        <v>131</v>
      </c>
      <c r="AE495" s="45">
        <v>1</v>
      </c>
      <c r="AG495" s="15">
        <v>73431</v>
      </c>
      <c r="AH495" s="46">
        <v>73431</v>
      </c>
      <c r="AL495" s="48">
        <v>8</v>
      </c>
      <c r="AN495" s="45">
        <v>5874.4800000000005</v>
      </c>
      <c r="AO495" s="48">
        <v>33311</v>
      </c>
      <c r="AQ495" s="52" t="s">
        <v>7050</v>
      </c>
      <c r="AR495" s="52">
        <v>156</v>
      </c>
      <c r="AS495" s="52">
        <v>632</v>
      </c>
    </row>
    <row r="496" spans="3:45" x14ac:dyDescent="0.25">
      <c r="C496" s="39" t="s">
        <v>5851</v>
      </c>
      <c r="D496" s="38" t="s">
        <v>3039</v>
      </c>
      <c r="E496" s="38" t="s">
        <v>25</v>
      </c>
      <c r="F496" s="39" t="s">
        <v>2159</v>
      </c>
      <c r="G496" t="s">
        <v>2159</v>
      </c>
      <c r="H496" s="21">
        <v>9106036874</v>
      </c>
      <c r="I496" t="s">
        <v>2159</v>
      </c>
      <c r="J496" s="40" t="s">
        <v>8231</v>
      </c>
      <c r="L496" s="42" t="s">
        <v>26</v>
      </c>
      <c r="M496" s="42" t="s">
        <v>2925</v>
      </c>
      <c r="N496" s="43" t="s">
        <v>2159</v>
      </c>
      <c r="O496" s="15" t="s">
        <v>5933</v>
      </c>
      <c r="S496" s="40" t="s">
        <v>8232</v>
      </c>
      <c r="V496" s="40" t="s">
        <v>8232</v>
      </c>
      <c r="Y496" s="15" t="s">
        <v>6254</v>
      </c>
      <c r="AB496" s="51">
        <v>5111</v>
      </c>
      <c r="AC496" s="51">
        <v>131</v>
      </c>
      <c r="AE496" s="45">
        <v>1</v>
      </c>
      <c r="AG496" s="15">
        <v>45588</v>
      </c>
      <c r="AH496" s="46">
        <v>45588</v>
      </c>
      <c r="AL496" s="48">
        <v>8</v>
      </c>
      <c r="AN496" s="45">
        <v>3647.04</v>
      </c>
      <c r="AO496" s="48">
        <v>33311</v>
      </c>
      <c r="AQ496" s="52" t="s">
        <v>7050</v>
      </c>
      <c r="AR496" s="52">
        <v>156</v>
      </c>
      <c r="AS496" s="52">
        <v>632</v>
      </c>
    </row>
    <row r="497" spans="3:45" x14ac:dyDescent="0.25">
      <c r="C497" s="39" t="s">
        <v>5851</v>
      </c>
      <c r="D497" s="38" t="s">
        <v>3039</v>
      </c>
      <c r="E497" s="38" t="s">
        <v>25</v>
      </c>
      <c r="F497" s="39" t="s">
        <v>2159</v>
      </c>
      <c r="G497" t="s">
        <v>2159</v>
      </c>
      <c r="H497" s="21">
        <v>9106037023</v>
      </c>
      <c r="I497" t="s">
        <v>2159</v>
      </c>
      <c r="J497" s="40" t="s">
        <v>8237</v>
      </c>
      <c r="L497" s="42" t="s">
        <v>26</v>
      </c>
      <c r="M497" s="42" t="s">
        <v>2568</v>
      </c>
      <c r="N497" s="43" t="s">
        <v>2159</v>
      </c>
      <c r="O497" s="15" t="s">
        <v>5929</v>
      </c>
      <c r="S497" s="40" t="s">
        <v>8238</v>
      </c>
      <c r="V497" s="40" t="s">
        <v>8238</v>
      </c>
      <c r="Y497" s="15" t="s">
        <v>6179</v>
      </c>
      <c r="AB497" s="51">
        <v>5111</v>
      </c>
      <c r="AC497" s="51">
        <v>131</v>
      </c>
      <c r="AE497" s="45">
        <v>1</v>
      </c>
      <c r="AG497" s="15">
        <v>111058</v>
      </c>
      <c r="AH497" s="46">
        <v>111058</v>
      </c>
      <c r="AL497" s="48">
        <v>8</v>
      </c>
      <c r="AN497" s="45">
        <v>8884.64</v>
      </c>
      <c r="AO497" s="48">
        <v>33311</v>
      </c>
      <c r="AQ497" s="52" t="s">
        <v>7050</v>
      </c>
      <c r="AR497" s="52">
        <v>156</v>
      </c>
      <c r="AS497" s="52">
        <v>632</v>
      </c>
    </row>
    <row r="498" spans="3:45" x14ac:dyDescent="0.25">
      <c r="C498" s="39" t="s">
        <v>5851</v>
      </c>
      <c r="D498" s="38" t="s">
        <v>3039</v>
      </c>
      <c r="E498" s="38" t="s">
        <v>25</v>
      </c>
      <c r="F498" s="39" t="s">
        <v>2159</v>
      </c>
      <c r="G498" t="s">
        <v>2159</v>
      </c>
      <c r="H498" s="21">
        <v>9106037023</v>
      </c>
      <c r="I498" t="s">
        <v>2159</v>
      </c>
      <c r="J498" s="40" t="s">
        <v>8237</v>
      </c>
      <c r="L498" s="42" t="s">
        <v>26</v>
      </c>
      <c r="M498" s="42" t="s">
        <v>2568</v>
      </c>
      <c r="N498" s="43" t="s">
        <v>2159</v>
      </c>
      <c r="O498" s="15" t="s">
        <v>5929</v>
      </c>
      <c r="S498" s="40" t="s">
        <v>8238</v>
      </c>
      <c r="V498" s="40" t="s">
        <v>8238</v>
      </c>
      <c r="Y498" s="15" t="s">
        <v>6168</v>
      </c>
      <c r="AB498" s="51">
        <v>5111</v>
      </c>
      <c r="AC498" s="51">
        <v>131</v>
      </c>
      <c r="AE498" s="45">
        <v>1</v>
      </c>
      <c r="AG498" s="15">
        <v>111606</v>
      </c>
      <c r="AH498" s="46">
        <v>111606</v>
      </c>
      <c r="AL498" s="48">
        <v>8</v>
      </c>
      <c r="AN498" s="45">
        <v>8928.48</v>
      </c>
      <c r="AO498" s="48">
        <v>33311</v>
      </c>
      <c r="AQ498" s="52" t="s">
        <v>7050</v>
      </c>
      <c r="AR498" s="52">
        <v>156</v>
      </c>
      <c r="AS498" s="52">
        <v>632</v>
      </c>
    </row>
    <row r="499" spans="3:45" x14ac:dyDescent="0.25">
      <c r="C499" s="39" t="s">
        <v>5851</v>
      </c>
      <c r="D499" s="38" t="s">
        <v>3039</v>
      </c>
      <c r="E499" s="38" t="s">
        <v>25</v>
      </c>
      <c r="F499" s="39" t="s">
        <v>2159</v>
      </c>
      <c r="G499" t="s">
        <v>2159</v>
      </c>
      <c r="H499" s="21">
        <v>9106037023</v>
      </c>
      <c r="I499" t="s">
        <v>2159</v>
      </c>
      <c r="J499" s="40" t="s">
        <v>8237</v>
      </c>
      <c r="L499" s="42" t="s">
        <v>26</v>
      </c>
      <c r="M499" s="42" t="s">
        <v>2568</v>
      </c>
      <c r="N499" s="43" t="s">
        <v>2159</v>
      </c>
      <c r="O499" s="15" t="s">
        <v>5929</v>
      </c>
      <c r="S499" s="40" t="s">
        <v>8238</v>
      </c>
      <c r="V499" s="40" t="s">
        <v>8238</v>
      </c>
      <c r="Y499" s="15" t="s">
        <v>6254</v>
      </c>
      <c r="AB499" s="51">
        <v>5111</v>
      </c>
      <c r="AC499" s="51">
        <v>131</v>
      </c>
      <c r="AE499" s="45">
        <v>2</v>
      </c>
      <c r="AG499" s="15">
        <v>45588</v>
      </c>
      <c r="AH499" s="46">
        <v>91176</v>
      </c>
      <c r="AL499" s="48">
        <v>8</v>
      </c>
      <c r="AN499" s="45">
        <v>7294.08</v>
      </c>
      <c r="AO499" s="48">
        <v>33311</v>
      </c>
      <c r="AQ499" s="52" t="s">
        <v>7050</v>
      </c>
      <c r="AR499" s="52">
        <v>156</v>
      </c>
      <c r="AS499" s="52">
        <v>632</v>
      </c>
    </row>
    <row r="500" spans="3:45" x14ac:dyDescent="0.25">
      <c r="C500" s="39" t="s">
        <v>5851</v>
      </c>
      <c r="D500" s="38" t="s">
        <v>3039</v>
      </c>
      <c r="E500" s="38" t="s">
        <v>25</v>
      </c>
      <c r="F500" s="39" t="s">
        <v>2159</v>
      </c>
      <c r="G500" t="s">
        <v>2159</v>
      </c>
      <c r="H500" s="21">
        <v>9106037023</v>
      </c>
      <c r="I500" t="s">
        <v>2159</v>
      </c>
      <c r="J500" s="40" t="s">
        <v>8237</v>
      </c>
      <c r="L500" s="42" t="s">
        <v>26</v>
      </c>
      <c r="M500" s="42" t="s">
        <v>2568</v>
      </c>
      <c r="N500" s="43" t="s">
        <v>2159</v>
      </c>
      <c r="O500" s="15" t="s">
        <v>5929</v>
      </c>
      <c r="S500" s="40" t="s">
        <v>8238</v>
      </c>
      <c r="V500" s="40" t="s">
        <v>8238</v>
      </c>
      <c r="Y500" s="15" t="s">
        <v>6143</v>
      </c>
      <c r="AB500" s="51">
        <v>5111</v>
      </c>
      <c r="AC500" s="51">
        <v>131</v>
      </c>
      <c r="AE500" s="45">
        <v>2</v>
      </c>
      <c r="AG500" s="15">
        <v>70950</v>
      </c>
      <c r="AH500" s="46">
        <v>141900</v>
      </c>
      <c r="AL500" s="48">
        <v>8</v>
      </c>
      <c r="AN500" s="45">
        <v>11352</v>
      </c>
      <c r="AO500" s="48">
        <v>33311</v>
      </c>
      <c r="AQ500" s="52" t="s">
        <v>7050</v>
      </c>
      <c r="AR500" s="52">
        <v>156</v>
      </c>
      <c r="AS500" s="52">
        <v>632</v>
      </c>
    </row>
    <row r="501" spans="3:45" x14ac:dyDescent="0.25">
      <c r="C501" s="39" t="s">
        <v>5851</v>
      </c>
      <c r="D501" s="38" t="s">
        <v>3039</v>
      </c>
      <c r="E501" s="38" t="s">
        <v>25</v>
      </c>
      <c r="F501" s="39" t="s">
        <v>2159</v>
      </c>
      <c r="G501" t="s">
        <v>2159</v>
      </c>
      <c r="H501" s="21">
        <v>9106037093</v>
      </c>
      <c r="I501" t="s">
        <v>2159</v>
      </c>
      <c r="J501" s="40" t="s">
        <v>8240</v>
      </c>
      <c r="L501" s="42" t="s">
        <v>26</v>
      </c>
      <c r="M501" s="42" t="s">
        <v>2841</v>
      </c>
      <c r="N501" s="43" t="s">
        <v>2159</v>
      </c>
      <c r="O501" s="15" t="s">
        <v>6070</v>
      </c>
      <c r="S501" s="40" t="s">
        <v>8241</v>
      </c>
      <c r="V501" s="40" t="s">
        <v>8241</v>
      </c>
      <c r="Y501" s="15" t="s">
        <v>6254</v>
      </c>
      <c r="AB501" s="51">
        <v>5111</v>
      </c>
      <c r="AC501" s="51">
        <v>131</v>
      </c>
      <c r="AE501" s="45">
        <v>1</v>
      </c>
      <c r="AG501" s="15">
        <v>45588</v>
      </c>
      <c r="AH501" s="46">
        <v>45588</v>
      </c>
      <c r="AL501" s="48">
        <v>8</v>
      </c>
      <c r="AN501" s="45">
        <v>3647.04</v>
      </c>
      <c r="AO501" s="48">
        <v>33311</v>
      </c>
      <c r="AQ501" s="52" t="s">
        <v>7050</v>
      </c>
      <c r="AR501" s="52">
        <v>156</v>
      </c>
      <c r="AS501" s="52">
        <v>632</v>
      </c>
    </row>
    <row r="502" spans="3:45" x14ac:dyDescent="0.25">
      <c r="C502" s="39" t="s">
        <v>5851</v>
      </c>
      <c r="D502" s="38" t="s">
        <v>3039</v>
      </c>
      <c r="E502" s="38" t="s">
        <v>25</v>
      </c>
      <c r="F502" s="39" t="s">
        <v>2159</v>
      </c>
      <c r="G502" t="s">
        <v>2159</v>
      </c>
      <c r="H502" s="21">
        <v>9106037093</v>
      </c>
      <c r="I502" t="s">
        <v>2159</v>
      </c>
      <c r="J502" s="40" t="s">
        <v>8240</v>
      </c>
      <c r="L502" s="42" t="s">
        <v>26</v>
      </c>
      <c r="M502" s="42" t="s">
        <v>2841</v>
      </c>
      <c r="N502" s="43" t="s">
        <v>2159</v>
      </c>
      <c r="O502" s="15" t="s">
        <v>6070</v>
      </c>
      <c r="S502" s="40" t="s">
        <v>8241</v>
      </c>
      <c r="V502" s="40" t="s">
        <v>8241</v>
      </c>
      <c r="Y502" s="15" t="s">
        <v>6254</v>
      </c>
      <c r="AB502" s="51">
        <v>5111</v>
      </c>
      <c r="AC502" s="51">
        <v>131</v>
      </c>
      <c r="AE502" s="45">
        <v>1</v>
      </c>
      <c r="AG502" s="15">
        <v>45588</v>
      </c>
      <c r="AH502" s="46">
        <v>45588</v>
      </c>
      <c r="AL502" s="48">
        <v>8</v>
      </c>
      <c r="AN502" s="45">
        <v>3647.04</v>
      </c>
      <c r="AO502" s="48">
        <v>33311</v>
      </c>
      <c r="AQ502" s="52" t="s">
        <v>7050</v>
      </c>
      <c r="AR502" s="52">
        <v>156</v>
      </c>
      <c r="AS502" s="52">
        <v>632</v>
      </c>
    </row>
    <row r="503" spans="3:45" x14ac:dyDescent="0.25">
      <c r="C503" s="39" t="s">
        <v>5851</v>
      </c>
      <c r="D503" s="38" t="s">
        <v>3039</v>
      </c>
      <c r="E503" s="38" t="s">
        <v>25</v>
      </c>
      <c r="F503" s="39" t="s">
        <v>2159</v>
      </c>
      <c r="G503" t="s">
        <v>2159</v>
      </c>
      <c r="H503" s="21">
        <v>9106037209</v>
      </c>
      <c r="I503" t="s">
        <v>2159</v>
      </c>
      <c r="J503" s="40" t="s">
        <v>8247</v>
      </c>
      <c r="L503" s="42" t="s">
        <v>26</v>
      </c>
      <c r="M503" s="42" t="s">
        <v>2706</v>
      </c>
      <c r="N503" s="43" t="s">
        <v>2159</v>
      </c>
      <c r="O503" s="15" t="s">
        <v>6279</v>
      </c>
      <c r="S503" s="40" t="s">
        <v>7743</v>
      </c>
      <c r="V503" s="40" t="s">
        <v>7743</v>
      </c>
      <c r="Y503" s="15" t="s">
        <v>6183</v>
      </c>
      <c r="AB503" s="51">
        <v>5111</v>
      </c>
      <c r="AC503" s="51">
        <v>131</v>
      </c>
      <c r="AE503" s="45">
        <v>3</v>
      </c>
      <c r="AG503" s="15">
        <v>41150</v>
      </c>
      <c r="AH503" s="46">
        <v>123450</v>
      </c>
      <c r="AL503" s="48">
        <v>8</v>
      </c>
      <c r="AN503" s="45">
        <v>9876</v>
      </c>
      <c r="AO503" s="48">
        <v>33311</v>
      </c>
      <c r="AQ503" s="52" t="s">
        <v>7050</v>
      </c>
      <c r="AR503" s="52">
        <v>156</v>
      </c>
      <c r="AS503" s="52">
        <v>632</v>
      </c>
    </row>
    <row r="504" spans="3:45" x14ac:dyDescent="0.25">
      <c r="C504" s="39" t="s">
        <v>5851</v>
      </c>
      <c r="D504" s="38" t="s">
        <v>3039</v>
      </c>
      <c r="E504" s="38" t="s">
        <v>25</v>
      </c>
      <c r="F504" s="39" t="s">
        <v>2159</v>
      </c>
      <c r="G504" t="s">
        <v>2159</v>
      </c>
      <c r="H504" s="21">
        <v>9106037247</v>
      </c>
      <c r="I504" t="s">
        <v>2159</v>
      </c>
      <c r="J504" s="40" t="s">
        <v>8254</v>
      </c>
      <c r="L504" s="42" t="s">
        <v>26</v>
      </c>
      <c r="M504" s="42" t="s">
        <v>2964</v>
      </c>
      <c r="N504" s="43" t="s">
        <v>2159</v>
      </c>
      <c r="O504" s="15" t="s">
        <v>6273</v>
      </c>
      <c r="S504" s="40" t="s">
        <v>7194</v>
      </c>
      <c r="V504" s="40" t="s">
        <v>7194</v>
      </c>
      <c r="Y504" s="15" t="s">
        <v>6130</v>
      </c>
      <c r="AB504" s="51">
        <v>5111</v>
      </c>
      <c r="AC504" s="51">
        <v>131</v>
      </c>
      <c r="AE504" s="45">
        <v>1</v>
      </c>
      <c r="AG504" s="15">
        <v>73431</v>
      </c>
      <c r="AH504" s="46">
        <v>73431</v>
      </c>
      <c r="AL504" s="48">
        <v>8</v>
      </c>
      <c r="AN504" s="45">
        <v>5874.4800000000005</v>
      </c>
      <c r="AO504" s="48">
        <v>33311</v>
      </c>
      <c r="AQ504" s="52" t="s">
        <v>7050</v>
      </c>
      <c r="AR504" s="52">
        <v>156</v>
      </c>
      <c r="AS504" s="52">
        <v>632</v>
      </c>
    </row>
    <row r="505" spans="3:45" x14ac:dyDescent="0.25">
      <c r="C505" s="39" t="s">
        <v>5851</v>
      </c>
      <c r="D505" s="38" t="s">
        <v>3039</v>
      </c>
      <c r="E505" s="38" t="s">
        <v>25</v>
      </c>
      <c r="F505" s="39" t="s">
        <v>2159</v>
      </c>
      <c r="G505" t="s">
        <v>2159</v>
      </c>
      <c r="H505" s="21">
        <v>9106037253</v>
      </c>
      <c r="I505" t="s">
        <v>2159</v>
      </c>
      <c r="J505" s="40" t="s">
        <v>8255</v>
      </c>
      <c r="L505" s="42" t="s">
        <v>26</v>
      </c>
      <c r="M505" s="42" t="s">
        <v>2397</v>
      </c>
      <c r="N505" s="43" t="s">
        <v>2159</v>
      </c>
      <c r="O505" s="15" t="s">
        <v>5945</v>
      </c>
      <c r="S505" s="40" t="s">
        <v>8256</v>
      </c>
      <c r="V505" s="40" t="s">
        <v>8256</v>
      </c>
      <c r="Y505" s="15" t="s">
        <v>6168</v>
      </c>
      <c r="AB505" s="51">
        <v>5111</v>
      </c>
      <c r="AC505" s="51">
        <v>131</v>
      </c>
      <c r="AE505" s="45">
        <v>2</v>
      </c>
      <c r="AG505" s="15">
        <v>111606</v>
      </c>
      <c r="AH505" s="46">
        <v>223212</v>
      </c>
      <c r="AL505" s="48">
        <v>8</v>
      </c>
      <c r="AN505" s="45">
        <v>17856.96</v>
      </c>
      <c r="AO505" s="48">
        <v>33311</v>
      </c>
      <c r="AQ505" s="52" t="s">
        <v>7050</v>
      </c>
      <c r="AR505" s="52">
        <v>156</v>
      </c>
      <c r="AS505" s="52">
        <v>632</v>
      </c>
    </row>
    <row r="506" spans="3:45" x14ac:dyDescent="0.25">
      <c r="C506" s="39" t="s">
        <v>5851</v>
      </c>
      <c r="D506" s="38" t="s">
        <v>3039</v>
      </c>
      <c r="E506" s="38" t="s">
        <v>25</v>
      </c>
      <c r="F506" s="39" t="s">
        <v>2159</v>
      </c>
      <c r="G506" t="s">
        <v>2159</v>
      </c>
      <c r="H506" s="21">
        <v>9106037253</v>
      </c>
      <c r="I506" t="s">
        <v>2159</v>
      </c>
      <c r="J506" s="40" t="s">
        <v>8255</v>
      </c>
      <c r="L506" s="42" t="s">
        <v>26</v>
      </c>
      <c r="M506" s="42" t="s">
        <v>2397</v>
      </c>
      <c r="N506" s="43" t="s">
        <v>2159</v>
      </c>
      <c r="O506" s="15" t="s">
        <v>5945</v>
      </c>
      <c r="S506" s="40" t="s">
        <v>8256</v>
      </c>
      <c r="V506" s="40" t="s">
        <v>8256</v>
      </c>
      <c r="Y506" s="15" t="s">
        <v>6254</v>
      </c>
      <c r="AB506" s="51">
        <v>5111</v>
      </c>
      <c r="AC506" s="51">
        <v>131</v>
      </c>
      <c r="AE506" s="45">
        <v>3</v>
      </c>
      <c r="AG506" s="15">
        <v>45588</v>
      </c>
      <c r="AH506" s="46">
        <v>136764</v>
      </c>
      <c r="AL506" s="48">
        <v>8</v>
      </c>
      <c r="AN506" s="45">
        <v>10941.12</v>
      </c>
      <c r="AO506" s="48">
        <v>33311</v>
      </c>
      <c r="AQ506" s="52" t="s">
        <v>7050</v>
      </c>
      <c r="AR506" s="52">
        <v>156</v>
      </c>
      <c r="AS506" s="52">
        <v>632</v>
      </c>
    </row>
    <row r="507" spans="3:45" x14ac:dyDescent="0.25">
      <c r="C507" s="39" t="s">
        <v>5851</v>
      </c>
      <c r="D507" s="38" t="s">
        <v>3039</v>
      </c>
      <c r="E507" s="38" t="s">
        <v>25</v>
      </c>
      <c r="F507" s="39" t="s">
        <v>2159</v>
      </c>
      <c r="G507" t="s">
        <v>2159</v>
      </c>
      <c r="H507" s="21">
        <v>9106037253</v>
      </c>
      <c r="I507" t="s">
        <v>2159</v>
      </c>
      <c r="J507" s="40" t="s">
        <v>8255</v>
      </c>
      <c r="L507" s="42" t="s">
        <v>26</v>
      </c>
      <c r="M507" s="42" t="s">
        <v>2397</v>
      </c>
      <c r="N507" s="43" t="s">
        <v>2159</v>
      </c>
      <c r="O507" s="15" t="s">
        <v>5945</v>
      </c>
      <c r="S507" s="40" t="s">
        <v>8256</v>
      </c>
      <c r="V507" s="40" t="s">
        <v>8256</v>
      </c>
      <c r="Y507" s="15" t="s">
        <v>6179</v>
      </c>
      <c r="AB507" s="51">
        <v>5111</v>
      </c>
      <c r="AC507" s="51">
        <v>131</v>
      </c>
      <c r="AE507" s="45">
        <v>2</v>
      </c>
      <c r="AG507" s="15">
        <v>111058</v>
      </c>
      <c r="AH507" s="46">
        <v>222116</v>
      </c>
      <c r="AL507" s="48">
        <v>8</v>
      </c>
      <c r="AN507" s="45">
        <v>17769.28</v>
      </c>
      <c r="AO507" s="48">
        <v>33311</v>
      </c>
      <c r="AQ507" s="52" t="s">
        <v>7050</v>
      </c>
      <c r="AR507" s="52">
        <v>156</v>
      </c>
      <c r="AS507" s="52">
        <v>632</v>
      </c>
    </row>
    <row r="508" spans="3:45" x14ac:dyDescent="0.25">
      <c r="C508" s="39" t="s">
        <v>5851</v>
      </c>
      <c r="D508" s="38" t="s">
        <v>3039</v>
      </c>
      <c r="E508" s="38" t="s">
        <v>25</v>
      </c>
      <c r="F508" s="39" t="s">
        <v>2159</v>
      </c>
      <c r="G508" t="s">
        <v>2159</v>
      </c>
      <c r="H508" s="21">
        <v>9106037300</v>
      </c>
      <c r="I508" t="s">
        <v>2159</v>
      </c>
      <c r="J508" s="40" t="s">
        <v>8257</v>
      </c>
      <c r="L508" s="42" t="s">
        <v>26</v>
      </c>
      <c r="M508" s="42" t="s">
        <v>2355</v>
      </c>
      <c r="N508" s="43" t="s">
        <v>2159</v>
      </c>
      <c r="O508" s="15" t="s">
        <v>5945</v>
      </c>
      <c r="S508" s="40" t="s">
        <v>8258</v>
      </c>
      <c r="V508" s="40" t="s">
        <v>8258</v>
      </c>
      <c r="Y508" s="15" t="s">
        <v>6172</v>
      </c>
      <c r="AB508" s="51">
        <v>5111</v>
      </c>
      <c r="AC508" s="51">
        <v>131</v>
      </c>
      <c r="AE508" s="45">
        <v>1</v>
      </c>
      <c r="AG508" s="15">
        <v>49500</v>
      </c>
      <c r="AH508" s="46">
        <v>49500</v>
      </c>
      <c r="AL508" s="48">
        <v>8</v>
      </c>
      <c r="AN508" s="45">
        <v>3960</v>
      </c>
      <c r="AO508" s="48">
        <v>33311</v>
      </c>
      <c r="AQ508" s="52" t="s">
        <v>7050</v>
      </c>
      <c r="AR508" s="52">
        <v>156</v>
      </c>
      <c r="AS508" s="52">
        <v>632</v>
      </c>
    </row>
    <row r="509" spans="3:45" x14ac:dyDescent="0.25">
      <c r="C509" s="39" t="s">
        <v>5851</v>
      </c>
      <c r="D509" s="38" t="s">
        <v>3039</v>
      </c>
      <c r="E509" s="38" t="s">
        <v>25</v>
      </c>
      <c r="F509" s="39" t="s">
        <v>2159</v>
      </c>
      <c r="G509" t="s">
        <v>2159</v>
      </c>
      <c r="H509" s="21">
        <v>9106037447</v>
      </c>
      <c r="I509" t="s">
        <v>2159</v>
      </c>
      <c r="J509" s="40" t="s">
        <v>8265</v>
      </c>
      <c r="L509" s="42" t="s">
        <v>26</v>
      </c>
      <c r="M509" s="42" t="s">
        <v>2403</v>
      </c>
      <c r="N509" s="43" t="s">
        <v>2159</v>
      </c>
      <c r="O509" s="15" t="s">
        <v>5925</v>
      </c>
      <c r="S509" s="40" t="s">
        <v>8266</v>
      </c>
      <c r="V509" s="40" t="s">
        <v>8266</v>
      </c>
      <c r="Y509" s="15" t="s">
        <v>6130</v>
      </c>
      <c r="AB509" s="51">
        <v>5111</v>
      </c>
      <c r="AC509" s="51">
        <v>131</v>
      </c>
      <c r="AE509" s="45">
        <v>4</v>
      </c>
      <c r="AG509" s="15">
        <v>73431</v>
      </c>
      <c r="AH509" s="46">
        <v>293724</v>
      </c>
      <c r="AL509" s="48">
        <v>8</v>
      </c>
      <c r="AN509" s="45">
        <v>23497.920000000002</v>
      </c>
      <c r="AO509" s="48">
        <v>33311</v>
      </c>
      <c r="AQ509" s="52" t="s">
        <v>7050</v>
      </c>
      <c r="AR509" s="52">
        <v>156</v>
      </c>
      <c r="AS509" s="52">
        <v>632</v>
      </c>
    </row>
    <row r="510" spans="3:45" x14ac:dyDescent="0.25">
      <c r="C510" s="39" t="s">
        <v>5851</v>
      </c>
      <c r="D510" s="38" t="s">
        <v>3039</v>
      </c>
      <c r="E510" s="38" t="s">
        <v>25</v>
      </c>
      <c r="F510" s="39" t="s">
        <v>2159</v>
      </c>
      <c r="G510" t="s">
        <v>2159</v>
      </c>
      <c r="H510" s="21">
        <v>9106037405</v>
      </c>
      <c r="I510" t="s">
        <v>2159</v>
      </c>
      <c r="J510" s="40" t="s">
        <v>8268</v>
      </c>
      <c r="L510" s="42" t="s">
        <v>26</v>
      </c>
      <c r="M510" s="42" t="s">
        <v>2886</v>
      </c>
      <c r="N510" s="43" t="s">
        <v>2159</v>
      </c>
      <c r="O510" s="15" t="s">
        <v>6273</v>
      </c>
      <c r="S510" s="40" t="s">
        <v>8269</v>
      </c>
      <c r="V510" s="40" t="s">
        <v>8269</v>
      </c>
      <c r="Y510" s="15" t="s">
        <v>6254</v>
      </c>
      <c r="AB510" s="51">
        <v>5111</v>
      </c>
      <c r="AC510" s="51">
        <v>131</v>
      </c>
      <c r="AE510" s="45">
        <v>1</v>
      </c>
      <c r="AG510" s="15">
        <v>45588</v>
      </c>
      <c r="AH510" s="46">
        <v>45588</v>
      </c>
      <c r="AL510" s="48">
        <v>8</v>
      </c>
      <c r="AN510" s="45">
        <v>3647.04</v>
      </c>
      <c r="AO510" s="48">
        <v>33311</v>
      </c>
      <c r="AQ510" s="52" t="s">
        <v>7050</v>
      </c>
      <c r="AR510" s="52">
        <v>156</v>
      </c>
      <c r="AS510" s="52">
        <v>632</v>
      </c>
    </row>
    <row r="511" spans="3:45" x14ac:dyDescent="0.25">
      <c r="C511" s="39" t="s">
        <v>5851</v>
      </c>
      <c r="D511" s="38" t="s">
        <v>3039</v>
      </c>
      <c r="E511" s="38" t="s">
        <v>25</v>
      </c>
      <c r="F511" s="39" t="s">
        <v>2159</v>
      </c>
      <c r="G511" t="s">
        <v>2159</v>
      </c>
      <c r="H511" s="21">
        <v>9106037405</v>
      </c>
      <c r="I511" t="s">
        <v>2159</v>
      </c>
      <c r="J511" s="40" t="s">
        <v>8268</v>
      </c>
      <c r="L511" s="42" t="s">
        <v>26</v>
      </c>
      <c r="M511" s="42" t="s">
        <v>2886</v>
      </c>
      <c r="N511" s="43" t="s">
        <v>2159</v>
      </c>
      <c r="O511" s="15" t="s">
        <v>6273</v>
      </c>
      <c r="S511" s="40" t="s">
        <v>8269</v>
      </c>
      <c r="V511" s="40" t="s">
        <v>8269</v>
      </c>
      <c r="Y511" s="15" t="s">
        <v>6183</v>
      </c>
      <c r="AB511" s="51">
        <v>5111</v>
      </c>
      <c r="AC511" s="51">
        <v>131</v>
      </c>
      <c r="AE511" s="45">
        <v>3</v>
      </c>
      <c r="AG511" s="15">
        <v>41150</v>
      </c>
      <c r="AH511" s="46">
        <v>123450</v>
      </c>
      <c r="AL511" s="48">
        <v>8</v>
      </c>
      <c r="AN511" s="45">
        <v>9876</v>
      </c>
      <c r="AO511" s="48">
        <v>33311</v>
      </c>
      <c r="AQ511" s="52" t="s">
        <v>7050</v>
      </c>
      <c r="AR511" s="52">
        <v>156</v>
      </c>
      <c r="AS511" s="52">
        <v>632</v>
      </c>
    </row>
    <row r="512" spans="3:45" x14ac:dyDescent="0.25">
      <c r="C512" s="39" t="s">
        <v>5851</v>
      </c>
      <c r="D512" s="38" t="s">
        <v>3039</v>
      </c>
      <c r="E512" s="38" t="s">
        <v>25</v>
      </c>
      <c r="F512" s="39" t="s">
        <v>2159</v>
      </c>
      <c r="G512" t="s">
        <v>2159</v>
      </c>
      <c r="H512" s="21">
        <v>9106037405</v>
      </c>
      <c r="I512" t="s">
        <v>2159</v>
      </c>
      <c r="J512" s="40" t="s">
        <v>8268</v>
      </c>
      <c r="L512" s="42" t="s">
        <v>26</v>
      </c>
      <c r="M512" s="42" t="s">
        <v>2886</v>
      </c>
      <c r="N512" s="43" t="s">
        <v>2159</v>
      </c>
      <c r="O512" s="15" t="s">
        <v>6273</v>
      </c>
      <c r="S512" s="40" t="s">
        <v>8269</v>
      </c>
      <c r="V512" s="40" t="s">
        <v>8269</v>
      </c>
      <c r="Y512" s="15" t="s">
        <v>6227</v>
      </c>
      <c r="AB512" s="51">
        <v>5111</v>
      </c>
      <c r="AC512" s="51">
        <v>131</v>
      </c>
      <c r="AE512" s="45">
        <v>1</v>
      </c>
      <c r="AG512" s="15">
        <v>46000</v>
      </c>
      <c r="AH512" s="46">
        <v>46000</v>
      </c>
      <c r="AL512" s="48">
        <v>8</v>
      </c>
      <c r="AN512" s="45">
        <v>3680</v>
      </c>
      <c r="AO512" s="48">
        <v>33311</v>
      </c>
      <c r="AQ512" s="52" t="s">
        <v>7050</v>
      </c>
      <c r="AR512" s="52">
        <v>156</v>
      </c>
      <c r="AS512" s="52">
        <v>632</v>
      </c>
    </row>
    <row r="513" spans="3:45" x14ac:dyDescent="0.25">
      <c r="C513" s="39" t="s">
        <v>5851</v>
      </c>
      <c r="D513" s="38" t="s">
        <v>3039</v>
      </c>
      <c r="E513" s="38" t="s">
        <v>25</v>
      </c>
      <c r="F513" s="39" t="s">
        <v>2159</v>
      </c>
      <c r="G513" t="s">
        <v>2159</v>
      </c>
      <c r="H513" s="21">
        <v>9106037538</v>
      </c>
      <c r="I513" t="s">
        <v>2159</v>
      </c>
      <c r="J513" s="40" t="s">
        <v>8274</v>
      </c>
      <c r="L513" s="42" t="s">
        <v>26</v>
      </c>
      <c r="M513" s="42" t="s">
        <v>2271</v>
      </c>
      <c r="N513" s="43" t="s">
        <v>2159</v>
      </c>
      <c r="O513" s="15" t="s">
        <v>8275</v>
      </c>
      <c r="S513" s="40" t="s">
        <v>8276</v>
      </c>
      <c r="V513" s="40" t="s">
        <v>8276</v>
      </c>
      <c r="Y513" s="15" t="s">
        <v>6179</v>
      </c>
      <c r="AB513" s="51">
        <v>5111</v>
      </c>
      <c r="AC513" s="51">
        <v>131</v>
      </c>
      <c r="AE513" s="45">
        <v>2</v>
      </c>
      <c r="AG513" s="15">
        <v>111058</v>
      </c>
      <c r="AH513" s="46">
        <v>222116</v>
      </c>
      <c r="AL513" s="48">
        <v>8</v>
      </c>
      <c r="AN513" s="45">
        <v>17769.28</v>
      </c>
      <c r="AO513" s="48">
        <v>33311</v>
      </c>
      <c r="AQ513" s="52" t="s">
        <v>7050</v>
      </c>
      <c r="AR513" s="52">
        <v>156</v>
      </c>
      <c r="AS513" s="52">
        <v>632</v>
      </c>
    </row>
    <row r="514" spans="3:45" x14ac:dyDescent="0.25">
      <c r="C514" s="39" t="s">
        <v>5851</v>
      </c>
      <c r="D514" s="38" t="s">
        <v>3039</v>
      </c>
      <c r="E514" s="38" t="s">
        <v>25</v>
      </c>
      <c r="F514" s="39" t="s">
        <v>2159</v>
      </c>
      <c r="G514" t="s">
        <v>2159</v>
      </c>
      <c r="H514" s="21">
        <v>9106037538</v>
      </c>
      <c r="I514" t="s">
        <v>2159</v>
      </c>
      <c r="J514" s="40" t="s">
        <v>8274</v>
      </c>
      <c r="L514" s="42" t="s">
        <v>26</v>
      </c>
      <c r="M514" s="42" t="s">
        <v>2271</v>
      </c>
      <c r="N514" s="43" t="s">
        <v>2159</v>
      </c>
      <c r="O514" s="15" t="s">
        <v>8275</v>
      </c>
      <c r="S514" s="40" t="s">
        <v>8276</v>
      </c>
      <c r="V514" s="40" t="s">
        <v>8276</v>
      </c>
      <c r="Y514" s="15" t="s">
        <v>6172</v>
      </c>
      <c r="AB514" s="51">
        <v>5111</v>
      </c>
      <c r="AC514" s="51">
        <v>131</v>
      </c>
      <c r="AE514" s="45">
        <v>3</v>
      </c>
      <c r="AG514" s="15">
        <v>49500</v>
      </c>
      <c r="AH514" s="46">
        <v>148500</v>
      </c>
      <c r="AL514" s="48">
        <v>8</v>
      </c>
      <c r="AN514" s="45">
        <v>11880</v>
      </c>
      <c r="AO514" s="48">
        <v>33311</v>
      </c>
      <c r="AQ514" s="52" t="s">
        <v>7050</v>
      </c>
      <c r="AR514" s="52">
        <v>156</v>
      </c>
      <c r="AS514" s="52">
        <v>632</v>
      </c>
    </row>
    <row r="515" spans="3:45" x14ac:dyDescent="0.25">
      <c r="C515" s="39" t="s">
        <v>5851</v>
      </c>
      <c r="D515" s="38" t="s">
        <v>3039</v>
      </c>
      <c r="E515" s="38" t="s">
        <v>25</v>
      </c>
      <c r="F515" s="39" t="s">
        <v>2159</v>
      </c>
      <c r="G515" t="s">
        <v>2159</v>
      </c>
      <c r="H515" s="21">
        <v>9106037538</v>
      </c>
      <c r="I515" t="s">
        <v>2159</v>
      </c>
      <c r="J515" s="40" t="s">
        <v>8274</v>
      </c>
      <c r="L515" s="42" t="s">
        <v>26</v>
      </c>
      <c r="M515" s="42" t="s">
        <v>2271</v>
      </c>
      <c r="N515" s="43" t="s">
        <v>2159</v>
      </c>
      <c r="O515" s="15" t="s">
        <v>8275</v>
      </c>
      <c r="S515" s="40" t="s">
        <v>8276</v>
      </c>
      <c r="V515" s="40" t="s">
        <v>8276</v>
      </c>
      <c r="Y515" s="15" t="s">
        <v>6128</v>
      </c>
      <c r="AB515" s="51">
        <v>5111</v>
      </c>
      <c r="AC515" s="51">
        <v>131</v>
      </c>
      <c r="AE515" s="45">
        <v>2</v>
      </c>
      <c r="AG515" s="15">
        <v>60885</v>
      </c>
      <c r="AH515" s="46">
        <v>121770</v>
      </c>
      <c r="AL515" s="48">
        <v>8</v>
      </c>
      <c r="AN515" s="45">
        <v>9741.6</v>
      </c>
      <c r="AO515" s="48">
        <v>33311</v>
      </c>
      <c r="AQ515" s="52" t="s">
        <v>7050</v>
      </c>
      <c r="AR515" s="52">
        <v>156</v>
      </c>
      <c r="AS515" s="52">
        <v>632</v>
      </c>
    </row>
    <row r="516" spans="3:45" x14ac:dyDescent="0.25">
      <c r="C516" s="39" t="s">
        <v>5851</v>
      </c>
      <c r="D516" s="38" t="s">
        <v>3039</v>
      </c>
      <c r="E516" s="38" t="s">
        <v>25</v>
      </c>
      <c r="F516" s="39" t="s">
        <v>2159</v>
      </c>
      <c r="G516" t="s">
        <v>2159</v>
      </c>
      <c r="H516" s="21">
        <v>9106037538</v>
      </c>
      <c r="I516" t="s">
        <v>2159</v>
      </c>
      <c r="J516" s="40" t="s">
        <v>8274</v>
      </c>
      <c r="L516" s="42" t="s">
        <v>26</v>
      </c>
      <c r="M516" s="42" t="s">
        <v>2271</v>
      </c>
      <c r="N516" s="43" t="s">
        <v>2159</v>
      </c>
      <c r="O516" s="15" t="s">
        <v>8275</v>
      </c>
      <c r="S516" s="40" t="s">
        <v>8276</v>
      </c>
      <c r="V516" s="40" t="s">
        <v>8276</v>
      </c>
      <c r="Y516" s="15" t="s">
        <v>6227</v>
      </c>
      <c r="AB516" s="51">
        <v>5111</v>
      </c>
      <c r="AC516" s="51">
        <v>131</v>
      </c>
      <c r="AE516" s="45">
        <v>2</v>
      </c>
      <c r="AG516" s="15">
        <v>46000</v>
      </c>
      <c r="AH516" s="46">
        <v>92000</v>
      </c>
      <c r="AL516" s="48">
        <v>8</v>
      </c>
      <c r="AN516" s="45">
        <v>7360</v>
      </c>
      <c r="AO516" s="48">
        <v>33311</v>
      </c>
      <c r="AQ516" s="52" t="s">
        <v>7050</v>
      </c>
      <c r="AR516" s="52">
        <v>156</v>
      </c>
      <c r="AS516" s="52">
        <v>632</v>
      </c>
    </row>
    <row r="517" spans="3:45" x14ac:dyDescent="0.25">
      <c r="C517" s="39" t="s">
        <v>5851</v>
      </c>
      <c r="D517" s="38" t="s">
        <v>3039</v>
      </c>
      <c r="E517" s="38" t="s">
        <v>25</v>
      </c>
      <c r="F517" s="39" t="s">
        <v>2159</v>
      </c>
      <c r="G517" t="s">
        <v>2159</v>
      </c>
      <c r="H517" s="21">
        <v>9106037543</v>
      </c>
      <c r="I517" t="s">
        <v>2159</v>
      </c>
      <c r="J517" s="40" t="s">
        <v>8277</v>
      </c>
      <c r="L517" s="42" t="s">
        <v>26</v>
      </c>
      <c r="M517" s="42" t="s">
        <v>2484</v>
      </c>
      <c r="N517" s="43" t="s">
        <v>2159</v>
      </c>
      <c r="O517" s="15" t="s">
        <v>5986</v>
      </c>
      <c r="S517" s="40" t="s">
        <v>8278</v>
      </c>
      <c r="V517" s="40" t="s">
        <v>8278</v>
      </c>
      <c r="Y517" s="15" t="s">
        <v>6172</v>
      </c>
      <c r="AB517" s="51">
        <v>5111</v>
      </c>
      <c r="AC517" s="51">
        <v>131</v>
      </c>
      <c r="AE517" s="45">
        <v>1</v>
      </c>
      <c r="AG517" s="15">
        <v>49500</v>
      </c>
      <c r="AH517" s="46">
        <v>49500</v>
      </c>
      <c r="AL517" s="48">
        <v>8</v>
      </c>
      <c r="AN517" s="45">
        <v>3960</v>
      </c>
      <c r="AO517" s="48">
        <v>33311</v>
      </c>
      <c r="AQ517" s="52" t="s">
        <v>7050</v>
      </c>
      <c r="AR517" s="52">
        <v>156</v>
      </c>
      <c r="AS517" s="52">
        <v>632</v>
      </c>
    </row>
    <row r="518" spans="3:45" x14ac:dyDescent="0.25">
      <c r="C518" s="39" t="s">
        <v>5851</v>
      </c>
      <c r="D518" s="38" t="s">
        <v>3039</v>
      </c>
      <c r="E518" s="38" t="s">
        <v>25</v>
      </c>
      <c r="F518" s="39" t="s">
        <v>2159</v>
      </c>
      <c r="G518" t="s">
        <v>2159</v>
      </c>
      <c r="H518" s="21">
        <v>9106037713</v>
      </c>
      <c r="I518" t="s">
        <v>2159</v>
      </c>
      <c r="J518" s="40" t="s">
        <v>8290</v>
      </c>
      <c r="L518" s="42" t="s">
        <v>26</v>
      </c>
      <c r="M518" s="42" t="s">
        <v>2931</v>
      </c>
      <c r="N518" s="43" t="s">
        <v>2159</v>
      </c>
      <c r="O518" s="15" t="s">
        <v>6053</v>
      </c>
      <c r="S518" s="40" t="s">
        <v>8291</v>
      </c>
      <c r="V518" s="40" t="s">
        <v>8291</v>
      </c>
      <c r="Y518" s="15" t="s">
        <v>6179</v>
      </c>
      <c r="AB518" s="51">
        <v>5111</v>
      </c>
      <c r="AC518" s="51">
        <v>131</v>
      </c>
      <c r="AE518" s="45">
        <v>4</v>
      </c>
      <c r="AG518" s="15">
        <v>111058</v>
      </c>
      <c r="AH518" s="46">
        <v>444232</v>
      </c>
      <c r="AL518" s="48">
        <v>8</v>
      </c>
      <c r="AN518" s="45">
        <v>35538.559999999998</v>
      </c>
      <c r="AO518" s="48">
        <v>33311</v>
      </c>
      <c r="AQ518" s="52" t="s">
        <v>7050</v>
      </c>
      <c r="AR518" s="52">
        <v>156</v>
      </c>
      <c r="AS518" s="52">
        <v>632</v>
      </c>
    </row>
    <row r="519" spans="3:45" x14ac:dyDescent="0.25">
      <c r="C519" s="39" t="s">
        <v>5851</v>
      </c>
      <c r="D519" s="38" t="s">
        <v>3039</v>
      </c>
      <c r="E519" s="38" t="s">
        <v>25</v>
      </c>
      <c r="F519" s="39" t="s">
        <v>2159</v>
      </c>
      <c r="G519" t="s">
        <v>2159</v>
      </c>
      <c r="H519" s="21">
        <v>9106037713</v>
      </c>
      <c r="I519" t="s">
        <v>2159</v>
      </c>
      <c r="J519" s="40" t="s">
        <v>8290</v>
      </c>
      <c r="L519" s="42" t="s">
        <v>26</v>
      </c>
      <c r="M519" s="42" t="s">
        <v>2931</v>
      </c>
      <c r="N519" s="43" t="s">
        <v>2159</v>
      </c>
      <c r="O519" s="15" t="s">
        <v>6053</v>
      </c>
      <c r="S519" s="40" t="s">
        <v>8291</v>
      </c>
      <c r="V519" s="40" t="s">
        <v>8291</v>
      </c>
      <c r="Y519" s="15" t="s">
        <v>6183</v>
      </c>
      <c r="AB519" s="51">
        <v>5111</v>
      </c>
      <c r="AC519" s="51">
        <v>131</v>
      </c>
      <c r="AE519" s="45">
        <v>2</v>
      </c>
      <c r="AG519" s="15">
        <v>41150</v>
      </c>
      <c r="AH519" s="46">
        <v>82300</v>
      </c>
      <c r="AL519" s="48">
        <v>8</v>
      </c>
      <c r="AN519" s="45">
        <v>6584</v>
      </c>
      <c r="AO519" s="48">
        <v>33311</v>
      </c>
      <c r="AQ519" s="52" t="s">
        <v>7050</v>
      </c>
      <c r="AR519" s="52">
        <v>156</v>
      </c>
      <c r="AS519" s="52">
        <v>632</v>
      </c>
    </row>
    <row r="520" spans="3:45" x14ac:dyDescent="0.25">
      <c r="C520" s="39" t="s">
        <v>5851</v>
      </c>
      <c r="D520" s="38" t="s">
        <v>3039</v>
      </c>
      <c r="E520" s="38" t="s">
        <v>25</v>
      </c>
      <c r="F520" s="39" t="s">
        <v>2159</v>
      </c>
      <c r="G520" t="s">
        <v>2159</v>
      </c>
      <c r="H520" s="21">
        <v>9106037788</v>
      </c>
      <c r="I520" t="s">
        <v>2159</v>
      </c>
      <c r="J520" s="40" t="s">
        <v>8292</v>
      </c>
      <c r="L520" s="42" t="s">
        <v>26</v>
      </c>
      <c r="M520" s="42" t="s">
        <v>2457</v>
      </c>
      <c r="N520" s="43" t="s">
        <v>2159</v>
      </c>
      <c r="O520" s="15" t="s">
        <v>6279</v>
      </c>
      <c r="S520" s="40" t="s">
        <v>8293</v>
      </c>
      <c r="V520" s="40" t="s">
        <v>8293</v>
      </c>
      <c r="Y520" s="15" t="s">
        <v>6179</v>
      </c>
      <c r="AB520" s="51">
        <v>5111</v>
      </c>
      <c r="AC520" s="51">
        <v>131</v>
      </c>
      <c r="AE520" s="45">
        <v>1</v>
      </c>
      <c r="AG520" s="15">
        <v>111058</v>
      </c>
      <c r="AH520" s="46">
        <v>111058</v>
      </c>
      <c r="AL520" s="48">
        <v>8</v>
      </c>
      <c r="AN520" s="45">
        <v>8884.64</v>
      </c>
      <c r="AO520" s="48">
        <v>33311</v>
      </c>
      <c r="AQ520" s="52" t="s">
        <v>7050</v>
      </c>
      <c r="AR520" s="52">
        <v>156</v>
      </c>
      <c r="AS520" s="52">
        <v>632</v>
      </c>
    </row>
    <row r="521" spans="3:45" x14ac:dyDescent="0.25">
      <c r="C521" s="39" t="s">
        <v>5851</v>
      </c>
      <c r="D521" s="38" t="s">
        <v>3039</v>
      </c>
      <c r="E521" s="38" t="s">
        <v>25</v>
      </c>
      <c r="F521" s="39" t="s">
        <v>2159</v>
      </c>
      <c r="G521" t="s">
        <v>2159</v>
      </c>
      <c r="H521" s="21">
        <v>9106037781</v>
      </c>
      <c r="I521" t="s">
        <v>2159</v>
      </c>
      <c r="J521" s="40" t="s">
        <v>8294</v>
      </c>
      <c r="L521" s="42" t="s">
        <v>26</v>
      </c>
      <c r="M521" s="42" t="s">
        <v>2901</v>
      </c>
      <c r="N521" s="43" t="s">
        <v>2159</v>
      </c>
      <c r="O521" s="15" t="s">
        <v>6053</v>
      </c>
      <c r="S521" s="40" t="s">
        <v>8291</v>
      </c>
      <c r="V521" s="40" t="s">
        <v>8291</v>
      </c>
      <c r="Y521" s="15" t="s">
        <v>6183</v>
      </c>
      <c r="AB521" s="51">
        <v>5111</v>
      </c>
      <c r="AC521" s="51">
        <v>131</v>
      </c>
      <c r="AE521" s="45">
        <v>2</v>
      </c>
      <c r="AG521" s="15">
        <v>41150</v>
      </c>
      <c r="AH521" s="46">
        <v>82300</v>
      </c>
      <c r="AL521" s="48">
        <v>8</v>
      </c>
      <c r="AN521" s="45">
        <v>6584</v>
      </c>
      <c r="AO521" s="48">
        <v>33311</v>
      </c>
      <c r="AQ521" s="52" t="s">
        <v>7050</v>
      </c>
      <c r="AR521" s="52">
        <v>156</v>
      </c>
      <c r="AS521" s="52">
        <v>632</v>
      </c>
    </row>
    <row r="522" spans="3:45" x14ac:dyDescent="0.25">
      <c r="C522" s="39" t="s">
        <v>5851</v>
      </c>
      <c r="D522" s="38" t="s">
        <v>3039</v>
      </c>
      <c r="E522" s="38" t="s">
        <v>25</v>
      </c>
      <c r="F522" s="39" t="s">
        <v>2159</v>
      </c>
      <c r="G522" t="s">
        <v>2159</v>
      </c>
      <c r="H522" s="21">
        <v>9106037884</v>
      </c>
      <c r="I522" t="s">
        <v>2159</v>
      </c>
      <c r="J522" s="40" t="s">
        <v>8301</v>
      </c>
      <c r="L522" s="42" t="s">
        <v>26</v>
      </c>
      <c r="M522" s="42" t="s">
        <v>2826</v>
      </c>
      <c r="N522" s="43" t="s">
        <v>2159</v>
      </c>
      <c r="O522" s="15" t="s">
        <v>8302</v>
      </c>
      <c r="S522" s="40" t="s">
        <v>8303</v>
      </c>
      <c r="V522" s="40" t="s">
        <v>8303</v>
      </c>
      <c r="Y522" s="15" t="s">
        <v>6128</v>
      </c>
      <c r="AB522" s="51">
        <v>5111</v>
      </c>
      <c r="AC522" s="51">
        <v>131</v>
      </c>
      <c r="AE522" s="45">
        <v>1</v>
      </c>
      <c r="AG522" s="15">
        <v>60885</v>
      </c>
      <c r="AH522" s="46">
        <v>60885</v>
      </c>
      <c r="AL522" s="48">
        <v>8</v>
      </c>
      <c r="AN522" s="45">
        <v>4870.8</v>
      </c>
      <c r="AO522" s="48">
        <v>33311</v>
      </c>
      <c r="AQ522" s="52" t="s">
        <v>7050</v>
      </c>
      <c r="AR522" s="52">
        <v>156</v>
      </c>
      <c r="AS522" s="52">
        <v>632</v>
      </c>
    </row>
    <row r="523" spans="3:45" x14ac:dyDescent="0.25">
      <c r="C523" s="39" t="s">
        <v>5851</v>
      </c>
      <c r="D523" s="38" t="s">
        <v>3039</v>
      </c>
      <c r="E523" s="38" t="s">
        <v>25</v>
      </c>
      <c r="F523" s="39" t="s">
        <v>2159</v>
      </c>
      <c r="G523" t="s">
        <v>2159</v>
      </c>
      <c r="H523" s="21">
        <v>9106037884</v>
      </c>
      <c r="I523" t="s">
        <v>2159</v>
      </c>
      <c r="J523" s="40" t="s">
        <v>8301</v>
      </c>
      <c r="L523" s="42" t="s">
        <v>26</v>
      </c>
      <c r="M523" s="42" t="s">
        <v>2826</v>
      </c>
      <c r="N523" s="43" t="s">
        <v>2159</v>
      </c>
      <c r="O523" s="15" t="s">
        <v>8302</v>
      </c>
      <c r="S523" s="40" t="s">
        <v>8303</v>
      </c>
      <c r="V523" s="40" t="s">
        <v>8303</v>
      </c>
      <c r="Y523" s="15" t="s">
        <v>6227</v>
      </c>
      <c r="AB523" s="51">
        <v>5111</v>
      </c>
      <c r="AC523" s="51">
        <v>131</v>
      </c>
      <c r="AE523" s="45">
        <v>1</v>
      </c>
      <c r="AG523" s="15">
        <v>46000</v>
      </c>
      <c r="AH523" s="46">
        <v>46000</v>
      </c>
      <c r="AL523" s="48">
        <v>8</v>
      </c>
      <c r="AN523" s="45">
        <v>3680</v>
      </c>
      <c r="AO523" s="48">
        <v>33311</v>
      </c>
      <c r="AQ523" s="52" t="s">
        <v>7050</v>
      </c>
      <c r="AR523" s="52">
        <v>156</v>
      </c>
      <c r="AS523" s="52">
        <v>632</v>
      </c>
    </row>
    <row r="524" spans="3:45" x14ac:dyDescent="0.25">
      <c r="C524" s="39" t="s">
        <v>5851</v>
      </c>
      <c r="D524" s="38" t="s">
        <v>3039</v>
      </c>
      <c r="E524" s="38" t="s">
        <v>25</v>
      </c>
      <c r="F524" s="39" t="s">
        <v>2159</v>
      </c>
      <c r="G524" t="s">
        <v>2159</v>
      </c>
      <c r="H524" s="21">
        <v>9106037884</v>
      </c>
      <c r="I524" t="s">
        <v>2159</v>
      </c>
      <c r="J524" s="40" t="s">
        <v>8301</v>
      </c>
      <c r="L524" s="42" t="s">
        <v>26</v>
      </c>
      <c r="M524" s="42" t="s">
        <v>2826</v>
      </c>
      <c r="N524" s="43" t="s">
        <v>2159</v>
      </c>
      <c r="O524" s="15" t="s">
        <v>8302</v>
      </c>
      <c r="S524" s="40" t="s">
        <v>8303</v>
      </c>
      <c r="V524" s="40" t="s">
        <v>8303</v>
      </c>
      <c r="Y524" s="15" t="s">
        <v>6168</v>
      </c>
      <c r="AB524" s="51">
        <v>5111</v>
      </c>
      <c r="AC524" s="51">
        <v>131</v>
      </c>
      <c r="AE524" s="45">
        <v>2</v>
      </c>
      <c r="AG524" s="15">
        <v>111606</v>
      </c>
      <c r="AH524" s="46">
        <v>223212</v>
      </c>
      <c r="AL524" s="48">
        <v>8</v>
      </c>
      <c r="AN524" s="45">
        <v>17856.96</v>
      </c>
      <c r="AO524" s="48">
        <v>33311</v>
      </c>
      <c r="AQ524" s="52" t="s">
        <v>7050</v>
      </c>
      <c r="AR524" s="52">
        <v>156</v>
      </c>
      <c r="AS524" s="52">
        <v>632</v>
      </c>
    </row>
    <row r="525" spans="3:45" x14ac:dyDescent="0.25">
      <c r="C525" s="39" t="s">
        <v>5851</v>
      </c>
      <c r="D525" s="38" t="s">
        <v>3039</v>
      </c>
      <c r="E525" s="38" t="s">
        <v>25</v>
      </c>
      <c r="F525" s="39" t="s">
        <v>2159</v>
      </c>
      <c r="G525" t="s">
        <v>2159</v>
      </c>
      <c r="H525" s="21">
        <v>9106037884</v>
      </c>
      <c r="I525" t="s">
        <v>2159</v>
      </c>
      <c r="J525" s="40" t="s">
        <v>8301</v>
      </c>
      <c r="L525" s="42" t="s">
        <v>26</v>
      </c>
      <c r="M525" s="42" t="s">
        <v>2826</v>
      </c>
      <c r="N525" s="43" t="s">
        <v>2159</v>
      </c>
      <c r="O525" s="15" t="s">
        <v>8302</v>
      </c>
      <c r="S525" s="40" t="s">
        <v>8303</v>
      </c>
      <c r="V525" s="40" t="s">
        <v>8303</v>
      </c>
      <c r="Y525" s="15" t="s">
        <v>6179</v>
      </c>
      <c r="AB525" s="51">
        <v>5111</v>
      </c>
      <c r="AC525" s="51">
        <v>131</v>
      </c>
      <c r="AE525" s="45">
        <v>3</v>
      </c>
      <c r="AG525" s="15">
        <v>111058</v>
      </c>
      <c r="AH525" s="46">
        <v>333174</v>
      </c>
      <c r="AL525" s="48">
        <v>8</v>
      </c>
      <c r="AN525" s="45">
        <v>26653.920000000002</v>
      </c>
      <c r="AO525" s="48">
        <v>33311</v>
      </c>
      <c r="AQ525" s="52" t="s">
        <v>7050</v>
      </c>
      <c r="AR525" s="52">
        <v>156</v>
      </c>
      <c r="AS525" s="52">
        <v>632</v>
      </c>
    </row>
    <row r="526" spans="3:45" x14ac:dyDescent="0.25">
      <c r="C526" s="39" t="s">
        <v>5851</v>
      </c>
      <c r="D526" s="38" t="s">
        <v>3039</v>
      </c>
      <c r="E526" s="38" t="s">
        <v>25</v>
      </c>
      <c r="F526" s="39" t="s">
        <v>2159</v>
      </c>
      <c r="G526" t="s">
        <v>2159</v>
      </c>
      <c r="H526" s="21">
        <v>9106037895</v>
      </c>
      <c r="I526" t="s">
        <v>2159</v>
      </c>
      <c r="J526" s="40" t="s">
        <v>8305</v>
      </c>
      <c r="L526" s="42" t="s">
        <v>26</v>
      </c>
      <c r="M526" s="42" t="s">
        <v>2346</v>
      </c>
      <c r="N526" s="43" t="s">
        <v>2159</v>
      </c>
      <c r="O526" s="15" t="s">
        <v>5925</v>
      </c>
      <c r="S526" s="40" t="s">
        <v>8306</v>
      </c>
      <c r="V526" s="40" t="s">
        <v>8306</v>
      </c>
      <c r="Y526" s="15" t="s">
        <v>6254</v>
      </c>
      <c r="AB526" s="51">
        <v>5111</v>
      </c>
      <c r="AC526" s="51">
        <v>131</v>
      </c>
      <c r="AE526" s="45">
        <v>1</v>
      </c>
      <c r="AG526" s="15">
        <v>45588</v>
      </c>
      <c r="AH526" s="46">
        <v>45588</v>
      </c>
      <c r="AL526" s="48">
        <v>8</v>
      </c>
      <c r="AN526" s="45">
        <v>3647.04</v>
      </c>
      <c r="AO526" s="48">
        <v>33311</v>
      </c>
      <c r="AQ526" s="52" t="s">
        <v>7050</v>
      </c>
      <c r="AR526" s="52">
        <v>156</v>
      </c>
      <c r="AS526" s="52">
        <v>632</v>
      </c>
    </row>
    <row r="527" spans="3:45" x14ac:dyDescent="0.25">
      <c r="C527" s="39" t="s">
        <v>5851</v>
      </c>
      <c r="D527" s="38" t="s">
        <v>3039</v>
      </c>
      <c r="E527" s="38" t="s">
        <v>25</v>
      </c>
      <c r="F527" s="39" t="s">
        <v>2159</v>
      </c>
      <c r="G527" t="s">
        <v>2159</v>
      </c>
      <c r="H527" s="21">
        <v>9106038117</v>
      </c>
      <c r="I527" t="s">
        <v>2159</v>
      </c>
      <c r="J527" s="40" t="s">
        <v>8312</v>
      </c>
      <c r="L527" s="42" t="s">
        <v>26</v>
      </c>
      <c r="M527" s="42" t="s">
        <v>2415</v>
      </c>
      <c r="N527" s="43" t="s">
        <v>2159</v>
      </c>
      <c r="O527" s="15" t="s">
        <v>6279</v>
      </c>
      <c r="S527" s="40" t="s">
        <v>8313</v>
      </c>
      <c r="V527" s="40" t="s">
        <v>8313</v>
      </c>
      <c r="Y527" s="15" t="s">
        <v>6254</v>
      </c>
      <c r="AB527" s="51">
        <v>5111</v>
      </c>
      <c r="AC527" s="51">
        <v>131</v>
      </c>
      <c r="AE527" s="45">
        <v>4</v>
      </c>
      <c r="AG527" s="15">
        <v>45588</v>
      </c>
      <c r="AH527" s="46">
        <v>182352</v>
      </c>
      <c r="AL527" s="48">
        <v>8</v>
      </c>
      <c r="AN527" s="45">
        <v>14588.16</v>
      </c>
      <c r="AO527" s="48">
        <v>33311</v>
      </c>
      <c r="AQ527" s="52" t="s">
        <v>7050</v>
      </c>
      <c r="AR527" s="52">
        <v>156</v>
      </c>
      <c r="AS527" s="52">
        <v>632</v>
      </c>
    </row>
    <row r="528" spans="3:45" x14ac:dyDescent="0.25">
      <c r="C528" s="39" t="s">
        <v>5851</v>
      </c>
      <c r="D528" s="38" t="s">
        <v>3039</v>
      </c>
      <c r="E528" s="38" t="s">
        <v>25</v>
      </c>
      <c r="F528" s="39" t="s">
        <v>2159</v>
      </c>
      <c r="G528" t="s">
        <v>2159</v>
      </c>
      <c r="H528" s="21">
        <v>9106038143</v>
      </c>
      <c r="I528" t="s">
        <v>2159</v>
      </c>
      <c r="J528" s="40" t="s">
        <v>8315</v>
      </c>
      <c r="L528" s="42" t="s">
        <v>26</v>
      </c>
      <c r="M528" s="42" t="s">
        <v>2286</v>
      </c>
      <c r="N528" s="43" t="s">
        <v>2159</v>
      </c>
      <c r="O528" s="15" t="s">
        <v>5982</v>
      </c>
      <c r="S528" s="40" t="s">
        <v>8316</v>
      </c>
      <c r="V528" s="40" t="s">
        <v>8316</v>
      </c>
      <c r="Y528" s="15" t="s">
        <v>6172</v>
      </c>
      <c r="AB528" s="51">
        <v>5111</v>
      </c>
      <c r="AC528" s="51">
        <v>131</v>
      </c>
      <c r="AE528" s="45">
        <v>1</v>
      </c>
      <c r="AG528" s="15">
        <v>49500</v>
      </c>
      <c r="AH528" s="46">
        <v>49500</v>
      </c>
      <c r="AL528" s="48">
        <v>8</v>
      </c>
      <c r="AN528" s="45">
        <v>3960</v>
      </c>
      <c r="AO528" s="48">
        <v>33311</v>
      </c>
      <c r="AQ528" s="52" t="s">
        <v>7050</v>
      </c>
      <c r="AR528" s="52">
        <v>156</v>
      </c>
      <c r="AS528" s="52">
        <v>632</v>
      </c>
    </row>
    <row r="529" spans="3:45" x14ac:dyDescent="0.25">
      <c r="C529" s="39" t="s">
        <v>5851</v>
      </c>
      <c r="D529" s="38" t="s">
        <v>3039</v>
      </c>
      <c r="E529" s="38" t="s">
        <v>25</v>
      </c>
      <c r="F529" s="39" t="s">
        <v>2159</v>
      </c>
      <c r="G529" t="s">
        <v>2159</v>
      </c>
      <c r="H529" s="21">
        <v>9106038190</v>
      </c>
      <c r="I529" t="s">
        <v>2159</v>
      </c>
      <c r="J529" s="40" t="s">
        <v>8317</v>
      </c>
      <c r="L529" s="42" t="s">
        <v>26</v>
      </c>
      <c r="M529" s="42" t="s">
        <v>2550</v>
      </c>
      <c r="N529" s="43" t="s">
        <v>2159</v>
      </c>
      <c r="O529" s="15" t="s">
        <v>8318</v>
      </c>
      <c r="S529" s="40" t="s">
        <v>8319</v>
      </c>
      <c r="V529" s="40" t="s">
        <v>8319</v>
      </c>
      <c r="Y529" s="15" t="s">
        <v>6254</v>
      </c>
      <c r="AB529" s="51">
        <v>5111</v>
      </c>
      <c r="AC529" s="51">
        <v>131</v>
      </c>
      <c r="AE529" s="45">
        <v>5</v>
      </c>
      <c r="AG529" s="15">
        <v>45588</v>
      </c>
      <c r="AH529" s="46">
        <v>227940</v>
      </c>
      <c r="AL529" s="48">
        <v>8</v>
      </c>
      <c r="AN529" s="45">
        <v>18235.2</v>
      </c>
      <c r="AO529" s="48">
        <v>33311</v>
      </c>
      <c r="AQ529" s="52" t="s">
        <v>7050</v>
      </c>
      <c r="AR529" s="52">
        <v>156</v>
      </c>
      <c r="AS529" s="52">
        <v>632</v>
      </c>
    </row>
    <row r="530" spans="3:45" x14ac:dyDescent="0.25">
      <c r="C530" s="39" t="s">
        <v>5851</v>
      </c>
      <c r="D530" s="38" t="s">
        <v>3039</v>
      </c>
      <c r="E530" s="38" t="s">
        <v>25</v>
      </c>
      <c r="F530" s="39" t="s">
        <v>2159</v>
      </c>
      <c r="G530" t="s">
        <v>2159</v>
      </c>
      <c r="H530" s="21">
        <v>9106038190</v>
      </c>
      <c r="I530" t="s">
        <v>2159</v>
      </c>
      <c r="J530" s="40" t="s">
        <v>8317</v>
      </c>
      <c r="L530" s="42" t="s">
        <v>26</v>
      </c>
      <c r="M530" s="42" t="s">
        <v>2550</v>
      </c>
      <c r="N530" s="43" t="s">
        <v>2159</v>
      </c>
      <c r="O530" s="15" t="s">
        <v>8318</v>
      </c>
      <c r="S530" s="40" t="s">
        <v>8319</v>
      </c>
      <c r="V530" s="40" t="s">
        <v>8319</v>
      </c>
      <c r="Y530" s="15" t="s">
        <v>6183</v>
      </c>
      <c r="AB530" s="51">
        <v>5111</v>
      </c>
      <c r="AC530" s="51">
        <v>131</v>
      </c>
      <c r="AE530" s="45">
        <v>3</v>
      </c>
      <c r="AG530" s="15">
        <v>41150</v>
      </c>
      <c r="AH530" s="46">
        <v>123450</v>
      </c>
      <c r="AL530" s="48">
        <v>8</v>
      </c>
      <c r="AN530" s="45">
        <v>9876</v>
      </c>
      <c r="AO530" s="48">
        <v>33311</v>
      </c>
      <c r="AQ530" s="52" t="s">
        <v>7050</v>
      </c>
      <c r="AR530" s="52">
        <v>156</v>
      </c>
      <c r="AS530" s="52">
        <v>632</v>
      </c>
    </row>
    <row r="531" spans="3:45" x14ac:dyDescent="0.25">
      <c r="C531" s="39" t="s">
        <v>5851</v>
      </c>
      <c r="D531" s="38" t="s">
        <v>3039</v>
      </c>
      <c r="E531" s="38" t="s">
        <v>25</v>
      </c>
      <c r="F531" s="39" t="s">
        <v>2159</v>
      </c>
      <c r="G531" t="s">
        <v>2159</v>
      </c>
      <c r="H531" s="21">
        <v>9106038190</v>
      </c>
      <c r="I531" t="s">
        <v>2159</v>
      </c>
      <c r="J531" s="40" t="s">
        <v>8317</v>
      </c>
      <c r="L531" s="42" t="s">
        <v>26</v>
      </c>
      <c r="M531" s="42" t="s">
        <v>2550</v>
      </c>
      <c r="N531" s="43" t="s">
        <v>2159</v>
      </c>
      <c r="O531" s="15" t="s">
        <v>8318</v>
      </c>
      <c r="S531" s="40" t="s">
        <v>8319</v>
      </c>
      <c r="V531" s="40" t="s">
        <v>8319</v>
      </c>
      <c r="Y531" s="15" t="s">
        <v>6143</v>
      </c>
      <c r="AB531" s="51">
        <v>5111</v>
      </c>
      <c r="AC531" s="51">
        <v>131</v>
      </c>
      <c r="AE531" s="45">
        <v>1</v>
      </c>
      <c r="AG531" s="15">
        <v>70950</v>
      </c>
      <c r="AH531" s="46">
        <v>70950</v>
      </c>
      <c r="AL531" s="48">
        <v>8</v>
      </c>
      <c r="AN531" s="45">
        <v>5676</v>
      </c>
      <c r="AO531" s="48">
        <v>33311</v>
      </c>
      <c r="AQ531" s="52" t="s">
        <v>7050</v>
      </c>
      <c r="AR531" s="52">
        <v>156</v>
      </c>
      <c r="AS531" s="52">
        <v>632</v>
      </c>
    </row>
    <row r="532" spans="3:45" x14ac:dyDescent="0.25">
      <c r="C532" s="39" t="s">
        <v>5851</v>
      </c>
      <c r="D532" s="38" t="s">
        <v>3039</v>
      </c>
      <c r="E532" s="38" t="s">
        <v>25</v>
      </c>
      <c r="F532" s="39" t="s">
        <v>2159</v>
      </c>
      <c r="G532" t="s">
        <v>2159</v>
      </c>
      <c r="H532" s="21">
        <v>9106038190</v>
      </c>
      <c r="I532" t="s">
        <v>2159</v>
      </c>
      <c r="J532" s="40" t="s">
        <v>8317</v>
      </c>
      <c r="L532" s="42" t="s">
        <v>26</v>
      </c>
      <c r="M532" s="42" t="s">
        <v>2550</v>
      </c>
      <c r="N532" s="43" t="s">
        <v>2159</v>
      </c>
      <c r="O532" s="15" t="s">
        <v>8318</v>
      </c>
      <c r="S532" s="40" t="s">
        <v>8319</v>
      </c>
      <c r="V532" s="40" t="s">
        <v>8319</v>
      </c>
      <c r="Y532" s="15" t="s">
        <v>6179</v>
      </c>
      <c r="AB532" s="51">
        <v>5111</v>
      </c>
      <c r="AC532" s="51">
        <v>131</v>
      </c>
      <c r="AE532" s="45">
        <v>3</v>
      </c>
      <c r="AG532" s="15">
        <v>111058</v>
      </c>
      <c r="AH532" s="46">
        <v>333174</v>
      </c>
      <c r="AL532" s="48">
        <v>8</v>
      </c>
      <c r="AN532" s="45">
        <v>26653.920000000002</v>
      </c>
      <c r="AO532" s="48">
        <v>33311</v>
      </c>
      <c r="AQ532" s="52" t="s">
        <v>7050</v>
      </c>
      <c r="AR532" s="52">
        <v>156</v>
      </c>
      <c r="AS532" s="52">
        <v>632</v>
      </c>
    </row>
    <row r="533" spans="3:45" x14ac:dyDescent="0.25">
      <c r="C533" s="39" t="s">
        <v>5851</v>
      </c>
      <c r="D533" s="38" t="s">
        <v>3039</v>
      </c>
      <c r="E533" s="38" t="s">
        <v>25</v>
      </c>
      <c r="F533" s="39" t="s">
        <v>2159</v>
      </c>
      <c r="G533" t="s">
        <v>2159</v>
      </c>
      <c r="H533" s="21">
        <v>9106038190</v>
      </c>
      <c r="I533" t="s">
        <v>2159</v>
      </c>
      <c r="J533" s="40" t="s">
        <v>8317</v>
      </c>
      <c r="L533" s="42" t="s">
        <v>26</v>
      </c>
      <c r="M533" s="42" t="s">
        <v>2550</v>
      </c>
      <c r="N533" s="43" t="s">
        <v>2159</v>
      </c>
      <c r="O533" s="15" t="s">
        <v>8318</v>
      </c>
      <c r="S533" s="40" t="s">
        <v>8319</v>
      </c>
      <c r="V533" s="40" t="s">
        <v>8319</v>
      </c>
      <c r="Y533" s="15" t="s">
        <v>6168</v>
      </c>
      <c r="AB533" s="51">
        <v>5111</v>
      </c>
      <c r="AC533" s="51">
        <v>131</v>
      </c>
      <c r="AE533" s="45">
        <v>2</v>
      </c>
      <c r="AG533" s="15">
        <v>111606</v>
      </c>
      <c r="AH533" s="46">
        <v>223212</v>
      </c>
      <c r="AL533" s="48">
        <v>8</v>
      </c>
      <c r="AN533" s="45">
        <v>17856.96</v>
      </c>
      <c r="AO533" s="48">
        <v>33311</v>
      </c>
      <c r="AQ533" s="52" t="s">
        <v>7050</v>
      </c>
      <c r="AR533" s="52">
        <v>156</v>
      </c>
      <c r="AS533" s="52">
        <v>632</v>
      </c>
    </row>
    <row r="534" spans="3:45" x14ac:dyDescent="0.25">
      <c r="C534" s="39" t="s">
        <v>5851</v>
      </c>
      <c r="D534" s="38" t="s">
        <v>3039</v>
      </c>
      <c r="E534" s="38" t="s">
        <v>25</v>
      </c>
      <c r="F534" s="39" t="s">
        <v>2159</v>
      </c>
      <c r="G534" t="s">
        <v>2159</v>
      </c>
      <c r="H534" s="21">
        <v>9106038162</v>
      </c>
      <c r="I534" t="s">
        <v>2159</v>
      </c>
      <c r="J534" s="40" t="s">
        <v>8320</v>
      </c>
      <c r="L534" s="42" t="s">
        <v>26</v>
      </c>
      <c r="M534" s="42" t="s">
        <v>2367</v>
      </c>
      <c r="N534" s="43" t="s">
        <v>2159</v>
      </c>
      <c r="O534" s="15" t="s">
        <v>6279</v>
      </c>
      <c r="S534" s="40" t="s">
        <v>8321</v>
      </c>
      <c r="V534" s="40" t="s">
        <v>8321</v>
      </c>
      <c r="Y534" s="15" t="s">
        <v>6168</v>
      </c>
      <c r="AB534" s="51">
        <v>5111</v>
      </c>
      <c r="AC534" s="51">
        <v>131</v>
      </c>
      <c r="AE534" s="45">
        <v>2</v>
      </c>
      <c r="AG534" s="15">
        <v>111606</v>
      </c>
      <c r="AH534" s="46">
        <v>223212</v>
      </c>
      <c r="AL534" s="48">
        <v>8</v>
      </c>
      <c r="AN534" s="45">
        <v>17856.96</v>
      </c>
      <c r="AO534" s="48">
        <v>33311</v>
      </c>
      <c r="AQ534" s="52" t="s">
        <v>7050</v>
      </c>
      <c r="AR534" s="52">
        <v>156</v>
      </c>
      <c r="AS534" s="52">
        <v>632</v>
      </c>
    </row>
    <row r="535" spans="3:45" x14ac:dyDescent="0.25">
      <c r="C535" s="39" t="s">
        <v>5851</v>
      </c>
      <c r="D535" s="38" t="s">
        <v>3039</v>
      </c>
      <c r="E535" s="38" t="s">
        <v>25</v>
      </c>
      <c r="F535" s="39" t="s">
        <v>2159</v>
      </c>
      <c r="G535" t="s">
        <v>2159</v>
      </c>
      <c r="H535" s="21">
        <v>9106038268</v>
      </c>
      <c r="I535" t="s">
        <v>2159</v>
      </c>
      <c r="J535" s="40" t="s">
        <v>8324</v>
      </c>
      <c r="L535" s="42" t="s">
        <v>26</v>
      </c>
      <c r="M535" s="42" t="s">
        <v>2409</v>
      </c>
      <c r="N535" s="43" t="s">
        <v>2159</v>
      </c>
      <c r="O535" s="15" t="s">
        <v>8325</v>
      </c>
      <c r="S535" s="40" t="s">
        <v>8326</v>
      </c>
      <c r="V535" s="40" t="s">
        <v>8326</v>
      </c>
      <c r="Y535" s="15" t="s">
        <v>6168</v>
      </c>
      <c r="AB535" s="51">
        <v>5111</v>
      </c>
      <c r="AC535" s="51">
        <v>131</v>
      </c>
      <c r="AE535" s="45">
        <v>2</v>
      </c>
      <c r="AG535" s="15">
        <v>111606</v>
      </c>
      <c r="AH535" s="46">
        <v>223212</v>
      </c>
      <c r="AL535" s="48">
        <v>8</v>
      </c>
      <c r="AN535" s="45">
        <v>17856.96</v>
      </c>
      <c r="AO535" s="48">
        <v>33311</v>
      </c>
      <c r="AQ535" s="52" t="s">
        <v>7050</v>
      </c>
      <c r="AR535" s="52">
        <v>156</v>
      </c>
      <c r="AS535" s="52">
        <v>632</v>
      </c>
    </row>
    <row r="536" spans="3:45" x14ac:dyDescent="0.25">
      <c r="C536" s="39" t="s">
        <v>5851</v>
      </c>
      <c r="D536" s="38" t="s">
        <v>3039</v>
      </c>
      <c r="E536" s="38" t="s">
        <v>25</v>
      </c>
      <c r="F536" s="39" t="s">
        <v>2159</v>
      </c>
      <c r="G536" t="s">
        <v>2159</v>
      </c>
      <c r="H536" s="21">
        <v>9106038268</v>
      </c>
      <c r="I536" t="s">
        <v>2159</v>
      </c>
      <c r="J536" s="40" t="s">
        <v>8324</v>
      </c>
      <c r="L536" s="42" t="s">
        <v>26</v>
      </c>
      <c r="M536" s="42" t="s">
        <v>2409</v>
      </c>
      <c r="N536" s="43" t="s">
        <v>2159</v>
      </c>
      <c r="O536" s="15" t="s">
        <v>8325</v>
      </c>
      <c r="S536" s="40" t="s">
        <v>8326</v>
      </c>
      <c r="V536" s="40" t="s">
        <v>8326</v>
      </c>
      <c r="Y536" s="15" t="s">
        <v>6172</v>
      </c>
      <c r="AB536" s="51">
        <v>5111</v>
      </c>
      <c r="AC536" s="51">
        <v>131</v>
      </c>
      <c r="AE536" s="45">
        <v>2</v>
      </c>
      <c r="AG536" s="15">
        <v>49500</v>
      </c>
      <c r="AH536" s="46">
        <v>99000</v>
      </c>
      <c r="AL536" s="48">
        <v>8</v>
      </c>
      <c r="AN536" s="45">
        <v>7920</v>
      </c>
      <c r="AO536" s="48">
        <v>33311</v>
      </c>
      <c r="AQ536" s="52" t="s">
        <v>7050</v>
      </c>
      <c r="AR536" s="52">
        <v>156</v>
      </c>
      <c r="AS536" s="52">
        <v>632</v>
      </c>
    </row>
    <row r="537" spans="3:45" x14ac:dyDescent="0.25">
      <c r="C537" s="39" t="s">
        <v>5851</v>
      </c>
      <c r="D537" s="38" t="s">
        <v>3039</v>
      </c>
      <c r="E537" s="38" t="s">
        <v>25</v>
      </c>
      <c r="F537" s="39" t="s">
        <v>2159</v>
      </c>
      <c r="G537" t="s">
        <v>2159</v>
      </c>
      <c r="H537" s="21">
        <v>9106038268</v>
      </c>
      <c r="I537" t="s">
        <v>2159</v>
      </c>
      <c r="J537" s="40" t="s">
        <v>8324</v>
      </c>
      <c r="L537" s="42" t="s">
        <v>26</v>
      </c>
      <c r="M537" s="42" t="s">
        <v>2409</v>
      </c>
      <c r="N537" s="43" t="s">
        <v>2159</v>
      </c>
      <c r="O537" s="15" t="s">
        <v>8325</v>
      </c>
      <c r="S537" s="40" t="s">
        <v>8326</v>
      </c>
      <c r="V537" s="40" t="s">
        <v>8326</v>
      </c>
      <c r="Y537" s="15" t="s">
        <v>6179</v>
      </c>
      <c r="AB537" s="51">
        <v>5111</v>
      </c>
      <c r="AC537" s="51">
        <v>131</v>
      </c>
      <c r="AE537" s="45">
        <v>1</v>
      </c>
      <c r="AG537" s="15">
        <v>111058</v>
      </c>
      <c r="AH537" s="46">
        <v>111058</v>
      </c>
      <c r="AL537" s="48">
        <v>8</v>
      </c>
      <c r="AN537" s="45">
        <v>8884.64</v>
      </c>
      <c r="AO537" s="48">
        <v>33311</v>
      </c>
      <c r="AQ537" s="52" t="s">
        <v>7050</v>
      </c>
      <c r="AR537" s="52">
        <v>156</v>
      </c>
      <c r="AS537" s="52">
        <v>632</v>
      </c>
    </row>
    <row r="538" spans="3:45" x14ac:dyDescent="0.25">
      <c r="C538" s="39" t="s">
        <v>5851</v>
      </c>
      <c r="D538" s="38" t="s">
        <v>3039</v>
      </c>
      <c r="E538" s="38" t="s">
        <v>25</v>
      </c>
      <c r="F538" s="39" t="s">
        <v>2159</v>
      </c>
      <c r="G538" t="s">
        <v>2159</v>
      </c>
      <c r="H538" s="21">
        <v>9106038268</v>
      </c>
      <c r="I538" t="s">
        <v>2159</v>
      </c>
      <c r="J538" s="40" t="s">
        <v>8324</v>
      </c>
      <c r="L538" s="42" t="s">
        <v>26</v>
      </c>
      <c r="M538" s="42" t="s">
        <v>2409</v>
      </c>
      <c r="N538" s="43" t="s">
        <v>2159</v>
      </c>
      <c r="O538" s="15" t="s">
        <v>8325</v>
      </c>
      <c r="S538" s="40" t="s">
        <v>8326</v>
      </c>
      <c r="V538" s="40" t="s">
        <v>8326</v>
      </c>
      <c r="Y538" s="15" t="s">
        <v>6128</v>
      </c>
      <c r="AB538" s="51">
        <v>5111</v>
      </c>
      <c r="AC538" s="51">
        <v>131</v>
      </c>
      <c r="AE538" s="45">
        <v>2</v>
      </c>
      <c r="AG538" s="15">
        <v>60885</v>
      </c>
      <c r="AH538" s="46">
        <v>121770</v>
      </c>
      <c r="AL538" s="48">
        <v>8</v>
      </c>
      <c r="AN538" s="45">
        <v>9741.6</v>
      </c>
      <c r="AO538" s="48">
        <v>33311</v>
      </c>
      <c r="AQ538" s="52" t="s">
        <v>7050</v>
      </c>
      <c r="AR538" s="52">
        <v>156</v>
      </c>
      <c r="AS538" s="52">
        <v>632</v>
      </c>
    </row>
    <row r="539" spans="3:45" x14ac:dyDescent="0.25">
      <c r="C539" s="39" t="s">
        <v>5851</v>
      </c>
      <c r="D539" s="38" t="s">
        <v>3039</v>
      </c>
      <c r="E539" s="38" t="s">
        <v>25</v>
      </c>
      <c r="F539" s="39" t="s">
        <v>2159</v>
      </c>
      <c r="G539" t="s">
        <v>2159</v>
      </c>
      <c r="H539" s="21">
        <v>9106038273</v>
      </c>
      <c r="I539" t="s">
        <v>2159</v>
      </c>
      <c r="J539" s="40" t="s">
        <v>8327</v>
      </c>
      <c r="L539" s="42" t="s">
        <v>26</v>
      </c>
      <c r="M539" s="42" t="s">
        <v>2874</v>
      </c>
      <c r="N539" s="43" t="s">
        <v>2159</v>
      </c>
      <c r="O539" s="15" t="s">
        <v>6053</v>
      </c>
      <c r="S539" s="40" t="s">
        <v>8328</v>
      </c>
      <c r="V539" s="40" t="s">
        <v>8328</v>
      </c>
      <c r="Y539" s="15" t="s">
        <v>6172</v>
      </c>
      <c r="AB539" s="51">
        <v>5111</v>
      </c>
      <c r="AC539" s="51">
        <v>131</v>
      </c>
      <c r="AE539" s="45">
        <v>2</v>
      </c>
      <c r="AG539" s="15">
        <v>49500</v>
      </c>
      <c r="AH539" s="46">
        <v>99000</v>
      </c>
      <c r="AL539" s="48">
        <v>8</v>
      </c>
      <c r="AN539" s="45">
        <v>7920</v>
      </c>
      <c r="AO539" s="48">
        <v>33311</v>
      </c>
      <c r="AQ539" s="52" t="s">
        <v>7050</v>
      </c>
      <c r="AR539" s="52">
        <v>156</v>
      </c>
      <c r="AS539" s="52">
        <v>632</v>
      </c>
    </row>
    <row r="540" spans="3:45" x14ac:dyDescent="0.25">
      <c r="C540" s="39" t="s">
        <v>5851</v>
      </c>
      <c r="D540" s="38" t="s">
        <v>3039</v>
      </c>
      <c r="E540" s="38" t="s">
        <v>25</v>
      </c>
      <c r="F540" s="39" t="s">
        <v>2159</v>
      </c>
      <c r="G540" t="s">
        <v>2159</v>
      </c>
      <c r="H540" s="21">
        <v>9106038273</v>
      </c>
      <c r="I540" t="s">
        <v>2159</v>
      </c>
      <c r="J540" s="40" t="s">
        <v>8327</v>
      </c>
      <c r="L540" s="42" t="s">
        <v>26</v>
      </c>
      <c r="M540" s="42" t="s">
        <v>2874</v>
      </c>
      <c r="N540" s="43" t="s">
        <v>2159</v>
      </c>
      <c r="O540" s="15" t="s">
        <v>6053</v>
      </c>
      <c r="S540" s="40" t="s">
        <v>8328</v>
      </c>
      <c r="V540" s="40" t="s">
        <v>8328</v>
      </c>
      <c r="Y540" s="15" t="s">
        <v>6183</v>
      </c>
      <c r="AB540" s="51">
        <v>5111</v>
      </c>
      <c r="AC540" s="51">
        <v>131</v>
      </c>
      <c r="AE540" s="45">
        <v>2</v>
      </c>
      <c r="AG540" s="15">
        <v>41150</v>
      </c>
      <c r="AH540" s="46">
        <v>82300</v>
      </c>
      <c r="AL540" s="48">
        <v>8</v>
      </c>
      <c r="AN540" s="45">
        <v>6584</v>
      </c>
      <c r="AO540" s="48">
        <v>33311</v>
      </c>
      <c r="AQ540" s="52" t="s">
        <v>7050</v>
      </c>
      <c r="AR540" s="52">
        <v>156</v>
      </c>
      <c r="AS540" s="52">
        <v>632</v>
      </c>
    </row>
  </sheetData>
  <autoFilter ref="A1:HX540" xr:uid="{00000000-0009-0000-0000-000001000000}"/>
  <dataValidations count="49">
    <dataValidation operator="equal" allowBlank="1" showInputMessage="1" promptTitle="MISA SME.NET" prompt="Nhập Diễn giải/Lý do chi_x000a_Tối đa 255 ký tự." sqref="S1 JO1 TK1 ADG1 ANC1 AWY1 BGU1 BQQ1 CAM1 CKI1 CUE1 DEA1 DNW1 DXS1 EHO1 ERK1 FBG1 FLC1 FUY1 GEU1 GOQ1 GYM1 HII1 HSE1 ICA1 ILW1 IVS1 JFO1 JPK1 JZG1 KJC1 KSY1 LCU1 LMQ1 LWM1 MGI1 MQE1 NAA1 NJW1 NTS1 ODO1 ONK1 OXG1 PHC1 PQY1 QAU1 QKQ1 QUM1 REI1 ROE1 RYA1 SHW1 SRS1 TBO1 TLK1 TVG1 UFC1 UOY1 UYU1 VIQ1 VSM1 WCI1 WME1 WWA1" xr:uid="{00000000-0002-0000-0100-000000000000}"/>
    <dataValidation operator="equal" allowBlank="1" showInputMessage="1" promptTitle="MISA SME.NET" prompt="Nhập Ngày hóa đơn." sqref="N1 JJ1 TF1 ADB1 AMX1 AWT1 BGP1 BQL1 CAH1 CKD1 CTZ1 DDV1 DNR1 DXN1 EHJ1 ERF1 FBB1 FKX1 FUT1 GEP1 GOL1 GYH1 HID1 HRZ1 IBV1 ILR1 IVN1 JFJ1 JPF1 JZB1 KIX1 KST1 LCP1 LML1 LWH1 MGD1 MPZ1 MZV1 NJR1 NTN1 ODJ1 ONF1 OXB1 PGX1 PQT1 QAP1 QKL1 QUH1 RED1 RNZ1 RXV1 SHR1 SRN1 TBJ1 TLF1 TVB1 UEX1 UOT1 UYP1 VIL1 VSH1 WCD1 WLZ1 WVV1" xr:uid="{00000000-0002-0000-0100-000001000000}"/>
    <dataValidation allowBlank="1" showInputMessage="1" showErrorMessage="1" promptTitle="MISA SME.NET" prompt="Nhập Hiển thị trên sổ_x000a_Nhập 0: Sổ tài chính_x000a_Nhập 1: Sổ quản trị_x000a_Nhập 2 hoặc bỏ trống: Sổ tài chính và quản trị" sqref="A1 IX1 ST1 ACP1 AML1 AWH1 BGD1 BPZ1 BZV1 CJR1 CTN1 DDJ1 DNF1 DXB1 EGX1 EQT1 FAP1 FKL1 FUH1 GED1 GNZ1 GXV1 HHR1 HRN1 IBJ1 ILF1 IVB1 JEX1 JOT1 JYP1 KIL1 KSH1 LCD1 LLZ1 LVV1 MFR1 MPN1 MZJ1 NJF1 NTB1 OCX1 OMT1 OWP1 PGL1 PQH1 QAD1 QJZ1 QTV1 RDR1 RNN1 RXJ1 SHF1 SRB1 TAX1 TKT1 TUP1 UEL1 UOH1 UYD1 VHZ1 VRV1 WBR1 WLN1 WVJ1" xr:uid="{00000000-0002-0000-0100-000002000000}"/>
    <dataValidation allowBlank="1" showInputMessage="1" showErrorMessage="1" promptTitle="MISA SME.NET" prompt="Nhập Hình thức bán hàng_x000a_Nhập 0 hoặc bỏ trống: Bán hàng hóa dịch vụ_x000a_Nhập 1: Bán hàng đại lý bán đúng giá_x000a_Nhập 2: Bán hàng ủy thác xuất khẩu_x000a__x000a_" sqref="B1:C1 IY1 SU1 ACQ1 AMM1 AWI1 BGE1 BQA1 BZW1 CJS1 CTO1 DDK1 DNG1 DXC1 EGY1 EQU1 FAQ1 FKM1 FUI1 GEE1 GOA1 GXW1 HHS1 HRO1 IBK1 ILG1 IVC1 JEY1 JOU1 JYQ1 KIM1 KSI1 LCE1 LMA1 LVW1 MFS1 MPO1 MZK1 NJG1 NTC1 OCY1 OMU1 OWQ1 PGM1 PQI1 QAE1 QKA1 QTW1 RDS1 RNO1 RXK1 SHG1 SRC1 TAY1 TKU1 TUQ1 UEM1 UOI1 UYE1 VIA1 VRW1 WBS1 WLO1 WVK1" xr:uid="{00000000-0002-0000-0100-000003000000}"/>
    <dataValidation allowBlank="1" showInputMessage="1" showErrorMessage="1" promptTitle="MISA SME.NET" prompt="Nhập Kiêm phiếu nhập kho._x000a_Nhập 1 hoặc để trống: Kiêm phiếu nhập kho_x000a_Nhập 0: Không kiêm phiếu nhập kho" sqref="E1 JA1 SW1 ACS1 AMO1 AWK1 BGG1 BQC1 BZY1 CJU1 CTQ1 DDM1 DNI1 DXE1 EHA1 EQW1 FAS1 FKO1 FUK1 GEG1 GOC1 GXY1 HHU1 HRQ1 IBM1 ILI1 IVE1 JFA1 JOW1 JYS1 KIO1 KSK1 LCG1 LMC1 LVY1 MFU1 MPQ1 MZM1 NJI1 NTE1 ODA1 OMW1 OWS1 PGO1 PQK1 QAG1 QKC1 QTY1 RDU1 RNQ1 RXM1 SHI1 SRE1 TBA1 TKW1 TUS1 UEO1 UOK1 UYG1 VIC1 VRY1 WBU1 WLQ1 WVM1" xr:uid="{00000000-0002-0000-0100-000004000000}"/>
    <dataValidation operator="equal" allowBlank="1" showInputMessage="1" promptTitle="MISA SME.NET" prompt="Nhập Cách lấy đơn giá nhập:_x000a_- Nhập 0 hoặc để trống: Lấy từ đơn giá BQCK (PP tính giá BQCK) Hoặc Lấy từ giá xuất kho (các PP tính giá khác)_x000a_- Nhập 1: Nhập đơn giá bằng tay._x000a_Lưu ý: Chỉ nhập với trả lại hàng bán kiêm phiếu nhập." sqref="X1 JT1 TP1 ADL1 ANH1 AXD1 BGZ1 BQV1 CAR1 CKN1 CUJ1 DEF1 DOB1 DXX1 EHT1 ERP1 FBL1 FLH1 FVD1 GEZ1 GOV1 GYR1 HIN1 HSJ1 ICF1 IMB1 IVX1 JFT1 JPP1 JZL1 KJH1 KTD1 LCZ1 LMV1 LWR1 MGN1 MQJ1 NAF1 NKB1 NTX1 ODT1 ONP1 OXL1 PHH1 PRD1 QAZ1 QKV1 QUR1 REN1 ROJ1 RYF1 SIB1 SRX1 TBT1 TLP1 TVL1 UFH1 UPD1 UYZ1 VIV1 VSR1 WCN1 WMJ1 WWF1" xr:uid="{00000000-0002-0000-0100-000005000000}"/>
    <dataValidation showInputMessage="1" showErrorMessage="1" errorTitle="MISA SME.NET" error="Mã hàng không được để trống!" promptTitle="MISA SME.NET" prompt="Nhập Tài khoản công nợ/Tài khoản tiền/Tài khoản có_x000a_Tối đa 20 ký tự" sqref="AC1 JY1 TU1 ADQ1 ANM1 AXI1 BHE1 BRA1 CAW1 CKS1 CUO1 DEK1 DOG1 DYC1 EHY1 ERU1 FBQ1 FLM1 FVI1 GFE1 GPA1 GYW1 HIS1 HSO1 ICK1 IMG1 IWC1 JFY1 JPU1 JZQ1 KJM1 KTI1 LDE1 LNA1 LWW1 MGS1 MQO1 NAK1 NKG1 NUC1 ODY1 ONU1 OXQ1 PHM1 PRI1 QBE1 QLA1 QUW1 RES1 ROO1 RYK1 SIG1 SSC1 TBY1 TLU1 TVQ1 UFM1 UPI1 UZE1 VJA1 VSW1 WCS1 WMO1 WWK1" xr:uid="{00000000-0002-0000-0100-000006000000}"/>
    <dataValidation showInputMessage="1" showErrorMessage="1" errorTitle="MISA SME.NET" error="Mã hàng không được để trống!" promptTitle="MISA SME.NET" prompt="Nhập Tài khoản trả lại/Tài khoản nợ_x000a_Tối đa 20 ký tự" sqref="AB1 JX1 TT1 ADP1 ANL1 AXH1 BHD1 BQZ1 CAV1 CKR1 CUN1 DEJ1 DOF1 DYB1 EHX1 ERT1 FBP1 FLL1 FVH1 GFD1 GOZ1 GYV1 HIR1 HSN1 ICJ1 IMF1 IWB1 JFX1 JPT1 JZP1 KJL1 KTH1 LDD1 LMZ1 LWV1 MGR1 MQN1 NAJ1 NKF1 NUB1 ODX1 ONT1 OXP1 PHL1 PRH1 QBD1 QKZ1 QUV1 RER1 RON1 RYJ1 SIF1 SSB1 TBX1 TLT1 TVP1 UFL1 UPH1 UZD1 VIZ1 VSV1 WCR1 WMN1 WWJ1" xr:uid="{00000000-0002-0000-0100-000007000000}"/>
    <dataValidation showInputMessage="1" showErrorMessage="1" errorTitle="MISA SME.NET" error="Mã hàng không được để trống!" promptTitle="MISA SME.NET" prompt="Nhập Mã hàng." sqref="Y1 JU1 TQ1 ADM1 ANI1 AXE1 BHA1 BQW1 CAS1 CKO1 CUK1 DEG1 DOC1 DXY1 EHU1 ERQ1 FBM1 FLI1 FVE1 GFA1 GOW1 GYS1 HIO1 HSK1 ICG1 IMC1 IVY1 JFU1 JPQ1 JZM1 KJI1 KTE1 LDA1 LMW1 LWS1 MGO1 MQK1 NAG1 NKC1 NTY1 ODU1 ONQ1 OXM1 PHI1 PRE1 QBA1 QKW1 QUS1 REO1 ROK1 RYG1 SIC1 SRY1 TBU1 TLQ1 TVM1 UFI1 UPE1 UZA1 VIW1 VSS1 WCO1 WMK1 WWG1" xr:uid="{00000000-0002-0000-0100-000008000000}"/>
    <dataValidation operator="equal" showInputMessage="1" showErrorMessage="1" errorTitle="MISA SME.NET" error="Ngày chứng từ không được để trống!" promptTitle="MISA SME.NET" prompt="Nhập Ngày chứng từ." sqref="G1 JC1 SY1 ACU1 AMQ1 AWM1 BGI1 BQE1 CAA1 CJW1 CTS1 DDO1 DNK1 DXG1 EHC1 EQY1 FAU1 FKQ1 FUM1 GEI1 GOE1 GYA1 HHW1 HRS1 IBO1 ILK1 IVG1 JFC1 JOY1 JYU1 KIQ1 KSM1 LCI1 LME1 LWA1 MFW1 MPS1 MZO1 NJK1 NTG1 ODC1 OMY1 OWU1 PGQ1 PQM1 QAI1 QKE1 QUA1 RDW1 RNS1 RXO1 SHK1 SRG1 TBC1 TKY1 TUU1 UEQ1 UOM1 UYI1 VIE1 VSA1 WBW1 WLS1 WVO1" xr:uid="{00000000-0002-0000-0100-000009000000}"/>
    <dataValidation operator="equal" showInputMessage="1" showErrorMessage="1" errorTitle="MISA SME.NET" error="Ngày hạch toán không được để trống!" promptTitle="MISA SME.NET" prompt="Nhập Ngày hạch toán." sqref="F1 JB1 SX1 ACT1 AMP1 AWL1 BGH1 BQD1 BZZ1 CJV1 CTR1 DDN1 DNJ1 DXF1 EHB1 EQX1 FAT1 FKP1 FUL1 GEH1 GOD1 GXZ1 HHV1 HRR1 IBN1 ILJ1 IVF1 JFB1 JOX1 JYT1 KIP1 KSL1 LCH1 LMD1 LVZ1 MFV1 MPR1 MZN1 NJJ1 NTF1 ODB1 OMX1 OWT1 PGP1 PQL1 QAH1 QKD1 QTZ1 RDV1 RNR1 RXN1 SHJ1 SRF1 TBB1 TKX1 TUT1 UEP1 UOL1 UYH1 VID1 VRZ1 WBV1 WLR1 WVN1 I1 JE1 TA1 ACW1 AMS1 AWO1 BGK1 BQG1 CAC1 CJY1 CTU1 DDQ1 DNM1 DXI1 EHE1 ERA1 FAW1 FKS1 FUO1 GEK1 GOG1 GYC1 HHY1 HRU1 IBQ1 ILM1 IVI1 JFE1 JPA1 JYW1 KIS1 KSO1 LCK1 LMG1 LWC1 MFY1 MPU1 MZQ1 NJM1 NTI1 ODE1 ONA1 OWW1 PGS1 PQO1 QAK1 QKG1 QUC1 RDY1 RNU1 RXQ1 SHM1 SRI1 TBE1 TLA1 TUW1 UES1 UOO1 UYK1 VIG1 VSC1 WBY1 WLU1 WVQ1" xr:uid="{00000000-0002-0000-0100-00000A000000}"/>
    <dataValidation operator="equal" allowBlank="1" showInputMessage="1" promptTitle="MISA SME.NET" prompt="Nhập Ký hiệu hóa đơn_x000a_Tối đa 20 ký tự." sqref="WVT1 WLX1 WCB1 VSF1 VIJ1 UYN1 UOR1 UEV1 TUZ1 TLD1 TBH1 SRL1 SHP1 RXT1 RNX1 REB1 QUF1 QKJ1 QAN1 PQR1 PGV1 OWZ1 OND1 ODH1 NTL1 NJP1 MZT1 MPX1 MGB1 LWF1 LMJ1 LCN1 KSR1 KIV1 JYZ1 JPD1 JFH1 IVL1 ILP1 IBT1 HRX1 HIB1 GYF1 GOJ1 GEN1 FUR1 FKV1 FAZ1 ERD1 EHH1 DXL1 DNP1 DDT1 CTX1 CKB1 CAF1 BQJ1 BGN1 AWR1 AMV1 ACZ1 TD1 JH1 L1" xr:uid="{00000000-0002-0000-0100-00000B000000}"/>
    <dataValidation allowBlank="1" showInputMessage="1" showErrorMessage="1" promptTitle="MISA SME.NET" prompt="Nhập Mấu số hóa đơn_x000a_Tối đa 25 ký tự._x000a_" sqref="K1 JG1 TC1 ACY1 AMU1 AWQ1 BGM1 BQI1 CAE1 CKA1 CTW1 DDS1 DNO1 DXK1 EHG1 ERC1 FAY1 FKU1 FUQ1 GEM1 GOI1 GYE1 HIA1 HRW1 IBS1 ILO1 IVK1 JFG1 JPC1 JYY1 KIU1 KSQ1 LCM1 LMI1 LWE1 MGA1 MPW1 MZS1 NJO1 NTK1 ODG1 ONC1 OWY1 PGU1 PQQ1 QAM1 QKI1 QUE1 REA1 RNW1 RXS1 SHO1 SRK1 TBG1 TLC1 TUY1 UEU1 UOQ1 UYM1 VII1 VSE1 WCA1 WLW1 WVS1" xr:uid="{00000000-0002-0000-0100-00000C000000}"/>
    <dataValidation type="list" allowBlank="1" showInputMessage="1" showErrorMessage="1" promptTitle="MISA SME.NET" prompt="Nhập Phương thức thanh toán._x000a_Nhập 0 hoặc để trống:  Giảm trừ công nợ_x000a_Nhập 1: Trả lại tiền mặt"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1:D540" xr:uid="{00000000-0002-0000-0100-00000D000000}">
      <formula1>"0,1"</formula1>
    </dataValidation>
    <dataValidation operator="equal" allowBlank="1" showInputMessage="1" promptTitle="MISA SME.NET" prompt="Nhập Đơn giá_x000a_Tối đa 14 ký tự." sqref="WWO1:WWO2 WMS1:WMS2 WCW1:WCW2 VTA1:VTA2 VJE1:VJE2 UZI1:UZI2 UPM1:UPM2 UFQ1:UFQ2 TVU1:TVU2 TLY1:TLY2 TCC1:TCC2 SSG1:SSG2 SIK1:SIK2 RYO1:RYO2 ROS1:ROS2 REW1:REW2 QVA1:QVA2 QLE1:QLE2 QBI1:QBI2 PRM1:PRM2 PHQ1:PHQ2 OXU1:OXU2 ONY1:ONY2 OEC1:OEC2 NUG1:NUG2 NKK1:NKK2 NAO1:NAO2 MQS1:MQS2 MGW1:MGW2 LXA1:LXA2 LNE1:LNE2 LDI1:LDI2 KTM1:KTM2 KJQ1:KJQ2 JZU1:JZU2 JPY1:JPY2 JGC1:JGC2 IWG1:IWG2 IMK1:IMK2 ICO1:ICO2 HSS1:HSS2 HIW1:HIW2 GZA1:GZA2 GPE1:GPE2 GFI1:GFI2 FVM1:FVM2 FLQ1:FLQ2 FBU1:FBU2 ERY1:ERY2 EIC1:EIC2 DYG1:DYG2 DOK1:DOK2 DEO1:DEO2 CUS1:CUS2 CKW1:CKW2 CBA1:CBA2 BRE1:BRE2 BHI1:BHI2 AXM1:AXM2 ANQ1:ANQ2 ADU1:ADU2 TY1:TY2 KC1:KC2 AG1:AG540" xr:uid="{00000000-0002-0000-0100-00000E000000}"/>
    <dataValidation operator="equal" allowBlank="1" showInputMessage="1" promptTitle="MISA SME.NET" prompt="Nhập Số lượng_x000a_Tối đa 14 ký tự." sqref="WWM1:WWM2 WMQ1:WMQ2 WCU1:WCU2 VSY1:VSY2 VJC1:VJC2 UZG1:UZG2 UPK1:UPK2 UFO1:UFO2 TVS1:TVS2 TLW1:TLW2 TCA1:TCA2 SSE1:SSE2 SII1:SII2 RYM1:RYM2 ROQ1:ROQ2 REU1:REU2 QUY1:QUY2 QLC1:QLC2 QBG1:QBG2 PRK1:PRK2 PHO1:PHO2 OXS1:OXS2 ONW1:ONW2 OEA1:OEA2 NUE1:NUE2 NKI1:NKI2 NAM1:NAM2 MQQ1:MQQ2 MGU1:MGU2 LWY1:LWY2 LNC1:LNC2 LDG1:LDG2 KTK1:KTK2 KJO1:KJO2 JZS1:JZS2 JPW1:JPW2 JGA1:JGA2 IWE1:IWE2 IMI1:IMI2 ICM1:ICM2 HSQ1:HSQ2 HIU1:HIU2 GYY1:GYY2 GPC1:GPC2 GFG1:GFG2 FVK1:FVK2 FLO1:FLO2 FBS1:FBS2 ERW1:ERW2 EIA1:EIA2 DYE1:DYE2 DOI1:DOI2 DEM1:DEM2 CUQ1:CUQ2 CKU1:CKU2 CAY1:CAY2 BRC1:BRC2 BHG1:BHG2 AXK1:AXK2 ANO1:ANO2 ADS1:ADS2 TW1:TW2 KA1:KA2 AE1:AE540" xr:uid="{00000000-0002-0000-0100-00000F000000}"/>
    <dataValidation allowBlank="1" showInputMessage="1" showErrorMessage="1" promptTitle="MISA SME.NET" prompt="Nhập Số chứng từ_x000a_Tối đa 20 ký tự." sqref="WVP1:WVP2 WLT1:WLT2 WBX1:WBX2 VSB1:VSB2 VIF1:VIF2 UYJ1:UYJ2 UON1:UON2 UER1:UER2 TUV1:TUV2 TKZ1:TKZ2 TBD1:TBD2 SRH1:SRH2 SHL1:SHL2 RXP1:RXP2 RNT1:RNT2 RDX1:RDX2 QUB1:QUB2 QKF1:QKF2 QAJ1:QAJ2 PQN1:PQN2 PGR1:PGR2 OWV1:OWV2 OMZ1:OMZ2 ODD1:ODD2 NTH1:NTH2 NJL1:NJL2 MZP1:MZP2 MPT1:MPT2 MFX1:MFX2 LWB1:LWB2 LMF1:LMF2 LCJ1:LCJ2 KSN1:KSN2 KIR1:KIR2 JYV1:JYV2 JOZ1:JOZ2 JFD1:JFD2 IVH1:IVH2 ILL1:ILL2 IBP1:IBP2 HRT1:HRT2 HHX1:HHX2 GYB1:GYB2 GOF1:GOF2 GEJ1:GEJ2 FUN1:FUN2 FKR1:FKR2 FAV1:FAV2 EQZ1:EQZ2 EHD1:EHD2 DXH1:DXH2 DNL1:DNL2 DDP1:DDP2 CTT1:CTT2 CJX1:CJX2 CAB1:CAB2 BQF1:BQF2 BGJ1:BGJ2 AWN1:AWN2 AMR1:AMR2 ACV1:ACV2 SZ1:SZ2 JD1:JD2 H1:H2" xr:uid="{00000000-0002-0000-0100-000010000000}"/>
    <dataValidation allowBlank="1" showInputMessage="1" promptTitle="MISA SME.NET" prompt="Nhập Tài khoản thuế giá trị gia tăng._x000a_Lưu ý chỉ nhập với Hình thức bán hàng là (Bán hàng hóa dịch vụ)" sqref="WWW1:WWW2 WNA1:WNA2 WDE1:WDE2 VTI1:VTI2 VJM1:VJM2 UZQ1:UZQ2 UPU1:UPU2 UFY1:UFY2 TWC1:TWC2 TMG1:TMG2 TCK1:TCK2 SSO1:SSO2 SIS1:SIS2 RYW1:RYW2 RPA1:RPA2 RFE1:RFE2 QVI1:QVI2 QLM1:QLM2 QBQ1:QBQ2 PRU1:PRU2 PHY1:PHY2 OYC1:OYC2 OOG1:OOG2 OEK1:OEK2 NUO1:NUO2 NKS1:NKS2 NAW1:NAW2 MRA1:MRA2 MHE1:MHE2 LXI1:LXI2 LNM1:LNM2 LDQ1:LDQ2 KTU1:KTU2 KJY1:KJY2 KAC1:KAC2 JQG1:JQG2 JGK1:JGK2 IWO1:IWO2 IMS1:IMS2 ICW1:ICW2 HTA1:HTA2 HJE1:HJE2 GZI1:GZI2 GPM1:GPM2 GFQ1:GFQ2 FVU1:FVU2 FLY1:FLY2 FCC1:FCC2 ESG1:ESG2 EIK1:EIK2 DYO1:DYO2 DOS1:DOS2 DEW1:DEW2 CVA1:CVA2 CLE1:CLE2 CBI1:CBI2 BRM1:BRM2 BHQ1:BHQ2 AXU1:AXU2 ANY1:ANY2 AEC1:AEC2 UG1:UG2 KK1:KK2 AO1:AO540" xr:uid="{00000000-0002-0000-0100-000011000000}"/>
    <dataValidation operator="equal" allowBlank="1" showInputMessage="1" promptTitle="MISA SME.NET" prompt="Nhập Thuế suất thuế GTGT_x000a_Nhập 0: 0%_x000a_Nhập 5: 5%_x000a_Nhập 8: 8%_x000a_Nhập 10: 10%._x000a_Nhập KCT: KCT_x000a_Nhập KKKNT: Không kê khai, nộp thuế_x000a_Nhập KHAC: Thuế suất khác_x000a_Lưu ý chỉ nhập với Hình thức bán hàng là (Bán hàng hóa dịch vụ, Bán hàng đại lý bán đúng giá)" sqref="WWT1:WWT2 WMX1:WMX2 WDB1:WDB2 VTF1:VTF2 VJJ1:VJJ2 UZN1:UZN2 UPR1:UPR2 UFV1:UFV2 TVZ1:TVZ2 TMD1:TMD2 TCH1:TCH2 SSL1:SSL2 SIP1:SIP2 RYT1:RYT2 ROX1:ROX2 RFB1:RFB2 QVF1:QVF2 QLJ1:QLJ2 QBN1:QBN2 PRR1:PRR2 PHV1:PHV2 OXZ1:OXZ2 OOD1:OOD2 OEH1:OEH2 NUL1:NUL2 NKP1:NKP2 NAT1:NAT2 MQX1:MQX2 MHB1:MHB2 LXF1:LXF2 LNJ1:LNJ2 LDN1:LDN2 KTR1:KTR2 KJV1:KJV2 JZZ1:JZZ2 JQD1:JQD2 JGH1:JGH2 IWL1:IWL2 IMP1:IMP2 ICT1:ICT2 HSX1:HSX2 HJB1:HJB2 GZF1:GZF2 GPJ1:GPJ2 GFN1:GFN2 FVR1:FVR2 FLV1:FLV2 FBZ1:FBZ2 ESD1:ESD2 EIH1:EIH2 DYL1:DYL2 DOP1:DOP2 DET1:DET2 CUX1:CUX2 CLB1:CLB2 CBF1:CBF2 BRJ1:BRJ2 BHN1:BHN2 AXR1:AXR2 ANV1:ANV2 ADZ1:ADZ2 UD1:UD2 KH1:KH2 AL1:AL540" xr:uid="{00000000-0002-0000-0100-000012000000}"/>
    <dataValidation operator="equal" allowBlank="1" showInputMessage="1" promptTitle="MISA SME.NET" prompt="Nhập Tiền thuế giá trị gia tăng_x000a_Tối đa 14 ký tự._x000a_Lưu ý chỉ nhập với Hình thức bán hàng là (Bán hàng hóa dịch vụ, Bán hàng đại lý bán đúng giá)" sqref="WWV1:WWV2 WMZ1:WMZ2 WDD1:WDD2 VTH1:VTH2 VJL1:VJL2 UZP1:UZP2 UPT1:UPT2 UFX1:UFX2 TWB1:TWB2 TMF1:TMF2 TCJ1:TCJ2 SSN1:SSN2 SIR1:SIR2 RYV1:RYV2 ROZ1:ROZ2 RFD1:RFD2 QVH1:QVH2 QLL1:QLL2 QBP1:QBP2 PRT1:PRT2 PHX1:PHX2 OYB1:OYB2 OOF1:OOF2 OEJ1:OEJ2 NUN1:NUN2 NKR1:NKR2 NAV1:NAV2 MQZ1:MQZ2 MHD1:MHD2 LXH1:LXH2 LNL1:LNL2 LDP1:LDP2 KTT1:KTT2 KJX1:KJX2 KAB1:KAB2 JQF1:JQF2 JGJ1:JGJ2 IWN1:IWN2 IMR1:IMR2 ICV1:ICV2 HSZ1:HSZ2 HJD1:HJD2 GZH1:GZH2 GPL1:GPL2 GFP1:GFP2 FVT1:FVT2 FLX1:FLX2 FCB1:FCB2 ESF1:ESF2 EIJ1:EIJ2 DYN1:DYN2 DOR1:DOR2 DEV1:DEV2 CUZ1:CUZ2 CLD1:CLD2 CBH1:CBH2 BRL1:BRL2 BHP1:BHP2 AXT1:AXT2 ANX1:ANX2 AEB1:AEB2 UF1:UF2 KJ1:KJ2 AN1:AN540" xr:uid="{00000000-0002-0000-0100-000013000000}"/>
    <dataValidation allowBlank="1" showInputMessage="1" promptTitle="MISA SME.NET" prompt="Nhập Tài khoản chiết khấu._x000a_Lưu ý chỉ nhập với Hình thức bán hàng là (Bán hàng hóa dịch vụ)" sqref="WWS1:WWS2 WMW1:WMW2 WDA1:WDA2 VTE1:VTE2 VJI1:VJI2 UZM1:UZM2 UPQ1:UPQ2 UFU1:UFU2 TVY1:TVY2 TMC1:TMC2 TCG1:TCG2 SSK1:SSK2 SIO1:SIO2 RYS1:RYS2 ROW1:ROW2 RFA1:RFA2 QVE1:QVE2 QLI1:QLI2 QBM1:QBM2 PRQ1:PRQ2 PHU1:PHU2 OXY1:OXY2 OOC1:OOC2 OEG1:OEG2 NUK1:NUK2 NKO1:NKO2 NAS1:NAS2 MQW1:MQW2 MHA1:MHA2 LXE1:LXE2 LNI1:LNI2 LDM1:LDM2 KTQ1:KTQ2 KJU1:KJU2 JZY1:JZY2 JQC1:JQC2 JGG1:JGG2 IWK1:IWK2 IMO1:IMO2 ICS1:ICS2 HSW1:HSW2 HJA1:HJA2 GZE1:GZE2 GPI1:GPI2 GFM1:GFM2 FVQ1:FVQ2 FLU1:FLU2 FBY1:FBY2 ESC1:ESC2 EIG1:EIG2 DYK1:DYK2 DOO1:DOO2 DES1:DES2 CUW1:CUW2 CLA1:CLA2 CBE1:CBE2 BRI1:BRI2 BHM1:BHM2 AXQ1:AXQ2 ANU1:ANU2 ADY1:ADY2 UC1:UC2 KG1:KG2 AK1:AK2" xr:uid="{00000000-0002-0000-0100-000014000000}"/>
    <dataValidation allowBlank="1" showInputMessage="1" promptTitle="MISA SME.NET" prompt="Nhập Tỷ lệ chiết khẩu_x000a_Nhập giá trị trong khoảng 0 - 100." sqref="WWQ1:WWQ2 WMU1:WMU2 WCY1:WCY2 VTC1:VTC2 VJG1:VJG2 UZK1:UZK2 UPO1:UPO2 UFS1:UFS2 TVW1:TVW2 TMA1:TMA2 TCE1:TCE2 SSI1:SSI2 SIM1:SIM2 RYQ1:RYQ2 ROU1:ROU2 REY1:REY2 QVC1:QVC2 QLG1:QLG2 QBK1:QBK2 PRO1:PRO2 PHS1:PHS2 OXW1:OXW2 OOA1:OOA2 OEE1:OEE2 NUI1:NUI2 NKM1:NKM2 NAQ1:NAQ2 MQU1:MQU2 MGY1:MGY2 LXC1:LXC2 LNG1:LNG2 LDK1:LDK2 KTO1:KTO2 KJS1:KJS2 JZW1:JZW2 JQA1:JQA2 JGE1:JGE2 IWI1:IWI2 IMM1:IMM2 ICQ1:ICQ2 HSU1:HSU2 HIY1:HIY2 GZC1:GZC2 GPG1:GPG2 GFK1:GFK2 FVO1:FVO2 FLS1:FLS2 FBW1:FBW2 ESA1:ESA2 EIE1:EIE2 DYI1:DYI2 DOM1:DOM2 DEQ1:DEQ2 CUU1:CUU2 CKY1:CKY2 CBC1:CBC2 BRG1:BRG2 BHK1:BHK2 AXO1:AXO2 ANS1:ANS2 ADW1:ADW2 UA1:UA2 KE1:KE2 AI1:AI2" xr:uid="{00000000-0002-0000-0100-000015000000}"/>
    <dataValidation operator="equal" allowBlank="1" showInputMessage="1" promptTitle="MISA SME.NET" prompt="Nhập Tiền chiết khấu_x000a_Tối đa 14 ký tự." sqref="WWR1:WWR2 WMV1:WMV2 WCZ1:WCZ2 VTD1:VTD2 VJH1:VJH2 UZL1:UZL2 UPP1:UPP2 UFT1:UFT2 TVX1:TVX2 TMB1:TMB2 TCF1:TCF2 SSJ1:SSJ2 SIN1:SIN2 RYR1:RYR2 ROV1:ROV2 REZ1:REZ2 QVD1:QVD2 QLH1:QLH2 QBL1:QBL2 PRP1:PRP2 PHT1:PHT2 OXX1:OXX2 OOB1:OOB2 OEF1:OEF2 NUJ1:NUJ2 NKN1:NKN2 NAR1:NAR2 MQV1:MQV2 MGZ1:MGZ2 LXD1:LXD2 LNH1:LNH2 LDL1:LDL2 KTP1:KTP2 KJT1:KJT2 JZX1:JZX2 JQB1:JQB2 JGF1:JGF2 IWJ1:IWJ2 IMN1:IMN2 ICR1:ICR2 HSV1:HSV2 HIZ1:HIZ2 GZD1:GZD2 GPH1:GPH2 GFL1:GFL2 FVP1:FVP2 FLT1:FLT2 FBX1:FBX2 ESB1:ESB2 EIF1:EIF2 DYJ1:DYJ2 DON1:DON2 DER1:DER2 CUV1:CUV2 CKZ1:CKZ2 CBD1:CBD2 BRH1:BRH2 BHL1:BHL2 AXP1:AXP2 ANT1:ANT2 ADX1:ADX2 UB1:UB2 KF1:KF2 AJ1:AJ2" xr:uid="{00000000-0002-0000-0100-000016000000}"/>
    <dataValidation operator="equal" allowBlank="1" showInputMessage="1" promptTitle="MISA SME.NET" prompt="Nhập Thành tiền_x000a_Tối đa 14 ký tự." sqref="WMT1:WMT2 WCX1:WCX2 VTB1:VTB2 VJF1:VJF2 UZJ1:UZJ2 UPN1:UPN2 UFR1:UFR2 TVV1:TVV2 TLZ1:TLZ2 TCD1:TCD2 SSH1:SSH2 SIL1:SIL2 RYP1:RYP2 ROT1:ROT2 REX1:REX2 QVB1:QVB2 QLF1:QLF2 QBJ1:QBJ2 PRN1:PRN2 PHR1:PHR2 OXV1:OXV2 ONZ1:ONZ2 OED1:OED2 NUH1:NUH2 NKL1:NKL2 NAP1:NAP2 MQT1:MQT2 MGX1:MGX2 LXB1:LXB2 LNF1:LNF2 LDJ1:LDJ2 KTN1:KTN2 KJR1:KJR2 JZV1:JZV2 JPZ1:JPZ2 JGD1:JGD2 IWH1:IWH2 IML1:IML2 ICP1:ICP2 HST1:HST2 HIX1:HIX2 GZB1:GZB2 GPF1:GPF2 GFJ1:GFJ2 FVN1:FVN2 FLR1:FLR2 FBV1:FBV2 ERZ1:ERZ2 EID1:EID2 DYH1:DYH2 DOL1:DOL2 DEP1:DEP2 CUT1:CUT2 CKX1:CKX2 CBB1:CBB2 BRF1:BRF2 BHJ1:BHJ2 AXN1:AXN2 ANR1:ANR2 ADV1:ADV2 TZ1:TZ2 KD1:KD2 WWP1:WWP2 AH1:AH540" xr:uid="{00000000-0002-0000-0100-000017000000}"/>
    <dataValidation operator="equal" allowBlank="1" showInputMessage="1" promptTitle="MISA SME.NET" prompt="Nhập Mã đơn vị tính." sqref="WWL1:WWL2 WMP1:WMP2 WCT1:WCT2 VSX1:VSX2 VJB1:VJB2 UZF1:UZF2 UPJ1:UPJ2 UFN1:UFN2 TVR1:TVR2 TLV1:TLV2 TBZ1:TBZ2 SSD1:SSD2 SIH1:SIH2 RYL1:RYL2 ROP1:ROP2 RET1:RET2 QUX1:QUX2 QLB1:QLB2 QBF1:QBF2 PRJ1:PRJ2 PHN1:PHN2 OXR1:OXR2 ONV1:ONV2 ODZ1:ODZ2 NUD1:NUD2 NKH1:NKH2 NAL1:NAL2 MQP1:MQP2 MGT1:MGT2 LWX1:LWX2 LNB1:LNB2 LDF1:LDF2 KTJ1:KTJ2 KJN1:KJN2 JZR1:JZR2 JPV1:JPV2 JFZ1:JFZ2 IWD1:IWD2 IMH1:IMH2 ICL1:ICL2 HSP1:HSP2 HIT1:HIT2 GYX1:GYX2 GPB1:GPB2 GFF1:GFF2 FVJ1:FVJ2 FLN1:FLN2 FBR1:FBR2 ERV1:ERV2 EHZ1:EHZ2 DYD1:DYD2 DOH1:DOH2 DEL1:DEL2 CUP1:CUP2 CKT1:CKT2 CAX1:CAX2 BRB1:BRB2 BHF1:BHF2 AXJ1:AXJ2 ANN1:ANN2 ADR1:ADR2 TV1:TV2 JZ1:JZ2 AD1:AD2" xr:uid="{00000000-0002-0000-0100-000018000000}"/>
    <dataValidation operator="equal" allowBlank="1" showInputMessage="1" promptTitle="MISA SME.NET" prompt="Nhập Tên mặt hàng_x000a_Tối đa 255 ký tự." sqref="WWH1:WWH2 WML1:WML2 WCP1:WCP2 VST1:VST2 VIX1:VIX2 UZB1:UZB2 UPF1:UPF2 UFJ1:UFJ2 TVN1:TVN2 TLR1:TLR2 TBV1:TBV2 SRZ1:SRZ2 SID1:SID2 RYH1:RYH2 ROL1:ROL2 REP1:REP2 QUT1:QUT2 QKX1:QKX2 QBB1:QBB2 PRF1:PRF2 PHJ1:PHJ2 OXN1:OXN2 ONR1:ONR2 ODV1:ODV2 NTZ1:NTZ2 NKD1:NKD2 NAH1:NAH2 MQL1:MQL2 MGP1:MGP2 LWT1:LWT2 LMX1:LMX2 LDB1:LDB2 KTF1:KTF2 KJJ1:KJJ2 JZN1:JZN2 JPR1:JPR2 JFV1:JFV2 IVZ1:IVZ2 IMD1:IMD2 ICH1:ICH2 HSL1:HSL2 HIP1:HIP2 GYT1:GYT2 GOX1:GOX2 GFB1:GFB2 FVF1:FVF2 FLJ1:FLJ2 FBN1:FBN2 ERR1:ERR2 EHV1:EHV2 DXZ1:DXZ2 DOD1:DOD2 DEH1:DEH2 CUL1:CUL2 CKP1:CKP2 CAT1:CAT2 BQX1:BQX2 BHB1:BHB2 AXF1:AXF2 ANJ1:ANJ2 ADN1:ADN2 TR1:TR2 JV1:JV2 Z1:Z2" xr:uid="{00000000-0002-0000-0100-000019000000}"/>
    <dataValidation operator="equal" allowBlank="1" showInputMessage="1" promptTitle="MISA SME.NET" prompt="Nhập Là hàng khuyến mại._x000a_Nhập 0 hoặc để trống: Hàng không khuyến mại._x000a_Nhập 1: Là hàng khuyến mại." sqref="WWI1:WWI2 WMM1:WMM2 WCQ1:WCQ2 VSU1:VSU2 VIY1:VIY2 UZC1:UZC2 UPG1:UPG2 UFK1:UFK2 TVO1:TVO2 TLS1:TLS2 TBW1:TBW2 SSA1:SSA2 SIE1:SIE2 RYI1:RYI2 ROM1:ROM2 REQ1:REQ2 QUU1:QUU2 QKY1:QKY2 QBC1:QBC2 PRG1:PRG2 PHK1:PHK2 OXO1:OXO2 ONS1:ONS2 ODW1:ODW2 NUA1:NUA2 NKE1:NKE2 NAI1:NAI2 MQM1:MQM2 MGQ1:MGQ2 LWU1:LWU2 LMY1:LMY2 LDC1:LDC2 KTG1:KTG2 KJK1:KJK2 JZO1:JZO2 JPS1:JPS2 JFW1:JFW2 IWA1:IWA2 IME1:IME2 ICI1:ICI2 HSM1:HSM2 HIQ1:HIQ2 GYU1:GYU2 GOY1:GOY2 GFC1:GFC2 FVG1:FVG2 FLK1:FLK2 FBO1:FBO2 ERS1:ERS2 EHW1:EHW2 DYA1:DYA2 DOE1:DOE2 DEI1:DEI2 CUM1:CUM2 CKQ1:CKQ2 CAU1:CAU2 BQY1:BQY2 BHC1:BHC2 AXG1:AXG2 ANK1:ANK2 ADO1:ADO2 TS1:TS2 JW1:JW2 AA1:AA2" xr:uid="{00000000-0002-0000-0100-00001A000000}"/>
    <dataValidation showInputMessage="1" errorTitle="MISA SME.NET 2012" error="Mã khách hàng không được để trống!" promptTitle="MISA SME.NET" prompt="Nhập Mã khách hàng" sqref="WVW1:WVW2 WMA1:WMA2 WCE1:WCE2 VSI1:VSI2 VIM1:VIM2 UYQ1:UYQ2 UOU1:UOU2 UEY1:UEY2 TVC1:TVC2 TLG1:TLG2 TBK1:TBK2 SRO1:SRO2 SHS1:SHS2 RXW1:RXW2 ROA1:ROA2 REE1:REE2 QUI1:QUI2 QKM1:QKM2 QAQ1:QAQ2 PQU1:PQU2 PGY1:PGY2 OXC1:OXC2 ONG1:ONG2 ODK1:ODK2 NTO1:NTO2 NJS1:NJS2 MZW1:MZW2 MQA1:MQA2 MGE1:MGE2 LWI1:LWI2 LMM1:LMM2 LCQ1:LCQ2 KSU1:KSU2 KIY1:KIY2 JZC1:JZC2 JPG1:JPG2 JFK1:JFK2 IVO1:IVO2 ILS1:ILS2 IBW1:IBW2 HSA1:HSA2 HIE1:HIE2 GYI1:GYI2 GOM1:GOM2 GEQ1:GEQ2 FUU1:FUU2 FKY1:FKY2 FBC1:FBC2 ERG1:ERG2 EHK1:EHK2 DXO1:DXO2 DNS1:DNS2 DDW1:DDW2 CUA1:CUA2 CKE1:CKE2 CAI1:CAI2 BQM1:BQM2 BGQ1:BGQ2 AWU1:AWU2 AMY1:AMY2 ADC1:ADC2 TG1:TG2 JK1:JK2 O1:O540" xr:uid="{00000000-0002-0000-0100-00001B000000}"/>
    <dataValidation operator="equal" allowBlank="1" showInputMessage="1" promptTitle="MISA SME.NET" prompt="Nhập Tên khách hàng_x000a_Tối đa 128 ký tự." sqref="WVX1:WVX2 WMB1:WMB2 WCF1:WCF2 VSJ1:VSJ2 VIN1:VIN2 UYR1:UYR2 UOV1:UOV2 UEZ1:UEZ2 TVD1:TVD2 TLH1:TLH2 TBL1:TBL2 SRP1:SRP2 SHT1:SHT2 RXX1:RXX2 ROB1:ROB2 REF1:REF2 QUJ1:QUJ2 QKN1:QKN2 QAR1:QAR2 PQV1:PQV2 PGZ1:PGZ2 OXD1:OXD2 ONH1:ONH2 ODL1:ODL2 NTP1:NTP2 NJT1:NJT2 MZX1:MZX2 MQB1:MQB2 MGF1:MGF2 LWJ1:LWJ2 LMN1:LMN2 LCR1:LCR2 KSV1:KSV2 KIZ1:KIZ2 JZD1:JZD2 JPH1:JPH2 JFL1:JFL2 IVP1:IVP2 ILT1:ILT2 IBX1:IBX2 HSB1:HSB2 HIF1:HIF2 GYJ1:GYJ2 GON1:GON2 GER1:GER2 FUV1:FUV2 FKZ1:FKZ2 FBD1:FBD2 ERH1:ERH2 EHL1:EHL2 DXP1:DXP2 DNT1:DNT2 DDX1:DDX2 CUB1:CUB2 CKF1:CKF2 CAJ1:CAJ2 BQN1:BQN2 BGR1:BGR2 AWV1:AWV2 AMZ1:AMZ2 ADD1:ADD2 TH1:TH2 JL1:JL2 P1:P2" xr:uid="{00000000-0002-0000-0100-00001C000000}"/>
    <dataValidation operator="equal" allowBlank="1" showInputMessage="1" promptTitle="MISA SME.NET" prompt="Nhập Địa chỉ_x000a_Tối đa 255 ký tự" sqref="WVY1:WVY2 WMC1:WMC2 WCG1:WCG2 VSK1:VSK2 VIO1:VIO2 UYS1:UYS2 UOW1:UOW2 UFA1:UFA2 TVE1:TVE2 TLI1:TLI2 TBM1:TBM2 SRQ1:SRQ2 SHU1:SHU2 RXY1:RXY2 ROC1:ROC2 REG1:REG2 QUK1:QUK2 QKO1:QKO2 QAS1:QAS2 PQW1:PQW2 PHA1:PHA2 OXE1:OXE2 ONI1:ONI2 ODM1:ODM2 NTQ1:NTQ2 NJU1:NJU2 MZY1:MZY2 MQC1:MQC2 MGG1:MGG2 LWK1:LWK2 LMO1:LMO2 LCS1:LCS2 KSW1:KSW2 KJA1:KJA2 JZE1:JZE2 JPI1:JPI2 JFM1:JFM2 IVQ1:IVQ2 ILU1:ILU2 IBY1:IBY2 HSC1:HSC2 HIG1:HIG2 GYK1:GYK2 GOO1:GOO2 GES1:GES2 FUW1:FUW2 FLA1:FLA2 FBE1:FBE2 ERI1:ERI2 EHM1:EHM2 DXQ1:DXQ2 DNU1:DNU2 DDY1:DDY2 CUC1:CUC2 CKG1:CKG2 CAK1:CAK2 BQO1:BQO2 BGS1:BGS2 AWW1:AWW2 ANA1:ANA2 ADE1:ADE2 TI1:TI2 JM1:JM2 Q1:Q2" xr:uid="{00000000-0002-0000-0100-00001D000000}"/>
    <dataValidation operator="equal" allowBlank="1" showInputMessage="1" promptTitle="MISA SME.NET" prompt="Nhập Mã số thuế._x000a_Tối đa 50 ký tự" sqref="WVZ1:WVZ2 WMD1:WMD2 WCH1:WCH2 VSL1:VSL2 VIP1:VIP2 UYT1:UYT2 UOX1:UOX2 UFB1:UFB2 TVF1:TVF2 TLJ1:TLJ2 TBN1:TBN2 SRR1:SRR2 SHV1:SHV2 RXZ1:RXZ2 ROD1:ROD2 REH1:REH2 QUL1:QUL2 QKP1:QKP2 QAT1:QAT2 PQX1:PQX2 PHB1:PHB2 OXF1:OXF2 ONJ1:ONJ2 ODN1:ODN2 NTR1:NTR2 NJV1:NJV2 MZZ1:MZZ2 MQD1:MQD2 MGH1:MGH2 LWL1:LWL2 LMP1:LMP2 LCT1:LCT2 KSX1:KSX2 KJB1:KJB2 JZF1:JZF2 JPJ1:JPJ2 JFN1:JFN2 IVR1:IVR2 ILV1:ILV2 IBZ1:IBZ2 HSD1:HSD2 HIH1:HIH2 GYL1:GYL2 GOP1:GOP2 GET1:GET2 FUX1:FUX2 FLB1:FLB2 FBF1:FBF2 ERJ1:ERJ2 EHN1:EHN2 DXR1:DXR2 DNV1:DNV2 DDZ1:DDZ2 CUD1:CUD2 CKH1:CKH2 CAL1:CAL2 BQP1:BQP2 BGT1:BGT2 AWX1:AWX2 ANB1:ANB2 ADF1:ADF2 TJ1:TJ2 JN1:JN2 R1:R2" xr:uid="{00000000-0002-0000-0100-00001E000000}"/>
    <dataValidation allowBlank="1" showInputMessage="1" promptTitle="MISA SME.NET" prompt="Nhập Hàng hóa không tổng hợp trên tờ khai thuế giá trị gia tăng._x000a_Lưu ý chỉ nhập với Hình thức bán hàng là (Bán hàng hóa dịch vụ trong nước)._x000a_Nhập 0 hoặc bỏ trống: Không tích chọn_x000a_Nhập 1: Tích chọn" sqref="WWX1:WWX2 WNB1:WNB2 WDF1:WDF2 VTJ1:VTJ2 VJN1:VJN2 UZR1:UZR2 UPV1:UPV2 UFZ1:UFZ2 TWD1:TWD2 TMH1:TMH2 TCL1:TCL2 SSP1:SSP2 SIT1:SIT2 RYX1:RYX2 RPB1:RPB2 RFF1:RFF2 QVJ1:QVJ2 QLN1:QLN2 QBR1:QBR2 PRV1:PRV2 PHZ1:PHZ2 OYD1:OYD2 OOH1:OOH2 OEL1:OEL2 NUP1:NUP2 NKT1:NKT2 NAX1:NAX2 MRB1:MRB2 MHF1:MHF2 LXJ1:LXJ2 LNN1:LNN2 LDR1:LDR2 KTV1:KTV2 KJZ1:KJZ2 KAD1:KAD2 JQH1:JQH2 JGL1:JGL2 IWP1:IWP2 IMT1:IMT2 ICX1:ICX2 HTB1:HTB2 HJF1:HJF2 GZJ1:GZJ2 GPN1:GPN2 GFR1:GFR2 FVV1:FVV2 FLZ1:FLZ2 FCD1:FCD2 ESH1:ESH2 EIL1:EIL2 DYP1:DYP2 DOT1:DOT2 DEX1:DEX2 CVB1:CVB2 CLF1:CLF2 CBJ1:CBJ2 BRN1:BRN2 BHR1:BHR2 AXV1:AXV2 ANZ1:ANZ2 AED1:AED2 UH1:UH2 KL1:KL2 AP1:AP2" xr:uid="{00000000-0002-0000-0100-00001F000000}"/>
    <dataValidation allowBlank="1" showInputMessage="1" showErrorMessage="1" promptTitle="MISA SME.NET" prompt="Nhập Nhân viên bán hàng." sqref="WWB1:WWB2 WMF1:WMF2 WCJ1:WCJ2 VSN1:VSN2 VIR1:VIR2 UYV1:UYV2 UOZ1:UOZ2 UFD1:UFD2 TVH1:TVH2 TLL1:TLL2 TBP1:TBP2 SRT1:SRT2 SHX1:SHX2 RYB1:RYB2 ROF1:ROF2 REJ1:REJ2 QUN1:QUN2 QKR1:QKR2 QAV1:QAV2 PQZ1:PQZ2 PHD1:PHD2 OXH1:OXH2 ONL1:ONL2 ODP1:ODP2 NTT1:NTT2 NJX1:NJX2 NAB1:NAB2 MQF1:MQF2 MGJ1:MGJ2 LWN1:LWN2 LMR1:LMR2 LCV1:LCV2 KSZ1:KSZ2 KJD1:KJD2 JZH1:JZH2 JPL1:JPL2 JFP1:JFP2 IVT1:IVT2 ILX1:ILX2 ICB1:ICB2 HSF1:HSF2 HIJ1:HIJ2 GYN1:GYN2 GOR1:GOR2 GEV1:GEV2 FUZ1:FUZ2 FLD1:FLD2 FBH1:FBH2 ERL1:ERL2 EHP1:EHP2 DXT1:DXT2 DNX1:DNX2 DEB1:DEB2 CUF1:CUF2 CKJ1:CKJ2 CAN1:CAN2 BQR1:BQR2 BGV1:BGV2 AWZ1:AWZ2 AND1:AND2 ADH1:ADH2 TL1:TL2 JP1:JP2 T1:T2" xr:uid="{00000000-0002-0000-0100-000020000000}"/>
    <dataValidation allowBlank="1" showInputMessage="1" showErrorMessage="1" promptTitle="MISA SME.NET" prompt="Nhập Kèm theo chứng từ gốc (Phiếu nhập)._x000a_Tối đa 50 ký tự._x000a_Lưu ý: Chỉ nhập với trả lại hàng bán kiêm phiếu nhập." sqref="WWE1:WWE2 WMI1:WMI2 WCM1:WCM2 VSQ1:VSQ2 VIU1:VIU2 UYY1:UYY2 UPC1:UPC2 UFG1:UFG2 TVK1:TVK2 TLO1:TLO2 TBS1:TBS2 SRW1:SRW2 SIA1:SIA2 RYE1:RYE2 ROI1:ROI2 REM1:REM2 QUQ1:QUQ2 QKU1:QKU2 QAY1:QAY2 PRC1:PRC2 PHG1:PHG2 OXK1:OXK2 ONO1:ONO2 ODS1:ODS2 NTW1:NTW2 NKA1:NKA2 NAE1:NAE2 MQI1:MQI2 MGM1:MGM2 LWQ1:LWQ2 LMU1:LMU2 LCY1:LCY2 KTC1:KTC2 KJG1:KJG2 JZK1:JZK2 JPO1:JPO2 JFS1:JFS2 IVW1:IVW2 IMA1:IMA2 ICE1:ICE2 HSI1:HSI2 HIM1:HIM2 GYQ1:GYQ2 GOU1:GOU2 GEY1:GEY2 FVC1:FVC2 FLG1:FLG2 FBK1:FBK2 ERO1:ERO2 EHS1:EHS2 DXW1:DXW2 DOA1:DOA2 DEE1:DEE2 CUI1:CUI2 CKM1:CKM2 CAQ1:CAQ2 BQU1:BQU2 BGY1:BGY2 AXC1:AXC2 ANG1:ANG2 ADK1:ADK2 TO1:TO2 JS1:JS2 W1:W2" xr:uid="{00000000-0002-0000-0100-000021000000}"/>
    <dataValidation allowBlank="1" showInputMessage="1" showErrorMessage="1" promptTitle="MISA SME.NET" prompt="Nhập Người giao hàng._x000a_Tối đa 128 ký tự._x000a_Lưu ý: Chỉ nhập với trả lại hàng bán kiêm phiếu nhập." sqref="WWC1:WWC2 WMG1:WMG2 WCK1:WCK2 VSO1:VSO2 VIS1:VIS2 UYW1:UYW2 UPA1:UPA2 UFE1:UFE2 TVI1:TVI2 TLM1:TLM2 TBQ1:TBQ2 SRU1:SRU2 SHY1:SHY2 RYC1:RYC2 ROG1:ROG2 REK1:REK2 QUO1:QUO2 QKS1:QKS2 QAW1:QAW2 PRA1:PRA2 PHE1:PHE2 OXI1:OXI2 ONM1:ONM2 ODQ1:ODQ2 NTU1:NTU2 NJY1:NJY2 NAC1:NAC2 MQG1:MQG2 MGK1:MGK2 LWO1:LWO2 LMS1:LMS2 LCW1:LCW2 KTA1:KTA2 KJE1:KJE2 JZI1:JZI2 JPM1:JPM2 JFQ1:JFQ2 IVU1:IVU2 ILY1:ILY2 ICC1:ICC2 HSG1:HSG2 HIK1:HIK2 GYO1:GYO2 GOS1:GOS2 GEW1:GEW2 FVA1:FVA2 FLE1:FLE2 FBI1:FBI2 ERM1:ERM2 EHQ1:EHQ2 DXU1:DXU2 DNY1:DNY2 DEC1:DEC2 CUG1:CUG2 CKK1:CKK2 CAO1:CAO2 BQS1:BQS2 BGW1:BGW2 AXA1:AXA2 ANE1:ANE2 ADI1:ADI2 TM1:TM2 JQ1:JQ2 U1:U2" xr:uid="{00000000-0002-0000-0100-000022000000}"/>
    <dataValidation allowBlank="1" showInputMessage="1" showErrorMessage="1" promptTitle="MISA SME.NET" prompt="Nhập Tài khoản giá vốn._x000a_Lưu ý: Chỉ nhập với trả lại hàng bán kiêm phiếu nhập." sqref="WXA1:WXA2 WNE1:WNE2 WDI1:WDI2 VTM1:VTM2 VJQ1:VJQ2 UZU1:UZU2 UPY1:UPY2 UGC1:UGC2 TWG1:TWG2 TMK1:TMK2 TCO1:TCO2 SSS1:SSS2 SIW1:SIW2 RZA1:RZA2 RPE1:RPE2 RFI1:RFI2 QVM1:QVM2 QLQ1:QLQ2 QBU1:QBU2 PRY1:PRY2 PIC1:PIC2 OYG1:OYG2 OOK1:OOK2 OEO1:OEO2 NUS1:NUS2 NKW1:NKW2 NBA1:NBA2 MRE1:MRE2 MHI1:MHI2 LXM1:LXM2 LNQ1:LNQ2 LDU1:LDU2 KTY1:KTY2 KKC1:KKC2 KAG1:KAG2 JQK1:JQK2 JGO1:JGO2 IWS1:IWS2 IMW1:IMW2 IDA1:IDA2 HTE1:HTE2 HJI1:HJI2 GZM1:GZM2 GPQ1:GPQ2 GFU1:GFU2 FVY1:FVY2 FMC1:FMC2 FCG1:FCG2 ESK1:ESK2 EIO1:EIO2 DYS1:DYS2 DOW1:DOW2 DFA1:DFA2 CVE1:CVE2 CLI1:CLI2 CBM1:CBM2 BRQ1:BRQ2 BHU1:BHU2 AXY1:AXY2 AOC1:AOC2 AEG1:AEG2 UK1:UK2 KO1:KO2 AS1:AS540" xr:uid="{00000000-0002-0000-0100-000023000000}"/>
    <dataValidation allowBlank="1" showInputMessage="1" showErrorMessage="1" promptTitle="MISA SME.NET" prompt="Nhập Tài khoản kho._x000a_Lưu ý: Chỉ nhập với trả lại hàng bán kiêm phiếu nhập." sqref="WWZ1:WWZ2 WND1:WND2 WDH1:WDH2 VTL1:VTL2 VJP1:VJP2 UZT1:UZT2 UPX1:UPX2 UGB1:UGB2 TWF1:TWF2 TMJ1:TMJ2 TCN1:TCN2 SSR1:SSR2 SIV1:SIV2 RYZ1:RYZ2 RPD1:RPD2 RFH1:RFH2 QVL1:QVL2 QLP1:QLP2 QBT1:QBT2 PRX1:PRX2 PIB1:PIB2 OYF1:OYF2 OOJ1:OOJ2 OEN1:OEN2 NUR1:NUR2 NKV1:NKV2 NAZ1:NAZ2 MRD1:MRD2 MHH1:MHH2 LXL1:LXL2 LNP1:LNP2 LDT1:LDT2 KTX1:KTX2 KKB1:KKB2 KAF1:KAF2 JQJ1:JQJ2 JGN1:JGN2 IWR1:IWR2 IMV1:IMV2 ICZ1:ICZ2 HTD1:HTD2 HJH1:HJH2 GZL1:GZL2 GPP1:GPP2 GFT1:GFT2 FVX1:FVX2 FMB1:FMB2 FCF1:FCF2 ESJ1:ESJ2 EIN1:EIN2 DYR1:DYR2 DOV1:DOV2 DEZ1:DEZ2 CVD1:CVD2 CLH1:CLH2 CBL1:CBL2 BRP1:BRP2 BHT1:BHT2 AXX1:AXX2 AOB1:AOB2 AEF1:AEF2 UJ1:UJ2 KN1:KN2 AR1:AR540" xr:uid="{00000000-0002-0000-0100-000024000000}"/>
    <dataValidation allowBlank="1" showInputMessage="1" showErrorMessage="1" promptTitle="MISA SME.NET" prompt="Nhập Mã kho._x000a_Lưu ý: Chỉ nhập với trả lại hàng bán kiêm phiếu nhập." sqref="WWY1:WWY2 WNC1:WNC2 WDG1:WDG2 VTK1:VTK2 VJO1:VJO2 UZS1:UZS2 UPW1:UPW2 UGA1:UGA2 TWE1:TWE2 TMI1:TMI2 TCM1:TCM2 SSQ1:SSQ2 SIU1:SIU2 RYY1:RYY2 RPC1:RPC2 RFG1:RFG2 QVK1:QVK2 QLO1:QLO2 QBS1:QBS2 PRW1:PRW2 PIA1:PIA2 OYE1:OYE2 OOI1:OOI2 OEM1:OEM2 NUQ1:NUQ2 NKU1:NKU2 NAY1:NAY2 MRC1:MRC2 MHG1:MHG2 LXK1:LXK2 LNO1:LNO2 LDS1:LDS2 KTW1:KTW2 KKA1:KKA2 KAE1:KAE2 JQI1:JQI2 JGM1:JGM2 IWQ1:IWQ2 IMU1:IMU2 ICY1:ICY2 HTC1:HTC2 HJG1:HJG2 GZK1:GZK2 GPO1:GPO2 GFS1:GFS2 FVW1:FVW2 FMA1:FMA2 FCE1:FCE2 ESI1:ESI2 EIM1:EIM2 DYQ1:DYQ2 DOU1:DOU2 DEY1:DEY2 CVC1:CVC2 CLG1:CLG2 CBK1:CBK2 BRO1:BRO2 BHS1:BHS2 AXW1:AXW2 AOA1:AOA2 AEE1:AEE2 UI1:UI2 KM1:KM2 AQ1:AQ540" xr:uid="{00000000-0002-0000-0100-000025000000}"/>
    <dataValidation allowBlank="1" showInputMessage="1" showErrorMessage="1" promptTitle="MISA SME.NET" prompt="Nhập Tiền vốn_x000a_Tối đa 14 ký tự._x000a_Lưu ý: Chỉ nhập với trả lại hàng bán kiêm phiếu nhập." sqref="WXC1:WXC2 WNG1:WNG2 WDK1:WDK2 VTO1:VTO2 VJS1:VJS2 UZW1:UZW2 UQA1:UQA2 UGE1:UGE2 TWI1:TWI2 TMM1:TMM2 TCQ1:TCQ2 SSU1:SSU2 SIY1:SIY2 RZC1:RZC2 RPG1:RPG2 RFK1:RFK2 QVO1:QVO2 QLS1:QLS2 QBW1:QBW2 PSA1:PSA2 PIE1:PIE2 OYI1:OYI2 OOM1:OOM2 OEQ1:OEQ2 NUU1:NUU2 NKY1:NKY2 NBC1:NBC2 MRG1:MRG2 MHK1:MHK2 LXO1:LXO2 LNS1:LNS2 LDW1:LDW2 KUA1:KUA2 KKE1:KKE2 KAI1:KAI2 JQM1:JQM2 JGQ1:JGQ2 IWU1:IWU2 IMY1:IMY2 IDC1:IDC2 HTG1:HTG2 HJK1:HJK2 GZO1:GZO2 GPS1:GPS2 GFW1:GFW2 FWA1:FWA2 FME1:FME2 FCI1:FCI2 ESM1:ESM2 EIQ1:EIQ2 DYU1:DYU2 DOY1:DOY2 DFC1:DFC2 CVG1:CVG2 CLK1:CLK2 CBO1:CBO2 BRS1:BRS2 BHW1:BHW2 AYA1:AYA2 AOE1:AOE2 AEI1:AEI2 UM1:UM2 KQ1:KQ2 AU1:AU2" xr:uid="{00000000-0002-0000-0100-000026000000}"/>
    <dataValidation allowBlank="1" showInputMessage="1" showErrorMessage="1" promptTitle="MISA SME.NET" prompt="Nhập Đơn giá vốn_x000a_Tối đa 14 ký tự._x000a_Lưu ý: Chỉ nhập với trả lại hàng bán kiêm phiếu nhập." sqref="WXB1:WXB2 WNF1:WNF2 WDJ1:WDJ2 VTN1:VTN2 VJR1:VJR2 UZV1:UZV2 UPZ1:UPZ2 UGD1:UGD2 TWH1:TWH2 TML1:TML2 TCP1:TCP2 SST1:SST2 SIX1:SIX2 RZB1:RZB2 RPF1:RPF2 RFJ1:RFJ2 QVN1:QVN2 QLR1:QLR2 QBV1:QBV2 PRZ1:PRZ2 PID1:PID2 OYH1:OYH2 OOL1:OOL2 OEP1:OEP2 NUT1:NUT2 NKX1:NKX2 NBB1:NBB2 MRF1:MRF2 MHJ1:MHJ2 LXN1:LXN2 LNR1:LNR2 LDV1:LDV2 KTZ1:KTZ2 KKD1:KKD2 KAH1:KAH2 JQL1:JQL2 JGP1:JGP2 IWT1:IWT2 IMX1:IMX2 IDB1:IDB2 HTF1:HTF2 HJJ1:HJJ2 GZN1:GZN2 GPR1:GPR2 GFV1:GFV2 FVZ1:FVZ2 FMD1:FMD2 FCH1:FCH2 ESL1:ESL2 EIP1:EIP2 DYT1:DYT2 DOX1:DOX2 DFB1:DFB2 CVF1:CVF2 CLJ1:CLJ2 CBN1:CBN2 BRR1:BRR2 BHV1:BHV2 AXZ1:AXZ2 AOD1:AOD2 AEH1:AEH2 UL1:UL2 KP1:KP2 AT1:AT2" xr:uid="{00000000-0002-0000-0100-000027000000}"/>
    <dataValidation allowBlank="1" showInputMessage="1" showErrorMessage="1" prompt="Nhập Hàng hóa nhập giữ hộ/bán hộ. Đối với QĐ48 không sử dụng cột này mà hạch toán trực tiếp vào TK 002, 003_x000a_Nhập 0 hoặc bỏ trống: bỏ trống_x000a_Nhập 1: hàng hoá giữ hộ,gia công_x000a_Nhập 2: hàng hoá bán hộ,ký gửi_x000a_Lưu ý: Chỉ nhập với trả lại hàng bán kiêm phiếu nhập" sqref="WXD1:WXD2 WNH1:WNH2 WDL1:WDL2 VTP1:VTP2 VJT1:VJT2 UZX1:UZX2 UQB1:UQB2 UGF1:UGF2 TWJ1:TWJ2 TMN1:TMN2 TCR1:TCR2 SSV1:SSV2 SIZ1:SIZ2 RZD1:RZD2 RPH1:RPH2 RFL1:RFL2 QVP1:QVP2 QLT1:QLT2 QBX1:QBX2 PSB1:PSB2 PIF1:PIF2 OYJ1:OYJ2 OON1:OON2 OER1:OER2 NUV1:NUV2 NKZ1:NKZ2 NBD1:NBD2 MRH1:MRH2 MHL1:MHL2 LXP1:LXP2 LNT1:LNT2 LDX1:LDX2 KUB1:KUB2 KKF1:KKF2 KAJ1:KAJ2 JQN1:JQN2 JGR1:JGR2 IWV1:IWV2 IMZ1:IMZ2 IDD1:IDD2 HTH1:HTH2 HJL1:HJL2 GZP1:GZP2 GPT1:GPT2 GFX1:GFX2 FWB1:FWB2 FMF1:FMF2 FCJ1:FCJ2 ESN1:ESN2 EIR1:EIR2 DYV1:DYV2 DOZ1:DOZ2 DFD1:DFD2 CVH1:CVH2 CLL1:CLL2 CBP1:CBP2 BRT1:BRT2 BHX1:BHX2 AYB1:AYB2 AOF1:AOF2 AEJ1:AEJ2 UN1:UN2 KR1:KR2 AV1:AV2" xr:uid="{00000000-0002-0000-0100-000028000000}"/>
    <dataValidation operator="equal" allowBlank="1" showInputMessage="1" promptTitle="MISA SME.NET" prompt="Nhập Tỷ lệ tính thuế (Thuế suất KHAC)_x000a_Nếu thuế suất là KHAC thì nhập giá trị lớn hơn 0 đến 100" sqref="WWU1:WWU2 WMY1:WMY2 WDC1:WDC2 VTG1:VTG2 VJK1:VJK2 UZO1:UZO2 UPS1:UPS2 UFW1:UFW2 TWA1:TWA2 TME1:TME2 TCI1:TCI2 SSM1:SSM2 SIQ1:SIQ2 RYU1:RYU2 ROY1:ROY2 RFC1:RFC2 QVG1:QVG2 QLK1:QLK2 QBO1:QBO2 PRS1:PRS2 PHW1:PHW2 OYA1:OYA2 OOE1:OOE2 OEI1:OEI2 NUM1:NUM2 NKQ1:NKQ2 NAU1:NAU2 MQY1:MQY2 MHC1:MHC2 LXG1:LXG2 LNK1:LNK2 LDO1:LDO2 KTS1:KTS2 KJW1:KJW2 KAA1:KAA2 JQE1:JQE2 JGI1:JGI2 IWM1:IWM2 IMQ1:IMQ2 ICU1:ICU2 HSY1:HSY2 HJC1:HJC2 GZG1:GZG2 GPK1:GPK2 GFO1:GFO2 FVS1:FVS2 FLW1:FLW2 FCA1:FCA2 ESE1:ESE2 EII1:EII2 DYM1:DYM2 DOQ1:DOQ2 DEU1:DEU2 CUY1:CUY2 CLC1:CLC2 CBG1:CBG2 BRK1:BRK2 BHO1:BHO2 AXS1:AXS2 ANW1:ANW2 AEA1:AEA2 UE1:UE2 KI1:KI2 AM1:AM2" xr:uid="{00000000-0002-0000-0100-000029000000}"/>
    <dataValidation operator="equal" allowBlank="1" showInputMessage="1" promptTitle="MISA SME.NET" prompt="Nhập Đơn giá sau thuế_x000a_Tối đa 14 ký tự." sqref="WWN1:WWN2 WMR1:WMR2 WCV1:WCV2 VSZ1:VSZ2 VJD1:VJD2 UZH1:UZH2 UPL1:UPL2 UFP1:UFP2 TVT1:TVT2 TLX1:TLX2 TCB1:TCB2 SSF1:SSF2 SIJ1:SIJ2 RYN1:RYN2 ROR1:ROR2 REV1:REV2 QUZ1:QUZ2 QLD1:QLD2 QBH1:QBH2 PRL1:PRL2 PHP1:PHP2 OXT1:OXT2 ONX1:ONX2 OEB1:OEB2 NUF1:NUF2 NKJ1:NKJ2 NAN1:NAN2 MQR1:MQR2 MGV1:MGV2 LWZ1:LWZ2 LND1:LND2 LDH1:LDH2 KTL1:KTL2 KJP1:KJP2 JZT1:JZT2 JPX1:JPX2 JGB1:JGB2 IWF1:IWF2 IMJ1:IMJ2 ICN1:ICN2 HSR1:HSR2 HIV1:HIV2 GYZ1:GYZ2 GPD1:GPD2 GFH1:GFH2 FVL1:FVL2 FLP1:FLP2 FBT1:FBT2 ERX1:ERX2 EIB1:EIB2 DYF1:DYF2 DOJ1:DOJ2 DEN1:DEN2 CUR1:CUR2 CKV1:CKV2 CAZ1:CAZ2 BRD1:BRD2 BHH1:BHH2 AXL1:AXL2 ANP1:ANP2 ADT1:ADT2 TX1:TX2 KB1:KB2 AF1:AF2" xr:uid="{00000000-0002-0000-0100-00002A000000}"/>
    <dataValidation allowBlank="1" showInputMessage="1" showErrorMessage="1" promptTitle="MISA SME.NET" prompt="Nhập Diễn giải phiếu nhập._x000a_Tối đa 255 ký tự._x000a_Lưu ý: Chỉ nhập với trả lại hàng bán kiêm phiếu nhập." sqref="WWD1:WWD2 WMH1:WMH2 WCL1:WCL2 VSP1:VSP2 VIT1:VIT2 UYX1:UYX2 UPB1:UPB2 UFF1:UFF2 TVJ1:TVJ2 TLN1:TLN2 TBR1:TBR2 SRV1:SRV2 SHZ1:SHZ2 RYD1:RYD2 ROH1:ROH2 REL1:REL2 QUP1:QUP2 QKT1:QKT2 QAX1:QAX2 PRB1:PRB2 PHF1:PHF2 OXJ1:OXJ2 ONN1:ONN2 ODR1:ODR2 NTV1:NTV2 NJZ1:NJZ2 NAD1:NAD2 MQH1:MQH2 MGL1:MGL2 LWP1:LWP2 LMT1:LMT2 LCX1:LCX2 KTB1:KTB2 KJF1:KJF2 JZJ1:JZJ2 JPN1:JPN2 JFR1:JFR2 IVV1:IVV2 ILZ1:ILZ2 ICD1:ICD2 HSH1:HSH2 HIL1:HIL2 GYP1:GYP2 GOT1:GOT2 GEX1:GEX2 FVB1:FVB2 FLF1:FLF2 FBJ1:FBJ2 ERN1:ERN2 EHR1:EHR2 DXV1:DXV2 DNZ1:DNZ2 DED1:DED2 CUH1:CUH2 CKL1:CKL2 CAP1:CAP2 BQT1:BQT2 BGX1:BGX2 AXB1:AXB2 ANF1:ANF2 ADJ1:ADJ2 TN1:TN2 JR1:JR2 V1:V540" xr:uid="{00000000-0002-0000-0100-00002B000000}"/>
    <dataValidation operator="equal" allowBlank="1" showInputMessage="1" promptTitle="MISA SME.NET" prompt="Nhập Số hóa đơn._x000a_Tối đa 25 ký tự." sqref="JI1:JI2 WLY1:WLY2 WCC1:WCC2 VSG1:VSG2 VIK1:VIK2 UYO1:UYO2 UOS1:UOS2 UEW1:UEW2 TVA1:TVA2 TLE1:TLE2 TBI1:TBI2 SRM1:SRM2 SHQ1:SHQ2 RXU1:RXU2 RNY1:RNY2 REC1:REC2 QUG1:QUG2 QKK1:QKK2 QAO1:QAO2 PQS1:PQS2 PGW1:PGW2 OXA1:OXA2 ONE1:ONE2 ODI1:ODI2 NTM1:NTM2 NJQ1:NJQ2 MZU1:MZU2 MPY1:MPY2 MGC1:MGC2 LWG1:LWG2 LMK1:LMK2 LCO1:LCO2 KSS1:KSS2 KIW1:KIW2 JZA1:JZA2 JPE1:JPE2 JFI1:JFI2 IVM1:IVM2 ILQ1:ILQ2 IBU1:IBU2 HRY1:HRY2 HIC1:HIC2 GYG1:GYG2 GOK1:GOK2 GEO1:GEO2 FUS1:FUS2 FKW1:FKW2 FBA1:FBA2 ERE1:ERE2 EHI1:EHI2 DXM1:DXM2 DNQ1:DNQ2 DDU1:DDU2 CTY1:CTY2 CKC1:CKC2 CAG1:CAG2 BQK1:BQK2 BGO1:BGO2 AWS1:AWS2 AMW1:AMW2 ADA1:ADA2 TE1:TE2 WVU1:WVU2 M1:M540" xr:uid="{00000000-0002-0000-0100-00002C000000}"/>
    <dataValidation allowBlank="1" showInputMessage="1" showErrorMessage="1" promptTitle="MISA SME.NET" prompt="Nhập Số phiếu nhập_x000a_Tối đa 20 ký tự._x000a_Lưu ý: Chỉ nhập với trả lại hàng bán kiêm phiếu nhập." sqref="WVR1:WVR2 WLV1:WLV2 WBZ1:WBZ2 VSD1:VSD2 VIH1:VIH2 UYL1:UYL2 UOP1:UOP2 UET1:UET2 TUX1:TUX2 TLB1:TLB2 TBF1:TBF2 SRJ1:SRJ2 SHN1:SHN2 RXR1:RXR2 RNV1:RNV2 RDZ1:RDZ2 QUD1:QUD2 QKH1:QKH2 QAL1:QAL2 PQP1:PQP2 PGT1:PGT2 OWX1:OWX2 ONB1:ONB2 ODF1:ODF2 NTJ1:NTJ2 NJN1:NJN2 MZR1:MZR2 MPV1:MPV2 MFZ1:MFZ2 LWD1:LWD2 LMH1:LMH2 LCL1:LCL2 KSP1:KSP2 KIT1:KIT2 JYX1:JYX2 JPB1:JPB2 JFF1:JFF2 IVJ1:IVJ2 ILN1:ILN2 IBR1:IBR2 HRV1:HRV2 HHZ1:HHZ2 GYD1:GYD2 GOH1:GOH2 GEL1:GEL2 FUP1:FUP2 FKT1:FKT2 FAX1:FAX2 ERB1:ERB2 EHF1:EHF2 DXJ1:DXJ2 DNN1:DNN2 DDR1:DDR2 CTV1:CTV2 CJZ1:CJZ2 CAD1:CAD2 BQH1:BQH2 BGL1:BGL2 AWP1:AWP2 AMT1:AMT2 ACX1:ACX2 TB1:TB2 JF1:JF2 J1:J540" xr:uid="{00000000-0002-0000-0100-00002D000000}"/>
    <dataValidation type="list" allowBlank="1" showInputMessage="1" showErrorMessage="1" promptTitle="MISA SME.NET" prompt="Nhập Kiêm phiếu nhập kho._x000a_Nhập 1 hoặc để trống: Kiêm phiếu nhập kho_x000a_Nhập 0: Không kiêm phiếu nhập kho" sqref="E2:E540" xr:uid="{00000000-0002-0000-0100-00002E000000}">
      <formula1>"0,1"</formula1>
    </dataValidation>
    <dataValidation showInputMessage="1" showErrorMessage="1" errorTitle="MISA SME.NET 2012" error="Mã hàng không được để trống!" promptTitle="MISA SME.NET" prompt="Nhập Tài khoản trả lại/Tài khoản nợ_x000a_Tối đa 20 ký tự" sqref="AB2:AB540" xr:uid="{00000000-0002-0000-0100-00002F000000}"/>
    <dataValidation showInputMessage="1" showErrorMessage="1" errorTitle="MISA SME.NET 2012" error="Mã hàng không được để trống!" promptTitle="MISA SME.NET" prompt="Nhập Tài khoản công nợ/Tài khoản tiền/Tài khoản có_x000a_Tối đa 20 ký tự" sqref="AC2:AC540" xr:uid="{00000000-0002-0000-0100-000030000000}"/>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CS621"/>
  <sheetViews>
    <sheetView topLeftCell="B1" workbookViewId="0">
      <selection activeCell="J8" sqref="J8"/>
    </sheetView>
  </sheetViews>
  <sheetFormatPr defaultRowHeight="15.75" x14ac:dyDescent="0.25"/>
  <cols>
    <col min="1" max="1" width="13.875" bestFit="1" customWidth="1"/>
    <col min="2" max="2" width="17.375" bestFit="1" customWidth="1"/>
    <col min="3" max="3" width="3.625" bestFit="1" customWidth="1"/>
    <col min="4" max="4" width="21.25" bestFit="1" customWidth="1"/>
    <col min="5" max="5" width="18.75" bestFit="1" customWidth="1"/>
    <col min="6" max="6" width="16.75" bestFit="1" customWidth="1"/>
    <col min="7" max="7" width="16.25" bestFit="1" customWidth="1"/>
    <col min="8" max="8" width="13.875" bestFit="1" customWidth="1"/>
    <col min="9" max="9" width="15" bestFit="1" customWidth="1"/>
    <col min="10" max="10" width="22.25" bestFit="1" customWidth="1"/>
    <col min="11" max="11" width="10.75" bestFit="1" customWidth="1"/>
    <col min="12" max="12" width="10.875" bestFit="1" customWidth="1"/>
    <col min="13" max="13" width="10.125" bestFit="1" customWidth="1"/>
    <col min="14" max="14" width="12.5" bestFit="1" customWidth="1"/>
    <col min="15" max="15" width="14" bestFit="1" customWidth="1"/>
    <col min="16" max="16" width="14.25" bestFit="1" customWidth="1"/>
    <col min="17" max="17" width="6.75" bestFit="1" customWidth="1"/>
    <col min="18" max="18" width="10.375" bestFit="1" customWidth="1"/>
    <col min="19" max="19" width="28.25" bestFit="1" customWidth="1"/>
    <col min="20" max="20" width="11.75" bestFit="1" customWidth="1"/>
    <col min="21" max="21" width="14.875" bestFit="1" customWidth="1"/>
    <col min="22" max="22" width="28.25" bestFit="1" customWidth="1"/>
    <col min="23" max="23" width="31.875" bestFit="1" customWidth="1"/>
    <col min="24" max="24" width="19.5" bestFit="1" customWidth="1"/>
    <col min="25" max="25" width="11.125" bestFit="1" customWidth="1"/>
    <col min="26" max="26" width="8.625" bestFit="1" customWidth="1"/>
    <col min="27" max="27" width="15.625" bestFit="1" customWidth="1"/>
    <col min="28" max="28" width="17.875" bestFit="1" customWidth="1"/>
    <col min="29" max="29" width="26.375" bestFit="1" customWidth="1"/>
    <col min="30" max="30" width="5" bestFit="1" customWidth="1"/>
    <col min="31" max="31" width="8.375" bestFit="1" customWidth="1"/>
    <col min="32" max="32" width="15.125" bestFit="1" customWidth="1"/>
    <col min="33" max="33" width="7.5" bestFit="1" customWidth="1"/>
    <col min="34" max="34" width="10.375" bestFit="1" customWidth="1"/>
    <col min="35" max="35" width="12.25" bestFit="1" customWidth="1"/>
    <col min="36" max="36" width="13.875" bestFit="1" customWidth="1"/>
    <col min="37" max="37" width="12.75" bestFit="1" customWidth="1"/>
    <col min="38" max="38" width="13.125" bestFit="1" customWidth="1"/>
    <col min="39" max="39" width="29.75" bestFit="1" customWidth="1"/>
    <col min="40" max="40" width="14.875" bestFit="1" customWidth="1"/>
    <col min="41" max="41" width="13.875" bestFit="1" customWidth="1"/>
    <col min="42" max="42" width="33.875" bestFit="1" customWidth="1"/>
    <col min="43" max="43" width="8.625" bestFit="1" customWidth="1"/>
    <col min="44" max="44" width="7.25" bestFit="1" customWidth="1"/>
    <col min="45" max="45" width="10.125" bestFit="1" customWidth="1"/>
    <col min="46" max="46" width="11" bestFit="1" customWidth="1"/>
    <col min="47" max="47" width="8.125" bestFit="1" customWidth="1"/>
    <col min="48" max="48" width="20.875" bestFit="1" customWidth="1"/>
  </cols>
  <sheetData>
    <row r="1" spans="1:97" s="35" customFormat="1" x14ac:dyDescent="0.25">
      <c r="A1" s="24" t="s">
        <v>7010</v>
      </c>
      <c r="B1" s="24" t="s">
        <v>7011</v>
      </c>
      <c r="C1" s="24"/>
      <c r="D1" s="24" t="s">
        <v>7012</v>
      </c>
      <c r="E1" s="24" t="s">
        <v>7013</v>
      </c>
      <c r="F1" s="25" t="s">
        <v>7014</v>
      </c>
      <c r="G1" s="25" t="s">
        <v>7015</v>
      </c>
      <c r="H1" s="26" t="s">
        <v>7016</v>
      </c>
      <c r="I1" s="26" t="s">
        <v>7017</v>
      </c>
      <c r="J1" s="26" t="s">
        <v>7018</v>
      </c>
      <c r="K1" s="27" t="s">
        <v>7019</v>
      </c>
      <c r="L1" s="26" t="s">
        <v>7020</v>
      </c>
      <c r="M1" s="26" t="s">
        <v>7021</v>
      </c>
      <c r="N1" s="25" t="s">
        <v>7022</v>
      </c>
      <c r="O1" s="28" t="s">
        <v>5847</v>
      </c>
      <c r="P1" s="24" t="s">
        <v>5848</v>
      </c>
      <c r="Q1" s="24" t="s">
        <v>13</v>
      </c>
      <c r="R1" s="24" t="s">
        <v>7023</v>
      </c>
      <c r="S1" s="26" t="s">
        <v>7024</v>
      </c>
      <c r="T1" s="24" t="s">
        <v>7025</v>
      </c>
      <c r="U1" s="24" t="s">
        <v>7026</v>
      </c>
      <c r="V1" s="26" t="s">
        <v>7027</v>
      </c>
      <c r="W1" s="24" t="s">
        <v>7028</v>
      </c>
      <c r="X1" s="24" t="s">
        <v>7029</v>
      </c>
      <c r="Y1" s="26" t="s">
        <v>7030</v>
      </c>
      <c r="Z1" s="24" t="s">
        <v>3020</v>
      </c>
      <c r="AA1" s="24" t="s">
        <v>7031</v>
      </c>
      <c r="AB1" s="24" t="s">
        <v>7032</v>
      </c>
      <c r="AC1" s="24" t="s">
        <v>7033</v>
      </c>
      <c r="AD1" s="24" t="s">
        <v>3022</v>
      </c>
      <c r="AE1" s="29" t="s">
        <v>3024</v>
      </c>
      <c r="AF1" s="30" t="s">
        <v>7034</v>
      </c>
      <c r="AG1" s="31" t="s">
        <v>3023</v>
      </c>
      <c r="AH1" s="32" t="s">
        <v>7035</v>
      </c>
      <c r="AI1" s="30" t="s">
        <v>7036</v>
      </c>
      <c r="AJ1" s="30" t="s">
        <v>7037</v>
      </c>
      <c r="AK1" s="24" t="s">
        <v>7038</v>
      </c>
      <c r="AL1" s="24" t="s">
        <v>7039</v>
      </c>
      <c r="AM1" s="30" t="s">
        <v>7040</v>
      </c>
      <c r="AN1" s="30" t="s">
        <v>7041</v>
      </c>
      <c r="AO1" s="24" t="s">
        <v>7042</v>
      </c>
      <c r="AP1" s="24" t="s">
        <v>7043</v>
      </c>
      <c r="AQ1" s="24" t="s">
        <v>7044</v>
      </c>
      <c r="AR1" s="24" t="s">
        <v>7045</v>
      </c>
      <c r="AS1" s="24" t="s">
        <v>7046</v>
      </c>
      <c r="AT1" s="24" t="s">
        <v>7047</v>
      </c>
      <c r="AU1" s="24" t="s">
        <v>7048</v>
      </c>
      <c r="AV1" s="24" t="s">
        <v>7049</v>
      </c>
      <c r="AW1" s="33"/>
      <c r="AX1" s="33"/>
      <c r="AY1" s="33"/>
      <c r="AZ1" s="33"/>
      <c r="BA1" s="33"/>
      <c r="BB1" s="33"/>
      <c r="BC1" s="33"/>
      <c r="BD1" s="33"/>
      <c r="BE1" s="33"/>
      <c r="BF1" s="33"/>
      <c r="BG1" s="34"/>
      <c r="BH1" s="34"/>
      <c r="BI1" s="34"/>
      <c r="BJ1" s="34"/>
      <c r="BK1" s="34"/>
      <c r="BL1" s="34"/>
      <c r="BM1" s="34"/>
      <c r="BN1" s="34"/>
      <c r="BO1" s="34"/>
      <c r="BP1" s="34"/>
      <c r="BQ1" s="34"/>
      <c r="BR1" s="34"/>
      <c r="BS1" s="34"/>
      <c r="BT1" s="34"/>
      <c r="BU1" s="34"/>
      <c r="BV1" s="34"/>
      <c r="BW1" s="34"/>
      <c r="BX1" s="34"/>
      <c r="BY1" s="34"/>
      <c r="BZ1" s="34"/>
      <c r="CA1" s="34"/>
      <c r="CB1" s="34"/>
      <c r="CC1" s="34"/>
      <c r="CD1" s="34"/>
      <c r="CE1" s="34"/>
      <c r="CF1" s="34"/>
      <c r="CG1" s="34"/>
      <c r="CH1" s="34"/>
      <c r="CI1" s="34"/>
      <c r="CJ1" s="34"/>
      <c r="CK1" s="34"/>
      <c r="CL1" s="34"/>
      <c r="CM1" s="34"/>
      <c r="CN1" s="34"/>
      <c r="CO1" s="34"/>
      <c r="CP1" s="34"/>
      <c r="CQ1" s="34"/>
      <c r="CR1" s="34"/>
      <c r="CS1" s="34"/>
    </row>
    <row r="2" spans="1:97" x14ac:dyDescent="0.25">
      <c r="C2" s="39" t="s">
        <v>5855</v>
      </c>
      <c r="D2" s="38" t="s">
        <v>3039</v>
      </c>
      <c r="E2" s="38" t="s">
        <v>25</v>
      </c>
      <c r="F2" s="39" t="s">
        <v>938</v>
      </c>
      <c r="G2" t="s">
        <v>938</v>
      </c>
      <c r="H2" s="23" t="s">
        <v>6344</v>
      </c>
      <c r="I2" t="s">
        <v>938</v>
      </c>
      <c r="J2" s="40" t="s">
        <v>7056</v>
      </c>
      <c r="L2" s="42" t="s">
        <v>26</v>
      </c>
      <c r="M2" s="42" t="s">
        <v>1168</v>
      </c>
      <c r="N2" s="43" t="s">
        <v>938</v>
      </c>
      <c r="O2" s="15" t="s">
        <v>6024</v>
      </c>
      <c r="S2" s="40" t="s">
        <v>7057</v>
      </c>
      <c r="V2" s="40" t="s">
        <v>7057</v>
      </c>
      <c r="Y2" s="15" t="s">
        <v>6179</v>
      </c>
      <c r="AB2" s="51">
        <v>5111</v>
      </c>
      <c r="AC2" s="51">
        <v>131</v>
      </c>
      <c r="AE2" s="45">
        <v>1</v>
      </c>
      <c r="AG2" s="15">
        <v>111058</v>
      </c>
      <c r="AH2" s="46">
        <v>111058</v>
      </c>
      <c r="AL2" s="48">
        <v>8</v>
      </c>
      <c r="AN2" s="45">
        <v>8884.64</v>
      </c>
      <c r="AO2" s="48">
        <v>33311</v>
      </c>
      <c r="AQ2" s="52" t="s">
        <v>7050</v>
      </c>
      <c r="AR2" s="52">
        <v>156</v>
      </c>
      <c r="AS2" s="52">
        <v>632</v>
      </c>
    </row>
    <row r="3" spans="1:97" x14ac:dyDescent="0.25">
      <c r="C3" s="39" t="s">
        <v>5855</v>
      </c>
      <c r="D3" s="38" t="s">
        <v>3039</v>
      </c>
      <c r="E3" s="38" t="s">
        <v>25</v>
      </c>
      <c r="F3" s="39" t="s">
        <v>24</v>
      </c>
      <c r="G3" t="s">
        <v>24</v>
      </c>
      <c r="H3" s="21">
        <v>9106008534</v>
      </c>
      <c r="I3" t="s">
        <v>24</v>
      </c>
      <c r="J3" s="40" t="s">
        <v>7058</v>
      </c>
      <c r="L3" s="42" t="s">
        <v>26</v>
      </c>
      <c r="M3" s="42" t="s">
        <v>130</v>
      </c>
      <c r="N3" s="43" t="s">
        <v>24</v>
      </c>
      <c r="O3" s="15" t="s">
        <v>6266</v>
      </c>
      <c r="S3" s="40" t="s">
        <v>7059</v>
      </c>
      <c r="V3" s="40" t="s">
        <v>7059</v>
      </c>
      <c r="Y3" s="15" t="s">
        <v>6168</v>
      </c>
      <c r="AB3" s="51">
        <v>5111</v>
      </c>
      <c r="AC3" s="51">
        <v>131</v>
      </c>
      <c r="AE3" s="45">
        <v>3</v>
      </c>
      <c r="AG3" s="15">
        <v>111606</v>
      </c>
      <c r="AH3" s="46">
        <v>334818</v>
      </c>
      <c r="AL3" s="48">
        <v>8</v>
      </c>
      <c r="AN3" s="45">
        <v>26785.440000000002</v>
      </c>
      <c r="AO3" s="48">
        <v>33311</v>
      </c>
      <c r="AQ3" s="52" t="s">
        <v>7050</v>
      </c>
      <c r="AR3" s="52">
        <v>156</v>
      </c>
      <c r="AS3" s="52">
        <v>632</v>
      </c>
    </row>
    <row r="4" spans="1:97" x14ac:dyDescent="0.25">
      <c r="C4" s="39" t="s">
        <v>5855</v>
      </c>
      <c r="D4" s="38" t="s">
        <v>3039</v>
      </c>
      <c r="E4" s="38" t="s">
        <v>25</v>
      </c>
      <c r="F4" s="39" t="s">
        <v>24</v>
      </c>
      <c r="G4" t="s">
        <v>24</v>
      </c>
      <c r="H4" s="21">
        <v>9106018450</v>
      </c>
      <c r="I4" t="s">
        <v>24</v>
      </c>
      <c r="J4" s="40" t="s">
        <v>7062</v>
      </c>
      <c r="L4" s="42" t="s">
        <v>26</v>
      </c>
      <c r="M4" s="42" t="s">
        <v>181</v>
      </c>
      <c r="N4" s="43" t="s">
        <v>24</v>
      </c>
      <c r="O4" s="15" t="s">
        <v>6271</v>
      </c>
      <c r="S4" s="40" t="s">
        <v>7063</v>
      </c>
      <c r="V4" s="40" t="s">
        <v>7063</v>
      </c>
      <c r="Y4" s="15" t="s">
        <v>6168</v>
      </c>
      <c r="AB4" s="51">
        <v>5111</v>
      </c>
      <c r="AC4" s="51">
        <v>131</v>
      </c>
      <c r="AE4" s="45">
        <v>1</v>
      </c>
      <c r="AG4" s="15">
        <v>111606</v>
      </c>
      <c r="AH4" s="46">
        <v>111606</v>
      </c>
      <c r="AL4" s="48">
        <v>8</v>
      </c>
      <c r="AN4" s="45">
        <v>8928.48</v>
      </c>
      <c r="AO4" s="48">
        <v>33311</v>
      </c>
      <c r="AQ4" s="52" t="s">
        <v>7050</v>
      </c>
      <c r="AR4" s="52">
        <v>156</v>
      </c>
      <c r="AS4" s="52">
        <v>632</v>
      </c>
    </row>
    <row r="5" spans="1:97" x14ac:dyDescent="0.25">
      <c r="C5" s="39" t="s">
        <v>5855</v>
      </c>
      <c r="D5" s="38" t="s">
        <v>3039</v>
      </c>
      <c r="E5" s="38" t="s">
        <v>25</v>
      </c>
      <c r="F5" s="39" t="s">
        <v>1409</v>
      </c>
      <c r="G5" t="s">
        <v>1409</v>
      </c>
      <c r="H5" s="21">
        <v>9106018604</v>
      </c>
      <c r="I5" t="s">
        <v>1409</v>
      </c>
      <c r="J5" s="40" t="s">
        <v>7064</v>
      </c>
      <c r="L5" s="42" t="s">
        <v>26</v>
      </c>
      <c r="M5" s="42" t="s">
        <v>2099</v>
      </c>
      <c r="N5" s="43" t="s">
        <v>1409</v>
      </c>
      <c r="O5" s="15" t="s">
        <v>6024</v>
      </c>
      <c r="S5" s="40" t="s">
        <v>7065</v>
      </c>
      <c r="V5" s="40" t="s">
        <v>7065</v>
      </c>
      <c r="Y5" s="15" t="s">
        <v>6179</v>
      </c>
      <c r="AB5" s="51">
        <v>5111</v>
      </c>
      <c r="AC5" s="51">
        <v>131</v>
      </c>
      <c r="AE5" s="45">
        <v>1</v>
      </c>
      <c r="AG5" s="15">
        <v>111058</v>
      </c>
      <c r="AH5" s="46">
        <v>111058</v>
      </c>
      <c r="AL5" s="48">
        <v>8</v>
      </c>
      <c r="AN5" s="45">
        <v>8884.64</v>
      </c>
      <c r="AO5" s="48">
        <v>33311</v>
      </c>
      <c r="AQ5" s="52" t="s">
        <v>7050</v>
      </c>
      <c r="AR5" s="52">
        <v>156</v>
      </c>
      <c r="AS5" s="52">
        <v>632</v>
      </c>
    </row>
    <row r="6" spans="1:97" x14ac:dyDescent="0.25">
      <c r="C6" s="39" t="s">
        <v>5855</v>
      </c>
      <c r="D6" s="38" t="s">
        <v>3039</v>
      </c>
      <c r="E6" s="38" t="s">
        <v>25</v>
      </c>
      <c r="F6" s="39" t="s">
        <v>24</v>
      </c>
      <c r="G6" t="s">
        <v>24</v>
      </c>
      <c r="H6" s="21">
        <v>9106019600</v>
      </c>
      <c r="I6" t="s">
        <v>24</v>
      </c>
      <c r="J6" s="40" t="s">
        <v>7068</v>
      </c>
      <c r="L6" s="42" t="s">
        <v>26</v>
      </c>
      <c r="M6" s="42" t="s">
        <v>343</v>
      </c>
      <c r="N6" s="43" t="s">
        <v>24</v>
      </c>
      <c r="O6" s="15" t="s">
        <v>6266</v>
      </c>
      <c r="S6" s="40" t="s">
        <v>7059</v>
      </c>
      <c r="V6" s="40" t="s">
        <v>7059</v>
      </c>
      <c r="Y6" s="15" t="s">
        <v>6172</v>
      </c>
      <c r="AB6" s="51">
        <v>5111</v>
      </c>
      <c r="AC6" s="51">
        <v>131</v>
      </c>
      <c r="AE6" s="45">
        <v>2</v>
      </c>
      <c r="AG6" s="15">
        <v>49500</v>
      </c>
      <c r="AH6" s="46">
        <v>99000</v>
      </c>
      <c r="AL6" s="48">
        <v>8</v>
      </c>
      <c r="AN6" s="45">
        <v>7920</v>
      </c>
      <c r="AO6" s="48">
        <v>33311</v>
      </c>
      <c r="AQ6" s="52" t="s">
        <v>7050</v>
      </c>
      <c r="AR6" s="52">
        <v>156</v>
      </c>
      <c r="AS6" s="52">
        <v>632</v>
      </c>
    </row>
    <row r="7" spans="1:97" x14ac:dyDescent="0.25">
      <c r="C7" s="39" t="s">
        <v>5855</v>
      </c>
      <c r="D7" s="38" t="s">
        <v>3039</v>
      </c>
      <c r="E7" s="38" t="s">
        <v>25</v>
      </c>
      <c r="F7" s="39" t="s">
        <v>24</v>
      </c>
      <c r="G7" t="s">
        <v>24</v>
      </c>
      <c r="H7" s="21">
        <v>9106021950</v>
      </c>
      <c r="I7" t="s">
        <v>24</v>
      </c>
      <c r="J7" s="40" t="s">
        <v>8351</v>
      </c>
      <c r="L7" s="42" t="s">
        <v>26</v>
      </c>
      <c r="M7" s="42" t="s">
        <v>480</v>
      </c>
      <c r="N7" s="43" t="s">
        <v>24</v>
      </c>
      <c r="O7" s="15" t="s">
        <v>6036</v>
      </c>
      <c r="S7" s="40" t="s">
        <v>7069</v>
      </c>
      <c r="V7" s="40" t="s">
        <v>7069</v>
      </c>
      <c r="Y7" s="15" t="s">
        <v>6179</v>
      </c>
      <c r="AB7" s="51">
        <v>5111</v>
      </c>
      <c r="AC7" s="51">
        <v>131</v>
      </c>
      <c r="AE7" s="45">
        <v>2</v>
      </c>
      <c r="AG7" s="15">
        <v>111058</v>
      </c>
      <c r="AH7" s="46">
        <v>222116</v>
      </c>
      <c r="AL7" s="48">
        <v>8</v>
      </c>
      <c r="AN7" s="45">
        <v>17769.28</v>
      </c>
      <c r="AO7" s="48">
        <v>33311</v>
      </c>
      <c r="AQ7" s="52" t="s">
        <v>7050</v>
      </c>
      <c r="AR7" s="52">
        <v>156</v>
      </c>
      <c r="AS7" s="52">
        <v>632</v>
      </c>
    </row>
    <row r="8" spans="1:97" x14ac:dyDescent="0.25">
      <c r="C8" s="39" t="s">
        <v>5855</v>
      </c>
      <c r="D8" s="38" t="s">
        <v>3039</v>
      </c>
      <c r="E8" s="38" t="s">
        <v>25</v>
      </c>
      <c r="F8" s="39" t="s">
        <v>24</v>
      </c>
      <c r="G8" t="s">
        <v>24</v>
      </c>
      <c r="H8" s="21">
        <v>9106022010</v>
      </c>
      <c r="I8" t="s">
        <v>24</v>
      </c>
      <c r="J8" s="40" t="s">
        <v>7070</v>
      </c>
      <c r="L8" s="42" t="s">
        <v>26</v>
      </c>
      <c r="M8" s="42" t="s">
        <v>271</v>
      </c>
      <c r="N8" s="43" t="s">
        <v>24</v>
      </c>
      <c r="O8" s="15" t="s">
        <v>6271</v>
      </c>
      <c r="S8" s="40" t="s">
        <v>7071</v>
      </c>
      <c r="V8" s="40" t="s">
        <v>7071</v>
      </c>
      <c r="Y8" s="15" t="s">
        <v>6128</v>
      </c>
      <c r="AB8" s="51">
        <v>5111</v>
      </c>
      <c r="AC8" s="51">
        <v>131</v>
      </c>
      <c r="AE8" s="45">
        <v>2</v>
      </c>
      <c r="AG8" s="15">
        <v>60885</v>
      </c>
      <c r="AH8" s="46">
        <v>121770</v>
      </c>
      <c r="AL8" s="48">
        <v>8</v>
      </c>
      <c r="AN8" s="45">
        <v>9741.6</v>
      </c>
      <c r="AO8" s="48">
        <v>33311</v>
      </c>
      <c r="AQ8" s="52" t="s">
        <v>7050</v>
      </c>
      <c r="AR8" s="52">
        <v>156</v>
      </c>
      <c r="AS8" s="52">
        <v>632</v>
      </c>
    </row>
    <row r="9" spans="1:97" x14ac:dyDescent="0.25">
      <c r="C9" s="39" t="s">
        <v>5855</v>
      </c>
      <c r="D9" s="38" t="s">
        <v>3039</v>
      </c>
      <c r="E9" s="38" t="s">
        <v>25</v>
      </c>
      <c r="F9" s="39" t="s">
        <v>24</v>
      </c>
      <c r="G9" t="s">
        <v>24</v>
      </c>
      <c r="H9" s="21">
        <v>9106022015</v>
      </c>
      <c r="I9" t="s">
        <v>24</v>
      </c>
      <c r="J9" s="40" t="s">
        <v>7072</v>
      </c>
      <c r="L9" s="42" t="s">
        <v>26</v>
      </c>
      <c r="M9" s="42" t="s">
        <v>848</v>
      </c>
      <c r="N9" s="43" t="s">
        <v>24</v>
      </c>
      <c r="O9" s="15" t="s">
        <v>6032</v>
      </c>
      <c r="S9" s="40" t="s">
        <v>7073</v>
      </c>
      <c r="V9" s="40" t="s">
        <v>7073</v>
      </c>
      <c r="Y9" s="15" t="s">
        <v>6179</v>
      </c>
      <c r="AB9" s="51">
        <v>5111</v>
      </c>
      <c r="AC9" s="51">
        <v>131</v>
      </c>
      <c r="AE9" s="45">
        <v>1</v>
      </c>
      <c r="AG9" s="15">
        <v>111058</v>
      </c>
      <c r="AH9" s="46">
        <v>111058</v>
      </c>
      <c r="AL9" s="48">
        <v>8</v>
      </c>
      <c r="AN9" s="45">
        <v>8884.64</v>
      </c>
      <c r="AO9" s="48">
        <v>33311</v>
      </c>
      <c r="AQ9" s="52" t="s">
        <v>7050</v>
      </c>
      <c r="AR9" s="52">
        <v>156</v>
      </c>
      <c r="AS9" s="52">
        <v>632</v>
      </c>
    </row>
    <row r="10" spans="1:97" x14ac:dyDescent="0.25">
      <c r="C10" s="39" t="s">
        <v>5855</v>
      </c>
      <c r="D10" s="38" t="s">
        <v>3039</v>
      </c>
      <c r="E10" s="38" t="s">
        <v>25</v>
      </c>
      <c r="F10" s="39" t="s">
        <v>24</v>
      </c>
      <c r="G10" t="s">
        <v>24</v>
      </c>
      <c r="H10" s="21">
        <v>9106021982</v>
      </c>
      <c r="I10" t="s">
        <v>24</v>
      </c>
      <c r="J10" s="40" t="s">
        <v>7074</v>
      </c>
      <c r="L10" s="42" t="s">
        <v>26</v>
      </c>
      <c r="M10" s="42" t="s">
        <v>434</v>
      </c>
      <c r="N10" s="43" t="s">
        <v>24</v>
      </c>
      <c r="O10" s="15" t="s">
        <v>5917</v>
      </c>
      <c r="S10" s="40" t="s">
        <v>7075</v>
      </c>
      <c r="V10" s="40" t="s">
        <v>7075</v>
      </c>
      <c r="Y10" s="15" t="s">
        <v>6183</v>
      </c>
      <c r="AB10" s="51">
        <v>5111</v>
      </c>
      <c r="AC10" s="51">
        <v>131</v>
      </c>
      <c r="AE10" s="45">
        <v>4</v>
      </c>
      <c r="AG10" s="15">
        <v>41150</v>
      </c>
      <c r="AH10" s="46">
        <v>164600</v>
      </c>
      <c r="AL10" s="48">
        <v>8</v>
      </c>
      <c r="AN10" s="45">
        <v>13168</v>
      </c>
      <c r="AO10" s="48">
        <v>33311</v>
      </c>
      <c r="AQ10" s="52" t="s">
        <v>7050</v>
      </c>
      <c r="AR10" s="52">
        <v>156</v>
      </c>
      <c r="AS10" s="52">
        <v>632</v>
      </c>
    </row>
    <row r="11" spans="1:97" x14ac:dyDescent="0.25">
      <c r="C11" s="39" t="s">
        <v>5855</v>
      </c>
      <c r="D11" s="38" t="s">
        <v>3039</v>
      </c>
      <c r="E11" s="38" t="s">
        <v>25</v>
      </c>
      <c r="F11" s="39" t="s">
        <v>24</v>
      </c>
      <c r="G11" t="s">
        <v>24</v>
      </c>
      <c r="H11" s="21">
        <v>9106021982</v>
      </c>
      <c r="I11" t="s">
        <v>24</v>
      </c>
      <c r="J11" s="40" t="s">
        <v>7074</v>
      </c>
      <c r="L11" s="42" t="s">
        <v>26</v>
      </c>
      <c r="M11" s="42" t="s">
        <v>434</v>
      </c>
      <c r="N11" s="43" t="s">
        <v>24</v>
      </c>
      <c r="O11" s="15" t="s">
        <v>5917</v>
      </c>
      <c r="S11" s="40" t="s">
        <v>7075</v>
      </c>
      <c r="V11" s="40" t="s">
        <v>7075</v>
      </c>
      <c r="Y11" s="15" t="s">
        <v>6179</v>
      </c>
      <c r="AB11" s="51">
        <v>5111</v>
      </c>
      <c r="AC11" s="51">
        <v>131</v>
      </c>
      <c r="AE11" s="45">
        <v>1</v>
      </c>
      <c r="AG11" s="15">
        <v>111058</v>
      </c>
      <c r="AH11" s="46">
        <v>111058</v>
      </c>
      <c r="AL11" s="48">
        <v>8</v>
      </c>
      <c r="AN11" s="45">
        <v>8884.64</v>
      </c>
      <c r="AO11" s="48">
        <v>33311</v>
      </c>
      <c r="AQ11" s="52" t="s">
        <v>7050</v>
      </c>
      <c r="AR11" s="52">
        <v>156</v>
      </c>
      <c r="AS11" s="52">
        <v>632</v>
      </c>
    </row>
    <row r="12" spans="1:97" x14ac:dyDescent="0.25">
      <c r="C12" s="39" t="s">
        <v>5855</v>
      </c>
      <c r="D12" s="38" t="s">
        <v>3039</v>
      </c>
      <c r="E12" s="38" t="s">
        <v>25</v>
      </c>
      <c r="F12" s="39" t="s">
        <v>24</v>
      </c>
      <c r="G12" t="s">
        <v>24</v>
      </c>
      <c r="H12" s="21">
        <v>9106022070</v>
      </c>
      <c r="I12" t="s">
        <v>24</v>
      </c>
      <c r="J12" s="40" t="s">
        <v>7076</v>
      </c>
      <c r="L12" s="42" t="s">
        <v>26</v>
      </c>
      <c r="M12" s="42" t="s">
        <v>256</v>
      </c>
      <c r="N12" s="43" t="s">
        <v>24</v>
      </c>
      <c r="O12" s="15" t="s">
        <v>5937</v>
      </c>
      <c r="S12" s="40" t="s">
        <v>7077</v>
      </c>
      <c r="V12" s="40" t="s">
        <v>7077</v>
      </c>
      <c r="Y12" s="15" t="s">
        <v>6179</v>
      </c>
      <c r="AB12" s="51">
        <v>5111</v>
      </c>
      <c r="AC12" s="51">
        <v>131</v>
      </c>
      <c r="AE12" s="45">
        <v>1</v>
      </c>
      <c r="AG12" s="15">
        <v>111058</v>
      </c>
      <c r="AH12" s="46">
        <v>111058</v>
      </c>
      <c r="AL12" s="48">
        <v>8</v>
      </c>
      <c r="AN12" s="45">
        <v>8884.64</v>
      </c>
      <c r="AO12" s="48">
        <v>33311</v>
      </c>
      <c r="AQ12" s="52" t="s">
        <v>7050</v>
      </c>
      <c r="AR12" s="52">
        <v>156</v>
      </c>
      <c r="AS12" s="52">
        <v>632</v>
      </c>
    </row>
    <row r="13" spans="1:97" x14ac:dyDescent="0.25">
      <c r="C13" s="39" t="s">
        <v>5855</v>
      </c>
      <c r="D13" s="38" t="s">
        <v>3039</v>
      </c>
      <c r="E13" s="38" t="s">
        <v>25</v>
      </c>
      <c r="F13" s="39" t="s">
        <v>24</v>
      </c>
      <c r="G13" t="s">
        <v>24</v>
      </c>
      <c r="H13" s="21">
        <v>9106022098</v>
      </c>
      <c r="I13" t="s">
        <v>24</v>
      </c>
      <c r="J13" s="40" t="s">
        <v>7078</v>
      </c>
      <c r="L13" s="42" t="s">
        <v>26</v>
      </c>
      <c r="M13" s="42" t="s">
        <v>69</v>
      </c>
      <c r="N13" s="43" t="s">
        <v>24</v>
      </c>
      <c r="O13" s="15" t="s">
        <v>6266</v>
      </c>
      <c r="S13" s="40" t="s">
        <v>7079</v>
      </c>
      <c r="V13" s="40" t="s">
        <v>7079</v>
      </c>
      <c r="Y13" s="15" t="s">
        <v>6179</v>
      </c>
      <c r="AB13" s="51">
        <v>5111</v>
      </c>
      <c r="AC13" s="51">
        <v>131</v>
      </c>
      <c r="AE13" s="45">
        <v>1</v>
      </c>
      <c r="AG13" s="15">
        <v>111058</v>
      </c>
      <c r="AH13" s="46">
        <v>111058</v>
      </c>
      <c r="AL13" s="48">
        <v>8</v>
      </c>
      <c r="AN13" s="45">
        <v>8884.64</v>
      </c>
      <c r="AO13" s="48">
        <v>33311</v>
      </c>
      <c r="AQ13" s="52" t="s">
        <v>7050</v>
      </c>
      <c r="AR13" s="52">
        <v>156</v>
      </c>
      <c r="AS13" s="52">
        <v>632</v>
      </c>
    </row>
    <row r="14" spans="1:97" x14ac:dyDescent="0.25">
      <c r="C14" s="39" t="s">
        <v>5855</v>
      </c>
      <c r="D14" s="38" t="s">
        <v>3039</v>
      </c>
      <c r="E14" s="38" t="s">
        <v>25</v>
      </c>
      <c r="F14" s="39" t="s">
        <v>24</v>
      </c>
      <c r="G14" t="s">
        <v>24</v>
      </c>
      <c r="H14" s="21">
        <v>9106022098</v>
      </c>
      <c r="I14" t="s">
        <v>24</v>
      </c>
      <c r="J14" s="40" t="s">
        <v>7078</v>
      </c>
      <c r="L14" s="42" t="s">
        <v>26</v>
      </c>
      <c r="M14" s="42" t="s">
        <v>69</v>
      </c>
      <c r="N14" s="43" t="s">
        <v>24</v>
      </c>
      <c r="O14" s="15" t="s">
        <v>6266</v>
      </c>
      <c r="S14" s="40" t="s">
        <v>7079</v>
      </c>
      <c r="V14" s="40" t="s">
        <v>7079</v>
      </c>
      <c r="Y14" s="15" t="s">
        <v>6143</v>
      </c>
      <c r="AB14" s="51">
        <v>5111</v>
      </c>
      <c r="AC14" s="51">
        <v>131</v>
      </c>
      <c r="AE14" s="45">
        <v>1</v>
      </c>
      <c r="AG14" s="15">
        <v>70950</v>
      </c>
      <c r="AH14" s="46">
        <v>70950</v>
      </c>
      <c r="AL14" s="48">
        <v>8</v>
      </c>
      <c r="AN14" s="45">
        <v>5676</v>
      </c>
      <c r="AO14" s="48">
        <v>33311</v>
      </c>
      <c r="AQ14" s="52" t="s">
        <v>7050</v>
      </c>
      <c r="AR14" s="52">
        <v>156</v>
      </c>
      <c r="AS14" s="52">
        <v>632</v>
      </c>
    </row>
    <row r="15" spans="1:97" x14ac:dyDescent="0.25">
      <c r="C15" s="39" t="s">
        <v>5855</v>
      </c>
      <c r="D15" s="38" t="s">
        <v>3039</v>
      </c>
      <c r="E15" s="38" t="s">
        <v>25</v>
      </c>
      <c r="F15" s="39" t="s">
        <v>24</v>
      </c>
      <c r="G15" t="s">
        <v>24</v>
      </c>
      <c r="H15" s="21">
        <v>9106022107</v>
      </c>
      <c r="I15" t="s">
        <v>24</v>
      </c>
      <c r="J15" s="40" t="s">
        <v>7080</v>
      </c>
      <c r="L15" s="42" t="s">
        <v>26</v>
      </c>
      <c r="M15" s="42" t="s">
        <v>573</v>
      </c>
      <c r="N15" s="43" t="s">
        <v>24</v>
      </c>
      <c r="O15" s="15" t="s">
        <v>6057</v>
      </c>
      <c r="S15" s="40" t="s">
        <v>7081</v>
      </c>
      <c r="V15" s="40" t="s">
        <v>7081</v>
      </c>
      <c r="Y15" s="15" t="s">
        <v>6179</v>
      </c>
      <c r="AB15" s="51">
        <v>5111</v>
      </c>
      <c r="AC15" s="51">
        <v>131</v>
      </c>
      <c r="AE15" s="45">
        <v>2</v>
      </c>
      <c r="AG15" s="15">
        <v>111058</v>
      </c>
      <c r="AH15" s="46">
        <v>222116</v>
      </c>
      <c r="AL15" s="48">
        <v>8</v>
      </c>
      <c r="AN15" s="45">
        <v>17769.28</v>
      </c>
      <c r="AO15" s="48">
        <v>33311</v>
      </c>
      <c r="AQ15" s="52" t="s">
        <v>7050</v>
      </c>
      <c r="AR15" s="52">
        <v>156</v>
      </c>
      <c r="AS15" s="52">
        <v>632</v>
      </c>
    </row>
    <row r="16" spans="1:97" x14ac:dyDescent="0.25">
      <c r="C16" s="39" t="s">
        <v>5855</v>
      </c>
      <c r="D16" s="38" t="s">
        <v>3039</v>
      </c>
      <c r="E16" s="38" t="s">
        <v>25</v>
      </c>
      <c r="F16" s="39" t="s">
        <v>24</v>
      </c>
      <c r="G16" t="s">
        <v>24</v>
      </c>
      <c r="H16" s="21">
        <v>9106022107</v>
      </c>
      <c r="I16" t="s">
        <v>24</v>
      </c>
      <c r="J16" s="40" t="s">
        <v>7080</v>
      </c>
      <c r="L16" s="42" t="s">
        <v>26</v>
      </c>
      <c r="M16" s="42" t="s">
        <v>573</v>
      </c>
      <c r="N16" s="43" t="s">
        <v>24</v>
      </c>
      <c r="O16" s="15" t="s">
        <v>6057</v>
      </c>
      <c r="S16" s="40" t="s">
        <v>7081</v>
      </c>
      <c r="V16" s="40" t="s">
        <v>7081</v>
      </c>
      <c r="Y16" s="15" t="s">
        <v>6183</v>
      </c>
      <c r="AB16" s="51">
        <v>5111</v>
      </c>
      <c r="AC16" s="51">
        <v>131</v>
      </c>
      <c r="AE16" s="45">
        <v>1</v>
      </c>
      <c r="AG16" s="15">
        <v>41150</v>
      </c>
      <c r="AH16" s="46">
        <v>41150</v>
      </c>
      <c r="AL16" s="48">
        <v>8</v>
      </c>
      <c r="AN16" s="45">
        <v>3292</v>
      </c>
      <c r="AO16" s="48">
        <v>33311</v>
      </c>
      <c r="AQ16" s="52" t="s">
        <v>7050</v>
      </c>
      <c r="AR16" s="52">
        <v>156</v>
      </c>
      <c r="AS16" s="52">
        <v>632</v>
      </c>
    </row>
    <row r="17" spans="3:45" x14ac:dyDescent="0.25">
      <c r="C17" s="39" t="s">
        <v>5855</v>
      </c>
      <c r="D17" s="38" t="s">
        <v>3039</v>
      </c>
      <c r="E17" s="38" t="s">
        <v>25</v>
      </c>
      <c r="F17" s="39" t="s">
        <v>24</v>
      </c>
      <c r="G17" t="s">
        <v>24</v>
      </c>
      <c r="H17" s="21">
        <v>9106022119</v>
      </c>
      <c r="I17" t="s">
        <v>24</v>
      </c>
      <c r="J17" s="40" t="s">
        <v>7082</v>
      </c>
      <c r="L17" s="42" t="s">
        <v>26</v>
      </c>
      <c r="M17" s="42" t="s">
        <v>893</v>
      </c>
      <c r="N17" s="43" t="s">
        <v>24</v>
      </c>
      <c r="O17" s="15" t="s">
        <v>5957</v>
      </c>
      <c r="S17" s="40" t="s">
        <v>7083</v>
      </c>
      <c r="V17" s="40" t="s">
        <v>7083</v>
      </c>
      <c r="Y17" s="15" t="s">
        <v>6179</v>
      </c>
      <c r="AB17" s="51">
        <v>5111</v>
      </c>
      <c r="AC17" s="51">
        <v>131</v>
      </c>
      <c r="AE17" s="45">
        <v>1</v>
      </c>
      <c r="AG17" s="15">
        <v>111058</v>
      </c>
      <c r="AH17" s="46">
        <v>111058</v>
      </c>
      <c r="AL17" s="48">
        <v>8</v>
      </c>
      <c r="AN17" s="45">
        <v>8884.64</v>
      </c>
      <c r="AO17" s="48">
        <v>33311</v>
      </c>
      <c r="AQ17" s="52" t="s">
        <v>7050</v>
      </c>
      <c r="AR17" s="52">
        <v>156</v>
      </c>
      <c r="AS17" s="52">
        <v>632</v>
      </c>
    </row>
    <row r="18" spans="3:45" x14ac:dyDescent="0.25">
      <c r="C18" s="39" t="s">
        <v>5855</v>
      </c>
      <c r="D18" s="38" t="s">
        <v>3039</v>
      </c>
      <c r="E18" s="38" t="s">
        <v>25</v>
      </c>
      <c r="F18" s="39" t="s">
        <v>24</v>
      </c>
      <c r="G18" t="s">
        <v>24</v>
      </c>
      <c r="H18" s="21">
        <v>9106022100</v>
      </c>
      <c r="I18" t="s">
        <v>24</v>
      </c>
      <c r="J18" s="40" t="s">
        <v>7084</v>
      </c>
      <c r="L18" s="42" t="s">
        <v>26</v>
      </c>
      <c r="M18" s="42" t="s">
        <v>94</v>
      </c>
      <c r="N18" s="43" t="s">
        <v>24</v>
      </c>
      <c r="O18" s="15" t="s">
        <v>6266</v>
      </c>
      <c r="S18" s="40" t="s">
        <v>7085</v>
      </c>
      <c r="V18" s="40" t="s">
        <v>7085</v>
      </c>
      <c r="Y18" s="15" t="s">
        <v>6179</v>
      </c>
      <c r="AB18" s="51">
        <v>5111</v>
      </c>
      <c r="AC18" s="51">
        <v>131</v>
      </c>
      <c r="AE18" s="45">
        <v>2</v>
      </c>
      <c r="AG18" s="15">
        <v>111058</v>
      </c>
      <c r="AH18" s="46">
        <v>222116</v>
      </c>
      <c r="AL18" s="48">
        <v>8</v>
      </c>
      <c r="AN18" s="45">
        <v>17769.28</v>
      </c>
      <c r="AO18" s="48">
        <v>33311</v>
      </c>
      <c r="AQ18" s="52" t="s">
        <v>7050</v>
      </c>
      <c r="AR18" s="52">
        <v>156</v>
      </c>
      <c r="AS18" s="52">
        <v>632</v>
      </c>
    </row>
    <row r="19" spans="3:45" x14ac:dyDescent="0.25">
      <c r="C19" s="39" t="s">
        <v>5855</v>
      </c>
      <c r="D19" s="38" t="s">
        <v>3039</v>
      </c>
      <c r="E19" s="38" t="s">
        <v>25</v>
      </c>
      <c r="F19" s="39" t="s">
        <v>24</v>
      </c>
      <c r="G19" t="s">
        <v>24</v>
      </c>
      <c r="H19" s="21">
        <v>9106022126</v>
      </c>
      <c r="I19" t="s">
        <v>24</v>
      </c>
      <c r="J19" s="40" t="s">
        <v>7086</v>
      </c>
      <c r="L19" s="42" t="s">
        <v>26</v>
      </c>
      <c r="M19" s="42" t="s">
        <v>567</v>
      </c>
      <c r="N19" s="43" t="s">
        <v>24</v>
      </c>
      <c r="O19" s="15" t="s">
        <v>5949</v>
      </c>
      <c r="S19" s="40" t="s">
        <v>7087</v>
      </c>
      <c r="V19" s="40" t="s">
        <v>7087</v>
      </c>
      <c r="Y19" s="15" t="s">
        <v>6179</v>
      </c>
      <c r="AB19" s="51">
        <v>5111</v>
      </c>
      <c r="AC19" s="51">
        <v>131</v>
      </c>
      <c r="AE19" s="45">
        <v>1</v>
      </c>
      <c r="AG19" s="15">
        <v>111058</v>
      </c>
      <c r="AH19" s="46">
        <v>111058</v>
      </c>
      <c r="AL19" s="48">
        <v>8</v>
      </c>
      <c r="AN19" s="45">
        <v>8884.64</v>
      </c>
      <c r="AO19" s="48">
        <v>33311</v>
      </c>
      <c r="AQ19" s="52" t="s">
        <v>7050</v>
      </c>
      <c r="AR19" s="52">
        <v>156</v>
      </c>
      <c r="AS19" s="52">
        <v>632</v>
      </c>
    </row>
    <row r="20" spans="3:45" x14ac:dyDescent="0.25">
      <c r="C20" s="39" t="s">
        <v>5855</v>
      </c>
      <c r="D20" s="38" t="s">
        <v>3039</v>
      </c>
      <c r="E20" s="38" t="s">
        <v>25</v>
      </c>
      <c r="F20" s="39" t="s">
        <v>24</v>
      </c>
      <c r="G20" t="s">
        <v>24</v>
      </c>
      <c r="H20" s="21">
        <v>9106022177</v>
      </c>
      <c r="I20" t="s">
        <v>24</v>
      </c>
      <c r="J20" s="40" t="s">
        <v>7088</v>
      </c>
      <c r="L20" s="42" t="s">
        <v>26</v>
      </c>
      <c r="M20" s="42" t="s">
        <v>292</v>
      </c>
      <c r="N20" s="43" t="s">
        <v>24</v>
      </c>
      <c r="O20" s="15" t="s">
        <v>6266</v>
      </c>
      <c r="S20" s="40" t="s">
        <v>7089</v>
      </c>
      <c r="V20" s="40" t="s">
        <v>7089</v>
      </c>
      <c r="Y20" s="15" t="s">
        <v>6130</v>
      </c>
      <c r="AB20" s="51">
        <v>5111</v>
      </c>
      <c r="AC20" s="51">
        <v>131</v>
      </c>
      <c r="AE20" s="45">
        <v>1</v>
      </c>
      <c r="AG20" s="15">
        <v>73431</v>
      </c>
      <c r="AH20" s="46">
        <v>73431</v>
      </c>
      <c r="AL20" s="48">
        <v>8</v>
      </c>
      <c r="AN20" s="45">
        <v>5874.4800000000005</v>
      </c>
      <c r="AO20" s="48">
        <v>33311</v>
      </c>
      <c r="AQ20" s="52" t="s">
        <v>7050</v>
      </c>
      <c r="AR20" s="52">
        <v>156</v>
      </c>
      <c r="AS20" s="52">
        <v>632</v>
      </c>
    </row>
    <row r="21" spans="3:45" x14ac:dyDescent="0.25">
      <c r="C21" s="39" t="s">
        <v>5855</v>
      </c>
      <c r="D21" s="38" t="s">
        <v>3039</v>
      </c>
      <c r="E21" s="38" t="s">
        <v>25</v>
      </c>
      <c r="F21" s="39" t="s">
        <v>24</v>
      </c>
      <c r="G21" t="s">
        <v>24</v>
      </c>
      <c r="H21" s="21">
        <v>9106022182</v>
      </c>
      <c r="I21" t="s">
        <v>24</v>
      </c>
      <c r="J21" s="40" t="s">
        <v>7090</v>
      </c>
      <c r="L21" s="42" t="s">
        <v>26</v>
      </c>
      <c r="M21" s="42" t="s">
        <v>274</v>
      </c>
      <c r="N21" s="43" t="s">
        <v>24</v>
      </c>
      <c r="O21" s="15" t="s">
        <v>5937</v>
      </c>
      <c r="S21" s="40" t="s">
        <v>7091</v>
      </c>
      <c r="V21" s="40" t="s">
        <v>7091</v>
      </c>
      <c r="Y21" s="15" t="s">
        <v>6143</v>
      </c>
      <c r="AB21" s="51">
        <v>5111</v>
      </c>
      <c r="AC21" s="51">
        <v>131</v>
      </c>
      <c r="AE21" s="45">
        <v>4</v>
      </c>
      <c r="AG21" s="15">
        <v>70950</v>
      </c>
      <c r="AH21" s="46">
        <v>283800</v>
      </c>
      <c r="AL21" s="48">
        <v>8</v>
      </c>
      <c r="AN21" s="45">
        <v>22704</v>
      </c>
      <c r="AO21" s="48">
        <v>33311</v>
      </c>
      <c r="AQ21" s="52" t="s">
        <v>7050</v>
      </c>
      <c r="AR21" s="52">
        <v>156</v>
      </c>
      <c r="AS21" s="52">
        <v>632</v>
      </c>
    </row>
    <row r="22" spans="3:45" x14ac:dyDescent="0.25">
      <c r="C22" s="39" t="s">
        <v>5855</v>
      </c>
      <c r="D22" s="38" t="s">
        <v>3039</v>
      </c>
      <c r="E22" s="38" t="s">
        <v>25</v>
      </c>
      <c r="F22" s="39" t="s">
        <v>24</v>
      </c>
      <c r="G22" t="s">
        <v>24</v>
      </c>
      <c r="H22" s="21">
        <v>9106022227</v>
      </c>
      <c r="I22" t="s">
        <v>24</v>
      </c>
      <c r="J22" s="40" t="s">
        <v>7092</v>
      </c>
      <c r="L22" s="42" t="s">
        <v>26</v>
      </c>
      <c r="M22" s="42" t="s">
        <v>558</v>
      </c>
      <c r="N22" s="43" t="s">
        <v>24</v>
      </c>
      <c r="O22" s="15" t="s">
        <v>6266</v>
      </c>
      <c r="S22" s="40" t="s">
        <v>7093</v>
      </c>
      <c r="V22" s="40" t="s">
        <v>7093</v>
      </c>
      <c r="Y22" s="15" t="s">
        <v>6130</v>
      </c>
      <c r="AB22" s="51">
        <v>5111</v>
      </c>
      <c r="AC22" s="51">
        <v>131</v>
      </c>
      <c r="AE22" s="45">
        <v>1</v>
      </c>
      <c r="AG22" s="15">
        <v>73431</v>
      </c>
      <c r="AH22" s="46">
        <v>73431</v>
      </c>
      <c r="AL22" s="48">
        <v>8</v>
      </c>
      <c r="AN22" s="45">
        <v>5874.4800000000005</v>
      </c>
      <c r="AO22" s="48">
        <v>33311</v>
      </c>
      <c r="AQ22" s="52" t="s">
        <v>7050</v>
      </c>
      <c r="AR22" s="52">
        <v>156</v>
      </c>
      <c r="AS22" s="52">
        <v>632</v>
      </c>
    </row>
    <row r="23" spans="3:45" x14ac:dyDescent="0.25">
      <c r="C23" s="39" t="s">
        <v>5855</v>
      </c>
      <c r="D23" s="38" t="s">
        <v>3039</v>
      </c>
      <c r="E23" s="38" t="s">
        <v>25</v>
      </c>
      <c r="F23" s="39" t="s">
        <v>24</v>
      </c>
      <c r="G23" t="s">
        <v>24</v>
      </c>
      <c r="H23" s="21">
        <v>9106022261</v>
      </c>
      <c r="I23" t="s">
        <v>24</v>
      </c>
      <c r="J23" s="40" t="s">
        <v>7094</v>
      </c>
      <c r="L23" s="42" t="s">
        <v>26</v>
      </c>
      <c r="M23" s="42" t="s">
        <v>431</v>
      </c>
      <c r="N23" s="43" t="s">
        <v>24</v>
      </c>
      <c r="O23" s="15" t="s">
        <v>6271</v>
      </c>
      <c r="S23" s="40" t="s">
        <v>7095</v>
      </c>
      <c r="V23" s="40" t="s">
        <v>7095</v>
      </c>
      <c r="Y23" s="15" t="s">
        <v>6179</v>
      </c>
      <c r="AB23" s="51">
        <v>5111</v>
      </c>
      <c r="AC23" s="51">
        <v>131</v>
      </c>
      <c r="AE23" s="45">
        <v>1</v>
      </c>
      <c r="AG23" s="15">
        <v>111058</v>
      </c>
      <c r="AH23" s="46">
        <v>111058</v>
      </c>
      <c r="AL23" s="48">
        <v>8</v>
      </c>
      <c r="AN23" s="45">
        <v>8884.64</v>
      </c>
      <c r="AO23" s="48">
        <v>33311</v>
      </c>
      <c r="AQ23" s="52" t="s">
        <v>7050</v>
      </c>
      <c r="AR23" s="52">
        <v>156</v>
      </c>
      <c r="AS23" s="52">
        <v>632</v>
      </c>
    </row>
    <row r="24" spans="3:45" x14ac:dyDescent="0.25">
      <c r="C24" s="39" t="s">
        <v>5855</v>
      </c>
      <c r="D24" s="38" t="s">
        <v>3039</v>
      </c>
      <c r="E24" s="38" t="s">
        <v>25</v>
      </c>
      <c r="F24" s="39" t="s">
        <v>24</v>
      </c>
      <c r="G24" t="s">
        <v>24</v>
      </c>
      <c r="H24" s="21">
        <v>9106022317</v>
      </c>
      <c r="I24" t="s">
        <v>24</v>
      </c>
      <c r="J24" s="40" t="s">
        <v>7096</v>
      </c>
      <c r="L24" s="42" t="s">
        <v>26</v>
      </c>
      <c r="M24" s="42" t="s">
        <v>815</v>
      </c>
      <c r="N24" s="43" t="s">
        <v>24</v>
      </c>
      <c r="O24" s="15" t="s">
        <v>6266</v>
      </c>
      <c r="S24" s="40" t="s">
        <v>7097</v>
      </c>
      <c r="V24" s="40" t="s">
        <v>7097</v>
      </c>
      <c r="Y24" s="15" t="s">
        <v>6179</v>
      </c>
      <c r="AB24" s="51">
        <v>5111</v>
      </c>
      <c r="AC24" s="51">
        <v>131</v>
      </c>
      <c r="AE24" s="45">
        <v>4</v>
      </c>
      <c r="AG24" s="15">
        <v>111058</v>
      </c>
      <c r="AH24" s="46">
        <v>444232</v>
      </c>
      <c r="AL24" s="48">
        <v>8</v>
      </c>
      <c r="AN24" s="45">
        <v>35538.559999999998</v>
      </c>
      <c r="AO24" s="48">
        <v>33311</v>
      </c>
      <c r="AQ24" s="52" t="s">
        <v>7050</v>
      </c>
      <c r="AR24" s="52">
        <v>156</v>
      </c>
      <c r="AS24" s="52">
        <v>632</v>
      </c>
    </row>
    <row r="25" spans="3:45" x14ac:dyDescent="0.25">
      <c r="C25" s="39" t="s">
        <v>5855</v>
      </c>
      <c r="D25" s="38" t="s">
        <v>3039</v>
      </c>
      <c r="E25" s="38" t="s">
        <v>25</v>
      </c>
      <c r="F25" s="39" t="s">
        <v>24</v>
      </c>
      <c r="G25" t="s">
        <v>24</v>
      </c>
      <c r="H25" s="21">
        <v>9106022317</v>
      </c>
      <c r="I25" t="s">
        <v>24</v>
      </c>
      <c r="J25" s="40" t="s">
        <v>7096</v>
      </c>
      <c r="L25" s="42" t="s">
        <v>26</v>
      </c>
      <c r="M25" s="42" t="s">
        <v>815</v>
      </c>
      <c r="N25" s="43" t="s">
        <v>24</v>
      </c>
      <c r="O25" s="15" t="s">
        <v>6266</v>
      </c>
      <c r="S25" s="40" t="s">
        <v>7097</v>
      </c>
      <c r="V25" s="40" t="s">
        <v>7097</v>
      </c>
      <c r="Y25" s="15" t="s">
        <v>6254</v>
      </c>
      <c r="AB25" s="51">
        <v>5111</v>
      </c>
      <c r="AC25" s="51">
        <v>131</v>
      </c>
      <c r="AE25" s="45">
        <v>1</v>
      </c>
      <c r="AG25" s="15">
        <v>45588</v>
      </c>
      <c r="AH25" s="46">
        <v>45588</v>
      </c>
      <c r="AL25" s="48">
        <v>8</v>
      </c>
      <c r="AN25" s="45">
        <v>3647.04</v>
      </c>
      <c r="AO25" s="48">
        <v>33311</v>
      </c>
      <c r="AQ25" s="52" t="s">
        <v>7050</v>
      </c>
      <c r="AR25" s="52">
        <v>156</v>
      </c>
      <c r="AS25" s="52">
        <v>632</v>
      </c>
    </row>
    <row r="26" spans="3:45" x14ac:dyDescent="0.25">
      <c r="C26" s="39" t="s">
        <v>5855</v>
      </c>
      <c r="D26" s="38" t="s">
        <v>3039</v>
      </c>
      <c r="E26" s="38" t="s">
        <v>25</v>
      </c>
      <c r="F26" s="39" t="s">
        <v>24</v>
      </c>
      <c r="G26" t="s">
        <v>24</v>
      </c>
      <c r="H26" s="21">
        <v>9106022317</v>
      </c>
      <c r="I26" t="s">
        <v>24</v>
      </c>
      <c r="J26" s="40" t="s">
        <v>7096</v>
      </c>
      <c r="L26" s="42" t="s">
        <v>26</v>
      </c>
      <c r="M26" s="42" t="s">
        <v>815</v>
      </c>
      <c r="N26" s="43" t="s">
        <v>24</v>
      </c>
      <c r="O26" s="15" t="s">
        <v>6266</v>
      </c>
      <c r="S26" s="40" t="s">
        <v>7097</v>
      </c>
      <c r="V26" s="40" t="s">
        <v>7097</v>
      </c>
      <c r="Y26" s="15" t="s">
        <v>6128</v>
      </c>
      <c r="AB26" s="51">
        <v>5111</v>
      </c>
      <c r="AC26" s="51">
        <v>131</v>
      </c>
      <c r="AE26" s="45">
        <v>3</v>
      </c>
      <c r="AG26" s="15">
        <v>60885</v>
      </c>
      <c r="AH26" s="46">
        <v>182655</v>
      </c>
      <c r="AL26" s="48">
        <v>8</v>
      </c>
      <c r="AN26" s="45">
        <v>14612.4</v>
      </c>
      <c r="AO26" s="48">
        <v>33311</v>
      </c>
      <c r="AQ26" s="52" t="s">
        <v>7050</v>
      </c>
      <c r="AR26" s="52">
        <v>156</v>
      </c>
      <c r="AS26" s="52">
        <v>632</v>
      </c>
    </row>
    <row r="27" spans="3:45" x14ac:dyDescent="0.25">
      <c r="C27" s="39" t="s">
        <v>5855</v>
      </c>
      <c r="D27" s="38" t="s">
        <v>3039</v>
      </c>
      <c r="E27" s="38" t="s">
        <v>25</v>
      </c>
      <c r="F27" s="39" t="s">
        <v>24</v>
      </c>
      <c r="G27" t="s">
        <v>24</v>
      </c>
      <c r="H27" s="21">
        <v>9106022324</v>
      </c>
      <c r="I27" t="s">
        <v>24</v>
      </c>
      <c r="J27" s="40" t="s">
        <v>7098</v>
      </c>
      <c r="L27" s="42" t="s">
        <v>26</v>
      </c>
      <c r="M27" s="42" t="s">
        <v>884</v>
      </c>
      <c r="N27" s="43" t="s">
        <v>24</v>
      </c>
      <c r="O27" s="15" t="s">
        <v>6266</v>
      </c>
      <c r="S27" s="40" t="s">
        <v>7099</v>
      </c>
      <c r="V27" s="40" t="s">
        <v>7099</v>
      </c>
      <c r="Y27" s="15" t="s">
        <v>6179</v>
      </c>
      <c r="AB27" s="51">
        <v>5111</v>
      </c>
      <c r="AC27" s="51">
        <v>131</v>
      </c>
      <c r="AE27" s="45">
        <v>2</v>
      </c>
      <c r="AG27" s="15">
        <v>111058</v>
      </c>
      <c r="AH27" s="46">
        <v>222116</v>
      </c>
      <c r="AL27" s="48">
        <v>8</v>
      </c>
      <c r="AN27" s="45">
        <v>17769.28</v>
      </c>
      <c r="AO27" s="48">
        <v>33311</v>
      </c>
      <c r="AQ27" s="52" t="s">
        <v>7050</v>
      </c>
      <c r="AR27" s="52">
        <v>156</v>
      </c>
      <c r="AS27" s="52">
        <v>632</v>
      </c>
    </row>
    <row r="28" spans="3:45" x14ac:dyDescent="0.25">
      <c r="C28" s="39" t="s">
        <v>5855</v>
      </c>
      <c r="D28" s="38" t="s">
        <v>3039</v>
      </c>
      <c r="E28" s="38" t="s">
        <v>25</v>
      </c>
      <c r="F28" s="39" t="s">
        <v>24</v>
      </c>
      <c r="G28" t="s">
        <v>24</v>
      </c>
      <c r="H28" s="21">
        <v>9106022324</v>
      </c>
      <c r="I28" t="s">
        <v>24</v>
      </c>
      <c r="J28" s="40" t="s">
        <v>7098</v>
      </c>
      <c r="L28" s="42" t="s">
        <v>26</v>
      </c>
      <c r="M28" s="42" t="s">
        <v>884</v>
      </c>
      <c r="N28" s="43" t="s">
        <v>24</v>
      </c>
      <c r="O28" s="15" t="s">
        <v>6266</v>
      </c>
      <c r="S28" s="40" t="s">
        <v>7099</v>
      </c>
      <c r="V28" s="40" t="s">
        <v>7099</v>
      </c>
      <c r="Y28" s="15" t="s">
        <v>6143</v>
      </c>
      <c r="AB28" s="51">
        <v>5111</v>
      </c>
      <c r="AC28" s="51">
        <v>131</v>
      </c>
      <c r="AE28" s="45">
        <v>1</v>
      </c>
      <c r="AG28" s="15">
        <v>70950</v>
      </c>
      <c r="AH28" s="46">
        <v>70950</v>
      </c>
      <c r="AL28" s="48">
        <v>8</v>
      </c>
      <c r="AN28" s="45">
        <v>5676</v>
      </c>
      <c r="AO28" s="48">
        <v>33311</v>
      </c>
      <c r="AQ28" s="52" t="s">
        <v>7050</v>
      </c>
      <c r="AR28" s="52">
        <v>156</v>
      </c>
      <c r="AS28" s="52">
        <v>632</v>
      </c>
    </row>
    <row r="29" spans="3:45" x14ac:dyDescent="0.25">
      <c r="C29" s="39" t="s">
        <v>5855</v>
      </c>
      <c r="D29" s="38" t="s">
        <v>3039</v>
      </c>
      <c r="E29" s="38" t="s">
        <v>25</v>
      </c>
      <c r="F29" s="39" t="s">
        <v>24</v>
      </c>
      <c r="G29" t="s">
        <v>24</v>
      </c>
      <c r="H29" s="21">
        <v>9106022342</v>
      </c>
      <c r="I29" t="s">
        <v>24</v>
      </c>
      <c r="J29" s="40" t="s">
        <v>7102</v>
      </c>
      <c r="L29" s="42" t="s">
        <v>26</v>
      </c>
      <c r="M29" s="42" t="s">
        <v>97</v>
      </c>
      <c r="N29" s="43" t="s">
        <v>24</v>
      </c>
      <c r="O29" s="15" t="s">
        <v>5917</v>
      </c>
      <c r="S29" s="40" t="s">
        <v>7103</v>
      </c>
      <c r="V29" s="40" t="s">
        <v>7103</v>
      </c>
      <c r="Y29" s="15" t="s">
        <v>6181</v>
      </c>
      <c r="AB29" s="51">
        <v>5111</v>
      </c>
      <c r="AC29" s="51">
        <v>131</v>
      </c>
      <c r="AE29" s="45">
        <v>4</v>
      </c>
      <c r="AG29" s="15">
        <v>50400</v>
      </c>
      <c r="AH29" s="46">
        <v>201600</v>
      </c>
      <c r="AL29" s="48">
        <v>8</v>
      </c>
      <c r="AN29" s="45">
        <v>16128</v>
      </c>
      <c r="AO29" s="48">
        <v>33311</v>
      </c>
      <c r="AQ29" s="52" t="s">
        <v>7050</v>
      </c>
      <c r="AR29" s="52">
        <v>156</v>
      </c>
      <c r="AS29" s="52">
        <v>632</v>
      </c>
    </row>
    <row r="30" spans="3:45" x14ac:dyDescent="0.25">
      <c r="C30" s="39" t="s">
        <v>5855</v>
      </c>
      <c r="D30" s="38" t="s">
        <v>3039</v>
      </c>
      <c r="E30" s="38" t="s">
        <v>25</v>
      </c>
      <c r="F30" s="39" t="s">
        <v>24</v>
      </c>
      <c r="G30" t="s">
        <v>24</v>
      </c>
      <c r="H30" s="21">
        <v>9106022556</v>
      </c>
      <c r="I30" t="s">
        <v>24</v>
      </c>
      <c r="J30" s="40" t="s">
        <v>7116</v>
      </c>
      <c r="L30" s="42" t="s">
        <v>26</v>
      </c>
      <c r="M30" s="42" t="s">
        <v>671</v>
      </c>
      <c r="N30" s="43" t="s">
        <v>24</v>
      </c>
      <c r="O30" s="15" t="s">
        <v>6266</v>
      </c>
      <c r="S30" s="40" t="s">
        <v>7117</v>
      </c>
      <c r="V30" s="40" t="s">
        <v>7117</v>
      </c>
      <c r="Y30" s="15" t="s">
        <v>6254</v>
      </c>
      <c r="AB30" s="51">
        <v>5111</v>
      </c>
      <c r="AC30" s="51">
        <v>131</v>
      </c>
      <c r="AE30" s="45">
        <v>2</v>
      </c>
      <c r="AG30" s="15">
        <v>45588</v>
      </c>
      <c r="AH30" s="46">
        <v>91176</v>
      </c>
      <c r="AL30" s="48">
        <v>8</v>
      </c>
      <c r="AN30" s="45">
        <v>7294.08</v>
      </c>
      <c r="AO30" s="48">
        <v>33311</v>
      </c>
      <c r="AQ30" s="52" t="s">
        <v>7050</v>
      </c>
      <c r="AR30" s="52">
        <v>156</v>
      </c>
      <c r="AS30" s="52">
        <v>632</v>
      </c>
    </row>
    <row r="31" spans="3:45" x14ac:dyDescent="0.25">
      <c r="C31" s="39" t="s">
        <v>5855</v>
      </c>
      <c r="D31" s="38" t="s">
        <v>3039</v>
      </c>
      <c r="E31" s="38" t="s">
        <v>25</v>
      </c>
      <c r="F31" s="39" t="s">
        <v>24</v>
      </c>
      <c r="G31" t="s">
        <v>24</v>
      </c>
      <c r="H31" s="21">
        <v>9106022614</v>
      </c>
      <c r="I31" t="s">
        <v>24</v>
      </c>
      <c r="J31" s="40" t="s">
        <v>7118</v>
      </c>
      <c r="L31" s="42" t="s">
        <v>26</v>
      </c>
      <c r="M31" s="42" t="s">
        <v>755</v>
      </c>
      <c r="N31" s="43" t="s">
        <v>24</v>
      </c>
      <c r="O31" s="15" t="s">
        <v>6270</v>
      </c>
      <c r="S31" s="40" t="s">
        <v>7119</v>
      </c>
      <c r="V31" s="40" t="s">
        <v>7119</v>
      </c>
      <c r="Y31" s="15" t="s">
        <v>6254</v>
      </c>
      <c r="AB31" s="51">
        <v>5111</v>
      </c>
      <c r="AC31" s="51">
        <v>131</v>
      </c>
      <c r="AE31" s="45">
        <v>1</v>
      </c>
      <c r="AG31" s="15">
        <v>45588</v>
      </c>
      <c r="AH31" s="46">
        <v>45588</v>
      </c>
      <c r="AL31" s="48">
        <v>8</v>
      </c>
      <c r="AN31" s="45">
        <v>3647.04</v>
      </c>
      <c r="AO31" s="48">
        <v>33311</v>
      </c>
      <c r="AQ31" s="52" t="s">
        <v>7050</v>
      </c>
      <c r="AR31" s="52">
        <v>156</v>
      </c>
      <c r="AS31" s="52">
        <v>632</v>
      </c>
    </row>
    <row r="32" spans="3:45" x14ac:dyDescent="0.25">
      <c r="C32" s="39" t="s">
        <v>5855</v>
      </c>
      <c r="D32" s="38" t="s">
        <v>3039</v>
      </c>
      <c r="E32" s="38" t="s">
        <v>25</v>
      </c>
      <c r="F32" s="39" t="s">
        <v>24</v>
      </c>
      <c r="G32" t="s">
        <v>24</v>
      </c>
      <c r="H32" s="21">
        <v>9106022614</v>
      </c>
      <c r="I32" t="s">
        <v>24</v>
      </c>
      <c r="J32" s="40" t="s">
        <v>7118</v>
      </c>
      <c r="L32" s="42" t="s">
        <v>26</v>
      </c>
      <c r="M32" s="42" t="s">
        <v>755</v>
      </c>
      <c r="N32" s="43" t="s">
        <v>24</v>
      </c>
      <c r="O32" s="15" t="s">
        <v>6270</v>
      </c>
      <c r="S32" s="40" t="s">
        <v>7119</v>
      </c>
      <c r="V32" s="40" t="s">
        <v>7119</v>
      </c>
      <c r="Y32" s="15" t="s">
        <v>6183</v>
      </c>
      <c r="AB32" s="51">
        <v>5111</v>
      </c>
      <c r="AC32" s="51">
        <v>131</v>
      </c>
      <c r="AE32" s="45">
        <v>2</v>
      </c>
      <c r="AG32" s="15">
        <v>41150</v>
      </c>
      <c r="AH32" s="46">
        <v>82300</v>
      </c>
      <c r="AL32" s="48">
        <v>8</v>
      </c>
      <c r="AN32" s="45">
        <v>6584</v>
      </c>
      <c r="AO32" s="48">
        <v>33311</v>
      </c>
      <c r="AQ32" s="52" t="s">
        <v>7050</v>
      </c>
      <c r="AR32" s="52">
        <v>156</v>
      </c>
      <c r="AS32" s="52">
        <v>632</v>
      </c>
    </row>
    <row r="33" spans="3:45" x14ac:dyDescent="0.25">
      <c r="C33" s="39" t="s">
        <v>5855</v>
      </c>
      <c r="D33" s="38" t="s">
        <v>3039</v>
      </c>
      <c r="E33" s="38" t="s">
        <v>25</v>
      </c>
      <c r="F33" s="39" t="s">
        <v>24</v>
      </c>
      <c r="G33" t="s">
        <v>24</v>
      </c>
      <c r="H33" s="21">
        <v>9106022649</v>
      </c>
      <c r="I33" t="s">
        <v>24</v>
      </c>
      <c r="J33" s="40" t="s">
        <v>7120</v>
      </c>
      <c r="L33" s="42" t="s">
        <v>26</v>
      </c>
      <c r="M33" s="42" t="s">
        <v>63</v>
      </c>
      <c r="N33" s="43" t="s">
        <v>24</v>
      </c>
      <c r="O33" s="15" t="s">
        <v>6266</v>
      </c>
      <c r="S33" s="40" t="s">
        <v>7121</v>
      </c>
      <c r="V33" s="40" t="s">
        <v>7121</v>
      </c>
      <c r="Y33" s="15" t="s">
        <v>6130</v>
      </c>
      <c r="AB33" s="51">
        <v>5111</v>
      </c>
      <c r="AC33" s="51">
        <v>131</v>
      </c>
      <c r="AE33" s="45">
        <v>2</v>
      </c>
      <c r="AG33" s="15">
        <v>73431</v>
      </c>
      <c r="AH33" s="46">
        <v>146862</v>
      </c>
      <c r="AL33" s="48">
        <v>8</v>
      </c>
      <c r="AN33" s="45">
        <v>11748.960000000001</v>
      </c>
      <c r="AO33" s="48">
        <v>33311</v>
      </c>
      <c r="AQ33" s="52" t="s">
        <v>7050</v>
      </c>
      <c r="AR33" s="52">
        <v>156</v>
      </c>
      <c r="AS33" s="52">
        <v>632</v>
      </c>
    </row>
    <row r="34" spans="3:45" x14ac:dyDescent="0.25">
      <c r="C34" s="39" t="s">
        <v>5855</v>
      </c>
      <c r="D34" s="38" t="s">
        <v>3039</v>
      </c>
      <c r="E34" s="38" t="s">
        <v>25</v>
      </c>
      <c r="F34" s="39" t="s">
        <v>24</v>
      </c>
      <c r="G34" t="s">
        <v>24</v>
      </c>
      <c r="H34" s="21">
        <v>9106022649</v>
      </c>
      <c r="I34" t="s">
        <v>24</v>
      </c>
      <c r="J34" s="40" t="s">
        <v>7120</v>
      </c>
      <c r="L34" s="42" t="s">
        <v>26</v>
      </c>
      <c r="M34" s="42" t="s">
        <v>63</v>
      </c>
      <c r="N34" s="43" t="s">
        <v>24</v>
      </c>
      <c r="O34" s="15" t="s">
        <v>6266</v>
      </c>
      <c r="S34" s="40" t="s">
        <v>7121</v>
      </c>
      <c r="V34" s="40" t="s">
        <v>7121</v>
      </c>
      <c r="Y34" s="15" t="s">
        <v>6143</v>
      </c>
      <c r="AB34" s="51">
        <v>5111</v>
      </c>
      <c r="AC34" s="51">
        <v>131</v>
      </c>
      <c r="AE34" s="45">
        <v>1</v>
      </c>
      <c r="AG34" s="15">
        <v>70950</v>
      </c>
      <c r="AH34" s="46">
        <v>70950</v>
      </c>
      <c r="AL34" s="48">
        <v>8</v>
      </c>
      <c r="AN34" s="45">
        <v>5676</v>
      </c>
      <c r="AO34" s="48">
        <v>33311</v>
      </c>
      <c r="AQ34" s="52" t="s">
        <v>7050</v>
      </c>
      <c r="AR34" s="52">
        <v>156</v>
      </c>
      <c r="AS34" s="52">
        <v>632</v>
      </c>
    </row>
    <row r="35" spans="3:45" x14ac:dyDescent="0.25">
      <c r="C35" s="39" t="s">
        <v>5855</v>
      </c>
      <c r="D35" s="38" t="s">
        <v>3039</v>
      </c>
      <c r="E35" s="38" t="s">
        <v>25</v>
      </c>
      <c r="F35" s="39" t="s">
        <v>24</v>
      </c>
      <c r="G35" t="s">
        <v>24</v>
      </c>
      <c r="H35" s="21">
        <v>9106022744</v>
      </c>
      <c r="I35" t="s">
        <v>24</v>
      </c>
      <c r="J35" s="40" t="s">
        <v>7125</v>
      </c>
      <c r="L35" s="42" t="s">
        <v>26</v>
      </c>
      <c r="M35" s="42" t="s">
        <v>386</v>
      </c>
      <c r="N35" s="43" t="s">
        <v>24</v>
      </c>
      <c r="O35" s="15" t="s">
        <v>6266</v>
      </c>
      <c r="S35" s="40" t="s">
        <v>7126</v>
      </c>
      <c r="V35" s="40" t="s">
        <v>7126</v>
      </c>
      <c r="Y35" s="15" t="s">
        <v>6254</v>
      </c>
      <c r="AB35" s="51">
        <v>5111</v>
      </c>
      <c r="AC35" s="51">
        <v>131</v>
      </c>
      <c r="AE35" s="45">
        <v>1</v>
      </c>
      <c r="AG35" s="15">
        <v>45588</v>
      </c>
      <c r="AH35" s="46">
        <v>45588</v>
      </c>
      <c r="AL35" s="48">
        <v>8</v>
      </c>
      <c r="AN35" s="45">
        <v>3647.04</v>
      </c>
      <c r="AO35" s="48">
        <v>33311</v>
      </c>
      <c r="AQ35" s="52" t="s">
        <v>7050</v>
      </c>
      <c r="AR35" s="52">
        <v>156</v>
      </c>
      <c r="AS35" s="52">
        <v>632</v>
      </c>
    </row>
    <row r="36" spans="3:45" x14ac:dyDescent="0.25">
      <c r="C36" s="39" t="s">
        <v>5855</v>
      </c>
      <c r="D36" s="38" t="s">
        <v>3039</v>
      </c>
      <c r="E36" s="38" t="s">
        <v>25</v>
      </c>
      <c r="F36" s="39" t="s">
        <v>24</v>
      </c>
      <c r="G36" t="s">
        <v>24</v>
      </c>
      <c r="H36" s="21">
        <v>9106022744</v>
      </c>
      <c r="I36" t="s">
        <v>24</v>
      </c>
      <c r="J36" s="40" t="s">
        <v>7125</v>
      </c>
      <c r="L36" s="42" t="s">
        <v>26</v>
      </c>
      <c r="M36" s="42" t="s">
        <v>386</v>
      </c>
      <c r="N36" s="43" t="s">
        <v>24</v>
      </c>
      <c r="O36" s="15" t="s">
        <v>6266</v>
      </c>
      <c r="S36" s="40" t="s">
        <v>7126</v>
      </c>
      <c r="V36" s="40" t="s">
        <v>7126</v>
      </c>
      <c r="Y36" s="15" t="s">
        <v>6179</v>
      </c>
      <c r="AB36" s="51">
        <v>5111</v>
      </c>
      <c r="AC36" s="51">
        <v>131</v>
      </c>
      <c r="AE36" s="45">
        <v>4</v>
      </c>
      <c r="AG36" s="15">
        <v>111058</v>
      </c>
      <c r="AH36" s="46">
        <v>444232</v>
      </c>
      <c r="AL36" s="48">
        <v>8</v>
      </c>
      <c r="AN36" s="45">
        <v>35538.559999999998</v>
      </c>
      <c r="AO36" s="48">
        <v>33311</v>
      </c>
      <c r="AQ36" s="52" t="s">
        <v>7050</v>
      </c>
      <c r="AR36" s="52">
        <v>156</v>
      </c>
      <c r="AS36" s="52">
        <v>632</v>
      </c>
    </row>
    <row r="37" spans="3:45" x14ac:dyDescent="0.25">
      <c r="C37" s="39" t="s">
        <v>5855</v>
      </c>
      <c r="D37" s="38" t="s">
        <v>3039</v>
      </c>
      <c r="E37" s="38" t="s">
        <v>25</v>
      </c>
      <c r="F37" s="39" t="s">
        <v>24</v>
      </c>
      <c r="G37" t="s">
        <v>24</v>
      </c>
      <c r="H37" s="21">
        <v>9106022828</v>
      </c>
      <c r="I37" t="s">
        <v>24</v>
      </c>
      <c r="J37" s="40" t="s">
        <v>7128</v>
      </c>
      <c r="L37" s="42" t="s">
        <v>26</v>
      </c>
      <c r="M37" s="42" t="s">
        <v>881</v>
      </c>
      <c r="N37" s="43" t="s">
        <v>24</v>
      </c>
      <c r="O37" s="15" t="s">
        <v>6024</v>
      </c>
      <c r="S37" s="40" t="s">
        <v>7129</v>
      </c>
      <c r="V37" s="40" t="s">
        <v>7129</v>
      </c>
      <c r="Y37" s="15" t="s">
        <v>6254</v>
      </c>
      <c r="AB37" s="51">
        <v>5111</v>
      </c>
      <c r="AC37" s="51">
        <v>131</v>
      </c>
      <c r="AE37" s="45">
        <v>1</v>
      </c>
      <c r="AG37" s="15">
        <v>45588</v>
      </c>
      <c r="AH37" s="46">
        <v>45588</v>
      </c>
      <c r="AL37" s="48">
        <v>8</v>
      </c>
      <c r="AN37" s="45">
        <v>3647.04</v>
      </c>
      <c r="AO37" s="48">
        <v>33311</v>
      </c>
      <c r="AQ37" s="52" t="s">
        <v>7050</v>
      </c>
      <c r="AR37" s="52">
        <v>156</v>
      </c>
      <c r="AS37" s="52">
        <v>632</v>
      </c>
    </row>
    <row r="38" spans="3:45" x14ac:dyDescent="0.25">
      <c r="C38" s="39" t="s">
        <v>5855</v>
      </c>
      <c r="D38" s="38" t="s">
        <v>3039</v>
      </c>
      <c r="E38" s="38" t="s">
        <v>25</v>
      </c>
      <c r="F38" s="39" t="s">
        <v>24</v>
      </c>
      <c r="G38" t="s">
        <v>24</v>
      </c>
      <c r="H38" s="21">
        <v>9106022806</v>
      </c>
      <c r="I38" t="s">
        <v>24</v>
      </c>
      <c r="J38" s="40" t="s">
        <v>7130</v>
      </c>
      <c r="L38" s="42" t="s">
        <v>26</v>
      </c>
      <c r="M38" s="42" t="s">
        <v>380</v>
      </c>
      <c r="N38" s="43" t="s">
        <v>24</v>
      </c>
      <c r="O38" s="15" t="s">
        <v>5917</v>
      </c>
      <c r="S38" s="40" t="s">
        <v>7131</v>
      </c>
      <c r="V38" s="40" t="s">
        <v>7131</v>
      </c>
      <c r="Y38" s="15" t="s">
        <v>6254</v>
      </c>
      <c r="AB38" s="51">
        <v>5111</v>
      </c>
      <c r="AC38" s="51">
        <v>131</v>
      </c>
      <c r="AE38" s="45">
        <v>3</v>
      </c>
      <c r="AG38" s="15">
        <v>45588</v>
      </c>
      <c r="AH38" s="46">
        <v>136764</v>
      </c>
      <c r="AL38" s="48">
        <v>8</v>
      </c>
      <c r="AN38" s="45">
        <v>10941.12</v>
      </c>
      <c r="AO38" s="48">
        <v>33311</v>
      </c>
      <c r="AQ38" s="52" t="s">
        <v>7050</v>
      </c>
      <c r="AR38" s="52">
        <v>156</v>
      </c>
      <c r="AS38" s="52">
        <v>632</v>
      </c>
    </row>
    <row r="39" spans="3:45" x14ac:dyDescent="0.25">
      <c r="C39" s="39" t="s">
        <v>5855</v>
      </c>
      <c r="D39" s="38" t="s">
        <v>3039</v>
      </c>
      <c r="E39" s="38" t="s">
        <v>25</v>
      </c>
      <c r="F39" s="39" t="s">
        <v>24</v>
      </c>
      <c r="G39" t="s">
        <v>24</v>
      </c>
      <c r="H39" s="21">
        <v>9106022902</v>
      </c>
      <c r="I39" t="s">
        <v>24</v>
      </c>
      <c r="J39" s="40" t="s">
        <v>7134</v>
      </c>
      <c r="L39" s="42" t="s">
        <v>26</v>
      </c>
      <c r="M39" s="42" t="s">
        <v>425</v>
      </c>
      <c r="N39" s="43" t="s">
        <v>24</v>
      </c>
      <c r="O39" s="15" t="s">
        <v>5937</v>
      </c>
      <c r="S39" s="40" t="s">
        <v>7135</v>
      </c>
      <c r="V39" s="40" t="s">
        <v>7135</v>
      </c>
      <c r="Y39" s="15" t="s">
        <v>6181</v>
      </c>
      <c r="AB39" s="51">
        <v>5111</v>
      </c>
      <c r="AC39" s="51">
        <v>131</v>
      </c>
      <c r="AE39" s="45">
        <v>4</v>
      </c>
      <c r="AG39" s="15">
        <v>50400</v>
      </c>
      <c r="AH39" s="46">
        <v>201600</v>
      </c>
      <c r="AL39" s="48">
        <v>8</v>
      </c>
      <c r="AN39" s="45">
        <v>16128</v>
      </c>
      <c r="AO39" s="48">
        <v>33311</v>
      </c>
      <c r="AQ39" s="52" t="s">
        <v>7050</v>
      </c>
      <c r="AR39" s="52">
        <v>156</v>
      </c>
      <c r="AS39" s="52">
        <v>632</v>
      </c>
    </row>
    <row r="40" spans="3:45" x14ac:dyDescent="0.25">
      <c r="C40" s="39" t="s">
        <v>5855</v>
      </c>
      <c r="D40" s="38" t="s">
        <v>3039</v>
      </c>
      <c r="E40" s="38" t="s">
        <v>25</v>
      </c>
      <c r="F40" s="39" t="s">
        <v>24</v>
      </c>
      <c r="G40" t="s">
        <v>24</v>
      </c>
      <c r="H40" s="21">
        <v>9106022902</v>
      </c>
      <c r="I40" t="s">
        <v>24</v>
      </c>
      <c r="J40" s="40" t="s">
        <v>7134</v>
      </c>
      <c r="L40" s="42" t="s">
        <v>26</v>
      </c>
      <c r="M40" s="42" t="s">
        <v>425</v>
      </c>
      <c r="N40" s="43" t="s">
        <v>24</v>
      </c>
      <c r="O40" s="15" t="s">
        <v>5937</v>
      </c>
      <c r="S40" s="40" t="s">
        <v>7135</v>
      </c>
      <c r="V40" s="40" t="s">
        <v>7135</v>
      </c>
      <c r="Y40" s="15" t="s">
        <v>6172</v>
      </c>
      <c r="AB40" s="51">
        <v>5111</v>
      </c>
      <c r="AC40" s="51">
        <v>131</v>
      </c>
      <c r="AE40" s="45">
        <v>4</v>
      </c>
      <c r="AG40" s="15">
        <v>49500</v>
      </c>
      <c r="AH40" s="46">
        <v>198000</v>
      </c>
      <c r="AL40" s="48">
        <v>8</v>
      </c>
      <c r="AN40" s="45">
        <v>15840</v>
      </c>
      <c r="AO40" s="48">
        <v>33311</v>
      </c>
      <c r="AQ40" s="52" t="s">
        <v>7050</v>
      </c>
      <c r="AR40" s="52">
        <v>156</v>
      </c>
      <c r="AS40" s="52">
        <v>632</v>
      </c>
    </row>
    <row r="41" spans="3:45" x14ac:dyDescent="0.25">
      <c r="C41" s="39" t="s">
        <v>5855</v>
      </c>
      <c r="D41" s="38" t="s">
        <v>3039</v>
      </c>
      <c r="E41" s="38" t="s">
        <v>25</v>
      </c>
      <c r="F41" s="39" t="s">
        <v>24</v>
      </c>
      <c r="G41" t="s">
        <v>24</v>
      </c>
      <c r="H41" s="21">
        <v>9106022904</v>
      </c>
      <c r="I41" t="s">
        <v>24</v>
      </c>
      <c r="J41" s="40" t="s">
        <v>7136</v>
      </c>
      <c r="L41" s="42" t="s">
        <v>26</v>
      </c>
      <c r="M41" s="42" t="s">
        <v>842</v>
      </c>
      <c r="N41" s="43" t="s">
        <v>24</v>
      </c>
      <c r="O41" s="15" t="s">
        <v>6266</v>
      </c>
      <c r="S41" s="40" t="s">
        <v>7137</v>
      </c>
      <c r="V41" s="40" t="s">
        <v>7137</v>
      </c>
      <c r="Y41" s="15" t="s">
        <v>6179</v>
      </c>
      <c r="AB41" s="51">
        <v>5111</v>
      </c>
      <c r="AC41" s="51">
        <v>131</v>
      </c>
      <c r="AE41" s="45">
        <v>1</v>
      </c>
      <c r="AG41" s="15">
        <v>111058</v>
      </c>
      <c r="AH41" s="46">
        <v>111058</v>
      </c>
      <c r="AL41" s="48">
        <v>8</v>
      </c>
      <c r="AN41" s="45">
        <v>8884.64</v>
      </c>
      <c r="AO41" s="48">
        <v>33311</v>
      </c>
      <c r="AQ41" s="52" t="s">
        <v>7050</v>
      </c>
      <c r="AR41" s="52">
        <v>156</v>
      </c>
      <c r="AS41" s="52">
        <v>632</v>
      </c>
    </row>
    <row r="42" spans="3:45" x14ac:dyDescent="0.25">
      <c r="C42" s="39" t="s">
        <v>5855</v>
      </c>
      <c r="D42" s="38" t="s">
        <v>3039</v>
      </c>
      <c r="E42" s="38" t="s">
        <v>25</v>
      </c>
      <c r="F42" s="39" t="s">
        <v>24</v>
      </c>
      <c r="G42" t="s">
        <v>24</v>
      </c>
      <c r="H42" s="21">
        <v>9106022904</v>
      </c>
      <c r="I42" t="s">
        <v>24</v>
      </c>
      <c r="J42" s="40" t="s">
        <v>7136</v>
      </c>
      <c r="L42" s="42" t="s">
        <v>26</v>
      </c>
      <c r="M42" s="42" t="s">
        <v>842</v>
      </c>
      <c r="N42" s="43" t="s">
        <v>24</v>
      </c>
      <c r="O42" s="15" t="s">
        <v>6266</v>
      </c>
      <c r="S42" s="40" t="s">
        <v>7137</v>
      </c>
      <c r="V42" s="40" t="s">
        <v>7137</v>
      </c>
      <c r="Y42" s="15" t="s">
        <v>6254</v>
      </c>
      <c r="AB42" s="51">
        <v>5111</v>
      </c>
      <c r="AC42" s="51">
        <v>131</v>
      </c>
      <c r="AE42" s="45">
        <v>1</v>
      </c>
      <c r="AG42" s="15">
        <v>45588</v>
      </c>
      <c r="AH42" s="46">
        <v>45588</v>
      </c>
      <c r="AL42" s="48">
        <v>8</v>
      </c>
      <c r="AN42" s="45">
        <v>3647.04</v>
      </c>
      <c r="AO42" s="48">
        <v>33311</v>
      </c>
      <c r="AQ42" s="52" t="s">
        <v>7050</v>
      </c>
      <c r="AR42" s="52">
        <v>156</v>
      </c>
      <c r="AS42" s="52">
        <v>632</v>
      </c>
    </row>
    <row r="43" spans="3:45" x14ac:dyDescent="0.25">
      <c r="C43" s="39" t="s">
        <v>5855</v>
      </c>
      <c r="D43" s="38" t="s">
        <v>3039</v>
      </c>
      <c r="E43" s="38" t="s">
        <v>25</v>
      </c>
      <c r="F43" s="39" t="s">
        <v>24</v>
      </c>
      <c r="G43" t="s">
        <v>24</v>
      </c>
      <c r="H43" s="21">
        <v>9106022957</v>
      </c>
      <c r="I43" t="s">
        <v>24</v>
      </c>
      <c r="J43" s="40" t="s">
        <v>7138</v>
      </c>
      <c r="L43" s="42" t="s">
        <v>26</v>
      </c>
      <c r="M43" s="42" t="s">
        <v>139</v>
      </c>
      <c r="N43" s="43" t="s">
        <v>24</v>
      </c>
      <c r="O43" s="15" t="s">
        <v>6266</v>
      </c>
      <c r="S43" s="40" t="s">
        <v>7139</v>
      </c>
      <c r="V43" s="40" t="s">
        <v>7139</v>
      </c>
      <c r="Y43" s="15" t="s">
        <v>6254</v>
      </c>
      <c r="AB43" s="51">
        <v>5111</v>
      </c>
      <c r="AC43" s="51">
        <v>131</v>
      </c>
      <c r="AE43" s="45">
        <v>2</v>
      </c>
      <c r="AG43" s="15">
        <v>45588</v>
      </c>
      <c r="AH43" s="46">
        <v>91176</v>
      </c>
      <c r="AL43" s="48">
        <v>8</v>
      </c>
      <c r="AN43" s="45">
        <v>7294.08</v>
      </c>
      <c r="AO43" s="48">
        <v>33311</v>
      </c>
      <c r="AQ43" s="52" t="s">
        <v>7050</v>
      </c>
      <c r="AR43" s="52">
        <v>156</v>
      </c>
      <c r="AS43" s="52">
        <v>632</v>
      </c>
    </row>
    <row r="44" spans="3:45" x14ac:dyDescent="0.25">
      <c r="C44" s="39" t="s">
        <v>5855</v>
      </c>
      <c r="D44" s="38" t="s">
        <v>3039</v>
      </c>
      <c r="E44" s="38" t="s">
        <v>25</v>
      </c>
      <c r="F44" s="39" t="s">
        <v>24</v>
      </c>
      <c r="G44" t="s">
        <v>24</v>
      </c>
      <c r="H44" s="21">
        <v>9106022957</v>
      </c>
      <c r="I44" t="s">
        <v>24</v>
      </c>
      <c r="J44" s="40" t="s">
        <v>7138</v>
      </c>
      <c r="L44" s="42" t="s">
        <v>26</v>
      </c>
      <c r="M44" s="42" t="s">
        <v>139</v>
      </c>
      <c r="N44" s="43" t="s">
        <v>24</v>
      </c>
      <c r="O44" s="15" t="s">
        <v>6266</v>
      </c>
      <c r="S44" s="40" t="s">
        <v>7139</v>
      </c>
      <c r="V44" s="40" t="s">
        <v>7139</v>
      </c>
      <c r="Y44" s="15" t="s">
        <v>6179</v>
      </c>
      <c r="AB44" s="51">
        <v>5111</v>
      </c>
      <c r="AC44" s="51">
        <v>131</v>
      </c>
      <c r="AE44" s="45">
        <v>1</v>
      </c>
      <c r="AG44" s="15">
        <v>111058</v>
      </c>
      <c r="AH44" s="46">
        <v>111058</v>
      </c>
      <c r="AL44" s="48">
        <v>8</v>
      </c>
      <c r="AN44" s="45">
        <v>8884.64</v>
      </c>
      <c r="AO44" s="48">
        <v>33311</v>
      </c>
      <c r="AQ44" s="52" t="s">
        <v>7050</v>
      </c>
      <c r="AR44" s="52">
        <v>156</v>
      </c>
      <c r="AS44" s="52">
        <v>632</v>
      </c>
    </row>
    <row r="45" spans="3:45" x14ac:dyDescent="0.25">
      <c r="C45" s="39" t="s">
        <v>5855</v>
      </c>
      <c r="D45" s="38" t="s">
        <v>3039</v>
      </c>
      <c r="E45" s="38" t="s">
        <v>25</v>
      </c>
      <c r="F45" s="39" t="s">
        <v>24</v>
      </c>
      <c r="G45" t="s">
        <v>24</v>
      </c>
      <c r="H45" s="21">
        <v>9106022957</v>
      </c>
      <c r="I45" t="s">
        <v>24</v>
      </c>
      <c r="J45" s="40" t="s">
        <v>7138</v>
      </c>
      <c r="L45" s="42" t="s">
        <v>26</v>
      </c>
      <c r="M45" s="42" t="s">
        <v>139</v>
      </c>
      <c r="N45" s="43" t="s">
        <v>24</v>
      </c>
      <c r="O45" s="15" t="s">
        <v>6266</v>
      </c>
      <c r="S45" s="40" t="s">
        <v>7139</v>
      </c>
      <c r="V45" s="40" t="s">
        <v>7139</v>
      </c>
      <c r="Y45" s="15" t="s">
        <v>6181</v>
      </c>
      <c r="AB45" s="51">
        <v>5111</v>
      </c>
      <c r="AC45" s="51">
        <v>131</v>
      </c>
      <c r="AE45" s="45">
        <v>1</v>
      </c>
      <c r="AG45" s="15">
        <v>50400</v>
      </c>
      <c r="AH45" s="46">
        <v>50400</v>
      </c>
      <c r="AL45" s="48">
        <v>8</v>
      </c>
      <c r="AN45" s="45">
        <v>4032</v>
      </c>
      <c r="AO45" s="48">
        <v>33311</v>
      </c>
      <c r="AQ45" s="52" t="s">
        <v>7050</v>
      </c>
      <c r="AR45" s="52">
        <v>156</v>
      </c>
      <c r="AS45" s="52">
        <v>632</v>
      </c>
    </row>
    <row r="46" spans="3:45" x14ac:dyDescent="0.25">
      <c r="C46" s="39" t="s">
        <v>5855</v>
      </c>
      <c r="D46" s="38" t="s">
        <v>3039</v>
      </c>
      <c r="E46" s="38" t="s">
        <v>25</v>
      </c>
      <c r="F46" s="39" t="s">
        <v>24</v>
      </c>
      <c r="G46" t="s">
        <v>24</v>
      </c>
      <c r="H46" s="21">
        <v>9106022957</v>
      </c>
      <c r="I46" t="s">
        <v>24</v>
      </c>
      <c r="J46" s="40" t="s">
        <v>7138</v>
      </c>
      <c r="L46" s="42" t="s">
        <v>26</v>
      </c>
      <c r="M46" s="42" t="s">
        <v>139</v>
      </c>
      <c r="N46" s="43" t="s">
        <v>24</v>
      </c>
      <c r="O46" s="15" t="s">
        <v>6266</v>
      </c>
      <c r="S46" s="40" t="s">
        <v>7139</v>
      </c>
      <c r="V46" s="40" t="s">
        <v>7139</v>
      </c>
      <c r="Y46" s="15" t="s">
        <v>6172</v>
      </c>
      <c r="AB46" s="51">
        <v>5111</v>
      </c>
      <c r="AC46" s="51">
        <v>131</v>
      </c>
      <c r="AE46" s="45">
        <v>1</v>
      </c>
      <c r="AG46" s="15">
        <v>49500</v>
      </c>
      <c r="AH46" s="46">
        <v>49500</v>
      </c>
      <c r="AL46" s="48">
        <v>8</v>
      </c>
      <c r="AN46" s="45">
        <v>3960</v>
      </c>
      <c r="AO46" s="48">
        <v>33311</v>
      </c>
      <c r="AQ46" s="52" t="s">
        <v>7050</v>
      </c>
      <c r="AR46" s="52">
        <v>156</v>
      </c>
      <c r="AS46" s="52">
        <v>632</v>
      </c>
    </row>
    <row r="47" spans="3:45" x14ac:dyDescent="0.25">
      <c r="C47" s="39" t="s">
        <v>5855</v>
      </c>
      <c r="D47" s="38" t="s">
        <v>3039</v>
      </c>
      <c r="E47" s="38" t="s">
        <v>25</v>
      </c>
      <c r="F47" s="39" t="s">
        <v>24</v>
      </c>
      <c r="G47" t="s">
        <v>24</v>
      </c>
      <c r="H47" s="21">
        <v>9106023022</v>
      </c>
      <c r="I47" t="s">
        <v>24</v>
      </c>
      <c r="J47" s="40" t="s">
        <v>7145</v>
      </c>
      <c r="L47" s="42" t="s">
        <v>26</v>
      </c>
      <c r="M47" s="42" t="s">
        <v>286</v>
      </c>
      <c r="N47" s="43" t="s">
        <v>24</v>
      </c>
      <c r="O47" s="15" t="s">
        <v>6266</v>
      </c>
      <c r="S47" s="40" t="s">
        <v>7146</v>
      </c>
      <c r="V47" s="40" t="s">
        <v>7146</v>
      </c>
      <c r="Y47" s="15" t="s">
        <v>6179</v>
      </c>
      <c r="AB47" s="51">
        <v>5111</v>
      </c>
      <c r="AC47" s="51">
        <v>131</v>
      </c>
      <c r="AE47" s="45">
        <v>4</v>
      </c>
      <c r="AG47" s="15">
        <v>111058</v>
      </c>
      <c r="AH47" s="46">
        <v>444232</v>
      </c>
      <c r="AL47" s="48">
        <v>8</v>
      </c>
      <c r="AN47" s="45">
        <v>35538.559999999998</v>
      </c>
      <c r="AO47" s="48">
        <v>33311</v>
      </c>
      <c r="AQ47" s="52" t="s">
        <v>7050</v>
      </c>
      <c r="AR47" s="52">
        <v>156</v>
      </c>
      <c r="AS47" s="52">
        <v>632</v>
      </c>
    </row>
    <row r="48" spans="3:45" x14ac:dyDescent="0.25">
      <c r="C48" s="39" t="s">
        <v>5855</v>
      </c>
      <c r="D48" s="38" t="s">
        <v>3039</v>
      </c>
      <c r="E48" s="38" t="s">
        <v>25</v>
      </c>
      <c r="F48" s="39" t="s">
        <v>24</v>
      </c>
      <c r="G48" t="s">
        <v>24</v>
      </c>
      <c r="H48" s="21">
        <v>9106023022</v>
      </c>
      <c r="I48" t="s">
        <v>24</v>
      </c>
      <c r="J48" s="40" t="s">
        <v>7145</v>
      </c>
      <c r="L48" s="42" t="s">
        <v>26</v>
      </c>
      <c r="M48" s="42" t="s">
        <v>286</v>
      </c>
      <c r="N48" s="43" t="s">
        <v>24</v>
      </c>
      <c r="O48" s="15" t="s">
        <v>6266</v>
      </c>
      <c r="S48" s="40" t="s">
        <v>7146</v>
      </c>
      <c r="V48" s="40" t="s">
        <v>7146</v>
      </c>
      <c r="Y48" s="15" t="s">
        <v>6128</v>
      </c>
      <c r="AB48" s="51">
        <v>5111</v>
      </c>
      <c r="AC48" s="51">
        <v>131</v>
      </c>
      <c r="AE48" s="45">
        <v>1</v>
      </c>
      <c r="AG48" s="15">
        <v>60885</v>
      </c>
      <c r="AH48" s="46">
        <v>60885</v>
      </c>
      <c r="AL48" s="48">
        <v>8</v>
      </c>
      <c r="AN48" s="45">
        <v>4870.8</v>
      </c>
      <c r="AO48" s="48">
        <v>33311</v>
      </c>
      <c r="AQ48" s="52" t="s">
        <v>7050</v>
      </c>
      <c r="AR48" s="52">
        <v>156</v>
      </c>
      <c r="AS48" s="52">
        <v>632</v>
      </c>
    </row>
    <row r="49" spans="3:45" x14ac:dyDescent="0.25">
      <c r="C49" s="39" t="s">
        <v>5855</v>
      </c>
      <c r="D49" s="38" t="s">
        <v>3039</v>
      </c>
      <c r="E49" s="38" t="s">
        <v>25</v>
      </c>
      <c r="F49" s="39" t="s">
        <v>24</v>
      </c>
      <c r="G49" t="s">
        <v>24</v>
      </c>
      <c r="H49" s="21">
        <v>9106023067</v>
      </c>
      <c r="I49" t="s">
        <v>24</v>
      </c>
      <c r="J49" s="40" t="s">
        <v>7150</v>
      </c>
      <c r="L49" s="42" t="s">
        <v>26</v>
      </c>
      <c r="M49" s="42" t="s">
        <v>419</v>
      </c>
      <c r="N49" s="43" t="s">
        <v>24</v>
      </c>
      <c r="O49" s="15" t="s">
        <v>6266</v>
      </c>
      <c r="S49" s="40" t="s">
        <v>7146</v>
      </c>
      <c r="V49" s="40" t="s">
        <v>7146</v>
      </c>
      <c r="Y49" s="15" t="s">
        <v>6179</v>
      </c>
      <c r="AB49" s="51">
        <v>5111</v>
      </c>
      <c r="AC49" s="51">
        <v>131</v>
      </c>
      <c r="AE49" s="45">
        <v>3</v>
      </c>
      <c r="AG49" s="15">
        <v>111058</v>
      </c>
      <c r="AH49" s="46">
        <v>333174</v>
      </c>
      <c r="AL49" s="48">
        <v>8</v>
      </c>
      <c r="AN49" s="45">
        <v>26653.920000000002</v>
      </c>
      <c r="AO49" s="48">
        <v>33311</v>
      </c>
      <c r="AQ49" s="52" t="s">
        <v>7050</v>
      </c>
      <c r="AR49" s="52">
        <v>156</v>
      </c>
      <c r="AS49" s="52">
        <v>632</v>
      </c>
    </row>
    <row r="50" spans="3:45" x14ac:dyDescent="0.25">
      <c r="C50" s="39" t="s">
        <v>5855</v>
      </c>
      <c r="D50" s="38" t="s">
        <v>3039</v>
      </c>
      <c r="E50" s="38" t="s">
        <v>25</v>
      </c>
      <c r="F50" s="39" t="s">
        <v>24</v>
      </c>
      <c r="G50" t="s">
        <v>24</v>
      </c>
      <c r="H50" s="21">
        <v>9106023067</v>
      </c>
      <c r="I50" t="s">
        <v>24</v>
      </c>
      <c r="J50" s="40" t="s">
        <v>7150</v>
      </c>
      <c r="L50" s="42" t="s">
        <v>26</v>
      </c>
      <c r="M50" s="42" t="s">
        <v>419</v>
      </c>
      <c r="N50" s="43" t="s">
        <v>24</v>
      </c>
      <c r="O50" s="15" t="s">
        <v>6266</v>
      </c>
      <c r="S50" s="40" t="s">
        <v>7146</v>
      </c>
      <c r="V50" s="40" t="s">
        <v>7146</v>
      </c>
      <c r="Y50" s="15" t="s">
        <v>6227</v>
      </c>
      <c r="AB50" s="51">
        <v>5111</v>
      </c>
      <c r="AC50" s="51">
        <v>131</v>
      </c>
      <c r="AE50" s="45">
        <v>1</v>
      </c>
      <c r="AG50" s="15">
        <v>46000</v>
      </c>
      <c r="AH50" s="46">
        <v>46000</v>
      </c>
      <c r="AL50" s="48">
        <v>8</v>
      </c>
      <c r="AN50" s="45">
        <v>3680</v>
      </c>
      <c r="AO50" s="48">
        <v>33311</v>
      </c>
      <c r="AQ50" s="52" t="s">
        <v>7050</v>
      </c>
      <c r="AR50" s="52">
        <v>156</v>
      </c>
      <c r="AS50" s="52">
        <v>632</v>
      </c>
    </row>
    <row r="51" spans="3:45" x14ac:dyDescent="0.25">
      <c r="C51" s="39" t="s">
        <v>5855</v>
      </c>
      <c r="D51" s="38" t="s">
        <v>3039</v>
      </c>
      <c r="E51" s="38" t="s">
        <v>25</v>
      </c>
      <c r="F51" s="39" t="s">
        <v>24</v>
      </c>
      <c r="G51" t="s">
        <v>24</v>
      </c>
      <c r="H51" s="21">
        <v>9106023073</v>
      </c>
      <c r="I51" t="s">
        <v>24</v>
      </c>
      <c r="J51" s="40" t="s">
        <v>7154</v>
      </c>
      <c r="L51" s="42" t="s">
        <v>26</v>
      </c>
      <c r="M51" s="42" t="s">
        <v>319</v>
      </c>
      <c r="N51" s="43" t="s">
        <v>24</v>
      </c>
      <c r="O51" s="15" t="s">
        <v>5990</v>
      </c>
      <c r="S51" s="40" t="s">
        <v>7155</v>
      </c>
      <c r="V51" s="40" t="s">
        <v>7155</v>
      </c>
      <c r="Y51" s="15" t="s">
        <v>6172</v>
      </c>
      <c r="AB51" s="51">
        <v>5111</v>
      </c>
      <c r="AC51" s="51">
        <v>131</v>
      </c>
      <c r="AE51" s="45">
        <v>3</v>
      </c>
      <c r="AG51" s="15">
        <v>49500</v>
      </c>
      <c r="AH51" s="46">
        <v>148500</v>
      </c>
      <c r="AL51" s="48">
        <v>8</v>
      </c>
      <c r="AN51" s="45">
        <v>11880</v>
      </c>
      <c r="AO51" s="48">
        <v>33311</v>
      </c>
      <c r="AQ51" s="52" t="s">
        <v>7050</v>
      </c>
      <c r="AR51" s="52">
        <v>156</v>
      </c>
      <c r="AS51" s="52">
        <v>632</v>
      </c>
    </row>
    <row r="52" spans="3:45" x14ac:dyDescent="0.25">
      <c r="C52" s="39" t="s">
        <v>5855</v>
      </c>
      <c r="D52" s="38" t="s">
        <v>3039</v>
      </c>
      <c r="E52" s="38" t="s">
        <v>25</v>
      </c>
      <c r="F52" s="39" t="s">
        <v>24</v>
      </c>
      <c r="G52" t="s">
        <v>24</v>
      </c>
      <c r="H52" s="21">
        <v>9106023056</v>
      </c>
      <c r="I52" t="s">
        <v>24</v>
      </c>
      <c r="J52" s="40" t="s">
        <v>7159</v>
      </c>
      <c r="L52" s="42" t="s">
        <v>26</v>
      </c>
      <c r="M52" s="42" t="s">
        <v>543</v>
      </c>
      <c r="N52" s="43" t="s">
        <v>24</v>
      </c>
      <c r="O52" s="15" t="s">
        <v>6267</v>
      </c>
      <c r="S52" s="40" t="s">
        <v>7160</v>
      </c>
      <c r="V52" s="40" t="s">
        <v>7160</v>
      </c>
      <c r="Y52" s="15" t="s">
        <v>6179</v>
      </c>
      <c r="AB52" s="51">
        <v>5111</v>
      </c>
      <c r="AC52" s="51">
        <v>131</v>
      </c>
      <c r="AE52" s="45">
        <v>1</v>
      </c>
      <c r="AG52" s="15">
        <v>111058</v>
      </c>
      <c r="AH52" s="46">
        <v>111058</v>
      </c>
      <c r="AL52" s="48">
        <v>8</v>
      </c>
      <c r="AN52" s="45">
        <v>8884.64</v>
      </c>
      <c r="AO52" s="48">
        <v>33311</v>
      </c>
      <c r="AQ52" s="52" t="s">
        <v>7050</v>
      </c>
      <c r="AR52" s="52">
        <v>156</v>
      </c>
      <c r="AS52" s="52">
        <v>632</v>
      </c>
    </row>
    <row r="53" spans="3:45" x14ac:dyDescent="0.25">
      <c r="C53" s="39" t="s">
        <v>5855</v>
      </c>
      <c r="D53" s="38" t="s">
        <v>3039</v>
      </c>
      <c r="E53" s="38" t="s">
        <v>25</v>
      </c>
      <c r="F53" s="39" t="s">
        <v>24</v>
      </c>
      <c r="G53" t="s">
        <v>24</v>
      </c>
      <c r="H53" s="21">
        <v>9106023086</v>
      </c>
      <c r="I53" t="s">
        <v>24</v>
      </c>
      <c r="J53" s="40" t="s">
        <v>7164</v>
      </c>
      <c r="L53" s="42" t="s">
        <v>26</v>
      </c>
      <c r="M53" s="42" t="s">
        <v>455</v>
      </c>
      <c r="N53" s="43" t="s">
        <v>24</v>
      </c>
      <c r="O53" s="15" t="s">
        <v>5917</v>
      </c>
      <c r="S53" s="40" t="s">
        <v>7165</v>
      </c>
      <c r="V53" s="40" t="s">
        <v>7165</v>
      </c>
      <c r="Y53" s="15" t="s">
        <v>6227</v>
      </c>
      <c r="AB53" s="51">
        <v>5111</v>
      </c>
      <c r="AC53" s="51">
        <v>131</v>
      </c>
      <c r="AE53" s="45">
        <v>1</v>
      </c>
      <c r="AG53" s="15">
        <v>46000</v>
      </c>
      <c r="AH53" s="46">
        <v>46000</v>
      </c>
      <c r="AL53" s="48">
        <v>8</v>
      </c>
      <c r="AN53" s="45">
        <v>3680</v>
      </c>
      <c r="AO53" s="48">
        <v>33311</v>
      </c>
      <c r="AQ53" s="52" t="s">
        <v>7050</v>
      </c>
      <c r="AR53" s="52">
        <v>156</v>
      </c>
      <c r="AS53" s="52">
        <v>632</v>
      </c>
    </row>
    <row r="54" spans="3:45" x14ac:dyDescent="0.25">
      <c r="C54" s="39" t="s">
        <v>5855</v>
      </c>
      <c r="D54" s="38" t="s">
        <v>3039</v>
      </c>
      <c r="E54" s="38" t="s">
        <v>25</v>
      </c>
      <c r="F54" s="39" t="s">
        <v>24</v>
      </c>
      <c r="G54" t="s">
        <v>24</v>
      </c>
      <c r="H54" s="21">
        <v>9106023086</v>
      </c>
      <c r="I54" t="s">
        <v>24</v>
      </c>
      <c r="J54" s="40" t="s">
        <v>7164</v>
      </c>
      <c r="L54" s="42" t="s">
        <v>26</v>
      </c>
      <c r="M54" s="42" t="s">
        <v>455</v>
      </c>
      <c r="N54" s="43" t="s">
        <v>24</v>
      </c>
      <c r="O54" s="15" t="s">
        <v>5917</v>
      </c>
      <c r="S54" s="40" t="s">
        <v>7165</v>
      </c>
      <c r="V54" s="40" t="s">
        <v>7165</v>
      </c>
      <c r="Y54" s="15" t="s">
        <v>6179</v>
      </c>
      <c r="AB54" s="51">
        <v>5111</v>
      </c>
      <c r="AC54" s="51">
        <v>131</v>
      </c>
      <c r="AE54" s="45">
        <v>2</v>
      </c>
      <c r="AG54" s="15">
        <v>111058</v>
      </c>
      <c r="AH54" s="46">
        <v>222116</v>
      </c>
      <c r="AL54" s="48">
        <v>8</v>
      </c>
      <c r="AN54" s="45">
        <v>17769.28</v>
      </c>
      <c r="AO54" s="48">
        <v>33311</v>
      </c>
      <c r="AQ54" s="52" t="s">
        <v>7050</v>
      </c>
      <c r="AR54" s="52">
        <v>156</v>
      </c>
      <c r="AS54" s="52">
        <v>632</v>
      </c>
    </row>
    <row r="55" spans="3:45" x14ac:dyDescent="0.25">
      <c r="C55" s="39" t="s">
        <v>5855</v>
      </c>
      <c r="D55" s="38" t="s">
        <v>3039</v>
      </c>
      <c r="E55" s="38" t="s">
        <v>25</v>
      </c>
      <c r="F55" s="39" t="s">
        <v>24</v>
      </c>
      <c r="G55" t="s">
        <v>24</v>
      </c>
      <c r="H55" s="21">
        <v>9106023178</v>
      </c>
      <c r="I55" t="s">
        <v>24</v>
      </c>
      <c r="J55" s="40" t="s">
        <v>7166</v>
      </c>
      <c r="L55" s="42" t="s">
        <v>26</v>
      </c>
      <c r="M55" s="42" t="s">
        <v>632</v>
      </c>
      <c r="N55" s="43" t="s">
        <v>24</v>
      </c>
      <c r="O55" s="15" t="s">
        <v>6271</v>
      </c>
      <c r="S55" s="40" t="s">
        <v>7167</v>
      </c>
      <c r="V55" s="40" t="s">
        <v>7167</v>
      </c>
      <c r="Y55" s="15" t="s">
        <v>6227</v>
      </c>
      <c r="AB55" s="51">
        <v>5111</v>
      </c>
      <c r="AC55" s="51">
        <v>131</v>
      </c>
      <c r="AE55" s="45">
        <v>2</v>
      </c>
      <c r="AG55" s="15">
        <v>46000</v>
      </c>
      <c r="AH55" s="46">
        <v>92000</v>
      </c>
      <c r="AL55" s="48">
        <v>8</v>
      </c>
      <c r="AN55" s="45">
        <v>7360</v>
      </c>
      <c r="AO55" s="48">
        <v>33311</v>
      </c>
      <c r="AQ55" s="52" t="s">
        <v>7050</v>
      </c>
      <c r="AR55" s="52">
        <v>156</v>
      </c>
      <c r="AS55" s="52">
        <v>632</v>
      </c>
    </row>
    <row r="56" spans="3:45" x14ac:dyDescent="0.25">
      <c r="C56" s="39" t="s">
        <v>5855</v>
      </c>
      <c r="D56" s="38" t="s">
        <v>3039</v>
      </c>
      <c r="E56" s="38" t="s">
        <v>25</v>
      </c>
      <c r="F56" s="39" t="s">
        <v>24</v>
      </c>
      <c r="G56" t="s">
        <v>24</v>
      </c>
      <c r="H56" s="21">
        <v>9106023181</v>
      </c>
      <c r="I56" t="s">
        <v>24</v>
      </c>
      <c r="J56" s="40" t="s">
        <v>7168</v>
      </c>
      <c r="L56" s="42" t="s">
        <v>26</v>
      </c>
      <c r="M56" s="42" t="s">
        <v>656</v>
      </c>
      <c r="N56" s="43" t="s">
        <v>24</v>
      </c>
      <c r="O56" s="15" t="s">
        <v>6057</v>
      </c>
      <c r="S56" s="40" t="s">
        <v>7169</v>
      </c>
      <c r="V56" s="40" t="s">
        <v>7169</v>
      </c>
      <c r="Y56" s="15" t="s">
        <v>6179</v>
      </c>
      <c r="AB56" s="51">
        <v>5111</v>
      </c>
      <c r="AC56" s="51">
        <v>131</v>
      </c>
      <c r="AE56" s="45">
        <v>4</v>
      </c>
      <c r="AG56" s="15">
        <v>111058</v>
      </c>
      <c r="AH56" s="46">
        <v>444232</v>
      </c>
      <c r="AL56" s="48">
        <v>8</v>
      </c>
      <c r="AN56" s="45">
        <v>35538.559999999998</v>
      </c>
      <c r="AO56" s="48">
        <v>33311</v>
      </c>
      <c r="AQ56" s="52" t="s">
        <v>7050</v>
      </c>
      <c r="AR56" s="52">
        <v>156</v>
      </c>
      <c r="AS56" s="52">
        <v>632</v>
      </c>
    </row>
    <row r="57" spans="3:45" x14ac:dyDescent="0.25">
      <c r="C57" s="39" t="s">
        <v>5855</v>
      </c>
      <c r="D57" s="38" t="s">
        <v>3039</v>
      </c>
      <c r="E57" s="38" t="s">
        <v>25</v>
      </c>
      <c r="F57" s="39" t="s">
        <v>24</v>
      </c>
      <c r="G57" t="s">
        <v>24</v>
      </c>
      <c r="H57" s="21">
        <v>9106023174</v>
      </c>
      <c r="I57" t="s">
        <v>24</v>
      </c>
      <c r="J57" s="40" t="s">
        <v>7170</v>
      </c>
      <c r="L57" s="42" t="s">
        <v>26</v>
      </c>
      <c r="M57" s="42" t="s">
        <v>461</v>
      </c>
      <c r="N57" s="43" t="s">
        <v>24</v>
      </c>
      <c r="O57" s="15" t="s">
        <v>5917</v>
      </c>
      <c r="S57" s="40" t="s">
        <v>7171</v>
      </c>
      <c r="V57" s="40" t="s">
        <v>7171</v>
      </c>
      <c r="Y57" s="15" t="s">
        <v>6179</v>
      </c>
      <c r="AB57" s="51">
        <v>5111</v>
      </c>
      <c r="AC57" s="51">
        <v>131</v>
      </c>
      <c r="AE57" s="45">
        <v>1</v>
      </c>
      <c r="AG57" s="15">
        <v>111058</v>
      </c>
      <c r="AH57" s="46">
        <v>111058</v>
      </c>
      <c r="AL57" s="48">
        <v>8</v>
      </c>
      <c r="AN57" s="45">
        <v>8884.64</v>
      </c>
      <c r="AO57" s="48">
        <v>33311</v>
      </c>
      <c r="AQ57" s="52" t="s">
        <v>7050</v>
      </c>
      <c r="AR57" s="52">
        <v>156</v>
      </c>
      <c r="AS57" s="52">
        <v>632</v>
      </c>
    </row>
    <row r="58" spans="3:45" x14ac:dyDescent="0.25">
      <c r="C58" s="39" t="s">
        <v>5855</v>
      </c>
      <c r="D58" s="38" t="s">
        <v>3039</v>
      </c>
      <c r="E58" s="38" t="s">
        <v>25</v>
      </c>
      <c r="F58" s="39" t="s">
        <v>24</v>
      </c>
      <c r="G58" t="s">
        <v>24</v>
      </c>
      <c r="H58" s="21">
        <v>9106023334</v>
      </c>
      <c r="I58" t="s">
        <v>24</v>
      </c>
      <c r="J58" s="40" t="s">
        <v>7172</v>
      </c>
      <c r="L58" s="42" t="s">
        <v>26</v>
      </c>
      <c r="M58" s="42" t="s">
        <v>398</v>
      </c>
      <c r="N58" s="43" t="s">
        <v>24</v>
      </c>
      <c r="O58" s="15" t="s">
        <v>6104</v>
      </c>
      <c r="S58" s="40" t="s">
        <v>7173</v>
      </c>
      <c r="V58" s="40" t="s">
        <v>7173</v>
      </c>
      <c r="Y58" s="15" t="s">
        <v>6179</v>
      </c>
      <c r="AB58" s="51">
        <v>5111</v>
      </c>
      <c r="AC58" s="51">
        <v>131</v>
      </c>
      <c r="AE58" s="45">
        <v>1</v>
      </c>
      <c r="AG58" s="15">
        <v>111058</v>
      </c>
      <c r="AH58" s="46">
        <v>111058</v>
      </c>
      <c r="AL58" s="48">
        <v>8</v>
      </c>
      <c r="AN58" s="45">
        <v>8884.64</v>
      </c>
      <c r="AO58" s="48">
        <v>33311</v>
      </c>
      <c r="AQ58" s="52" t="s">
        <v>7050</v>
      </c>
      <c r="AR58" s="52">
        <v>156</v>
      </c>
      <c r="AS58" s="52">
        <v>632</v>
      </c>
    </row>
    <row r="59" spans="3:45" x14ac:dyDescent="0.25">
      <c r="C59" s="39" t="s">
        <v>5855</v>
      </c>
      <c r="D59" s="38" t="s">
        <v>3039</v>
      </c>
      <c r="E59" s="38" t="s">
        <v>25</v>
      </c>
      <c r="F59" s="39" t="s">
        <v>24</v>
      </c>
      <c r="G59" t="s">
        <v>24</v>
      </c>
      <c r="H59" s="21">
        <v>9106023400</v>
      </c>
      <c r="I59" t="s">
        <v>24</v>
      </c>
      <c r="J59" s="40" t="s">
        <v>7174</v>
      </c>
      <c r="L59" s="42" t="s">
        <v>26</v>
      </c>
      <c r="M59" s="42" t="s">
        <v>452</v>
      </c>
      <c r="N59" s="43" t="s">
        <v>24</v>
      </c>
      <c r="O59" s="15" t="s">
        <v>6266</v>
      </c>
      <c r="S59" s="40" t="s">
        <v>7175</v>
      </c>
      <c r="V59" s="40" t="s">
        <v>7175</v>
      </c>
      <c r="Y59" s="15" t="s">
        <v>6227</v>
      </c>
      <c r="AB59" s="51">
        <v>5111</v>
      </c>
      <c r="AC59" s="51">
        <v>131</v>
      </c>
      <c r="AE59" s="45">
        <v>1</v>
      </c>
      <c r="AG59" s="15">
        <v>46000</v>
      </c>
      <c r="AH59" s="46">
        <v>46000</v>
      </c>
      <c r="AL59" s="48">
        <v>8</v>
      </c>
      <c r="AN59" s="45">
        <v>3680</v>
      </c>
      <c r="AO59" s="48">
        <v>33311</v>
      </c>
      <c r="AQ59" s="52" t="s">
        <v>7050</v>
      </c>
      <c r="AR59" s="52">
        <v>156</v>
      </c>
      <c r="AS59" s="52">
        <v>632</v>
      </c>
    </row>
    <row r="60" spans="3:45" x14ac:dyDescent="0.25">
      <c r="C60" s="39" t="s">
        <v>5855</v>
      </c>
      <c r="D60" s="38" t="s">
        <v>3039</v>
      </c>
      <c r="E60" s="38" t="s">
        <v>25</v>
      </c>
      <c r="F60" s="39" t="s">
        <v>24</v>
      </c>
      <c r="G60" t="s">
        <v>24</v>
      </c>
      <c r="H60" s="21">
        <v>9106023394</v>
      </c>
      <c r="I60" t="s">
        <v>24</v>
      </c>
      <c r="J60" s="40" t="s">
        <v>7178</v>
      </c>
      <c r="L60" s="42" t="s">
        <v>26</v>
      </c>
      <c r="M60" s="42" t="s">
        <v>404</v>
      </c>
      <c r="N60" s="43" t="s">
        <v>24</v>
      </c>
      <c r="O60" s="15" t="s">
        <v>6032</v>
      </c>
      <c r="S60" s="40" t="s">
        <v>7179</v>
      </c>
      <c r="V60" s="40" t="s">
        <v>7179</v>
      </c>
      <c r="Y60" s="15" t="s">
        <v>6227</v>
      </c>
      <c r="AB60" s="51">
        <v>5111</v>
      </c>
      <c r="AC60" s="51">
        <v>131</v>
      </c>
      <c r="AE60" s="45">
        <v>4</v>
      </c>
      <c r="AG60" s="15">
        <v>46000</v>
      </c>
      <c r="AH60" s="46">
        <v>184000</v>
      </c>
      <c r="AL60" s="48">
        <v>8</v>
      </c>
      <c r="AN60" s="45">
        <v>14720</v>
      </c>
      <c r="AO60" s="48">
        <v>33311</v>
      </c>
      <c r="AQ60" s="52" t="s">
        <v>7050</v>
      </c>
      <c r="AR60" s="52">
        <v>156</v>
      </c>
      <c r="AS60" s="52">
        <v>632</v>
      </c>
    </row>
    <row r="61" spans="3:45" x14ac:dyDescent="0.25">
      <c r="C61" s="39" t="s">
        <v>5855</v>
      </c>
      <c r="D61" s="38" t="s">
        <v>3039</v>
      </c>
      <c r="E61" s="38" t="s">
        <v>25</v>
      </c>
      <c r="F61" s="39" t="s">
        <v>24</v>
      </c>
      <c r="G61" t="s">
        <v>24</v>
      </c>
      <c r="H61" s="21">
        <v>9106023512</v>
      </c>
      <c r="I61" t="s">
        <v>24</v>
      </c>
      <c r="J61" s="40" t="s">
        <v>7182</v>
      </c>
      <c r="L61" s="42" t="s">
        <v>26</v>
      </c>
      <c r="M61" s="42" t="s">
        <v>779</v>
      </c>
      <c r="N61" s="43" t="s">
        <v>24</v>
      </c>
      <c r="O61" s="15" t="s">
        <v>6266</v>
      </c>
      <c r="S61" s="40" t="s">
        <v>7183</v>
      </c>
      <c r="V61" s="40" t="s">
        <v>7183</v>
      </c>
      <c r="Y61" s="15" t="s">
        <v>6179</v>
      </c>
      <c r="AB61" s="51">
        <v>5111</v>
      </c>
      <c r="AC61" s="51">
        <v>131</v>
      </c>
      <c r="AE61" s="45">
        <v>4</v>
      </c>
      <c r="AG61" s="15">
        <v>111058</v>
      </c>
      <c r="AH61" s="46">
        <v>444232</v>
      </c>
      <c r="AL61" s="48">
        <v>8</v>
      </c>
      <c r="AN61" s="45">
        <v>35538.559999999998</v>
      </c>
      <c r="AO61" s="48">
        <v>33311</v>
      </c>
      <c r="AQ61" s="52" t="s">
        <v>7050</v>
      </c>
      <c r="AR61" s="52">
        <v>156</v>
      </c>
      <c r="AS61" s="52">
        <v>632</v>
      </c>
    </row>
    <row r="62" spans="3:45" x14ac:dyDescent="0.25">
      <c r="C62" s="39" t="s">
        <v>5855</v>
      </c>
      <c r="D62" s="38" t="s">
        <v>3039</v>
      </c>
      <c r="E62" s="38" t="s">
        <v>25</v>
      </c>
      <c r="F62" s="39" t="s">
        <v>24</v>
      </c>
      <c r="G62" t="s">
        <v>24</v>
      </c>
      <c r="H62" s="21">
        <v>9106023492</v>
      </c>
      <c r="I62" t="s">
        <v>24</v>
      </c>
      <c r="J62" s="40" t="s">
        <v>7184</v>
      </c>
      <c r="L62" s="42" t="s">
        <v>26</v>
      </c>
      <c r="M62" s="42" t="s">
        <v>680</v>
      </c>
      <c r="N62" s="43" t="s">
        <v>24</v>
      </c>
      <c r="O62" s="15" t="s">
        <v>6266</v>
      </c>
      <c r="S62" s="40" t="s">
        <v>7185</v>
      </c>
      <c r="V62" s="40" t="s">
        <v>7185</v>
      </c>
      <c r="Y62" s="15" t="s">
        <v>6179</v>
      </c>
      <c r="AB62" s="51">
        <v>5111</v>
      </c>
      <c r="AC62" s="51">
        <v>131</v>
      </c>
      <c r="AE62" s="45">
        <v>1</v>
      </c>
      <c r="AG62" s="15">
        <v>111058</v>
      </c>
      <c r="AH62" s="46">
        <v>111058</v>
      </c>
      <c r="AL62" s="48">
        <v>8</v>
      </c>
      <c r="AN62" s="45">
        <v>8884.64</v>
      </c>
      <c r="AO62" s="48">
        <v>33311</v>
      </c>
      <c r="AQ62" s="52" t="s">
        <v>7050</v>
      </c>
      <c r="AR62" s="52">
        <v>156</v>
      </c>
      <c r="AS62" s="52">
        <v>632</v>
      </c>
    </row>
    <row r="63" spans="3:45" x14ac:dyDescent="0.25">
      <c r="C63" s="39" t="s">
        <v>5855</v>
      </c>
      <c r="D63" s="38" t="s">
        <v>3039</v>
      </c>
      <c r="E63" s="38" t="s">
        <v>25</v>
      </c>
      <c r="F63" s="39" t="s">
        <v>24</v>
      </c>
      <c r="G63" t="s">
        <v>24</v>
      </c>
      <c r="H63" s="21">
        <v>9106023514</v>
      </c>
      <c r="I63" t="s">
        <v>24</v>
      </c>
      <c r="J63" s="40" t="s">
        <v>7188</v>
      </c>
      <c r="L63" s="42" t="s">
        <v>26</v>
      </c>
      <c r="M63" s="42" t="s">
        <v>836</v>
      </c>
      <c r="N63" s="43" t="s">
        <v>24</v>
      </c>
      <c r="O63" s="15" t="s">
        <v>6266</v>
      </c>
      <c r="S63" s="40" t="s">
        <v>7183</v>
      </c>
      <c r="V63" s="40" t="s">
        <v>7183</v>
      </c>
      <c r="Y63" s="15" t="s">
        <v>6227</v>
      </c>
      <c r="AB63" s="51">
        <v>5111</v>
      </c>
      <c r="AC63" s="51">
        <v>131</v>
      </c>
      <c r="AE63" s="45">
        <v>2</v>
      </c>
      <c r="AG63" s="15">
        <v>46000</v>
      </c>
      <c r="AH63" s="46">
        <v>92000</v>
      </c>
      <c r="AL63" s="48">
        <v>8</v>
      </c>
      <c r="AN63" s="45">
        <v>7360</v>
      </c>
      <c r="AO63" s="48">
        <v>33311</v>
      </c>
      <c r="AQ63" s="52" t="s">
        <v>7050</v>
      </c>
      <c r="AR63" s="52">
        <v>156</v>
      </c>
      <c r="AS63" s="52">
        <v>632</v>
      </c>
    </row>
    <row r="64" spans="3:45" x14ac:dyDescent="0.25">
      <c r="C64" s="39" t="s">
        <v>5855</v>
      </c>
      <c r="D64" s="38" t="s">
        <v>3039</v>
      </c>
      <c r="E64" s="38" t="s">
        <v>25</v>
      </c>
      <c r="F64" s="39" t="s">
        <v>24</v>
      </c>
      <c r="G64" t="s">
        <v>24</v>
      </c>
      <c r="H64" s="21">
        <v>9106023514</v>
      </c>
      <c r="I64" t="s">
        <v>24</v>
      </c>
      <c r="J64" s="40" t="s">
        <v>7188</v>
      </c>
      <c r="L64" s="42" t="s">
        <v>26</v>
      </c>
      <c r="M64" s="42" t="s">
        <v>836</v>
      </c>
      <c r="N64" s="43" t="s">
        <v>24</v>
      </c>
      <c r="O64" s="15" t="s">
        <v>6266</v>
      </c>
      <c r="S64" s="40" t="s">
        <v>7183</v>
      </c>
      <c r="V64" s="40" t="s">
        <v>7183</v>
      </c>
      <c r="Y64" s="15" t="s">
        <v>6130</v>
      </c>
      <c r="AB64" s="51">
        <v>5111</v>
      </c>
      <c r="AC64" s="51">
        <v>131</v>
      </c>
      <c r="AE64" s="45">
        <v>2</v>
      </c>
      <c r="AG64" s="15">
        <v>73431</v>
      </c>
      <c r="AH64" s="46">
        <v>146862</v>
      </c>
      <c r="AL64" s="48">
        <v>8</v>
      </c>
      <c r="AN64" s="45">
        <v>11748.960000000001</v>
      </c>
      <c r="AO64" s="48">
        <v>33311</v>
      </c>
      <c r="AQ64" s="52" t="s">
        <v>7050</v>
      </c>
      <c r="AR64" s="52">
        <v>156</v>
      </c>
      <c r="AS64" s="52">
        <v>632</v>
      </c>
    </row>
    <row r="65" spans="3:45" x14ac:dyDescent="0.25">
      <c r="C65" s="39" t="s">
        <v>5855</v>
      </c>
      <c r="D65" s="38" t="s">
        <v>3039</v>
      </c>
      <c r="E65" s="38" t="s">
        <v>25</v>
      </c>
      <c r="F65" s="39" t="s">
        <v>24</v>
      </c>
      <c r="G65" t="s">
        <v>24</v>
      </c>
      <c r="H65" s="21">
        <v>9106023514</v>
      </c>
      <c r="I65" t="s">
        <v>24</v>
      </c>
      <c r="J65" s="40" t="s">
        <v>7188</v>
      </c>
      <c r="L65" s="42" t="s">
        <v>26</v>
      </c>
      <c r="M65" s="42" t="s">
        <v>836</v>
      </c>
      <c r="N65" s="43" t="s">
        <v>24</v>
      </c>
      <c r="O65" s="15" t="s">
        <v>6266</v>
      </c>
      <c r="S65" s="40" t="s">
        <v>7183</v>
      </c>
      <c r="V65" s="40" t="s">
        <v>7183</v>
      </c>
      <c r="Y65" s="15" t="s">
        <v>6179</v>
      </c>
      <c r="AB65" s="51">
        <v>5111</v>
      </c>
      <c r="AC65" s="51">
        <v>131</v>
      </c>
      <c r="AE65" s="45">
        <v>2</v>
      </c>
      <c r="AG65" s="15">
        <v>111058</v>
      </c>
      <c r="AH65" s="46">
        <v>222116</v>
      </c>
      <c r="AL65" s="48">
        <v>8</v>
      </c>
      <c r="AN65" s="45">
        <v>17769.28</v>
      </c>
      <c r="AO65" s="48">
        <v>33311</v>
      </c>
      <c r="AQ65" s="52" t="s">
        <v>7050</v>
      </c>
      <c r="AR65" s="52">
        <v>156</v>
      </c>
      <c r="AS65" s="52">
        <v>632</v>
      </c>
    </row>
    <row r="66" spans="3:45" x14ac:dyDescent="0.25">
      <c r="C66" s="39" t="s">
        <v>5855</v>
      </c>
      <c r="D66" s="38" t="s">
        <v>3039</v>
      </c>
      <c r="E66" s="38" t="s">
        <v>25</v>
      </c>
      <c r="F66" s="39" t="s">
        <v>2159</v>
      </c>
      <c r="G66" t="s">
        <v>2159</v>
      </c>
      <c r="H66" s="21">
        <v>9106023536</v>
      </c>
      <c r="I66" t="s">
        <v>2159</v>
      </c>
      <c r="J66" s="40" t="s">
        <v>7189</v>
      </c>
      <c r="L66" s="42" t="s">
        <v>26</v>
      </c>
      <c r="M66" s="42" t="s">
        <v>2310</v>
      </c>
      <c r="N66" s="43" t="s">
        <v>2159</v>
      </c>
      <c r="O66" s="15" t="s">
        <v>6096</v>
      </c>
      <c r="S66" s="40" t="s">
        <v>7190</v>
      </c>
      <c r="V66" s="40" t="s">
        <v>7190</v>
      </c>
      <c r="Y66" s="15" t="s">
        <v>6128</v>
      </c>
      <c r="AB66" s="51">
        <v>5111</v>
      </c>
      <c r="AC66" s="51">
        <v>131</v>
      </c>
      <c r="AE66" s="45">
        <v>4</v>
      </c>
      <c r="AG66" s="15">
        <v>60885</v>
      </c>
      <c r="AH66" s="46">
        <v>243540</v>
      </c>
      <c r="AL66" s="48">
        <v>8</v>
      </c>
      <c r="AN66" s="45">
        <v>19483.2</v>
      </c>
      <c r="AO66" s="48">
        <v>33311</v>
      </c>
      <c r="AQ66" s="52" t="s">
        <v>7050</v>
      </c>
      <c r="AR66" s="52">
        <v>156</v>
      </c>
      <c r="AS66" s="52">
        <v>632</v>
      </c>
    </row>
    <row r="67" spans="3:45" x14ac:dyDescent="0.25">
      <c r="C67" s="39" t="s">
        <v>5855</v>
      </c>
      <c r="D67" s="38" t="s">
        <v>3039</v>
      </c>
      <c r="E67" s="38" t="s">
        <v>25</v>
      </c>
      <c r="F67" s="39" t="s">
        <v>24</v>
      </c>
      <c r="G67" t="s">
        <v>24</v>
      </c>
      <c r="H67" s="21">
        <v>9106023608</v>
      </c>
      <c r="I67" t="s">
        <v>24</v>
      </c>
      <c r="J67" s="40" t="s">
        <v>7191</v>
      </c>
      <c r="L67" s="42" t="s">
        <v>26</v>
      </c>
      <c r="M67" s="42" t="s">
        <v>710</v>
      </c>
      <c r="N67" s="43" t="s">
        <v>24</v>
      </c>
      <c r="O67" s="15" t="s">
        <v>6271</v>
      </c>
      <c r="S67" s="40" t="s">
        <v>7192</v>
      </c>
      <c r="V67" s="40" t="s">
        <v>7192</v>
      </c>
      <c r="Y67" s="15" t="s">
        <v>6143</v>
      </c>
      <c r="AB67" s="51">
        <v>5111</v>
      </c>
      <c r="AC67" s="51">
        <v>131</v>
      </c>
      <c r="AE67" s="45">
        <v>2</v>
      </c>
      <c r="AG67" s="15">
        <v>70950</v>
      </c>
      <c r="AH67" s="46">
        <v>141900</v>
      </c>
      <c r="AL67" s="48">
        <v>8</v>
      </c>
      <c r="AN67" s="45">
        <v>11352</v>
      </c>
      <c r="AO67" s="48">
        <v>33311</v>
      </c>
      <c r="AQ67" s="52" t="s">
        <v>7050</v>
      </c>
      <c r="AR67" s="52">
        <v>156</v>
      </c>
      <c r="AS67" s="52">
        <v>632</v>
      </c>
    </row>
    <row r="68" spans="3:45" x14ac:dyDescent="0.25">
      <c r="C68" s="39" t="s">
        <v>5855</v>
      </c>
      <c r="D68" s="38" t="s">
        <v>3039</v>
      </c>
      <c r="E68" s="38" t="s">
        <v>25</v>
      </c>
      <c r="F68" s="39" t="s">
        <v>24</v>
      </c>
      <c r="G68" t="s">
        <v>24</v>
      </c>
      <c r="H68" s="21">
        <v>9106023615</v>
      </c>
      <c r="I68" t="s">
        <v>24</v>
      </c>
      <c r="J68" s="40" t="s">
        <v>7195</v>
      </c>
      <c r="L68" s="42" t="s">
        <v>26</v>
      </c>
      <c r="M68" s="42" t="s">
        <v>716</v>
      </c>
      <c r="N68" s="43" t="s">
        <v>24</v>
      </c>
      <c r="O68" s="15" t="s">
        <v>6271</v>
      </c>
      <c r="S68" s="40" t="s">
        <v>7192</v>
      </c>
      <c r="V68" s="40" t="s">
        <v>7192</v>
      </c>
      <c r="Y68" s="15" t="s">
        <v>6179</v>
      </c>
      <c r="AB68" s="51">
        <v>5111</v>
      </c>
      <c r="AC68" s="51">
        <v>131</v>
      </c>
      <c r="AE68" s="45">
        <v>5</v>
      </c>
      <c r="AG68" s="15">
        <v>111058</v>
      </c>
      <c r="AH68" s="46">
        <v>555290</v>
      </c>
      <c r="AL68" s="48">
        <v>8</v>
      </c>
      <c r="AN68" s="45">
        <v>44423.200000000004</v>
      </c>
      <c r="AO68" s="48">
        <v>33311</v>
      </c>
      <c r="AQ68" s="52" t="s">
        <v>7050</v>
      </c>
      <c r="AR68" s="52">
        <v>156</v>
      </c>
      <c r="AS68" s="52">
        <v>632</v>
      </c>
    </row>
    <row r="69" spans="3:45" x14ac:dyDescent="0.25">
      <c r="C69" s="39" t="s">
        <v>5855</v>
      </c>
      <c r="D69" s="38" t="s">
        <v>3039</v>
      </c>
      <c r="E69" s="38" t="s">
        <v>25</v>
      </c>
      <c r="F69" s="39" t="s">
        <v>24</v>
      </c>
      <c r="G69" t="s">
        <v>24</v>
      </c>
      <c r="H69" s="21">
        <v>9106023633</v>
      </c>
      <c r="I69" t="s">
        <v>24</v>
      </c>
      <c r="J69" s="40" t="s">
        <v>7196</v>
      </c>
      <c r="L69" s="42" t="s">
        <v>26</v>
      </c>
      <c r="M69" s="42" t="s">
        <v>464</v>
      </c>
      <c r="N69" s="43" t="s">
        <v>24</v>
      </c>
      <c r="O69" s="15" t="s">
        <v>6268</v>
      </c>
      <c r="S69" s="40" t="s">
        <v>7197</v>
      </c>
      <c r="V69" s="40" t="s">
        <v>7197</v>
      </c>
      <c r="Y69" s="15" t="s">
        <v>6172</v>
      </c>
      <c r="AB69" s="51">
        <v>5111</v>
      </c>
      <c r="AC69" s="51">
        <v>131</v>
      </c>
      <c r="AE69" s="45">
        <v>2</v>
      </c>
      <c r="AG69" s="15">
        <v>49500</v>
      </c>
      <c r="AH69" s="46">
        <v>99000</v>
      </c>
      <c r="AL69" s="48">
        <v>8</v>
      </c>
      <c r="AN69" s="45">
        <v>7920</v>
      </c>
      <c r="AO69" s="48">
        <v>33311</v>
      </c>
      <c r="AQ69" s="52" t="s">
        <v>7050</v>
      </c>
      <c r="AR69" s="52">
        <v>156</v>
      </c>
      <c r="AS69" s="52">
        <v>632</v>
      </c>
    </row>
    <row r="70" spans="3:45" x14ac:dyDescent="0.25">
      <c r="C70" s="39" t="s">
        <v>5855</v>
      </c>
      <c r="D70" s="38" t="s">
        <v>3039</v>
      </c>
      <c r="E70" s="38" t="s">
        <v>25</v>
      </c>
      <c r="F70" s="39" t="s">
        <v>24</v>
      </c>
      <c r="G70" t="s">
        <v>24</v>
      </c>
      <c r="H70" s="21">
        <v>9106023695</v>
      </c>
      <c r="I70" t="s">
        <v>24</v>
      </c>
      <c r="J70" s="40" t="s">
        <v>7198</v>
      </c>
      <c r="L70" s="42" t="s">
        <v>26</v>
      </c>
      <c r="M70" s="42" t="s">
        <v>764</v>
      </c>
      <c r="N70" s="43" t="s">
        <v>24</v>
      </c>
      <c r="O70" s="15" t="s">
        <v>6267</v>
      </c>
      <c r="S70" s="40" t="s">
        <v>7199</v>
      </c>
      <c r="V70" s="40" t="s">
        <v>7199</v>
      </c>
      <c r="Y70" s="15" t="s">
        <v>6227</v>
      </c>
      <c r="AB70" s="51">
        <v>5111</v>
      </c>
      <c r="AC70" s="51">
        <v>131</v>
      </c>
      <c r="AE70" s="45">
        <v>1</v>
      </c>
      <c r="AG70" s="15">
        <v>46000</v>
      </c>
      <c r="AH70" s="46">
        <v>46000</v>
      </c>
      <c r="AL70" s="48">
        <v>8</v>
      </c>
      <c r="AN70" s="45">
        <v>3680</v>
      </c>
      <c r="AO70" s="48">
        <v>33311</v>
      </c>
      <c r="AQ70" s="52" t="s">
        <v>7050</v>
      </c>
      <c r="AR70" s="52">
        <v>156</v>
      </c>
      <c r="AS70" s="52">
        <v>632</v>
      </c>
    </row>
    <row r="71" spans="3:45" x14ac:dyDescent="0.25">
      <c r="C71" s="39" t="s">
        <v>5855</v>
      </c>
      <c r="D71" s="38" t="s">
        <v>3039</v>
      </c>
      <c r="E71" s="38" t="s">
        <v>25</v>
      </c>
      <c r="F71" s="39" t="s">
        <v>24</v>
      </c>
      <c r="G71" t="s">
        <v>24</v>
      </c>
      <c r="H71" s="21">
        <v>9106023711</v>
      </c>
      <c r="I71" t="s">
        <v>24</v>
      </c>
      <c r="J71" s="40" t="s">
        <v>7200</v>
      </c>
      <c r="L71" s="42" t="s">
        <v>26</v>
      </c>
      <c r="M71" s="42" t="s">
        <v>593</v>
      </c>
      <c r="N71" s="43" t="s">
        <v>24</v>
      </c>
      <c r="O71" s="15" t="s">
        <v>5953</v>
      </c>
      <c r="S71" s="40" t="s">
        <v>7201</v>
      </c>
      <c r="V71" s="40" t="s">
        <v>7201</v>
      </c>
      <c r="Y71" s="15" t="s">
        <v>6179</v>
      </c>
      <c r="AB71" s="51">
        <v>5111</v>
      </c>
      <c r="AC71" s="51">
        <v>131</v>
      </c>
      <c r="AE71" s="45">
        <v>3</v>
      </c>
      <c r="AG71" s="15">
        <v>111058</v>
      </c>
      <c r="AH71" s="46">
        <v>333174</v>
      </c>
      <c r="AL71" s="48">
        <v>8</v>
      </c>
      <c r="AN71" s="45">
        <v>26653.920000000002</v>
      </c>
      <c r="AO71" s="48">
        <v>33311</v>
      </c>
      <c r="AQ71" s="52" t="s">
        <v>7050</v>
      </c>
      <c r="AR71" s="52">
        <v>156</v>
      </c>
      <c r="AS71" s="52">
        <v>632</v>
      </c>
    </row>
    <row r="72" spans="3:45" x14ac:dyDescent="0.25">
      <c r="C72" s="39" t="s">
        <v>5855</v>
      </c>
      <c r="D72" s="38" t="s">
        <v>3039</v>
      </c>
      <c r="E72" s="38" t="s">
        <v>25</v>
      </c>
      <c r="F72" s="39" t="s">
        <v>24</v>
      </c>
      <c r="G72" t="s">
        <v>24</v>
      </c>
      <c r="H72" s="21">
        <v>9106023757</v>
      </c>
      <c r="I72" t="s">
        <v>24</v>
      </c>
      <c r="J72" s="40" t="s">
        <v>7205</v>
      </c>
      <c r="L72" s="42" t="s">
        <v>26</v>
      </c>
      <c r="M72" s="42" t="s">
        <v>788</v>
      </c>
      <c r="N72" s="43" t="s">
        <v>24</v>
      </c>
      <c r="O72" s="15" t="s">
        <v>6271</v>
      </c>
      <c r="S72" s="40" t="s">
        <v>7206</v>
      </c>
      <c r="V72" s="40" t="s">
        <v>7206</v>
      </c>
      <c r="Y72" s="15" t="s">
        <v>6130</v>
      </c>
      <c r="AB72" s="51">
        <v>5111</v>
      </c>
      <c r="AC72" s="51">
        <v>131</v>
      </c>
      <c r="AE72" s="45">
        <v>1</v>
      </c>
      <c r="AG72" s="15">
        <v>73431</v>
      </c>
      <c r="AH72" s="46">
        <v>73431</v>
      </c>
      <c r="AL72" s="48">
        <v>8</v>
      </c>
      <c r="AN72" s="45">
        <v>5874.4800000000005</v>
      </c>
      <c r="AO72" s="48">
        <v>33311</v>
      </c>
      <c r="AQ72" s="52" t="s">
        <v>7050</v>
      </c>
      <c r="AR72" s="52">
        <v>156</v>
      </c>
      <c r="AS72" s="52">
        <v>632</v>
      </c>
    </row>
    <row r="73" spans="3:45" x14ac:dyDescent="0.25">
      <c r="C73" s="39" t="s">
        <v>5855</v>
      </c>
      <c r="D73" s="38" t="s">
        <v>3039</v>
      </c>
      <c r="E73" s="38" t="s">
        <v>25</v>
      </c>
      <c r="F73" s="39" t="s">
        <v>24</v>
      </c>
      <c r="G73" t="s">
        <v>24</v>
      </c>
      <c r="H73" s="21">
        <v>9106023897</v>
      </c>
      <c r="I73" t="s">
        <v>24</v>
      </c>
      <c r="J73" s="40" t="s">
        <v>7215</v>
      </c>
      <c r="L73" s="42" t="s">
        <v>26</v>
      </c>
      <c r="M73" s="42" t="s">
        <v>367</v>
      </c>
      <c r="N73" s="43" t="s">
        <v>24</v>
      </c>
      <c r="O73" s="15" t="s">
        <v>5990</v>
      </c>
      <c r="S73" s="40" t="s">
        <v>7216</v>
      </c>
      <c r="V73" s="40" t="s">
        <v>7216</v>
      </c>
      <c r="Y73" s="15" t="s">
        <v>6227</v>
      </c>
      <c r="AB73" s="51">
        <v>5111</v>
      </c>
      <c r="AC73" s="51">
        <v>131</v>
      </c>
      <c r="AE73" s="45">
        <v>1</v>
      </c>
      <c r="AG73" s="15">
        <v>46000</v>
      </c>
      <c r="AH73" s="46">
        <v>46000</v>
      </c>
      <c r="AL73" s="48">
        <v>8</v>
      </c>
      <c r="AN73" s="45">
        <v>3680</v>
      </c>
      <c r="AO73" s="48">
        <v>33311</v>
      </c>
      <c r="AQ73" s="52" t="s">
        <v>7050</v>
      </c>
      <c r="AR73" s="52">
        <v>156</v>
      </c>
      <c r="AS73" s="52">
        <v>632</v>
      </c>
    </row>
    <row r="74" spans="3:45" x14ac:dyDescent="0.25">
      <c r="C74" s="39" t="s">
        <v>5855</v>
      </c>
      <c r="D74" s="38" t="s">
        <v>3039</v>
      </c>
      <c r="E74" s="38" t="s">
        <v>25</v>
      </c>
      <c r="F74" s="39" t="s">
        <v>24</v>
      </c>
      <c r="G74" t="s">
        <v>24</v>
      </c>
      <c r="H74" s="21">
        <v>9106023905</v>
      </c>
      <c r="I74" t="s">
        <v>24</v>
      </c>
      <c r="J74" s="40" t="s">
        <v>7220</v>
      </c>
      <c r="L74" s="42" t="s">
        <v>26</v>
      </c>
      <c r="M74" s="42" t="s">
        <v>361</v>
      </c>
      <c r="N74" s="43" t="s">
        <v>24</v>
      </c>
      <c r="O74" s="15" t="s">
        <v>6032</v>
      </c>
      <c r="S74" s="40" t="s">
        <v>7221</v>
      </c>
      <c r="V74" s="40" t="s">
        <v>7221</v>
      </c>
      <c r="Y74" s="15" t="s">
        <v>6179</v>
      </c>
      <c r="AB74" s="51">
        <v>5111</v>
      </c>
      <c r="AC74" s="51">
        <v>131</v>
      </c>
      <c r="AE74" s="45">
        <v>2</v>
      </c>
      <c r="AG74" s="15">
        <v>111058</v>
      </c>
      <c r="AH74" s="46">
        <v>222116</v>
      </c>
      <c r="AL74" s="48">
        <v>8</v>
      </c>
      <c r="AN74" s="45">
        <v>17769.28</v>
      </c>
      <c r="AO74" s="48">
        <v>33311</v>
      </c>
      <c r="AQ74" s="52" t="s">
        <v>7050</v>
      </c>
      <c r="AR74" s="52">
        <v>156</v>
      </c>
      <c r="AS74" s="52">
        <v>632</v>
      </c>
    </row>
    <row r="75" spans="3:45" x14ac:dyDescent="0.25">
      <c r="C75" s="39" t="s">
        <v>5855</v>
      </c>
      <c r="D75" s="38" t="s">
        <v>3039</v>
      </c>
      <c r="E75" s="38" t="s">
        <v>25</v>
      </c>
      <c r="F75" s="39" t="s">
        <v>24</v>
      </c>
      <c r="G75" t="s">
        <v>24</v>
      </c>
      <c r="H75" s="21">
        <v>9106023929</v>
      </c>
      <c r="I75" t="s">
        <v>24</v>
      </c>
      <c r="J75" s="40" t="s">
        <v>7222</v>
      </c>
      <c r="L75" s="42" t="s">
        <v>26</v>
      </c>
      <c r="M75" s="42" t="s">
        <v>827</v>
      </c>
      <c r="N75" s="43" t="s">
        <v>24</v>
      </c>
      <c r="O75" s="15" t="s">
        <v>6271</v>
      </c>
      <c r="S75" s="40" t="s">
        <v>7223</v>
      </c>
      <c r="V75" s="40" t="s">
        <v>7223</v>
      </c>
      <c r="Y75" s="15" t="s">
        <v>6227</v>
      </c>
      <c r="AB75" s="51">
        <v>5111</v>
      </c>
      <c r="AC75" s="51">
        <v>131</v>
      </c>
      <c r="AE75" s="45">
        <v>1</v>
      </c>
      <c r="AG75" s="15">
        <v>46000</v>
      </c>
      <c r="AH75" s="46">
        <v>46000</v>
      </c>
      <c r="AL75" s="48">
        <v>8</v>
      </c>
      <c r="AN75" s="45">
        <v>3680</v>
      </c>
      <c r="AO75" s="48">
        <v>33311</v>
      </c>
      <c r="AQ75" s="52" t="s">
        <v>7050</v>
      </c>
      <c r="AR75" s="52">
        <v>156</v>
      </c>
      <c r="AS75" s="52">
        <v>632</v>
      </c>
    </row>
    <row r="76" spans="3:45" x14ac:dyDescent="0.25">
      <c r="C76" s="39" t="s">
        <v>5855</v>
      </c>
      <c r="D76" s="38" t="s">
        <v>3039</v>
      </c>
      <c r="E76" s="38" t="s">
        <v>25</v>
      </c>
      <c r="F76" s="39" t="s">
        <v>24</v>
      </c>
      <c r="G76" t="s">
        <v>24</v>
      </c>
      <c r="H76" s="21">
        <v>9106023962</v>
      </c>
      <c r="I76" t="s">
        <v>24</v>
      </c>
      <c r="J76" s="40" t="s">
        <v>7229</v>
      </c>
      <c r="L76" s="42" t="s">
        <v>26</v>
      </c>
      <c r="M76" s="42" t="s">
        <v>617</v>
      </c>
      <c r="N76" s="43" t="s">
        <v>24</v>
      </c>
      <c r="O76" s="15" t="s">
        <v>5937</v>
      </c>
      <c r="S76" s="40" t="s">
        <v>7230</v>
      </c>
      <c r="V76" s="40" t="s">
        <v>7230</v>
      </c>
      <c r="Y76" s="15" t="s">
        <v>6172</v>
      </c>
      <c r="AB76" s="51">
        <v>5111</v>
      </c>
      <c r="AC76" s="51">
        <v>131</v>
      </c>
      <c r="AE76" s="45">
        <v>4</v>
      </c>
      <c r="AG76" s="15">
        <v>49500</v>
      </c>
      <c r="AH76" s="46">
        <v>198000</v>
      </c>
      <c r="AL76" s="48">
        <v>8</v>
      </c>
      <c r="AN76" s="45">
        <v>15840</v>
      </c>
      <c r="AO76" s="48">
        <v>33311</v>
      </c>
      <c r="AQ76" s="52" t="s">
        <v>7050</v>
      </c>
      <c r="AR76" s="52">
        <v>156</v>
      </c>
      <c r="AS76" s="52">
        <v>632</v>
      </c>
    </row>
    <row r="77" spans="3:45" x14ac:dyDescent="0.25">
      <c r="C77" s="39" t="s">
        <v>5855</v>
      </c>
      <c r="D77" s="38" t="s">
        <v>3039</v>
      </c>
      <c r="E77" s="38" t="s">
        <v>25</v>
      </c>
      <c r="F77" s="39" t="s">
        <v>24</v>
      </c>
      <c r="G77" t="s">
        <v>24</v>
      </c>
      <c r="H77" s="21">
        <v>9106024028</v>
      </c>
      <c r="I77" t="s">
        <v>24</v>
      </c>
      <c r="J77" s="40" t="s">
        <v>7231</v>
      </c>
      <c r="L77" s="42" t="s">
        <v>26</v>
      </c>
      <c r="M77" s="42" t="s">
        <v>902</v>
      </c>
      <c r="N77" s="43" t="s">
        <v>24</v>
      </c>
      <c r="O77" s="15" t="s">
        <v>6061</v>
      </c>
      <c r="S77" s="40" t="s">
        <v>7232</v>
      </c>
      <c r="V77" s="40" t="s">
        <v>7232</v>
      </c>
      <c r="Y77" s="15" t="s">
        <v>6254</v>
      </c>
      <c r="AB77" s="51">
        <v>5111</v>
      </c>
      <c r="AC77" s="51">
        <v>131</v>
      </c>
      <c r="AE77" s="45">
        <v>1</v>
      </c>
      <c r="AG77" s="15">
        <v>45588</v>
      </c>
      <c r="AH77" s="46">
        <v>45588</v>
      </c>
      <c r="AL77" s="48">
        <v>8</v>
      </c>
      <c r="AN77" s="45">
        <v>3647.04</v>
      </c>
      <c r="AO77" s="48">
        <v>33311</v>
      </c>
      <c r="AQ77" s="52" t="s">
        <v>7050</v>
      </c>
      <c r="AR77" s="52">
        <v>156</v>
      </c>
      <c r="AS77" s="52">
        <v>632</v>
      </c>
    </row>
    <row r="78" spans="3:45" x14ac:dyDescent="0.25">
      <c r="C78" s="39" t="s">
        <v>5855</v>
      </c>
      <c r="D78" s="38" t="s">
        <v>3039</v>
      </c>
      <c r="E78" s="38" t="s">
        <v>25</v>
      </c>
      <c r="F78" s="39" t="s">
        <v>24</v>
      </c>
      <c r="G78" t="s">
        <v>24</v>
      </c>
      <c r="H78" s="21">
        <v>9106024028</v>
      </c>
      <c r="I78" t="s">
        <v>24</v>
      </c>
      <c r="J78" s="40" t="s">
        <v>7231</v>
      </c>
      <c r="L78" s="42" t="s">
        <v>26</v>
      </c>
      <c r="M78" s="42" t="s">
        <v>902</v>
      </c>
      <c r="N78" s="43" t="s">
        <v>24</v>
      </c>
      <c r="O78" s="15" t="s">
        <v>6061</v>
      </c>
      <c r="S78" s="40" t="s">
        <v>7232</v>
      </c>
      <c r="V78" s="40" t="s">
        <v>7232</v>
      </c>
      <c r="Y78" s="15" t="s">
        <v>6130</v>
      </c>
      <c r="AB78" s="51">
        <v>5111</v>
      </c>
      <c r="AC78" s="51">
        <v>131</v>
      </c>
      <c r="AE78" s="45">
        <v>1</v>
      </c>
      <c r="AG78" s="15">
        <v>73431</v>
      </c>
      <c r="AH78" s="46">
        <v>73431</v>
      </c>
      <c r="AL78" s="48">
        <v>8</v>
      </c>
      <c r="AN78" s="45">
        <v>5874.4800000000005</v>
      </c>
      <c r="AO78" s="48">
        <v>33311</v>
      </c>
      <c r="AQ78" s="52" t="s">
        <v>7050</v>
      </c>
      <c r="AR78" s="52">
        <v>156</v>
      </c>
      <c r="AS78" s="52">
        <v>632</v>
      </c>
    </row>
    <row r="79" spans="3:45" x14ac:dyDescent="0.25">
      <c r="C79" s="39" t="s">
        <v>5855</v>
      </c>
      <c r="D79" s="38" t="s">
        <v>3039</v>
      </c>
      <c r="E79" s="38" t="s">
        <v>25</v>
      </c>
      <c r="F79" s="39" t="s">
        <v>24</v>
      </c>
      <c r="G79" t="s">
        <v>24</v>
      </c>
      <c r="H79" s="21">
        <v>9106024011</v>
      </c>
      <c r="I79" t="s">
        <v>24</v>
      </c>
      <c r="J79" s="40" t="s">
        <v>7233</v>
      </c>
      <c r="L79" s="42" t="s">
        <v>26</v>
      </c>
      <c r="M79" s="42" t="s">
        <v>650</v>
      </c>
      <c r="N79" s="43" t="s">
        <v>24</v>
      </c>
      <c r="O79" s="15" t="s">
        <v>5937</v>
      </c>
      <c r="S79" s="40" t="s">
        <v>7230</v>
      </c>
      <c r="V79" s="40" t="s">
        <v>7230</v>
      </c>
      <c r="Y79" s="15" t="s">
        <v>6181</v>
      </c>
      <c r="AB79" s="51">
        <v>5111</v>
      </c>
      <c r="AC79" s="51">
        <v>131</v>
      </c>
      <c r="AE79" s="45">
        <v>4</v>
      </c>
      <c r="AG79" s="15">
        <v>50400</v>
      </c>
      <c r="AH79" s="46">
        <v>201600</v>
      </c>
      <c r="AL79" s="48">
        <v>8</v>
      </c>
      <c r="AN79" s="45">
        <v>16128</v>
      </c>
      <c r="AO79" s="48">
        <v>33311</v>
      </c>
      <c r="AQ79" s="52" t="s">
        <v>7050</v>
      </c>
      <c r="AR79" s="52">
        <v>156</v>
      </c>
      <c r="AS79" s="52">
        <v>632</v>
      </c>
    </row>
    <row r="80" spans="3:45" x14ac:dyDescent="0.25">
      <c r="C80" s="39" t="s">
        <v>5855</v>
      </c>
      <c r="D80" s="38" t="s">
        <v>3039</v>
      </c>
      <c r="E80" s="38" t="s">
        <v>25</v>
      </c>
      <c r="F80" s="39" t="s">
        <v>24</v>
      </c>
      <c r="G80" t="s">
        <v>24</v>
      </c>
      <c r="H80" s="21">
        <v>9106024036</v>
      </c>
      <c r="I80" t="s">
        <v>24</v>
      </c>
      <c r="J80" s="40" t="s">
        <v>7234</v>
      </c>
      <c r="L80" s="42" t="s">
        <v>26</v>
      </c>
      <c r="M80" s="42" t="s">
        <v>914</v>
      </c>
      <c r="N80" s="43" t="s">
        <v>24</v>
      </c>
      <c r="O80" s="15" t="s">
        <v>6061</v>
      </c>
      <c r="S80" s="40" t="s">
        <v>7232</v>
      </c>
      <c r="V80" s="40" t="s">
        <v>7232</v>
      </c>
      <c r="Y80" s="15" t="s">
        <v>6130</v>
      </c>
      <c r="AB80" s="51">
        <v>5111</v>
      </c>
      <c r="AC80" s="51">
        <v>131</v>
      </c>
      <c r="AE80" s="45">
        <v>1</v>
      </c>
      <c r="AG80" s="15">
        <v>73431</v>
      </c>
      <c r="AH80" s="46">
        <v>73431</v>
      </c>
      <c r="AL80" s="48">
        <v>8</v>
      </c>
      <c r="AN80" s="45">
        <v>5874.4800000000005</v>
      </c>
      <c r="AO80" s="48">
        <v>33311</v>
      </c>
      <c r="AQ80" s="52" t="s">
        <v>7050</v>
      </c>
      <c r="AR80" s="52">
        <v>156</v>
      </c>
      <c r="AS80" s="52">
        <v>632</v>
      </c>
    </row>
    <row r="81" spans="3:45" x14ac:dyDescent="0.25">
      <c r="C81" s="39" t="s">
        <v>5855</v>
      </c>
      <c r="D81" s="38" t="s">
        <v>3039</v>
      </c>
      <c r="E81" s="38" t="s">
        <v>25</v>
      </c>
      <c r="F81" s="39" t="s">
        <v>24</v>
      </c>
      <c r="G81" t="s">
        <v>24</v>
      </c>
      <c r="H81" s="21">
        <v>9106024036</v>
      </c>
      <c r="I81" t="s">
        <v>24</v>
      </c>
      <c r="J81" s="40" t="s">
        <v>7234</v>
      </c>
      <c r="L81" s="42" t="s">
        <v>26</v>
      </c>
      <c r="M81" s="42" t="s">
        <v>914</v>
      </c>
      <c r="N81" s="43" t="s">
        <v>24</v>
      </c>
      <c r="O81" s="15" t="s">
        <v>6061</v>
      </c>
      <c r="S81" s="40" t="s">
        <v>7232</v>
      </c>
      <c r="V81" s="40" t="s">
        <v>7232</v>
      </c>
      <c r="Y81" s="15" t="s">
        <v>6254</v>
      </c>
      <c r="AB81" s="51">
        <v>5111</v>
      </c>
      <c r="AC81" s="51">
        <v>131</v>
      </c>
      <c r="AE81" s="45">
        <v>1</v>
      </c>
      <c r="AG81" s="15">
        <v>45588</v>
      </c>
      <c r="AH81" s="46">
        <v>45588</v>
      </c>
      <c r="AL81" s="48">
        <v>8</v>
      </c>
      <c r="AN81" s="45">
        <v>3647.04</v>
      </c>
      <c r="AO81" s="48">
        <v>33311</v>
      </c>
      <c r="AQ81" s="52" t="s">
        <v>7050</v>
      </c>
      <c r="AR81" s="52">
        <v>156</v>
      </c>
      <c r="AS81" s="52">
        <v>632</v>
      </c>
    </row>
    <row r="82" spans="3:45" x14ac:dyDescent="0.25">
      <c r="C82" s="39" t="s">
        <v>5855</v>
      </c>
      <c r="D82" s="38" t="s">
        <v>3039</v>
      </c>
      <c r="E82" s="38" t="s">
        <v>25</v>
      </c>
      <c r="F82" s="39" t="s">
        <v>24</v>
      </c>
      <c r="G82" t="s">
        <v>24</v>
      </c>
      <c r="H82" s="21">
        <v>9106024063</v>
      </c>
      <c r="I82" t="s">
        <v>24</v>
      </c>
      <c r="J82" s="40" t="s">
        <v>7235</v>
      </c>
      <c r="L82" s="42" t="s">
        <v>26</v>
      </c>
      <c r="M82" s="42" t="s">
        <v>722</v>
      </c>
      <c r="N82" s="43" t="s">
        <v>24</v>
      </c>
      <c r="O82" s="15" t="s">
        <v>6057</v>
      </c>
      <c r="S82" s="40" t="s">
        <v>7236</v>
      </c>
      <c r="V82" s="40" t="s">
        <v>7236</v>
      </c>
      <c r="Y82" s="15" t="s">
        <v>6128</v>
      </c>
      <c r="AB82" s="51">
        <v>5111</v>
      </c>
      <c r="AC82" s="51">
        <v>131</v>
      </c>
      <c r="AE82" s="45">
        <v>5</v>
      </c>
      <c r="AG82" s="15">
        <v>60885</v>
      </c>
      <c r="AH82" s="46">
        <v>304425</v>
      </c>
      <c r="AL82" s="48">
        <v>8</v>
      </c>
      <c r="AN82" s="45">
        <v>24354</v>
      </c>
      <c r="AO82" s="48">
        <v>33311</v>
      </c>
      <c r="AQ82" s="52" t="s">
        <v>7050</v>
      </c>
      <c r="AR82" s="52">
        <v>156</v>
      </c>
      <c r="AS82" s="52">
        <v>632</v>
      </c>
    </row>
    <row r="83" spans="3:45" x14ac:dyDescent="0.25">
      <c r="C83" s="39" t="s">
        <v>5855</v>
      </c>
      <c r="D83" s="38" t="s">
        <v>3039</v>
      </c>
      <c r="E83" s="38" t="s">
        <v>25</v>
      </c>
      <c r="F83" s="39" t="s">
        <v>24</v>
      </c>
      <c r="G83" t="s">
        <v>24</v>
      </c>
      <c r="H83" s="21">
        <v>9106024063</v>
      </c>
      <c r="I83" t="s">
        <v>24</v>
      </c>
      <c r="J83" s="40" t="s">
        <v>7235</v>
      </c>
      <c r="L83" s="42" t="s">
        <v>26</v>
      </c>
      <c r="M83" s="42" t="s">
        <v>722</v>
      </c>
      <c r="N83" s="43" t="s">
        <v>24</v>
      </c>
      <c r="O83" s="15" t="s">
        <v>6057</v>
      </c>
      <c r="S83" s="40" t="s">
        <v>7236</v>
      </c>
      <c r="V83" s="40" t="s">
        <v>7236</v>
      </c>
      <c r="Y83" s="15" t="s">
        <v>6183</v>
      </c>
      <c r="AB83" s="51">
        <v>5111</v>
      </c>
      <c r="AC83" s="51">
        <v>131</v>
      </c>
      <c r="AE83" s="45">
        <v>4</v>
      </c>
      <c r="AG83" s="15">
        <v>41150</v>
      </c>
      <c r="AH83" s="46">
        <v>164600</v>
      </c>
      <c r="AL83" s="48">
        <v>8</v>
      </c>
      <c r="AN83" s="45">
        <v>13168</v>
      </c>
      <c r="AO83" s="48">
        <v>33311</v>
      </c>
      <c r="AQ83" s="52" t="s">
        <v>7050</v>
      </c>
      <c r="AR83" s="52">
        <v>156</v>
      </c>
      <c r="AS83" s="52">
        <v>632</v>
      </c>
    </row>
    <row r="84" spans="3:45" x14ac:dyDescent="0.25">
      <c r="C84" s="39" t="s">
        <v>5855</v>
      </c>
      <c r="D84" s="38" t="s">
        <v>3039</v>
      </c>
      <c r="E84" s="38" t="s">
        <v>25</v>
      </c>
      <c r="F84" s="39" t="s">
        <v>24</v>
      </c>
      <c r="G84" t="s">
        <v>24</v>
      </c>
      <c r="H84" s="21">
        <v>9106024063</v>
      </c>
      <c r="I84" t="s">
        <v>24</v>
      </c>
      <c r="J84" s="40" t="s">
        <v>7235</v>
      </c>
      <c r="L84" s="42" t="s">
        <v>26</v>
      </c>
      <c r="M84" s="42" t="s">
        <v>722</v>
      </c>
      <c r="N84" s="43" t="s">
        <v>24</v>
      </c>
      <c r="O84" s="15" t="s">
        <v>6057</v>
      </c>
      <c r="S84" s="40" t="s">
        <v>7236</v>
      </c>
      <c r="V84" s="40" t="s">
        <v>7236</v>
      </c>
      <c r="Y84" s="15" t="s">
        <v>6227</v>
      </c>
      <c r="AB84" s="51">
        <v>5111</v>
      </c>
      <c r="AC84" s="51">
        <v>131</v>
      </c>
      <c r="AE84" s="45">
        <v>1</v>
      </c>
      <c r="AG84" s="15">
        <v>46000</v>
      </c>
      <c r="AH84" s="46">
        <v>46000</v>
      </c>
      <c r="AL84" s="48">
        <v>8</v>
      </c>
      <c r="AN84" s="45">
        <v>3680</v>
      </c>
      <c r="AO84" s="48">
        <v>33311</v>
      </c>
      <c r="AQ84" s="52" t="s">
        <v>7050</v>
      </c>
      <c r="AR84" s="52">
        <v>156</v>
      </c>
      <c r="AS84" s="52">
        <v>632</v>
      </c>
    </row>
    <row r="85" spans="3:45" x14ac:dyDescent="0.25">
      <c r="C85" s="39" t="s">
        <v>5855</v>
      </c>
      <c r="D85" s="38" t="s">
        <v>3039</v>
      </c>
      <c r="E85" s="38" t="s">
        <v>25</v>
      </c>
      <c r="F85" s="39" t="s">
        <v>24</v>
      </c>
      <c r="G85" t="s">
        <v>24</v>
      </c>
      <c r="H85" s="21">
        <v>9106024168</v>
      </c>
      <c r="I85" t="s">
        <v>24</v>
      </c>
      <c r="J85" s="40" t="s">
        <v>7240</v>
      </c>
      <c r="L85" s="42" t="s">
        <v>26</v>
      </c>
      <c r="M85" s="42" t="s">
        <v>226</v>
      </c>
      <c r="N85" s="43" t="s">
        <v>24</v>
      </c>
      <c r="O85" s="15" t="s">
        <v>6266</v>
      </c>
      <c r="S85" s="40" t="s">
        <v>7241</v>
      </c>
      <c r="V85" s="40" t="s">
        <v>7241</v>
      </c>
      <c r="Y85" s="15" t="s">
        <v>6130</v>
      </c>
      <c r="AB85" s="51">
        <v>5111</v>
      </c>
      <c r="AC85" s="51">
        <v>131</v>
      </c>
      <c r="AE85" s="45">
        <v>2</v>
      </c>
      <c r="AG85" s="15">
        <v>73431</v>
      </c>
      <c r="AH85" s="46">
        <v>146862</v>
      </c>
      <c r="AL85" s="48">
        <v>8</v>
      </c>
      <c r="AN85" s="45">
        <v>11748.960000000001</v>
      </c>
      <c r="AO85" s="48">
        <v>33311</v>
      </c>
      <c r="AQ85" s="52" t="s">
        <v>7050</v>
      </c>
      <c r="AR85" s="52">
        <v>156</v>
      </c>
      <c r="AS85" s="52">
        <v>632</v>
      </c>
    </row>
    <row r="86" spans="3:45" x14ac:dyDescent="0.25">
      <c r="C86" s="39" t="s">
        <v>5855</v>
      </c>
      <c r="D86" s="38" t="s">
        <v>3039</v>
      </c>
      <c r="E86" s="38" t="s">
        <v>25</v>
      </c>
      <c r="F86" s="39" t="s">
        <v>24</v>
      </c>
      <c r="G86" t="s">
        <v>24</v>
      </c>
      <c r="H86" s="21">
        <v>9106024168</v>
      </c>
      <c r="I86" t="s">
        <v>24</v>
      </c>
      <c r="J86" s="40" t="s">
        <v>7240</v>
      </c>
      <c r="L86" s="42" t="s">
        <v>26</v>
      </c>
      <c r="M86" s="42" t="s">
        <v>226</v>
      </c>
      <c r="N86" s="43" t="s">
        <v>24</v>
      </c>
      <c r="O86" s="15" t="s">
        <v>6266</v>
      </c>
      <c r="S86" s="40" t="s">
        <v>7241</v>
      </c>
      <c r="V86" s="40" t="s">
        <v>7241</v>
      </c>
      <c r="Y86" s="15" t="s">
        <v>6179</v>
      </c>
      <c r="AB86" s="51">
        <v>5111</v>
      </c>
      <c r="AC86" s="51">
        <v>131</v>
      </c>
      <c r="AE86" s="45">
        <v>2</v>
      </c>
      <c r="AG86" s="15">
        <v>111058</v>
      </c>
      <c r="AH86" s="46">
        <v>222116</v>
      </c>
      <c r="AL86" s="48">
        <v>8</v>
      </c>
      <c r="AN86" s="45">
        <v>17769.28</v>
      </c>
      <c r="AO86" s="48">
        <v>33311</v>
      </c>
      <c r="AQ86" s="52" t="s">
        <v>7050</v>
      </c>
      <c r="AR86" s="52">
        <v>156</v>
      </c>
      <c r="AS86" s="52">
        <v>632</v>
      </c>
    </row>
    <row r="87" spans="3:45" x14ac:dyDescent="0.25">
      <c r="C87" s="39" t="s">
        <v>5855</v>
      </c>
      <c r="D87" s="38" t="s">
        <v>3039</v>
      </c>
      <c r="E87" s="38" t="s">
        <v>25</v>
      </c>
      <c r="F87" s="39" t="s">
        <v>24</v>
      </c>
      <c r="G87" t="s">
        <v>24</v>
      </c>
      <c r="H87" s="21">
        <v>9106024171</v>
      </c>
      <c r="I87" t="s">
        <v>24</v>
      </c>
      <c r="J87" s="40" t="s">
        <v>7249</v>
      </c>
      <c r="L87" s="42" t="s">
        <v>26</v>
      </c>
      <c r="M87" s="42" t="s">
        <v>232</v>
      </c>
      <c r="N87" s="43" t="s">
        <v>24</v>
      </c>
      <c r="O87" s="15" t="s">
        <v>6266</v>
      </c>
      <c r="S87" s="40" t="s">
        <v>7250</v>
      </c>
      <c r="V87" s="40" t="s">
        <v>7250</v>
      </c>
      <c r="Y87" s="15" t="s">
        <v>6179</v>
      </c>
      <c r="AB87" s="51">
        <v>5111</v>
      </c>
      <c r="AC87" s="51">
        <v>131</v>
      </c>
      <c r="AE87" s="45">
        <v>1</v>
      </c>
      <c r="AG87" s="15">
        <v>111058</v>
      </c>
      <c r="AH87" s="46">
        <v>111058</v>
      </c>
      <c r="AL87" s="48">
        <v>8</v>
      </c>
      <c r="AN87" s="45">
        <v>8884.64</v>
      </c>
      <c r="AO87" s="48">
        <v>33311</v>
      </c>
      <c r="AQ87" s="52" t="s">
        <v>7050</v>
      </c>
      <c r="AR87" s="52">
        <v>156</v>
      </c>
      <c r="AS87" s="52">
        <v>632</v>
      </c>
    </row>
    <row r="88" spans="3:45" x14ac:dyDescent="0.25">
      <c r="C88" s="39" t="s">
        <v>5855</v>
      </c>
      <c r="D88" s="38" t="s">
        <v>3039</v>
      </c>
      <c r="E88" s="38" t="s">
        <v>25</v>
      </c>
      <c r="F88" s="39" t="s">
        <v>24</v>
      </c>
      <c r="G88" t="s">
        <v>24</v>
      </c>
      <c r="H88" s="21">
        <v>9106024171</v>
      </c>
      <c r="I88" t="s">
        <v>24</v>
      </c>
      <c r="J88" s="40" t="s">
        <v>7249</v>
      </c>
      <c r="L88" s="42" t="s">
        <v>26</v>
      </c>
      <c r="M88" s="42" t="s">
        <v>232</v>
      </c>
      <c r="N88" s="43" t="s">
        <v>24</v>
      </c>
      <c r="O88" s="15" t="s">
        <v>6266</v>
      </c>
      <c r="S88" s="40" t="s">
        <v>7250</v>
      </c>
      <c r="V88" s="40" t="s">
        <v>7250</v>
      </c>
      <c r="Y88" s="15" t="s">
        <v>6130</v>
      </c>
      <c r="AB88" s="51">
        <v>5111</v>
      </c>
      <c r="AC88" s="51">
        <v>131</v>
      </c>
      <c r="AE88" s="45">
        <v>2</v>
      </c>
      <c r="AG88" s="15">
        <v>73431</v>
      </c>
      <c r="AH88" s="46">
        <v>146862</v>
      </c>
      <c r="AL88" s="48">
        <v>8</v>
      </c>
      <c r="AN88" s="45">
        <v>11748.960000000001</v>
      </c>
      <c r="AO88" s="48">
        <v>33311</v>
      </c>
      <c r="AQ88" s="52" t="s">
        <v>7050</v>
      </c>
      <c r="AR88" s="52">
        <v>156</v>
      </c>
      <c r="AS88" s="52">
        <v>632</v>
      </c>
    </row>
    <row r="89" spans="3:45" x14ac:dyDescent="0.25">
      <c r="C89" s="39" t="s">
        <v>5855</v>
      </c>
      <c r="D89" s="38" t="s">
        <v>3039</v>
      </c>
      <c r="E89" s="38" t="s">
        <v>25</v>
      </c>
      <c r="F89" s="39" t="s">
        <v>24</v>
      </c>
      <c r="G89" t="s">
        <v>24</v>
      </c>
      <c r="H89" s="21">
        <v>9106024221</v>
      </c>
      <c r="I89" t="s">
        <v>24</v>
      </c>
      <c r="J89" s="40" t="s">
        <v>7251</v>
      </c>
      <c r="L89" s="42" t="s">
        <v>26</v>
      </c>
      <c r="M89" s="42" t="s">
        <v>75</v>
      </c>
      <c r="N89" s="43" t="s">
        <v>24</v>
      </c>
      <c r="O89" s="15" t="s">
        <v>6271</v>
      </c>
      <c r="S89" s="40" t="s">
        <v>7252</v>
      </c>
      <c r="V89" s="40" t="s">
        <v>7252</v>
      </c>
      <c r="Y89" s="15" t="s">
        <v>6179</v>
      </c>
      <c r="AB89" s="51">
        <v>5111</v>
      </c>
      <c r="AC89" s="51">
        <v>131</v>
      </c>
      <c r="AE89" s="45">
        <v>2</v>
      </c>
      <c r="AG89" s="15">
        <v>111058</v>
      </c>
      <c r="AH89" s="46">
        <v>222116</v>
      </c>
      <c r="AL89" s="48">
        <v>8</v>
      </c>
      <c r="AN89" s="45">
        <v>17769.28</v>
      </c>
      <c r="AO89" s="48">
        <v>33311</v>
      </c>
      <c r="AQ89" s="52" t="s">
        <v>7050</v>
      </c>
      <c r="AR89" s="52">
        <v>156</v>
      </c>
      <c r="AS89" s="52">
        <v>632</v>
      </c>
    </row>
    <row r="90" spans="3:45" x14ac:dyDescent="0.25">
      <c r="C90" s="39" t="s">
        <v>5855</v>
      </c>
      <c r="D90" s="38" t="s">
        <v>3039</v>
      </c>
      <c r="E90" s="38" t="s">
        <v>25</v>
      </c>
      <c r="F90" s="39" t="s">
        <v>24</v>
      </c>
      <c r="G90" t="s">
        <v>24</v>
      </c>
      <c r="H90" s="21">
        <v>9106024186</v>
      </c>
      <c r="I90" t="s">
        <v>24</v>
      </c>
      <c r="J90" s="40" t="s">
        <v>7253</v>
      </c>
      <c r="L90" s="42" t="s">
        <v>26</v>
      </c>
      <c r="M90" s="42" t="s">
        <v>280</v>
      </c>
      <c r="N90" s="43" t="s">
        <v>24</v>
      </c>
      <c r="O90" s="15" t="s">
        <v>6266</v>
      </c>
      <c r="S90" s="40" t="s">
        <v>7254</v>
      </c>
      <c r="V90" s="40" t="s">
        <v>7254</v>
      </c>
      <c r="Y90" s="15" t="s">
        <v>6181</v>
      </c>
      <c r="AB90" s="51">
        <v>5111</v>
      </c>
      <c r="AC90" s="51">
        <v>131</v>
      </c>
      <c r="AE90" s="45">
        <v>3</v>
      </c>
      <c r="AG90" s="15">
        <v>50400</v>
      </c>
      <c r="AH90" s="46">
        <v>151200</v>
      </c>
      <c r="AL90" s="48">
        <v>8</v>
      </c>
      <c r="AN90" s="45">
        <v>12096</v>
      </c>
      <c r="AO90" s="48">
        <v>33311</v>
      </c>
      <c r="AQ90" s="52" t="s">
        <v>7050</v>
      </c>
      <c r="AR90" s="52">
        <v>156</v>
      </c>
      <c r="AS90" s="52">
        <v>632</v>
      </c>
    </row>
    <row r="91" spans="3:45" x14ac:dyDescent="0.25">
      <c r="C91" s="39" t="s">
        <v>5855</v>
      </c>
      <c r="D91" s="38" t="s">
        <v>3039</v>
      </c>
      <c r="E91" s="38" t="s">
        <v>25</v>
      </c>
      <c r="F91" s="39" t="s">
        <v>24</v>
      </c>
      <c r="G91" t="s">
        <v>24</v>
      </c>
      <c r="H91" s="21">
        <v>9106024186</v>
      </c>
      <c r="I91" t="s">
        <v>24</v>
      </c>
      <c r="J91" s="40" t="s">
        <v>7253</v>
      </c>
      <c r="L91" s="42" t="s">
        <v>26</v>
      </c>
      <c r="M91" s="42" t="s">
        <v>280</v>
      </c>
      <c r="N91" s="43" t="s">
        <v>24</v>
      </c>
      <c r="O91" s="15" t="s">
        <v>6266</v>
      </c>
      <c r="S91" s="40" t="s">
        <v>7254</v>
      </c>
      <c r="V91" s="40" t="s">
        <v>7254</v>
      </c>
      <c r="Y91" s="15" t="s">
        <v>6168</v>
      </c>
      <c r="AB91" s="51">
        <v>5111</v>
      </c>
      <c r="AC91" s="51">
        <v>131</v>
      </c>
      <c r="AE91" s="45">
        <v>5</v>
      </c>
      <c r="AG91" s="15">
        <v>111606</v>
      </c>
      <c r="AH91" s="46">
        <v>558030</v>
      </c>
      <c r="AL91" s="48">
        <v>8</v>
      </c>
      <c r="AN91" s="45">
        <v>44642.400000000001</v>
      </c>
      <c r="AO91" s="48">
        <v>33311</v>
      </c>
      <c r="AQ91" s="52" t="s">
        <v>7050</v>
      </c>
      <c r="AR91" s="52">
        <v>156</v>
      </c>
      <c r="AS91" s="52">
        <v>632</v>
      </c>
    </row>
    <row r="92" spans="3:45" x14ac:dyDescent="0.25">
      <c r="C92" s="39" t="s">
        <v>5855</v>
      </c>
      <c r="D92" s="38" t="s">
        <v>3039</v>
      </c>
      <c r="E92" s="38" t="s">
        <v>25</v>
      </c>
      <c r="F92" s="39" t="s">
        <v>24</v>
      </c>
      <c r="G92" t="s">
        <v>24</v>
      </c>
      <c r="H92" s="21">
        <v>9106024186</v>
      </c>
      <c r="I92" t="s">
        <v>24</v>
      </c>
      <c r="J92" s="40" t="s">
        <v>7253</v>
      </c>
      <c r="L92" s="42" t="s">
        <v>26</v>
      </c>
      <c r="M92" s="42" t="s">
        <v>280</v>
      </c>
      <c r="N92" s="43" t="s">
        <v>24</v>
      </c>
      <c r="O92" s="15" t="s">
        <v>6266</v>
      </c>
      <c r="S92" s="40" t="s">
        <v>7254</v>
      </c>
      <c r="V92" s="40" t="s">
        <v>7254</v>
      </c>
      <c r="Y92" s="15" t="s">
        <v>6172</v>
      </c>
      <c r="AB92" s="51">
        <v>5111</v>
      </c>
      <c r="AC92" s="51">
        <v>131</v>
      </c>
      <c r="AE92" s="45">
        <v>1</v>
      </c>
      <c r="AG92" s="15">
        <v>49500</v>
      </c>
      <c r="AH92" s="46">
        <v>49500</v>
      </c>
      <c r="AL92" s="48">
        <v>8</v>
      </c>
      <c r="AN92" s="45">
        <v>3960</v>
      </c>
      <c r="AO92" s="48">
        <v>33311</v>
      </c>
      <c r="AQ92" s="52" t="s">
        <v>7050</v>
      </c>
      <c r="AR92" s="52">
        <v>156</v>
      </c>
      <c r="AS92" s="52">
        <v>632</v>
      </c>
    </row>
    <row r="93" spans="3:45" x14ac:dyDescent="0.25">
      <c r="C93" s="39" t="s">
        <v>5855</v>
      </c>
      <c r="D93" s="38" t="s">
        <v>3039</v>
      </c>
      <c r="E93" s="38" t="s">
        <v>25</v>
      </c>
      <c r="F93" s="39" t="s">
        <v>24</v>
      </c>
      <c r="G93" t="s">
        <v>24</v>
      </c>
      <c r="H93" s="21">
        <v>9106024258</v>
      </c>
      <c r="I93" t="s">
        <v>24</v>
      </c>
      <c r="J93" s="40" t="s">
        <v>7255</v>
      </c>
      <c r="L93" s="42" t="s">
        <v>26</v>
      </c>
      <c r="M93" s="42" t="s">
        <v>355</v>
      </c>
      <c r="N93" s="43" t="s">
        <v>24</v>
      </c>
      <c r="O93" s="15" t="s">
        <v>6061</v>
      </c>
      <c r="S93" s="40" t="s">
        <v>7256</v>
      </c>
      <c r="V93" s="40" t="s">
        <v>7256</v>
      </c>
      <c r="Y93" s="15" t="s">
        <v>6179</v>
      </c>
      <c r="AB93" s="51">
        <v>5111</v>
      </c>
      <c r="AC93" s="51">
        <v>131</v>
      </c>
      <c r="AE93" s="45">
        <v>1</v>
      </c>
      <c r="AG93" s="15">
        <v>111058</v>
      </c>
      <c r="AH93" s="46">
        <v>111058</v>
      </c>
      <c r="AL93" s="48">
        <v>8</v>
      </c>
      <c r="AN93" s="45">
        <v>8884.64</v>
      </c>
      <c r="AO93" s="48">
        <v>33311</v>
      </c>
      <c r="AQ93" s="52" t="s">
        <v>7050</v>
      </c>
      <c r="AR93" s="52">
        <v>156</v>
      </c>
      <c r="AS93" s="52">
        <v>632</v>
      </c>
    </row>
    <row r="94" spans="3:45" x14ac:dyDescent="0.25">
      <c r="C94" s="39" t="s">
        <v>5855</v>
      </c>
      <c r="D94" s="38" t="s">
        <v>3039</v>
      </c>
      <c r="E94" s="38" t="s">
        <v>25</v>
      </c>
      <c r="F94" s="39" t="s">
        <v>24</v>
      </c>
      <c r="G94" t="s">
        <v>24</v>
      </c>
      <c r="H94" s="21">
        <v>9106024267</v>
      </c>
      <c r="I94" t="s">
        <v>24</v>
      </c>
      <c r="J94" s="40" t="s">
        <v>7257</v>
      </c>
      <c r="L94" s="42" t="s">
        <v>26</v>
      </c>
      <c r="M94" s="42" t="s">
        <v>857</v>
      </c>
      <c r="N94" s="43" t="s">
        <v>24</v>
      </c>
      <c r="O94" s="15" t="s">
        <v>5917</v>
      </c>
      <c r="S94" s="40" t="s">
        <v>7258</v>
      </c>
      <c r="V94" s="40" t="s">
        <v>7258</v>
      </c>
      <c r="Y94" s="15" t="s">
        <v>6254</v>
      </c>
      <c r="AB94" s="51">
        <v>5111</v>
      </c>
      <c r="AC94" s="51">
        <v>131</v>
      </c>
      <c r="AE94" s="45">
        <v>1</v>
      </c>
      <c r="AG94" s="15">
        <v>45588</v>
      </c>
      <c r="AH94" s="46">
        <v>45588</v>
      </c>
      <c r="AL94" s="48">
        <v>8</v>
      </c>
      <c r="AN94" s="45">
        <v>3647.04</v>
      </c>
      <c r="AO94" s="48">
        <v>33311</v>
      </c>
      <c r="AQ94" s="52" t="s">
        <v>7050</v>
      </c>
      <c r="AR94" s="52">
        <v>156</v>
      </c>
      <c r="AS94" s="52">
        <v>632</v>
      </c>
    </row>
    <row r="95" spans="3:45" x14ac:dyDescent="0.25">
      <c r="C95" s="39" t="s">
        <v>5855</v>
      </c>
      <c r="D95" s="38" t="s">
        <v>3039</v>
      </c>
      <c r="E95" s="38" t="s">
        <v>25</v>
      </c>
      <c r="F95" s="39" t="s">
        <v>24</v>
      </c>
      <c r="G95" t="s">
        <v>24</v>
      </c>
      <c r="H95" s="21">
        <v>9106024250</v>
      </c>
      <c r="I95" t="s">
        <v>24</v>
      </c>
      <c r="J95" s="40" t="s">
        <v>7259</v>
      </c>
      <c r="L95" s="42" t="s">
        <v>26</v>
      </c>
      <c r="M95" s="42" t="s">
        <v>552</v>
      </c>
      <c r="N95" s="43" t="s">
        <v>24</v>
      </c>
      <c r="O95" s="15" t="s">
        <v>5917</v>
      </c>
      <c r="S95" s="40" t="s">
        <v>7165</v>
      </c>
      <c r="V95" s="40" t="s">
        <v>7165</v>
      </c>
      <c r="Y95" s="15" t="s">
        <v>6172</v>
      </c>
      <c r="AB95" s="51">
        <v>5111</v>
      </c>
      <c r="AC95" s="51">
        <v>131</v>
      </c>
      <c r="AE95" s="45">
        <v>1</v>
      </c>
      <c r="AG95" s="15">
        <v>49500</v>
      </c>
      <c r="AH95" s="46">
        <v>49500</v>
      </c>
      <c r="AL95" s="48">
        <v>8</v>
      </c>
      <c r="AN95" s="45">
        <v>3960</v>
      </c>
      <c r="AO95" s="48">
        <v>33311</v>
      </c>
      <c r="AQ95" s="52" t="s">
        <v>7050</v>
      </c>
      <c r="AR95" s="52">
        <v>156</v>
      </c>
      <c r="AS95" s="52">
        <v>632</v>
      </c>
    </row>
    <row r="96" spans="3:45" x14ac:dyDescent="0.25">
      <c r="C96" s="39" t="s">
        <v>5855</v>
      </c>
      <c r="D96" s="38" t="s">
        <v>3039</v>
      </c>
      <c r="E96" s="38" t="s">
        <v>25</v>
      </c>
      <c r="F96" s="39" t="s">
        <v>24</v>
      </c>
      <c r="G96" t="s">
        <v>24</v>
      </c>
      <c r="H96" s="21">
        <v>9106024250</v>
      </c>
      <c r="I96" t="s">
        <v>24</v>
      </c>
      <c r="J96" s="40" t="s">
        <v>7259</v>
      </c>
      <c r="L96" s="42" t="s">
        <v>26</v>
      </c>
      <c r="M96" s="42" t="s">
        <v>552</v>
      </c>
      <c r="N96" s="43" t="s">
        <v>24</v>
      </c>
      <c r="O96" s="15" t="s">
        <v>5917</v>
      </c>
      <c r="S96" s="40" t="s">
        <v>7165</v>
      </c>
      <c r="V96" s="40" t="s">
        <v>7165</v>
      </c>
      <c r="Y96" s="15" t="s">
        <v>6227</v>
      </c>
      <c r="AB96" s="51">
        <v>5111</v>
      </c>
      <c r="AC96" s="51">
        <v>131</v>
      </c>
      <c r="AE96" s="45">
        <v>3</v>
      </c>
      <c r="AG96" s="15">
        <v>46000</v>
      </c>
      <c r="AH96" s="46">
        <v>138000</v>
      </c>
      <c r="AL96" s="48">
        <v>8</v>
      </c>
      <c r="AN96" s="45">
        <v>11040</v>
      </c>
      <c r="AO96" s="48">
        <v>33311</v>
      </c>
      <c r="AQ96" s="52" t="s">
        <v>7050</v>
      </c>
      <c r="AR96" s="52">
        <v>156</v>
      </c>
      <c r="AS96" s="52">
        <v>632</v>
      </c>
    </row>
    <row r="97" spans="3:45" x14ac:dyDescent="0.25">
      <c r="C97" s="39" t="s">
        <v>5855</v>
      </c>
      <c r="D97" s="38" t="s">
        <v>3039</v>
      </c>
      <c r="E97" s="38" t="s">
        <v>25</v>
      </c>
      <c r="F97" s="39" t="s">
        <v>24</v>
      </c>
      <c r="G97" t="s">
        <v>24</v>
      </c>
      <c r="H97" s="21">
        <v>9106024250</v>
      </c>
      <c r="I97" t="s">
        <v>24</v>
      </c>
      <c r="J97" s="40" t="s">
        <v>7259</v>
      </c>
      <c r="L97" s="42" t="s">
        <v>26</v>
      </c>
      <c r="M97" s="42" t="s">
        <v>552</v>
      </c>
      <c r="N97" s="43" t="s">
        <v>24</v>
      </c>
      <c r="O97" s="15" t="s">
        <v>5917</v>
      </c>
      <c r="S97" s="40" t="s">
        <v>7165</v>
      </c>
      <c r="V97" s="40" t="s">
        <v>7165</v>
      </c>
      <c r="Y97" s="15" t="s">
        <v>6128</v>
      </c>
      <c r="AB97" s="51">
        <v>5111</v>
      </c>
      <c r="AC97" s="51">
        <v>131</v>
      </c>
      <c r="AE97" s="45">
        <v>1</v>
      </c>
      <c r="AG97" s="15">
        <v>60885</v>
      </c>
      <c r="AH97" s="46">
        <v>60885</v>
      </c>
      <c r="AL97" s="48">
        <v>8</v>
      </c>
      <c r="AN97" s="45">
        <v>4870.8</v>
      </c>
      <c r="AO97" s="48">
        <v>33311</v>
      </c>
      <c r="AQ97" s="52" t="s">
        <v>7050</v>
      </c>
      <c r="AR97" s="52">
        <v>156</v>
      </c>
      <c r="AS97" s="52">
        <v>632</v>
      </c>
    </row>
    <row r="98" spans="3:45" x14ac:dyDescent="0.25">
      <c r="C98" s="39" t="s">
        <v>5855</v>
      </c>
      <c r="D98" s="38" t="s">
        <v>3039</v>
      </c>
      <c r="E98" s="38" t="s">
        <v>25</v>
      </c>
      <c r="F98" s="39" t="s">
        <v>24</v>
      </c>
      <c r="G98" t="s">
        <v>24</v>
      </c>
      <c r="H98" s="21">
        <v>9106024301</v>
      </c>
      <c r="I98" t="s">
        <v>24</v>
      </c>
      <c r="J98" s="40" t="s">
        <v>7260</v>
      </c>
      <c r="L98" s="42" t="s">
        <v>26</v>
      </c>
      <c r="M98" s="42" t="s">
        <v>674</v>
      </c>
      <c r="N98" s="43" t="s">
        <v>24</v>
      </c>
      <c r="O98" s="15" t="s">
        <v>6266</v>
      </c>
      <c r="S98" s="40" t="s">
        <v>7261</v>
      </c>
      <c r="V98" s="40" t="s">
        <v>7261</v>
      </c>
      <c r="Y98" s="15" t="s">
        <v>6143</v>
      </c>
      <c r="AB98" s="51">
        <v>5111</v>
      </c>
      <c r="AC98" s="51">
        <v>131</v>
      </c>
      <c r="AE98" s="45">
        <v>5</v>
      </c>
      <c r="AG98" s="15">
        <v>70950</v>
      </c>
      <c r="AH98" s="46">
        <v>354750</v>
      </c>
      <c r="AL98" s="48">
        <v>8</v>
      </c>
      <c r="AN98" s="45">
        <v>28380</v>
      </c>
      <c r="AO98" s="48">
        <v>33311</v>
      </c>
      <c r="AQ98" s="52" t="s">
        <v>7050</v>
      </c>
      <c r="AR98" s="52">
        <v>156</v>
      </c>
      <c r="AS98" s="52">
        <v>632</v>
      </c>
    </row>
    <row r="99" spans="3:45" x14ac:dyDescent="0.25">
      <c r="C99" s="39" t="s">
        <v>5855</v>
      </c>
      <c r="D99" s="38" t="s">
        <v>3039</v>
      </c>
      <c r="E99" s="38" t="s">
        <v>25</v>
      </c>
      <c r="F99" s="39" t="s">
        <v>24</v>
      </c>
      <c r="G99" t="s">
        <v>24</v>
      </c>
      <c r="H99" s="21">
        <v>9106024301</v>
      </c>
      <c r="I99" t="s">
        <v>24</v>
      </c>
      <c r="J99" s="40" t="s">
        <v>7260</v>
      </c>
      <c r="L99" s="42" t="s">
        <v>26</v>
      </c>
      <c r="M99" s="42" t="s">
        <v>674</v>
      </c>
      <c r="N99" s="43" t="s">
        <v>24</v>
      </c>
      <c r="O99" s="15" t="s">
        <v>6266</v>
      </c>
      <c r="S99" s="40" t="s">
        <v>7261</v>
      </c>
      <c r="V99" s="40" t="s">
        <v>7261</v>
      </c>
      <c r="Y99" s="15" t="s">
        <v>6227</v>
      </c>
      <c r="AB99" s="51">
        <v>5111</v>
      </c>
      <c r="AC99" s="51">
        <v>131</v>
      </c>
      <c r="AE99" s="45">
        <v>4</v>
      </c>
      <c r="AG99" s="15">
        <v>46000</v>
      </c>
      <c r="AH99" s="46">
        <v>184000</v>
      </c>
      <c r="AL99" s="48">
        <v>8</v>
      </c>
      <c r="AN99" s="45">
        <v>14720</v>
      </c>
      <c r="AO99" s="48">
        <v>33311</v>
      </c>
      <c r="AQ99" s="52" t="s">
        <v>7050</v>
      </c>
      <c r="AR99" s="52">
        <v>156</v>
      </c>
      <c r="AS99" s="52">
        <v>632</v>
      </c>
    </row>
    <row r="100" spans="3:45" x14ac:dyDescent="0.25">
      <c r="C100" s="39" t="s">
        <v>5855</v>
      </c>
      <c r="D100" s="38" t="s">
        <v>3039</v>
      </c>
      <c r="E100" s="38" t="s">
        <v>25</v>
      </c>
      <c r="F100" s="39" t="s">
        <v>1409</v>
      </c>
      <c r="G100" t="s">
        <v>1409</v>
      </c>
      <c r="H100" s="21">
        <v>9106024255</v>
      </c>
      <c r="I100" t="s">
        <v>1409</v>
      </c>
      <c r="J100" s="40" t="s">
        <v>7263</v>
      </c>
      <c r="L100" s="42" t="s">
        <v>26</v>
      </c>
      <c r="M100" s="42" t="s">
        <v>1759</v>
      </c>
      <c r="N100" s="43" t="s">
        <v>1409</v>
      </c>
      <c r="O100" s="15" t="s">
        <v>6032</v>
      </c>
      <c r="S100" s="40" t="s">
        <v>7264</v>
      </c>
      <c r="V100" s="40" t="s">
        <v>7264</v>
      </c>
      <c r="Y100" s="15" t="s">
        <v>6168</v>
      </c>
      <c r="AB100" s="51">
        <v>5111</v>
      </c>
      <c r="AC100" s="51">
        <v>131</v>
      </c>
      <c r="AE100" s="45">
        <v>2</v>
      </c>
      <c r="AG100" s="15">
        <v>111606</v>
      </c>
      <c r="AH100" s="46">
        <v>223212</v>
      </c>
      <c r="AL100" s="48">
        <v>8</v>
      </c>
      <c r="AN100" s="45">
        <v>17856.96</v>
      </c>
      <c r="AO100" s="48">
        <v>33311</v>
      </c>
      <c r="AQ100" s="52" t="s">
        <v>7050</v>
      </c>
      <c r="AR100" s="52">
        <v>156</v>
      </c>
      <c r="AS100" s="52">
        <v>632</v>
      </c>
    </row>
    <row r="101" spans="3:45" x14ac:dyDescent="0.25">
      <c r="C101" s="39" t="s">
        <v>5855</v>
      </c>
      <c r="D101" s="38" t="s">
        <v>3039</v>
      </c>
      <c r="E101" s="38" t="s">
        <v>25</v>
      </c>
      <c r="F101" s="39" t="s">
        <v>1409</v>
      </c>
      <c r="G101" t="s">
        <v>1409</v>
      </c>
      <c r="H101" s="21">
        <v>9106024317</v>
      </c>
      <c r="I101" t="s">
        <v>1409</v>
      </c>
      <c r="J101" s="40" t="s">
        <v>7265</v>
      </c>
      <c r="L101" s="42" t="s">
        <v>26</v>
      </c>
      <c r="M101" s="42" t="s">
        <v>1756</v>
      </c>
      <c r="N101" s="43" t="s">
        <v>1409</v>
      </c>
      <c r="O101" s="15" t="s">
        <v>6032</v>
      </c>
      <c r="S101" s="40" t="s">
        <v>7264</v>
      </c>
      <c r="V101" s="40" t="s">
        <v>7264</v>
      </c>
      <c r="Y101" s="15" t="s">
        <v>6179</v>
      </c>
      <c r="AB101" s="51">
        <v>5111</v>
      </c>
      <c r="AC101" s="51">
        <v>131</v>
      </c>
      <c r="AE101" s="45">
        <v>1</v>
      </c>
      <c r="AG101" s="15">
        <v>111058</v>
      </c>
      <c r="AH101" s="46">
        <v>111058</v>
      </c>
      <c r="AL101" s="48">
        <v>8</v>
      </c>
      <c r="AN101" s="45">
        <v>8884.64</v>
      </c>
      <c r="AO101" s="48">
        <v>33311</v>
      </c>
      <c r="AQ101" s="52" t="s">
        <v>7050</v>
      </c>
      <c r="AR101" s="52">
        <v>156</v>
      </c>
      <c r="AS101" s="52">
        <v>632</v>
      </c>
    </row>
    <row r="102" spans="3:45" x14ac:dyDescent="0.25">
      <c r="C102" s="39" t="s">
        <v>5855</v>
      </c>
      <c r="D102" s="38" t="s">
        <v>3039</v>
      </c>
      <c r="E102" s="38" t="s">
        <v>25</v>
      </c>
      <c r="F102" s="39" t="s">
        <v>24</v>
      </c>
      <c r="G102" t="s">
        <v>24</v>
      </c>
      <c r="H102" s="21">
        <v>9106024313</v>
      </c>
      <c r="I102" t="s">
        <v>24</v>
      </c>
      <c r="J102" s="40" t="s">
        <v>7266</v>
      </c>
      <c r="L102" s="42" t="s">
        <v>26</v>
      </c>
      <c r="M102" s="42" t="s">
        <v>157</v>
      </c>
      <c r="N102" s="43" t="s">
        <v>24</v>
      </c>
      <c r="O102" s="15" t="s">
        <v>6271</v>
      </c>
      <c r="S102" s="40" t="s">
        <v>7252</v>
      </c>
      <c r="V102" s="40" t="s">
        <v>7252</v>
      </c>
      <c r="Y102" s="15" t="s">
        <v>6128</v>
      </c>
      <c r="AB102" s="51">
        <v>5111</v>
      </c>
      <c r="AC102" s="51">
        <v>131</v>
      </c>
      <c r="AE102" s="45">
        <v>2</v>
      </c>
      <c r="AG102" s="15">
        <v>60885</v>
      </c>
      <c r="AH102" s="46">
        <v>121770</v>
      </c>
      <c r="AL102" s="48">
        <v>8</v>
      </c>
      <c r="AN102" s="45">
        <v>9741.6</v>
      </c>
      <c r="AO102" s="48">
        <v>33311</v>
      </c>
      <c r="AQ102" s="52" t="s">
        <v>7050</v>
      </c>
      <c r="AR102" s="52">
        <v>156</v>
      </c>
      <c r="AS102" s="52">
        <v>632</v>
      </c>
    </row>
    <row r="103" spans="3:45" x14ac:dyDescent="0.25">
      <c r="C103" s="39" t="s">
        <v>5855</v>
      </c>
      <c r="D103" s="38" t="s">
        <v>3039</v>
      </c>
      <c r="E103" s="38" t="s">
        <v>25</v>
      </c>
      <c r="F103" s="39" t="s">
        <v>24</v>
      </c>
      <c r="G103" t="s">
        <v>24</v>
      </c>
      <c r="H103" s="21">
        <v>9106024359</v>
      </c>
      <c r="I103" t="s">
        <v>24</v>
      </c>
      <c r="J103" s="40" t="s">
        <v>7267</v>
      </c>
      <c r="L103" s="42" t="s">
        <v>26</v>
      </c>
      <c r="M103" s="42" t="s">
        <v>794</v>
      </c>
      <c r="N103" s="43" t="s">
        <v>24</v>
      </c>
      <c r="O103" s="15" t="s">
        <v>6266</v>
      </c>
      <c r="S103" s="40" t="s">
        <v>7268</v>
      </c>
      <c r="V103" s="40" t="s">
        <v>7268</v>
      </c>
      <c r="Y103" s="15" t="s">
        <v>6179</v>
      </c>
      <c r="AB103" s="51">
        <v>5111</v>
      </c>
      <c r="AC103" s="51">
        <v>131</v>
      </c>
      <c r="AE103" s="45">
        <v>2</v>
      </c>
      <c r="AG103" s="15">
        <v>111058</v>
      </c>
      <c r="AH103" s="46">
        <v>222116</v>
      </c>
      <c r="AL103" s="48">
        <v>8</v>
      </c>
      <c r="AN103" s="45">
        <v>17769.28</v>
      </c>
      <c r="AO103" s="48">
        <v>33311</v>
      </c>
      <c r="AQ103" s="52" t="s">
        <v>7050</v>
      </c>
      <c r="AR103" s="52">
        <v>156</v>
      </c>
      <c r="AS103" s="52">
        <v>632</v>
      </c>
    </row>
    <row r="104" spans="3:45" x14ac:dyDescent="0.25">
      <c r="C104" s="39" t="s">
        <v>5855</v>
      </c>
      <c r="D104" s="38" t="s">
        <v>3039</v>
      </c>
      <c r="E104" s="38" t="s">
        <v>25</v>
      </c>
      <c r="F104" s="39" t="s">
        <v>24</v>
      </c>
      <c r="G104" t="s">
        <v>24</v>
      </c>
      <c r="H104" s="21">
        <v>9106024390</v>
      </c>
      <c r="I104" t="s">
        <v>24</v>
      </c>
      <c r="J104" s="40" t="s">
        <v>7271</v>
      </c>
      <c r="L104" s="42" t="s">
        <v>26</v>
      </c>
      <c r="M104" s="42" t="s">
        <v>908</v>
      </c>
      <c r="N104" s="43" t="s">
        <v>24</v>
      </c>
      <c r="O104" s="15" t="s">
        <v>6266</v>
      </c>
      <c r="S104" s="40" t="s">
        <v>7272</v>
      </c>
      <c r="V104" s="40" t="s">
        <v>7272</v>
      </c>
      <c r="Y104" s="15" t="s">
        <v>6143</v>
      </c>
      <c r="AB104" s="51">
        <v>5111</v>
      </c>
      <c r="AC104" s="51">
        <v>131</v>
      </c>
      <c r="AE104" s="45">
        <v>2</v>
      </c>
      <c r="AG104" s="15">
        <v>70950</v>
      </c>
      <c r="AH104" s="46">
        <v>141900</v>
      </c>
      <c r="AL104" s="48">
        <v>8</v>
      </c>
      <c r="AN104" s="45">
        <v>11352</v>
      </c>
      <c r="AO104" s="48">
        <v>33311</v>
      </c>
      <c r="AQ104" s="52" t="s">
        <v>7050</v>
      </c>
      <c r="AR104" s="52">
        <v>156</v>
      </c>
      <c r="AS104" s="52">
        <v>632</v>
      </c>
    </row>
    <row r="105" spans="3:45" x14ac:dyDescent="0.25">
      <c r="C105" s="39" t="s">
        <v>5855</v>
      </c>
      <c r="D105" s="38" t="s">
        <v>3039</v>
      </c>
      <c r="E105" s="38" t="s">
        <v>25</v>
      </c>
      <c r="F105" s="39" t="s">
        <v>24</v>
      </c>
      <c r="G105" t="s">
        <v>24</v>
      </c>
      <c r="H105" s="21">
        <v>9106024390</v>
      </c>
      <c r="I105" t="s">
        <v>24</v>
      </c>
      <c r="J105" s="40" t="s">
        <v>7271</v>
      </c>
      <c r="L105" s="42" t="s">
        <v>26</v>
      </c>
      <c r="M105" s="42" t="s">
        <v>908</v>
      </c>
      <c r="N105" s="43" t="s">
        <v>24</v>
      </c>
      <c r="O105" s="15" t="s">
        <v>6266</v>
      </c>
      <c r="S105" s="40" t="s">
        <v>7272</v>
      </c>
      <c r="V105" s="40" t="s">
        <v>7272</v>
      </c>
      <c r="Y105" s="15" t="s">
        <v>6227</v>
      </c>
      <c r="AB105" s="51">
        <v>5111</v>
      </c>
      <c r="AC105" s="51">
        <v>131</v>
      </c>
      <c r="AE105" s="45">
        <v>3</v>
      </c>
      <c r="AG105" s="15">
        <v>46000</v>
      </c>
      <c r="AH105" s="46">
        <v>138000</v>
      </c>
      <c r="AL105" s="48">
        <v>8</v>
      </c>
      <c r="AN105" s="45">
        <v>11040</v>
      </c>
      <c r="AO105" s="48">
        <v>33311</v>
      </c>
      <c r="AQ105" s="52" t="s">
        <v>7050</v>
      </c>
      <c r="AR105" s="52">
        <v>156</v>
      </c>
      <c r="AS105" s="52">
        <v>632</v>
      </c>
    </row>
    <row r="106" spans="3:45" x14ac:dyDescent="0.25">
      <c r="C106" s="39" t="s">
        <v>5855</v>
      </c>
      <c r="D106" s="38" t="s">
        <v>3039</v>
      </c>
      <c r="E106" s="38" t="s">
        <v>25</v>
      </c>
      <c r="F106" s="39" t="s">
        <v>24</v>
      </c>
      <c r="G106" t="s">
        <v>24</v>
      </c>
      <c r="H106" s="21">
        <v>9106024390</v>
      </c>
      <c r="I106" t="s">
        <v>24</v>
      </c>
      <c r="J106" s="40" t="s">
        <v>7271</v>
      </c>
      <c r="L106" s="42" t="s">
        <v>26</v>
      </c>
      <c r="M106" s="42" t="s">
        <v>908</v>
      </c>
      <c r="N106" s="43" t="s">
        <v>24</v>
      </c>
      <c r="O106" s="15" t="s">
        <v>6266</v>
      </c>
      <c r="S106" s="40" t="s">
        <v>7272</v>
      </c>
      <c r="V106" s="40" t="s">
        <v>7272</v>
      </c>
      <c r="Y106" s="15" t="s">
        <v>6128</v>
      </c>
      <c r="AB106" s="51">
        <v>5111</v>
      </c>
      <c r="AC106" s="51">
        <v>131</v>
      </c>
      <c r="AE106" s="45">
        <v>3</v>
      </c>
      <c r="AG106" s="15">
        <v>60885</v>
      </c>
      <c r="AH106" s="46">
        <v>182655</v>
      </c>
      <c r="AL106" s="48">
        <v>8</v>
      </c>
      <c r="AN106" s="45">
        <v>14612.4</v>
      </c>
      <c r="AO106" s="48">
        <v>33311</v>
      </c>
      <c r="AQ106" s="52" t="s">
        <v>7050</v>
      </c>
      <c r="AR106" s="52">
        <v>156</v>
      </c>
      <c r="AS106" s="52">
        <v>632</v>
      </c>
    </row>
    <row r="107" spans="3:45" x14ac:dyDescent="0.25">
      <c r="C107" s="39" t="s">
        <v>5855</v>
      </c>
      <c r="D107" s="38" t="s">
        <v>3039</v>
      </c>
      <c r="E107" s="38" t="s">
        <v>25</v>
      </c>
      <c r="F107" s="39" t="s">
        <v>24</v>
      </c>
      <c r="G107" t="s">
        <v>24</v>
      </c>
      <c r="H107" s="21">
        <v>9106024390</v>
      </c>
      <c r="I107" t="s">
        <v>24</v>
      </c>
      <c r="J107" s="40" t="s">
        <v>7271</v>
      </c>
      <c r="L107" s="42" t="s">
        <v>26</v>
      </c>
      <c r="M107" s="42" t="s">
        <v>908</v>
      </c>
      <c r="N107" s="43" t="s">
        <v>24</v>
      </c>
      <c r="O107" s="15" t="s">
        <v>6266</v>
      </c>
      <c r="S107" s="40" t="s">
        <v>7272</v>
      </c>
      <c r="V107" s="40" t="s">
        <v>7272</v>
      </c>
      <c r="Y107" s="15" t="s">
        <v>6179</v>
      </c>
      <c r="AB107" s="51">
        <v>5111</v>
      </c>
      <c r="AC107" s="51">
        <v>131</v>
      </c>
      <c r="AE107" s="45">
        <v>1</v>
      </c>
      <c r="AG107" s="15">
        <v>111058</v>
      </c>
      <c r="AH107" s="46">
        <v>111058</v>
      </c>
      <c r="AL107" s="48">
        <v>8</v>
      </c>
      <c r="AN107" s="45">
        <v>8884.64</v>
      </c>
      <c r="AO107" s="48">
        <v>33311</v>
      </c>
      <c r="AQ107" s="52" t="s">
        <v>7050</v>
      </c>
      <c r="AR107" s="52">
        <v>156</v>
      </c>
      <c r="AS107" s="52">
        <v>632</v>
      </c>
    </row>
    <row r="108" spans="3:45" x14ac:dyDescent="0.25">
      <c r="C108" s="39" t="s">
        <v>5855</v>
      </c>
      <c r="D108" s="38" t="s">
        <v>3039</v>
      </c>
      <c r="E108" s="38" t="s">
        <v>25</v>
      </c>
      <c r="F108" s="39" t="s">
        <v>24</v>
      </c>
      <c r="G108" t="s">
        <v>24</v>
      </c>
      <c r="H108" s="21">
        <v>9106024428</v>
      </c>
      <c r="I108" t="s">
        <v>24</v>
      </c>
      <c r="J108" s="40" t="s">
        <v>7273</v>
      </c>
      <c r="L108" s="42" t="s">
        <v>26</v>
      </c>
      <c r="M108" s="42" t="s">
        <v>199</v>
      </c>
      <c r="N108" s="43" t="s">
        <v>24</v>
      </c>
      <c r="O108" s="15" t="s">
        <v>6266</v>
      </c>
      <c r="S108" s="40" t="s">
        <v>7274</v>
      </c>
      <c r="V108" s="40" t="s">
        <v>7274</v>
      </c>
      <c r="Y108" s="15" t="s">
        <v>6179</v>
      </c>
      <c r="AB108" s="51">
        <v>5111</v>
      </c>
      <c r="AC108" s="51">
        <v>131</v>
      </c>
      <c r="AE108" s="45">
        <v>3</v>
      </c>
      <c r="AG108" s="15">
        <v>111058</v>
      </c>
      <c r="AH108" s="46">
        <v>333174</v>
      </c>
      <c r="AL108" s="48">
        <v>8</v>
      </c>
      <c r="AN108" s="45">
        <v>26653.920000000002</v>
      </c>
      <c r="AO108" s="48">
        <v>33311</v>
      </c>
      <c r="AQ108" s="52" t="s">
        <v>7050</v>
      </c>
      <c r="AR108" s="52">
        <v>156</v>
      </c>
      <c r="AS108" s="52">
        <v>632</v>
      </c>
    </row>
    <row r="109" spans="3:45" x14ac:dyDescent="0.25">
      <c r="C109" s="39" t="s">
        <v>5855</v>
      </c>
      <c r="D109" s="38" t="s">
        <v>3039</v>
      </c>
      <c r="E109" s="38" t="s">
        <v>25</v>
      </c>
      <c r="F109" s="39" t="s">
        <v>24</v>
      </c>
      <c r="G109" t="s">
        <v>24</v>
      </c>
      <c r="H109" s="21">
        <v>9106024507</v>
      </c>
      <c r="I109" t="s">
        <v>24</v>
      </c>
      <c r="J109" s="40" t="s">
        <v>7280</v>
      </c>
      <c r="L109" s="42" t="s">
        <v>26</v>
      </c>
      <c r="M109" s="42" t="s">
        <v>416</v>
      </c>
      <c r="N109" s="43" t="s">
        <v>24</v>
      </c>
      <c r="O109" s="15" t="s">
        <v>6266</v>
      </c>
      <c r="S109" s="40" t="s">
        <v>7281</v>
      </c>
      <c r="V109" s="40" t="s">
        <v>7281</v>
      </c>
      <c r="Y109" s="15" t="s">
        <v>6130</v>
      </c>
      <c r="AB109" s="51">
        <v>5111</v>
      </c>
      <c r="AC109" s="51">
        <v>131</v>
      </c>
      <c r="AE109" s="45">
        <v>1</v>
      </c>
      <c r="AG109" s="15">
        <v>73431</v>
      </c>
      <c r="AH109" s="46">
        <v>73431</v>
      </c>
      <c r="AL109" s="48">
        <v>8</v>
      </c>
      <c r="AN109" s="45">
        <v>5874.4800000000005</v>
      </c>
      <c r="AO109" s="48">
        <v>33311</v>
      </c>
      <c r="AQ109" s="52" t="s">
        <v>7050</v>
      </c>
      <c r="AR109" s="52">
        <v>156</v>
      </c>
      <c r="AS109" s="52">
        <v>632</v>
      </c>
    </row>
    <row r="110" spans="3:45" x14ac:dyDescent="0.25">
      <c r="C110" s="39" t="s">
        <v>5855</v>
      </c>
      <c r="D110" s="38" t="s">
        <v>3039</v>
      </c>
      <c r="E110" s="38" t="s">
        <v>25</v>
      </c>
      <c r="F110" s="39" t="s">
        <v>24</v>
      </c>
      <c r="G110" t="s">
        <v>24</v>
      </c>
      <c r="H110" s="21">
        <v>9106024528</v>
      </c>
      <c r="I110" t="s">
        <v>24</v>
      </c>
      <c r="J110" s="40" t="s">
        <v>7282</v>
      </c>
      <c r="L110" s="42" t="s">
        <v>26</v>
      </c>
      <c r="M110" s="42" t="s">
        <v>513</v>
      </c>
      <c r="N110" s="43" t="s">
        <v>24</v>
      </c>
      <c r="O110" s="15" t="s">
        <v>6266</v>
      </c>
      <c r="S110" s="40" t="s">
        <v>7283</v>
      </c>
      <c r="V110" s="40" t="s">
        <v>7283</v>
      </c>
      <c r="Y110" s="15" t="s">
        <v>6227</v>
      </c>
      <c r="AB110" s="51">
        <v>5111</v>
      </c>
      <c r="AC110" s="51">
        <v>131</v>
      </c>
      <c r="AE110" s="45">
        <v>7</v>
      </c>
      <c r="AG110" s="15">
        <v>46000</v>
      </c>
      <c r="AH110" s="46">
        <v>322000</v>
      </c>
      <c r="AL110" s="48">
        <v>8</v>
      </c>
      <c r="AN110" s="45">
        <v>25760</v>
      </c>
      <c r="AO110" s="48">
        <v>33311</v>
      </c>
      <c r="AQ110" s="52" t="s">
        <v>7050</v>
      </c>
      <c r="AR110" s="52">
        <v>156</v>
      </c>
      <c r="AS110" s="52">
        <v>632</v>
      </c>
    </row>
    <row r="111" spans="3:45" x14ac:dyDescent="0.25">
      <c r="C111" s="39" t="s">
        <v>5855</v>
      </c>
      <c r="D111" s="38" t="s">
        <v>3039</v>
      </c>
      <c r="E111" s="38" t="s">
        <v>25</v>
      </c>
      <c r="F111" s="39" t="s">
        <v>24</v>
      </c>
      <c r="G111" t="s">
        <v>24</v>
      </c>
      <c r="H111" s="21">
        <v>9106024528</v>
      </c>
      <c r="I111" t="s">
        <v>24</v>
      </c>
      <c r="J111" s="40" t="s">
        <v>7282</v>
      </c>
      <c r="L111" s="42" t="s">
        <v>26</v>
      </c>
      <c r="M111" s="42" t="s">
        <v>513</v>
      </c>
      <c r="N111" s="43" t="s">
        <v>24</v>
      </c>
      <c r="O111" s="15" t="s">
        <v>6266</v>
      </c>
      <c r="S111" s="40" t="s">
        <v>7283</v>
      </c>
      <c r="V111" s="40" t="s">
        <v>7283</v>
      </c>
      <c r="Y111" s="15" t="s">
        <v>6128</v>
      </c>
      <c r="AB111" s="51">
        <v>5111</v>
      </c>
      <c r="AC111" s="51">
        <v>131</v>
      </c>
      <c r="AE111" s="45">
        <v>2</v>
      </c>
      <c r="AG111" s="15">
        <v>60885</v>
      </c>
      <c r="AH111" s="46">
        <v>121770</v>
      </c>
      <c r="AL111" s="48">
        <v>8</v>
      </c>
      <c r="AN111" s="45">
        <v>9741.6</v>
      </c>
      <c r="AO111" s="48">
        <v>33311</v>
      </c>
      <c r="AQ111" s="52" t="s">
        <v>7050</v>
      </c>
      <c r="AR111" s="52">
        <v>156</v>
      </c>
      <c r="AS111" s="52">
        <v>632</v>
      </c>
    </row>
    <row r="112" spans="3:45" x14ac:dyDescent="0.25">
      <c r="C112" s="39" t="s">
        <v>5855</v>
      </c>
      <c r="D112" s="38" t="s">
        <v>3039</v>
      </c>
      <c r="E112" s="38" t="s">
        <v>25</v>
      </c>
      <c r="F112" s="39" t="s">
        <v>938</v>
      </c>
      <c r="G112" t="s">
        <v>938</v>
      </c>
      <c r="H112" s="21">
        <v>9106024485</v>
      </c>
      <c r="I112" t="s">
        <v>938</v>
      </c>
      <c r="J112" s="40" t="s">
        <v>7284</v>
      </c>
      <c r="L112" s="42" t="s">
        <v>26</v>
      </c>
      <c r="M112" s="42" t="s">
        <v>1045</v>
      </c>
      <c r="N112" s="43" t="s">
        <v>938</v>
      </c>
      <c r="O112" s="15" t="s">
        <v>6266</v>
      </c>
      <c r="S112" s="40" t="s">
        <v>7285</v>
      </c>
      <c r="V112" s="40" t="s">
        <v>7285</v>
      </c>
      <c r="Y112" s="15" t="s">
        <v>6179</v>
      </c>
      <c r="AB112" s="51">
        <v>5111</v>
      </c>
      <c r="AC112" s="51">
        <v>131</v>
      </c>
      <c r="AE112" s="45">
        <v>1</v>
      </c>
      <c r="AG112" s="15">
        <v>111058</v>
      </c>
      <c r="AH112" s="46">
        <v>111058</v>
      </c>
      <c r="AL112" s="48">
        <v>8</v>
      </c>
      <c r="AN112" s="45">
        <v>8884.64</v>
      </c>
      <c r="AO112" s="48">
        <v>33311</v>
      </c>
      <c r="AQ112" s="52" t="s">
        <v>7050</v>
      </c>
      <c r="AR112" s="52">
        <v>156</v>
      </c>
      <c r="AS112" s="52">
        <v>632</v>
      </c>
    </row>
    <row r="113" spans="3:45" x14ac:dyDescent="0.25">
      <c r="C113" s="39" t="s">
        <v>5855</v>
      </c>
      <c r="D113" s="38" t="s">
        <v>3039</v>
      </c>
      <c r="E113" s="38" t="s">
        <v>25</v>
      </c>
      <c r="F113" s="39" t="s">
        <v>24</v>
      </c>
      <c r="G113" t="s">
        <v>24</v>
      </c>
      <c r="H113" s="21">
        <v>9106024578</v>
      </c>
      <c r="I113" t="s">
        <v>24</v>
      </c>
      <c r="J113" s="40" t="s">
        <v>7286</v>
      </c>
      <c r="L113" s="42" t="s">
        <v>26</v>
      </c>
      <c r="M113" s="42" t="s">
        <v>364</v>
      </c>
      <c r="N113" s="43" t="s">
        <v>24</v>
      </c>
      <c r="O113" s="15" t="s">
        <v>6061</v>
      </c>
      <c r="S113" s="40" t="s">
        <v>7287</v>
      </c>
      <c r="V113" s="40" t="s">
        <v>7287</v>
      </c>
      <c r="Y113" s="15" t="s">
        <v>6179</v>
      </c>
      <c r="AB113" s="51">
        <v>5111</v>
      </c>
      <c r="AC113" s="51">
        <v>131</v>
      </c>
      <c r="AE113" s="45">
        <v>1</v>
      </c>
      <c r="AG113" s="15">
        <v>111058</v>
      </c>
      <c r="AH113" s="46">
        <v>111058</v>
      </c>
      <c r="AL113" s="48">
        <v>8</v>
      </c>
      <c r="AN113" s="45">
        <v>8884.64</v>
      </c>
      <c r="AO113" s="48">
        <v>33311</v>
      </c>
      <c r="AQ113" s="52" t="s">
        <v>7050</v>
      </c>
      <c r="AR113" s="52">
        <v>156</v>
      </c>
      <c r="AS113" s="52">
        <v>632</v>
      </c>
    </row>
    <row r="114" spans="3:45" x14ac:dyDescent="0.25">
      <c r="C114" s="39" t="s">
        <v>5855</v>
      </c>
      <c r="D114" s="38" t="s">
        <v>3039</v>
      </c>
      <c r="E114" s="38" t="s">
        <v>25</v>
      </c>
      <c r="F114" s="39" t="s">
        <v>24</v>
      </c>
      <c r="G114" t="s">
        <v>24</v>
      </c>
      <c r="H114" s="21">
        <v>9106024624</v>
      </c>
      <c r="I114" t="s">
        <v>24</v>
      </c>
      <c r="J114" s="40" t="s">
        <v>7291</v>
      </c>
      <c r="L114" s="42" t="s">
        <v>26</v>
      </c>
      <c r="M114" s="42" t="s">
        <v>782</v>
      </c>
      <c r="N114" s="43" t="s">
        <v>24</v>
      </c>
      <c r="O114" s="15" t="s">
        <v>6266</v>
      </c>
      <c r="S114" s="40" t="s">
        <v>7292</v>
      </c>
      <c r="V114" s="40" t="s">
        <v>7292</v>
      </c>
      <c r="Y114" s="15" t="s">
        <v>6128</v>
      </c>
      <c r="AB114" s="51">
        <v>5111</v>
      </c>
      <c r="AC114" s="51">
        <v>131</v>
      </c>
      <c r="AE114" s="45">
        <v>3</v>
      </c>
      <c r="AG114" s="15">
        <v>60885</v>
      </c>
      <c r="AH114" s="46">
        <v>182655</v>
      </c>
      <c r="AL114" s="48">
        <v>8</v>
      </c>
      <c r="AN114" s="45">
        <v>14612.4</v>
      </c>
      <c r="AO114" s="48">
        <v>33311</v>
      </c>
      <c r="AQ114" s="52" t="s">
        <v>7050</v>
      </c>
      <c r="AR114" s="52">
        <v>156</v>
      </c>
      <c r="AS114" s="52">
        <v>632</v>
      </c>
    </row>
    <row r="115" spans="3:45" x14ac:dyDescent="0.25">
      <c r="C115" s="39" t="s">
        <v>5855</v>
      </c>
      <c r="D115" s="38" t="s">
        <v>3039</v>
      </c>
      <c r="E115" s="38" t="s">
        <v>25</v>
      </c>
      <c r="F115" s="39" t="s">
        <v>24</v>
      </c>
      <c r="G115" t="s">
        <v>24</v>
      </c>
      <c r="H115" s="21">
        <v>9106024624</v>
      </c>
      <c r="I115" t="s">
        <v>24</v>
      </c>
      <c r="J115" s="40" t="s">
        <v>7291</v>
      </c>
      <c r="L115" s="42" t="s">
        <v>26</v>
      </c>
      <c r="M115" s="42" t="s">
        <v>782</v>
      </c>
      <c r="N115" s="43" t="s">
        <v>24</v>
      </c>
      <c r="O115" s="15" t="s">
        <v>6266</v>
      </c>
      <c r="S115" s="40" t="s">
        <v>7292</v>
      </c>
      <c r="V115" s="40" t="s">
        <v>7292</v>
      </c>
      <c r="Y115" s="15" t="s">
        <v>6254</v>
      </c>
      <c r="AB115" s="51">
        <v>5111</v>
      </c>
      <c r="AC115" s="51">
        <v>131</v>
      </c>
      <c r="AE115" s="45">
        <v>2</v>
      </c>
      <c r="AG115" s="15">
        <v>45588</v>
      </c>
      <c r="AH115" s="46">
        <v>91176</v>
      </c>
      <c r="AL115" s="48">
        <v>8</v>
      </c>
      <c r="AN115" s="45">
        <v>7294.08</v>
      </c>
      <c r="AO115" s="48">
        <v>33311</v>
      </c>
      <c r="AQ115" s="52" t="s">
        <v>7050</v>
      </c>
      <c r="AR115" s="52">
        <v>156</v>
      </c>
      <c r="AS115" s="52">
        <v>632</v>
      </c>
    </row>
    <row r="116" spans="3:45" x14ac:dyDescent="0.25">
      <c r="C116" s="39" t="s">
        <v>5855</v>
      </c>
      <c r="D116" s="38" t="s">
        <v>3039</v>
      </c>
      <c r="E116" s="38" t="s">
        <v>25</v>
      </c>
      <c r="F116" s="39" t="s">
        <v>24</v>
      </c>
      <c r="G116" t="s">
        <v>24</v>
      </c>
      <c r="H116" s="21">
        <v>9106024624</v>
      </c>
      <c r="I116" t="s">
        <v>24</v>
      </c>
      <c r="J116" s="40" t="s">
        <v>7291</v>
      </c>
      <c r="L116" s="42" t="s">
        <v>26</v>
      </c>
      <c r="M116" s="42" t="s">
        <v>782</v>
      </c>
      <c r="N116" s="43" t="s">
        <v>24</v>
      </c>
      <c r="O116" s="15" t="s">
        <v>6266</v>
      </c>
      <c r="S116" s="40" t="s">
        <v>7292</v>
      </c>
      <c r="V116" s="40" t="s">
        <v>7292</v>
      </c>
      <c r="Y116" s="15" t="s">
        <v>6143</v>
      </c>
      <c r="AB116" s="51">
        <v>5111</v>
      </c>
      <c r="AC116" s="51">
        <v>131</v>
      </c>
      <c r="AE116" s="45">
        <v>1</v>
      </c>
      <c r="AG116" s="15">
        <v>70950</v>
      </c>
      <c r="AH116" s="46">
        <v>70950</v>
      </c>
      <c r="AL116" s="48">
        <v>8</v>
      </c>
      <c r="AN116" s="45">
        <v>5676</v>
      </c>
      <c r="AO116" s="48">
        <v>33311</v>
      </c>
      <c r="AQ116" s="52" t="s">
        <v>7050</v>
      </c>
      <c r="AR116" s="52">
        <v>156</v>
      </c>
      <c r="AS116" s="52">
        <v>632</v>
      </c>
    </row>
    <row r="117" spans="3:45" x14ac:dyDescent="0.25">
      <c r="C117" s="39" t="s">
        <v>5855</v>
      </c>
      <c r="D117" s="38" t="s">
        <v>3039</v>
      </c>
      <c r="E117" s="38" t="s">
        <v>25</v>
      </c>
      <c r="F117" s="39" t="s">
        <v>24</v>
      </c>
      <c r="G117" t="s">
        <v>24</v>
      </c>
      <c r="H117" s="21">
        <v>9106024729</v>
      </c>
      <c r="I117" t="s">
        <v>24</v>
      </c>
      <c r="J117" s="40" t="s">
        <v>7297</v>
      </c>
      <c r="L117" s="42" t="s">
        <v>26</v>
      </c>
      <c r="M117" s="42" t="s">
        <v>692</v>
      </c>
      <c r="N117" s="43" t="s">
        <v>24</v>
      </c>
      <c r="O117" s="15" t="s">
        <v>6061</v>
      </c>
      <c r="S117" s="40" t="s">
        <v>7298</v>
      </c>
      <c r="V117" s="40" t="s">
        <v>7298</v>
      </c>
      <c r="Y117" s="15" t="s">
        <v>6143</v>
      </c>
      <c r="AB117" s="51">
        <v>5111</v>
      </c>
      <c r="AC117" s="51">
        <v>131</v>
      </c>
      <c r="AE117" s="45">
        <v>1</v>
      </c>
      <c r="AG117" s="15">
        <v>70950</v>
      </c>
      <c r="AH117" s="46">
        <v>70950</v>
      </c>
      <c r="AL117" s="48">
        <v>8</v>
      </c>
      <c r="AN117" s="45">
        <v>5676</v>
      </c>
      <c r="AO117" s="48">
        <v>33311</v>
      </c>
      <c r="AQ117" s="52" t="s">
        <v>7050</v>
      </c>
      <c r="AR117" s="52">
        <v>156</v>
      </c>
      <c r="AS117" s="52">
        <v>632</v>
      </c>
    </row>
    <row r="118" spans="3:45" x14ac:dyDescent="0.25">
      <c r="C118" s="39" t="s">
        <v>5855</v>
      </c>
      <c r="D118" s="38" t="s">
        <v>3039</v>
      </c>
      <c r="E118" s="38" t="s">
        <v>25</v>
      </c>
      <c r="F118" s="39" t="s">
        <v>24</v>
      </c>
      <c r="G118" t="s">
        <v>24</v>
      </c>
      <c r="H118" s="21">
        <v>9106024729</v>
      </c>
      <c r="I118" t="s">
        <v>24</v>
      </c>
      <c r="J118" s="40" t="s">
        <v>7297</v>
      </c>
      <c r="L118" s="42" t="s">
        <v>26</v>
      </c>
      <c r="M118" s="42" t="s">
        <v>692</v>
      </c>
      <c r="N118" s="43" t="s">
        <v>24</v>
      </c>
      <c r="O118" s="15" t="s">
        <v>6061</v>
      </c>
      <c r="S118" s="40" t="s">
        <v>7298</v>
      </c>
      <c r="V118" s="40" t="s">
        <v>7298</v>
      </c>
      <c r="Y118" s="15" t="s">
        <v>6179</v>
      </c>
      <c r="AB118" s="51">
        <v>5111</v>
      </c>
      <c r="AC118" s="51">
        <v>131</v>
      </c>
      <c r="AE118" s="45">
        <v>1</v>
      </c>
      <c r="AG118" s="15">
        <v>111058</v>
      </c>
      <c r="AH118" s="46">
        <v>111058</v>
      </c>
      <c r="AL118" s="48">
        <v>8</v>
      </c>
      <c r="AN118" s="45">
        <v>8884.64</v>
      </c>
      <c r="AO118" s="48">
        <v>33311</v>
      </c>
      <c r="AQ118" s="52" t="s">
        <v>7050</v>
      </c>
      <c r="AR118" s="52">
        <v>156</v>
      </c>
      <c r="AS118" s="52">
        <v>632</v>
      </c>
    </row>
    <row r="119" spans="3:45" x14ac:dyDescent="0.25">
      <c r="C119" s="39" t="s">
        <v>5855</v>
      </c>
      <c r="D119" s="38" t="s">
        <v>3039</v>
      </c>
      <c r="E119" s="38" t="s">
        <v>25</v>
      </c>
      <c r="F119" s="39" t="s">
        <v>24</v>
      </c>
      <c r="G119" t="s">
        <v>24</v>
      </c>
      <c r="H119" s="21">
        <v>9106024800</v>
      </c>
      <c r="I119" t="s">
        <v>24</v>
      </c>
      <c r="J119" s="40" t="s">
        <v>7302</v>
      </c>
      <c r="L119" s="42" t="s">
        <v>26</v>
      </c>
      <c r="M119" s="42" t="s">
        <v>166</v>
      </c>
      <c r="N119" s="43" t="s">
        <v>24</v>
      </c>
      <c r="O119" s="15" t="s">
        <v>6082</v>
      </c>
      <c r="S119" s="40" t="s">
        <v>7303</v>
      </c>
      <c r="V119" s="40" t="s">
        <v>7303</v>
      </c>
      <c r="Y119" s="15" t="s">
        <v>6128</v>
      </c>
      <c r="AB119" s="51">
        <v>5111</v>
      </c>
      <c r="AC119" s="51">
        <v>131</v>
      </c>
      <c r="AE119" s="45">
        <v>3</v>
      </c>
      <c r="AG119" s="15">
        <v>60885</v>
      </c>
      <c r="AH119" s="46">
        <v>182655</v>
      </c>
      <c r="AL119" s="48">
        <v>8</v>
      </c>
      <c r="AN119" s="45">
        <v>14612.4</v>
      </c>
      <c r="AO119" s="48">
        <v>33311</v>
      </c>
      <c r="AQ119" s="52" t="s">
        <v>7050</v>
      </c>
      <c r="AR119" s="52">
        <v>156</v>
      </c>
      <c r="AS119" s="52">
        <v>632</v>
      </c>
    </row>
    <row r="120" spans="3:45" x14ac:dyDescent="0.25">
      <c r="C120" s="39" t="s">
        <v>5855</v>
      </c>
      <c r="D120" s="38" t="s">
        <v>3039</v>
      </c>
      <c r="E120" s="38" t="s">
        <v>25</v>
      </c>
      <c r="F120" s="39" t="s">
        <v>24</v>
      </c>
      <c r="G120" t="s">
        <v>24</v>
      </c>
      <c r="H120" s="21">
        <v>9106024790</v>
      </c>
      <c r="I120" t="s">
        <v>24</v>
      </c>
      <c r="J120" s="40" t="s">
        <v>7304</v>
      </c>
      <c r="L120" s="42" t="s">
        <v>26</v>
      </c>
      <c r="M120" s="42" t="s">
        <v>373</v>
      </c>
      <c r="N120" s="43" t="s">
        <v>24</v>
      </c>
      <c r="O120" s="15" t="s">
        <v>5957</v>
      </c>
      <c r="S120" s="40" t="s">
        <v>7305</v>
      </c>
      <c r="V120" s="40" t="s">
        <v>7305</v>
      </c>
      <c r="Y120" s="15" t="s">
        <v>6227</v>
      </c>
      <c r="AB120" s="51">
        <v>5111</v>
      </c>
      <c r="AC120" s="51">
        <v>131</v>
      </c>
      <c r="AE120" s="45">
        <v>1</v>
      </c>
      <c r="AG120" s="15">
        <v>46000</v>
      </c>
      <c r="AH120" s="46">
        <v>46000</v>
      </c>
      <c r="AL120" s="48">
        <v>8</v>
      </c>
      <c r="AN120" s="45">
        <v>3680</v>
      </c>
      <c r="AO120" s="48">
        <v>33311</v>
      </c>
      <c r="AQ120" s="52" t="s">
        <v>7050</v>
      </c>
      <c r="AR120" s="52">
        <v>156</v>
      </c>
      <c r="AS120" s="52">
        <v>632</v>
      </c>
    </row>
    <row r="121" spans="3:45" x14ac:dyDescent="0.25">
      <c r="C121" s="39" t="s">
        <v>5855</v>
      </c>
      <c r="D121" s="38" t="s">
        <v>3039</v>
      </c>
      <c r="E121" s="38" t="s">
        <v>25</v>
      </c>
      <c r="F121" s="39" t="s">
        <v>24</v>
      </c>
      <c r="G121" t="s">
        <v>24</v>
      </c>
      <c r="H121" s="21">
        <v>9106024849</v>
      </c>
      <c r="I121" t="s">
        <v>24</v>
      </c>
      <c r="J121" s="40" t="s">
        <v>7306</v>
      </c>
      <c r="L121" s="42" t="s">
        <v>26</v>
      </c>
      <c r="M121" s="42" t="s">
        <v>806</v>
      </c>
      <c r="N121" s="43" t="s">
        <v>24</v>
      </c>
      <c r="O121" s="15" t="s">
        <v>6057</v>
      </c>
      <c r="S121" s="40" t="s">
        <v>7307</v>
      </c>
      <c r="V121" s="40" t="s">
        <v>7307</v>
      </c>
      <c r="Y121" s="15" t="s">
        <v>6179</v>
      </c>
      <c r="AB121" s="51">
        <v>5111</v>
      </c>
      <c r="AC121" s="51">
        <v>131</v>
      </c>
      <c r="AE121" s="45">
        <v>1</v>
      </c>
      <c r="AG121" s="15">
        <v>111058</v>
      </c>
      <c r="AH121" s="46">
        <v>111058</v>
      </c>
      <c r="AL121" s="48">
        <v>8</v>
      </c>
      <c r="AN121" s="45">
        <v>8884.64</v>
      </c>
      <c r="AO121" s="48">
        <v>33311</v>
      </c>
      <c r="AQ121" s="52" t="s">
        <v>7050</v>
      </c>
      <c r="AR121" s="52">
        <v>156</v>
      </c>
      <c r="AS121" s="52">
        <v>632</v>
      </c>
    </row>
    <row r="122" spans="3:45" x14ac:dyDescent="0.25">
      <c r="C122" s="39" t="s">
        <v>5855</v>
      </c>
      <c r="D122" s="38" t="s">
        <v>3039</v>
      </c>
      <c r="E122" s="38" t="s">
        <v>25</v>
      </c>
      <c r="F122" s="39" t="s">
        <v>24</v>
      </c>
      <c r="G122" t="s">
        <v>24</v>
      </c>
      <c r="H122" s="21">
        <v>9106024958</v>
      </c>
      <c r="I122" t="s">
        <v>24</v>
      </c>
      <c r="J122" s="40" t="s">
        <v>7308</v>
      </c>
      <c r="L122" s="42" t="s">
        <v>26</v>
      </c>
      <c r="M122" s="42" t="s">
        <v>528</v>
      </c>
      <c r="N122" s="43" t="s">
        <v>24</v>
      </c>
      <c r="O122" s="15" t="s">
        <v>6268</v>
      </c>
      <c r="S122" s="40" t="s">
        <v>7309</v>
      </c>
      <c r="V122" s="40" t="s">
        <v>7309</v>
      </c>
      <c r="Y122" s="15" t="s">
        <v>6130</v>
      </c>
      <c r="AB122" s="51">
        <v>5111</v>
      </c>
      <c r="AC122" s="51">
        <v>131</v>
      </c>
      <c r="AE122" s="45">
        <v>1</v>
      </c>
      <c r="AG122" s="15">
        <v>73431</v>
      </c>
      <c r="AH122" s="46">
        <v>73431</v>
      </c>
      <c r="AL122" s="48">
        <v>8</v>
      </c>
      <c r="AN122" s="45">
        <v>5874.4800000000005</v>
      </c>
      <c r="AO122" s="48">
        <v>33311</v>
      </c>
      <c r="AQ122" s="52" t="s">
        <v>7050</v>
      </c>
      <c r="AR122" s="52">
        <v>156</v>
      </c>
      <c r="AS122" s="52">
        <v>632</v>
      </c>
    </row>
    <row r="123" spans="3:45" x14ac:dyDescent="0.25">
      <c r="C123" s="39" t="s">
        <v>5855</v>
      </c>
      <c r="D123" s="38" t="s">
        <v>3039</v>
      </c>
      <c r="E123" s="38" t="s">
        <v>25</v>
      </c>
      <c r="F123" s="39" t="s">
        <v>24</v>
      </c>
      <c r="G123" t="s">
        <v>24</v>
      </c>
      <c r="H123" s="21">
        <v>9106024958</v>
      </c>
      <c r="I123" t="s">
        <v>24</v>
      </c>
      <c r="J123" s="40" t="s">
        <v>7308</v>
      </c>
      <c r="L123" s="42" t="s">
        <v>26</v>
      </c>
      <c r="M123" s="42" t="s">
        <v>528</v>
      </c>
      <c r="N123" s="43" t="s">
        <v>24</v>
      </c>
      <c r="O123" s="15" t="s">
        <v>6268</v>
      </c>
      <c r="S123" s="40" t="s">
        <v>7309</v>
      </c>
      <c r="V123" s="40" t="s">
        <v>7309</v>
      </c>
      <c r="Y123" s="15" t="s">
        <v>6179</v>
      </c>
      <c r="AB123" s="51">
        <v>5111</v>
      </c>
      <c r="AC123" s="51">
        <v>131</v>
      </c>
      <c r="AE123" s="45">
        <v>5</v>
      </c>
      <c r="AG123" s="15">
        <v>111058</v>
      </c>
      <c r="AH123" s="46">
        <v>555290</v>
      </c>
      <c r="AL123" s="48">
        <v>8</v>
      </c>
      <c r="AN123" s="45">
        <v>44423.200000000004</v>
      </c>
      <c r="AO123" s="48">
        <v>33311</v>
      </c>
      <c r="AQ123" s="52" t="s">
        <v>7050</v>
      </c>
      <c r="AR123" s="52">
        <v>156</v>
      </c>
      <c r="AS123" s="52">
        <v>632</v>
      </c>
    </row>
    <row r="124" spans="3:45" x14ac:dyDescent="0.25">
      <c r="C124" s="39" t="s">
        <v>5855</v>
      </c>
      <c r="D124" s="38" t="s">
        <v>3039</v>
      </c>
      <c r="E124" s="38" t="s">
        <v>25</v>
      </c>
      <c r="F124" s="39" t="s">
        <v>24</v>
      </c>
      <c r="G124" t="s">
        <v>24</v>
      </c>
      <c r="H124" s="21">
        <v>9106024946</v>
      </c>
      <c r="I124" t="s">
        <v>24</v>
      </c>
      <c r="J124" s="40" t="s">
        <v>7310</v>
      </c>
      <c r="L124" s="42" t="s">
        <v>26</v>
      </c>
      <c r="M124" s="42" t="s">
        <v>519</v>
      </c>
      <c r="N124" s="43" t="s">
        <v>24</v>
      </c>
      <c r="O124" s="15" t="s">
        <v>5990</v>
      </c>
      <c r="S124" s="40" t="s">
        <v>7311</v>
      </c>
      <c r="V124" s="40" t="s">
        <v>7311</v>
      </c>
      <c r="Y124" s="15" t="s">
        <v>6128</v>
      </c>
      <c r="AB124" s="51">
        <v>5111</v>
      </c>
      <c r="AC124" s="51">
        <v>131</v>
      </c>
      <c r="AE124" s="45">
        <v>2</v>
      </c>
      <c r="AG124" s="15">
        <v>60885</v>
      </c>
      <c r="AH124" s="46">
        <v>121770</v>
      </c>
      <c r="AL124" s="48">
        <v>8</v>
      </c>
      <c r="AN124" s="45">
        <v>9741.6</v>
      </c>
      <c r="AO124" s="48">
        <v>33311</v>
      </c>
      <c r="AQ124" s="52" t="s">
        <v>7050</v>
      </c>
      <c r="AR124" s="52">
        <v>156</v>
      </c>
      <c r="AS124" s="52">
        <v>632</v>
      </c>
    </row>
    <row r="125" spans="3:45" x14ac:dyDescent="0.25">
      <c r="C125" s="39" t="s">
        <v>5855</v>
      </c>
      <c r="D125" s="38" t="s">
        <v>3039</v>
      </c>
      <c r="E125" s="38" t="s">
        <v>25</v>
      </c>
      <c r="F125" s="39" t="s">
        <v>24</v>
      </c>
      <c r="G125" t="s">
        <v>24</v>
      </c>
      <c r="H125" s="21">
        <v>9106025069</v>
      </c>
      <c r="I125" t="s">
        <v>24</v>
      </c>
      <c r="J125" s="40" t="s">
        <v>7314</v>
      </c>
      <c r="L125" s="42" t="s">
        <v>26</v>
      </c>
      <c r="M125" s="42" t="s">
        <v>471</v>
      </c>
      <c r="N125" s="43" t="s">
        <v>24</v>
      </c>
      <c r="O125" s="15" t="s">
        <v>6015</v>
      </c>
      <c r="S125" s="40" t="s">
        <v>7315</v>
      </c>
      <c r="V125" s="40" t="s">
        <v>7315</v>
      </c>
      <c r="Y125" s="15" t="s">
        <v>6183</v>
      </c>
      <c r="AB125" s="51">
        <v>5111</v>
      </c>
      <c r="AC125" s="51">
        <v>131</v>
      </c>
      <c r="AE125" s="45">
        <v>2</v>
      </c>
      <c r="AG125" s="15">
        <v>41150</v>
      </c>
      <c r="AH125" s="46">
        <v>82300</v>
      </c>
      <c r="AL125" s="48">
        <v>8</v>
      </c>
      <c r="AN125" s="45">
        <v>6584</v>
      </c>
      <c r="AO125" s="48">
        <v>33311</v>
      </c>
      <c r="AQ125" s="52" t="s">
        <v>7050</v>
      </c>
      <c r="AR125" s="52">
        <v>156</v>
      </c>
      <c r="AS125" s="52">
        <v>632</v>
      </c>
    </row>
    <row r="126" spans="3:45" x14ac:dyDescent="0.25">
      <c r="C126" s="39" t="s">
        <v>5855</v>
      </c>
      <c r="D126" s="38" t="s">
        <v>3039</v>
      </c>
      <c r="E126" s="38" t="s">
        <v>25</v>
      </c>
      <c r="F126" s="39" t="s">
        <v>24</v>
      </c>
      <c r="G126" t="s">
        <v>24</v>
      </c>
      <c r="H126" s="21">
        <v>9106025099</v>
      </c>
      <c r="I126" t="s">
        <v>24</v>
      </c>
      <c r="J126" s="40" t="s">
        <v>7316</v>
      </c>
      <c r="L126" s="42" t="s">
        <v>26</v>
      </c>
      <c r="M126" s="42" t="s">
        <v>875</v>
      </c>
      <c r="N126" s="43" t="s">
        <v>24</v>
      </c>
      <c r="O126" s="15" t="s">
        <v>5937</v>
      </c>
      <c r="S126" s="40" t="s">
        <v>7317</v>
      </c>
      <c r="V126" s="40" t="s">
        <v>7317</v>
      </c>
      <c r="Y126" s="15" t="s">
        <v>6179</v>
      </c>
      <c r="AB126" s="51">
        <v>5111</v>
      </c>
      <c r="AC126" s="51">
        <v>131</v>
      </c>
      <c r="AE126" s="45">
        <v>6</v>
      </c>
      <c r="AG126" s="15">
        <v>111058</v>
      </c>
      <c r="AH126" s="46">
        <v>666348</v>
      </c>
      <c r="AL126" s="48">
        <v>8</v>
      </c>
      <c r="AN126" s="45">
        <v>53307.840000000004</v>
      </c>
      <c r="AO126" s="48">
        <v>33311</v>
      </c>
      <c r="AQ126" s="52" t="s">
        <v>7050</v>
      </c>
      <c r="AR126" s="52">
        <v>156</v>
      </c>
      <c r="AS126" s="52">
        <v>632</v>
      </c>
    </row>
    <row r="127" spans="3:45" x14ac:dyDescent="0.25">
      <c r="C127" s="39" t="s">
        <v>5855</v>
      </c>
      <c r="D127" s="38" t="s">
        <v>3039</v>
      </c>
      <c r="E127" s="38" t="s">
        <v>25</v>
      </c>
      <c r="F127" s="39" t="s">
        <v>24</v>
      </c>
      <c r="G127" t="s">
        <v>24</v>
      </c>
      <c r="H127" s="21">
        <v>9106025091</v>
      </c>
      <c r="I127" t="s">
        <v>24</v>
      </c>
      <c r="J127" s="40" t="s">
        <v>7318</v>
      </c>
      <c r="L127" s="42" t="s">
        <v>26</v>
      </c>
      <c r="M127" s="42" t="s">
        <v>507</v>
      </c>
      <c r="N127" s="43" t="s">
        <v>24</v>
      </c>
      <c r="O127" s="15" t="s">
        <v>6266</v>
      </c>
      <c r="S127" s="40" t="s">
        <v>7319</v>
      </c>
      <c r="V127" s="40" t="s">
        <v>7319</v>
      </c>
      <c r="Y127" s="15" t="s">
        <v>6183</v>
      </c>
      <c r="AB127" s="51">
        <v>5111</v>
      </c>
      <c r="AC127" s="51">
        <v>131</v>
      </c>
      <c r="AE127" s="45">
        <v>3</v>
      </c>
      <c r="AG127" s="15">
        <v>41150</v>
      </c>
      <c r="AH127" s="46">
        <v>123450</v>
      </c>
      <c r="AL127" s="48">
        <v>8</v>
      </c>
      <c r="AN127" s="45">
        <v>9876</v>
      </c>
      <c r="AO127" s="48">
        <v>33311</v>
      </c>
      <c r="AQ127" s="52" t="s">
        <v>7050</v>
      </c>
      <c r="AR127" s="52">
        <v>156</v>
      </c>
      <c r="AS127" s="52">
        <v>632</v>
      </c>
    </row>
    <row r="128" spans="3:45" x14ac:dyDescent="0.25">
      <c r="C128" s="39" t="s">
        <v>5855</v>
      </c>
      <c r="D128" s="38" t="s">
        <v>3039</v>
      </c>
      <c r="E128" s="38" t="s">
        <v>25</v>
      </c>
      <c r="F128" s="39" t="s">
        <v>24</v>
      </c>
      <c r="G128" t="s">
        <v>24</v>
      </c>
      <c r="H128" s="21">
        <v>9106025091</v>
      </c>
      <c r="I128" t="s">
        <v>24</v>
      </c>
      <c r="J128" s="40" t="s">
        <v>7318</v>
      </c>
      <c r="L128" s="42" t="s">
        <v>26</v>
      </c>
      <c r="M128" s="42" t="s">
        <v>507</v>
      </c>
      <c r="N128" s="43" t="s">
        <v>24</v>
      </c>
      <c r="O128" s="15" t="s">
        <v>6266</v>
      </c>
      <c r="S128" s="40" t="s">
        <v>7319</v>
      </c>
      <c r="V128" s="40" t="s">
        <v>7319</v>
      </c>
      <c r="Y128" s="15" t="s">
        <v>6179</v>
      </c>
      <c r="AB128" s="51">
        <v>5111</v>
      </c>
      <c r="AC128" s="51">
        <v>131</v>
      </c>
      <c r="AE128" s="45">
        <v>1</v>
      </c>
      <c r="AG128" s="15">
        <v>111058</v>
      </c>
      <c r="AH128" s="46">
        <v>111058</v>
      </c>
      <c r="AL128" s="48">
        <v>8</v>
      </c>
      <c r="AN128" s="45">
        <v>8884.64</v>
      </c>
      <c r="AO128" s="48">
        <v>33311</v>
      </c>
      <c r="AQ128" s="52" t="s">
        <v>7050</v>
      </c>
      <c r="AR128" s="52">
        <v>156</v>
      </c>
      <c r="AS128" s="52">
        <v>632</v>
      </c>
    </row>
    <row r="129" spans="3:45" x14ac:dyDescent="0.25">
      <c r="C129" s="39" t="s">
        <v>5855</v>
      </c>
      <c r="D129" s="38" t="s">
        <v>3039</v>
      </c>
      <c r="E129" s="38" t="s">
        <v>25</v>
      </c>
      <c r="F129" s="39" t="s">
        <v>24</v>
      </c>
      <c r="G129" t="s">
        <v>24</v>
      </c>
      <c r="H129" s="21">
        <v>9106025149</v>
      </c>
      <c r="I129" t="s">
        <v>24</v>
      </c>
      <c r="J129" s="40" t="s">
        <v>7324</v>
      </c>
      <c r="L129" s="42" t="s">
        <v>26</v>
      </c>
      <c r="M129" s="42" t="s">
        <v>522</v>
      </c>
      <c r="N129" s="43" t="s">
        <v>24</v>
      </c>
      <c r="O129" s="15" t="s">
        <v>5990</v>
      </c>
      <c r="S129" s="40" t="s">
        <v>7325</v>
      </c>
      <c r="V129" s="40" t="s">
        <v>7325</v>
      </c>
      <c r="Y129" s="15" t="s">
        <v>6183</v>
      </c>
      <c r="AB129" s="51">
        <v>5111</v>
      </c>
      <c r="AC129" s="51">
        <v>131</v>
      </c>
      <c r="AE129" s="45">
        <v>1</v>
      </c>
      <c r="AG129" s="15">
        <v>41150</v>
      </c>
      <c r="AH129" s="46">
        <v>41150</v>
      </c>
      <c r="AL129" s="48">
        <v>8</v>
      </c>
      <c r="AN129" s="45">
        <v>3292</v>
      </c>
      <c r="AO129" s="48">
        <v>33311</v>
      </c>
      <c r="AQ129" s="52" t="s">
        <v>7050</v>
      </c>
      <c r="AR129" s="52">
        <v>156</v>
      </c>
      <c r="AS129" s="52">
        <v>632</v>
      </c>
    </row>
    <row r="130" spans="3:45" x14ac:dyDescent="0.25">
      <c r="C130" s="39" t="s">
        <v>5855</v>
      </c>
      <c r="D130" s="38" t="s">
        <v>3039</v>
      </c>
      <c r="E130" s="38" t="s">
        <v>25</v>
      </c>
      <c r="F130" s="39" t="s">
        <v>24</v>
      </c>
      <c r="G130" t="s">
        <v>24</v>
      </c>
      <c r="H130" s="21">
        <v>9106025150</v>
      </c>
      <c r="I130" t="s">
        <v>24</v>
      </c>
      <c r="J130" s="40" t="s">
        <v>7326</v>
      </c>
      <c r="L130" s="42" t="s">
        <v>26</v>
      </c>
      <c r="M130" s="42" t="s">
        <v>605</v>
      </c>
      <c r="N130" s="43" t="s">
        <v>24</v>
      </c>
      <c r="O130" s="15" t="s">
        <v>6266</v>
      </c>
      <c r="S130" s="40" t="s">
        <v>7319</v>
      </c>
      <c r="V130" s="40" t="s">
        <v>7319</v>
      </c>
      <c r="Y130" s="15" t="s">
        <v>6227</v>
      </c>
      <c r="AB130" s="51">
        <v>5111</v>
      </c>
      <c r="AC130" s="51">
        <v>131</v>
      </c>
      <c r="AE130" s="45">
        <v>2</v>
      </c>
      <c r="AG130" s="15">
        <v>46000</v>
      </c>
      <c r="AH130" s="46">
        <v>92000</v>
      </c>
      <c r="AL130" s="48">
        <v>8</v>
      </c>
      <c r="AN130" s="45">
        <v>7360</v>
      </c>
      <c r="AO130" s="48">
        <v>33311</v>
      </c>
      <c r="AQ130" s="52" t="s">
        <v>7050</v>
      </c>
      <c r="AR130" s="52">
        <v>156</v>
      </c>
      <c r="AS130" s="52">
        <v>632</v>
      </c>
    </row>
    <row r="131" spans="3:45" x14ac:dyDescent="0.25">
      <c r="C131" s="39" t="s">
        <v>5855</v>
      </c>
      <c r="D131" s="38" t="s">
        <v>3039</v>
      </c>
      <c r="E131" s="38" t="s">
        <v>25</v>
      </c>
      <c r="F131" s="39" t="s">
        <v>24</v>
      </c>
      <c r="G131" t="s">
        <v>24</v>
      </c>
      <c r="H131" s="21">
        <v>9106025150</v>
      </c>
      <c r="I131" t="s">
        <v>24</v>
      </c>
      <c r="J131" s="40" t="s">
        <v>7326</v>
      </c>
      <c r="L131" s="42" t="s">
        <v>26</v>
      </c>
      <c r="M131" s="42" t="s">
        <v>605</v>
      </c>
      <c r="N131" s="43" t="s">
        <v>24</v>
      </c>
      <c r="O131" s="15" t="s">
        <v>6266</v>
      </c>
      <c r="S131" s="40" t="s">
        <v>7319</v>
      </c>
      <c r="V131" s="40" t="s">
        <v>7319</v>
      </c>
      <c r="Y131" s="15" t="s">
        <v>6179</v>
      </c>
      <c r="AB131" s="51">
        <v>5111</v>
      </c>
      <c r="AC131" s="51">
        <v>131</v>
      </c>
      <c r="AE131" s="45">
        <v>2</v>
      </c>
      <c r="AG131" s="15">
        <v>111058</v>
      </c>
      <c r="AH131" s="46">
        <v>222116</v>
      </c>
      <c r="AL131" s="48">
        <v>8</v>
      </c>
      <c r="AN131" s="45">
        <v>17769.28</v>
      </c>
      <c r="AO131" s="48">
        <v>33311</v>
      </c>
      <c r="AQ131" s="52" t="s">
        <v>7050</v>
      </c>
      <c r="AR131" s="52">
        <v>156</v>
      </c>
      <c r="AS131" s="52">
        <v>632</v>
      </c>
    </row>
    <row r="132" spans="3:45" x14ac:dyDescent="0.25">
      <c r="C132" s="39" t="s">
        <v>5855</v>
      </c>
      <c r="D132" s="38" t="s">
        <v>3039</v>
      </c>
      <c r="E132" s="38" t="s">
        <v>25</v>
      </c>
      <c r="F132" s="39" t="s">
        <v>24</v>
      </c>
      <c r="G132" t="s">
        <v>24</v>
      </c>
      <c r="H132" s="21">
        <v>9106025241</v>
      </c>
      <c r="I132" t="s">
        <v>24</v>
      </c>
      <c r="J132" s="40" t="s">
        <v>7329</v>
      </c>
      <c r="L132" s="42" t="s">
        <v>26</v>
      </c>
      <c r="M132" s="42" t="s">
        <v>890</v>
      </c>
      <c r="N132" s="43" t="s">
        <v>24</v>
      </c>
      <c r="O132" s="15" t="s">
        <v>6266</v>
      </c>
      <c r="S132" s="40" t="s">
        <v>7330</v>
      </c>
      <c r="V132" s="40" t="s">
        <v>7330</v>
      </c>
      <c r="Y132" s="15" t="s">
        <v>6179</v>
      </c>
      <c r="AB132" s="51">
        <v>5111</v>
      </c>
      <c r="AC132" s="51">
        <v>131</v>
      </c>
      <c r="AE132" s="45">
        <v>2</v>
      </c>
      <c r="AG132" s="15">
        <v>111058</v>
      </c>
      <c r="AH132" s="46">
        <v>222116</v>
      </c>
      <c r="AL132" s="48">
        <v>8</v>
      </c>
      <c r="AN132" s="45">
        <v>17769.28</v>
      </c>
      <c r="AO132" s="48">
        <v>33311</v>
      </c>
      <c r="AQ132" s="52" t="s">
        <v>7050</v>
      </c>
      <c r="AR132" s="52">
        <v>156</v>
      </c>
      <c r="AS132" s="52">
        <v>632</v>
      </c>
    </row>
    <row r="133" spans="3:45" x14ac:dyDescent="0.25">
      <c r="C133" s="39" t="s">
        <v>5855</v>
      </c>
      <c r="D133" s="38" t="s">
        <v>3039</v>
      </c>
      <c r="E133" s="38" t="s">
        <v>25</v>
      </c>
      <c r="F133" s="39" t="s">
        <v>24</v>
      </c>
      <c r="G133" t="s">
        <v>24</v>
      </c>
      <c r="H133" s="21">
        <v>9106025265</v>
      </c>
      <c r="I133" t="s">
        <v>24</v>
      </c>
      <c r="J133" s="40" t="s">
        <v>7331</v>
      </c>
      <c r="L133" s="42" t="s">
        <v>26</v>
      </c>
      <c r="M133" s="42" t="s">
        <v>440</v>
      </c>
      <c r="N133" s="43" t="s">
        <v>24</v>
      </c>
      <c r="O133" s="15" t="s">
        <v>6024</v>
      </c>
      <c r="S133" s="40" t="s">
        <v>7332</v>
      </c>
      <c r="V133" s="40" t="s">
        <v>7332</v>
      </c>
      <c r="Y133" s="15" t="s">
        <v>6130</v>
      </c>
      <c r="AB133" s="51">
        <v>5111</v>
      </c>
      <c r="AC133" s="51">
        <v>131</v>
      </c>
      <c r="AE133" s="45">
        <v>1</v>
      </c>
      <c r="AG133" s="15">
        <v>73431</v>
      </c>
      <c r="AH133" s="46">
        <v>73431</v>
      </c>
      <c r="AL133" s="48">
        <v>8</v>
      </c>
      <c r="AN133" s="45">
        <v>5874.4800000000005</v>
      </c>
      <c r="AO133" s="48">
        <v>33311</v>
      </c>
      <c r="AQ133" s="52" t="s">
        <v>7050</v>
      </c>
      <c r="AR133" s="52">
        <v>156</v>
      </c>
      <c r="AS133" s="52">
        <v>632</v>
      </c>
    </row>
    <row r="134" spans="3:45" x14ac:dyDescent="0.25">
      <c r="C134" s="39" t="s">
        <v>5855</v>
      </c>
      <c r="D134" s="38" t="s">
        <v>3039</v>
      </c>
      <c r="E134" s="38" t="s">
        <v>25</v>
      </c>
      <c r="F134" s="39" t="s">
        <v>24</v>
      </c>
      <c r="G134" t="s">
        <v>24</v>
      </c>
      <c r="H134" s="21">
        <v>9106025375</v>
      </c>
      <c r="I134" t="s">
        <v>24</v>
      </c>
      <c r="J134" s="40" t="s">
        <v>7335</v>
      </c>
      <c r="L134" s="42" t="s">
        <v>26</v>
      </c>
      <c r="M134" s="42" t="s">
        <v>446</v>
      </c>
      <c r="N134" s="43" t="s">
        <v>24</v>
      </c>
      <c r="O134" s="15" t="s">
        <v>6266</v>
      </c>
      <c r="S134" s="40" t="s">
        <v>7336</v>
      </c>
      <c r="V134" s="40" t="s">
        <v>7336</v>
      </c>
      <c r="Y134" s="15" t="s">
        <v>6183</v>
      </c>
      <c r="AB134" s="51">
        <v>5111</v>
      </c>
      <c r="AC134" s="51">
        <v>131</v>
      </c>
      <c r="AE134" s="45">
        <v>1</v>
      </c>
      <c r="AG134" s="15">
        <v>41150</v>
      </c>
      <c r="AH134" s="46">
        <v>41150</v>
      </c>
      <c r="AL134" s="48">
        <v>8</v>
      </c>
      <c r="AN134" s="45">
        <v>3292</v>
      </c>
      <c r="AO134" s="48">
        <v>33311</v>
      </c>
      <c r="AQ134" s="52" t="s">
        <v>7050</v>
      </c>
      <c r="AR134" s="52">
        <v>156</v>
      </c>
      <c r="AS134" s="52">
        <v>632</v>
      </c>
    </row>
    <row r="135" spans="3:45" x14ac:dyDescent="0.25">
      <c r="C135" s="39" t="s">
        <v>5855</v>
      </c>
      <c r="D135" s="38" t="s">
        <v>3039</v>
      </c>
      <c r="E135" s="38" t="s">
        <v>25</v>
      </c>
      <c r="F135" s="39" t="s">
        <v>24</v>
      </c>
      <c r="G135" t="s">
        <v>24</v>
      </c>
      <c r="H135" s="21">
        <v>9106025375</v>
      </c>
      <c r="I135" t="s">
        <v>24</v>
      </c>
      <c r="J135" s="40" t="s">
        <v>7335</v>
      </c>
      <c r="L135" s="42" t="s">
        <v>26</v>
      </c>
      <c r="M135" s="42" t="s">
        <v>446</v>
      </c>
      <c r="N135" s="43" t="s">
        <v>24</v>
      </c>
      <c r="O135" s="15" t="s">
        <v>6266</v>
      </c>
      <c r="S135" s="40" t="s">
        <v>7336</v>
      </c>
      <c r="V135" s="40" t="s">
        <v>7336</v>
      </c>
      <c r="Y135" s="15" t="s">
        <v>6227</v>
      </c>
      <c r="AB135" s="51">
        <v>5111</v>
      </c>
      <c r="AC135" s="51">
        <v>131</v>
      </c>
      <c r="AE135" s="45">
        <v>1</v>
      </c>
      <c r="AG135" s="15">
        <v>46000</v>
      </c>
      <c r="AH135" s="46">
        <v>46000</v>
      </c>
      <c r="AL135" s="48">
        <v>8</v>
      </c>
      <c r="AN135" s="45">
        <v>3680</v>
      </c>
      <c r="AO135" s="48">
        <v>33311</v>
      </c>
      <c r="AQ135" s="52" t="s">
        <v>7050</v>
      </c>
      <c r="AR135" s="52">
        <v>156</v>
      </c>
      <c r="AS135" s="52">
        <v>632</v>
      </c>
    </row>
    <row r="136" spans="3:45" x14ac:dyDescent="0.25">
      <c r="C136" s="39" t="s">
        <v>5855</v>
      </c>
      <c r="D136" s="38" t="s">
        <v>3039</v>
      </c>
      <c r="E136" s="38" t="s">
        <v>25</v>
      </c>
      <c r="F136" s="39" t="s">
        <v>24</v>
      </c>
      <c r="G136" t="s">
        <v>24</v>
      </c>
      <c r="H136" s="21">
        <v>9106025376</v>
      </c>
      <c r="I136" t="s">
        <v>24</v>
      </c>
      <c r="J136" s="40" t="s">
        <v>7337</v>
      </c>
      <c r="L136" s="42" t="s">
        <v>26</v>
      </c>
      <c r="M136" s="42" t="s">
        <v>477</v>
      </c>
      <c r="N136" s="43" t="s">
        <v>24</v>
      </c>
      <c r="O136" s="15" t="s">
        <v>5957</v>
      </c>
      <c r="S136" s="40" t="s">
        <v>7338</v>
      </c>
      <c r="V136" s="40" t="s">
        <v>7338</v>
      </c>
      <c r="Y136" s="15" t="s">
        <v>6179</v>
      </c>
      <c r="AB136" s="51">
        <v>5111</v>
      </c>
      <c r="AC136" s="51">
        <v>131</v>
      </c>
      <c r="AE136" s="45">
        <v>2</v>
      </c>
      <c r="AG136" s="15">
        <v>111058</v>
      </c>
      <c r="AH136" s="46">
        <v>222116</v>
      </c>
      <c r="AL136" s="48">
        <v>8</v>
      </c>
      <c r="AN136" s="45">
        <v>17769.28</v>
      </c>
      <c r="AO136" s="48">
        <v>33311</v>
      </c>
      <c r="AQ136" s="52" t="s">
        <v>7050</v>
      </c>
      <c r="AR136" s="52">
        <v>156</v>
      </c>
      <c r="AS136" s="52">
        <v>632</v>
      </c>
    </row>
    <row r="137" spans="3:45" x14ac:dyDescent="0.25">
      <c r="C137" s="39" t="s">
        <v>5855</v>
      </c>
      <c r="D137" s="38" t="s">
        <v>3039</v>
      </c>
      <c r="E137" s="38" t="s">
        <v>25</v>
      </c>
      <c r="F137" s="39" t="s">
        <v>24</v>
      </c>
      <c r="G137" t="s">
        <v>24</v>
      </c>
      <c r="H137" s="21">
        <v>9106025458</v>
      </c>
      <c r="I137" t="s">
        <v>24</v>
      </c>
      <c r="J137" s="40" t="s">
        <v>7345</v>
      </c>
      <c r="L137" s="42" t="s">
        <v>26</v>
      </c>
      <c r="M137" s="42" t="s">
        <v>695</v>
      </c>
      <c r="N137" s="43" t="s">
        <v>24</v>
      </c>
      <c r="O137" s="15" t="s">
        <v>6271</v>
      </c>
      <c r="S137" s="40" t="s">
        <v>7346</v>
      </c>
      <c r="V137" s="40" t="s">
        <v>7346</v>
      </c>
      <c r="Y137" s="15" t="s">
        <v>6227</v>
      </c>
      <c r="AB137" s="51">
        <v>5111</v>
      </c>
      <c r="AC137" s="51">
        <v>131</v>
      </c>
      <c r="AE137" s="45">
        <v>1</v>
      </c>
      <c r="AG137" s="15">
        <v>46000</v>
      </c>
      <c r="AH137" s="46">
        <v>46000</v>
      </c>
      <c r="AL137" s="48">
        <v>8</v>
      </c>
      <c r="AN137" s="45">
        <v>3680</v>
      </c>
      <c r="AO137" s="48">
        <v>33311</v>
      </c>
      <c r="AQ137" s="52" t="s">
        <v>7050</v>
      </c>
      <c r="AR137" s="52">
        <v>156</v>
      </c>
      <c r="AS137" s="52">
        <v>632</v>
      </c>
    </row>
    <row r="138" spans="3:45" x14ac:dyDescent="0.25">
      <c r="C138" s="39" t="s">
        <v>5855</v>
      </c>
      <c r="D138" s="38" t="s">
        <v>3039</v>
      </c>
      <c r="E138" s="38" t="s">
        <v>25</v>
      </c>
      <c r="F138" s="39" t="s">
        <v>24</v>
      </c>
      <c r="G138" t="s">
        <v>24</v>
      </c>
      <c r="H138" s="21">
        <v>9106025500</v>
      </c>
      <c r="I138" t="s">
        <v>24</v>
      </c>
      <c r="J138" s="40" t="s">
        <v>7349</v>
      </c>
      <c r="L138" s="42" t="s">
        <v>26</v>
      </c>
      <c r="M138" s="42" t="s">
        <v>310</v>
      </c>
      <c r="N138" s="43" t="s">
        <v>24</v>
      </c>
      <c r="O138" s="15" t="s">
        <v>6074</v>
      </c>
      <c r="S138" s="40" t="s">
        <v>7350</v>
      </c>
      <c r="V138" s="40" t="s">
        <v>7350</v>
      </c>
      <c r="Y138" s="15" t="s">
        <v>6179</v>
      </c>
      <c r="AB138" s="51">
        <v>5111</v>
      </c>
      <c r="AC138" s="51">
        <v>131</v>
      </c>
      <c r="AE138" s="45">
        <v>1</v>
      </c>
      <c r="AG138" s="15">
        <v>111058</v>
      </c>
      <c r="AH138" s="46">
        <v>111058</v>
      </c>
      <c r="AL138" s="48">
        <v>8</v>
      </c>
      <c r="AN138" s="45">
        <v>8884.64</v>
      </c>
      <c r="AO138" s="48">
        <v>33311</v>
      </c>
      <c r="AQ138" s="52" t="s">
        <v>7050</v>
      </c>
      <c r="AR138" s="52">
        <v>156</v>
      </c>
      <c r="AS138" s="52">
        <v>632</v>
      </c>
    </row>
    <row r="139" spans="3:45" x14ac:dyDescent="0.25">
      <c r="C139" s="39" t="s">
        <v>5855</v>
      </c>
      <c r="D139" s="38" t="s">
        <v>3039</v>
      </c>
      <c r="E139" s="38" t="s">
        <v>25</v>
      </c>
      <c r="F139" s="39" t="s">
        <v>24</v>
      </c>
      <c r="G139" t="s">
        <v>24</v>
      </c>
      <c r="H139" s="21">
        <v>9106025503</v>
      </c>
      <c r="I139" t="s">
        <v>24</v>
      </c>
      <c r="J139" s="40" t="s">
        <v>7351</v>
      </c>
      <c r="L139" s="42" t="s">
        <v>26</v>
      </c>
      <c r="M139" s="42" t="s">
        <v>316</v>
      </c>
      <c r="N139" s="43" t="s">
        <v>24</v>
      </c>
      <c r="O139" s="15" t="s">
        <v>6074</v>
      </c>
      <c r="S139" s="40" t="s">
        <v>7350</v>
      </c>
      <c r="V139" s="40" t="s">
        <v>7350</v>
      </c>
      <c r="Y139" s="15" t="s">
        <v>6183</v>
      </c>
      <c r="AB139" s="51">
        <v>5111</v>
      </c>
      <c r="AC139" s="51">
        <v>131</v>
      </c>
      <c r="AE139" s="45">
        <v>1</v>
      </c>
      <c r="AG139" s="15">
        <v>41150</v>
      </c>
      <c r="AH139" s="46">
        <v>41150</v>
      </c>
      <c r="AL139" s="48">
        <v>8</v>
      </c>
      <c r="AN139" s="45">
        <v>3292</v>
      </c>
      <c r="AO139" s="48">
        <v>33311</v>
      </c>
      <c r="AQ139" s="52" t="s">
        <v>7050</v>
      </c>
      <c r="AR139" s="52">
        <v>156</v>
      </c>
      <c r="AS139" s="52">
        <v>632</v>
      </c>
    </row>
    <row r="140" spans="3:45" x14ac:dyDescent="0.25">
      <c r="C140" s="39" t="s">
        <v>5855</v>
      </c>
      <c r="D140" s="38" t="s">
        <v>3039</v>
      </c>
      <c r="E140" s="38" t="s">
        <v>25</v>
      </c>
      <c r="F140" s="39" t="s">
        <v>24</v>
      </c>
      <c r="G140" t="s">
        <v>24</v>
      </c>
      <c r="H140" s="21">
        <v>9106025539</v>
      </c>
      <c r="I140" t="s">
        <v>24</v>
      </c>
      <c r="J140" s="40" t="s">
        <v>7352</v>
      </c>
      <c r="L140" s="42" t="s">
        <v>26</v>
      </c>
      <c r="M140" s="42" t="s">
        <v>698</v>
      </c>
      <c r="N140" s="43" t="s">
        <v>24</v>
      </c>
      <c r="O140" s="15" t="s">
        <v>6271</v>
      </c>
      <c r="S140" s="40" t="s">
        <v>7353</v>
      </c>
      <c r="V140" s="40" t="s">
        <v>7353</v>
      </c>
      <c r="Y140" s="15" t="s">
        <v>6179</v>
      </c>
      <c r="AB140" s="51">
        <v>5111</v>
      </c>
      <c r="AC140" s="51">
        <v>131</v>
      </c>
      <c r="AE140" s="45">
        <v>2</v>
      </c>
      <c r="AG140" s="15">
        <v>111058</v>
      </c>
      <c r="AH140" s="46">
        <v>222116</v>
      </c>
      <c r="AL140" s="48">
        <v>8</v>
      </c>
      <c r="AN140" s="45">
        <v>17769.28</v>
      </c>
      <c r="AO140" s="48">
        <v>33311</v>
      </c>
      <c r="AQ140" s="52" t="s">
        <v>7050</v>
      </c>
      <c r="AR140" s="52">
        <v>156</v>
      </c>
      <c r="AS140" s="52">
        <v>632</v>
      </c>
    </row>
    <row r="141" spans="3:45" x14ac:dyDescent="0.25">
      <c r="C141" s="39" t="s">
        <v>5855</v>
      </c>
      <c r="D141" s="38" t="s">
        <v>3039</v>
      </c>
      <c r="E141" s="38" t="s">
        <v>25</v>
      </c>
      <c r="F141" s="39" t="s">
        <v>24</v>
      </c>
      <c r="G141" t="s">
        <v>24</v>
      </c>
      <c r="H141" s="21">
        <v>9106025544</v>
      </c>
      <c r="I141" t="s">
        <v>24</v>
      </c>
      <c r="J141" s="40" t="s">
        <v>7356</v>
      </c>
      <c r="L141" s="42" t="s">
        <v>26</v>
      </c>
      <c r="M141" s="42" t="s">
        <v>537</v>
      </c>
      <c r="N141" s="43" t="s">
        <v>24</v>
      </c>
      <c r="O141" s="15" t="s">
        <v>5990</v>
      </c>
      <c r="S141" s="40" t="s">
        <v>7357</v>
      </c>
      <c r="V141" s="40" t="s">
        <v>7357</v>
      </c>
      <c r="Y141" s="15" t="s">
        <v>6172</v>
      </c>
      <c r="AB141" s="51">
        <v>5111</v>
      </c>
      <c r="AC141" s="51">
        <v>131</v>
      </c>
      <c r="AE141" s="45">
        <v>9</v>
      </c>
      <c r="AG141" s="15">
        <v>49500</v>
      </c>
      <c r="AH141" s="46">
        <v>445500</v>
      </c>
      <c r="AL141" s="48">
        <v>8</v>
      </c>
      <c r="AN141" s="45">
        <v>35640</v>
      </c>
      <c r="AO141" s="48">
        <v>33311</v>
      </c>
      <c r="AQ141" s="52" t="s">
        <v>7050</v>
      </c>
      <c r="AR141" s="52">
        <v>156</v>
      </c>
      <c r="AS141" s="52">
        <v>632</v>
      </c>
    </row>
    <row r="142" spans="3:45" x14ac:dyDescent="0.25">
      <c r="C142" s="39" t="s">
        <v>5855</v>
      </c>
      <c r="D142" s="38" t="s">
        <v>3039</v>
      </c>
      <c r="E142" s="38" t="s">
        <v>25</v>
      </c>
      <c r="F142" s="39" t="s">
        <v>24</v>
      </c>
      <c r="G142" t="s">
        <v>24</v>
      </c>
      <c r="H142" s="21">
        <v>9106025555</v>
      </c>
      <c r="I142" t="s">
        <v>24</v>
      </c>
      <c r="J142" s="40" t="s">
        <v>7358</v>
      </c>
      <c r="L142" s="42" t="s">
        <v>26</v>
      </c>
      <c r="M142" s="42" t="s">
        <v>926</v>
      </c>
      <c r="N142" s="43" t="s">
        <v>24</v>
      </c>
      <c r="O142" s="15" t="s">
        <v>6266</v>
      </c>
      <c r="S142" s="40" t="s">
        <v>7359</v>
      </c>
      <c r="V142" s="40" t="s">
        <v>7359</v>
      </c>
      <c r="Y142" s="15" t="s">
        <v>6254</v>
      </c>
      <c r="AB142" s="51">
        <v>5111</v>
      </c>
      <c r="AC142" s="51">
        <v>131</v>
      </c>
      <c r="AE142" s="45">
        <v>2</v>
      </c>
      <c r="AG142" s="15">
        <v>45588</v>
      </c>
      <c r="AH142" s="46">
        <v>91176</v>
      </c>
      <c r="AL142" s="48">
        <v>8</v>
      </c>
      <c r="AN142" s="45">
        <v>7294.08</v>
      </c>
      <c r="AO142" s="48">
        <v>33311</v>
      </c>
      <c r="AQ142" s="52" t="s">
        <v>7050</v>
      </c>
      <c r="AR142" s="52">
        <v>156</v>
      </c>
      <c r="AS142" s="52">
        <v>632</v>
      </c>
    </row>
    <row r="143" spans="3:45" x14ac:dyDescent="0.25">
      <c r="C143" s="39" t="s">
        <v>5855</v>
      </c>
      <c r="D143" s="38" t="s">
        <v>3039</v>
      </c>
      <c r="E143" s="38" t="s">
        <v>25</v>
      </c>
      <c r="F143" s="39" t="s">
        <v>24</v>
      </c>
      <c r="G143" t="s">
        <v>24</v>
      </c>
      <c r="H143" s="21">
        <v>9106025555</v>
      </c>
      <c r="I143" t="s">
        <v>24</v>
      </c>
      <c r="J143" s="40" t="s">
        <v>7358</v>
      </c>
      <c r="L143" s="42" t="s">
        <v>26</v>
      </c>
      <c r="M143" s="42" t="s">
        <v>926</v>
      </c>
      <c r="N143" s="43" t="s">
        <v>24</v>
      </c>
      <c r="O143" s="15" t="s">
        <v>6266</v>
      </c>
      <c r="S143" s="40" t="s">
        <v>7359</v>
      </c>
      <c r="V143" s="40" t="s">
        <v>7359</v>
      </c>
      <c r="Y143" s="15" t="s">
        <v>6179</v>
      </c>
      <c r="AB143" s="51">
        <v>5111</v>
      </c>
      <c r="AC143" s="51">
        <v>131</v>
      </c>
      <c r="AE143" s="45">
        <v>3</v>
      </c>
      <c r="AG143" s="15">
        <v>111058</v>
      </c>
      <c r="AH143" s="46">
        <v>333174</v>
      </c>
      <c r="AL143" s="48">
        <v>8</v>
      </c>
      <c r="AN143" s="45">
        <v>26653.920000000002</v>
      </c>
      <c r="AO143" s="48">
        <v>33311</v>
      </c>
      <c r="AQ143" s="52" t="s">
        <v>7050</v>
      </c>
      <c r="AR143" s="52">
        <v>156</v>
      </c>
      <c r="AS143" s="52">
        <v>632</v>
      </c>
    </row>
    <row r="144" spans="3:45" x14ac:dyDescent="0.25">
      <c r="C144" s="39" t="s">
        <v>5855</v>
      </c>
      <c r="D144" s="38" t="s">
        <v>3039</v>
      </c>
      <c r="E144" s="38" t="s">
        <v>25</v>
      </c>
      <c r="F144" s="39" t="s">
        <v>24</v>
      </c>
      <c r="G144" t="s">
        <v>24</v>
      </c>
      <c r="H144" s="21">
        <v>9106025556</v>
      </c>
      <c r="I144" t="s">
        <v>24</v>
      </c>
      <c r="J144" s="40" t="s">
        <v>7360</v>
      </c>
      <c r="L144" s="42" t="s">
        <v>26</v>
      </c>
      <c r="M144" s="42" t="s">
        <v>932</v>
      </c>
      <c r="N144" s="43" t="s">
        <v>24</v>
      </c>
      <c r="O144" s="15" t="s">
        <v>6266</v>
      </c>
      <c r="S144" s="40" t="s">
        <v>7359</v>
      </c>
      <c r="V144" s="40" t="s">
        <v>7359</v>
      </c>
      <c r="Y144" s="15" t="s">
        <v>6179</v>
      </c>
      <c r="AB144" s="51">
        <v>5111</v>
      </c>
      <c r="AC144" s="51">
        <v>131</v>
      </c>
      <c r="AE144" s="45">
        <v>2</v>
      </c>
      <c r="AG144" s="15">
        <v>111058</v>
      </c>
      <c r="AH144" s="46">
        <v>222116</v>
      </c>
      <c r="AL144" s="48">
        <v>8</v>
      </c>
      <c r="AN144" s="45">
        <v>17769.28</v>
      </c>
      <c r="AO144" s="48">
        <v>33311</v>
      </c>
      <c r="AQ144" s="52" t="s">
        <v>7050</v>
      </c>
      <c r="AR144" s="52">
        <v>156</v>
      </c>
      <c r="AS144" s="52">
        <v>632</v>
      </c>
    </row>
    <row r="145" spans="3:45" x14ac:dyDescent="0.25">
      <c r="C145" s="39" t="s">
        <v>5855</v>
      </c>
      <c r="D145" s="38" t="s">
        <v>3039</v>
      </c>
      <c r="E145" s="38" t="s">
        <v>25</v>
      </c>
      <c r="F145" s="39" t="s">
        <v>24</v>
      </c>
      <c r="G145" t="s">
        <v>24</v>
      </c>
      <c r="H145" s="21">
        <v>9106025556</v>
      </c>
      <c r="I145" t="s">
        <v>24</v>
      </c>
      <c r="J145" s="40" t="s">
        <v>7360</v>
      </c>
      <c r="L145" s="42" t="s">
        <v>26</v>
      </c>
      <c r="M145" s="42" t="s">
        <v>932</v>
      </c>
      <c r="N145" s="43" t="s">
        <v>24</v>
      </c>
      <c r="O145" s="15" t="s">
        <v>6266</v>
      </c>
      <c r="S145" s="40" t="s">
        <v>7359</v>
      </c>
      <c r="V145" s="40" t="s">
        <v>7359</v>
      </c>
      <c r="Y145" s="15" t="s">
        <v>6181</v>
      </c>
      <c r="AB145" s="51">
        <v>5111</v>
      </c>
      <c r="AC145" s="51">
        <v>131</v>
      </c>
      <c r="AE145" s="45">
        <v>1</v>
      </c>
      <c r="AG145" s="15">
        <v>50400</v>
      </c>
      <c r="AH145" s="46">
        <v>50400</v>
      </c>
      <c r="AL145" s="48">
        <v>8</v>
      </c>
      <c r="AN145" s="45">
        <v>4032</v>
      </c>
      <c r="AO145" s="48">
        <v>33311</v>
      </c>
      <c r="AQ145" s="52" t="s">
        <v>7050</v>
      </c>
      <c r="AR145" s="52">
        <v>156</v>
      </c>
      <c r="AS145" s="52">
        <v>632</v>
      </c>
    </row>
    <row r="146" spans="3:45" x14ac:dyDescent="0.25">
      <c r="C146" s="39" t="s">
        <v>5855</v>
      </c>
      <c r="D146" s="38" t="s">
        <v>3039</v>
      </c>
      <c r="E146" s="38" t="s">
        <v>25</v>
      </c>
      <c r="F146" s="39" t="s">
        <v>24</v>
      </c>
      <c r="G146" t="s">
        <v>24</v>
      </c>
      <c r="H146" s="21">
        <v>9106025582</v>
      </c>
      <c r="I146" t="s">
        <v>24</v>
      </c>
      <c r="J146" s="40" t="s">
        <v>7361</v>
      </c>
      <c r="L146" s="42" t="s">
        <v>26</v>
      </c>
      <c r="M146" s="42" t="s">
        <v>896</v>
      </c>
      <c r="N146" s="43" t="s">
        <v>24</v>
      </c>
      <c r="O146" s="15" t="s">
        <v>6265</v>
      </c>
      <c r="S146" s="40" t="s">
        <v>7362</v>
      </c>
      <c r="V146" s="40" t="s">
        <v>7362</v>
      </c>
      <c r="Y146" s="15" t="s">
        <v>6179</v>
      </c>
      <c r="AB146" s="51">
        <v>5111</v>
      </c>
      <c r="AC146" s="51">
        <v>131</v>
      </c>
      <c r="AE146" s="45">
        <v>2</v>
      </c>
      <c r="AG146" s="15">
        <v>111058</v>
      </c>
      <c r="AH146" s="46">
        <v>222116</v>
      </c>
      <c r="AL146" s="48">
        <v>8</v>
      </c>
      <c r="AN146" s="45">
        <v>17769.28</v>
      </c>
      <c r="AO146" s="48">
        <v>33311</v>
      </c>
      <c r="AQ146" s="52" t="s">
        <v>7050</v>
      </c>
      <c r="AR146" s="52">
        <v>156</v>
      </c>
      <c r="AS146" s="52">
        <v>632</v>
      </c>
    </row>
    <row r="147" spans="3:45" x14ac:dyDescent="0.25">
      <c r="C147" s="39" t="s">
        <v>5855</v>
      </c>
      <c r="D147" s="38" t="s">
        <v>3039</v>
      </c>
      <c r="E147" s="38" t="s">
        <v>25</v>
      </c>
      <c r="F147" s="39" t="s">
        <v>24</v>
      </c>
      <c r="G147" t="s">
        <v>24</v>
      </c>
      <c r="H147" s="21">
        <v>9106025608</v>
      </c>
      <c r="I147" t="s">
        <v>24</v>
      </c>
      <c r="J147" s="40" t="s">
        <v>7365</v>
      </c>
      <c r="L147" s="42" t="s">
        <v>26</v>
      </c>
      <c r="M147" s="42" t="s">
        <v>214</v>
      </c>
      <c r="N147" s="43" t="s">
        <v>24</v>
      </c>
      <c r="O147" s="15" t="s">
        <v>6266</v>
      </c>
      <c r="S147" s="40" t="s">
        <v>7366</v>
      </c>
      <c r="V147" s="40" t="s">
        <v>7366</v>
      </c>
      <c r="Y147" s="15" t="s">
        <v>6130</v>
      </c>
      <c r="AB147" s="51">
        <v>5111</v>
      </c>
      <c r="AC147" s="51">
        <v>131</v>
      </c>
      <c r="AE147" s="45">
        <v>1</v>
      </c>
      <c r="AG147" s="15">
        <v>73431</v>
      </c>
      <c r="AH147" s="46">
        <v>73431</v>
      </c>
      <c r="AL147" s="48">
        <v>8</v>
      </c>
      <c r="AN147" s="45">
        <v>5874.4800000000005</v>
      </c>
      <c r="AO147" s="48">
        <v>33311</v>
      </c>
      <c r="AQ147" s="52" t="s">
        <v>7050</v>
      </c>
      <c r="AR147" s="52">
        <v>156</v>
      </c>
      <c r="AS147" s="52">
        <v>632</v>
      </c>
    </row>
    <row r="148" spans="3:45" x14ac:dyDescent="0.25">
      <c r="C148" s="39" t="s">
        <v>5855</v>
      </c>
      <c r="D148" s="38" t="s">
        <v>3039</v>
      </c>
      <c r="E148" s="38" t="s">
        <v>25</v>
      </c>
      <c r="F148" s="39" t="s">
        <v>24</v>
      </c>
      <c r="G148" t="s">
        <v>24</v>
      </c>
      <c r="H148" s="21">
        <v>9106025608</v>
      </c>
      <c r="I148" t="s">
        <v>24</v>
      </c>
      <c r="J148" s="40" t="s">
        <v>7365</v>
      </c>
      <c r="L148" s="42" t="s">
        <v>26</v>
      </c>
      <c r="M148" s="42" t="s">
        <v>214</v>
      </c>
      <c r="N148" s="43" t="s">
        <v>24</v>
      </c>
      <c r="O148" s="15" t="s">
        <v>6266</v>
      </c>
      <c r="S148" s="40" t="s">
        <v>7366</v>
      </c>
      <c r="V148" s="40" t="s">
        <v>7366</v>
      </c>
      <c r="Y148" s="15" t="s">
        <v>6227</v>
      </c>
      <c r="AB148" s="51">
        <v>5111</v>
      </c>
      <c r="AC148" s="51">
        <v>131</v>
      </c>
      <c r="AE148" s="45">
        <v>1</v>
      </c>
      <c r="AG148" s="15">
        <v>46000</v>
      </c>
      <c r="AH148" s="46">
        <v>46000</v>
      </c>
      <c r="AL148" s="48">
        <v>8</v>
      </c>
      <c r="AN148" s="45">
        <v>3680</v>
      </c>
      <c r="AO148" s="48">
        <v>33311</v>
      </c>
      <c r="AQ148" s="52" t="s">
        <v>7050</v>
      </c>
      <c r="AR148" s="52">
        <v>156</v>
      </c>
      <c r="AS148" s="52">
        <v>632</v>
      </c>
    </row>
    <row r="149" spans="3:45" x14ac:dyDescent="0.25">
      <c r="C149" s="39" t="s">
        <v>5855</v>
      </c>
      <c r="D149" s="38" t="s">
        <v>3039</v>
      </c>
      <c r="E149" s="38" t="s">
        <v>25</v>
      </c>
      <c r="F149" s="39" t="s">
        <v>24</v>
      </c>
      <c r="G149" t="s">
        <v>24</v>
      </c>
      <c r="H149" s="21">
        <v>9106025608</v>
      </c>
      <c r="I149" t="s">
        <v>24</v>
      </c>
      <c r="J149" s="40" t="s">
        <v>7365</v>
      </c>
      <c r="L149" s="42" t="s">
        <v>26</v>
      </c>
      <c r="M149" s="42" t="s">
        <v>214</v>
      </c>
      <c r="N149" s="43" t="s">
        <v>24</v>
      </c>
      <c r="O149" s="15" t="s">
        <v>6266</v>
      </c>
      <c r="S149" s="40" t="s">
        <v>7366</v>
      </c>
      <c r="V149" s="40" t="s">
        <v>7366</v>
      </c>
      <c r="Y149" s="15" t="s">
        <v>6183</v>
      </c>
      <c r="AB149" s="51">
        <v>5111</v>
      </c>
      <c r="AC149" s="51">
        <v>131</v>
      </c>
      <c r="AE149" s="45">
        <v>2</v>
      </c>
      <c r="AG149" s="15">
        <v>41150</v>
      </c>
      <c r="AH149" s="46">
        <v>82300</v>
      </c>
      <c r="AL149" s="48">
        <v>8</v>
      </c>
      <c r="AN149" s="45">
        <v>6584</v>
      </c>
      <c r="AO149" s="48">
        <v>33311</v>
      </c>
      <c r="AQ149" s="52" t="s">
        <v>7050</v>
      </c>
      <c r="AR149" s="52">
        <v>156</v>
      </c>
      <c r="AS149" s="52">
        <v>632</v>
      </c>
    </row>
    <row r="150" spans="3:45" x14ac:dyDescent="0.25">
      <c r="C150" s="39" t="s">
        <v>5855</v>
      </c>
      <c r="D150" s="38" t="s">
        <v>3039</v>
      </c>
      <c r="E150" s="38" t="s">
        <v>25</v>
      </c>
      <c r="F150" s="39" t="s">
        <v>24</v>
      </c>
      <c r="G150" t="s">
        <v>24</v>
      </c>
      <c r="H150" s="21">
        <v>9106025574</v>
      </c>
      <c r="I150" t="s">
        <v>24</v>
      </c>
      <c r="J150" s="40" t="s">
        <v>7367</v>
      </c>
      <c r="L150" s="42" t="s">
        <v>26</v>
      </c>
      <c r="M150" s="42" t="s">
        <v>205</v>
      </c>
      <c r="N150" s="43" t="s">
        <v>24</v>
      </c>
      <c r="O150" s="15" t="s">
        <v>6266</v>
      </c>
      <c r="S150" s="40" t="s">
        <v>7368</v>
      </c>
      <c r="V150" s="40" t="s">
        <v>7368</v>
      </c>
      <c r="Y150" s="15" t="s">
        <v>6179</v>
      </c>
      <c r="AB150" s="51">
        <v>5111</v>
      </c>
      <c r="AC150" s="51">
        <v>131</v>
      </c>
      <c r="AE150" s="45">
        <v>1</v>
      </c>
      <c r="AG150" s="15">
        <v>111058</v>
      </c>
      <c r="AH150" s="46">
        <v>111058</v>
      </c>
      <c r="AL150" s="48">
        <v>8</v>
      </c>
      <c r="AN150" s="45">
        <v>8884.64</v>
      </c>
      <c r="AO150" s="48">
        <v>33311</v>
      </c>
      <c r="AQ150" s="52" t="s">
        <v>7050</v>
      </c>
      <c r="AR150" s="52">
        <v>156</v>
      </c>
      <c r="AS150" s="52">
        <v>632</v>
      </c>
    </row>
    <row r="151" spans="3:45" x14ac:dyDescent="0.25">
      <c r="C151" s="39" t="s">
        <v>5855</v>
      </c>
      <c r="D151" s="38" t="s">
        <v>3039</v>
      </c>
      <c r="E151" s="38" t="s">
        <v>25</v>
      </c>
      <c r="F151" s="39" t="s">
        <v>24</v>
      </c>
      <c r="G151" t="s">
        <v>24</v>
      </c>
      <c r="H151" s="21">
        <v>9106025574</v>
      </c>
      <c r="I151" t="s">
        <v>24</v>
      </c>
      <c r="J151" s="40" t="s">
        <v>7367</v>
      </c>
      <c r="L151" s="42" t="s">
        <v>26</v>
      </c>
      <c r="M151" s="42" t="s">
        <v>205</v>
      </c>
      <c r="N151" s="43" t="s">
        <v>24</v>
      </c>
      <c r="O151" s="15" t="s">
        <v>6266</v>
      </c>
      <c r="S151" s="40" t="s">
        <v>7368</v>
      </c>
      <c r="V151" s="40" t="s">
        <v>7368</v>
      </c>
      <c r="Y151" s="15" t="s">
        <v>6227</v>
      </c>
      <c r="AB151" s="51">
        <v>5111</v>
      </c>
      <c r="AC151" s="51">
        <v>131</v>
      </c>
      <c r="AE151" s="45">
        <v>2</v>
      </c>
      <c r="AG151" s="15">
        <v>46000</v>
      </c>
      <c r="AH151" s="46">
        <v>92000</v>
      </c>
      <c r="AL151" s="48">
        <v>8</v>
      </c>
      <c r="AN151" s="45">
        <v>7360</v>
      </c>
      <c r="AO151" s="48">
        <v>33311</v>
      </c>
      <c r="AQ151" s="52" t="s">
        <v>7050</v>
      </c>
      <c r="AR151" s="52">
        <v>156</v>
      </c>
      <c r="AS151" s="52">
        <v>632</v>
      </c>
    </row>
    <row r="152" spans="3:45" x14ac:dyDescent="0.25">
      <c r="C152" s="39" t="s">
        <v>5855</v>
      </c>
      <c r="D152" s="38" t="s">
        <v>3039</v>
      </c>
      <c r="E152" s="38" t="s">
        <v>25</v>
      </c>
      <c r="F152" s="39" t="s">
        <v>24</v>
      </c>
      <c r="G152" t="s">
        <v>24</v>
      </c>
      <c r="H152" s="21">
        <v>9106025574</v>
      </c>
      <c r="I152" t="s">
        <v>24</v>
      </c>
      <c r="J152" s="40" t="s">
        <v>7367</v>
      </c>
      <c r="L152" s="42" t="s">
        <v>26</v>
      </c>
      <c r="M152" s="42" t="s">
        <v>205</v>
      </c>
      <c r="N152" s="43" t="s">
        <v>24</v>
      </c>
      <c r="O152" s="15" t="s">
        <v>6266</v>
      </c>
      <c r="S152" s="40" t="s">
        <v>7368</v>
      </c>
      <c r="V152" s="40" t="s">
        <v>7368</v>
      </c>
      <c r="Y152" s="15" t="s">
        <v>6254</v>
      </c>
      <c r="AB152" s="51">
        <v>5111</v>
      </c>
      <c r="AC152" s="51">
        <v>131</v>
      </c>
      <c r="AE152" s="45">
        <v>1</v>
      </c>
      <c r="AG152" s="15">
        <v>45588</v>
      </c>
      <c r="AH152" s="46">
        <v>45588</v>
      </c>
      <c r="AL152" s="48">
        <v>8</v>
      </c>
      <c r="AN152" s="45">
        <v>3647.04</v>
      </c>
      <c r="AO152" s="48">
        <v>33311</v>
      </c>
      <c r="AQ152" s="52" t="s">
        <v>7050</v>
      </c>
      <c r="AR152" s="52">
        <v>156</v>
      </c>
      <c r="AS152" s="52">
        <v>632</v>
      </c>
    </row>
    <row r="153" spans="3:45" x14ac:dyDescent="0.25">
      <c r="C153" s="39" t="s">
        <v>5855</v>
      </c>
      <c r="D153" s="38" t="s">
        <v>3039</v>
      </c>
      <c r="E153" s="38" t="s">
        <v>25</v>
      </c>
      <c r="F153" s="39" t="s">
        <v>24</v>
      </c>
      <c r="G153" t="s">
        <v>24</v>
      </c>
      <c r="H153" s="21">
        <v>9106025622</v>
      </c>
      <c r="I153" t="s">
        <v>24</v>
      </c>
      <c r="J153" s="40" t="s">
        <v>7369</v>
      </c>
      <c r="L153" s="42" t="s">
        <v>26</v>
      </c>
      <c r="M153" s="42" t="s">
        <v>683</v>
      </c>
      <c r="N153" s="43" t="s">
        <v>24</v>
      </c>
      <c r="O153" s="15" t="s">
        <v>6268</v>
      </c>
      <c r="S153" s="40" t="s">
        <v>7370</v>
      </c>
      <c r="V153" s="40" t="s">
        <v>7370</v>
      </c>
      <c r="Y153" s="15" t="s">
        <v>6179</v>
      </c>
      <c r="AB153" s="51">
        <v>5111</v>
      </c>
      <c r="AC153" s="51">
        <v>131</v>
      </c>
      <c r="AE153" s="45">
        <v>2</v>
      </c>
      <c r="AG153" s="15">
        <v>111058</v>
      </c>
      <c r="AH153" s="46">
        <v>222116</v>
      </c>
      <c r="AL153" s="48">
        <v>8</v>
      </c>
      <c r="AN153" s="45">
        <v>17769.28</v>
      </c>
      <c r="AO153" s="48">
        <v>33311</v>
      </c>
      <c r="AQ153" s="52" t="s">
        <v>7050</v>
      </c>
      <c r="AR153" s="52">
        <v>156</v>
      </c>
      <c r="AS153" s="52">
        <v>632</v>
      </c>
    </row>
    <row r="154" spans="3:45" x14ac:dyDescent="0.25">
      <c r="C154" s="39" t="s">
        <v>5855</v>
      </c>
      <c r="D154" s="38" t="s">
        <v>3039</v>
      </c>
      <c r="E154" s="38" t="s">
        <v>25</v>
      </c>
      <c r="F154" s="39" t="s">
        <v>24</v>
      </c>
      <c r="G154" t="s">
        <v>24</v>
      </c>
      <c r="H154" s="21">
        <v>9106025778</v>
      </c>
      <c r="I154" t="s">
        <v>24</v>
      </c>
      <c r="J154" s="40" t="s">
        <v>7375</v>
      </c>
      <c r="L154" s="42" t="s">
        <v>26</v>
      </c>
      <c r="M154" s="42" t="s">
        <v>45</v>
      </c>
      <c r="N154" s="43" t="s">
        <v>24</v>
      </c>
      <c r="O154" s="15" t="s">
        <v>6267</v>
      </c>
      <c r="S154" s="40" t="s">
        <v>7376</v>
      </c>
      <c r="V154" s="40" t="s">
        <v>7376</v>
      </c>
      <c r="Y154" s="15" t="s">
        <v>6183</v>
      </c>
      <c r="AB154" s="51">
        <v>5111</v>
      </c>
      <c r="AC154" s="51">
        <v>131</v>
      </c>
      <c r="AE154" s="45">
        <v>1</v>
      </c>
      <c r="AG154" s="15">
        <v>41150</v>
      </c>
      <c r="AH154" s="46">
        <v>41150</v>
      </c>
      <c r="AL154" s="48">
        <v>8</v>
      </c>
      <c r="AN154" s="45">
        <v>3292</v>
      </c>
      <c r="AO154" s="48">
        <v>33311</v>
      </c>
      <c r="AQ154" s="52" t="s">
        <v>7050</v>
      </c>
      <c r="AR154" s="52">
        <v>156</v>
      </c>
      <c r="AS154" s="52">
        <v>632</v>
      </c>
    </row>
    <row r="155" spans="3:45" x14ac:dyDescent="0.25">
      <c r="C155" s="39" t="s">
        <v>5855</v>
      </c>
      <c r="D155" s="38" t="s">
        <v>3039</v>
      </c>
      <c r="E155" s="38" t="s">
        <v>25</v>
      </c>
      <c r="F155" s="39" t="s">
        <v>24</v>
      </c>
      <c r="G155" t="s">
        <v>24</v>
      </c>
      <c r="H155" s="21">
        <v>9106025778</v>
      </c>
      <c r="I155" t="s">
        <v>24</v>
      </c>
      <c r="J155" s="40" t="s">
        <v>7375</v>
      </c>
      <c r="L155" s="42" t="s">
        <v>26</v>
      </c>
      <c r="M155" s="42" t="s">
        <v>45</v>
      </c>
      <c r="N155" s="43" t="s">
        <v>24</v>
      </c>
      <c r="O155" s="15" t="s">
        <v>6267</v>
      </c>
      <c r="S155" s="40" t="s">
        <v>7376</v>
      </c>
      <c r="V155" s="40" t="s">
        <v>7376</v>
      </c>
      <c r="Y155" s="15" t="s">
        <v>6227</v>
      </c>
      <c r="AB155" s="51">
        <v>5111</v>
      </c>
      <c r="AC155" s="51">
        <v>131</v>
      </c>
      <c r="AE155" s="45">
        <v>2</v>
      </c>
      <c r="AG155" s="15">
        <v>46000</v>
      </c>
      <c r="AH155" s="46">
        <v>92000</v>
      </c>
      <c r="AL155" s="48">
        <v>8</v>
      </c>
      <c r="AN155" s="45">
        <v>7360</v>
      </c>
      <c r="AO155" s="48">
        <v>33311</v>
      </c>
      <c r="AQ155" s="52" t="s">
        <v>7050</v>
      </c>
      <c r="AR155" s="52">
        <v>156</v>
      </c>
      <c r="AS155" s="52">
        <v>632</v>
      </c>
    </row>
    <row r="156" spans="3:45" x14ac:dyDescent="0.25">
      <c r="C156" s="39" t="s">
        <v>5855</v>
      </c>
      <c r="D156" s="38" t="s">
        <v>3039</v>
      </c>
      <c r="E156" s="38" t="s">
        <v>25</v>
      </c>
      <c r="F156" s="39" t="s">
        <v>24</v>
      </c>
      <c r="G156" t="s">
        <v>24</v>
      </c>
      <c r="H156" s="21">
        <v>9106025800</v>
      </c>
      <c r="I156" t="s">
        <v>24</v>
      </c>
      <c r="J156" s="40" t="s">
        <v>7381</v>
      </c>
      <c r="L156" s="42" t="s">
        <v>26</v>
      </c>
      <c r="M156" s="42" t="s">
        <v>486</v>
      </c>
      <c r="N156" s="43" t="s">
        <v>24</v>
      </c>
      <c r="O156" s="15" t="s">
        <v>5917</v>
      </c>
      <c r="S156" s="40" t="s">
        <v>7382</v>
      </c>
      <c r="V156" s="40" t="s">
        <v>7382</v>
      </c>
      <c r="Y156" s="15" t="s">
        <v>6254</v>
      </c>
      <c r="AB156" s="51">
        <v>5111</v>
      </c>
      <c r="AC156" s="51">
        <v>131</v>
      </c>
      <c r="AE156" s="45">
        <v>1</v>
      </c>
      <c r="AG156" s="15">
        <v>45588</v>
      </c>
      <c r="AH156" s="46">
        <v>45588</v>
      </c>
      <c r="AL156" s="48">
        <v>8</v>
      </c>
      <c r="AN156" s="45">
        <v>3647.04</v>
      </c>
      <c r="AO156" s="48">
        <v>33311</v>
      </c>
      <c r="AQ156" s="52" t="s">
        <v>7050</v>
      </c>
      <c r="AR156" s="52">
        <v>156</v>
      </c>
      <c r="AS156" s="52">
        <v>632</v>
      </c>
    </row>
    <row r="157" spans="3:45" x14ac:dyDescent="0.25">
      <c r="C157" s="39" t="s">
        <v>5855</v>
      </c>
      <c r="D157" s="38" t="s">
        <v>3039</v>
      </c>
      <c r="E157" s="38" t="s">
        <v>25</v>
      </c>
      <c r="F157" s="39" t="s">
        <v>24</v>
      </c>
      <c r="G157" t="s">
        <v>24</v>
      </c>
      <c r="H157" s="21">
        <v>9106025837</v>
      </c>
      <c r="I157" t="s">
        <v>24</v>
      </c>
      <c r="J157" s="40" t="s">
        <v>7383</v>
      </c>
      <c r="L157" s="42" t="s">
        <v>26</v>
      </c>
      <c r="M157" s="42" t="s">
        <v>54</v>
      </c>
      <c r="N157" s="43" t="s">
        <v>24</v>
      </c>
      <c r="O157" s="15" t="s">
        <v>6266</v>
      </c>
      <c r="S157" s="40" t="s">
        <v>7384</v>
      </c>
      <c r="V157" s="40" t="s">
        <v>7384</v>
      </c>
      <c r="Y157" s="15" t="s">
        <v>6183</v>
      </c>
      <c r="AB157" s="51">
        <v>5111</v>
      </c>
      <c r="AC157" s="51">
        <v>131</v>
      </c>
      <c r="AE157" s="45">
        <v>2</v>
      </c>
      <c r="AG157" s="15">
        <v>41150</v>
      </c>
      <c r="AH157" s="46">
        <v>82300</v>
      </c>
      <c r="AL157" s="48">
        <v>8</v>
      </c>
      <c r="AN157" s="45">
        <v>6584</v>
      </c>
      <c r="AO157" s="48">
        <v>33311</v>
      </c>
      <c r="AQ157" s="52" t="s">
        <v>7050</v>
      </c>
      <c r="AR157" s="52">
        <v>156</v>
      </c>
      <c r="AS157" s="52">
        <v>632</v>
      </c>
    </row>
    <row r="158" spans="3:45" x14ac:dyDescent="0.25">
      <c r="C158" s="39" t="s">
        <v>5855</v>
      </c>
      <c r="D158" s="38" t="s">
        <v>3039</v>
      </c>
      <c r="E158" s="38" t="s">
        <v>25</v>
      </c>
      <c r="F158" s="39" t="s">
        <v>24</v>
      </c>
      <c r="G158" t="s">
        <v>24</v>
      </c>
      <c r="H158" s="21">
        <v>9106025837</v>
      </c>
      <c r="I158" t="s">
        <v>24</v>
      </c>
      <c r="J158" s="40" t="s">
        <v>7383</v>
      </c>
      <c r="L158" s="42" t="s">
        <v>26</v>
      </c>
      <c r="M158" s="42" t="s">
        <v>54</v>
      </c>
      <c r="N158" s="43" t="s">
        <v>24</v>
      </c>
      <c r="O158" s="15" t="s">
        <v>6266</v>
      </c>
      <c r="S158" s="40" t="s">
        <v>7384</v>
      </c>
      <c r="V158" s="40" t="s">
        <v>7384</v>
      </c>
      <c r="Y158" s="15" t="s">
        <v>6254</v>
      </c>
      <c r="AB158" s="51">
        <v>5111</v>
      </c>
      <c r="AC158" s="51">
        <v>131</v>
      </c>
      <c r="AE158" s="45">
        <v>3</v>
      </c>
      <c r="AG158" s="15">
        <v>45588</v>
      </c>
      <c r="AH158" s="46">
        <v>136764</v>
      </c>
      <c r="AL158" s="48">
        <v>8</v>
      </c>
      <c r="AN158" s="45">
        <v>10941.12</v>
      </c>
      <c r="AO158" s="48">
        <v>33311</v>
      </c>
      <c r="AQ158" s="52" t="s">
        <v>7050</v>
      </c>
      <c r="AR158" s="52">
        <v>156</v>
      </c>
      <c r="AS158" s="52">
        <v>632</v>
      </c>
    </row>
    <row r="159" spans="3:45" x14ac:dyDescent="0.25">
      <c r="C159" s="39" t="s">
        <v>5855</v>
      </c>
      <c r="D159" s="38" t="s">
        <v>3039</v>
      </c>
      <c r="E159" s="38" t="s">
        <v>25</v>
      </c>
      <c r="F159" s="39" t="s">
        <v>24</v>
      </c>
      <c r="G159" t="s">
        <v>24</v>
      </c>
      <c r="H159" s="21">
        <v>9106025821</v>
      </c>
      <c r="I159" t="s">
        <v>24</v>
      </c>
      <c r="J159" s="40" t="s">
        <v>7385</v>
      </c>
      <c r="L159" s="42" t="s">
        <v>26</v>
      </c>
      <c r="M159" s="42" t="s">
        <v>85</v>
      </c>
      <c r="N159" s="43" t="s">
        <v>24</v>
      </c>
      <c r="O159" s="15" t="s">
        <v>6032</v>
      </c>
      <c r="S159" s="40" t="s">
        <v>7386</v>
      </c>
      <c r="V159" s="40" t="s">
        <v>7386</v>
      </c>
      <c r="Y159" s="15" t="s">
        <v>6179</v>
      </c>
      <c r="AB159" s="51">
        <v>5111</v>
      </c>
      <c r="AC159" s="51">
        <v>131</v>
      </c>
      <c r="AE159" s="45">
        <v>1</v>
      </c>
      <c r="AG159" s="15">
        <v>111058</v>
      </c>
      <c r="AH159" s="46">
        <v>111058</v>
      </c>
      <c r="AL159" s="48">
        <v>8</v>
      </c>
      <c r="AN159" s="45">
        <v>8884.64</v>
      </c>
      <c r="AO159" s="48">
        <v>33311</v>
      </c>
      <c r="AQ159" s="52" t="s">
        <v>7050</v>
      </c>
      <c r="AR159" s="52">
        <v>156</v>
      </c>
      <c r="AS159" s="52">
        <v>632</v>
      </c>
    </row>
    <row r="160" spans="3:45" x14ac:dyDescent="0.25">
      <c r="C160" s="39" t="s">
        <v>5855</v>
      </c>
      <c r="D160" s="38" t="s">
        <v>3039</v>
      </c>
      <c r="E160" s="38" t="s">
        <v>25</v>
      </c>
      <c r="F160" s="39" t="s">
        <v>24</v>
      </c>
      <c r="G160" t="s">
        <v>24</v>
      </c>
      <c r="H160" s="21">
        <v>9106025821</v>
      </c>
      <c r="I160" t="s">
        <v>24</v>
      </c>
      <c r="J160" s="40" t="s">
        <v>7385</v>
      </c>
      <c r="L160" s="42" t="s">
        <v>26</v>
      </c>
      <c r="M160" s="42" t="s">
        <v>85</v>
      </c>
      <c r="N160" s="43" t="s">
        <v>24</v>
      </c>
      <c r="O160" s="15" t="s">
        <v>6032</v>
      </c>
      <c r="S160" s="40" t="s">
        <v>7386</v>
      </c>
      <c r="V160" s="40" t="s">
        <v>7386</v>
      </c>
      <c r="Y160" s="15" t="s">
        <v>6128</v>
      </c>
      <c r="AB160" s="51">
        <v>5111</v>
      </c>
      <c r="AC160" s="51">
        <v>131</v>
      </c>
      <c r="AE160" s="45">
        <v>1</v>
      </c>
      <c r="AG160" s="15">
        <v>60885</v>
      </c>
      <c r="AH160" s="46">
        <v>60885</v>
      </c>
      <c r="AL160" s="48">
        <v>8</v>
      </c>
      <c r="AN160" s="45">
        <v>4870.8</v>
      </c>
      <c r="AO160" s="48">
        <v>33311</v>
      </c>
      <c r="AQ160" s="52" t="s">
        <v>7050</v>
      </c>
      <c r="AR160" s="52">
        <v>156</v>
      </c>
      <c r="AS160" s="52">
        <v>632</v>
      </c>
    </row>
    <row r="161" spans="3:45" x14ac:dyDescent="0.25">
      <c r="C161" s="39" t="s">
        <v>5855</v>
      </c>
      <c r="D161" s="38" t="s">
        <v>3039</v>
      </c>
      <c r="E161" s="38" t="s">
        <v>25</v>
      </c>
      <c r="F161" s="39" t="s">
        <v>24</v>
      </c>
      <c r="G161" t="s">
        <v>24</v>
      </c>
      <c r="H161" s="21">
        <v>9106025836</v>
      </c>
      <c r="I161" t="s">
        <v>24</v>
      </c>
      <c r="J161" s="40" t="s">
        <v>7389</v>
      </c>
      <c r="L161" s="42" t="s">
        <v>26</v>
      </c>
      <c r="M161" s="42" t="s">
        <v>767</v>
      </c>
      <c r="N161" s="43" t="s">
        <v>24</v>
      </c>
      <c r="O161" s="15" t="s">
        <v>6268</v>
      </c>
      <c r="S161" s="40" t="s">
        <v>7390</v>
      </c>
      <c r="V161" s="40" t="s">
        <v>7390</v>
      </c>
      <c r="Y161" s="15" t="s">
        <v>6227</v>
      </c>
      <c r="AB161" s="51">
        <v>5111</v>
      </c>
      <c r="AC161" s="51">
        <v>131</v>
      </c>
      <c r="AE161" s="45">
        <v>2</v>
      </c>
      <c r="AG161" s="15">
        <v>46000</v>
      </c>
      <c r="AH161" s="46">
        <v>92000</v>
      </c>
      <c r="AL161" s="48">
        <v>8</v>
      </c>
      <c r="AN161" s="45">
        <v>7360</v>
      </c>
      <c r="AO161" s="48">
        <v>33311</v>
      </c>
      <c r="AQ161" s="52" t="s">
        <v>7050</v>
      </c>
      <c r="AR161" s="52">
        <v>156</v>
      </c>
      <c r="AS161" s="52">
        <v>632</v>
      </c>
    </row>
    <row r="162" spans="3:45" x14ac:dyDescent="0.25">
      <c r="C162" s="39" t="s">
        <v>5855</v>
      </c>
      <c r="D162" s="38" t="s">
        <v>3039</v>
      </c>
      <c r="E162" s="38" t="s">
        <v>25</v>
      </c>
      <c r="F162" s="39" t="s">
        <v>24</v>
      </c>
      <c r="G162" t="s">
        <v>24</v>
      </c>
      <c r="H162" s="21">
        <v>9106025938</v>
      </c>
      <c r="I162" t="s">
        <v>24</v>
      </c>
      <c r="J162" s="40" t="s">
        <v>7391</v>
      </c>
      <c r="L162" s="42" t="s">
        <v>26</v>
      </c>
      <c r="M162" s="42" t="s">
        <v>413</v>
      </c>
      <c r="N162" s="43" t="s">
        <v>24</v>
      </c>
      <c r="O162" s="15" t="s">
        <v>6266</v>
      </c>
      <c r="S162" s="40" t="s">
        <v>7392</v>
      </c>
      <c r="V162" s="40" t="s">
        <v>7392</v>
      </c>
      <c r="Y162" s="15" t="s">
        <v>6179</v>
      </c>
      <c r="AB162" s="51">
        <v>5111</v>
      </c>
      <c r="AC162" s="51">
        <v>131</v>
      </c>
      <c r="AE162" s="45">
        <v>1</v>
      </c>
      <c r="AG162" s="15">
        <v>111058</v>
      </c>
      <c r="AH162" s="46">
        <v>111058</v>
      </c>
      <c r="AL162" s="48">
        <v>8</v>
      </c>
      <c r="AN162" s="45">
        <v>8884.64</v>
      </c>
      <c r="AO162" s="48">
        <v>33311</v>
      </c>
      <c r="AQ162" s="52" t="s">
        <v>7050</v>
      </c>
      <c r="AR162" s="52">
        <v>156</v>
      </c>
      <c r="AS162" s="52">
        <v>632</v>
      </c>
    </row>
    <row r="163" spans="3:45" x14ac:dyDescent="0.25">
      <c r="C163" s="39" t="s">
        <v>5855</v>
      </c>
      <c r="D163" s="38" t="s">
        <v>3039</v>
      </c>
      <c r="E163" s="38" t="s">
        <v>25</v>
      </c>
      <c r="F163" s="39" t="s">
        <v>24</v>
      </c>
      <c r="G163" t="s">
        <v>24</v>
      </c>
      <c r="H163" s="21">
        <v>9106025984</v>
      </c>
      <c r="I163" t="s">
        <v>24</v>
      </c>
      <c r="J163" s="40" t="s">
        <v>7396</v>
      </c>
      <c r="L163" s="42" t="s">
        <v>26</v>
      </c>
      <c r="M163" s="42" t="s">
        <v>701</v>
      </c>
      <c r="N163" s="43" t="s">
        <v>24</v>
      </c>
      <c r="O163" s="15" t="s">
        <v>5917</v>
      </c>
      <c r="S163" s="40" t="s">
        <v>7397</v>
      </c>
      <c r="V163" s="40" t="s">
        <v>7397</v>
      </c>
      <c r="Y163" s="15" t="s">
        <v>6128</v>
      </c>
      <c r="AB163" s="51">
        <v>5111</v>
      </c>
      <c r="AC163" s="51">
        <v>131</v>
      </c>
      <c r="AE163" s="45">
        <v>2</v>
      </c>
      <c r="AG163" s="15">
        <v>60885</v>
      </c>
      <c r="AH163" s="46">
        <v>121770</v>
      </c>
      <c r="AL163" s="48">
        <v>8</v>
      </c>
      <c r="AN163" s="45">
        <v>9741.6</v>
      </c>
      <c r="AO163" s="48">
        <v>33311</v>
      </c>
      <c r="AQ163" s="52" t="s">
        <v>7050</v>
      </c>
      <c r="AR163" s="52">
        <v>156</v>
      </c>
      <c r="AS163" s="52">
        <v>632</v>
      </c>
    </row>
    <row r="164" spans="3:45" x14ac:dyDescent="0.25">
      <c r="C164" s="39" t="s">
        <v>5855</v>
      </c>
      <c r="D164" s="38" t="s">
        <v>3039</v>
      </c>
      <c r="E164" s="38" t="s">
        <v>25</v>
      </c>
      <c r="F164" s="39" t="s">
        <v>24</v>
      </c>
      <c r="G164" t="s">
        <v>24</v>
      </c>
      <c r="H164" s="21">
        <v>9106026001</v>
      </c>
      <c r="I164" t="s">
        <v>24</v>
      </c>
      <c r="J164" s="40" t="s">
        <v>7398</v>
      </c>
      <c r="L164" s="42" t="s">
        <v>26</v>
      </c>
      <c r="M164" s="42" t="s">
        <v>644</v>
      </c>
      <c r="N164" s="43" t="s">
        <v>24</v>
      </c>
      <c r="O164" s="15" t="s">
        <v>6266</v>
      </c>
      <c r="S164" s="40" t="s">
        <v>7399</v>
      </c>
      <c r="V164" s="40" t="s">
        <v>7399</v>
      </c>
      <c r="Y164" s="15" t="s">
        <v>6179</v>
      </c>
      <c r="AB164" s="51">
        <v>5111</v>
      </c>
      <c r="AC164" s="51">
        <v>131</v>
      </c>
      <c r="AE164" s="45">
        <v>4</v>
      </c>
      <c r="AG164" s="15">
        <v>111058</v>
      </c>
      <c r="AH164" s="46">
        <v>444232</v>
      </c>
      <c r="AL164" s="48">
        <v>8</v>
      </c>
      <c r="AN164" s="45">
        <v>35538.559999999998</v>
      </c>
      <c r="AO164" s="48">
        <v>33311</v>
      </c>
      <c r="AQ164" s="52" t="s">
        <v>7050</v>
      </c>
      <c r="AR164" s="52">
        <v>156</v>
      </c>
      <c r="AS164" s="52">
        <v>632</v>
      </c>
    </row>
    <row r="165" spans="3:45" x14ac:dyDescent="0.25">
      <c r="C165" s="39" t="s">
        <v>5855</v>
      </c>
      <c r="D165" s="38" t="s">
        <v>3039</v>
      </c>
      <c r="E165" s="38" t="s">
        <v>25</v>
      </c>
      <c r="F165" s="39" t="s">
        <v>24</v>
      </c>
      <c r="G165" t="s">
        <v>24</v>
      </c>
      <c r="H165" s="21">
        <v>9106026001</v>
      </c>
      <c r="I165" t="s">
        <v>24</v>
      </c>
      <c r="J165" s="40" t="s">
        <v>7398</v>
      </c>
      <c r="L165" s="42" t="s">
        <v>26</v>
      </c>
      <c r="M165" s="42" t="s">
        <v>644</v>
      </c>
      <c r="N165" s="43" t="s">
        <v>24</v>
      </c>
      <c r="O165" s="15" t="s">
        <v>6266</v>
      </c>
      <c r="S165" s="40" t="s">
        <v>7399</v>
      </c>
      <c r="V165" s="40" t="s">
        <v>7399</v>
      </c>
      <c r="Y165" s="15" t="s">
        <v>6143</v>
      </c>
      <c r="AB165" s="51">
        <v>5111</v>
      </c>
      <c r="AC165" s="51">
        <v>131</v>
      </c>
      <c r="AE165" s="45">
        <v>5</v>
      </c>
      <c r="AG165" s="15">
        <v>70950</v>
      </c>
      <c r="AH165" s="46">
        <v>354750</v>
      </c>
      <c r="AL165" s="48">
        <v>8</v>
      </c>
      <c r="AN165" s="45">
        <v>28380</v>
      </c>
      <c r="AO165" s="48">
        <v>33311</v>
      </c>
      <c r="AQ165" s="52" t="s">
        <v>7050</v>
      </c>
      <c r="AR165" s="52">
        <v>156</v>
      </c>
      <c r="AS165" s="52">
        <v>632</v>
      </c>
    </row>
    <row r="166" spans="3:45" x14ac:dyDescent="0.25">
      <c r="C166" s="39" t="s">
        <v>5855</v>
      </c>
      <c r="D166" s="38" t="s">
        <v>3039</v>
      </c>
      <c r="E166" s="38" t="s">
        <v>25</v>
      </c>
      <c r="F166" s="39" t="s">
        <v>938</v>
      </c>
      <c r="G166" t="s">
        <v>938</v>
      </c>
      <c r="H166" s="21">
        <v>9106026029</v>
      </c>
      <c r="I166" t="s">
        <v>938</v>
      </c>
      <c r="J166" s="40" t="s">
        <v>7400</v>
      </c>
      <c r="L166" s="42" t="s">
        <v>26</v>
      </c>
      <c r="M166" s="42" t="s">
        <v>1310</v>
      </c>
      <c r="N166" s="43" t="s">
        <v>938</v>
      </c>
      <c r="O166" s="15" t="s">
        <v>6271</v>
      </c>
      <c r="S166" s="40" t="s">
        <v>7401</v>
      </c>
      <c r="V166" s="40" t="s">
        <v>7401</v>
      </c>
      <c r="Y166" s="15" t="s">
        <v>6183</v>
      </c>
      <c r="AB166" s="51">
        <v>5111</v>
      </c>
      <c r="AC166" s="51">
        <v>131</v>
      </c>
      <c r="AE166" s="45">
        <v>3</v>
      </c>
      <c r="AG166" s="15">
        <v>41150</v>
      </c>
      <c r="AH166" s="46">
        <v>123450</v>
      </c>
      <c r="AL166" s="48">
        <v>8</v>
      </c>
      <c r="AN166" s="45">
        <v>9876</v>
      </c>
      <c r="AO166" s="48">
        <v>33311</v>
      </c>
      <c r="AQ166" s="52" t="s">
        <v>7050</v>
      </c>
      <c r="AR166" s="52">
        <v>156</v>
      </c>
      <c r="AS166" s="52">
        <v>632</v>
      </c>
    </row>
    <row r="167" spans="3:45" x14ac:dyDescent="0.25">
      <c r="C167" s="39" t="s">
        <v>5855</v>
      </c>
      <c r="D167" s="38" t="s">
        <v>3039</v>
      </c>
      <c r="E167" s="38" t="s">
        <v>25</v>
      </c>
      <c r="F167" s="39" t="s">
        <v>938</v>
      </c>
      <c r="G167" t="s">
        <v>938</v>
      </c>
      <c r="H167" s="21">
        <v>9106026031</v>
      </c>
      <c r="I167" t="s">
        <v>938</v>
      </c>
      <c r="J167" s="40" t="s">
        <v>7402</v>
      </c>
      <c r="L167" s="42" t="s">
        <v>26</v>
      </c>
      <c r="M167" s="42" t="s">
        <v>1328</v>
      </c>
      <c r="N167" s="43" t="s">
        <v>938</v>
      </c>
      <c r="O167" s="15" t="s">
        <v>6032</v>
      </c>
      <c r="S167" s="40" t="s">
        <v>7403</v>
      </c>
      <c r="V167" s="40" t="s">
        <v>7403</v>
      </c>
      <c r="Y167" s="15" t="s">
        <v>6143</v>
      </c>
      <c r="AB167" s="51">
        <v>5111</v>
      </c>
      <c r="AC167" s="51">
        <v>131</v>
      </c>
      <c r="AE167" s="45">
        <v>1</v>
      </c>
      <c r="AG167" s="15">
        <v>70950</v>
      </c>
      <c r="AH167" s="46">
        <v>70950</v>
      </c>
      <c r="AL167" s="48">
        <v>8</v>
      </c>
      <c r="AN167" s="45">
        <v>5676</v>
      </c>
      <c r="AO167" s="48">
        <v>33311</v>
      </c>
      <c r="AQ167" s="52" t="s">
        <v>7050</v>
      </c>
      <c r="AR167" s="52">
        <v>156</v>
      </c>
      <c r="AS167" s="52">
        <v>632</v>
      </c>
    </row>
    <row r="168" spans="3:45" x14ac:dyDescent="0.25">
      <c r="C168" s="39" t="s">
        <v>5855</v>
      </c>
      <c r="D168" s="38" t="s">
        <v>3039</v>
      </c>
      <c r="E168" s="38" t="s">
        <v>25</v>
      </c>
      <c r="F168" s="39" t="s">
        <v>938</v>
      </c>
      <c r="G168" t="s">
        <v>938</v>
      </c>
      <c r="H168" s="21">
        <v>9106026072</v>
      </c>
      <c r="I168" t="s">
        <v>938</v>
      </c>
      <c r="J168" s="40" t="s">
        <v>7404</v>
      </c>
      <c r="L168" s="42" t="s">
        <v>26</v>
      </c>
      <c r="M168" s="42" t="s">
        <v>1027</v>
      </c>
      <c r="N168" s="43" t="s">
        <v>938</v>
      </c>
      <c r="O168" s="15" t="s">
        <v>6036</v>
      </c>
      <c r="S168" s="40" t="s">
        <v>7405</v>
      </c>
      <c r="V168" s="40" t="s">
        <v>7405</v>
      </c>
      <c r="Y168" s="15" t="s">
        <v>6254</v>
      </c>
      <c r="AB168" s="51">
        <v>5111</v>
      </c>
      <c r="AC168" s="51">
        <v>131</v>
      </c>
      <c r="AE168" s="45">
        <v>2</v>
      </c>
      <c r="AG168" s="15">
        <v>45588</v>
      </c>
      <c r="AH168" s="46">
        <v>91176</v>
      </c>
      <c r="AL168" s="48">
        <v>8</v>
      </c>
      <c r="AN168" s="45">
        <v>7294.08</v>
      </c>
      <c r="AO168" s="48">
        <v>33311</v>
      </c>
      <c r="AQ168" s="52" t="s">
        <v>7050</v>
      </c>
      <c r="AR168" s="52">
        <v>156</v>
      </c>
      <c r="AS168" s="52">
        <v>632</v>
      </c>
    </row>
    <row r="169" spans="3:45" x14ac:dyDescent="0.25">
      <c r="C169" s="39" t="s">
        <v>5855</v>
      </c>
      <c r="D169" s="38" t="s">
        <v>3039</v>
      </c>
      <c r="E169" s="38" t="s">
        <v>25</v>
      </c>
      <c r="F169" s="39" t="s">
        <v>938</v>
      </c>
      <c r="G169" t="s">
        <v>938</v>
      </c>
      <c r="H169" s="21">
        <v>9106026073</v>
      </c>
      <c r="I169" t="s">
        <v>938</v>
      </c>
      <c r="J169" s="40" t="s">
        <v>7406</v>
      </c>
      <c r="L169" s="42" t="s">
        <v>26</v>
      </c>
      <c r="M169" s="42" t="s">
        <v>945</v>
      </c>
      <c r="N169" s="43" t="s">
        <v>938</v>
      </c>
      <c r="O169" s="15" t="s">
        <v>6036</v>
      </c>
      <c r="S169" s="40" t="s">
        <v>7405</v>
      </c>
      <c r="V169" s="40" t="s">
        <v>7405</v>
      </c>
      <c r="Y169" s="15" t="s">
        <v>6183</v>
      </c>
      <c r="AB169" s="51">
        <v>5111</v>
      </c>
      <c r="AC169" s="51">
        <v>131</v>
      </c>
      <c r="AE169" s="45">
        <v>6</v>
      </c>
      <c r="AG169" s="15">
        <v>41150</v>
      </c>
      <c r="AH169" s="46">
        <v>246900</v>
      </c>
      <c r="AL169" s="48">
        <v>8</v>
      </c>
      <c r="AN169" s="45">
        <v>19752</v>
      </c>
      <c r="AO169" s="48">
        <v>33311</v>
      </c>
      <c r="AQ169" s="52" t="s">
        <v>7050</v>
      </c>
      <c r="AR169" s="52">
        <v>156</v>
      </c>
      <c r="AS169" s="52">
        <v>632</v>
      </c>
    </row>
    <row r="170" spans="3:45" x14ac:dyDescent="0.25">
      <c r="C170" s="39" t="s">
        <v>5855</v>
      </c>
      <c r="D170" s="38" t="s">
        <v>3039</v>
      </c>
      <c r="E170" s="38" t="s">
        <v>25</v>
      </c>
      <c r="F170" s="39" t="s">
        <v>938</v>
      </c>
      <c r="G170" t="s">
        <v>938</v>
      </c>
      <c r="H170" s="21">
        <v>9106026036</v>
      </c>
      <c r="I170" t="s">
        <v>938</v>
      </c>
      <c r="J170" s="40" t="s">
        <v>7407</v>
      </c>
      <c r="L170" s="42" t="s">
        <v>26</v>
      </c>
      <c r="M170" s="42" t="s">
        <v>1277</v>
      </c>
      <c r="N170" s="43" t="s">
        <v>938</v>
      </c>
      <c r="O170" s="15" t="s">
        <v>5917</v>
      </c>
      <c r="S170" s="40" t="s">
        <v>7103</v>
      </c>
      <c r="V170" s="40" t="s">
        <v>7103</v>
      </c>
      <c r="Y170" s="15" t="s">
        <v>6179</v>
      </c>
      <c r="AB170" s="51">
        <v>5111</v>
      </c>
      <c r="AC170" s="51">
        <v>131</v>
      </c>
      <c r="AE170" s="45">
        <v>1</v>
      </c>
      <c r="AG170" s="15">
        <v>111058</v>
      </c>
      <c r="AH170" s="46">
        <v>111058</v>
      </c>
      <c r="AL170" s="48">
        <v>8</v>
      </c>
      <c r="AN170" s="45">
        <v>8884.64</v>
      </c>
      <c r="AO170" s="48">
        <v>33311</v>
      </c>
      <c r="AQ170" s="52" t="s">
        <v>7050</v>
      </c>
      <c r="AR170" s="52">
        <v>156</v>
      </c>
      <c r="AS170" s="52">
        <v>632</v>
      </c>
    </row>
    <row r="171" spans="3:45" x14ac:dyDescent="0.25">
      <c r="C171" s="39" t="s">
        <v>5855</v>
      </c>
      <c r="D171" s="38" t="s">
        <v>3039</v>
      </c>
      <c r="E171" s="38" t="s">
        <v>25</v>
      </c>
      <c r="F171" s="39" t="s">
        <v>938</v>
      </c>
      <c r="G171" t="s">
        <v>938</v>
      </c>
      <c r="H171" s="21">
        <v>9106026075</v>
      </c>
      <c r="I171" t="s">
        <v>938</v>
      </c>
      <c r="J171" s="40" t="s">
        <v>7408</v>
      </c>
      <c r="L171" s="42" t="s">
        <v>26</v>
      </c>
      <c r="M171" s="42" t="s">
        <v>1259</v>
      </c>
      <c r="N171" s="43" t="s">
        <v>938</v>
      </c>
      <c r="O171" s="15" t="s">
        <v>5990</v>
      </c>
      <c r="S171" s="40" t="s">
        <v>7216</v>
      </c>
      <c r="V171" s="40" t="s">
        <v>7216</v>
      </c>
      <c r="Y171" s="15" t="s">
        <v>6227</v>
      </c>
      <c r="AB171" s="51">
        <v>5111</v>
      </c>
      <c r="AC171" s="51">
        <v>131</v>
      </c>
      <c r="AE171" s="45">
        <v>2</v>
      </c>
      <c r="AG171" s="15">
        <v>46000</v>
      </c>
      <c r="AH171" s="46">
        <v>92000</v>
      </c>
      <c r="AL171" s="48">
        <v>8</v>
      </c>
      <c r="AN171" s="45">
        <v>7360</v>
      </c>
      <c r="AO171" s="48">
        <v>33311</v>
      </c>
      <c r="AQ171" s="52" t="s">
        <v>7050</v>
      </c>
      <c r="AR171" s="52">
        <v>156</v>
      </c>
      <c r="AS171" s="52">
        <v>632</v>
      </c>
    </row>
    <row r="172" spans="3:45" x14ac:dyDescent="0.25">
      <c r="C172" s="39" t="s">
        <v>5855</v>
      </c>
      <c r="D172" s="38" t="s">
        <v>3039</v>
      </c>
      <c r="E172" s="38" t="s">
        <v>25</v>
      </c>
      <c r="F172" s="39" t="s">
        <v>938</v>
      </c>
      <c r="G172" t="s">
        <v>938</v>
      </c>
      <c r="H172" s="21">
        <v>9106026126</v>
      </c>
      <c r="I172" t="s">
        <v>938</v>
      </c>
      <c r="J172" s="40" t="s">
        <v>7409</v>
      </c>
      <c r="L172" s="42" t="s">
        <v>26</v>
      </c>
      <c r="M172" s="42" t="s">
        <v>1304</v>
      </c>
      <c r="N172" s="43" t="s">
        <v>938</v>
      </c>
      <c r="O172" s="15" t="s">
        <v>6266</v>
      </c>
      <c r="S172" s="40" t="s">
        <v>7410</v>
      </c>
      <c r="V172" s="40" t="s">
        <v>7410</v>
      </c>
      <c r="Y172" s="15" t="s">
        <v>6179</v>
      </c>
      <c r="AB172" s="51">
        <v>5111</v>
      </c>
      <c r="AC172" s="51">
        <v>131</v>
      </c>
      <c r="AE172" s="45">
        <v>1</v>
      </c>
      <c r="AG172" s="15">
        <v>111058</v>
      </c>
      <c r="AH172" s="46">
        <v>111058</v>
      </c>
      <c r="AL172" s="48">
        <v>8</v>
      </c>
      <c r="AN172" s="45">
        <v>8884.64</v>
      </c>
      <c r="AO172" s="48">
        <v>33311</v>
      </c>
      <c r="AQ172" s="52" t="s">
        <v>7050</v>
      </c>
      <c r="AR172" s="52">
        <v>156</v>
      </c>
      <c r="AS172" s="52">
        <v>632</v>
      </c>
    </row>
    <row r="173" spans="3:45" x14ac:dyDescent="0.25">
      <c r="C173" s="39" t="s">
        <v>5855</v>
      </c>
      <c r="D173" s="38" t="s">
        <v>3039</v>
      </c>
      <c r="E173" s="38" t="s">
        <v>25</v>
      </c>
      <c r="F173" s="39" t="s">
        <v>938</v>
      </c>
      <c r="G173" t="s">
        <v>938</v>
      </c>
      <c r="H173" s="21">
        <v>9106026163</v>
      </c>
      <c r="I173" t="s">
        <v>938</v>
      </c>
      <c r="J173" s="40" t="s">
        <v>7411</v>
      </c>
      <c r="L173" s="42" t="s">
        <v>26</v>
      </c>
      <c r="M173" s="42" t="s">
        <v>1376</v>
      </c>
      <c r="N173" s="43" t="s">
        <v>938</v>
      </c>
      <c r="O173" s="15" t="s">
        <v>6082</v>
      </c>
      <c r="S173" s="40" t="s">
        <v>7412</v>
      </c>
      <c r="V173" s="40" t="s">
        <v>7412</v>
      </c>
      <c r="Y173" s="15" t="s">
        <v>6179</v>
      </c>
      <c r="AB173" s="51">
        <v>5111</v>
      </c>
      <c r="AC173" s="51">
        <v>131</v>
      </c>
      <c r="AE173" s="45">
        <v>1</v>
      </c>
      <c r="AG173" s="15">
        <v>111058</v>
      </c>
      <c r="AH173" s="46">
        <v>111058</v>
      </c>
      <c r="AL173" s="48">
        <v>8</v>
      </c>
      <c r="AN173" s="45">
        <v>8884.64</v>
      </c>
      <c r="AO173" s="48">
        <v>33311</v>
      </c>
      <c r="AQ173" s="52" t="s">
        <v>7050</v>
      </c>
      <c r="AR173" s="52">
        <v>156</v>
      </c>
      <c r="AS173" s="52">
        <v>632</v>
      </c>
    </row>
    <row r="174" spans="3:45" x14ac:dyDescent="0.25">
      <c r="C174" s="39" t="s">
        <v>5855</v>
      </c>
      <c r="D174" s="38" t="s">
        <v>3039</v>
      </c>
      <c r="E174" s="38" t="s">
        <v>25</v>
      </c>
      <c r="F174" s="39" t="s">
        <v>938</v>
      </c>
      <c r="G174" t="s">
        <v>938</v>
      </c>
      <c r="H174" s="21">
        <v>9106026418</v>
      </c>
      <c r="I174" t="s">
        <v>938</v>
      </c>
      <c r="J174" s="40" t="s">
        <v>7420</v>
      </c>
      <c r="L174" s="42" t="s">
        <v>26</v>
      </c>
      <c r="M174" s="42" t="s">
        <v>951</v>
      </c>
      <c r="N174" s="43" t="s">
        <v>938</v>
      </c>
      <c r="O174" s="15" t="s">
        <v>5917</v>
      </c>
      <c r="S174" s="40" t="s">
        <v>7421</v>
      </c>
      <c r="V174" s="40" t="s">
        <v>7421</v>
      </c>
      <c r="Y174" s="15" t="s">
        <v>6183</v>
      </c>
      <c r="AB174" s="51">
        <v>5111</v>
      </c>
      <c r="AC174" s="51">
        <v>131</v>
      </c>
      <c r="AE174" s="45">
        <v>3</v>
      </c>
      <c r="AG174" s="15">
        <v>41150</v>
      </c>
      <c r="AH174" s="46">
        <v>123450</v>
      </c>
      <c r="AL174" s="48">
        <v>8</v>
      </c>
      <c r="AN174" s="45">
        <v>9876</v>
      </c>
      <c r="AO174" s="48">
        <v>33311</v>
      </c>
      <c r="AQ174" s="52" t="s">
        <v>7050</v>
      </c>
      <c r="AR174" s="52">
        <v>156</v>
      </c>
      <c r="AS174" s="52">
        <v>632</v>
      </c>
    </row>
    <row r="175" spans="3:45" x14ac:dyDescent="0.25">
      <c r="C175" s="39" t="s">
        <v>5855</v>
      </c>
      <c r="D175" s="38" t="s">
        <v>3039</v>
      </c>
      <c r="E175" s="38" t="s">
        <v>25</v>
      </c>
      <c r="F175" s="39" t="s">
        <v>938</v>
      </c>
      <c r="G175" t="s">
        <v>938</v>
      </c>
      <c r="H175" s="21">
        <v>9106026418</v>
      </c>
      <c r="I175" t="s">
        <v>938</v>
      </c>
      <c r="J175" s="40" t="s">
        <v>7420</v>
      </c>
      <c r="L175" s="42" t="s">
        <v>26</v>
      </c>
      <c r="M175" s="42" t="s">
        <v>951</v>
      </c>
      <c r="N175" s="43" t="s">
        <v>938</v>
      </c>
      <c r="O175" s="15" t="s">
        <v>5917</v>
      </c>
      <c r="S175" s="40" t="s">
        <v>7421</v>
      </c>
      <c r="V175" s="40" t="s">
        <v>7421</v>
      </c>
      <c r="Y175" s="15" t="s">
        <v>6227</v>
      </c>
      <c r="AB175" s="51">
        <v>5111</v>
      </c>
      <c r="AC175" s="51">
        <v>131</v>
      </c>
      <c r="AE175" s="45">
        <v>1</v>
      </c>
      <c r="AG175" s="15">
        <v>46000</v>
      </c>
      <c r="AH175" s="46">
        <v>46000</v>
      </c>
      <c r="AL175" s="48">
        <v>8</v>
      </c>
      <c r="AN175" s="45">
        <v>3680</v>
      </c>
      <c r="AO175" s="48">
        <v>33311</v>
      </c>
      <c r="AQ175" s="52" t="s">
        <v>7050</v>
      </c>
      <c r="AR175" s="52">
        <v>156</v>
      </c>
      <c r="AS175" s="52">
        <v>632</v>
      </c>
    </row>
    <row r="176" spans="3:45" x14ac:dyDescent="0.25">
      <c r="C176" s="39" t="s">
        <v>5855</v>
      </c>
      <c r="D176" s="38" t="s">
        <v>3039</v>
      </c>
      <c r="E176" s="38" t="s">
        <v>25</v>
      </c>
      <c r="F176" s="39" t="s">
        <v>938</v>
      </c>
      <c r="G176" t="s">
        <v>938</v>
      </c>
      <c r="H176" s="21">
        <v>9106026427</v>
      </c>
      <c r="I176" t="s">
        <v>938</v>
      </c>
      <c r="J176" s="40" t="s">
        <v>7422</v>
      </c>
      <c r="L176" s="42" t="s">
        <v>26</v>
      </c>
      <c r="M176" s="42" t="s">
        <v>1334</v>
      </c>
      <c r="N176" s="43" t="s">
        <v>938</v>
      </c>
      <c r="O176" s="15" t="s">
        <v>6266</v>
      </c>
      <c r="S176" s="40" t="s">
        <v>7423</v>
      </c>
      <c r="V176" s="40" t="s">
        <v>7423</v>
      </c>
      <c r="Y176" s="15" t="s">
        <v>6130</v>
      </c>
      <c r="AB176" s="51">
        <v>5111</v>
      </c>
      <c r="AC176" s="51">
        <v>131</v>
      </c>
      <c r="AE176" s="45">
        <v>2</v>
      </c>
      <c r="AG176" s="15">
        <v>73431</v>
      </c>
      <c r="AH176" s="46">
        <v>146862</v>
      </c>
      <c r="AL176" s="48">
        <v>8</v>
      </c>
      <c r="AN176" s="45">
        <v>11748.960000000001</v>
      </c>
      <c r="AO176" s="48">
        <v>33311</v>
      </c>
      <c r="AQ176" s="52" t="s">
        <v>7050</v>
      </c>
      <c r="AR176" s="52">
        <v>156</v>
      </c>
      <c r="AS176" s="52">
        <v>632</v>
      </c>
    </row>
    <row r="177" spans="3:45" x14ac:dyDescent="0.25">
      <c r="C177" s="39" t="s">
        <v>5855</v>
      </c>
      <c r="D177" s="38" t="s">
        <v>3039</v>
      </c>
      <c r="E177" s="38" t="s">
        <v>25</v>
      </c>
      <c r="F177" s="39" t="s">
        <v>938</v>
      </c>
      <c r="G177" t="s">
        <v>938</v>
      </c>
      <c r="H177" s="21">
        <v>9106026427</v>
      </c>
      <c r="I177" t="s">
        <v>938</v>
      </c>
      <c r="J177" s="40" t="s">
        <v>7422</v>
      </c>
      <c r="L177" s="42" t="s">
        <v>26</v>
      </c>
      <c r="M177" s="42" t="s">
        <v>1334</v>
      </c>
      <c r="N177" s="43" t="s">
        <v>938</v>
      </c>
      <c r="O177" s="15" t="s">
        <v>6266</v>
      </c>
      <c r="S177" s="40" t="s">
        <v>7423</v>
      </c>
      <c r="V177" s="40" t="s">
        <v>7423</v>
      </c>
      <c r="Y177" s="15" t="s">
        <v>6179</v>
      </c>
      <c r="AB177" s="51">
        <v>5111</v>
      </c>
      <c r="AC177" s="51">
        <v>131</v>
      </c>
      <c r="AE177" s="45">
        <v>3</v>
      </c>
      <c r="AG177" s="15">
        <v>111058</v>
      </c>
      <c r="AH177" s="46">
        <v>333174</v>
      </c>
      <c r="AL177" s="48">
        <v>8</v>
      </c>
      <c r="AN177" s="45">
        <v>26653.920000000002</v>
      </c>
      <c r="AO177" s="48">
        <v>33311</v>
      </c>
      <c r="AQ177" s="52" t="s">
        <v>7050</v>
      </c>
      <c r="AR177" s="52">
        <v>156</v>
      </c>
      <c r="AS177" s="52">
        <v>632</v>
      </c>
    </row>
    <row r="178" spans="3:45" x14ac:dyDescent="0.25">
      <c r="C178" s="39" t="s">
        <v>5855</v>
      </c>
      <c r="D178" s="38" t="s">
        <v>3039</v>
      </c>
      <c r="E178" s="38" t="s">
        <v>25</v>
      </c>
      <c r="F178" s="39" t="s">
        <v>938</v>
      </c>
      <c r="G178" t="s">
        <v>938</v>
      </c>
      <c r="H178" s="21">
        <v>9106026462</v>
      </c>
      <c r="I178" t="s">
        <v>938</v>
      </c>
      <c r="J178" s="40" t="s">
        <v>7425</v>
      </c>
      <c r="L178" s="42" t="s">
        <v>26</v>
      </c>
      <c r="M178" s="42" t="s">
        <v>1256</v>
      </c>
      <c r="N178" s="43" t="s">
        <v>938</v>
      </c>
      <c r="O178" s="15" t="s">
        <v>6271</v>
      </c>
      <c r="S178" s="40" t="s">
        <v>7426</v>
      </c>
      <c r="V178" s="40" t="s">
        <v>7426</v>
      </c>
      <c r="Y178" s="15" t="s">
        <v>6143</v>
      </c>
      <c r="AB178" s="51">
        <v>5111</v>
      </c>
      <c r="AC178" s="51">
        <v>131</v>
      </c>
      <c r="AE178" s="45">
        <v>1</v>
      </c>
      <c r="AG178" s="15">
        <v>70950</v>
      </c>
      <c r="AH178" s="46">
        <v>70950</v>
      </c>
      <c r="AL178" s="48">
        <v>8</v>
      </c>
      <c r="AN178" s="45">
        <v>5676</v>
      </c>
      <c r="AO178" s="48">
        <v>33311</v>
      </c>
      <c r="AQ178" s="52" t="s">
        <v>7050</v>
      </c>
      <c r="AR178" s="52">
        <v>156</v>
      </c>
      <c r="AS178" s="52">
        <v>632</v>
      </c>
    </row>
    <row r="179" spans="3:45" x14ac:dyDescent="0.25">
      <c r="C179" s="39" t="s">
        <v>5855</v>
      </c>
      <c r="D179" s="38" t="s">
        <v>3039</v>
      </c>
      <c r="E179" s="38" t="s">
        <v>25</v>
      </c>
      <c r="F179" s="39" t="s">
        <v>938</v>
      </c>
      <c r="G179" t="s">
        <v>938</v>
      </c>
      <c r="H179" s="21">
        <v>9106026473</v>
      </c>
      <c r="I179" t="s">
        <v>938</v>
      </c>
      <c r="J179" s="40" t="s">
        <v>7427</v>
      </c>
      <c r="L179" s="42" t="s">
        <v>26</v>
      </c>
      <c r="M179" s="42" t="s">
        <v>1262</v>
      </c>
      <c r="N179" s="43" t="s">
        <v>938</v>
      </c>
      <c r="O179" s="15" t="s">
        <v>6271</v>
      </c>
      <c r="S179" s="40" t="s">
        <v>7428</v>
      </c>
      <c r="V179" s="40" t="s">
        <v>7428</v>
      </c>
      <c r="Y179" s="15" t="s">
        <v>6254</v>
      </c>
      <c r="AB179" s="51">
        <v>5111</v>
      </c>
      <c r="AC179" s="51">
        <v>131</v>
      </c>
      <c r="AE179" s="45">
        <v>1</v>
      </c>
      <c r="AG179" s="15">
        <v>45588</v>
      </c>
      <c r="AH179" s="46">
        <v>45588</v>
      </c>
      <c r="AL179" s="48">
        <v>8</v>
      </c>
      <c r="AN179" s="45">
        <v>3647.04</v>
      </c>
      <c r="AO179" s="48">
        <v>33311</v>
      </c>
      <c r="AQ179" s="52" t="s">
        <v>7050</v>
      </c>
      <c r="AR179" s="52">
        <v>156</v>
      </c>
      <c r="AS179" s="52">
        <v>632</v>
      </c>
    </row>
    <row r="180" spans="3:45" x14ac:dyDescent="0.25">
      <c r="C180" s="39" t="s">
        <v>5855</v>
      </c>
      <c r="D180" s="38" t="s">
        <v>3039</v>
      </c>
      <c r="E180" s="38" t="s">
        <v>25</v>
      </c>
      <c r="F180" s="39" t="s">
        <v>938</v>
      </c>
      <c r="G180" t="s">
        <v>938</v>
      </c>
      <c r="H180" s="21">
        <v>9106026473</v>
      </c>
      <c r="I180" t="s">
        <v>938</v>
      </c>
      <c r="J180" s="40" t="s">
        <v>7427</v>
      </c>
      <c r="L180" s="42" t="s">
        <v>26</v>
      </c>
      <c r="M180" s="42" t="s">
        <v>1262</v>
      </c>
      <c r="N180" s="43" t="s">
        <v>938</v>
      </c>
      <c r="O180" s="15" t="s">
        <v>6271</v>
      </c>
      <c r="S180" s="40" t="s">
        <v>7428</v>
      </c>
      <c r="V180" s="40" t="s">
        <v>7428</v>
      </c>
      <c r="Y180" s="15" t="s">
        <v>6143</v>
      </c>
      <c r="AB180" s="51">
        <v>5111</v>
      </c>
      <c r="AC180" s="51">
        <v>131</v>
      </c>
      <c r="AE180" s="45">
        <v>2</v>
      </c>
      <c r="AG180" s="15">
        <v>70950</v>
      </c>
      <c r="AH180" s="46">
        <v>141900</v>
      </c>
      <c r="AL180" s="48">
        <v>8</v>
      </c>
      <c r="AN180" s="45">
        <v>11352</v>
      </c>
      <c r="AO180" s="48">
        <v>33311</v>
      </c>
      <c r="AQ180" s="52" t="s">
        <v>7050</v>
      </c>
      <c r="AR180" s="52">
        <v>156</v>
      </c>
      <c r="AS180" s="52">
        <v>632</v>
      </c>
    </row>
    <row r="181" spans="3:45" x14ac:dyDescent="0.25">
      <c r="C181" s="39" t="s">
        <v>5855</v>
      </c>
      <c r="D181" s="38" t="s">
        <v>3039</v>
      </c>
      <c r="E181" s="38" t="s">
        <v>25</v>
      </c>
      <c r="F181" s="39" t="s">
        <v>938</v>
      </c>
      <c r="G181" t="s">
        <v>938</v>
      </c>
      <c r="H181" s="21">
        <v>9106026473</v>
      </c>
      <c r="I181" t="s">
        <v>938</v>
      </c>
      <c r="J181" s="40" t="s">
        <v>7427</v>
      </c>
      <c r="L181" s="42" t="s">
        <v>26</v>
      </c>
      <c r="M181" s="42" t="s">
        <v>1262</v>
      </c>
      <c r="N181" s="43" t="s">
        <v>938</v>
      </c>
      <c r="O181" s="15" t="s">
        <v>6271</v>
      </c>
      <c r="S181" s="40" t="s">
        <v>7428</v>
      </c>
      <c r="V181" s="40" t="s">
        <v>7428</v>
      </c>
      <c r="Y181" s="15" t="s">
        <v>6128</v>
      </c>
      <c r="AB181" s="51">
        <v>5111</v>
      </c>
      <c r="AC181" s="51">
        <v>131</v>
      </c>
      <c r="AE181" s="45">
        <v>2</v>
      </c>
      <c r="AG181" s="15">
        <v>60885</v>
      </c>
      <c r="AH181" s="46">
        <v>121770</v>
      </c>
      <c r="AL181" s="48">
        <v>8</v>
      </c>
      <c r="AN181" s="45">
        <v>9741.6</v>
      </c>
      <c r="AO181" s="48">
        <v>33311</v>
      </c>
      <c r="AQ181" s="52" t="s">
        <v>7050</v>
      </c>
      <c r="AR181" s="52">
        <v>156</v>
      </c>
      <c r="AS181" s="52">
        <v>632</v>
      </c>
    </row>
    <row r="182" spans="3:45" x14ac:dyDescent="0.25">
      <c r="C182" s="39" t="s">
        <v>5855</v>
      </c>
      <c r="D182" s="38" t="s">
        <v>3039</v>
      </c>
      <c r="E182" s="38" t="s">
        <v>25</v>
      </c>
      <c r="F182" s="39" t="s">
        <v>938</v>
      </c>
      <c r="G182" t="s">
        <v>938</v>
      </c>
      <c r="H182" s="21">
        <v>9106026537</v>
      </c>
      <c r="I182" t="s">
        <v>938</v>
      </c>
      <c r="J182" s="40" t="s">
        <v>7432</v>
      </c>
      <c r="L182" s="42" t="s">
        <v>26</v>
      </c>
      <c r="M182" s="42" t="s">
        <v>1178</v>
      </c>
      <c r="N182" s="43" t="s">
        <v>938</v>
      </c>
      <c r="O182" s="15" t="s">
        <v>6266</v>
      </c>
      <c r="S182" s="40" t="s">
        <v>7433</v>
      </c>
      <c r="V182" s="40" t="s">
        <v>7433</v>
      </c>
      <c r="Y182" s="15" t="s">
        <v>6130</v>
      </c>
      <c r="AB182" s="51">
        <v>5111</v>
      </c>
      <c r="AC182" s="51">
        <v>131</v>
      </c>
      <c r="AE182" s="45">
        <v>4</v>
      </c>
      <c r="AG182" s="15">
        <v>73431</v>
      </c>
      <c r="AH182" s="46">
        <v>293724</v>
      </c>
      <c r="AL182" s="48">
        <v>8</v>
      </c>
      <c r="AN182" s="45">
        <v>23497.920000000002</v>
      </c>
      <c r="AO182" s="48">
        <v>33311</v>
      </c>
      <c r="AQ182" s="52" t="s">
        <v>7050</v>
      </c>
      <c r="AR182" s="52">
        <v>156</v>
      </c>
      <c r="AS182" s="52">
        <v>632</v>
      </c>
    </row>
    <row r="183" spans="3:45" x14ac:dyDescent="0.25">
      <c r="C183" s="39" t="s">
        <v>5855</v>
      </c>
      <c r="D183" s="38" t="s">
        <v>3039</v>
      </c>
      <c r="E183" s="38" t="s">
        <v>25</v>
      </c>
      <c r="F183" s="39" t="s">
        <v>938</v>
      </c>
      <c r="G183" t="s">
        <v>938</v>
      </c>
      <c r="H183" s="21">
        <v>9106026537</v>
      </c>
      <c r="I183" t="s">
        <v>938</v>
      </c>
      <c r="J183" s="40" t="s">
        <v>7432</v>
      </c>
      <c r="L183" s="42" t="s">
        <v>26</v>
      </c>
      <c r="M183" s="42" t="s">
        <v>1178</v>
      </c>
      <c r="N183" s="43" t="s">
        <v>938</v>
      </c>
      <c r="O183" s="15" t="s">
        <v>6266</v>
      </c>
      <c r="S183" s="40" t="s">
        <v>7433</v>
      </c>
      <c r="V183" s="40" t="s">
        <v>7433</v>
      </c>
      <c r="Y183" s="15" t="s">
        <v>6179</v>
      </c>
      <c r="AB183" s="51">
        <v>5111</v>
      </c>
      <c r="AC183" s="51">
        <v>131</v>
      </c>
      <c r="AE183" s="45">
        <v>2</v>
      </c>
      <c r="AG183" s="15">
        <v>111058</v>
      </c>
      <c r="AH183" s="46">
        <v>222116</v>
      </c>
      <c r="AL183" s="48">
        <v>8</v>
      </c>
      <c r="AN183" s="45">
        <v>17769.28</v>
      </c>
      <c r="AO183" s="48">
        <v>33311</v>
      </c>
      <c r="AQ183" s="52" t="s">
        <v>7050</v>
      </c>
      <c r="AR183" s="52">
        <v>156</v>
      </c>
      <c r="AS183" s="52">
        <v>632</v>
      </c>
    </row>
    <row r="184" spans="3:45" x14ac:dyDescent="0.25">
      <c r="C184" s="39" t="s">
        <v>5855</v>
      </c>
      <c r="D184" s="38" t="s">
        <v>3039</v>
      </c>
      <c r="E184" s="38" t="s">
        <v>25</v>
      </c>
      <c r="F184" s="39" t="s">
        <v>938</v>
      </c>
      <c r="G184" t="s">
        <v>938</v>
      </c>
      <c r="H184" s="21">
        <v>9106026524</v>
      </c>
      <c r="I184" t="s">
        <v>938</v>
      </c>
      <c r="J184" s="40" t="s">
        <v>7434</v>
      </c>
      <c r="L184" s="42" t="s">
        <v>26</v>
      </c>
      <c r="M184" s="42" t="s">
        <v>1202</v>
      </c>
      <c r="N184" s="43" t="s">
        <v>938</v>
      </c>
      <c r="O184" s="15" t="s">
        <v>6266</v>
      </c>
      <c r="S184" s="40" t="s">
        <v>7435</v>
      </c>
      <c r="V184" s="40" t="s">
        <v>7435</v>
      </c>
      <c r="Y184" s="15" t="s">
        <v>6183</v>
      </c>
      <c r="AB184" s="51">
        <v>5111</v>
      </c>
      <c r="AC184" s="51">
        <v>131</v>
      </c>
      <c r="AE184" s="45">
        <v>2</v>
      </c>
      <c r="AG184" s="15">
        <v>41150</v>
      </c>
      <c r="AH184" s="46">
        <v>82300</v>
      </c>
      <c r="AL184" s="48">
        <v>8</v>
      </c>
      <c r="AN184" s="45">
        <v>6584</v>
      </c>
      <c r="AO184" s="48">
        <v>33311</v>
      </c>
      <c r="AQ184" s="52" t="s">
        <v>7050</v>
      </c>
      <c r="AR184" s="52">
        <v>156</v>
      </c>
      <c r="AS184" s="52">
        <v>632</v>
      </c>
    </row>
    <row r="185" spans="3:45" x14ac:dyDescent="0.25">
      <c r="C185" s="39" t="s">
        <v>5855</v>
      </c>
      <c r="D185" s="38" t="s">
        <v>3039</v>
      </c>
      <c r="E185" s="38" t="s">
        <v>25</v>
      </c>
      <c r="F185" s="39" t="s">
        <v>938</v>
      </c>
      <c r="G185" t="s">
        <v>938</v>
      </c>
      <c r="H185" s="21">
        <v>9106026524</v>
      </c>
      <c r="I185" t="s">
        <v>938</v>
      </c>
      <c r="J185" s="40" t="s">
        <v>7434</v>
      </c>
      <c r="L185" s="42" t="s">
        <v>26</v>
      </c>
      <c r="M185" s="42" t="s">
        <v>1202</v>
      </c>
      <c r="N185" s="43" t="s">
        <v>938</v>
      </c>
      <c r="O185" s="15" t="s">
        <v>6266</v>
      </c>
      <c r="S185" s="40" t="s">
        <v>7435</v>
      </c>
      <c r="V185" s="40" t="s">
        <v>7435</v>
      </c>
      <c r="Y185" s="15" t="s">
        <v>6128</v>
      </c>
      <c r="AB185" s="51">
        <v>5111</v>
      </c>
      <c r="AC185" s="51">
        <v>131</v>
      </c>
      <c r="AE185" s="45">
        <v>1</v>
      </c>
      <c r="AG185" s="15">
        <v>60885</v>
      </c>
      <c r="AH185" s="46">
        <v>60885</v>
      </c>
      <c r="AL185" s="48">
        <v>8</v>
      </c>
      <c r="AN185" s="45">
        <v>4870.8</v>
      </c>
      <c r="AO185" s="48">
        <v>33311</v>
      </c>
      <c r="AQ185" s="52" t="s">
        <v>7050</v>
      </c>
      <c r="AR185" s="52">
        <v>156</v>
      </c>
      <c r="AS185" s="52">
        <v>632</v>
      </c>
    </row>
    <row r="186" spans="3:45" x14ac:dyDescent="0.25">
      <c r="C186" s="39" t="s">
        <v>5855</v>
      </c>
      <c r="D186" s="38" t="s">
        <v>3039</v>
      </c>
      <c r="E186" s="38" t="s">
        <v>25</v>
      </c>
      <c r="F186" s="39" t="s">
        <v>938</v>
      </c>
      <c r="G186" t="s">
        <v>938</v>
      </c>
      <c r="H186" s="21">
        <v>9106026545</v>
      </c>
      <c r="I186" t="s">
        <v>938</v>
      </c>
      <c r="J186" s="40" t="s">
        <v>7436</v>
      </c>
      <c r="L186" s="42" t="s">
        <v>26</v>
      </c>
      <c r="M186" s="42" t="s">
        <v>1126</v>
      </c>
      <c r="N186" s="43" t="s">
        <v>938</v>
      </c>
      <c r="O186" s="15" t="s">
        <v>6266</v>
      </c>
      <c r="S186" s="40" t="s">
        <v>7437</v>
      </c>
      <c r="V186" s="40" t="s">
        <v>7437</v>
      </c>
      <c r="Y186" s="15" t="s">
        <v>6128</v>
      </c>
      <c r="AB186" s="51">
        <v>5111</v>
      </c>
      <c r="AC186" s="51">
        <v>131</v>
      </c>
      <c r="AE186" s="45">
        <v>1</v>
      </c>
      <c r="AG186" s="15">
        <v>60885</v>
      </c>
      <c r="AH186" s="46">
        <v>60885</v>
      </c>
      <c r="AL186" s="48">
        <v>8</v>
      </c>
      <c r="AN186" s="45">
        <v>4870.8</v>
      </c>
      <c r="AO186" s="48">
        <v>33311</v>
      </c>
      <c r="AQ186" s="52" t="s">
        <v>7050</v>
      </c>
      <c r="AR186" s="52">
        <v>156</v>
      </c>
      <c r="AS186" s="52">
        <v>632</v>
      </c>
    </row>
    <row r="187" spans="3:45" x14ac:dyDescent="0.25">
      <c r="C187" s="39" t="s">
        <v>5855</v>
      </c>
      <c r="D187" s="38" t="s">
        <v>3039</v>
      </c>
      <c r="E187" s="38" t="s">
        <v>25</v>
      </c>
      <c r="F187" s="39" t="s">
        <v>938</v>
      </c>
      <c r="G187" t="s">
        <v>938</v>
      </c>
      <c r="H187" s="21">
        <v>9106026586</v>
      </c>
      <c r="I187" t="s">
        <v>938</v>
      </c>
      <c r="J187" s="40" t="s">
        <v>7438</v>
      </c>
      <c r="L187" s="42" t="s">
        <v>26</v>
      </c>
      <c r="M187" s="42" t="s">
        <v>939</v>
      </c>
      <c r="N187" s="43" t="s">
        <v>938</v>
      </c>
      <c r="O187" s="15" t="s">
        <v>6100</v>
      </c>
      <c r="S187" s="40" t="s">
        <v>7439</v>
      </c>
      <c r="V187" s="40" t="s">
        <v>7439</v>
      </c>
      <c r="Y187" s="15" t="s">
        <v>6179</v>
      </c>
      <c r="AB187" s="51">
        <v>5111</v>
      </c>
      <c r="AC187" s="51">
        <v>131</v>
      </c>
      <c r="AE187" s="45">
        <v>3</v>
      </c>
      <c r="AG187" s="15">
        <v>111058</v>
      </c>
      <c r="AH187" s="46">
        <v>333174</v>
      </c>
      <c r="AL187" s="48">
        <v>8</v>
      </c>
      <c r="AN187" s="45">
        <v>26653.920000000002</v>
      </c>
      <c r="AO187" s="48">
        <v>33311</v>
      </c>
      <c r="AQ187" s="52" t="s">
        <v>7050</v>
      </c>
      <c r="AR187" s="52">
        <v>156</v>
      </c>
      <c r="AS187" s="52">
        <v>632</v>
      </c>
    </row>
    <row r="188" spans="3:45" x14ac:dyDescent="0.25">
      <c r="C188" s="39" t="s">
        <v>5855</v>
      </c>
      <c r="D188" s="38" t="s">
        <v>3039</v>
      </c>
      <c r="E188" s="38" t="s">
        <v>25</v>
      </c>
      <c r="F188" s="39" t="s">
        <v>938</v>
      </c>
      <c r="G188" t="s">
        <v>938</v>
      </c>
      <c r="H188" s="21">
        <v>9106026640</v>
      </c>
      <c r="I188" t="s">
        <v>938</v>
      </c>
      <c r="J188" s="40" t="s">
        <v>7440</v>
      </c>
      <c r="L188" s="42" t="s">
        <v>26</v>
      </c>
      <c r="M188" s="42" t="s">
        <v>1063</v>
      </c>
      <c r="N188" s="43" t="s">
        <v>938</v>
      </c>
      <c r="O188" s="15" t="s">
        <v>5957</v>
      </c>
      <c r="S188" s="40" t="s">
        <v>7441</v>
      </c>
      <c r="V188" s="40" t="s">
        <v>7441</v>
      </c>
      <c r="Y188" s="15" t="s">
        <v>6128</v>
      </c>
      <c r="AB188" s="51">
        <v>5111</v>
      </c>
      <c r="AC188" s="51">
        <v>131</v>
      </c>
      <c r="AE188" s="45">
        <v>1</v>
      </c>
      <c r="AG188" s="15">
        <v>60885</v>
      </c>
      <c r="AH188" s="46">
        <v>60885</v>
      </c>
      <c r="AL188" s="48">
        <v>8</v>
      </c>
      <c r="AN188" s="45">
        <v>4870.8</v>
      </c>
      <c r="AO188" s="48">
        <v>33311</v>
      </c>
      <c r="AQ188" s="52" t="s">
        <v>7050</v>
      </c>
      <c r="AR188" s="52">
        <v>156</v>
      </c>
      <c r="AS188" s="52">
        <v>632</v>
      </c>
    </row>
    <row r="189" spans="3:45" x14ac:dyDescent="0.25">
      <c r="C189" s="39" t="s">
        <v>5855</v>
      </c>
      <c r="D189" s="38" t="s">
        <v>3039</v>
      </c>
      <c r="E189" s="38" t="s">
        <v>25</v>
      </c>
      <c r="F189" s="39" t="s">
        <v>938</v>
      </c>
      <c r="G189" t="s">
        <v>938</v>
      </c>
      <c r="H189" s="21">
        <v>9106026641</v>
      </c>
      <c r="I189" t="s">
        <v>938</v>
      </c>
      <c r="J189" s="40" t="s">
        <v>7442</v>
      </c>
      <c r="L189" s="42" t="s">
        <v>26</v>
      </c>
      <c r="M189" s="42" t="s">
        <v>1066</v>
      </c>
      <c r="N189" s="43" t="s">
        <v>938</v>
      </c>
      <c r="O189" s="15" t="s">
        <v>5957</v>
      </c>
      <c r="S189" s="40" t="s">
        <v>7441</v>
      </c>
      <c r="V189" s="40" t="s">
        <v>7441</v>
      </c>
      <c r="Y189" s="15" t="s">
        <v>6179</v>
      </c>
      <c r="AB189" s="51">
        <v>5111</v>
      </c>
      <c r="AC189" s="51">
        <v>131</v>
      </c>
      <c r="AE189" s="45">
        <v>1</v>
      </c>
      <c r="AG189" s="15">
        <v>111058</v>
      </c>
      <c r="AH189" s="46">
        <v>111058</v>
      </c>
      <c r="AL189" s="48">
        <v>8</v>
      </c>
      <c r="AN189" s="45">
        <v>8884.64</v>
      </c>
      <c r="AO189" s="48">
        <v>33311</v>
      </c>
      <c r="AQ189" s="52" t="s">
        <v>7050</v>
      </c>
      <c r="AR189" s="52">
        <v>156</v>
      </c>
      <c r="AS189" s="52">
        <v>632</v>
      </c>
    </row>
    <row r="190" spans="3:45" x14ac:dyDescent="0.25">
      <c r="C190" s="39" t="s">
        <v>5855</v>
      </c>
      <c r="D190" s="38" t="s">
        <v>3039</v>
      </c>
      <c r="E190" s="38" t="s">
        <v>25</v>
      </c>
      <c r="F190" s="39" t="s">
        <v>938</v>
      </c>
      <c r="G190" t="s">
        <v>938</v>
      </c>
      <c r="H190" s="21">
        <v>9106026659</v>
      </c>
      <c r="I190" t="s">
        <v>938</v>
      </c>
      <c r="J190" s="40" t="s">
        <v>7443</v>
      </c>
      <c r="L190" s="42" t="s">
        <v>26</v>
      </c>
      <c r="M190" s="42" t="s">
        <v>1370</v>
      </c>
      <c r="N190" s="43" t="s">
        <v>938</v>
      </c>
      <c r="O190" s="15" t="s">
        <v>6266</v>
      </c>
      <c r="S190" s="40" t="s">
        <v>7444</v>
      </c>
      <c r="V190" s="40" t="s">
        <v>7444</v>
      </c>
      <c r="Y190" s="15" t="s">
        <v>6130</v>
      </c>
      <c r="AB190" s="51">
        <v>5111</v>
      </c>
      <c r="AC190" s="51">
        <v>131</v>
      </c>
      <c r="AE190" s="45">
        <v>1</v>
      </c>
      <c r="AG190" s="15">
        <v>73431</v>
      </c>
      <c r="AH190" s="46">
        <v>73431</v>
      </c>
      <c r="AL190" s="48">
        <v>8</v>
      </c>
      <c r="AN190" s="45">
        <v>5874.4800000000005</v>
      </c>
      <c r="AO190" s="48">
        <v>33311</v>
      </c>
      <c r="AQ190" s="52" t="s">
        <v>7050</v>
      </c>
      <c r="AR190" s="52">
        <v>156</v>
      </c>
      <c r="AS190" s="52">
        <v>632</v>
      </c>
    </row>
    <row r="191" spans="3:45" x14ac:dyDescent="0.25">
      <c r="C191" s="39" t="s">
        <v>5855</v>
      </c>
      <c r="D191" s="38" t="s">
        <v>3039</v>
      </c>
      <c r="E191" s="38" t="s">
        <v>25</v>
      </c>
      <c r="F191" s="39" t="s">
        <v>938</v>
      </c>
      <c r="G191" t="s">
        <v>938</v>
      </c>
      <c r="H191" s="21">
        <v>9106026659</v>
      </c>
      <c r="I191" t="s">
        <v>938</v>
      </c>
      <c r="J191" s="40" t="s">
        <v>7443</v>
      </c>
      <c r="L191" s="42" t="s">
        <v>26</v>
      </c>
      <c r="M191" s="42" t="s">
        <v>1370</v>
      </c>
      <c r="N191" s="43" t="s">
        <v>938</v>
      </c>
      <c r="O191" s="15" t="s">
        <v>6266</v>
      </c>
      <c r="S191" s="40" t="s">
        <v>7444</v>
      </c>
      <c r="V191" s="40" t="s">
        <v>7444</v>
      </c>
      <c r="Y191" s="15" t="s">
        <v>6179</v>
      </c>
      <c r="AB191" s="51">
        <v>5111</v>
      </c>
      <c r="AC191" s="51">
        <v>131</v>
      </c>
      <c r="AE191" s="45">
        <v>1</v>
      </c>
      <c r="AG191" s="15">
        <v>111058</v>
      </c>
      <c r="AH191" s="46">
        <v>111058</v>
      </c>
      <c r="AL191" s="48">
        <v>8</v>
      </c>
      <c r="AN191" s="45">
        <v>8884.64</v>
      </c>
      <c r="AO191" s="48">
        <v>33311</v>
      </c>
      <c r="AQ191" s="52" t="s">
        <v>7050</v>
      </c>
      <c r="AR191" s="52">
        <v>156</v>
      </c>
      <c r="AS191" s="52">
        <v>632</v>
      </c>
    </row>
    <row r="192" spans="3:45" x14ac:dyDescent="0.25">
      <c r="C192" s="39" t="s">
        <v>5855</v>
      </c>
      <c r="D192" s="38" t="s">
        <v>3039</v>
      </c>
      <c r="E192" s="38" t="s">
        <v>25</v>
      </c>
      <c r="F192" s="39" t="s">
        <v>938</v>
      </c>
      <c r="G192" t="s">
        <v>938</v>
      </c>
      <c r="H192" s="21">
        <v>9106026636</v>
      </c>
      <c r="I192" t="s">
        <v>938</v>
      </c>
      <c r="J192" s="40" t="s">
        <v>7445</v>
      </c>
      <c r="L192" s="42" t="s">
        <v>26</v>
      </c>
      <c r="M192" s="42" t="s">
        <v>1039</v>
      </c>
      <c r="N192" s="43" t="s">
        <v>938</v>
      </c>
      <c r="O192" s="15" t="s">
        <v>6074</v>
      </c>
      <c r="S192" s="40" t="s">
        <v>7446</v>
      </c>
      <c r="V192" s="40" t="s">
        <v>7446</v>
      </c>
      <c r="Y192" s="15" t="s">
        <v>6128</v>
      </c>
      <c r="AB192" s="51">
        <v>5111</v>
      </c>
      <c r="AC192" s="51">
        <v>131</v>
      </c>
      <c r="AE192" s="45">
        <v>1</v>
      </c>
      <c r="AG192" s="15">
        <v>60885</v>
      </c>
      <c r="AH192" s="46">
        <v>60885</v>
      </c>
      <c r="AL192" s="48">
        <v>8</v>
      </c>
      <c r="AN192" s="45">
        <v>4870.8</v>
      </c>
      <c r="AO192" s="48">
        <v>33311</v>
      </c>
      <c r="AQ192" s="52" t="s">
        <v>7050</v>
      </c>
      <c r="AR192" s="52">
        <v>156</v>
      </c>
      <c r="AS192" s="52">
        <v>632</v>
      </c>
    </row>
    <row r="193" spans="3:45" x14ac:dyDescent="0.25">
      <c r="C193" s="39" t="s">
        <v>5855</v>
      </c>
      <c r="D193" s="38" t="s">
        <v>3039</v>
      </c>
      <c r="E193" s="38" t="s">
        <v>25</v>
      </c>
      <c r="F193" s="39" t="s">
        <v>938</v>
      </c>
      <c r="G193" t="s">
        <v>938</v>
      </c>
      <c r="H193" s="21">
        <v>9106026704</v>
      </c>
      <c r="I193" t="s">
        <v>938</v>
      </c>
      <c r="J193" s="40" t="s">
        <v>7447</v>
      </c>
      <c r="L193" s="42" t="s">
        <v>26</v>
      </c>
      <c r="M193" s="42" t="s">
        <v>1325</v>
      </c>
      <c r="N193" s="43" t="s">
        <v>938</v>
      </c>
      <c r="O193" s="15" t="s">
        <v>6266</v>
      </c>
      <c r="S193" s="40" t="s">
        <v>7448</v>
      </c>
      <c r="V193" s="40" t="s">
        <v>7448</v>
      </c>
      <c r="Y193" s="15" t="s">
        <v>6143</v>
      </c>
      <c r="AB193" s="51">
        <v>5111</v>
      </c>
      <c r="AC193" s="51">
        <v>131</v>
      </c>
      <c r="AE193" s="45">
        <v>2</v>
      </c>
      <c r="AG193" s="15">
        <v>70950</v>
      </c>
      <c r="AH193" s="46">
        <v>141900</v>
      </c>
      <c r="AL193" s="48">
        <v>8</v>
      </c>
      <c r="AN193" s="45">
        <v>11352</v>
      </c>
      <c r="AO193" s="48">
        <v>33311</v>
      </c>
      <c r="AQ193" s="52" t="s">
        <v>7050</v>
      </c>
      <c r="AR193" s="52">
        <v>156</v>
      </c>
      <c r="AS193" s="52">
        <v>632</v>
      </c>
    </row>
    <row r="194" spans="3:45" x14ac:dyDescent="0.25">
      <c r="C194" s="39" t="s">
        <v>5855</v>
      </c>
      <c r="D194" s="38" t="s">
        <v>3039</v>
      </c>
      <c r="E194" s="38" t="s">
        <v>25</v>
      </c>
      <c r="F194" s="39" t="s">
        <v>938</v>
      </c>
      <c r="G194" t="s">
        <v>938</v>
      </c>
      <c r="H194" s="21">
        <v>9106026731</v>
      </c>
      <c r="I194" t="s">
        <v>938</v>
      </c>
      <c r="J194" s="40" t="s">
        <v>7454</v>
      </c>
      <c r="L194" s="42" t="s">
        <v>26</v>
      </c>
      <c r="M194" s="42" t="s">
        <v>1364</v>
      </c>
      <c r="N194" s="43" t="s">
        <v>938</v>
      </c>
      <c r="O194" s="15" t="s">
        <v>6267</v>
      </c>
      <c r="S194" s="40" t="s">
        <v>7455</v>
      </c>
      <c r="V194" s="40" t="s">
        <v>7455</v>
      </c>
      <c r="Y194" s="15" t="s">
        <v>6172</v>
      </c>
      <c r="AB194" s="51">
        <v>5111</v>
      </c>
      <c r="AC194" s="51">
        <v>131</v>
      </c>
      <c r="AE194" s="45">
        <v>1</v>
      </c>
      <c r="AG194" s="15">
        <v>49500</v>
      </c>
      <c r="AH194" s="46">
        <v>49500</v>
      </c>
      <c r="AL194" s="48">
        <v>8</v>
      </c>
      <c r="AN194" s="45">
        <v>3960</v>
      </c>
      <c r="AO194" s="48">
        <v>33311</v>
      </c>
      <c r="AQ194" s="52" t="s">
        <v>7050</v>
      </c>
      <c r="AR194" s="52">
        <v>156</v>
      </c>
      <c r="AS194" s="52">
        <v>632</v>
      </c>
    </row>
    <row r="195" spans="3:45" x14ac:dyDescent="0.25">
      <c r="C195" s="39" t="s">
        <v>5855</v>
      </c>
      <c r="D195" s="38" t="s">
        <v>3039</v>
      </c>
      <c r="E195" s="38" t="s">
        <v>25</v>
      </c>
      <c r="F195" s="39" t="s">
        <v>938</v>
      </c>
      <c r="G195" t="s">
        <v>938</v>
      </c>
      <c r="H195" s="21">
        <v>9106026731</v>
      </c>
      <c r="I195" t="s">
        <v>938</v>
      </c>
      <c r="J195" s="40" t="s">
        <v>7454</v>
      </c>
      <c r="L195" s="42" t="s">
        <v>26</v>
      </c>
      <c r="M195" s="42" t="s">
        <v>1364</v>
      </c>
      <c r="N195" s="43" t="s">
        <v>938</v>
      </c>
      <c r="O195" s="15" t="s">
        <v>6267</v>
      </c>
      <c r="S195" s="40" t="s">
        <v>7455</v>
      </c>
      <c r="V195" s="40" t="s">
        <v>7455</v>
      </c>
      <c r="Y195" s="15" t="s">
        <v>6143</v>
      </c>
      <c r="AB195" s="51">
        <v>5111</v>
      </c>
      <c r="AC195" s="51">
        <v>131</v>
      </c>
      <c r="AE195" s="45">
        <v>1</v>
      </c>
      <c r="AG195" s="15">
        <v>70950</v>
      </c>
      <c r="AH195" s="46">
        <v>70950</v>
      </c>
      <c r="AL195" s="48">
        <v>8</v>
      </c>
      <c r="AN195" s="45">
        <v>5676</v>
      </c>
      <c r="AO195" s="48">
        <v>33311</v>
      </c>
      <c r="AQ195" s="52" t="s">
        <v>7050</v>
      </c>
      <c r="AR195" s="52">
        <v>156</v>
      </c>
      <c r="AS195" s="52">
        <v>632</v>
      </c>
    </row>
    <row r="196" spans="3:45" x14ac:dyDescent="0.25">
      <c r="C196" s="39" t="s">
        <v>5855</v>
      </c>
      <c r="D196" s="38" t="s">
        <v>3039</v>
      </c>
      <c r="E196" s="38" t="s">
        <v>25</v>
      </c>
      <c r="F196" s="39" t="s">
        <v>938</v>
      </c>
      <c r="G196" t="s">
        <v>938</v>
      </c>
      <c r="H196" s="21">
        <v>9106026731</v>
      </c>
      <c r="I196" t="s">
        <v>938</v>
      </c>
      <c r="J196" s="40" t="s">
        <v>7454</v>
      </c>
      <c r="L196" s="42" t="s">
        <v>26</v>
      </c>
      <c r="M196" s="42" t="s">
        <v>1364</v>
      </c>
      <c r="N196" s="43" t="s">
        <v>938</v>
      </c>
      <c r="O196" s="15" t="s">
        <v>6267</v>
      </c>
      <c r="S196" s="40" t="s">
        <v>7455</v>
      </c>
      <c r="V196" s="40" t="s">
        <v>7455</v>
      </c>
      <c r="Y196" s="15" t="s">
        <v>6183</v>
      </c>
      <c r="AB196" s="51">
        <v>5111</v>
      </c>
      <c r="AC196" s="51">
        <v>131</v>
      </c>
      <c r="AE196" s="45">
        <v>1</v>
      </c>
      <c r="AG196" s="15">
        <v>41150</v>
      </c>
      <c r="AH196" s="46">
        <v>41150</v>
      </c>
      <c r="AL196" s="48">
        <v>8</v>
      </c>
      <c r="AN196" s="45">
        <v>3292</v>
      </c>
      <c r="AO196" s="48">
        <v>33311</v>
      </c>
      <c r="AQ196" s="52" t="s">
        <v>7050</v>
      </c>
      <c r="AR196" s="52">
        <v>156</v>
      </c>
      <c r="AS196" s="52">
        <v>632</v>
      </c>
    </row>
    <row r="197" spans="3:45" x14ac:dyDescent="0.25">
      <c r="C197" s="39" t="s">
        <v>5855</v>
      </c>
      <c r="D197" s="38" t="s">
        <v>3039</v>
      </c>
      <c r="E197" s="38" t="s">
        <v>25</v>
      </c>
      <c r="F197" s="39" t="s">
        <v>938</v>
      </c>
      <c r="G197" t="s">
        <v>938</v>
      </c>
      <c r="H197" s="21">
        <v>9106026764</v>
      </c>
      <c r="I197" t="s">
        <v>938</v>
      </c>
      <c r="J197" s="40" t="s">
        <v>7456</v>
      </c>
      <c r="L197" s="42" t="s">
        <v>26</v>
      </c>
      <c r="M197" s="42" t="s">
        <v>1196</v>
      </c>
      <c r="N197" s="43" t="s">
        <v>938</v>
      </c>
      <c r="O197" s="15" t="s">
        <v>5917</v>
      </c>
      <c r="S197" s="40" t="s">
        <v>7457</v>
      </c>
      <c r="V197" s="40" t="s">
        <v>7457</v>
      </c>
      <c r="Y197" s="15" t="s">
        <v>6183</v>
      </c>
      <c r="AB197" s="51">
        <v>5111</v>
      </c>
      <c r="AC197" s="51">
        <v>131</v>
      </c>
      <c r="AE197" s="45">
        <v>4</v>
      </c>
      <c r="AG197" s="15">
        <v>41150</v>
      </c>
      <c r="AH197" s="46">
        <v>164600</v>
      </c>
      <c r="AL197" s="48">
        <v>8</v>
      </c>
      <c r="AN197" s="45">
        <v>13168</v>
      </c>
      <c r="AO197" s="48">
        <v>33311</v>
      </c>
      <c r="AQ197" s="52" t="s">
        <v>7050</v>
      </c>
      <c r="AR197" s="52">
        <v>156</v>
      </c>
      <c r="AS197" s="52">
        <v>632</v>
      </c>
    </row>
    <row r="198" spans="3:45" x14ac:dyDescent="0.25">
      <c r="C198" s="39" t="s">
        <v>5855</v>
      </c>
      <c r="D198" s="38" t="s">
        <v>3039</v>
      </c>
      <c r="E198" s="38" t="s">
        <v>25</v>
      </c>
      <c r="F198" s="39" t="s">
        <v>938</v>
      </c>
      <c r="G198" t="s">
        <v>938</v>
      </c>
      <c r="H198" s="21">
        <v>9106026828</v>
      </c>
      <c r="I198" t="s">
        <v>938</v>
      </c>
      <c r="J198" s="40" t="s">
        <v>7460</v>
      </c>
      <c r="L198" s="42" t="s">
        <v>26</v>
      </c>
      <c r="M198" s="42" t="s">
        <v>1187</v>
      </c>
      <c r="N198" s="43" t="s">
        <v>938</v>
      </c>
      <c r="O198" s="15" t="s">
        <v>5917</v>
      </c>
      <c r="S198" s="40" t="s">
        <v>7457</v>
      </c>
      <c r="V198" s="40" t="s">
        <v>7457</v>
      </c>
      <c r="Y198" s="15" t="s">
        <v>6183</v>
      </c>
      <c r="AB198" s="51">
        <v>5111</v>
      </c>
      <c r="AC198" s="51">
        <v>131</v>
      </c>
      <c r="AE198" s="45">
        <v>4</v>
      </c>
      <c r="AG198" s="15">
        <v>41150</v>
      </c>
      <c r="AH198" s="46">
        <v>164600</v>
      </c>
      <c r="AL198" s="48">
        <v>8</v>
      </c>
      <c r="AN198" s="45">
        <v>13168</v>
      </c>
      <c r="AO198" s="48">
        <v>33311</v>
      </c>
      <c r="AQ198" s="52" t="s">
        <v>7050</v>
      </c>
      <c r="AR198" s="52">
        <v>156</v>
      </c>
      <c r="AS198" s="52">
        <v>632</v>
      </c>
    </row>
    <row r="199" spans="3:45" x14ac:dyDescent="0.25">
      <c r="C199" s="39" t="s">
        <v>5855</v>
      </c>
      <c r="D199" s="38" t="s">
        <v>3039</v>
      </c>
      <c r="E199" s="38" t="s">
        <v>25</v>
      </c>
      <c r="F199" s="39" t="s">
        <v>938</v>
      </c>
      <c r="G199" t="s">
        <v>938</v>
      </c>
      <c r="H199" s="21">
        <v>9106026796</v>
      </c>
      <c r="I199" t="s">
        <v>938</v>
      </c>
      <c r="J199" s="40" t="s">
        <v>7461</v>
      </c>
      <c r="L199" s="42" t="s">
        <v>26</v>
      </c>
      <c r="M199" s="42" t="s">
        <v>1199</v>
      </c>
      <c r="N199" s="43" t="s">
        <v>938</v>
      </c>
      <c r="O199" s="15" t="s">
        <v>6266</v>
      </c>
      <c r="S199" s="40" t="s">
        <v>7462</v>
      </c>
      <c r="V199" s="40" t="s">
        <v>7462</v>
      </c>
      <c r="Y199" s="15" t="s">
        <v>6179</v>
      </c>
      <c r="AB199" s="51">
        <v>5111</v>
      </c>
      <c r="AC199" s="51">
        <v>131</v>
      </c>
      <c r="AE199" s="45">
        <v>1</v>
      </c>
      <c r="AG199" s="15">
        <v>111058</v>
      </c>
      <c r="AH199" s="46">
        <v>111058</v>
      </c>
      <c r="AL199" s="48">
        <v>8</v>
      </c>
      <c r="AN199" s="45">
        <v>8884.64</v>
      </c>
      <c r="AO199" s="48">
        <v>33311</v>
      </c>
      <c r="AQ199" s="52" t="s">
        <v>7050</v>
      </c>
      <c r="AR199" s="52">
        <v>156</v>
      </c>
      <c r="AS199" s="52">
        <v>632</v>
      </c>
    </row>
    <row r="200" spans="3:45" x14ac:dyDescent="0.25">
      <c r="C200" s="39" t="s">
        <v>5855</v>
      </c>
      <c r="D200" s="38" t="s">
        <v>3039</v>
      </c>
      <c r="E200" s="38" t="s">
        <v>25</v>
      </c>
      <c r="F200" s="39" t="s">
        <v>938</v>
      </c>
      <c r="G200" t="s">
        <v>938</v>
      </c>
      <c r="H200" s="21">
        <v>9106026898</v>
      </c>
      <c r="I200" t="s">
        <v>938</v>
      </c>
      <c r="J200" s="40" t="s">
        <v>7463</v>
      </c>
      <c r="L200" s="42" t="s">
        <v>26</v>
      </c>
      <c r="M200" s="42" t="s">
        <v>1316</v>
      </c>
      <c r="N200" s="43" t="s">
        <v>938</v>
      </c>
      <c r="O200" s="15" t="s">
        <v>6267</v>
      </c>
      <c r="S200" s="40" t="s">
        <v>7464</v>
      </c>
      <c r="V200" s="40" t="s">
        <v>7464</v>
      </c>
      <c r="Y200" s="15" t="s">
        <v>6227</v>
      </c>
      <c r="AB200" s="51">
        <v>5111</v>
      </c>
      <c r="AC200" s="51">
        <v>131</v>
      </c>
      <c r="AE200" s="45">
        <v>2</v>
      </c>
      <c r="AG200" s="15">
        <v>46000</v>
      </c>
      <c r="AH200" s="46">
        <v>92000</v>
      </c>
      <c r="AL200" s="48">
        <v>8</v>
      </c>
      <c r="AN200" s="45">
        <v>7360</v>
      </c>
      <c r="AO200" s="48">
        <v>33311</v>
      </c>
      <c r="AQ200" s="52" t="s">
        <v>7050</v>
      </c>
      <c r="AR200" s="52">
        <v>156</v>
      </c>
      <c r="AS200" s="52">
        <v>632</v>
      </c>
    </row>
    <row r="201" spans="3:45" x14ac:dyDescent="0.25">
      <c r="C201" s="39" t="s">
        <v>5855</v>
      </c>
      <c r="D201" s="38" t="s">
        <v>3039</v>
      </c>
      <c r="E201" s="38" t="s">
        <v>25</v>
      </c>
      <c r="F201" s="39" t="s">
        <v>938</v>
      </c>
      <c r="G201" t="s">
        <v>938</v>
      </c>
      <c r="H201" s="21">
        <v>9106026898</v>
      </c>
      <c r="I201" t="s">
        <v>938</v>
      </c>
      <c r="J201" s="40" t="s">
        <v>7463</v>
      </c>
      <c r="L201" s="42" t="s">
        <v>26</v>
      </c>
      <c r="M201" s="42" t="s">
        <v>1316</v>
      </c>
      <c r="N201" s="43" t="s">
        <v>938</v>
      </c>
      <c r="O201" s="15" t="s">
        <v>6267</v>
      </c>
      <c r="S201" s="40" t="s">
        <v>7464</v>
      </c>
      <c r="V201" s="40" t="s">
        <v>7464</v>
      </c>
      <c r="Y201" s="15" t="s">
        <v>6181</v>
      </c>
      <c r="AB201" s="51">
        <v>5111</v>
      </c>
      <c r="AC201" s="51">
        <v>131</v>
      </c>
      <c r="AE201" s="45">
        <v>3</v>
      </c>
      <c r="AG201" s="15">
        <v>50400</v>
      </c>
      <c r="AH201" s="46">
        <v>151200</v>
      </c>
      <c r="AL201" s="48">
        <v>8</v>
      </c>
      <c r="AN201" s="45">
        <v>12096</v>
      </c>
      <c r="AO201" s="48">
        <v>33311</v>
      </c>
      <c r="AQ201" s="52" t="s">
        <v>7050</v>
      </c>
      <c r="AR201" s="52">
        <v>156</v>
      </c>
      <c r="AS201" s="52">
        <v>632</v>
      </c>
    </row>
    <row r="202" spans="3:45" x14ac:dyDescent="0.25">
      <c r="C202" s="39" t="s">
        <v>5855</v>
      </c>
      <c r="D202" s="38" t="s">
        <v>3039</v>
      </c>
      <c r="E202" s="38" t="s">
        <v>25</v>
      </c>
      <c r="F202" s="39" t="s">
        <v>938</v>
      </c>
      <c r="G202" t="s">
        <v>938</v>
      </c>
      <c r="H202" s="21">
        <v>9106026906</v>
      </c>
      <c r="I202" t="s">
        <v>938</v>
      </c>
      <c r="J202" s="40" t="s">
        <v>7465</v>
      </c>
      <c r="L202" s="42" t="s">
        <v>26</v>
      </c>
      <c r="M202" s="42" t="s">
        <v>1307</v>
      </c>
      <c r="N202" s="43" t="s">
        <v>938</v>
      </c>
      <c r="O202" s="15" t="s">
        <v>6267</v>
      </c>
      <c r="S202" s="40" t="s">
        <v>7160</v>
      </c>
      <c r="V202" s="40" t="s">
        <v>7160</v>
      </c>
      <c r="Y202" s="15" t="s">
        <v>6179</v>
      </c>
      <c r="AB202" s="51">
        <v>5111</v>
      </c>
      <c r="AC202" s="51">
        <v>131</v>
      </c>
      <c r="AE202" s="45">
        <v>3</v>
      </c>
      <c r="AG202" s="15">
        <v>111058</v>
      </c>
      <c r="AH202" s="46">
        <v>333174</v>
      </c>
      <c r="AL202" s="48">
        <v>8</v>
      </c>
      <c r="AN202" s="45">
        <v>26653.920000000002</v>
      </c>
      <c r="AO202" s="48">
        <v>33311</v>
      </c>
      <c r="AQ202" s="52" t="s">
        <v>7050</v>
      </c>
      <c r="AR202" s="52">
        <v>156</v>
      </c>
      <c r="AS202" s="52">
        <v>632</v>
      </c>
    </row>
    <row r="203" spans="3:45" x14ac:dyDescent="0.25">
      <c r="C203" s="39" t="s">
        <v>5855</v>
      </c>
      <c r="D203" s="38" t="s">
        <v>3039</v>
      </c>
      <c r="E203" s="38" t="s">
        <v>25</v>
      </c>
      <c r="F203" s="39" t="s">
        <v>938</v>
      </c>
      <c r="G203" t="s">
        <v>938</v>
      </c>
      <c r="H203" s="21">
        <v>9106026950</v>
      </c>
      <c r="I203" t="s">
        <v>938</v>
      </c>
      <c r="J203" s="40" t="s">
        <v>7466</v>
      </c>
      <c r="L203" s="42" t="s">
        <v>26</v>
      </c>
      <c r="M203" s="42" t="s">
        <v>1235</v>
      </c>
      <c r="N203" s="43" t="s">
        <v>938</v>
      </c>
      <c r="O203" s="15" t="s">
        <v>6268</v>
      </c>
      <c r="S203" s="40" t="s">
        <v>7467</v>
      </c>
      <c r="V203" s="40" t="s">
        <v>7467</v>
      </c>
      <c r="Y203" s="15" t="s">
        <v>6179</v>
      </c>
      <c r="AB203" s="51">
        <v>5111</v>
      </c>
      <c r="AC203" s="51">
        <v>131</v>
      </c>
      <c r="AE203" s="45">
        <v>2</v>
      </c>
      <c r="AG203" s="15">
        <v>111058</v>
      </c>
      <c r="AH203" s="46">
        <v>222116</v>
      </c>
      <c r="AL203" s="48">
        <v>8</v>
      </c>
      <c r="AN203" s="45">
        <v>17769.28</v>
      </c>
      <c r="AO203" s="48">
        <v>33311</v>
      </c>
      <c r="AQ203" s="52" t="s">
        <v>7050</v>
      </c>
      <c r="AR203" s="52">
        <v>156</v>
      </c>
      <c r="AS203" s="52">
        <v>632</v>
      </c>
    </row>
    <row r="204" spans="3:45" x14ac:dyDescent="0.25">
      <c r="C204" s="39" t="s">
        <v>5855</v>
      </c>
      <c r="D204" s="38" t="s">
        <v>3039</v>
      </c>
      <c r="E204" s="38" t="s">
        <v>25</v>
      </c>
      <c r="F204" s="39" t="s">
        <v>938</v>
      </c>
      <c r="G204" t="s">
        <v>938</v>
      </c>
      <c r="H204" s="21">
        <v>9106026916</v>
      </c>
      <c r="I204" t="s">
        <v>938</v>
      </c>
      <c r="J204" s="40" t="s">
        <v>7468</v>
      </c>
      <c r="L204" s="42" t="s">
        <v>26</v>
      </c>
      <c r="M204" s="42" t="s">
        <v>1150</v>
      </c>
      <c r="N204" s="43" t="s">
        <v>938</v>
      </c>
      <c r="O204" s="15" t="s">
        <v>6271</v>
      </c>
      <c r="S204" s="40" t="s">
        <v>7469</v>
      </c>
      <c r="V204" s="40" t="s">
        <v>7469</v>
      </c>
      <c r="Y204" s="15" t="s">
        <v>6227</v>
      </c>
      <c r="AB204" s="51">
        <v>5111</v>
      </c>
      <c r="AC204" s="51">
        <v>131</v>
      </c>
      <c r="AE204" s="45">
        <v>3</v>
      </c>
      <c r="AG204" s="15">
        <v>46000</v>
      </c>
      <c r="AH204" s="46">
        <v>138000</v>
      </c>
      <c r="AL204" s="48">
        <v>8</v>
      </c>
      <c r="AN204" s="45">
        <v>11040</v>
      </c>
      <c r="AO204" s="48">
        <v>33311</v>
      </c>
      <c r="AQ204" s="52" t="s">
        <v>7050</v>
      </c>
      <c r="AR204" s="52">
        <v>156</v>
      </c>
      <c r="AS204" s="52">
        <v>632</v>
      </c>
    </row>
    <row r="205" spans="3:45" x14ac:dyDescent="0.25">
      <c r="C205" s="39" t="s">
        <v>5855</v>
      </c>
      <c r="D205" s="38" t="s">
        <v>3039</v>
      </c>
      <c r="E205" s="38" t="s">
        <v>25</v>
      </c>
      <c r="F205" s="39" t="s">
        <v>938</v>
      </c>
      <c r="G205" t="s">
        <v>938</v>
      </c>
      <c r="H205" s="21">
        <v>9106026920</v>
      </c>
      <c r="I205" t="s">
        <v>938</v>
      </c>
      <c r="J205" s="40" t="s">
        <v>7470</v>
      </c>
      <c r="L205" s="42" t="s">
        <v>26</v>
      </c>
      <c r="M205" s="42" t="s">
        <v>1036</v>
      </c>
      <c r="N205" s="43" t="s">
        <v>938</v>
      </c>
      <c r="O205" s="15" t="s">
        <v>5917</v>
      </c>
      <c r="S205" s="40" t="s">
        <v>7457</v>
      </c>
      <c r="V205" s="40" t="s">
        <v>7457</v>
      </c>
      <c r="Y205" s="15" t="s">
        <v>6227</v>
      </c>
      <c r="AB205" s="51">
        <v>5111</v>
      </c>
      <c r="AC205" s="51">
        <v>131</v>
      </c>
      <c r="AE205" s="45">
        <v>1</v>
      </c>
      <c r="AG205" s="15">
        <v>46000</v>
      </c>
      <c r="AH205" s="46">
        <v>46000</v>
      </c>
      <c r="AL205" s="48">
        <v>8</v>
      </c>
      <c r="AN205" s="45">
        <v>3680</v>
      </c>
      <c r="AO205" s="48">
        <v>33311</v>
      </c>
      <c r="AQ205" s="52" t="s">
        <v>7050</v>
      </c>
      <c r="AR205" s="52">
        <v>156</v>
      </c>
      <c r="AS205" s="52">
        <v>632</v>
      </c>
    </row>
    <row r="206" spans="3:45" x14ac:dyDescent="0.25">
      <c r="C206" s="39" t="s">
        <v>5855</v>
      </c>
      <c r="D206" s="38" t="s">
        <v>3039</v>
      </c>
      <c r="E206" s="38" t="s">
        <v>25</v>
      </c>
      <c r="F206" s="39" t="s">
        <v>938</v>
      </c>
      <c r="G206" t="s">
        <v>938</v>
      </c>
      <c r="H206" s="21">
        <v>9106026990</v>
      </c>
      <c r="I206" t="s">
        <v>938</v>
      </c>
      <c r="J206" s="40" t="s">
        <v>7471</v>
      </c>
      <c r="L206" s="42" t="s">
        <v>26</v>
      </c>
      <c r="M206" s="42" t="s">
        <v>1135</v>
      </c>
      <c r="N206" s="43" t="s">
        <v>938</v>
      </c>
      <c r="O206" s="15" t="s">
        <v>6271</v>
      </c>
      <c r="S206" s="40" t="s">
        <v>7472</v>
      </c>
      <c r="V206" s="40" t="s">
        <v>7472</v>
      </c>
      <c r="Y206" s="15" t="s">
        <v>6183</v>
      </c>
      <c r="AB206" s="51">
        <v>5111</v>
      </c>
      <c r="AC206" s="51">
        <v>131</v>
      </c>
      <c r="AE206" s="45">
        <v>2</v>
      </c>
      <c r="AG206" s="15">
        <v>41150</v>
      </c>
      <c r="AH206" s="46">
        <v>82300</v>
      </c>
      <c r="AL206" s="48">
        <v>8</v>
      </c>
      <c r="AN206" s="45">
        <v>6584</v>
      </c>
      <c r="AO206" s="48">
        <v>33311</v>
      </c>
      <c r="AQ206" s="52" t="s">
        <v>7050</v>
      </c>
      <c r="AR206" s="52">
        <v>156</v>
      </c>
      <c r="AS206" s="52">
        <v>632</v>
      </c>
    </row>
    <row r="207" spans="3:45" x14ac:dyDescent="0.25">
      <c r="C207" s="39" t="s">
        <v>5855</v>
      </c>
      <c r="D207" s="38" t="s">
        <v>3039</v>
      </c>
      <c r="E207" s="38" t="s">
        <v>25</v>
      </c>
      <c r="F207" s="39" t="s">
        <v>938</v>
      </c>
      <c r="G207" t="s">
        <v>938</v>
      </c>
      <c r="H207" s="21">
        <v>9106026990</v>
      </c>
      <c r="I207" t="s">
        <v>938</v>
      </c>
      <c r="J207" s="40" t="s">
        <v>7471</v>
      </c>
      <c r="L207" s="42" t="s">
        <v>26</v>
      </c>
      <c r="M207" s="42" t="s">
        <v>1135</v>
      </c>
      <c r="N207" s="43" t="s">
        <v>938</v>
      </c>
      <c r="O207" s="15" t="s">
        <v>6271</v>
      </c>
      <c r="S207" s="40" t="s">
        <v>7472</v>
      </c>
      <c r="V207" s="40" t="s">
        <v>7472</v>
      </c>
      <c r="Y207" s="15" t="s">
        <v>6227</v>
      </c>
      <c r="AB207" s="51">
        <v>5111</v>
      </c>
      <c r="AC207" s="51">
        <v>131</v>
      </c>
      <c r="AE207" s="45">
        <v>5</v>
      </c>
      <c r="AG207" s="15">
        <v>46000</v>
      </c>
      <c r="AH207" s="46">
        <v>230000</v>
      </c>
      <c r="AL207" s="48">
        <v>8</v>
      </c>
      <c r="AN207" s="45">
        <v>18400</v>
      </c>
      <c r="AO207" s="48">
        <v>33311</v>
      </c>
      <c r="AQ207" s="52" t="s">
        <v>7050</v>
      </c>
      <c r="AR207" s="52">
        <v>156</v>
      </c>
      <c r="AS207" s="52">
        <v>632</v>
      </c>
    </row>
    <row r="208" spans="3:45" x14ac:dyDescent="0.25">
      <c r="C208" s="39" t="s">
        <v>5855</v>
      </c>
      <c r="D208" s="38" t="s">
        <v>3039</v>
      </c>
      <c r="E208" s="38" t="s">
        <v>25</v>
      </c>
      <c r="F208" s="39" t="s">
        <v>938</v>
      </c>
      <c r="G208" t="s">
        <v>938</v>
      </c>
      <c r="H208" s="21">
        <v>9106027027</v>
      </c>
      <c r="I208" t="s">
        <v>938</v>
      </c>
      <c r="J208" s="40" t="s">
        <v>7473</v>
      </c>
      <c r="L208" s="42" t="s">
        <v>26</v>
      </c>
      <c r="M208" s="42" t="s">
        <v>1385</v>
      </c>
      <c r="N208" s="43" t="s">
        <v>938</v>
      </c>
      <c r="O208" s="15" t="s">
        <v>5949</v>
      </c>
      <c r="S208" s="40" t="s">
        <v>7474</v>
      </c>
      <c r="V208" s="40" t="s">
        <v>7474</v>
      </c>
      <c r="Y208" s="15" t="s">
        <v>6179</v>
      </c>
      <c r="AB208" s="51">
        <v>5111</v>
      </c>
      <c r="AC208" s="51">
        <v>131</v>
      </c>
      <c r="AE208" s="45">
        <v>1</v>
      </c>
      <c r="AG208" s="15">
        <v>111058</v>
      </c>
      <c r="AH208" s="46">
        <v>111058</v>
      </c>
      <c r="AL208" s="48">
        <v>8</v>
      </c>
      <c r="AN208" s="45">
        <v>8884.64</v>
      </c>
      <c r="AO208" s="48">
        <v>33311</v>
      </c>
      <c r="AQ208" s="52" t="s">
        <v>7050</v>
      </c>
      <c r="AR208" s="52">
        <v>156</v>
      </c>
      <c r="AS208" s="52">
        <v>632</v>
      </c>
    </row>
    <row r="209" spans="3:45" x14ac:dyDescent="0.25">
      <c r="C209" s="39" t="s">
        <v>5855</v>
      </c>
      <c r="D209" s="38" t="s">
        <v>3039</v>
      </c>
      <c r="E209" s="38" t="s">
        <v>25</v>
      </c>
      <c r="F209" s="39" t="s">
        <v>938</v>
      </c>
      <c r="G209" t="s">
        <v>938</v>
      </c>
      <c r="H209" s="21">
        <v>9106027107</v>
      </c>
      <c r="I209" t="s">
        <v>938</v>
      </c>
      <c r="J209" s="40" t="s">
        <v>7480</v>
      </c>
      <c r="L209" s="42" t="s">
        <v>26</v>
      </c>
      <c r="M209" s="42" t="s">
        <v>1232</v>
      </c>
      <c r="N209" s="43" t="s">
        <v>938</v>
      </c>
      <c r="O209" s="15" t="s">
        <v>6015</v>
      </c>
      <c r="S209" s="40" t="s">
        <v>7481</v>
      </c>
      <c r="V209" s="40" t="s">
        <v>7481</v>
      </c>
      <c r="Y209" s="15" t="s">
        <v>6179</v>
      </c>
      <c r="AB209" s="51">
        <v>5111</v>
      </c>
      <c r="AC209" s="51">
        <v>131</v>
      </c>
      <c r="AE209" s="45">
        <v>2</v>
      </c>
      <c r="AG209" s="15">
        <v>111058</v>
      </c>
      <c r="AH209" s="46">
        <v>222116</v>
      </c>
      <c r="AL209" s="48">
        <v>8</v>
      </c>
      <c r="AN209" s="45">
        <v>17769.28</v>
      </c>
      <c r="AO209" s="48">
        <v>33311</v>
      </c>
      <c r="AQ209" s="52" t="s">
        <v>7050</v>
      </c>
      <c r="AR209" s="52">
        <v>156</v>
      </c>
      <c r="AS209" s="52">
        <v>632</v>
      </c>
    </row>
    <row r="210" spans="3:45" x14ac:dyDescent="0.25">
      <c r="C210" s="39" t="s">
        <v>5855</v>
      </c>
      <c r="D210" s="38" t="s">
        <v>3039</v>
      </c>
      <c r="E210" s="38" t="s">
        <v>25</v>
      </c>
      <c r="F210" s="39" t="s">
        <v>938</v>
      </c>
      <c r="G210" t="s">
        <v>938</v>
      </c>
      <c r="H210" s="21">
        <v>9106027056</v>
      </c>
      <c r="I210" t="s">
        <v>938</v>
      </c>
      <c r="J210" s="40" t="s">
        <v>7482</v>
      </c>
      <c r="L210" s="42" t="s">
        <v>26</v>
      </c>
      <c r="M210" s="42" t="s">
        <v>1268</v>
      </c>
      <c r="N210" s="43" t="s">
        <v>938</v>
      </c>
      <c r="O210" s="15" t="s">
        <v>6266</v>
      </c>
      <c r="S210" s="40" t="s">
        <v>7483</v>
      </c>
      <c r="V210" s="40" t="s">
        <v>7483</v>
      </c>
      <c r="Y210" s="15" t="s">
        <v>6128</v>
      </c>
      <c r="AB210" s="51">
        <v>5111</v>
      </c>
      <c r="AC210" s="51">
        <v>131</v>
      </c>
      <c r="AE210" s="45">
        <v>3</v>
      </c>
      <c r="AG210" s="15">
        <v>60885</v>
      </c>
      <c r="AH210" s="46">
        <v>182655</v>
      </c>
      <c r="AL210" s="48">
        <v>8</v>
      </c>
      <c r="AN210" s="45">
        <v>14612.4</v>
      </c>
      <c r="AO210" s="48">
        <v>33311</v>
      </c>
      <c r="AQ210" s="52" t="s">
        <v>7050</v>
      </c>
      <c r="AR210" s="52">
        <v>156</v>
      </c>
      <c r="AS210" s="52">
        <v>632</v>
      </c>
    </row>
    <row r="211" spans="3:45" x14ac:dyDescent="0.25">
      <c r="C211" s="39" t="s">
        <v>5855</v>
      </c>
      <c r="D211" s="38" t="s">
        <v>3039</v>
      </c>
      <c r="E211" s="38" t="s">
        <v>25</v>
      </c>
      <c r="F211" s="39" t="s">
        <v>938</v>
      </c>
      <c r="G211" t="s">
        <v>938</v>
      </c>
      <c r="H211" s="21">
        <v>9106027056</v>
      </c>
      <c r="I211" t="s">
        <v>938</v>
      </c>
      <c r="J211" s="40" t="s">
        <v>7482</v>
      </c>
      <c r="L211" s="42" t="s">
        <v>26</v>
      </c>
      <c r="M211" s="42" t="s">
        <v>1268</v>
      </c>
      <c r="N211" s="43" t="s">
        <v>938</v>
      </c>
      <c r="O211" s="15" t="s">
        <v>6266</v>
      </c>
      <c r="S211" s="40" t="s">
        <v>7483</v>
      </c>
      <c r="V211" s="40" t="s">
        <v>7483</v>
      </c>
      <c r="Y211" s="15" t="s">
        <v>6227</v>
      </c>
      <c r="AB211" s="51">
        <v>5111</v>
      </c>
      <c r="AC211" s="51">
        <v>131</v>
      </c>
      <c r="AE211" s="45">
        <v>2</v>
      </c>
      <c r="AG211" s="15">
        <v>46000</v>
      </c>
      <c r="AH211" s="46">
        <v>92000</v>
      </c>
      <c r="AL211" s="48">
        <v>8</v>
      </c>
      <c r="AN211" s="45">
        <v>7360</v>
      </c>
      <c r="AO211" s="48">
        <v>33311</v>
      </c>
      <c r="AQ211" s="52" t="s">
        <v>7050</v>
      </c>
      <c r="AR211" s="52">
        <v>156</v>
      </c>
      <c r="AS211" s="52">
        <v>632</v>
      </c>
    </row>
    <row r="212" spans="3:45" x14ac:dyDescent="0.25">
      <c r="C212" s="39" t="s">
        <v>5855</v>
      </c>
      <c r="D212" s="38" t="s">
        <v>3039</v>
      </c>
      <c r="E212" s="38" t="s">
        <v>25</v>
      </c>
      <c r="F212" s="39" t="s">
        <v>938</v>
      </c>
      <c r="G212" t="s">
        <v>938</v>
      </c>
      <c r="H212" s="21">
        <v>9106027173</v>
      </c>
      <c r="I212" t="s">
        <v>938</v>
      </c>
      <c r="J212" s="40" t="s">
        <v>7488</v>
      </c>
      <c r="L212" s="42" t="s">
        <v>26</v>
      </c>
      <c r="M212" s="42" t="s">
        <v>1096</v>
      </c>
      <c r="N212" s="43" t="s">
        <v>938</v>
      </c>
      <c r="O212" s="15" t="s">
        <v>6266</v>
      </c>
      <c r="S212" s="40" t="s">
        <v>7489</v>
      </c>
      <c r="V212" s="40" t="s">
        <v>7489</v>
      </c>
      <c r="Y212" s="15" t="s">
        <v>6128</v>
      </c>
      <c r="AB212" s="51">
        <v>5111</v>
      </c>
      <c r="AC212" s="51">
        <v>131</v>
      </c>
      <c r="AE212" s="45">
        <v>2</v>
      </c>
      <c r="AG212" s="15">
        <v>60885</v>
      </c>
      <c r="AH212" s="46">
        <v>121770</v>
      </c>
      <c r="AL212" s="48">
        <v>8</v>
      </c>
      <c r="AN212" s="45">
        <v>9741.6</v>
      </c>
      <c r="AO212" s="48">
        <v>33311</v>
      </c>
      <c r="AQ212" s="52" t="s">
        <v>7050</v>
      </c>
      <c r="AR212" s="52">
        <v>156</v>
      </c>
      <c r="AS212" s="52">
        <v>632</v>
      </c>
    </row>
    <row r="213" spans="3:45" x14ac:dyDescent="0.25">
      <c r="C213" s="39" t="s">
        <v>5855</v>
      </c>
      <c r="D213" s="38" t="s">
        <v>3039</v>
      </c>
      <c r="E213" s="38" t="s">
        <v>25</v>
      </c>
      <c r="F213" s="39" t="s">
        <v>938</v>
      </c>
      <c r="G213" t="s">
        <v>938</v>
      </c>
      <c r="H213" s="21">
        <v>9106027173</v>
      </c>
      <c r="I213" t="s">
        <v>938</v>
      </c>
      <c r="J213" s="40" t="s">
        <v>7488</v>
      </c>
      <c r="L213" s="42" t="s">
        <v>26</v>
      </c>
      <c r="M213" s="42" t="s">
        <v>1096</v>
      </c>
      <c r="N213" s="43" t="s">
        <v>938</v>
      </c>
      <c r="O213" s="15" t="s">
        <v>6266</v>
      </c>
      <c r="S213" s="40" t="s">
        <v>7489</v>
      </c>
      <c r="V213" s="40" t="s">
        <v>7489</v>
      </c>
      <c r="Y213" s="15" t="s">
        <v>6143</v>
      </c>
      <c r="AB213" s="51">
        <v>5111</v>
      </c>
      <c r="AC213" s="51">
        <v>131</v>
      </c>
      <c r="AE213" s="45">
        <v>1</v>
      </c>
      <c r="AG213" s="15">
        <v>70950</v>
      </c>
      <c r="AH213" s="46">
        <v>70950</v>
      </c>
      <c r="AL213" s="48">
        <v>8</v>
      </c>
      <c r="AN213" s="45">
        <v>5676</v>
      </c>
      <c r="AO213" s="48">
        <v>33311</v>
      </c>
      <c r="AQ213" s="52" t="s">
        <v>7050</v>
      </c>
      <c r="AR213" s="52">
        <v>156</v>
      </c>
      <c r="AS213" s="52">
        <v>632</v>
      </c>
    </row>
    <row r="214" spans="3:45" x14ac:dyDescent="0.25">
      <c r="C214" s="39" t="s">
        <v>5855</v>
      </c>
      <c r="D214" s="38" t="s">
        <v>3039</v>
      </c>
      <c r="E214" s="38" t="s">
        <v>25</v>
      </c>
      <c r="F214" s="39" t="s">
        <v>938</v>
      </c>
      <c r="G214" t="s">
        <v>938</v>
      </c>
      <c r="H214" s="21">
        <v>9106027173</v>
      </c>
      <c r="I214" t="s">
        <v>938</v>
      </c>
      <c r="J214" s="40" t="s">
        <v>7488</v>
      </c>
      <c r="L214" s="42" t="s">
        <v>26</v>
      </c>
      <c r="M214" s="42" t="s">
        <v>1096</v>
      </c>
      <c r="N214" s="43" t="s">
        <v>938</v>
      </c>
      <c r="O214" s="15" t="s">
        <v>6266</v>
      </c>
      <c r="S214" s="40" t="s">
        <v>7489</v>
      </c>
      <c r="V214" s="40" t="s">
        <v>7489</v>
      </c>
      <c r="Y214" s="15" t="s">
        <v>6227</v>
      </c>
      <c r="AB214" s="51">
        <v>5111</v>
      </c>
      <c r="AC214" s="51">
        <v>131</v>
      </c>
      <c r="AE214" s="45">
        <v>1</v>
      </c>
      <c r="AG214" s="15">
        <v>46000</v>
      </c>
      <c r="AH214" s="46">
        <v>46000</v>
      </c>
      <c r="AL214" s="48">
        <v>8</v>
      </c>
      <c r="AN214" s="45">
        <v>3680</v>
      </c>
      <c r="AO214" s="48">
        <v>33311</v>
      </c>
      <c r="AQ214" s="52" t="s">
        <v>7050</v>
      </c>
      <c r="AR214" s="52">
        <v>156</v>
      </c>
      <c r="AS214" s="52">
        <v>632</v>
      </c>
    </row>
    <row r="215" spans="3:45" x14ac:dyDescent="0.25">
      <c r="C215" s="39" t="s">
        <v>5855</v>
      </c>
      <c r="D215" s="38" t="s">
        <v>3039</v>
      </c>
      <c r="E215" s="38" t="s">
        <v>25</v>
      </c>
      <c r="F215" s="39" t="s">
        <v>938</v>
      </c>
      <c r="G215" t="s">
        <v>938</v>
      </c>
      <c r="H215" s="21">
        <v>9106027173</v>
      </c>
      <c r="I215" t="s">
        <v>938</v>
      </c>
      <c r="J215" s="40" t="s">
        <v>7488</v>
      </c>
      <c r="L215" s="42" t="s">
        <v>26</v>
      </c>
      <c r="M215" s="42" t="s">
        <v>1096</v>
      </c>
      <c r="N215" s="43" t="s">
        <v>938</v>
      </c>
      <c r="O215" s="15" t="s">
        <v>6266</v>
      </c>
      <c r="S215" s="40" t="s">
        <v>7489</v>
      </c>
      <c r="V215" s="40" t="s">
        <v>7489</v>
      </c>
      <c r="Y215" s="15" t="s">
        <v>6254</v>
      </c>
      <c r="AB215" s="51">
        <v>5111</v>
      </c>
      <c r="AC215" s="51">
        <v>131</v>
      </c>
      <c r="AE215" s="45">
        <v>1</v>
      </c>
      <c r="AG215" s="15">
        <v>45588</v>
      </c>
      <c r="AH215" s="46">
        <v>45588</v>
      </c>
      <c r="AL215" s="48">
        <v>8</v>
      </c>
      <c r="AN215" s="45">
        <v>3647.04</v>
      </c>
      <c r="AO215" s="48">
        <v>33311</v>
      </c>
      <c r="AQ215" s="52" t="s">
        <v>7050</v>
      </c>
      <c r="AR215" s="52">
        <v>156</v>
      </c>
      <c r="AS215" s="52">
        <v>632</v>
      </c>
    </row>
    <row r="216" spans="3:45" x14ac:dyDescent="0.25">
      <c r="C216" s="39" t="s">
        <v>5855</v>
      </c>
      <c r="D216" s="38" t="s">
        <v>3039</v>
      </c>
      <c r="E216" s="38" t="s">
        <v>25</v>
      </c>
      <c r="F216" s="39" t="s">
        <v>938</v>
      </c>
      <c r="G216" t="s">
        <v>938</v>
      </c>
      <c r="H216" s="21">
        <v>9106027173</v>
      </c>
      <c r="I216" t="s">
        <v>938</v>
      </c>
      <c r="J216" s="40" t="s">
        <v>7488</v>
      </c>
      <c r="L216" s="42" t="s">
        <v>26</v>
      </c>
      <c r="M216" s="42" t="s">
        <v>1096</v>
      </c>
      <c r="N216" s="43" t="s">
        <v>938</v>
      </c>
      <c r="O216" s="15" t="s">
        <v>6266</v>
      </c>
      <c r="S216" s="40" t="s">
        <v>7489</v>
      </c>
      <c r="V216" s="40" t="s">
        <v>7489</v>
      </c>
      <c r="Y216" s="15" t="s">
        <v>6179</v>
      </c>
      <c r="AB216" s="51">
        <v>5111</v>
      </c>
      <c r="AC216" s="51">
        <v>131</v>
      </c>
      <c r="AE216" s="45">
        <v>1</v>
      </c>
      <c r="AG216" s="15">
        <v>111058</v>
      </c>
      <c r="AH216" s="46">
        <v>111058</v>
      </c>
      <c r="AL216" s="48">
        <v>8</v>
      </c>
      <c r="AN216" s="45">
        <v>8884.64</v>
      </c>
      <c r="AO216" s="48">
        <v>33311</v>
      </c>
      <c r="AQ216" s="52" t="s">
        <v>7050</v>
      </c>
      <c r="AR216" s="52">
        <v>156</v>
      </c>
      <c r="AS216" s="52">
        <v>632</v>
      </c>
    </row>
    <row r="217" spans="3:45" x14ac:dyDescent="0.25">
      <c r="C217" s="39" t="s">
        <v>5855</v>
      </c>
      <c r="D217" s="38" t="s">
        <v>3039</v>
      </c>
      <c r="E217" s="38" t="s">
        <v>25</v>
      </c>
      <c r="F217" s="39" t="s">
        <v>938</v>
      </c>
      <c r="G217" t="s">
        <v>938</v>
      </c>
      <c r="H217" s="21">
        <v>9106027250</v>
      </c>
      <c r="I217" t="s">
        <v>938</v>
      </c>
      <c r="J217" s="40" t="s">
        <v>7492</v>
      </c>
      <c r="L217" s="42" t="s">
        <v>26</v>
      </c>
      <c r="M217" s="42" t="s">
        <v>1220</v>
      </c>
      <c r="N217" s="43" t="s">
        <v>938</v>
      </c>
      <c r="O217" s="15" t="s">
        <v>5917</v>
      </c>
      <c r="S217" s="40" t="s">
        <v>7075</v>
      </c>
      <c r="V217" s="40" t="s">
        <v>7075</v>
      </c>
      <c r="Y217" s="15" t="s">
        <v>6128</v>
      </c>
      <c r="AB217" s="51">
        <v>5111</v>
      </c>
      <c r="AC217" s="51">
        <v>131</v>
      </c>
      <c r="AE217" s="45">
        <v>1</v>
      </c>
      <c r="AG217" s="15">
        <v>60885</v>
      </c>
      <c r="AH217" s="46">
        <v>60885</v>
      </c>
      <c r="AL217" s="48">
        <v>8</v>
      </c>
      <c r="AN217" s="45">
        <v>4870.8</v>
      </c>
      <c r="AO217" s="48">
        <v>33311</v>
      </c>
      <c r="AQ217" s="52" t="s">
        <v>7050</v>
      </c>
      <c r="AR217" s="52">
        <v>156</v>
      </c>
      <c r="AS217" s="52">
        <v>632</v>
      </c>
    </row>
    <row r="218" spans="3:45" x14ac:dyDescent="0.25">
      <c r="C218" s="39" t="s">
        <v>5855</v>
      </c>
      <c r="D218" s="38" t="s">
        <v>3039</v>
      </c>
      <c r="E218" s="38" t="s">
        <v>25</v>
      </c>
      <c r="F218" s="39" t="s">
        <v>938</v>
      </c>
      <c r="G218" t="s">
        <v>938</v>
      </c>
      <c r="H218" s="21">
        <v>9106027324</v>
      </c>
      <c r="I218" t="s">
        <v>938</v>
      </c>
      <c r="J218" s="40" t="s">
        <v>7493</v>
      </c>
      <c r="L218" s="42" t="s">
        <v>26</v>
      </c>
      <c r="M218" s="42" t="s">
        <v>1247</v>
      </c>
      <c r="N218" s="43" t="s">
        <v>938</v>
      </c>
      <c r="O218" s="15" t="s">
        <v>5994</v>
      </c>
      <c r="S218" s="40" t="s">
        <v>7494</v>
      </c>
      <c r="V218" s="40" t="s">
        <v>7494</v>
      </c>
      <c r="Y218" s="15" t="s">
        <v>6227</v>
      </c>
      <c r="AB218" s="51">
        <v>5111</v>
      </c>
      <c r="AC218" s="51">
        <v>131</v>
      </c>
      <c r="AE218" s="45">
        <v>1</v>
      </c>
      <c r="AG218" s="15">
        <v>46000</v>
      </c>
      <c r="AH218" s="46">
        <v>46000</v>
      </c>
      <c r="AL218" s="48">
        <v>8</v>
      </c>
      <c r="AN218" s="45">
        <v>3680</v>
      </c>
      <c r="AO218" s="48">
        <v>33311</v>
      </c>
      <c r="AQ218" s="52" t="s">
        <v>7050</v>
      </c>
      <c r="AR218" s="52">
        <v>156</v>
      </c>
      <c r="AS218" s="52">
        <v>632</v>
      </c>
    </row>
    <row r="219" spans="3:45" x14ac:dyDescent="0.25">
      <c r="C219" s="39" t="s">
        <v>5855</v>
      </c>
      <c r="D219" s="38" t="s">
        <v>3039</v>
      </c>
      <c r="E219" s="38" t="s">
        <v>25</v>
      </c>
      <c r="F219" s="39" t="s">
        <v>938</v>
      </c>
      <c r="G219" t="s">
        <v>938</v>
      </c>
      <c r="H219" s="21">
        <v>9106027377</v>
      </c>
      <c r="I219" t="s">
        <v>938</v>
      </c>
      <c r="J219" s="40" t="s">
        <v>7495</v>
      </c>
      <c r="L219" s="42" t="s">
        <v>26</v>
      </c>
      <c r="M219" s="42" t="s">
        <v>1172</v>
      </c>
      <c r="N219" s="43" t="s">
        <v>938</v>
      </c>
      <c r="O219" s="15" t="s">
        <v>6266</v>
      </c>
      <c r="S219" s="40" t="s">
        <v>7496</v>
      </c>
      <c r="V219" s="40" t="s">
        <v>7496</v>
      </c>
      <c r="Y219" s="15" t="s">
        <v>6143</v>
      </c>
      <c r="AB219" s="51">
        <v>5111</v>
      </c>
      <c r="AC219" s="51">
        <v>131</v>
      </c>
      <c r="AE219" s="45">
        <v>1</v>
      </c>
      <c r="AG219" s="15">
        <v>70950</v>
      </c>
      <c r="AH219" s="46">
        <v>70950</v>
      </c>
      <c r="AL219" s="48">
        <v>8</v>
      </c>
      <c r="AN219" s="45">
        <v>5676</v>
      </c>
      <c r="AO219" s="48">
        <v>33311</v>
      </c>
      <c r="AQ219" s="52" t="s">
        <v>7050</v>
      </c>
      <c r="AR219" s="52">
        <v>156</v>
      </c>
      <c r="AS219" s="52">
        <v>632</v>
      </c>
    </row>
    <row r="220" spans="3:45" x14ac:dyDescent="0.25">
      <c r="C220" s="39" t="s">
        <v>5855</v>
      </c>
      <c r="D220" s="38" t="s">
        <v>3039</v>
      </c>
      <c r="E220" s="38" t="s">
        <v>25</v>
      </c>
      <c r="F220" s="39" t="s">
        <v>938</v>
      </c>
      <c r="G220" t="s">
        <v>938</v>
      </c>
      <c r="H220" s="21">
        <v>9106027356</v>
      </c>
      <c r="I220" t="s">
        <v>938</v>
      </c>
      <c r="J220" s="40" t="s">
        <v>7497</v>
      </c>
      <c r="L220" s="42" t="s">
        <v>26</v>
      </c>
      <c r="M220" s="42" t="s">
        <v>1280</v>
      </c>
      <c r="N220" s="43" t="s">
        <v>938</v>
      </c>
      <c r="O220" s="15" t="s">
        <v>6267</v>
      </c>
      <c r="S220" s="40" t="s">
        <v>7498</v>
      </c>
      <c r="V220" s="40" t="s">
        <v>7498</v>
      </c>
      <c r="Y220" s="15" t="s">
        <v>6227</v>
      </c>
      <c r="AB220" s="51">
        <v>5111</v>
      </c>
      <c r="AC220" s="51">
        <v>131</v>
      </c>
      <c r="AE220" s="45">
        <v>2</v>
      </c>
      <c r="AG220" s="15">
        <v>46000</v>
      </c>
      <c r="AH220" s="46">
        <v>92000</v>
      </c>
      <c r="AL220" s="48">
        <v>8</v>
      </c>
      <c r="AN220" s="45">
        <v>7360</v>
      </c>
      <c r="AO220" s="48">
        <v>33311</v>
      </c>
      <c r="AQ220" s="52" t="s">
        <v>7050</v>
      </c>
      <c r="AR220" s="52">
        <v>156</v>
      </c>
      <c r="AS220" s="52">
        <v>632</v>
      </c>
    </row>
    <row r="221" spans="3:45" x14ac:dyDescent="0.25">
      <c r="C221" s="39" t="s">
        <v>5855</v>
      </c>
      <c r="D221" s="38" t="s">
        <v>3039</v>
      </c>
      <c r="E221" s="38" t="s">
        <v>25</v>
      </c>
      <c r="F221" s="39" t="s">
        <v>938</v>
      </c>
      <c r="G221" t="s">
        <v>938</v>
      </c>
      <c r="H221" s="21">
        <v>9106027334</v>
      </c>
      <c r="I221" t="s">
        <v>938</v>
      </c>
      <c r="J221" s="40" t="s">
        <v>7499</v>
      </c>
      <c r="L221" s="42" t="s">
        <v>26</v>
      </c>
      <c r="M221" s="42" t="s">
        <v>1238</v>
      </c>
      <c r="N221" s="43" t="s">
        <v>938</v>
      </c>
      <c r="O221" s="15" t="s">
        <v>6266</v>
      </c>
      <c r="S221" s="40" t="s">
        <v>7500</v>
      </c>
      <c r="V221" s="40" t="s">
        <v>7500</v>
      </c>
      <c r="Y221" s="15" t="s">
        <v>6179</v>
      </c>
      <c r="AB221" s="51">
        <v>5111</v>
      </c>
      <c r="AC221" s="51">
        <v>131</v>
      </c>
      <c r="AE221" s="45">
        <v>1</v>
      </c>
      <c r="AG221" s="15">
        <v>111058</v>
      </c>
      <c r="AH221" s="46">
        <v>111058</v>
      </c>
      <c r="AL221" s="48">
        <v>8</v>
      </c>
      <c r="AN221" s="45">
        <v>8884.64</v>
      </c>
      <c r="AO221" s="48">
        <v>33311</v>
      </c>
      <c r="AQ221" s="52" t="s">
        <v>7050</v>
      </c>
      <c r="AR221" s="52">
        <v>156</v>
      </c>
      <c r="AS221" s="52">
        <v>632</v>
      </c>
    </row>
    <row r="222" spans="3:45" x14ac:dyDescent="0.25">
      <c r="C222" s="39" t="s">
        <v>5855</v>
      </c>
      <c r="D222" s="38" t="s">
        <v>3039</v>
      </c>
      <c r="E222" s="38" t="s">
        <v>25</v>
      </c>
      <c r="F222" s="39" t="s">
        <v>938</v>
      </c>
      <c r="G222" t="s">
        <v>938</v>
      </c>
      <c r="H222" s="21">
        <v>9106027438</v>
      </c>
      <c r="I222" t="s">
        <v>938</v>
      </c>
      <c r="J222" s="40" t="s">
        <v>7501</v>
      </c>
      <c r="L222" s="42" t="s">
        <v>26</v>
      </c>
      <c r="M222" s="42" t="s">
        <v>1093</v>
      </c>
      <c r="N222" s="43" t="s">
        <v>938</v>
      </c>
      <c r="O222" s="15" t="s">
        <v>6266</v>
      </c>
      <c r="S222" s="40" t="s">
        <v>7502</v>
      </c>
      <c r="V222" s="40" t="s">
        <v>7502</v>
      </c>
      <c r="Y222" s="15" t="s">
        <v>6254</v>
      </c>
      <c r="AB222" s="51">
        <v>5111</v>
      </c>
      <c r="AC222" s="51">
        <v>131</v>
      </c>
      <c r="AE222" s="45">
        <v>1</v>
      </c>
      <c r="AG222" s="15">
        <v>45588</v>
      </c>
      <c r="AH222" s="46">
        <v>45588</v>
      </c>
      <c r="AL222" s="48">
        <v>8</v>
      </c>
      <c r="AN222" s="45">
        <v>3647.04</v>
      </c>
      <c r="AO222" s="48">
        <v>33311</v>
      </c>
      <c r="AQ222" s="52" t="s">
        <v>7050</v>
      </c>
      <c r="AR222" s="52">
        <v>156</v>
      </c>
      <c r="AS222" s="52">
        <v>632</v>
      </c>
    </row>
    <row r="223" spans="3:45" x14ac:dyDescent="0.25">
      <c r="C223" s="39" t="s">
        <v>5855</v>
      </c>
      <c r="D223" s="38" t="s">
        <v>3039</v>
      </c>
      <c r="E223" s="38" t="s">
        <v>25</v>
      </c>
      <c r="F223" s="39" t="s">
        <v>938</v>
      </c>
      <c r="G223" t="s">
        <v>938</v>
      </c>
      <c r="H223" s="21">
        <v>9106027610</v>
      </c>
      <c r="I223" t="s">
        <v>938</v>
      </c>
      <c r="J223" s="40" t="s">
        <v>7508</v>
      </c>
      <c r="L223" s="42" t="s">
        <v>26</v>
      </c>
      <c r="M223" s="42" t="s">
        <v>1193</v>
      </c>
      <c r="N223" s="43" t="s">
        <v>938</v>
      </c>
      <c r="O223" s="15" t="s">
        <v>6032</v>
      </c>
      <c r="S223" s="40" t="s">
        <v>7509</v>
      </c>
      <c r="V223" s="40" t="s">
        <v>7509</v>
      </c>
      <c r="Y223" s="15" t="s">
        <v>6179</v>
      </c>
      <c r="AB223" s="51">
        <v>5111</v>
      </c>
      <c r="AC223" s="51">
        <v>131</v>
      </c>
      <c r="AE223" s="45">
        <v>2</v>
      </c>
      <c r="AG223" s="15">
        <v>111058</v>
      </c>
      <c r="AH223" s="46">
        <v>222116</v>
      </c>
      <c r="AL223" s="48">
        <v>8</v>
      </c>
      <c r="AN223" s="45">
        <v>17769.28</v>
      </c>
      <c r="AO223" s="48">
        <v>33311</v>
      </c>
      <c r="AQ223" s="52" t="s">
        <v>7050</v>
      </c>
      <c r="AR223" s="52">
        <v>156</v>
      </c>
      <c r="AS223" s="52">
        <v>632</v>
      </c>
    </row>
    <row r="224" spans="3:45" x14ac:dyDescent="0.25">
      <c r="C224" s="39" t="s">
        <v>5855</v>
      </c>
      <c r="D224" s="38" t="s">
        <v>3039</v>
      </c>
      <c r="E224" s="38" t="s">
        <v>25</v>
      </c>
      <c r="F224" s="39" t="s">
        <v>938</v>
      </c>
      <c r="G224" t="s">
        <v>938</v>
      </c>
      <c r="H224" s="21">
        <v>9106027555</v>
      </c>
      <c r="I224" t="s">
        <v>938</v>
      </c>
      <c r="J224" s="40" t="s">
        <v>7510</v>
      </c>
      <c r="L224" s="42" t="s">
        <v>26</v>
      </c>
      <c r="M224" s="42" t="s">
        <v>1147</v>
      </c>
      <c r="N224" s="43" t="s">
        <v>938</v>
      </c>
      <c r="O224" s="15" t="s">
        <v>5917</v>
      </c>
      <c r="S224" s="40" t="s">
        <v>7511</v>
      </c>
      <c r="V224" s="40" t="s">
        <v>7511</v>
      </c>
      <c r="Y224" s="15" t="s">
        <v>6172</v>
      </c>
      <c r="AB224" s="51">
        <v>5111</v>
      </c>
      <c r="AC224" s="51">
        <v>131</v>
      </c>
      <c r="AE224" s="45">
        <v>1</v>
      </c>
      <c r="AG224" s="15">
        <v>49500</v>
      </c>
      <c r="AH224" s="46">
        <v>49500</v>
      </c>
      <c r="AL224" s="48">
        <v>8</v>
      </c>
      <c r="AN224" s="45">
        <v>3960</v>
      </c>
      <c r="AO224" s="48">
        <v>33311</v>
      </c>
      <c r="AQ224" s="52" t="s">
        <v>7050</v>
      </c>
      <c r="AR224" s="52">
        <v>156</v>
      </c>
      <c r="AS224" s="52">
        <v>632</v>
      </c>
    </row>
    <row r="225" spans="3:45" x14ac:dyDescent="0.25">
      <c r="C225" s="39" t="s">
        <v>5855</v>
      </c>
      <c r="D225" s="38" t="s">
        <v>3039</v>
      </c>
      <c r="E225" s="38" t="s">
        <v>25</v>
      </c>
      <c r="F225" s="39" t="s">
        <v>938</v>
      </c>
      <c r="G225" t="s">
        <v>938</v>
      </c>
      <c r="H225" s="21">
        <v>9106027555</v>
      </c>
      <c r="I225" t="s">
        <v>938</v>
      </c>
      <c r="J225" s="40" t="s">
        <v>7510</v>
      </c>
      <c r="L225" s="42" t="s">
        <v>26</v>
      </c>
      <c r="M225" s="42" t="s">
        <v>1147</v>
      </c>
      <c r="N225" s="43" t="s">
        <v>938</v>
      </c>
      <c r="O225" s="15" t="s">
        <v>5917</v>
      </c>
      <c r="S225" s="40" t="s">
        <v>7511</v>
      </c>
      <c r="V225" s="40" t="s">
        <v>7511</v>
      </c>
      <c r="Y225" s="15" t="s">
        <v>6254</v>
      </c>
      <c r="AB225" s="51">
        <v>5111</v>
      </c>
      <c r="AC225" s="51">
        <v>131</v>
      </c>
      <c r="AE225" s="45">
        <v>1</v>
      </c>
      <c r="AG225" s="15">
        <v>45588</v>
      </c>
      <c r="AH225" s="46">
        <v>45588</v>
      </c>
      <c r="AL225" s="48">
        <v>8</v>
      </c>
      <c r="AN225" s="45">
        <v>3647.04</v>
      </c>
      <c r="AO225" s="48">
        <v>33311</v>
      </c>
      <c r="AQ225" s="52" t="s">
        <v>7050</v>
      </c>
      <c r="AR225" s="52">
        <v>156</v>
      </c>
      <c r="AS225" s="52">
        <v>632</v>
      </c>
    </row>
    <row r="226" spans="3:45" x14ac:dyDescent="0.25">
      <c r="C226" s="39" t="s">
        <v>5855</v>
      </c>
      <c r="D226" s="38" t="s">
        <v>3039</v>
      </c>
      <c r="E226" s="38" t="s">
        <v>25</v>
      </c>
      <c r="F226" s="39" t="s">
        <v>938</v>
      </c>
      <c r="G226" t="s">
        <v>938</v>
      </c>
      <c r="H226" s="21">
        <v>9106027755</v>
      </c>
      <c r="I226" t="s">
        <v>938</v>
      </c>
      <c r="J226" s="40" t="s">
        <v>7525</v>
      </c>
      <c r="L226" s="42" t="s">
        <v>26</v>
      </c>
      <c r="M226" s="42" t="s">
        <v>1072</v>
      </c>
      <c r="N226" s="43" t="s">
        <v>938</v>
      </c>
      <c r="O226" s="15" t="s">
        <v>6266</v>
      </c>
      <c r="S226" s="40" t="s">
        <v>7526</v>
      </c>
      <c r="V226" s="40" t="s">
        <v>7526</v>
      </c>
      <c r="Y226" s="15" t="s">
        <v>6179</v>
      </c>
      <c r="AB226" s="51">
        <v>5111</v>
      </c>
      <c r="AC226" s="51">
        <v>131</v>
      </c>
      <c r="AE226" s="45">
        <v>3</v>
      </c>
      <c r="AG226" s="15">
        <v>111058</v>
      </c>
      <c r="AH226" s="46">
        <v>333174</v>
      </c>
      <c r="AL226" s="48">
        <v>8</v>
      </c>
      <c r="AN226" s="45">
        <v>26653.920000000002</v>
      </c>
      <c r="AO226" s="48">
        <v>33311</v>
      </c>
      <c r="AQ226" s="52" t="s">
        <v>7050</v>
      </c>
      <c r="AR226" s="52">
        <v>156</v>
      </c>
      <c r="AS226" s="52">
        <v>632</v>
      </c>
    </row>
    <row r="227" spans="3:45" x14ac:dyDescent="0.25">
      <c r="C227" s="39" t="s">
        <v>5855</v>
      </c>
      <c r="D227" s="38" t="s">
        <v>3039</v>
      </c>
      <c r="E227" s="38" t="s">
        <v>25</v>
      </c>
      <c r="F227" s="39" t="s">
        <v>938</v>
      </c>
      <c r="G227" t="s">
        <v>938</v>
      </c>
      <c r="H227" s="21">
        <v>9106027755</v>
      </c>
      <c r="I227" t="s">
        <v>938</v>
      </c>
      <c r="J227" s="40" t="s">
        <v>7525</v>
      </c>
      <c r="L227" s="42" t="s">
        <v>26</v>
      </c>
      <c r="M227" s="42" t="s">
        <v>1072</v>
      </c>
      <c r="N227" s="43" t="s">
        <v>938</v>
      </c>
      <c r="O227" s="15" t="s">
        <v>6266</v>
      </c>
      <c r="S227" s="40" t="s">
        <v>7526</v>
      </c>
      <c r="V227" s="40" t="s">
        <v>7526</v>
      </c>
      <c r="Y227" s="15" t="s">
        <v>6130</v>
      </c>
      <c r="AB227" s="51">
        <v>5111</v>
      </c>
      <c r="AC227" s="51">
        <v>131</v>
      </c>
      <c r="AE227" s="45">
        <v>3</v>
      </c>
      <c r="AG227" s="15">
        <v>73431</v>
      </c>
      <c r="AH227" s="46">
        <v>220293</v>
      </c>
      <c r="AL227" s="48">
        <v>8</v>
      </c>
      <c r="AN227" s="45">
        <v>17623.439999999999</v>
      </c>
      <c r="AO227" s="48">
        <v>33311</v>
      </c>
      <c r="AQ227" s="52" t="s">
        <v>7050</v>
      </c>
      <c r="AR227" s="52">
        <v>156</v>
      </c>
      <c r="AS227" s="52">
        <v>632</v>
      </c>
    </row>
    <row r="228" spans="3:45" x14ac:dyDescent="0.25">
      <c r="C228" s="39" t="s">
        <v>5855</v>
      </c>
      <c r="D228" s="38" t="s">
        <v>3039</v>
      </c>
      <c r="E228" s="38" t="s">
        <v>25</v>
      </c>
      <c r="F228" s="39" t="s">
        <v>938</v>
      </c>
      <c r="G228" t="s">
        <v>938</v>
      </c>
      <c r="H228" s="21">
        <v>9106027766</v>
      </c>
      <c r="I228" t="s">
        <v>938</v>
      </c>
      <c r="J228" s="40" t="s">
        <v>7530</v>
      </c>
      <c r="L228" s="42" t="s">
        <v>26</v>
      </c>
      <c r="M228" s="42" t="s">
        <v>997</v>
      </c>
      <c r="N228" s="43" t="s">
        <v>938</v>
      </c>
      <c r="O228" s="15" t="s">
        <v>5917</v>
      </c>
      <c r="S228" s="40" t="s">
        <v>7531</v>
      </c>
      <c r="V228" s="40" t="s">
        <v>7531</v>
      </c>
      <c r="Y228" s="15" t="s">
        <v>6183</v>
      </c>
      <c r="AB228" s="51">
        <v>5111</v>
      </c>
      <c r="AC228" s="51">
        <v>131</v>
      </c>
      <c r="AE228" s="45">
        <v>4</v>
      </c>
      <c r="AG228" s="15">
        <v>41150</v>
      </c>
      <c r="AH228" s="46">
        <v>164600</v>
      </c>
      <c r="AL228" s="48">
        <v>8</v>
      </c>
      <c r="AN228" s="45">
        <v>13168</v>
      </c>
      <c r="AO228" s="48">
        <v>33311</v>
      </c>
      <c r="AQ228" s="52" t="s">
        <v>7050</v>
      </c>
      <c r="AR228" s="52">
        <v>156</v>
      </c>
      <c r="AS228" s="52">
        <v>632</v>
      </c>
    </row>
    <row r="229" spans="3:45" x14ac:dyDescent="0.25">
      <c r="C229" s="39" t="s">
        <v>5855</v>
      </c>
      <c r="D229" s="38" t="s">
        <v>3039</v>
      </c>
      <c r="E229" s="38" t="s">
        <v>25</v>
      </c>
      <c r="F229" s="39" t="s">
        <v>938</v>
      </c>
      <c r="G229" t="s">
        <v>938</v>
      </c>
      <c r="H229" s="21">
        <v>9106027766</v>
      </c>
      <c r="I229" t="s">
        <v>938</v>
      </c>
      <c r="J229" s="40" t="s">
        <v>7530</v>
      </c>
      <c r="L229" s="42" t="s">
        <v>26</v>
      </c>
      <c r="M229" s="42" t="s">
        <v>997</v>
      </c>
      <c r="N229" s="43" t="s">
        <v>938</v>
      </c>
      <c r="O229" s="15" t="s">
        <v>5917</v>
      </c>
      <c r="S229" s="40" t="s">
        <v>7531</v>
      </c>
      <c r="V229" s="40" t="s">
        <v>7531</v>
      </c>
      <c r="Y229" s="15" t="s">
        <v>6181</v>
      </c>
      <c r="AB229" s="51">
        <v>5111</v>
      </c>
      <c r="AC229" s="51">
        <v>131</v>
      </c>
      <c r="AE229" s="45">
        <v>2</v>
      </c>
      <c r="AG229" s="15">
        <v>50400</v>
      </c>
      <c r="AH229" s="46">
        <v>100800</v>
      </c>
      <c r="AL229" s="48">
        <v>8</v>
      </c>
      <c r="AN229" s="45">
        <v>8064</v>
      </c>
      <c r="AO229" s="48">
        <v>33311</v>
      </c>
      <c r="AQ229" s="52" t="s">
        <v>7050</v>
      </c>
      <c r="AR229" s="52">
        <v>156</v>
      </c>
      <c r="AS229" s="52">
        <v>632</v>
      </c>
    </row>
    <row r="230" spans="3:45" x14ac:dyDescent="0.25">
      <c r="C230" s="39" t="s">
        <v>5855</v>
      </c>
      <c r="D230" s="38" t="s">
        <v>3039</v>
      </c>
      <c r="E230" s="38" t="s">
        <v>25</v>
      </c>
      <c r="F230" s="39" t="s">
        <v>938</v>
      </c>
      <c r="G230" t="s">
        <v>938</v>
      </c>
      <c r="H230" s="21">
        <v>9106027766</v>
      </c>
      <c r="I230" t="s">
        <v>938</v>
      </c>
      <c r="J230" s="40" t="s">
        <v>7530</v>
      </c>
      <c r="L230" s="42" t="s">
        <v>26</v>
      </c>
      <c r="M230" s="42" t="s">
        <v>997</v>
      </c>
      <c r="N230" s="43" t="s">
        <v>938</v>
      </c>
      <c r="O230" s="15" t="s">
        <v>5917</v>
      </c>
      <c r="S230" s="40" t="s">
        <v>7531</v>
      </c>
      <c r="V230" s="40" t="s">
        <v>7531</v>
      </c>
      <c r="Y230" s="15" t="s">
        <v>6130</v>
      </c>
      <c r="AB230" s="51">
        <v>5111</v>
      </c>
      <c r="AC230" s="51">
        <v>131</v>
      </c>
      <c r="AE230" s="45">
        <v>1</v>
      </c>
      <c r="AG230" s="15">
        <v>73431</v>
      </c>
      <c r="AH230" s="46">
        <v>73431</v>
      </c>
      <c r="AL230" s="48">
        <v>8</v>
      </c>
      <c r="AN230" s="45">
        <v>5874.4800000000005</v>
      </c>
      <c r="AO230" s="48">
        <v>33311</v>
      </c>
      <c r="AQ230" s="52" t="s">
        <v>7050</v>
      </c>
      <c r="AR230" s="52">
        <v>156</v>
      </c>
      <c r="AS230" s="52">
        <v>632</v>
      </c>
    </row>
    <row r="231" spans="3:45" x14ac:dyDescent="0.25">
      <c r="C231" s="39" t="s">
        <v>5855</v>
      </c>
      <c r="D231" s="38" t="s">
        <v>3039</v>
      </c>
      <c r="E231" s="38" t="s">
        <v>25</v>
      </c>
      <c r="F231" s="39" t="s">
        <v>938</v>
      </c>
      <c r="G231" t="s">
        <v>938</v>
      </c>
      <c r="H231" s="21">
        <v>9106027784</v>
      </c>
      <c r="I231" t="s">
        <v>938</v>
      </c>
      <c r="J231" s="40" t="s">
        <v>7535</v>
      </c>
      <c r="L231" s="42" t="s">
        <v>26</v>
      </c>
      <c r="M231" s="42" t="s">
        <v>1403</v>
      </c>
      <c r="N231" s="43" t="s">
        <v>938</v>
      </c>
      <c r="O231" s="15" t="s">
        <v>5937</v>
      </c>
      <c r="S231" s="40" t="s">
        <v>7536</v>
      </c>
      <c r="V231" s="40" t="s">
        <v>7536</v>
      </c>
      <c r="Y231" s="15" t="s">
        <v>6143</v>
      </c>
      <c r="AB231" s="51">
        <v>5111</v>
      </c>
      <c r="AC231" s="51">
        <v>131</v>
      </c>
      <c r="AE231" s="45">
        <v>3</v>
      </c>
      <c r="AG231" s="15">
        <v>70950</v>
      </c>
      <c r="AH231" s="46">
        <v>212850</v>
      </c>
      <c r="AL231" s="48">
        <v>8</v>
      </c>
      <c r="AN231" s="45">
        <v>17028</v>
      </c>
      <c r="AO231" s="48">
        <v>33311</v>
      </c>
      <c r="AQ231" s="52" t="s">
        <v>7050</v>
      </c>
      <c r="AR231" s="52">
        <v>156</v>
      </c>
      <c r="AS231" s="52">
        <v>632</v>
      </c>
    </row>
    <row r="232" spans="3:45" x14ac:dyDescent="0.25">
      <c r="C232" s="39" t="s">
        <v>5855</v>
      </c>
      <c r="D232" s="38" t="s">
        <v>3039</v>
      </c>
      <c r="E232" s="38" t="s">
        <v>25</v>
      </c>
      <c r="F232" s="39" t="s">
        <v>938</v>
      </c>
      <c r="G232" t="s">
        <v>938</v>
      </c>
      <c r="H232" s="21">
        <v>9106027966</v>
      </c>
      <c r="I232" t="s">
        <v>938</v>
      </c>
      <c r="J232" s="40" t="s">
        <v>7543</v>
      </c>
      <c r="L232" s="42" t="s">
        <v>26</v>
      </c>
      <c r="M232" s="42" t="s">
        <v>1141</v>
      </c>
      <c r="N232" s="43" t="s">
        <v>938</v>
      </c>
      <c r="O232" s="15" t="s">
        <v>5990</v>
      </c>
      <c r="S232" s="40" t="s">
        <v>7544</v>
      </c>
      <c r="V232" s="40" t="s">
        <v>7544</v>
      </c>
      <c r="Y232" s="15" t="s">
        <v>6143</v>
      </c>
      <c r="AB232" s="51">
        <v>5111</v>
      </c>
      <c r="AC232" s="51">
        <v>131</v>
      </c>
      <c r="AE232" s="45">
        <v>6</v>
      </c>
      <c r="AG232" s="15">
        <v>70950</v>
      </c>
      <c r="AH232" s="46">
        <v>425700</v>
      </c>
      <c r="AL232" s="48">
        <v>8</v>
      </c>
      <c r="AN232" s="45">
        <v>34056</v>
      </c>
      <c r="AO232" s="48">
        <v>33311</v>
      </c>
      <c r="AQ232" s="52" t="s">
        <v>7050</v>
      </c>
      <c r="AR232" s="52">
        <v>156</v>
      </c>
      <c r="AS232" s="52">
        <v>632</v>
      </c>
    </row>
    <row r="233" spans="3:45" x14ac:dyDescent="0.25">
      <c r="C233" s="39" t="s">
        <v>5855</v>
      </c>
      <c r="D233" s="38" t="s">
        <v>3039</v>
      </c>
      <c r="E233" s="38" t="s">
        <v>25</v>
      </c>
      <c r="F233" s="39" t="s">
        <v>938</v>
      </c>
      <c r="G233" t="s">
        <v>938</v>
      </c>
      <c r="H233" s="21">
        <v>9106027966</v>
      </c>
      <c r="I233" t="s">
        <v>938</v>
      </c>
      <c r="J233" s="40" t="s">
        <v>7543</v>
      </c>
      <c r="L233" s="42" t="s">
        <v>26</v>
      </c>
      <c r="M233" s="42" t="s">
        <v>1141</v>
      </c>
      <c r="N233" s="43" t="s">
        <v>938</v>
      </c>
      <c r="O233" s="15" t="s">
        <v>5990</v>
      </c>
      <c r="S233" s="40" t="s">
        <v>7544</v>
      </c>
      <c r="V233" s="40" t="s">
        <v>7544</v>
      </c>
      <c r="Y233" s="15" t="s">
        <v>6183</v>
      </c>
      <c r="AB233" s="51">
        <v>5111</v>
      </c>
      <c r="AC233" s="51">
        <v>131</v>
      </c>
      <c r="AE233" s="45">
        <v>4</v>
      </c>
      <c r="AG233" s="15">
        <v>41150</v>
      </c>
      <c r="AH233" s="46">
        <v>164600</v>
      </c>
      <c r="AL233" s="48">
        <v>8</v>
      </c>
      <c r="AN233" s="45">
        <v>13168</v>
      </c>
      <c r="AO233" s="48">
        <v>33311</v>
      </c>
      <c r="AQ233" s="52" t="s">
        <v>7050</v>
      </c>
      <c r="AR233" s="52">
        <v>156</v>
      </c>
      <c r="AS233" s="52">
        <v>632</v>
      </c>
    </row>
    <row r="234" spans="3:45" x14ac:dyDescent="0.25">
      <c r="C234" s="39" t="s">
        <v>5855</v>
      </c>
      <c r="D234" s="38" t="s">
        <v>3039</v>
      </c>
      <c r="E234" s="38" t="s">
        <v>25</v>
      </c>
      <c r="F234" s="39" t="s">
        <v>938</v>
      </c>
      <c r="G234" t="s">
        <v>938</v>
      </c>
      <c r="H234" s="21">
        <v>9106027966</v>
      </c>
      <c r="I234" t="s">
        <v>938</v>
      </c>
      <c r="J234" s="40" t="s">
        <v>7543</v>
      </c>
      <c r="L234" s="42" t="s">
        <v>26</v>
      </c>
      <c r="M234" s="42" t="s">
        <v>1141</v>
      </c>
      <c r="N234" s="43" t="s">
        <v>938</v>
      </c>
      <c r="O234" s="15" t="s">
        <v>5990</v>
      </c>
      <c r="S234" s="40" t="s">
        <v>7544</v>
      </c>
      <c r="V234" s="40" t="s">
        <v>7544</v>
      </c>
      <c r="Y234" s="15" t="s">
        <v>6227</v>
      </c>
      <c r="AB234" s="51">
        <v>5111</v>
      </c>
      <c r="AC234" s="51">
        <v>131</v>
      </c>
      <c r="AE234" s="45">
        <v>1</v>
      </c>
      <c r="AG234" s="15">
        <v>46000</v>
      </c>
      <c r="AH234" s="46">
        <v>46000</v>
      </c>
      <c r="AL234" s="48">
        <v>8</v>
      </c>
      <c r="AN234" s="45">
        <v>3680</v>
      </c>
      <c r="AO234" s="48">
        <v>33311</v>
      </c>
      <c r="AQ234" s="52" t="s">
        <v>7050</v>
      </c>
      <c r="AR234" s="52">
        <v>156</v>
      </c>
      <c r="AS234" s="52">
        <v>632</v>
      </c>
    </row>
    <row r="235" spans="3:45" x14ac:dyDescent="0.25">
      <c r="C235" s="39" t="s">
        <v>5855</v>
      </c>
      <c r="D235" s="38" t="s">
        <v>3039</v>
      </c>
      <c r="E235" s="38" t="s">
        <v>25</v>
      </c>
      <c r="F235" s="39" t="s">
        <v>938</v>
      </c>
      <c r="G235" t="s">
        <v>938</v>
      </c>
      <c r="H235" s="21">
        <v>9106027966</v>
      </c>
      <c r="I235" t="s">
        <v>938</v>
      </c>
      <c r="J235" s="40" t="s">
        <v>7543</v>
      </c>
      <c r="L235" s="42" t="s">
        <v>26</v>
      </c>
      <c r="M235" s="42" t="s">
        <v>1141</v>
      </c>
      <c r="N235" s="43" t="s">
        <v>938</v>
      </c>
      <c r="O235" s="15" t="s">
        <v>5990</v>
      </c>
      <c r="S235" s="40" t="s">
        <v>7544</v>
      </c>
      <c r="V235" s="40" t="s">
        <v>7544</v>
      </c>
      <c r="Y235" s="15" t="s">
        <v>6254</v>
      </c>
      <c r="AB235" s="51">
        <v>5111</v>
      </c>
      <c r="AC235" s="51">
        <v>131</v>
      </c>
      <c r="AE235" s="45">
        <v>3</v>
      </c>
      <c r="AG235" s="15">
        <v>45588</v>
      </c>
      <c r="AH235" s="46">
        <v>136764</v>
      </c>
      <c r="AL235" s="48">
        <v>8</v>
      </c>
      <c r="AN235" s="45">
        <v>10941.12</v>
      </c>
      <c r="AO235" s="48">
        <v>33311</v>
      </c>
      <c r="AQ235" s="52" t="s">
        <v>7050</v>
      </c>
      <c r="AR235" s="52">
        <v>156</v>
      </c>
      <c r="AS235" s="52">
        <v>632</v>
      </c>
    </row>
    <row r="236" spans="3:45" x14ac:dyDescent="0.25">
      <c r="C236" s="39" t="s">
        <v>5855</v>
      </c>
      <c r="D236" s="38" t="s">
        <v>3039</v>
      </c>
      <c r="E236" s="38" t="s">
        <v>25</v>
      </c>
      <c r="F236" s="39" t="s">
        <v>938</v>
      </c>
      <c r="G236" t="s">
        <v>938</v>
      </c>
      <c r="H236" s="21">
        <v>9106027999</v>
      </c>
      <c r="I236" t="s">
        <v>938</v>
      </c>
      <c r="J236" s="40" t="s">
        <v>7545</v>
      </c>
      <c r="L236" s="42" t="s">
        <v>26</v>
      </c>
      <c r="M236" s="42" t="s">
        <v>1274</v>
      </c>
      <c r="N236" s="43" t="s">
        <v>938</v>
      </c>
      <c r="O236" s="15" t="s">
        <v>5917</v>
      </c>
      <c r="S236" s="40" t="s">
        <v>7546</v>
      </c>
      <c r="V236" s="40" t="s">
        <v>7546</v>
      </c>
      <c r="Y236" s="15" t="s">
        <v>6128</v>
      </c>
      <c r="AB236" s="51">
        <v>5111</v>
      </c>
      <c r="AC236" s="51">
        <v>131</v>
      </c>
      <c r="AE236" s="45">
        <v>1</v>
      </c>
      <c r="AG236" s="15">
        <v>60885</v>
      </c>
      <c r="AH236" s="46">
        <v>60885</v>
      </c>
      <c r="AL236" s="48">
        <v>8</v>
      </c>
      <c r="AN236" s="45">
        <v>4870.8</v>
      </c>
      <c r="AO236" s="48">
        <v>33311</v>
      </c>
      <c r="AQ236" s="52" t="s">
        <v>7050</v>
      </c>
      <c r="AR236" s="52">
        <v>156</v>
      </c>
      <c r="AS236" s="52">
        <v>632</v>
      </c>
    </row>
    <row r="237" spans="3:45" x14ac:dyDescent="0.25">
      <c r="C237" s="39" t="s">
        <v>5855</v>
      </c>
      <c r="D237" s="38" t="s">
        <v>3039</v>
      </c>
      <c r="E237" s="38" t="s">
        <v>25</v>
      </c>
      <c r="F237" s="39" t="s">
        <v>938</v>
      </c>
      <c r="G237" t="s">
        <v>938</v>
      </c>
      <c r="H237" s="21">
        <v>9106028033</v>
      </c>
      <c r="I237" t="s">
        <v>938</v>
      </c>
      <c r="J237" s="40" t="s">
        <v>7547</v>
      </c>
      <c r="L237" s="42" t="s">
        <v>26</v>
      </c>
      <c r="M237" s="42" t="s">
        <v>957</v>
      </c>
      <c r="N237" s="43" t="s">
        <v>938</v>
      </c>
      <c r="O237" s="15" t="s">
        <v>6271</v>
      </c>
      <c r="S237" s="40" t="s">
        <v>7548</v>
      </c>
      <c r="V237" s="40" t="s">
        <v>7548</v>
      </c>
      <c r="Y237" s="15" t="s">
        <v>6179</v>
      </c>
      <c r="AB237" s="51">
        <v>5111</v>
      </c>
      <c r="AC237" s="51">
        <v>131</v>
      </c>
      <c r="AE237" s="45">
        <v>1</v>
      </c>
      <c r="AG237" s="15">
        <v>111058</v>
      </c>
      <c r="AH237" s="46">
        <v>111058</v>
      </c>
      <c r="AL237" s="48">
        <v>8</v>
      </c>
      <c r="AN237" s="45">
        <v>8884.64</v>
      </c>
      <c r="AO237" s="48">
        <v>33311</v>
      </c>
      <c r="AQ237" s="52" t="s">
        <v>7050</v>
      </c>
      <c r="AR237" s="52">
        <v>156</v>
      </c>
      <c r="AS237" s="52">
        <v>632</v>
      </c>
    </row>
    <row r="238" spans="3:45" x14ac:dyDescent="0.25">
      <c r="C238" s="39" t="s">
        <v>5855</v>
      </c>
      <c r="D238" s="38" t="s">
        <v>3039</v>
      </c>
      <c r="E238" s="38" t="s">
        <v>25</v>
      </c>
      <c r="F238" s="39" t="s">
        <v>1409</v>
      </c>
      <c r="G238" t="s">
        <v>1409</v>
      </c>
      <c r="H238" s="21">
        <v>9106027975</v>
      </c>
      <c r="I238" t="s">
        <v>1409</v>
      </c>
      <c r="J238" s="40" t="s">
        <v>7549</v>
      </c>
      <c r="L238" s="42" t="s">
        <v>26</v>
      </c>
      <c r="M238" s="42" t="s">
        <v>1725</v>
      </c>
      <c r="N238" s="43" t="s">
        <v>1409</v>
      </c>
      <c r="O238" s="15" t="s">
        <v>6267</v>
      </c>
      <c r="S238" s="40" t="s">
        <v>7550</v>
      </c>
      <c r="V238" s="40" t="s">
        <v>7550</v>
      </c>
      <c r="Y238" s="15" t="s">
        <v>6172</v>
      </c>
      <c r="AB238" s="51">
        <v>5111</v>
      </c>
      <c r="AC238" s="51">
        <v>131</v>
      </c>
      <c r="AE238" s="45">
        <v>1</v>
      </c>
      <c r="AG238" s="15">
        <v>49500</v>
      </c>
      <c r="AH238" s="46">
        <v>49500</v>
      </c>
      <c r="AL238" s="48">
        <v>8</v>
      </c>
      <c r="AN238" s="45">
        <v>3960</v>
      </c>
      <c r="AO238" s="48">
        <v>33311</v>
      </c>
      <c r="AQ238" s="52" t="s">
        <v>7050</v>
      </c>
      <c r="AR238" s="52">
        <v>156</v>
      </c>
      <c r="AS238" s="52">
        <v>632</v>
      </c>
    </row>
    <row r="239" spans="3:45" x14ac:dyDescent="0.25">
      <c r="C239" s="39" t="s">
        <v>5855</v>
      </c>
      <c r="D239" s="38" t="s">
        <v>3039</v>
      </c>
      <c r="E239" s="38" t="s">
        <v>25</v>
      </c>
      <c r="F239" s="39" t="s">
        <v>1409</v>
      </c>
      <c r="G239" t="s">
        <v>1409</v>
      </c>
      <c r="H239" s="21">
        <v>9106027975</v>
      </c>
      <c r="I239" t="s">
        <v>1409</v>
      </c>
      <c r="J239" s="40" t="s">
        <v>7549</v>
      </c>
      <c r="L239" s="42" t="s">
        <v>26</v>
      </c>
      <c r="M239" s="42" t="s">
        <v>1725</v>
      </c>
      <c r="N239" s="43" t="s">
        <v>1409</v>
      </c>
      <c r="O239" s="15" t="s">
        <v>6267</v>
      </c>
      <c r="S239" s="40" t="s">
        <v>7550</v>
      </c>
      <c r="V239" s="40" t="s">
        <v>7550</v>
      </c>
      <c r="Y239" s="15" t="s">
        <v>6143</v>
      </c>
      <c r="AB239" s="51">
        <v>5111</v>
      </c>
      <c r="AC239" s="51">
        <v>131</v>
      </c>
      <c r="AE239" s="45">
        <v>1</v>
      </c>
      <c r="AG239" s="15">
        <v>70950</v>
      </c>
      <c r="AH239" s="46">
        <v>70950</v>
      </c>
      <c r="AL239" s="48">
        <v>8</v>
      </c>
      <c r="AN239" s="45">
        <v>5676</v>
      </c>
      <c r="AO239" s="48">
        <v>33311</v>
      </c>
      <c r="AQ239" s="52" t="s">
        <v>7050</v>
      </c>
      <c r="AR239" s="52">
        <v>156</v>
      </c>
      <c r="AS239" s="52">
        <v>632</v>
      </c>
    </row>
    <row r="240" spans="3:45" x14ac:dyDescent="0.25">
      <c r="C240" s="39" t="s">
        <v>5855</v>
      </c>
      <c r="D240" s="38" t="s">
        <v>3039</v>
      </c>
      <c r="E240" s="38" t="s">
        <v>25</v>
      </c>
      <c r="F240" s="39" t="s">
        <v>1409</v>
      </c>
      <c r="G240" t="s">
        <v>1409</v>
      </c>
      <c r="H240" s="21">
        <v>9106027975</v>
      </c>
      <c r="I240" t="s">
        <v>1409</v>
      </c>
      <c r="J240" s="40" t="s">
        <v>7549</v>
      </c>
      <c r="L240" s="42" t="s">
        <v>26</v>
      </c>
      <c r="M240" s="42" t="s">
        <v>1725</v>
      </c>
      <c r="N240" s="43" t="s">
        <v>1409</v>
      </c>
      <c r="O240" s="15" t="s">
        <v>6267</v>
      </c>
      <c r="S240" s="40" t="s">
        <v>7550</v>
      </c>
      <c r="V240" s="40" t="s">
        <v>7550</v>
      </c>
      <c r="Y240" s="15" t="s">
        <v>6183</v>
      </c>
      <c r="AB240" s="51">
        <v>5111</v>
      </c>
      <c r="AC240" s="51">
        <v>131</v>
      </c>
      <c r="AE240" s="45">
        <v>2</v>
      </c>
      <c r="AG240" s="15">
        <v>50182</v>
      </c>
      <c r="AH240" s="46">
        <v>100364</v>
      </c>
      <c r="AL240" s="48">
        <v>8</v>
      </c>
      <c r="AN240" s="45">
        <v>8029.12</v>
      </c>
      <c r="AO240" s="48">
        <v>33311</v>
      </c>
      <c r="AQ240" s="52" t="s">
        <v>7050</v>
      </c>
      <c r="AR240" s="52">
        <v>156</v>
      </c>
      <c r="AS240" s="52">
        <v>632</v>
      </c>
    </row>
    <row r="241" spans="3:45" x14ac:dyDescent="0.25">
      <c r="C241" s="39" t="s">
        <v>5855</v>
      </c>
      <c r="D241" s="38" t="s">
        <v>3039</v>
      </c>
      <c r="E241" s="38" t="s">
        <v>25</v>
      </c>
      <c r="F241" s="39" t="s">
        <v>1409</v>
      </c>
      <c r="G241" t="s">
        <v>1409</v>
      </c>
      <c r="H241" s="21">
        <v>9106027975</v>
      </c>
      <c r="I241" t="s">
        <v>1409</v>
      </c>
      <c r="J241" s="40" t="s">
        <v>7549</v>
      </c>
      <c r="L241" s="42" t="s">
        <v>26</v>
      </c>
      <c r="M241" s="42" t="s">
        <v>1725</v>
      </c>
      <c r="N241" s="43" t="s">
        <v>1409</v>
      </c>
      <c r="O241" s="15" t="s">
        <v>6267</v>
      </c>
      <c r="S241" s="40" t="s">
        <v>7550</v>
      </c>
      <c r="V241" s="40" t="s">
        <v>7550</v>
      </c>
      <c r="Y241" s="15" t="s">
        <v>6143</v>
      </c>
      <c r="AB241" s="51">
        <v>5111</v>
      </c>
      <c r="AC241" s="51">
        <v>131</v>
      </c>
      <c r="AE241" s="45">
        <v>1</v>
      </c>
      <c r="AG241" s="15">
        <v>70950</v>
      </c>
      <c r="AH241" s="46">
        <v>70950</v>
      </c>
      <c r="AL241" s="48">
        <v>8</v>
      </c>
      <c r="AN241" s="45">
        <v>5676</v>
      </c>
      <c r="AO241" s="48">
        <v>33311</v>
      </c>
      <c r="AQ241" s="52" t="s">
        <v>7050</v>
      </c>
      <c r="AR241" s="52">
        <v>156</v>
      </c>
      <c r="AS241" s="52">
        <v>632</v>
      </c>
    </row>
    <row r="242" spans="3:45" x14ac:dyDescent="0.25">
      <c r="C242" s="39" t="s">
        <v>5855</v>
      </c>
      <c r="D242" s="38" t="s">
        <v>3039</v>
      </c>
      <c r="E242" s="38" t="s">
        <v>25</v>
      </c>
      <c r="F242" s="39" t="s">
        <v>938</v>
      </c>
      <c r="G242" t="s">
        <v>938</v>
      </c>
      <c r="H242" s="21">
        <v>9106028061</v>
      </c>
      <c r="I242" t="s">
        <v>938</v>
      </c>
      <c r="J242" s="40" t="s">
        <v>7551</v>
      </c>
      <c r="L242" s="42" t="s">
        <v>26</v>
      </c>
      <c r="M242" s="42" t="s">
        <v>1069</v>
      </c>
      <c r="N242" s="43" t="s">
        <v>938</v>
      </c>
      <c r="O242" s="15" t="s">
        <v>6266</v>
      </c>
      <c r="S242" s="40" t="s">
        <v>7552</v>
      </c>
      <c r="V242" s="40" t="s">
        <v>7552</v>
      </c>
      <c r="Y242" s="15" t="s">
        <v>6179</v>
      </c>
      <c r="AB242" s="51">
        <v>5111</v>
      </c>
      <c r="AC242" s="51">
        <v>131</v>
      </c>
      <c r="AE242" s="45">
        <v>2</v>
      </c>
      <c r="AG242" s="15">
        <v>111058</v>
      </c>
      <c r="AH242" s="46">
        <v>222116</v>
      </c>
      <c r="AL242" s="48">
        <v>8</v>
      </c>
      <c r="AN242" s="45">
        <v>17769.28</v>
      </c>
      <c r="AO242" s="48">
        <v>33311</v>
      </c>
      <c r="AQ242" s="52" t="s">
        <v>7050</v>
      </c>
      <c r="AR242" s="52">
        <v>156</v>
      </c>
      <c r="AS242" s="52">
        <v>632</v>
      </c>
    </row>
    <row r="243" spans="3:45" x14ac:dyDescent="0.25">
      <c r="C243" s="39" t="s">
        <v>5855</v>
      </c>
      <c r="D243" s="38" t="s">
        <v>3039</v>
      </c>
      <c r="E243" s="38" t="s">
        <v>25</v>
      </c>
      <c r="F243" s="39" t="s">
        <v>938</v>
      </c>
      <c r="G243" t="s">
        <v>938</v>
      </c>
      <c r="H243" s="21">
        <v>9106028061</v>
      </c>
      <c r="I243" t="s">
        <v>938</v>
      </c>
      <c r="J243" s="40" t="s">
        <v>7551</v>
      </c>
      <c r="L243" s="42" t="s">
        <v>26</v>
      </c>
      <c r="M243" s="42" t="s">
        <v>1069</v>
      </c>
      <c r="N243" s="43" t="s">
        <v>938</v>
      </c>
      <c r="O243" s="15" t="s">
        <v>6266</v>
      </c>
      <c r="S243" s="40" t="s">
        <v>7552</v>
      </c>
      <c r="V243" s="40" t="s">
        <v>7552</v>
      </c>
      <c r="Y243" s="15" t="s">
        <v>6143</v>
      </c>
      <c r="AB243" s="51">
        <v>5111</v>
      </c>
      <c r="AC243" s="51">
        <v>131</v>
      </c>
      <c r="AE243" s="45">
        <v>1</v>
      </c>
      <c r="AG243" s="15">
        <v>70950</v>
      </c>
      <c r="AH243" s="46">
        <v>70950</v>
      </c>
      <c r="AL243" s="48">
        <v>8</v>
      </c>
      <c r="AN243" s="45">
        <v>5676</v>
      </c>
      <c r="AO243" s="48">
        <v>33311</v>
      </c>
      <c r="AQ243" s="52" t="s">
        <v>7050</v>
      </c>
      <c r="AR243" s="52">
        <v>156</v>
      </c>
      <c r="AS243" s="52">
        <v>632</v>
      </c>
    </row>
    <row r="244" spans="3:45" x14ac:dyDescent="0.25">
      <c r="C244" s="39" t="s">
        <v>5855</v>
      </c>
      <c r="D244" s="38" t="s">
        <v>3039</v>
      </c>
      <c r="E244" s="38" t="s">
        <v>25</v>
      </c>
      <c r="F244" s="39" t="s">
        <v>938</v>
      </c>
      <c r="G244" t="s">
        <v>938</v>
      </c>
      <c r="H244" s="21">
        <v>9106028117</v>
      </c>
      <c r="I244" t="s">
        <v>938</v>
      </c>
      <c r="J244" s="40" t="s">
        <v>7553</v>
      </c>
      <c r="L244" s="42" t="s">
        <v>26</v>
      </c>
      <c r="M244" s="42" t="s">
        <v>1355</v>
      </c>
      <c r="N244" s="43" t="s">
        <v>938</v>
      </c>
      <c r="O244" s="15" t="s">
        <v>5937</v>
      </c>
      <c r="S244" s="40" t="s">
        <v>7554</v>
      </c>
      <c r="V244" s="40" t="s">
        <v>7554</v>
      </c>
      <c r="Y244" s="15" t="s">
        <v>6179</v>
      </c>
      <c r="AB244" s="51">
        <v>5111</v>
      </c>
      <c r="AC244" s="51">
        <v>131</v>
      </c>
      <c r="AE244" s="45">
        <v>1</v>
      </c>
      <c r="AG244" s="15">
        <v>111058</v>
      </c>
      <c r="AH244" s="46">
        <v>111058</v>
      </c>
      <c r="AL244" s="48">
        <v>8</v>
      </c>
      <c r="AN244" s="45">
        <v>8884.64</v>
      </c>
      <c r="AO244" s="48">
        <v>33311</v>
      </c>
      <c r="AQ244" s="52" t="s">
        <v>7050</v>
      </c>
      <c r="AR244" s="52">
        <v>156</v>
      </c>
      <c r="AS244" s="52">
        <v>632</v>
      </c>
    </row>
    <row r="245" spans="3:45" x14ac:dyDescent="0.25">
      <c r="C245" s="39" t="s">
        <v>5855</v>
      </c>
      <c r="D245" s="38" t="s">
        <v>3039</v>
      </c>
      <c r="E245" s="38" t="s">
        <v>25</v>
      </c>
      <c r="F245" s="39" t="s">
        <v>938</v>
      </c>
      <c r="G245" t="s">
        <v>938</v>
      </c>
      <c r="H245" s="21">
        <v>9106028139</v>
      </c>
      <c r="I245" t="s">
        <v>938</v>
      </c>
      <c r="J245" s="40" t="s">
        <v>7555</v>
      </c>
      <c r="L245" s="42" t="s">
        <v>26</v>
      </c>
      <c r="M245" s="42" t="s">
        <v>1349</v>
      </c>
      <c r="N245" s="43" t="s">
        <v>938</v>
      </c>
      <c r="O245" s="15" t="s">
        <v>5937</v>
      </c>
      <c r="S245" s="40" t="s">
        <v>7556</v>
      </c>
      <c r="V245" s="40" t="s">
        <v>7556</v>
      </c>
      <c r="Y245" s="15" t="s">
        <v>6143</v>
      </c>
      <c r="AB245" s="51">
        <v>5111</v>
      </c>
      <c r="AC245" s="51">
        <v>131</v>
      </c>
      <c r="AE245" s="45">
        <v>4</v>
      </c>
      <c r="AG245" s="15">
        <v>70950</v>
      </c>
      <c r="AH245" s="46">
        <v>283800</v>
      </c>
      <c r="AL245" s="48">
        <v>8</v>
      </c>
      <c r="AN245" s="45">
        <v>22704</v>
      </c>
      <c r="AO245" s="48">
        <v>33311</v>
      </c>
      <c r="AQ245" s="52" t="s">
        <v>7050</v>
      </c>
      <c r="AR245" s="52">
        <v>156</v>
      </c>
      <c r="AS245" s="52">
        <v>632</v>
      </c>
    </row>
    <row r="246" spans="3:45" x14ac:dyDescent="0.25">
      <c r="C246" s="39" t="s">
        <v>5855</v>
      </c>
      <c r="D246" s="38" t="s">
        <v>3039</v>
      </c>
      <c r="E246" s="38" t="s">
        <v>25</v>
      </c>
      <c r="F246" s="39" t="s">
        <v>938</v>
      </c>
      <c r="G246" t="s">
        <v>938</v>
      </c>
      <c r="H246" s="21">
        <v>9106028139</v>
      </c>
      <c r="I246" t="s">
        <v>938</v>
      </c>
      <c r="J246" s="40" t="s">
        <v>7555</v>
      </c>
      <c r="L246" s="42" t="s">
        <v>26</v>
      </c>
      <c r="M246" s="42" t="s">
        <v>1349</v>
      </c>
      <c r="N246" s="43" t="s">
        <v>938</v>
      </c>
      <c r="O246" s="15" t="s">
        <v>5937</v>
      </c>
      <c r="S246" s="40" t="s">
        <v>7556</v>
      </c>
      <c r="V246" s="40" t="s">
        <v>7556</v>
      </c>
      <c r="Y246" s="15" t="s">
        <v>6179</v>
      </c>
      <c r="AB246" s="51">
        <v>5111</v>
      </c>
      <c r="AC246" s="51">
        <v>131</v>
      </c>
      <c r="AE246" s="45">
        <v>1</v>
      </c>
      <c r="AG246" s="15">
        <v>111058</v>
      </c>
      <c r="AH246" s="46">
        <v>111058</v>
      </c>
      <c r="AL246" s="48">
        <v>8</v>
      </c>
      <c r="AN246" s="45">
        <v>8884.64</v>
      </c>
      <c r="AO246" s="48">
        <v>33311</v>
      </c>
      <c r="AQ246" s="52" t="s">
        <v>7050</v>
      </c>
      <c r="AR246" s="52">
        <v>156</v>
      </c>
      <c r="AS246" s="52">
        <v>632</v>
      </c>
    </row>
    <row r="247" spans="3:45" x14ac:dyDescent="0.25">
      <c r="C247" s="39" t="s">
        <v>5855</v>
      </c>
      <c r="D247" s="38" t="s">
        <v>3039</v>
      </c>
      <c r="E247" s="38" t="s">
        <v>25</v>
      </c>
      <c r="F247" s="39" t="s">
        <v>938</v>
      </c>
      <c r="G247" t="s">
        <v>938</v>
      </c>
      <c r="H247" s="21">
        <v>9106028182</v>
      </c>
      <c r="I247" t="s">
        <v>938</v>
      </c>
      <c r="J247" s="40" t="s">
        <v>7557</v>
      </c>
      <c r="L247" s="42" t="s">
        <v>26</v>
      </c>
      <c r="M247" s="42" t="s">
        <v>1253</v>
      </c>
      <c r="N247" s="43" t="s">
        <v>938</v>
      </c>
      <c r="O247" s="15" t="s">
        <v>6266</v>
      </c>
      <c r="S247" s="40" t="s">
        <v>7558</v>
      </c>
      <c r="V247" s="40" t="s">
        <v>7558</v>
      </c>
      <c r="Y247" s="15" t="s">
        <v>6179</v>
      </c>
      <c r="AB247" s="51">
        <v>5111</v>
      </c>
      <c r="AC247" s="51">
        <v>131</v>
      </c>
      <c r="AE247" s="45">
        <v>3</v>
      </c>
      <c r="AG247" s="15">
        <v>111058</v>
      </c>
      <c r="AH247" s="46">
        <v>333174</v>
      </c>
      <c r="AL247" s="48">
        <v>8</v>
      </c>
      <c r="AN247" s="45">
        <v>26653.920000000002</v>
      </c>
      <c r="AO247" s="48">
        <v>33311</v>
      </c>
      <c r="AQ247" s="52" t="s">
        <v>7050</v>
      </c>
      <c r="AR247" s="52">
        <v>156</v>
      </c>
      <c r="AS247" s="52">
        <v>632</v>
      </c>
    </row>
    <row r="248" spans="3:45" x14ac:dyDescent="0.25">
      <c r="C248" s="39" t="s">
        <v>5855</v>
      </c>
      <c r="D248" s="38" t="s">
        <v>3039</v>
      </c>
      <c r="E248" s="38" t="s">
        <v>25</v>
      </c>
      <c r="F248" s="39" t="s">
        <v>938</v>
      </c>
      <c r="G248" t="s">
        <v>938</v>
      </c>
      <c r="H248" s="21">
        <v>9106028165</v>
      </c>
      <c r="I248" t="s">
        <v>938</v>
      </c>
      <c r="J248" s="40" t="s">
        <v>7561</v>
      </c>
      <c r="L248" s="42" t="s">
        <v>26</v>
      </c>
      <c r="M248" s="42" t="s">
        <v>1123</v>
      </c>
      <c r="N248" s="43" t="s">
        <v>938</v>
      </c>
      <c r="O248" s="15" t="s">
        <v>5990</v>
      </c>
      <c r="S248" s="40" t="s">
        <v>7562</v>
      </c>
      <c r="V248" s="40" t="s">
        <v>7562</v>
      </c>
      <c r="Y248" s="15" t="s">
        <v>6179</v>
      </c>
      <c r="AB248" s="51">
        <v>5111</v>
      </c>
      <c r="AC248" s="51">
        <v>131</v>
      </c>
      <c r="AE248" s="45">
        <v>1</v>
      </c>
      <c r="AG248" s="15">
        <v>111058</v>
      </c>
      <c r="AH248" s="46">
        <v>111058</v>
      </c>
      <c r="AL248" s="48">
        <v>8</v>
      </c>
      <c r="AN248" s="45">
        <v>8884.64</v>
      </c>
      <c r="AO248" s="48">
        <v>33311</v>
      </c>
      <c r="AQ248" s="52" t="s">
        <v>7050</v>
      </c>
      <c r="AR248" s="52">
        <v>156</v>
      </c>
      <c r="AS248" s="52">
        <v>632</v>
      </c>
    </row>
    <row r="249" spans="3:45" x14ac:dyDescent="0.25">
      <c r="C249" s="39" t="s">
        <v>5855</v>
      </c>
      <c r="D249" s="38" t="s">
        <v>3039</v>
      </c>
      <c r="E249" s="38" t="s">
        <v>25</v>
      </c>
      <c r="F249" s="39" t="s">
        <v>938</v>
      </c>
      <c r="G249" t="s">
        <v>938</v>
      </c>
      <c r="H249" s="21">
        <v>9106028219</v>
      </c>
      <c r="I249" t="s">
        <v>938</v>
      </c>
      <c r="J249" s="40" t="s">
        <v>7563</v>
      </c>
      <c r="L249" s="42" t="s">
        <v>26</v>
      </c>
      <c r="M249" s="42" t="s">
        <v>1361</v>
      </c>
      <c r="N249" s="43" t="s">
        <v>938</v>
      </c>
      <c r="O249" s="15" t="s">
        <v>6271</v>
      </c>
      <c r="S249" s="40" t="s">
        <v>7564</v>
      </c>
      <c r="V249" s="40" t="s">
        <v>7564</v>
      </c>
      <c r="Y249" s="15" t="s">
        <v>6179</v>
      </c>
      <c r="AB249" s="51">
        <v>5111</v>
      </c>
      <c r="AC249" s="51">
        <v>131</v>
      </c>
      <c r="AE249" s="45">
        <v>2</v>
      </c>
      <c r="AG249" s="15">
        <v>111058</v>
      </c>
      <c r="AH249" s="46">
        <v>222116</v>
      </c>
      <c r="AL249" s="48">
        <v>8</v>
      </c>
      <c r="AN249" s="45">
        <v>17769.28</v>
      </c>
      <c r="AO249" s="48">
        <v>33311</v>
      </c>
      <c r="AQ249" s="52" t="s">
        <v>7050</v>
      </c>
      <c r="AR249" s="52">
        <v>156</v>
      </c>
      <c r="AS249" s="52">
        <v>632</v>
      </c>
    </row>
    <row r="250" spans="3:45" x14ac:dyDescent="0.25">
      <c r="C250" s="39" t="s">
        <v>5855</v>
      </c>
      <c r="D250" s="38" t="s">
        <v>3039</v>
      </c>
      <c r="E250" s="38" t="s">
        <v>25</v>
      </c>
      <c r="F250" s="39" t="s">
        <v>938</v>
      </c>
      <c r="G250" t="s">
        <v>938</v>
      </c>
      <c r="H250" s="21">
        <v>9106028204</v>
      </c>
      <c r="I250" t="s">
        <v>938</v>
      </c>
      <c r="J250" s="40" t="s">
        <v>7565</v>
      </c>
      <c r="L250" s="42" t="s">
        <v>26</v>
      </c>
      <c r="M250" s="42" t="s">
        <v>1021</v>
      </c>
      <c r="N250" s="43" t="s">
        <v>938</v>
      </c>
      <c r="O250" s="15" t="s">
        <v>6265</v>
      </c>
      <c r="S250" s="40" t="s">
        <v>7566</v>
      </c>
      <c r="V250" s="40" t="s">
        <v>7566</v>
      </c>
      <c r="Y250" s="15" t="s">
        <v>6179</v>
      </c>
      <c r="AB250" s="51">
        <v>5111</v>
      </c>
      <c r="AC250" s="51">
        <v>131</v>
      </c>
      <c r="AE250" s="45">
        <v>2</v>
      </c>
      <c r="AG250" s="15">
        <v>111058</v>
      </c>
      <c r="AH250" s="46">
        <v>222116</v>
      </c>
      <c r="AL250" s="48">
        <v>8</v>
      </c>
      <c r="AN250" s="45">
        <v>17769.28</v>
      </c>
      <c r="AO250" s="48">
        <v>33311</v>
      </c>
      <c r="AQ250" s="52" t="s">
        <v>7050</v>
      </c>
      <c r="AR250" s="52">
        <v>156</v>
      </c>
      <c r="AS250" s="52">
        <v>632</v>
      </c>
    </row>
    <row r="251" spans="3:45" x14ac:dyDescent="0.25">
      <c r="C251" s="39" t="s">
        <v>5855</v>
      </c>
      <c r="D251" s="38" t="s">
        <v>3039</v>
      </c>
      <c r="E251" s="38" t="s">
        <v>25</v>
      </c>
      <c r="F251" s="39" t="s">
        <v>938</v>
      </c>
      <c r="G251" t="s">
        <v>938</v>
      </c>
      <c r="H251" s="21">
        <v>9106028204</v>
      </c>
      <c r="I251" t="s">
        <v>938</v>
      </c>
      <c r="J251" s="40" t="s">
        <v>7565</v>
      </c>
      <c r="L251" s="42" t="s">
        <v>26</v>
      </c>
      <c r="M251" s="42" t="s">
        <v>1021</v>
      </c>
      <c r="N251" s="43" t="s">
        <v>938</v>
      </c>
      <c r="O251" s="15" t="s">
        <v>6265</v>
      </c>
      <c r="S251" s="40" t="s">
        <v>7566</v>
      </c>
      <c r="V251" s="40" t="s">
        <v>7566</v>
      </c>
      <c r="Y251" s="15" t="s">
        <v>6143</v>
      </c>
      <c r="AB251" s="51">
        <v>5111</v>
      </c>
      <c r="AC251" s="51">
        <v>131</v>
      </c>
      <c r="AE251" s="45">
        <v>2</v>
      </c>
      <c r="AG251" s="15">
        <v>70950</v>
      </c>
      <c r="AH251" s="46">
        <v>141900</v>
      </c>
      <c r="AL251" s="48">
        <v>8</v>
      </c>
      <c r="AN251" s="45">
        <v>11352</v>
      </c>
      <c r="AO251" s="48">
        <v>33311</v>
      </c>
      <c r="AQ251" s="52" t="s">
        <v>7050</v>
      </c>
      <c r="AR251" s="52">
        <v>156</v>
      </c>
      <c r="AS251" s="52">
        <v>632</v>
      </c>
    </row>
    <row r="252" spans="3:45" x14ac:dyDescent="0.25">
      <c r="C252" s="39" t="s">
        <v>5855</v>
      </c>
      <c r="D252" s="38" t="s">
        <v>3039</v>
      </c>
      <c r="E252" s="38" t="s">
        <v>25</v>
      </c>
      <c r="F252" s="39" t="s">
        <v>938</v>
      </c>
      <c r="G252" t="s">
        <v>938</v>
      </c>
      <c r="H252" s="21">
        <v>9106028204</v>
      </c>
      <c r="I252" t="s">
        <v>938</v>
      </c>
      <c r="J252" s="40" t="s">
        <v>7565</v>
      </c>
      <c r="L252" s="42" t="s">
        <v>26</v>
      </c>
      <c r="M252" s="42" t="s">
        <v>1021</v>
      </c>
      <c r="N252" s="43" t="s">
        <v>938</v>
      </c>
      <c r="O252" s="15" t="s">
        <v>6265</v>
      </c>
      <c r="S252" s="40" t="s">
        <v>7566</v>
      </c>
      <c r="V252" s="40" t="s">
        <v>7566</v>
      </c>
      <c r="Y252" s="15" t="s">
        <v>6183</v>
      </c>
      <c r="AB252" s="51">
        <v>5111</v>
      </c>
      <c r="AC252" s="51">
        <v>131</v>
      </c>
      <c r="AE252" s="45">
        <v>4</v>
      </c>
      <c r="AG252" s="15">
        <v>41150</v>
      </c>
      <c r="AH252" s="46">
        <v>164600</v>
      </c>
      <c r="AL252" s="48">
        <v>8</v>
      </c>
      <c r="AN252" s="45">
        <v>13168</v>
      </c>
      <c r="AO252" s="48">
        <v>33311</v>
      </c>
      <c r="AQ252" s="52" t="s">
        <v>7050</v>
      </c>
      <c r="AR252" s="52">
        <v>156</v>
      </c>
      <c r="AS252" s="52">
        <v>632</v>
      </c>
    </row>
    <row r="253" spans="3:45" x14ac:dyDescent="0.25">
      <c r="C253" s="39" t="s">
        <v>5855</v>
      </c>
      <c r="D253" s="38" t="s">
        <v>3039</v>
      </c>
      <c r="E253" s="38" t="s">
        <v>25</v>
      </c>
      <c r="F253" s="39" t="s">
        <v>938</v>
      </c>
      <c r="G253" t="s">
        <v>938</v>
      </c>
      <c r="H253" s="21">
        <v>9106028215</v>
      </c>
      <c r="I253" t="s">
        <v>938</v>
      </c>
      <c r="J253" s="40" t="s">
        <v>7567</v>
      </c>
      <c r="L253" s="42" t="s">
        <v>26</v>
      </c>
      <c r="M253" s="42" t="s">
        <v>1223</v>
      </c>
      <c r="N253" s="43" t="s">
        <v>938</v>
      </c>
      <c r="O253" s="15" t="s">
        <v>6266</v>
      </c>
      <c r="S253" s="40" t="s">
        <v>7568</v>
      </c>
      <c r="V253" s="40" t="s">
        <v>7568</v>
      </c>
      <c r="Y253" s="15" t="s">
        <v>6254</v>
      </c>
      <c r="AB253" s="51">
        <v>5111</v>
      </c>
      <c r="AC253" s="51">
        <v>131</v>
      </c>
      <c r="AE253" s="45">
        <v>1</v>
      </c>
      <c r="AG253" s="15">
        <v>45588</v>
      </c>
      <c r="AH253" s="46">
        <v>45588</v>
      </c>
      <c r="AL253" s="48">
        <v>8</v>
      </c>
      <c r="AN253" s="45">
        <v>3647.04</v>
      </c>
      <c r="AO253" s="48">
        <v>33311</v>
      </c>
      <c r="AQ253" s="52" t="s">
        <v>7050</v>
      </c>
      <c r="AR253" s="52">
        <v>156</v>
      </c>
      <c r="AS253" s="52">
        <v>632</v>
      </c>
    </row>
    <row r="254" spans="3:45" x14ac:dyDescent="0.25">
      <c r="C254" s="39" t="s">
        <v>5855</v>
      </c>
      <c r="D254" s="38" t="s">
        <v>3039</v>
      </c>
      <c r="E254" s="38" t="s">
        <v>25</v>
      </c>
      <c r="F254" s="39" t="s">
        <v>938</v>
      </c>
      <c r="G254" t="s">
        <v>938</v>
      </c>
      <c r="H254" s="21">
        <v>9106028215</v>
      </c>
      <c r="I254" t="s">
        <v>938</v>
      </c>
      <c r="J254" s="40" t="s">
        <v>7567</v>
      </c>
      <c r="L254" s="42" t="s">
        <v>26</v>
      </c>
      <c r="M254" s="42" t="s">
        <v>1223</v>
      </c>
      <c r="N254" s="43" t="s">
        <v>938</v>
      </c>
      <c r="O254" s="15" t="s">
        <v>6266</v>
      </c>
      <c r="S254" s="40" t="s">
        <v>7568</v>
      </c>
      <c r="V254" s="40" t="s">
        <v>7568</v>
      </c>
      <c r="Y254" s="15" t="s">
        <v>6179</v>
      </c>
      <c r="AB254" s="51">
        <v>5111</v>
      </c>
      <c r="AC254" s="51">
        <v>131</v>
      </c>
      <c r="AE254" s="45">
        <v>1</v>
      </c>
      <c r="AG254" s="15">
        <v>111058</v>
      </c>
      <c r="AH254" s="46">
        <v>111058</v>
      </c>
      <c r="AL254" s="48">
        <v>8</v>
      </c>
      <c r="AN254" s="45">
        <v>8884.64</v>
      </c>
      <c r="AO254" s="48">
        <v>33311</v>
      </c>
      <c r="AQ254" s="52" t="s">
        <v>7050</v>
      </c>
      <c r="AR254" s="52">
        <v>156</v>
      </c>
      <c r="AS254" s="52">
        <v>632</v>
      </c>
    </row>
    <row r="255" spans="3:45" x14ac:dyDescent="0.25">
      <c r="C255" s="39" t="s">
        <v>5855</v>
      </c>
      <c r="D255" s="38" t="s">
        <v>3039</v>
      </c>
      <c r="E255" s="38" t="s">
        <v>25</v>
      </c>
      <c r="F255" s="39" t="s">
        <v>938</v>
      </c>
      <c r="G255" t="s">
        <v>938</v>
      </c>
      <c r="H255" s="21">
        <v>9106028205</v>
      </c>
      <c r="I255" t="s">
        <v>938</v>
      </c>
      <c r="J255" s="40" t="s">
        <v>7569</v>
      </c>
      <c r="L255" s="42" t="s">
        <v>26</v>
      </c>
      <c r="M255" s="42" t="s">
        <v>1322</v>
      </c>
      <c r="N255" s="43" t="s">
        <v>938</v>
      </c>
      <c r="O255" s="15" t="s">
        <v>6061</v>
      </c>
      <c r="S255" s="40" t="s">
        <v>7570</v>
      </c>
      <c r="V255" s="40" t="s">
        <v>7570</v>
      </c>
      <c r="Y255" s="15" t="s">
        <v>6172</v>
      </c>
      <c r="AB255" s="51">
        <v>5111</v>
      </c>
      <c r="AC255" s="51">
        <v>131</v>
      </c>
      <c r="AE255" s="45">
        <v>2</v>
      </c>
      <c r="AG255" s="15">
        <v>49500</v>
      </c>
      <c r="AH255" s="46">
        <v>99000</v>
      </c>
      <c r="AL255" s="48">
        <v>8</v>
      </c>
      <c r="AN255" s="45">
        <v>7920</v>
      </c>
      <c r="AO255" s="48">
        <v>33311</v>
      </c>
      <c r="AQ255" s="52" t="s">
        <v>7050</v>
      </c>
      <c r="AR255" s="52">
        <v>156</v>
      </c>
      <c r="AS255" s="52">
        <v>632</v>
      </c>
    </row>
    <row r="256" spans="3:45" x14ac:dyDescent="0.25">
      <c r="C256" s="39" t="s">
        <v>5855</v>
      </c>
      <c r="D256" s="38" t="s">
        <v>3039</v>
      </c>
      <c r="E256" s="38" t="s">
        <v>25</v>
      </c>
      <c r="F256" s="39" t="s">
        <v>938</v>
      </c>
      <c r="G256" t="s">
        <v>938</v>
      </c>
      <c r="H256" s="21">
        <v>9106028308</v>
      </c>
      <c r="I256" t="s">
        <v>938</v>
      </c>
      <c r="J256" s="40" t="s">
        <v>7571</v>
      </c>
      <c r="L256" s="42" t="s">
        <v>26</v>
      </c>
      <c r="M256" s="42" t="s">
        <v>1030</v>
      </c>
      <c r="N256" s="43" t="s">
        <v>938</v>
      </c>
      <c r="O256" s="15" t="s">
        <v>6266</v>
      </c>
      <c r="S256" s="40" t="s">
        <v>7572</v>
      </c>
      <c r="V256" s="40" t="s">
        <v>7572</v>
      </c>
      <c r="Y256" s="15" t="s">
        <v>6254</v>
      </c>
      <c r="AB256" s="51">
        <v>5111</v>
      </c>
      <c r="AC256" s="51">
        <v>131</v>
      </c>
      <c r="AE256" s="45">
        <v>2</v>
      </c>
      <c r="AG256" s="15">
        <v>45588</v>
      </c>
      <c r="AH256" s="46">
        <v>91176</v>
      </c>
      <c r="AL256" s="48">
        <v>8</v>
      </c>
      <c r="AN256" s="45">
        <v>7294.08</v>
      </c>
      <c r="AO256" s="48">
        <v>33311</v>
      </c>
      <c r="AQ256" s="52" t="s">
        <v>7050</v>
      </c>
      <c r="AR256" s="52">
        <v>156</v>
      </c>
      <c r="AS256" s="52">
        <v>632</v>
      </c>
    </row>
    <row r="257" spans="3:45" x14ac:dyDescent="0.25">
      <c r="C257" s="39" t="s">
        <v>5855</v>
      </c>
      <c r="D257" s="38" t="s">
        <v>3039</v>
      </c>
      <c r="E257" s="38" t="s">
        <v>25</v>
      </c>
      <c r="F257" s="39" t="s">
        <v>938</v>
      </c>
      <c r="G257" t="s">
        <v>938</v>
      </c>
      <c r="H257" s="21">
        <v>9106028308</v>
      </c>
      <c r="I257" t="s">
        <v>938</v>
      </c>
      <c r="J257" s="40" t="s">
        <v>7571</v>
      </c>
      <c r="L257" s="42" t="s">
        <v>26</v>
      </c>
      <c r="M257" s="42" t="s">
        <v>1030</v>
      </c>
      <c r="N257" s="43" t="s">
        <v>938</v>
      </c>
      <c r="O257" s="15" t="s">
        <v>6266</v>
      </c>
      <c r="S257" s="40" t="s">
        <v>7572</v>
      </c>
      <c r="V257" s="40" t="s">
        <v>7572</v>
      </c>
      <c r="Y257" s="15" t="s">
        <v>6183</v>
      </c>
      <c r="AB257" s="51">
        <v>5111</v>
      </c>
      <c r="AC257" s="51">
        <v>131</v>
      </c>
      <c r="AE257" s="45">
        <v>1</v>
      </c>
      <c r="AG257" s="15">
        <v>41150</v>
      </c>
      <c r="AH257" s="46">
        <v>41150</v>
      </c>
      <c r="AL257" s="48">
        <v>8</v>
      </c>
      <c r="AN257" s="45">
        <v>3292</v>
      </c>
      <c r="AO257" s="48">
        <v>33311</v>
      </c>
      <c r="AQ257" s="52" t="s">
        <v>7050</v>
      </c>
      <c r="AR257" s="52">
        <v>156</v>
      </c>
      <c r="AS257" s="52">
        <v>632</v>
      </c>
    </row>
    <row r="258" spans="3:45" x14ac:dyDescent="0.25">
      <c r="C258" s="39" t="s">
        <v>5855</v>
      </c>
      <c r="D258" s="38" t="s">
        <v>3039</v>
      </c>
      <c r="E258" s="38" t="s">
        <v>25</v>
      </c>
      <c r="F258" s="39" t="s">
        <v>938</v>
      </c>
      <c r="G258" t="s">
        <v>938</v>
      </c>
      <c r="H258" s="21">
        <v>9106028302</v>
      </c>
      <c r="I258" t="s">
        <v>938</v>
      </c>
      <c r="J258" s="40" t="s">
        <v>7573</v>
      </c>
      <c r="L258" s="42" t="s">
        <v>26</v>
      </c>
      <c r="M258" s="42" t="s">
        <v>1159</v>
      </c>
      <c r="N258" s="43" t="s">
        <v>938</v>
      </c>
      <c r="O258" s="15" t="s">
        <v>5917</v>
      </c>
      <c r="S258" s="40" t="s">
        <v>7574</v>
      </c>
      <c r="V258" s="40" t="s">
        <v>7574</v>
      </c>
      <c r="Y258" s="15" t="s">
        <v>6179</v>
      </c>
      <c r="AB258" s="51">
        <v>5111</v>
      </c>
      <c r="AC258" s="51">
        <v>131</v>
      </c>
      <c r="AE258" s="45">
        <v>3</v>
      </c>
      <c r="AG258" s="15">
        <v>111058</v>
      </c>
      <c r="AH258" s="46">
        <v>333174</v>
      </c>
      <c r="AL258" s="48">
        <v>8</v>
      </c>
      <c r="AN258" s="45">
        <v>26653.920000000002</v>
      </c>
      <c r="AO258" s="48">
        <v>33311</v>
      </c>
      <c r="AQ258" s="52" t="s">
        <v>7050</v>
      </c>
      <c r="AR258" s="52">
        <v>156</v>
      </c>
      <c r="AS258" s="52">
        <v>632</v>
      </c>
    </row>
    <row r="259" spans="3:45" x14ac:dyDescent="0.25">
      <c r="C259" s="39" t="s">
        <v>5855</v>
      </c>
      <c r="D259" s="38" t="s">
        <v>3039</v>
      </c>
      <c r="E259" s="38" t="s">
        <v>25</v>
      </c>
      <c r="F259" s="39" t="s">
        <v>938</v>
      </c>
      <c r="G259" t="s">
        <v>938</v>
      </c>
      <c r="H259" s="21">
        <v>9106028349</v>
      </c>
      <c r="I259" t="s">
        <v>938</v>
      </c>
      <c r="J259" s="40" t="s">
        <v>7575</v>
      </c>
      <c r="L259" s="42" t="s">
        <v>26</v>
      </c>
      <c r="M259" s="42" t="s">
        <v>1156</v>
      </c>
      <c r="N259" s="43" t="s">
        <v>938</v>
      </c>
      <c r="O259" s="15" t="s">
        <v>6032</v>
      </c>
      <c r="S259" s="40" t="s">
        <v>7576</v>
      </c>
      <c r="V259" s="40" t="s">
        <v>7576</v>
      </c>
      <c r="Y259" s="15" t="s">
        <v>6227</v>
      </c>
      <c r="AB259" s="51">
        <v>5111</v>
      </c>
      <c r="AC259" s="51">
        <v>131</v>
      </c>
      <c r="AE259" s="45">
        <v>1</v>
      </c>
      <c r="AG259" s="15">
        <v>46000</v>
      </c>
      <c r="AH259" s="46">
        <v>46000</v>
      </c>
      <c r="AL259" s="48">
        <v>8</v>
      </c>
      <c r="AN259" s="45">
        <v>3680</v>
      </c>
      <c r="AO259" s="48">
        <v>33311</v>
      </c>
      <c r="AQ259" s="52" t="s">
        <v>7050</v>
      </c>
      <c r="AR259" s="52">
        <v>156</v>
      </c>
      <c r="AS259" s="52">
        <v>632</v>
      </c>
    </row>
    <row r="260" spans="3:45" x14ac:dyDescent="0.25">
      <c r="C260" s="39" t="s">
        <v>5855</v>
      </c>
      <c r="D260" s="38" t="s">
        <v>3039</v>
      </c>
      <c r="E260" s="38" t="s">
        <v>25</v>
      </c>
      <c r="F260" s="39" t="s">
        <v>938</v>
      </c>
      <c r="G260" t="s">
        <v>938</v>
      </c>
      <c r="H260" s="21">
        <v>9106028305</v>
      </c>
      <c r="I260" t="s">
        <v>938</v>
      </c>
      <c r="J260" s="40" t="s">
        <v>7577</v>
      </c>
      <c r="L260" s="42" t="s">
        <v>26</v>
      </c>
      <c r="M260" s="42" t="s">
        <v>1184</v>
      </c>
      <c r="N260" s="43" t="s">
        <v>938</v>
      </c>
      <c r="O260" s="15" t="s">
        <v>5917</v>
      </c>
      <c r="S260" s="40" t="s">
        <v>7574</v>
      </c>
      <c r="V260" s="40" t="s">
        <v>7574</v>
      </c>
      <c r="Y260" s="15" t="s">
        <v>6254</v>
      </c>
      <c r="AB260" s="51">
        <v>5111</v>
      </c>
      <c r="AC260" s="51">
        <v>131</v>
      </c>
      <c r="AE260" s="45">
        <v>2</v>
      </c>
      <c r="AG260" s="15">
        <v>45588</v>
      </c>
      <c r="AH260" s="46">
        <v>91176</v>
      </c>
      <c r="AL260" s="48">
        <v>8</v>
      </c>
      <c r="AN260" s="45">
        <v>7294.08</v>
      </c>
      <c r="AO260" s="48">
        <v>33311</v>
      </c>
      <c r="AQ260" s="52" t="s">
        <v>7050</v>
      </c>
      <c r="AR260" s="52">
        <v>156</v>
      </c>
      <c r="AS260" s="52">
        <v>632</v>
      </c>
    </row>
    <row r="261" spans="3:45" x14ac:dyDescent="0.25">
      <c r="C261" s="39" t="s">
        <v>5855</v>
      </c>
      <c r="D261" s="38" t="s">
        <v>3039</v>
      </c>
      <c r="E261" s="38" t="s">
        <v>25</v>
      </c>
      <c r="F261" s="39" t="s">
        <v>938</v>
      </c>
      <c r="G261" t="s">
        <v>938</v>
      </c>
      <c r="H261" s="21">
        <v>9106028372</v>
      </c>
      <c r="I261" t="s">
        <v>938</v>
      </c>
      <c r="J261" s="40" t="s">
        <v>7578</v>
      </c>
      <c r="L261" s="42" t="s">
        <v>26</v>
      </c>
      <c r="M261" s="42" t="s">
        <v>1394</v>
      </c>
      <c r="N261" s="43" t="s">
        <v>938</v>
      </c>
      <c r="O261" s="15" t="s">
        <v>6266</v>
      </c>
      <c r="S261" s="40" t="s">
        <v>7579</v>
      </c>
      <c r="V261" s="40" t="s">
        <v>7579</v>
      </c>
      <c r="Y261" s="15" t="s">
        <v>6254</v>
      </c>
      <c r="AB261" s="51">
        <v>5111</v>
      </c>
      <c r="AC261" s="51">
        <v>131</v>
      </c>
      <c r="AE261" s="45">
        <v>1</v>
      </c>
      <c r="AG261" s="15">
        <v>45588</v>
      </c>
      <c r="AH261" s="46">
        <v>45588</v>
      </c>
      <c r="AL261" s="48">
        <v>8</v>
      </c>
      <c r="AN261" s="45">
        <v>3647.04</v>
      </c>
      <c r="AO261" s="48">
        <v>33311</v>
      </c>
      <c r="AQ261" s="52" t="s">
        <v>7050</v>
      </c>
      <c r="AR261" s="52">
        <v>156</v>
      </c>
      <c r="AS261" s="52">
        <v>632</v>
      </c>
    </row>
    <row r="262" spans="3:45" x14ac:dyDescent="0.25">
      <c r="C262" s="39" t="s">
        <v>5855</v>
      </c>
      <c r="D262" s="38" t="s">
        <v>3039</v>
      </c>
      <c r="E262" s="38" t="s">
        <v>25</v>
      </c>
      <c r="F262" s="39" t="s">
        <v>938</v>
      </c>
      <c r="G262" t="s">
        <v>938</v>
      </c>
      <c r="H262" s="21">
        <v>9106028372</v>
      </c>
      <c r="I262" t="s">
        <v>938</v>
      </c>
      <c r="J262" s="40" t="s">
        <v>7578</v>
      </c>
      <c r="L262" s="42" t="s">
        <v>26</v>
      </c>
      <c r="M262" s="42" t="s">
        <v>1394</v>
      </c>
      <c r="N262" s="43" t="s">
        <v>938</v>
      </c>
      <c r="O262" s="15" t="s">
        <v>6266</v>
      </c>
      <c r="S262" s="40" t="s">
        <v>7579</v>
      </c>
      <c r="V262" s="40" t="s">
        <v>7579</v>
      </c>
      <c r="Y262" s="15" t="s">
        <v>6128</v>
      </c>
      <c r="AB262" s="51">
        <v>5111</v>
      </c>
      <c r="AC262" s="51">
        <v>131</v>
      </c>
      <c r="AE262" s="45">
        <v>1</v>
      </c>
      <c r="AG262" s="15">
        <v>60885</v>
      </c>
      <c r="AH262" s="46">
        <v>60885</v>
      </c>
      <c r="AL262" s="48">
        <v>8</v>
      </c>
      <c r="AN262" s="45">
        <v>4870.8</v>
      </c>
      <c r="AO262" s="48">
        <v>33311</v>
      </c>
      <c r="AQ262" s="52" t="s">
        <v>7050</v>
      </c>
      <c r="AR262" s="52">
        <v>156</v>
      </c>
      <c r="AS262" s="52">
        <v>632</v>
      </c>
    </row>
    <row r="263" spans="3:45" x14ac:dyDescent="0.25">
      <c r="C263" s="39" t="s">
        <v>5855</v>
      </c>
      <c r="D263" s="38" t="s">
        <v>3039</v>
      </c>
      <c r="E263" s="38" t="s">
        <v>25</v>
      </c>
      <c r="F263" s="39" t="s">
        <v>938</v>
      </c>
      <c r="G263" t="s">
        <v>938</v>
      </c>
      <c r="H263" s="21">
        <v>9106028400</v>
      </c>
      <c r="I263" t="s">
        <v>938</v>
      </c>
      <c r="J263" s="40" t="s">
        <v>7582</v>
      </c>
      <c r="L263" s="42" t="s">
        <v>26</v>
      </c>
      <c r="M263" s="42" t="s">
        <v>1114</v>
      </c>
      <c r="N263" s="43" t="s">
        <v>938</v>
      </c>
      <c r="O263" s="15" t="s">
        <v>6024</v>
      </c>
      <c r="S263" s="40" t="s">
        <v>7583</v>
      </c>
      <c r="V263" s="40" t="s">
        <v>7583</v>
      </c>
      <c r="Y263" s="15" t="s">
        <v>6254</v>
      </c>
      <c r="AB263" s="51">
        <v>5111</v>
      </c>
      <c r="AC263" s="51">
        <v>131</v>
      </c>
      <c r="AE263" s="45">
        <v>1</v>
      </c>
      <c r="AG263" s="15">
        <v>45588</v>
      </c>
      <c r="AH263" s="46">
        <v>45588</v>
      </c>
      <c r="AL263" s="48">
        <v>8</v>
      </c>
      <c r="AN263" s="45">
        <v>3647.04</v>
      </c>
      <c r="AO263" s="48">
        <v>33311</v>
      </c>
      <c r="AQ263" s="52" t="s">
        <v>7050</v>
      </c>
      <c r="AR263" s="52">
        <v>156</v>
      </c>
      <c r="AS263" s="52">
        <v>632</v>
      </c>
    </row>
    <row r="264" spans="3:45" x14ac:dyDescent="0.25">
      <c r="C264" s="39" t="s">
        <v>5855</v>
      </c>
      <c r="D264" s="38" t="s">
        <v>3039</v>
      </c>
      <c r="E264" s="38" t="s">
        <v>25</v>
      </c>
      <c r="F264" s="39" t="s">
        <v>938</v>
      </c>
      <c r="G264" t="s">
        <v>938</v>
      </c>
      <c r="H264" s="21">
        <v>9106028405</v>
      </c>
      <c r="I264" t="s">
        <v>938</v>
      </c>
      <c r="J264" s="40" t="s">
        <v>7584</v>
      </c>
      <c r="L264" s="42" t="s">
        <v>26</v>
      </c>
      <c r="M264" s="42" t="s">
        <v>1400</v>
      </c>
      <c r="N264" s="43" t="s">
        <v>938</v>
      </c>
      <c r="O264" s="15" t="s">
        <v>6032</v>
      </c>
      <c r="S264" s="40" t="s">
        <v>7585</v>
      </c>
      <c r="V264" s="40" t="s">
        <v>7585</v>
      </c>
      <c r="Y264" s="15" t="s">
        <v>6128</v>
      </c>
      <c r="AB264" s="51">
        <v>5111</v>
      </c>
      <c r="AC264" s="51">
        <v>131</v>
      </c>
      <c r="AE264" s="45">
        <v>1</v>
      </c>
      <c r="AG264" s="15">
        <v>60885</v>
      </c>
      <c r="AH264" s="46">
        <v>60885</v>
      </c>
      <c r="AL264" s="48">
        <v>8</v>
      </c>
      <c r="AN264" s="45">
        <v>4870.8</v>
      </c>
      <c r="AO264" s="48">
        <v>33311</v>
      </c>
      <c r="AQ264" s="52" t="s">
        <v>7050</v>
      </c>
      <c r="AR264" s="52">
        <v>156</v>
      </c>
      <c r="AS264" s="52">
        <v>632</v>
      </c>
    </row>
    <row r="265" spans="3:45" x14ac:dyDescent="0.25">
      <c r="C265" s="39" t="s">
        <v>5855</v>
      </c>
      <c r="D265" s="38" t="s">
        <v>3039</v>
      </c>
      <c r="E265" s="38" t="s">
        <v>25</v>
      </c>
      <c r="F265" s="39" t="s">
        <v>938</v>
      </c>
      <c r="G265" t="s">
        <v>938</v>
      </c>
      <c r="H265" s="21">
        <v>9106028442</v>
      </c>
      <c r="I265" t="s">
        <v>938</v>
      </c>
      <c r="J265" s="40" t="s">
        <v>7589</v>
      </c>
      <c r="L265" s="42" t="s">
        <v>26</v>
      </c>
      <c r="M265" s="42" t="s">
        <v>1214</v>
      </c>
      <c r="N265" s="43" t="s">
        <v>938</v>
      </c>
      <c r="O265" s="15" t="s">
        <v>5917</v>
      </c>
      <c r="S265" s="40" t="s">
        <v>7590</v>
      </c>
      <c r="V265" s="40" t="s">
        <v>7590</v>
      </c>
      <c r="Y265" s="15" t="s">
        <v>6130</v>
      </c>
      <c r="AB265" s="51">
        <v>5111</v>
      </c>
      <c r="AC265" s="51">
        <v>131</v>
      </c>
      <c r="AE265" s="45">
        <v>2</v>
      </c>
      <c r="AG265" s="15">
        <v>73431</v>
      </c>
      <c r="AH265" s="46">
        <v>146862</v>
      </c>
      <c r="AL265" s="48">
        <v>8</v>
      </c>
      <c r="AN265" s="45">
        <v>11748.960000000001</v>
      </c>
      <c r="AO265" s="48">
        <v>33311</v>
      </c>
      <c r="AQ265" s="52" t="s">
        <v>7050</v>
      </c>
      <c r="AR265" s="52">
        <v>156</v>
      </c>
      <c r="AS265" s="52">
        <v>632</v>
      </c>
    </row>
    <row r="266" spans="3:45" x14ac:dyDescent="0.25">
      <c r="C266" s="39" t="s">
        <v>5855</v>
      </c>
      <c r="D266" s="38" t="s">
        <v>3039</v>
      </c>
      <c r="E266" s="38" t="s">
        <v>25</v>
      </c>
      <c r="F266" s="39" t="s">
        <v>938</v>
      </c>
      <c r="G266" t="s">
        <v>938</v>
      </c>
      <c r="H266" s="21">
        <v>9106028484</v>
      </c>
      <c r="I266" t="s">
        <v>938</v>
      </c>
      <c r="J266" s="40" t="s">
        <v>7594</v>
      </c>
      <c r="L266" s="42" t="s">
        <v>26</v>
      </c>
      <c r="M266" s="42" t="s">
        <v>963</v>
      </c>
      <c r="N266" s="43" t="s">
        <v>938</v>
      </c>
      <c r="O266" s="15" t="s">
        <v>6265</v>
      </c>
      <c r="S266" s="40" t="s">
        <v>7595</v>
      </c>
      <c r="V266" s="40" t="s">
        <v>7595</v>
      </c>
      <c r="Y266" s="15" t="s">
        <v>6254</v>
      </c>
      <c r="AB266" s="51">
        <v>5111</v>
      </c>
      <c r="AC266" s="51">
        <v>131</v>
      </c>
      <c r="AE266" s="45">
        <v>3</v>
      </c>
      <c r="AG266" s="15">
        <v>45588</v>
      </c>
      <c r="AH266" s="46">
        <v>136764</v>
      </c>
      <c r="AL266" s="48">
        <v>8</v>
      </c>
      <c r="AN266" s="45">
        <v>10941.12</v>
      </c>
      <c r="AO266" s="48">
        <v>33311</v>
      </c>
      <c r="AQ266" s="52" t="s">
        <v>7050</v>
      </c>
      <c r="AR266" s="52">
        <v>156</v>
      </c>
      <c r="AS266" s="52">
        <v>632</v>
      </c>
    </row>
    <row r="267" spans="3:45" x14ac:dyDescent="0.25">
      <c r="C267" s="39" t="s">
        <v>5855</v>
      </c>
      <c r="D267" s="38" t="s">
        <v>3039</v>
      </c>
      <c r="E267" s="38" t="s">
        <v>25</v>
      </c>
      <c r="F267" s="39" t="s">
        <v>938</v>
      </c>
      <c r="G267" t="s">
        <v>938</v>
      </c>
      <c r="H267" s="21">
        <v>9106028549</v>
      </c>
      <c r="I267" t="s">
        <v>938</v>
      </c>
      <c r="J267" s="40" t="s">
        <v>7599</v>
      </c>
      <c r="L267" s="42" t="s">
        <v>26</v>
      </c>
      <c r="M267" s="42" t="s">
        <v>1331</v>
      </c>
      <c r="N267" s="43" t="s">
        <v>938</v>
      </c>
      <c r="O267" s="15" t="s">
        <v>5917</v>
      </c>
      <c r="S267" s="40" t="s">
        <v>7600</v>
      </c>
      <c r="V267" s="40" t="s">
        <v>7600</v>
      </c>
      <c r="Y267" s="15" t="s">
        <v>6179</v>
      </c>
      <c r="AB267" s="51">
        <v>5111</v>
      </c>
      <c r="AC267" s="51">
        <v>131</v>
      </c>
      <c r="AE267" s="45">
        <v>1</v>
      </c>
      <c r="AG267" s="15">
        <v>111058</v>
      </c>
      <c r="AH267" s="46">
        <v>111058</v>
      </c>
      <c r="AL267" s="48">
        <v>8</v>
      </c>
      <c r="AN267" s="45">
        <v>8884.64</v>
      </c>
      <c r="AO267" s="48">
        <v>33311</v>
      </c>
      <c r="AQ267" s="52" t="s">
        <v>7050</v>
      </c>
      <c r="AR267" s="52">
        <v>156</v>
      </c>
      <c r="AS267" s="52">
        <v>632</v>
      </c>
    </row>
    <row r="268" spans="3:45" x14ac:dyDescent="0.25">
      <c r="C268" s="39" t="s">
        <v>5855</v>
      </c>
      <c r="D268" s="38" t="s">
        <v>3039</v>
      </c>
      <c r="E268" s="38" t="s">
        <v>25</v>
      </c>
      <c r="F268" s="39" t="s">
        <v>938</v>
      </c>
      <c r="G268" t="s">
        <v>938</v>
      </c>
      <c r="H268" s="21">
        <v>9106028533</v>
      </c>
      <c r="I268" t="s">
        <v>938</v>
      </c>
      <c r="J268" s="40" t="s">
        <v>7601</v>
      </c>
      <c r="L268" s="42" t="s">
        <v>26</v>
      </c>
      <c r="M268" s="42" t="s">
        <v>1283</v>
      </c>
      <c r="N268" s="43" t="s">
        <v>938</v>
      </c>
      <c r="O268" s="15" t="s">
        <v>6036</v>
      </c>
      <c r="S268" s="40" t="s">
        <v>7069</v>
      </c>
      <c r="V268" s="40" t="s">
        <v>7069</v>
      </c>
      <c r="Y268" s="15" t="s">
        <v>6179</v>
      </c>
      <c r="AB268" s="51">
        <v>5111</v>
      </c>
      <c r="AC268" s="51">
        <v>131</v>
      </c>
      <c r="AE268" s="45">
        <v>1</v>
      </c>
      <c r="AG268" s="15">
        <v>111058</v>
      </c>
      <c r="AH268" s="46">
        <v>111058</v>
      </c>
      <c r="AL268" s="48">
        <v>8</v>
      </c>
      <c r="AN268" s="45">
        <v>8884.64</v>
      </c>
      <c r="AO268" s="48">
        <v>33311</v>
      </c>
      <c r="AQ268" s="52" t="s">
        <v>7050</v>
      </c>
      <c r="AR268" s="52">
        <v>156</v>
      </c>
      <c r="AS268" s="52">
        <v>632</v>
      </c>
    </row>
    <row r="269" spans="3:45" x14ac:dyDescent="0.25">
      <c r="C269" s="39" t="s">
        <v>5855</v>
      </c>
      <c r="D269" s="38" t="s">
        <v>3039</v>
      </c>
      <c r="E269" s="38" t="s">
        <v>25</v>
      </c>
      <c r="F269" s="39" t="s">
        <v>938</v>
      </c>
      <c r="G269" t="s">
        <v>938</v>
      </c>
      <c r="H269" s="21">
        <v>9106028560</v>
      </c>
      <c r="I269" t="s">
        <v>938</v>
      </c>
      <c r="J269" s="40" t="s">
        <v>7602</v>
      </c>
      <c r="L269" s="42" t="s">
        <v>26</v>
      </c>
      <c r="M269" s="42" t="s">
        <v>1129</v>
      </c>
      <c r="N269" s="43" t="s">
        <v>938</v>
      </c>
      <c r="O269" s="15" t="s">
        <v>6266</v>
      </c>
      <c r="S269" s="40" t="s">
        <v>7603</v>
      </c>
      <c r="V269" s="40" t="s">
        <v>7603</v>
      </c>
      <c r="Y269" s="15" t="s">
        <v>6179</v>
      </c>
      <c r="AB269" s="51">
        <v>5111</v>
      </c>
      <c r="AC269" s="51">
        <v>131</v>
      </c>
      <c r="AE269" s="45">
        <v>2</v>
      </c>
      <c r="AG269" s="15">
        <v>111058</v>
      </c>
      <c r="AH269" s="46">
        <v>222116</v>
      </c>
      <c r="AL269" s="48">
        <v>8</v>
      </c>
      <c r="AN269" s="45">
        <v>17769.28</v>
      </c>
      <c r="AO269" s="48">
        <v>33311</v>
      </c>
      <c r="AQ269" s="52" t="s">
        <v>7050</v>
      </c>
      <c r="AR269" s="52">
        <v>156</v>
      </c>
      <c r="AS269" s="52">
        <v>632</v>
      </c>
    </row>
    <row r="270" spans="3:45" x14ac:dyDescent="0.25">
      <c r="C270" s="39" t="s">
        <v>5855</v>
      </c>
      <c r="D270" s="38" t="s">
        <v>3039</v>
      </c>
      <c r="E270" s="38" t="s">
        <v>25</v>
      </c>
      <c r="F270" s="39" t="s">
        <v>938</v>
      </c>
      <c r="G270" t="s">
        <v>938</v>
      </c>
      <c r="H270" s="21">
        <v>9106028560</v>
      </c>
      <c r="I270" t="s">
        <v>938</v>
      </c>
      <c r="J270" s="40" t="s">
        <v>7602</v>
      </c>
      <c r="L270" s="42" t="s">
        <v>26</v>
      </c>
      <c r="M270" s="42" t="s">
        <v>1129</v>
      </c>
      <c r="N270" s="43" t="s">
        <v>938</v>
      </c>
      <c r="O270" s="15" t="s">
        <v>6266</v>
      </c>
      <c r="S270" s="40" t="s">
        <v>7603</v>
      </c>
      <c r="V270" s="40" t="s">
        <v>7603</v>
      </c>
      <c r="Y270" s="15" t="s">
        <v>6172</v>
      </c>
      <c r="AB270" s="51">
        <v>5111</v>
      </c>
      <c r="AC270" s="51">
        <v>131</v>
      </c>
      <c r="AE270" s="45">
        <v>1</v>
      </c>
      <c r="AG270" s="15">
        <v>49500</v>
      </c>
      <c r="AH270" s="46">
        <v>49500</v>
      </c>
      <c r="AL270" s="48">
        <v>8</v>
      </c>
      <c r="AN270" s="45">
        <v>3960</v>
      </c>
      <c r="AO270" s="48">
        <v>33311</v>
      </c>
      <c r="AQ270" s="52" t="s">
        <v>7050</v>
      </c>
      <c r="AR270" s="52">
        <v>156</v>
      </c>
      <c r="AS270" s="52">
        <v>632</v>
      </c>
    </row>
    <row r="271" spans="3:45" x14ac:dyDescent="0.25">
      <c r="C271" s="39" t="s">
        <v>5855</v>
      </c>
      <c r="D271" s="38" t="s">
        <v>3039</v>
      </c>
      <c r="E271" s="38" t="s">
        <v>25</v>
      </c>
      <c r="F271" s="39" t="s">
        <v>938</v>
      </c>
      <c r="G271" t="s">
        <v>938</v>
      </c>
      <c r="H271" s="21">
        <v>9106028560</v>
      </c>
      <c r="I271" t="s">
        <v>938</v>
      </c>
      <c r="J271" s="40" t="s">
        <v>7602</v>
      </c>
      <c r="L271" s="42" t="s">
        <v>26</v>
      </c>
      <c r="M271" s="42" t="s">
        <v>1129</v>
      </c>
      <c r="N271" s="43" t="s">
        <v>938</v>
      </c>
      <c r="O271" s="15" t="s">
        <v>6266</v>
      </c>
      <c r="S271" s="40" t="s">
        <v>7603</v>
      </c>
      <c r="V271" s="40" t="s">
        <v>7603</v>
      </c>
      <c r="Y271" s="15" t="s">
        <v>6181</v>
      </c>
      <c r="AB271" s="51">
        <v>5111</v>
      </c>
      <c r="AC271" s="51">
        <v>131</v>
      </c>
      <c r="AE271" s="45">
        <v>1</v>
      </c>
      <c r="AG271" s="15">
        <v>50400</v>
      </c>
      <c r="AH271" s="46">
        <v>50400</v>
      </c>
      <c r="AL271" s="48">
        <v>8</v>
      </c>
      <c r="AN271" s="45">
        <v>4032</v>
      </c>
      <c r="AO271" s="48">
        <v>33311</v>
      </c>
      <c r="AQ271" s="52" t="s">
        <v>7050</v>
      </c>
      <c r="AR271" s="52">
        <v>156</v>
      </c>
      <c r="AS271" s="52">
        <v>632</v>
      </c>
    </row>
    <row r="272" spans="3:45" x14ac:dyDescent="0.25">
      <c r="C272" s="39" t="s">
        <v>5855</v>
      </c>
      <c r="D272" s="38" t="s">
        <v>3039</v>
      </c>
      <c r="E272" s="38" t="s">
        <v>25</v>
      </c>
      <c r="F272" s="39" t="s">
        <v>938</v>
      </c>
      <c r="G272" t="s">
        <v>938</v>
      </c>
      <c r="H272" s="21">
        <v>9106028560</v>
      </c>
      <c r="I272" t="s">
        <v>938</v>
      </c>
      <c r="J272" s="40" t="s">
        <v>7602</v>
      </c>
      <c r="L272" s="42" t="s">
        <v>26</v>
      </c>
      <c r="M272" s="42" t="s">
        <v>1129</v>
      </c>
      <c r="N272" s="43" t="s">
        <v>938</v>
      </c>
      <c r="O272" s="15" t="s">
        <v>6266</v>
      </c>
      <c r="S272" s="40" t="s">
        <v>7603</v>
      </c>
      <c r="V272" s="40" t="s">
        <v>7603</v>
      </c>
      <c r="Y272" s="15" t="s">
        <v>6130</v>
      </c>
      <c r="AB272" s="51">
        <v>5111</v>
      </c>
      <c r="AC272" s="51">
        <v>131</v>
      </c>
      <c r="AE272" s="45">
        <v>1</v>
      </c>
      <c r="AG272" s="15">
        <v>73431</v>
      </c>
      <c r="AH272" s="46">
        <v>73431</v>
      </c>
      <c r="AL272" s="48">
        <v>8</v>
      </c>
      <c r="AN272" s="45">
        <v>5874.4800000000005</v>
      </c>
      <c r="AO272" s="48">
        <v>33311</v>
      </c>
      <c r="AQ272" s="52" t="s">
        <v>7050</v>
      </c>
      <c r="AR272" s="52">
        <v>156</v>
      </c>
      <c r="AS272" s="52">
        <v>632</v>
      </c>
    </row>
    <row r="273" spans="3:45" x14ac:dyDescent="0.25">
      <c r="C273" s="39" t="s">
        <v>5855</v>
      </c>
      <c r="D273" s="38" t="s">
        <v>3039</v>
      </c>
      <c r="E273" s="38" t="s">
        <v>25</v>
      </c>
      <c r="F273" s="39" t="s">
        <v>1409</v>
      </c>
      <c r="G273" t="s">
        <v>1409</v>
      </c>
      <c r="H273" s="21">
        <v>9106028672</v>
      </c>
      <c r="I273" t="s">
        <v>1409</v>
      </c>
      <c r="J273" s="40" t="s">
        <v>7606</v>
      </c>
      <c r="L273" s="42" t="s">
        <v>26</v>
      </c>
      <c r="M273" s="42" t="s">
        <v>1854</v>
      </c>
      <c r="N273" s="43" t="s">
        <v>1409</v>
      </c>
      <c r="O273" s="15" t="s">
        <v>6266</v>
      </c>
      <c r="S273" s="40" t="s">
        <v>7607</v>
      </c>
      <c r="V273" s="40" t="s">
        <v>7607</v>
      </c>
      <c r="Y273" s="15" t="s">
        <v>6227</v>
      </c>
      <c r="AB273" s="51">
        <v>5111</v>
      </c>
      <c r="AC273" s="51">
        <v>131</v>
      </c>
      <c r="AE273" s="45">
        <v>3</v>
      </c>
      <c r="AG273" s="15">
        <v>46000</v>
      </c>
      <c r="AH273" s="46">
        <v>138000</v>
      </c>
      <c r="AL273" s="48">
        <v>8</v>
      </c>
      <c r="AN273" s="45">
        <v>11040</v>
      </c>
      <c r="AO273" s="48">
        <v>33311</v>
      </c>
      <c r="AQ273" s="52" t="s">
        <v>7050</v>
      </c>
      <c r="AR273" s="52">
        <v>156</v>
      </c>
      <c r="AS273" s="52">
        <v>632</v>
      </c>
    </row>
    <row r="274" spans="3:45" x14ac:dyDescent="0.25">
      <c r="C274" s="39" t="s">
        <v>5855</v>
      </c>
      <c r="D274" s="38" t="s">
        <v>3039</v>
      </c>
      <c r="E274" s="38" t="s">
        <v>25</v>
      </c>
      <c r="F274" s="39" t="s">
        <v>1409</v>
      </c>
      <c r="G274" t="s">
        <v>1409</v>
      </c>
      <c r="H274" s="21">
        <v>9106028718</v>
      </c>
      <c r="I274" t="s">
        <v>1409</v>
      </c>
      <c r="J274" s="40" t="s">
        <v>7608</v>
      </c>
      <c r="L274" s="42" t="s">
        <v>26</v>
      </c>
      <c r="M274" s="42" t="s">
        <v>1925</v>
      </c>
      <c r="N274" s="43" t="s">
        <v>1409</v>
      </c>
      <c r="O274" s="15" t="s">
        <v>6266</v>
      </c>
      <c r="S274" s="40" t="s">
        <v>7609</v>
      </c>
      <c r="V274" s="40" t="s">
        <v>7609</v>
      </c>
      <c r="Y274" s="15" t="s">
        <v>6227</v>
      </c>
      <c r="AB274" s="51">
        <v>5111</v>
      </c>
      <c r="AC274" s="51">
        <v>131</v>
      </c>
      <c r="AE274" s="45">
        <v>1</v>
      </c>
      <c r="AG274" s="15">
        <v>46000</v>
      </c>
      <c r="AH274" s="46">
        <v>46000</v>
      </c>
      <c r="AL274" s="48">
        <v>8</v>
      </c>
      <c r="AN274" s="45">
        <v>3680</v>
      </c>
      <c r="AO274" s="48">
        <v>33311</v>
      </c>
      <c r="AQ274" s="52" t="s">
        <v>7050</v>
      </c>
      <c r="AR274" s="52">
        <v>156</v>
      </c>
      <c r="AS274" s="52">
        <v>632</v>
      </c>
    </row>
    <row r="275" spans="3:45" x14ac:dyDescent="0.25">
      <c r="C275" s="39" t="s">
        <v>5855</v>
      </c>
      <c r="D275" s="38" t="s">
        <v>3039</v>
      </c>
      <c r="E275" s="38" t="s">
        <v>25</v>
      </c>
      <c r="F275" s="39" t="s">
        <v>1409</v>
      </c>
      <c r="G275" t="s">
        <v>1409</v>
      </c>
      <c r="H275" s="21">
        <v>9106028760</v>
      </c>
      <c r="I275" t="s">
        <v>1409</v>
      </c>
      <c r="J275" s="40" t="s">
        <v>7613</v>
      </c>
      <c r="L275" s="42" t="s">
        <v>26</v>
      </c>
      <c r="M275" s="42" t="s">
        <v>2120</v>
      </c>
      <c r="N275" s="43" t="s">
        <v>1409</v>
      </c>
      <c r="O275" s="15" t="s">
        <v>6024</v>
      </c>
      <c r="S275" s="40" t="s">
        <v>7614</v>
      </c>
      <c r="V275" s="40" t="s">
        <v>7614</v>
      </c>
      <c r="Y275" s="15" t="s">
        <v>6128</v>
      </c>
      <c r="AB275" s="51">
        <v>5111</v>
      </c>
      <c r="AC275" s="51">
        <v>131</v>
      </c>
      <c r="AE275" s="45">
        <v>1</v>
      </c>
      <c r="AG275" s="15">
        <v>60885</v>
      </c>
      <c r="AH275" s="46">
        <v>60885</v>
      </c>
      <c r="AL275" s="48">
        <v>8</v>
      </c>
      <c r="AN275" s="45">
        <v>4870.8</v>
      </c>
      <c r="AO275" s="48">
        <v>33311</v>
      </c>
      <c r="AQ275" s="52" t="s">
        <v>7050</v>
      </c>
      <c r="AR275" s="52">
        <v>156</v>
      </c>
      <c r="AS275" s="52">
        <v>632</v>
      </c>
    </row>
    <row r="276" spans="3:45" x14ac:dyDescent="0.25">
      <c r="C276" s="39" t="s">
        <v>5855</v>
      </c>
      <c r="D276" s="38" t="s">
        <v>3039</v>
      </c>
      <c r="E276" s="38" t="s">
        <v>25</v>
      </c>
      <c r="F276" s="39" t="s">
        <v>1409</v>
      </c>
      <c r="G276" t="s">
        <v>1409</v>
      </c>
      <c r="H276" s="21">
        <v>9106028760</v>
      </c>
      <c r="I276" t="s">
        <v>1409</v>
      </c>
      <c r="J276" s="40" t="s">
        <v>7613</v>
      </c>
      <c r="L276" s="42" t="s">
        <v>26</v>
      </c>
      <c r="M276" s="42" t="s">
        <v>2120</v>
      </c>
      <c r="N276" s="43" t="s">
        <v>1409</v>
      </c>
      <c r="O276" s="15" t="s">
        <v>6024</v>
      </c>
      <c r="S276" s="40" t="s">
        <v>7614</v>
      </c>
      <c r="V276" s="40" t="s">
        <v>7614</v>
      </c>
      <c r="Y276" s="15" t="s">
        <v>6227</v>
      </c>
      <c r="AB276" s="51">
        <v>5111</v>
      </c>
      <c r="AC276" s="51">
        <v>131</v>
      </c>
      <c r="AE276" s="45">
        <v>1</v>
      </c>
      <c r="AG276" s="15">
        <v>46000</v>
      </c>
      <c r="AH276" s="46">
        <v>46000</v>
      </c>
      <c r="AL276" s="48">
        <v>8</v>
      </c>
      <c r="AN276" s="45">
        <v>3680</v>
      </c>
      <c r="AO276" s="48">
        <v>33311</v>
      </c>
      <c r="AQ276" s="52" t="s">
        <v>7050</v>
      </c>
      <c r="AR276" s="52">
        <v>156</v>
      </c>
      <c r="AS276" s="52">
        <v>632</v>
      </c>
    </row>
    <row r="277" spans="3:45" x14ac:dyDescent="0.25">
      <c r="C277" s="39" t="s">
        <v>5855</v>
      </c>
      <c r="D277" s="38" t="s">
        <v>3039</v>
      </c>
      <c r="E277" s="38" t="s">
        <v>25</v>
      </c>
      <c r="F277" s="39" t="s">
        <v>1409</v>
      </c>
      <c r="G277" t="s">
        <v>1409</v>
      </c>
      <c r="H277" s="21">
        <v>9106028725</v>
      </c>
      <c r="I277" t="s">
        <v>1409</v>
      </c>
      <c r="J277" s="40" t="s">
        <v>7615</v>
      </c>
      <c r="L277" s="42" t="s">
        <v>26</v>
      </c>
      <c r="M277" s="42" t="s">
        <v>1889</v>
      </c>
      <c r="N277" s="43" t="s">
        <v>1409</v>
      </c>
      <c r="O277" s="15" t="s">
        <v>6271</v>
      </c>
      <c r="S277" s="40" t="s">
        <v>7616</v>
      </c>
      <c r="V277" s="40" t="s">
        <v>7616</v>
      </c>
      <c r="Y277" s="15" t="s">
        <v>6227</v>
      </c>
      <c r="AB277" s="51">
        <v>5111</v>
      </c>
      <c r="AC277" s="51">
        <v>131</v>
      </c>
      <c r="AE277" s="45">
        <v>2</v>
      </c>
      <c r="AG277" s="15">
        <v>46000</v>
      </c>
      <c r="AH277" s="46">
        <v>92000</v>
      </c>
      <c r="AL277" s="48">
        <v>8</v>
      </c>
      <c r="AN277" s="45">
        <v>7360</v>
      </c>
      <c r="AO277" s="48">
        <v>33311</v>
      </c>
      <c r="AQ277" s="52" t="s">
        <v>7050</v>
      </c>
      <c r="AR277" s="52">
        <v>156</v>
      </c>
      <c r="AS277" s="52">
        <v>632</v>
      </c>
    </row>
    <row r="278" spans="3:45" x14ac:dyDescent="0.25">
      <c r="C278" s="39" t="s">
        <v>5855</v>
      </c>
      <c r="D278" s="38" t="s">
        <v>3039</v>
      </c>
      <c r="E278" s="38" t="s">
        <v>25</v>
      </c>
      <c r="F278" s="39" t="s">
        <v>1409</v>
      </c>
      <c r="G278" t="s">
        <v>1409</v>
      </c>
      <c r="H278" s="21">
        <v>9106028944</v>
      </c>
      <c r="I278" t="s">
        <v>1409</v>
      </c>
      <c r="J278" s="40" t="s">
        <v>7624</v>
      </c>
      <c r="L278" s="42" t="s">
        <v>26</v>
      </c>
      <c r="M278" s="42" t="s">
        <v>1584</v>
      </c>
      <c r="N278" s="43" t="s">
        <v>1409</v>
      </c>
      <c r="O278" s="15" t="s">
        <v>6270</v>
      </c>
      <c r="S278" s="40" t="s">
        <v>7625</v>
      </c>
      <c r="V278" s="40" t="s">
        <v>7625</v>
      </c>
      <c r="Y278" s="15" t="s">
        <v>6227</v>
      </c>
      <c r="AB278" s="51">
        <v>5111</v>
      </c>
      <c r="AC278" s="51">
        <v>131</v>
      </c>
      <c r="AE278" s="45">
        <v>1</v>
      </c>
      <c r="AG278" s="15">
        <v>46000</v>
      </c>
      <c r="AH278" s="46">
        <v>46000</v>
      </c>
      <c r="AL278" s="48">
        <v>8</v>
      </c>
      <c r="AN278" s="45">
        <v>3680</v>
      </c>
      <c r="AO278" s="48">
        <v>33311</v>
      </c>
      <c r="AQ278" s="52" t="s">
        <v>7050</v>
      </c>
      <c r="AR278" s="52">
        <v>156</v>
      </c>
      <c r="AS278" s="52">
        <v>632</v>
      </c>
    </row>
    <row r="279" spans="3:45" x14ac:dyDescent="0.25">
      <c r="C279" s="39" t="s">
        <v>5855</v>
      </c>
      <c r="D279" s="38" t="s">
        <v>3039</v>
      </c>
      <c r="E279" s="38" t="s">
        <v>25</v>
      </c>
      <c r="F279" s="39" t="s">
        <v>1409</v>
      </c>
      <c r="G279" t="s">
        <v>1409</v>
      </c>
      <c r="H279" s="21">
        <v>9106028944</v>
      </c>
      <c r="I279" t="s">
        <v>1409</v>
      </c>
      <c r="J279" s="40" t="s">
        <v>7624</v>
      </c>
      <c r="L279" s="42" t="s">
        <v>26</v>
      </c>
      <c r="M279" s="42" t="s">
        <v>1584</v>
      </c>
      <c r="N279" s="43" t="s">
        <v>1409</v>
      </c>
      <c r="O279" s="15" t="s">
        <v>6270</v>
      </c>
      <c r="S279" s="40" t="s">
        <v>7625</v>
      </c>
      <c r="V279" s="40" t="s">
        <v>7625</v>
      </c>
      <c r="Y279" s="15" t="s">
        <v>6128</v>
      </c>
      <c r="AB279" s="51">
        <v>5111</v>
      </c>
      <c r="AC279" s="51">
        <v>131</v>
      </c>
      <c r="AE279" s="45">
        <v>1</v>
      </c>
      <c r="AG279" s="15">
        <v>60885</v>
      </c>
      <c r="AH279" s="46">
        <v>60885</v>
      </c>
      <c r="AL279" s="48">
        <v>8</v>
      </c>
      <c r="AN279" s="45">
        <v>4870.8</v>
      </c>
      <c r="AO279" s="48">
        <v>33311</v>
      </c>
      <c r="AQ279" s="52" t="s">
        <v>7050</v>
      </c>
      <c r="AR279" s="52">
        <v>156</v>
      </c>
      <c r="AS279" s="52">
        <v>632</v>
      </c>
    </row>
    <row r="280" spans="3:45" x14ac:dyDescent="0.25">
      <c r="C280" s="39" t="s">
        <v>5855</v>
      </c>
      <c r="D280" s="38" t="s">
        <v>3039</v>
      </c>
      <c r="E280" s="38" t="s">
        <v>25</v>
      </c>
      <c r="F280" s="39" t="s">
        <v>1409</v>
      </c>
      <c r="G280" t="s">
        <v>1409</v>
      </c>
      <c r="H280" s="21">
        <v>9106028944</v>
      </c>
      <c r="I280" t="s">
        <v>1409</v>
      </c>
      <c r="J280" s="40" t="s">
        <v>7624</v>
      </c>
      <c r="L280" s="42" t="s">
        <v>26</v>
      </c>
      <c r="M280" s="42" t="s">
        <v>1584</v>
      </c>
      <c r="N280" s="43" t="s">
        <v>1409</v>
      </c>
      <c r="O280" s="15" t="s">
        <v>6270</v>
      </c>
      <c r="S280" s="40" t="s">
        <v>7625</v>
      </c>
      <c r="V280" s="40" t="s">
        <v>7625</v>
      </c>
      <c r="Y280" s="15" t="s">
        <v>6183</v>
      </c>
      <c r="AB280" s="51">
        <v>5111</v>
      </c>
      <c r="AC280" s="51">
        <v>131</v>
      </c>
      <c r="AE280" s="45">
        <v>4</v>
      </c>
      <c r="AG280" s="15">
        <v>41150</v>
      </c>
      <c r="AH280" s="46">
        <v>164600</v>
      </c>
      <c r="AL280" s="48">
        <v>8</v>
      </c>
      <c r="AN280" s="45">
        <v>13168</v>
      </c>
      <c r="AO280" s="48">
        <v>33311</v>
      </c>
      <c r="AQ280" s="52" t="s">
        <v>7050</v>
      </c>
      <c r="AR280" s="52">
        <v>156</v>
      </c>
      <c r="AS280" s="52">
        <v>632</v>
      </c>
    </row>
    <row r="281" spans="3:45" x14ac:dyDescent="0.25">
      <c r="C281" s="39" t="s">
        <v>5855</v>
      </c>
      <c r="D281" s="38" t="s">
        <v>3039</v>
      </c>
      <c r="E281" s="38" t="s">
        <v>25</v>
      </c>
      <c r="F281" s="39" t="s">
        <v>1409</v>
      </c>
      <c r="G281" t="s">
        <v>1409</v>
      </c>
      <c r="H281" s="21">
        <v>9106029137</v>
      </c>
      <c r="I281" t="s">
        <v>1409</v>
      </c>
      <c r="J281" s="40" t="s">
        <v>7632</v>
      </c>
      <c r="L281" s="42" t="s">
        <v>26</v>
      </c>
      <c r="M281" s="42" t="s">
        <v>2144</v>
      </c>
      <c r="N281" s="43" t="s">
        <v>1409</v>
      </c>
      <c r="O281" s="15" t="s">
        <v>5937</v>
      </c>
      <c r="S281" s="40" t="s">
        <v>7633</v>
      </c>
      <c r="V281" s="40" t="s">
        <v>7633</v>
      </c>
      <c r="Y281" s="15" t="s">
        <v>6128</v>
      </c>
      <c r="AB281" s="51">
        <v>5111</v>
      </c>
      <c r="AC281" s="51">
        <v>131</v>
      </c>
      <c r="AE281" s="45">
        <v>1</v>
      </c>
      <c r="AG281" s="15">
        <v>60885</v>
      </c>
      <c r="AH281" s="46">
        <v>60885</v>
      </c>
      <c r="AL281" s="48">
        <v>8</v>
      </c>
      <c r="AN281" s="45">
        <v>4870.8</v>
      </c>
      <c r="AO281" s="48">
        <v>33311</v>
      </c>
      <c r="AQ281" s="52" t="s">
        <v>7050</v>
      </c>
      <c r="AR281" s="52">
        <v>156</v>
      </c>
      <c r="AS281" s="52">
        <v>632</v>
      </c>
    </row>
    <row r="282" spans="3:45" x14ac:dyDescent="0.25">
      <c r="C282" s="39" t="s">
        <v>5855</v>
      </c>
      <c r="D282" s="38" t="s">
        <v>3039</v>
      </c>
      <c r="E282" s="38" t="s">
        <v>25</v>
      </c>
      <c r="F282" s="39" t="s">
        <v>1409</v>
      </c>
      <c r="G282" t="s">
        <v>1409</v>
      </c>
      <c r="H282" s="21">
        <v>9106029137</v>
      </c>
      <c r="I282" t="s">
        <v>1409</v>
      </c>
      <c r="J282" s="40" t="s">
        <v>7632</v>
      </c>
      <c r="L282" s="42" t="s">
        <v>26</v>
      </c>
      <c r="M282" s="42" t="s">
        <v>2144</v>
      </c>
      <c r="N282" s="43" t="s">
        <v>1409</v>
      </c>
      <c r="O282" s="15" t="s">
        <v>5937</v>
      </c>
      <c r="S282" s="40" t="s">
        <v>7633</v>
      </c>
      <c r="V282" s="40" t="s">
        <v>7633</v>
      </c>
      <c r="Y282" s="15" t="s">
        <v>6227</v>
      </c>
      <c r="AB282" s="51">
        <v>5111</v>
      </c>
      <c r="AC282" s="51">
        <v>131</v>
      </c>
      <c r="AE282" s="45">
        <v>2</v>
      </c>
      <c r="AG282" s="15">
        <v>46000</v>
      </c>
      <c r="AH282" s="46">
        <v>92000</v>
      </c>
      <c r="AL282" s="48">
        <v>8</v>
      </c>
      <c r="AN282" s="45">
        <v>7360</v>
      </c>
      <c r="AO282" s="48">
        <v>33311</v>
      </c>
      <c r="AQ282" s="52" t="s">
        <v>7050</v>
      </c>
      <c r="AR282" s="52">
        <v>156</v>
      </c>
      <c r="AS282" s="52">
        <v>632</v>
      </c>
    </row>
    <row r="283" spans="3:45" x14ac:dyDescent="0.25">
      <c r="C283" s="39" t="s">
        <v>5855</v>
      </c>
      <c r="D283" s="38" t="s">
        <v>3039</v>
      </c>
      <c r="E283" s="38" t="s">
        <v>25</v>
      </c>
      <c r="F283" s="39" t="s">
        <v>1409</v>
      </c>
      <c r="G283" t="s">
        <v>1409</v>
      </c>
      <c r="H283" s="21">
        <v>9106029178</v>
      </c>
      <c r="I283" t="s">
        <v>1409</v>
      </c>
      <c r="J283" s="40" t="s">
        <v>7634</v>
      </c>
      <c r="L283" s="42" t="s">
        <v>26</v>
      </c>
      <c r="M283" s="42" t="s">
        <v>1677</v>
      </c>
      <c r="N283" s="43" t="s">
        <v>1409</v>
      </c>
      <c r="O283" s="15" t="s">
        <v>6266</v>
      </c>
      <c r="S283" s="40" t="s">
        <v>7635</v>
      </c>
      <c r="V283" s="40" t="s">
        <v>7635</v>
      </c>
      <c r="Y283" s="15" t="s">
        <v>6179</v>
      </c>
      <c r="AB283" s="51">
        <v>5111</v>
      </c>
      <c r="AC283" s="51">
        <v>131</v>
      </c>
      <c r="AE283" s="45">
        <v>2</v>
      </c>
      <c r="AG283" s="15">
        <v>111058</v>
      </c>
      <c r="AH283" s="46">
        <v>222116</v>
      </c>
      <c r="AL283" s="48">
        <v>8</v>
      </c>
      <c r="AN283" s="45">
        <v>17769.28</v>
      </c>
      <c r="AO283" s="48">
        <v>33311</v>
      </c>
      <c r="AQ283" s="52" t="s">
        <v>7050</v>
      </c>
      <c r="AR283" s="52">
        <v>156</v>
      </c>
      <c r="AS283" s="52">
        <v>632</v>
      </c>
    </row>
    <row r="284" spans="3:45" x14ac:dyDescent="0.25">
      <c r="C284" s="39" t="s">
        <v>5855</v>
      </c>
      <c r="D284" s="38" t="s">
        <v>3039</v>
      </c>
      <c r="E284" s="38" t="s">
        <v>25</v>
      </c>
      <c r="F284" s="39" t="s">
        <v>1409</v>
      </c>
      <c r="G284" t="s">
        <v>1409</v>
      </c>
      <c r="H284" s="21">
        <v>9106029297</v>
      </c>
      <c r="I284" t="s">
        <v>1409</v>
      </c>
      <c r="J284" s="40" t="s">
        <v>7643</v>
      </c>
      <c r="L284" s="42" t="s">
        <v>26</v>
      </c>
      <c r="M284" s="42" t="s">
        <v>2147</v>
      </c>
      <c r="N284" s="43" t="s">
        <v>1409</v>
      </c>
      <c r="O284" s="15" t="s">
        <v>5937</v>
      </c>
      <c r="S284" s="40" t="s">
        <v>7644</v>
      </c>
      <c r="V284" s="40" t="s">
        <v>7644</v>
      </c>
      <c r="Y284" s="15" t="s">
        <v>6179</v>
      </c>
      <c r="AB284" s="51">
        <v>5111</v>
      </c>
      <c r="AC284" s="51">
        <v>131</v>
      </c>
      <c r="AE284" s="45">
        <v>1</v>
      </c>
      <c r="AG284" s="15">
        <v>111058</v>
      </c>
      <c r="AH284" s="46">
        <v>111058</v>
      </c>
      <c r="AL284" s="48">
        <v>8</v>
      </c>
      <c r="AN284" s="45">
        <v>8884.64</v>
      </c>
      <c r="AO284" s="48">
        <v>33311</v>
      </c>
      <c r="AQ284" s="52" t="s">
        <v>7050</v>
      </c>
      <c r="AR284" s="52">
        <v>156</v>
      </c>
      <c r="AS284" s="52">
        <v>632</v>
      </c>
    </row>
    <row r="285" spans="3:45" x14ac:dyDescent="0.25">
      <c r="C285" s="39" t="s">
        <v>5855</v>
      </c>
      <c r="D285" s="38" t="s">
        <v>3039</v>
      </c>
      <c r="E285" s="38" t="s">
        <v>25</v>
      </c>
      <c r="F285" s="39" t="s">
        <v>1409</v>
      </c>
      <c r="G285" t="s">
        <v>1409</v>
      </c>
      <c r="H285" s="21">
        <v>9106029297</v>
      </c>
      <c r="I285" t="s">
        <v>1409</v>
      </c>
      <c r="J285" s="40" t="s">
        <v>7643</v>
      </c>
      <c r="L285" s="42" t="s">
        <v>26</v>
      </c>
      <c r="M285" s="42" t="s">
        <v>2147</v>
      </c>
      <c r="N285" s="43" t="s">
        <v>1409</v>
      </c>
      <c r="O285" s="15" t="s">
        <v>5937</v>
      </c>
      <c r="S285" s="40" t="s">
        <v>7644</v>
      </c>
      <c r="V285" s="40" t="s">
        <v>7644</v>
      </c>
      <c r="Y285" s="15" t="s">
        <v>6143</v>
      </c>
      <c r="AB285" s="51">
        <v>5111</v>
      </c>
      <c r="AC285" s="51">
        <v>131</v>
      </c>
      <c r="AE285" s="45">
        <v>4</v>
      </c>
      <c r="AG285" s="15">
        <v>70950</v>
      </c>
      <c r="AH285" s="46">
        <v>283800</v>
      </c>
      <c r="AL285" s="48">
        <v>8</v>
      </c>
      <c r="AN285" s="45">
        <v>22704</v>
      </c>
      <c r="AO285" s="48">
        <v>33311</v>
      </c>
      <c r="AQ285" s="52" t="s">
        <v>7050</v>
      </c>
      <c r="AR285" s="52">
        <v>156</v>
      </c>
      <c r="AS285" s="52">
        <v>632</v>
      </c>
    </row>
    <row r="286" spans="3:45" x14ac:dyDescent="0.25">
      <c r="C286" s="39" t="s">
        <v>5855</v>
      </c>
      <c r="D286" s="38" t="s">
        <v>3039</v>
      </c>
      <c r="E286" s="38" t="s">
        <v>25</v>
      </c>
      <c r="F286" s="39" t="s">
        <v>1409</v>
      </c>
      <c r="G286" t="s">
        <v>1409</v>
      </c>
      <c r="H286" s="21">
        <v>9106029297</v>
      </c>
      <c r="I286" t="s">
        <v>1409</v>
      </c>
      <c r="J286" s="40" t="s">
        <v>7643</v>
      </c>
      <c r="L286" s="42" t="s">
        <v>26</v>
      </c>
      <c r="M286" s="42" t="s">
        <v>2147</v>
      </c>
      <c r="N286" s="43" t="s">
        <v>1409</v>
      </c>
      <c r="O286" s="15" t="s">
        <v>5937</v>
      </c>
      <c r="S286" s="40" t="s">
        <v>7644</v>
      </c>
      <c r="V286" s="40" t="s">
        <v>7644</v>
      </c>
      <c r="Y286" s="15" t="s">
        <v>6128</v>
      </c>
      <c r="AB286" s="51">
        <v>5111</v>
      </c>
      <c r="AC286" s="51">
        <v>131</v>
      </c>
      <c r="AE286" s="45">
        <v>3</v>
      </c>
      <c r="AG286" s="15">
        <v>60885</v>
      </c>
      <c r="AH286" s="46">
        <v>182655</v>
      </c>
      <c r="AL286" s="48">
        <v>8</v>
      </c>
      <c r="AN286" s="45">
        <v>14612.4</v>
      </c>
      <c r="AO286" s="48">
        <v>33311</v>
      </c>
      <c r="AQ286" s="52" t="s">
        <v>7050</v>
      </c>
      <c r="AR286" s="52">
        <v>156</v>
      </c>
      <c r="AS286" s="52">
        <v>632</v>
      </c>
    </row>
    <row r="287" spans="3:45" x14ac:dyDescent="0.25">
      <c r="C287" s="39" t="s">
        <v>5855</v>
      </c>
      <c r="D287" s="38" t="s">
        <v>3039</v>
      </c>
      <c r="E287" s="38" t="s">
        <v>25</v>
      </c>
      <c r="F287" s="39" t="s">
        <v>1409</v>
      </c>
      <c r="G287" t="s">
        <v>1409</v>
      </c>
      <c r="H287" s="21">
        <v>9106029297</v>
      </c>
      <c r="I287" t="s">
        <v>1409</v>
      </c>
      <c r="J287" s="40" t="s">
        <v>7643</v>
      </c>
      <c r="L287" s="42" t="s">
        <v>26</v>
      </c>
      <c r="M287" s="42" t="s">
        <v>2147</v>
      </c>
      <c r="N287" s="43" t="s">
        <v>1409</v>
      </c>
      <c r="O287" s="15" t="s">
        <v>5937</v>
      </c>
      <c r="S287" s="40" t="s">
        <v>7644</v>
      </c>
      <c r="V287" s="40" t="s">
        <v>7644</v>
      </c>
      <c r="Y287" s="15" t="s">
        <v>6227</v>
      </c>
      <c r="AB287" s="51">
        <v>5111</v>
      </c>
      <c r="AC287" s="51">
        <v>131</v>
      </c>
      <c r="AE287" s="45">
        <v>2</v>
      </c>
      <c r="AG287" s="15">
        <v>46000</v>
      </c>
      <c r="AH287" s="46">
        <v>92000</v>
      </c>
      <c r="AL287" s="48">
        <v>8</v>
      </c>
      <c r="AN287" s="45">
        <v>7360</v>
      </c>
      <c r="AO287" s="48">
        <v>33311</v>
      </c>
      <c r="AQ287" s="52" t="s">
        <v>7050</v>
      </c>
      <c r="AR287" s="52">
        <v>156</v>
      </c>
      <c r="AS287" s="52">
        <v>632</v>
      </c>
    </row>
    <row r="288" spans="3:45" x14ac:dyDescent="0.25">
      <c r="C288" s="39" t="s">
        <v>5855</v>
      </c>
      <c r="D288" s="38" t="s">
        <v>3039</v>
      </c>
      <c r="E288" s="38" t="s">
        <v>25</v>
      </c>
      <c r="F288" s="39" t="s">
        <v>1409</v>
      </c>
      <c r="G288" t="s">
        <v>1409</v>
      </c>
      <c r="H288" s="21">
        <v>9106029289</v>
      </c>
      <c r="I288" t="s">
        <v>1409</v>
      </c>
      <c r="J288" s="40" t="s">
        <v>7645</v>
      </c>
      <c r="L288" s="42" t="s">
        <v>26</v>
      </c>
      <c r="M288" s="42" t="s">
        <v>1662</v>
      </c>
      <c r="N288" s="43" t="s">
        <v>1409</v>
      </c>
      <c r="O288" s="15" t="s">
        <v>6270</v>
      </c>
      <c r="S288" s="40" t="s">
        <v>7646</v>
      </c>
      <c r="V288" s="40" t="s">
        <v>7646</v>
      </c>
      <c r="Y288" s="15" t="s">
        <v>6179</v>
      </c>
      <c r="AB288" s="51">
        <v>5111</v>
      </c>
      <c r="AC288" s="51">
        <v>131</v>
      </c>
      <c r="AE288" s="45">
        <v>1</v>
      </c>
      <c r="AG288" s="15">
        <v>111058</v>
      </c>
      <c r="AH288" s="46">
        <v>111058</v>
      </c>
      <c r="AL288" s="48">
        <v>8</v>
      </c>
      <c r="AN288" s="45">
        <v>8884.64</v>
      </c>
      <c r="AO288" s="48">
        <v>33311</v>
      </c>
      <c r="AQ288" s="52" t="s">
        <v>7050</v>
      </c>
      <c r="AR288" s="52">
        <v>156</v>
      </c>
      <c r="AS288" s="52">
        <v>632</v>
      </c>
    </row>
    <row r="289" spans="3:45" x14ac:dyDescent="0.25">
      <c r="C289" s="39" t="s">
        <v>5855</v>
      </c>
      <c r="D289" s="38" t="s">
        <v>3039</v>
      </c>
      <c r="E289" s="38" t="s">
        <v>25</v>
      </c>
      <c r="F289" s="39" t="s">
        <v>1409</v>
      </c>
      <c r="G289" t="s">
        <v>1409</v>
      </c>
      <c r="H289" s="21">
        <v>9106029296</v>
      </c>
      <c r="I289" t="s">
        <v>1409</v>
      </c>
      <c r="J289" s="40" t="s">
        <v>7649</v>
      </c>
      <c r="L289" s="42" t="s">
        <v>26</v>
      </c>
      <c r="M289" s="42" t="s">
        <v>2096</v>
      </c>
      <c r="N289" s="43" t="s">
        <v>1409</v>
      </c>
      <c r="O289" s="15" t="s">
        <v>6271</v>
      </c>
      <c r="S289" s="40" t="s">
        <v>7650</v>
      </c>
      <c r="V289" s="40" t="s">
        <v>7650</v>
      </c>
      <c r="Y289" s="15" t="s">
        <v>6128</v>
      </c>
      <c r="AB289" s="51">
        <v>5111</v>
      </c>
      <c r="AC289" s="51">
        <v>131</v>
      </c>
      <c r="AE289" s="45">
        <v>3</v>
      </c>
      <c r="AG289" s="15">
        <v>60885</v>
      </c>
      <c r="AH289" s="46">
        <v>182655</v>
      </c>
      <c r="AL289" s="48">
        <v>8</v>
      </c>
      <c r="AN289" s="45">
        <v>14612.4</v>
      </c>
      <c r="AO289" s="48">
        <v>33311</v>
      </c>
      <c r="AQ289" s="52" t="s">
        <v>7050</v>
      </c>
      <c r="AR289" s="52">
        <v>156</v>
      </c>
      <c r="AS289" s="52">
        <v>632</v>
      </c>
    </row>
    <row r="290" spans="3:45" x14ac:dyDescent="0.25">
      <c r="C290" s="39" t="s">
        <v>5855</v>
      </c>
      <c r="D290" s="38" t="s">
        <v>3039</v>
      </c>
      <c r="E290" s="38" t="s">
        <v>25</v>
      </c>
      <c r="F290" s="39" t="s">
        <v>1409</v>
      </c>
      <c r="G290" t="s">
        <v>1409</v>
      </c>
      <c r="H290" s="21">
        <v>9106029310</v>
      </c>
      <c r="I290" t="s">
        <v>1409</v>
      </c>
      <c r="J290" s="40" t="s">
        <v>7651</v>
      </c>
      <c r="L290" s="42" t="s">
        <v>26</v>
      </c>
      <c r="M290" s="42" t="s">
        <v>1494</v>
      </c>
      <c r="N290" s="43" t="s">
        <v>1409</v>
      </c>
      <c r="O290" s="15" t="s">
        <v>5937</v>
      </c>
      <c r="S290" s="40" t="s">
        <v>7652</v>
      </c>
      <c r="V290" s="40" t="s">
        <v>7652</v>
      </c>
      <c r="Y290" s="15" t="s">
        <v>6183</v>
      </c>
      <c r="AB290" s="51">
        <v>5111</v>
      </c>
      <c r="AC290" s="51">
        <v>131</v>
      </c>
      <c r="AE290" s="45">
        <v>3</v>
      </c>
      <c r="AG290" s="15">
        <v>41150</v>
      </c>
      <c r="AH290" s="46">
        <v>123450</v>
      </c>
      <c r="AL290" s="48">
        <v>8</v>
      </c>
      <c r="AN290" s="45">
        <v>9876</v>
      </c>
      <c r="AO290" s="48">
        <v>33311</v>
      </c>
      <c r="AQ290" s="52" t="s">
        <v>7050</v>
      </c>
      <c r="AR290" s="52">
        <v>156</v>
      </c>
      <c r="AS290" s="52">
        <v>632</v>
      </c>
    </row>
    <row r="291" spans="3:45" x14ac:dyDescent="0.25">
      <c r="C291" s="39" t="s">
        <v>5855</v>
      </c>
      <c r="D291" s="38" t="s">
        <v>3039</v>
      </c>
      <c r="E291" s="38" t="s">
        <v>25</v>
      </c>
      <c r="F291" s="39" t="s">
        <v>1409</v>
      </c>
      <c r="G291" t="s">
        <v>1409</v>
      </c>
      <c r="H291" s="21">
        <v>9106029407</v>
      </c>
      <c r="I291" t="s">
        <v>1409</v>
      </c>
      <c r="J291" s="40" t="s">
        <v>7657</v>
      </c>
      <c r="L291" s="42" t="s">
        <v>26</v>
      </c>
      <c r="M291" s="42" t="s">
        <v>1575</v>
      </c>
      <c r="N291" s="43" t="s">
        <v>1409</v>
      </c>
      <c r="O291" s="15" t="s">
        <v>6266</v>
      </c>
      <c r="S291" s="40" t="s">
        <v>7658</v>
      </c>
      <c r="V291" s="40" t="s">
        <v>7658</v>
      </c>
      <c r="Y291" s="15" t="s">
        <v>6179</v>
      </c>
      <c r="AB291" s="51">
        <v>5111</v>
      </c>
      <c r="AC291" s="51">
        <v>131</v>
      </c>
      <c r="AE291" s="45">
        <v>1</v>
      </c>
      <c r="AG291" s="15">
        <v>111058</v>
      </c>
      <c r="AH291" s="46">
        <v>111058</v>
      </c>
      <c r="AL291" s="48">
        <v>8</v>
      </c>
      <c r="AN291" s="45">
        <v>8884.64</v>
      </c>
      <c r="AO291" s="48">
        <v>33311</v>
      </c>
      <c r="AQ291" s="52" t="s">
        <v>7050</v>
      </c>
      <c r="AR291" s="52">
        <v>156</v>
      </c>
      <c r="AS291" s="52">
        <v>632</v>
      </c>
    </row>
    <row r="292" spans="3:45" x14ac:dyDescent="0.25">
      <c r="C292" s="39" t="s">
        <v>5855</v>
      </c>
      <c r="D292" s="38" t="s">
        <v>3039</v>
      </c>
      <c r="E292" s="38" t="s">
        <v>25</v>
      </c>
      <c r="F292" s="39" t="s">
        <v>1409</v>
      </c>
      <c r="G292" t="s">
        <v>1409</v>
      </c>
      <c r="H292" s="21">
        <v>9106029497</v>
      </c>
      <c r="I292" t="s">
        <v>1409</v>
      </c>
      <c r="J292" s="40" t="s">
        <v>7661</v>
      </c>
      <c r="L292" s="42" t="s">
        <v>26</v>
      </c>
      <c r="M292" s="42" t="s">
        <v>1810</v>
      </c>
      <c r="N292" s="43" t="s">
        <v>1409</v>
      </c>
      <c r="O292" s="15" t="s">
        <v>6266</v>
      </c>
      <c r="S292" s="40" t="s">
        <v>7662</v>
      </c>
      <c r="V292" s="40" t="s">
        <v>7662</v>
      </c>
      <c r="Y292" s="15" t="s">
        <v>6143</v>
      </c>
      <c r="AB292" s="51">
        <v>5111</v>
      </c>
      <c r="AC292" s="51">
        <v>131</v>
      </c>
      <c r="AE292" s="45">
        <v>1</v>
      </c>
      <c r="AG292" s="15">
        <v>70950</v>
      </c>
      <c r="AH292" s="46">
        <v>70950</v>
      </c>
      <c r="AL292" s="48">
        <v>8</v>
      </c>
      <c r="AN292" s="45">
        <v>5676</v>
      </c>
      <c r="AO292" s="48">
        <v>33311</v>
      </c>
      <c r="AQ292" s="52" t="s">
        <v>7050</v>
      </c>
      <c r="AR292" s="52">
        <v>156</v>
      </c>
      <c r="AS292" s="52">
        <v>632</v>
      </c>
    </row>
    <row r="293" spans="3:45" x14ac:dyDescent="0.25">
      <c r="C293" s="39" t="s">
        <v>5855</v>
      </c>
      <c r="D293" s="38" t="s">
        <v>3039</v>
      </c>
      <c r="E293" s="38" t="s">
        <v>25</v>
      </c>
      <c r="F293" s="39" t="s">
        <v>1409</v>
      </c>
      <c r="G293" t="s">
        <v>1409</v>
      </c>
      <c r="H293" s="21">
        <v>9106029497</v>
      </c>
      <c r="I293" t="s">
        <v>1409</v>
      </c>
      <c r="J293" s="40" t="s">
        <v>7661</v>
      </c>
      <c r="L293" s="42" t="s">
        <v>26</v>
      </c>
      <c r="M293" s="42" t="s">
        <v>1810</v>
      </c>
      <c r="N293" s="43" t="s">
        <v>1409</v>
      </c>
      <c r="O293" s="15" t="s">
        <v>6266</v>
      </c>
      <c r="S293" s="40" t="s">
        <v>7662</v>
      </c>
      <c r="V293" s="40" t="s">
        <v>7662</v>
      </c>
      <c r="Y293" s="15" t="s">
        <v>6130</v>
      </c>
      <c r="AB293" s="51">
        <v>5111</v>
      </c>
      <c r="AC293" s="51">
        <v>131</v>
      </c>
      <c r="AE293" s="45">
        <v>1</v>
      </c>
      <c r="AG293" s="15">
        <v>73431</v>
      </c>
      <c r="AH293" s="46">
        <v>73431</v>
      </c>
      <c r="AL293" s="48">
        <v>8</v>
      </c>
      <c r="AN293" s="45">
        <v>5874.4800000000005</v>
      </c>
      <c r="AO293" s="48">
        <v>33311</v>
      </c>
      <c r="AQ293" s="52" t="s">
        <v>7050</v>
      </c>
      <c r="AR293" s="52">
        <v>156</v>
      </c>
      <c r="AS293" s="52">
        <v>632</v>
      </c>
    </row>
    <row r="294" spans="3:45" x14ac:dyDescent="0.25">
      <c r="C294" s="39" t="s">
        <v>5855</v>
      </c>
      <c r="D294" s="38" t="s">
        <v>3039</v>
      </c>
      <c r="E294" s="38" t="s">
        <v>25</v>
      </c>
      <c r="F294" s="39" t="s">
        <v>1409</v>
      </c>
      <c r="G294" t="s">
        <v>1409</v>
      </c>
      <c r="H294" s="21">
        <v>9106029497</v>
      </c>
      <c r="I294" t="s">
        <v>1409</v>
      </c>
      <c r="J294" s="40" t="s">
        <v>7661</v>
      </c>
      <c r="L294" s="42" t="s">
        <v>26</v>
      </c>
      <c r="M294" s="42" t="s">
        <v>1810</v>
      </c>
      <c r="N294" s="43" t="s">
        <v>1409</v>
      </c>
      <c r="O294" s="15" t="s">
        <v>6266</v>
      </c>
      <c r="S294" s="40" t="s">
        <v>7662</v>
      </c>
      <c r="V294" s="40" t="s">
        <v>7662</v>
      </c>
      <c r="Y294" s="15" t="s">
        <v>6128</v>
      </c>
      <c r="AB294" s="51">
        <v>5111</v>
      </c>
      <c r="AC294" s="51">
        <v>131</v>
      </c>
      <c r="AE294" s="45">
        <v>1</v>
      </c>
      <c r="AG294" s="15">
        <v>60885</v>
      </c>
      <c r="AH294" s="46">
        <v>60885</v>
      </c>
      <c r="AL294" s="48">
        <v>8</v>
      </c>
      <c r="AN294" s="45">
        <v>4870.8</v>
      </c>
      <c r="AO294" s="48">
        <v>33311</v>
      </c>
      <c r="AQ294" s="52" t="s">
        <v>7050</v>
      </c>
      <c r="AR294" s="52">
        <v>156</v>
      </c>
      <c r="AS294" s="52">
        <v>632</v>
      </c>
    </row>
    <row r="295" spans="3:45" x14ac:dyDescent="0.25">
      <c r="C295" s="39" t="s">
        <v>5855</v>
      </c>
      <c r="D295" s="38" t="s">
        <v>3039</v>
      </c>
      <c r="E295" s="38" t="s">
        <v>25</v>
      </c>
      <c r="F295" s="39" t="s">
        <v>1409</v>
      </c>
      <c r="G295" t="s">
        <v>1409</v>
      </c>
      <c r="H295" s="21">
        <v>9106029497</v>
      </c>
      <c r="I295" t="s">
        <v>1409</v>
      </c>
      <c r="J295" s="40" t="s">
        <v>7661</v>
      </c>
      <c r="L295" s="42" t="s">
        <v>26</v>
      </c>
      <c r="M295" s="42" t="s">
        <v>1810</v>
      </c>
      <c r="N295" s="43" t="s">
        <v>1409</v>
      </c>
      <c r="O295" s="15" t="s">
        <v>6266</v>
      </c>
      <c r="S295" s="40" t="s">
        <v>7662</v>
      </c>
      <c r="V295" s="40" t="s">
        <v>7662</v>
      </c>
      <c r="Y295" s="15" t="s">
        <v>6179</v>
      </c>
      <c r="AB295" s="51">
        <v>5111</v>
      </c>
      <c r="AC295" s="51">
        <v>131</v>
      </c>
      <c r="AE295" s="45">
        <v>1</v>
      </c>
      <c r="AG295" s="15">
        <v>111058</v>
      </c>
      <c r="AH295" s="46">
        <v>111058</v>
      </c>
      <c r="AL295" s="48">
        <v>8</v>
      </c>
      <c r="AN295" s="45">
        <v>8884.64</v>
      </c>
      <c r="AO295" s="48">
        <v>33311</v>
      </c>
      <c r="AQ295" s="52" t="s">
        <v>7050</v>
      </c>
      <c r="AR295" s="52">
        <v>156</v>
      </c>
      <c r="AS295" s="52">
        <v>632</v>
      </c>
    </row>
    <row r="296" spans="3:45" x14ac:dyDescent="0.25">
      <c r="C296" s="39" t="s">
        <v>5855</v>
      </c>
      <c r="D296" s="38" t="s">
        <v>3039</v>
      </c>
      <c r="E296" s="38" t="s">
        <v>25</v>
      </c>
      <c r="F296" s="39" t="s">
        <v>1409</v>
      </c>
      <c r="G296" t="s">
        <v>1409</v>
      </c>
      <c r="H296" s="21">
        <v>9106029541</v>
      </c>
      <c r="I296" t="s">
        <v>1409</v>
      </c>
      <c r="J296" s="40" t="s">
        <v>7663</v>
      </c>
      <c r="L296" s="42" t="s">
        <v>26</v>
      </c>
      <c r="M296" s="42" t="s">
        <v>1620</v>
      </c>
      <c r="N296" s="43" t="s">
        <v>1409</v>
      </c>
      <c r="O296" s="15" t="s">
        <v>6082</v>
      </c>
      <c r="S296" s="40" t="s">
        <v>7664</v>
      </c>
      <c r="V296" s="40" t="s">
        <v>7664</v>
      </c>
      <c r="Y296" s="15" t="s">
        <v>6130</v>
      </c>
      <c r="AB296" s="51">
        <v>5111</v>
      </c>
      <c r="AC296" s="51">
        <v>131</v>
      </c>
      <c r="AE296" s="45">
        <v>1</v>
      </c>
      <c r="AG296" s="15">
        <v>73431</v>
      </c>
      <c r="AH296" s="46">
        <v>73431</v>
      </c>
      <c r="AL296" s="48">
        <v>8</v>
      </c>
      <c r="AN296" s="45">
        <v>5874.4800000000005</v>
      </c>
      <c r="AO296" s="48">
        <v>33311</v>
      </c>
      <c r="AQ296" s="52" t="s">
        <v>7050</v>
      </c>
      <c r="AR296" s="52">
        <v>156</v>
      </c>
      <c r="AS296" s="52">
        <v>632</v>
      </c>
    </row>
    <row r="297" spans="3:45" x14ac:dyDescent="0.25">
      <c r="C297" s="39" t="s">
        <v>5855</v>
      </c>
      <c r="D297" s="38" t="s">
        <v>3039</v>
      </c>
      <c r="E297" s="38" t="s">
        <v>25</v>
      </c>
      <c r="F297" s="39" t="s">
        <v>1409</v>
      </c>
      <c r="G297" t="s">
        <v>1409</v>
      </c>
      <c r="H297" s="21">
        <v>9106029581</v>
      </c>
      <c r="I297" t="s">
        <v>1409</v>
      </c>
      <c r="J297" s="40" t="s">
        <v>7671</v>
      </c>
      <c r="L297" s="42" t="s">
        <v>26</v>
      </c>
      <c r="M297" s="42" t="s">
        <v>1795</v>
      </c>
      <c r="N297" s="43" t="s">
        <v>1409</v>
      </c>
      <c r="O297" s="15" t="s">
        <v>5969</v>
      </c>
      <c r="S297" s="40" t="s">
        <v>7672</v>
      </c>
      <c r="V297" s="40" t="s">
        <v>7672</v>
      </c>
      <c r="Y297" s="15" t="s">
        <v>6183</v>
      </c>
      <c r="AB297" s="51">
        <v>5111</v>
      </c>
      <c r="AC297" s="51">
        <v>131</v>
      </c>
      <c r="AE297" s="45">
        <v>3</v>
      </c>
      <c r="AG297" s="15">
        <v>41150</v>
      </c>
      <c r="AH297" s="46">
        <v>123450</v>
      </c>
      <c r="AL297" s="48">
        <v>8</v>
      </c>
      <c r="AN297" s="45">
        <v>9876</v>
      </c>
      <c r="AO297" s="48">
        <v>33311</v>
      </c>
      <c r="AQ297" s="52" t="s">
        <v>7050</v>
      </c>
      <c r="AR297" s="52">
        <v>156</v>
      </c>
      <c r="AS297" s="52">
        <v>632</v>
      </c>
    </row>
    <row r="298" spans="3:45" x14ac:dyDescent="0.25">
      <c r="C298" s="39" t="s">
        <v>5855</v>
      </c>
      <c r="D298" s="38" t="s">
        <v>3039</v>
      </c>
      <c r="E298" s="38" t="s">
        <v>25</v>
      </c>
      <c r="F298" s="39" t="s">
        <v>1409</v>
      </c>
      <c r="G298" t="s">
        <v>1409</v>
      </c>
      <c r="H298" s="21">
        <v>9106029581</v>
      </c>
      <c r="I298" t="s">
        <v>1409</v>
      </c>
      <c r="J298" s="40" t="s">
        <v>7671</v>
      </c>
      <c r="L298" s="42" t="s">
        <v>26</v>
      </c>
      <c r="M298" s="42" t="s">
        <v>1795</v>
      </c>
      <c r="N298" s="43" t="s">
        <v>1409</v>
      </c>
      <c r="O298" s="15" t="s">
        <v>5969</v>
      </c>
      <c r="S298" s="40" t="s">
        <v>7672</v>
      </c>
      <c r="V298" s="40" t="s">
        <v>7672</v>
      </c>
      <c r="Y298" s="15" t="s">
        <v>6227</v>
      </c>
      <c r="AB298" s="51">
        <v>5111</v>
      </c>
      <c r="AC298" s="51">
        <v>131</v>
      </c>
      <c r="AE298" s="45">
        <v>3</v>
      </c>
      <c r="AG298" s="15">
        <v>46000</v>
      </c>
      <c r="AH298" s="46">
        <v>138000</v>
      </c>
      <c r="AL298" s="48">
        <v>8</v>
      </c>
      <c r="AN298" s="45">
        <v>11040</v>
      </c>
      <c r="AO298" s="48">
        <v>33311</v>
      </c>
      <c r="AQ298" s="52" t="s">
        <v>7050</v>
      </c>
      <c r="AR298" s="52">
        <v>156</v>
      </c>
      <c r="AS298" s="52">
        <v>632</v>
      </c>
    </row>
    <row r="299" spans="3:45" x14ac:dyDescent="0.25">
      <c r="C299" s="39" t="s">
        <v>5855</v>
      </c>
      <c r="D299" s="38" t="s">
        <v>3039</v>
      </c>
      <c r="E299" s="38" t="s">
        <v>25</v>
      </c>
      <c r="F299" s="39" t="s">
        <v>1409</v>
      </c>
      <c r="G299" t="s">
        <v>1409</v>
      </c>
      <c r="H299" s="21">
        <v>9106029623</v>
      </c>
      <c r="I299" t="s">
        <v>1409</v>
      </c>
      <c r="J299" s="40" t="s">
        <v>7675</v>
      </c>
      <c r="L299" s="42" t="s">
        <v>26</v>
      </c>
      <c r="M299" s="42" t="s">
        <v>1668</v>
      </c>
      <c r="N299" s="43" t="s">
        <v>1409</v>
      </c>
      <c r="O299" s="15" t="s">
        <v>6270</v>
      </c>
      <c r="S299" s="40" t="s">
        <v>7676</v>
      </c>
      <c r="V299" s="40" t="s">
        <v>7676</v>
      </c>
      <c r="Y299" s="15" t="s">
        <v>6179</v>
      </c>
      <c r="AB299" s="51">
        <v>5111</v>
      </c>
      <c r="AC299" s="51">
        <v>131</v>
      </c>
      <c r="AE299" s="45">
        <v>2</v>
      </c>
      <c r="AG299" s="15">
        <v>111058</v>
      </c>
      <c r="AH299" s="46">
        <v>222116</v>
      </c>
      <c r="AL299" s="48">
        <v>8</v>
      </c>
      <c r="AN299" s="45">
        <v>17769.28</v>
      </c>
      <c r="AO299" s="48">
        <v>33311</v>
      </c>
      <c r="AQ299" s="52" t="s">
        <v>7050</v>
      </c>
      <c r="AR299" s="52">
        <v>156</v>
      </c>
      <c r="AS299" s="52">
        <v>632</v>
      </c>
    </row>
    <row r="300" spans="3:45" x14ac:dyDescent="0.25">
      <c r="C300" s="39" t="s">
        <v>5855</v>
      </c>
      <c r="D300" s="38" t="s">
        <v>3039</v>
      </c>
      <c r="E300" s="38" t="s">
        <v>25</v>
      </c>
      <c r="F300" s="39" t="s">
        <v>1409</v>
      </c>
      <c r="G300" t="s">
        <v>1409</v>
      </c>
      <c r="H300" s="21">
        <v>9106029671</v>
      </c>
      <c r="I300" t="s">
        <v>1409</v>
      </c>
      <c r="J300" s="40" t="s">
        <v>7677</v>
      </c>
      <c r="L300" s="42" t="s">
        <v>26</v>
      </c>
      <c r="M300" s="42" t="s">
        <v>1410</v>
      </c>
      <c r="N300" s="43" t="s">
        <v>1409</v>
      </c>
      <c r="O300" s="15" t="s">
        <v>6271</v>
      </c>
      <c r="S300" s="40" t="s">
        <v>7206</v>
      </c>
      <c r="V300" s="40" t="s">
        <v>7206</v>
      </c>
      <c r="Y300" s="15" t="s">
        <v>6254</v>
      </c>
      <c r="AB300" s="51">
        <v>5111</v>
      </c>
      <c r="AC300" s="51">
        <v>131</v>
      </c>
      <c r="AE300" s="45">
        <v>2</v>
      </c>
      <c r="AG300" s="15">
        <v>45588</v>
      </c>
      <c r="AH300" s="46">
        <v>91176</v>
      </c>
      <c r="AL300" s="48">
        <v>8</v>
      </c>
      <c r="AN300" s="45">
        <v>7294.08</v>
      </c>
      <c r="AO300" s="48">
        <v>33311</v>
      </c>
      <c r="AQ300" s="52" t="s">
        <v>7050</v>
      </c>
      <c r="AR300" s="52">
        <v>156</v>
      </c>
      <c r="AS300" s="52">
        <v>632</v>
      </c>
    </row>
    <row r="301" spans="3:45" x14ac:dyDescent="0.25">
      <c r="C301" s="39" t="s">
        <v>5855</v>
      </c>
      <c r="D301" s="38" t="s">
        <v>3039</v>
      </c>
      <c r="E301" s="38" t="s">
        <v>25</v>
      </c>
      <c r="F301" s="39" t="s">
        <v>1409</v>
      </c>
      <c r="G301" t="s">
        <v>1409</v>
      </c>
      <c r="H301" s="21">
        <v>9106029656</v>
      </c>
      <c r="I301" t="s">
        <v>1409</v>
      </c>
      <c r="J301" s="40" t="s">
        <v>7678</v>
      </c>
      <c r="L301" s="42" t="s">
        <v>26</v>
      </c>
      <c r="M301" s="42" t="s">
        <v>1518</v>
      </c>
      <c r="N301" s="43" t="s">
        <v>1409</v>
      </c>
      <c r="O301" s="15" t="s">
        <v>6266</v>
      </c>
      <c r="S301" s="40" t="s">
        <v>7679</v>
      </c>
      <c r="V301" s="40" t="s">
        <v>7679</v>
      </c>
      <c r="Y301" s="15" t="s">
        <v>6254</v>
      </c>
      <c r="AB301" s="51">
        <v>5111</v>
      </c>
      <c r="AC301" s="51">
        <v>131</v>
      </c>
      <c r="AE301" s="45">
        <v>1</v>
      </c>
      <c r="AG301" s="15">
        <v>45588</v>
      </c>
      <c r="AH301" s="46">
        <v>45588</v>
      </c>
      <c r="AL301" s="48">
        <v>8</v>
      </c>
      <c r="AN301" s="45">
        <v>3647.04</v>
      </c>
      <c r="AO301" s="48">
        <v>33311</v>
      </c>
      <c r="AQ301" s="52" t="s">
        <v>7050</v>
      </c>
      <c r="AR301" s="52">
        <v>156</v>
      </c>
      <c r="AS301" s="52">
        <v>632</v>
      </c>
    </row>
    <row r="302" spans="3:45" x14ac:dyDescent="0.25">
      <c r="C302" s="39" t="s">
        <v>5855</v>
      </c>
      <c r="D302" s="38" t="s">
        <v>3039</v>
      </c>
      <c r="E302" s="38" t="s">
        <v>25</v>
      </c>
      <c r="F302" s="39" t="s">
        <v>1409</v>
      </c>
      <c r="G302" t="s">
        <v>1409</v>
      </c>
      <c r="H302" s="21">
        <v>9106029710</v>
      </c>
      <c r="I302" t="s">
        <v>1409</v>
      </c>
      <c r="J302" s="40" t="s">
        <v>7680</v>
      </c>
      <c r="L302" s="42" t="s">
        <v>26</v>
      </c>
      <c r="M302" s="42" t="s">
        <v>1710</v>
      </c>
      <c r="N302" s="43" t="s">
        <v>1409</v>
      </c>
      <c r="O302" s="15" t="s">
        <v>6266</v>
      </c>
      <c r="S302" s="40" t="s">
        <v>7681</v>
      </c>
      <c r="V302" s="40" t="s">
        <v>7681</v>
      </c>
      <c r="Y302" s="15" t="s">
        <v>6130</v>
      </c>
      <c r="AB302" s="51">
        <v>5111</v>
      </c>
      <c r="AC302" s="51">
        <v>131</v>
      </c>
      <c r="AE302" s="45">
        <v>1</v>
      </c>
      <c r="AG302" s="15">
        <v>73431</v>
      </c>
      <c r="AH302" s="46">
        <v>73431</v>
      </c>
      <c r="AL302" s="48">
        <v>8</v>
      </c>
      <c r="AN302" s="45">
        <v>5874.4800000000005</v>
      </c>
      <c r="AO302" s="48">
        <v>33311</v>
      </c>
      <c r="AQ302" s="52" t="s">
        <v>7050</v>
      </c>
      <c r="AR302" s="52">
        <v>156</v>
      </c>
      <c r="AS302" s="52">
        <v>632</v>
      </c>
    </row>
    <row r="303" spans="3:45" x14ac:dyDescent="0.25">
      <c r="C303" s="39" t="s">
        <v>5855</v>
      </c>
      <c r="D303" s="38" t="s">
        <v>3039</v>
      </c>
      <c r="E303" s="38" t="s">
        <v>25</v>
      </c>
      <c r="F303" s="39" t="s">
        <v>1409</v>
      </c>
      <c r="G303" t="s">
        <v>1409</v>
      </c>
      <c r="H303" s="21">
        <v>9106029710</v>
      </c>
      <c r="I303" t="s">
        <v>1409</v>
      </c>
      <c r="J303" s="40" t="s">
        <v>7680</v>
      </c>
      <c r="L303" s="42" t="s">
        <v>26</v>
      </c>
      <c r="M303" s="42" t="s">
        <v>1710</v>
      </c>
      <c r="N303" s="43" t="s">
        <v>1409</v>
      </c>
      <c r="O303" s="15" t="s">
        <v>6266</v>
      </c>
      <c r="S303" s="40" t="s">
        <v>7681</v>
      </c>
      <c r="V303" s="40" t="s">
        <v>7681</v>
      </c>
      <c r="Y303" s="15" t="s">
        <v>6143</v>
      </c>
      <c r="AB303" s="51">
        <v>5111</v>
      </c>
      <c r="AC303" s="51">
        <v>131</v>
      </c>
      <c r="AE303" s="45">
        <v>2</v>
      </c>
      <c r="AG303" s="15">
        <v>70950</v>
      </c>
      <c r="AH303" s="46">
        <v>141900</v>
      </c>
      <c r="AL303" s="48">
        <v>8</v>
      </c>
      <c r="AN303" s="45">
        <v>11352</v>
      </c>
      <c r="AO303" s="48">
        <v>33311</v>
      </c>
      <c r="AQ303" s="52" t="s">
        <v>7050</v>
      </c>
      <c r="AR303" s="52">
        <v>156</v>
      </c>
      <c r="AS303" s="52">
        <v>632</v>
      </c>
    </row>
    <row r="304" spans="3:45" x14ac:dyDescent="0.25">
      <c r="C304" s="39" t="s">
        <v>5855</v>
      </c>
      <c r="D304" s="38" t="s">
        <v>3039</v>
      </c>
      <c r="E304" s="38" t="s">
        <v>25</v>
      </c>
      <c r="F304" s="39" t="s">
        <v>1409</v>
      </c>
      <c r="G304" t="s">
        <v>1409</v>
      </c>
      <c r="H304" s="21">
        <v>9106029739</v>
      </c>
      <c r="I304" t="s">
        <v>1409</v>
      </c>
      <c r="J304" s="40" t="s">
        <v>7682</v>
      </c>
      <c r="L304" s="42" t="s">
        <v>26</v>
      </c>
      <c r="M304" s="42" t="s">
        <v>1503</v>
      </c>
      <c r="N304" s="43" t="s">
        <v>1409</v>
      </c>
      <c r="O304" s="15" t="s">
        <v>6024</v>
      </c>
      <c r="S304" s="40" t="s">
        <v>7683</v>
      </c>
      <c r="V304" s="40" t="s">
        <v>7683</v>
      </c>
      <c r="Y304" s="15" t="s">
        <v>6130</v>
      </c>
      <c r="AB304" s="51">
        <v>5111</v>
      </c>
      <c r="AC304" s="51">
        <v>131</v>
      </c>
      <c r="AE304" s="45">
        <v>2</v>
      </c>
      <c r="AG304" s="15">
        <v>73431</v>
      </c>
      <c r="AH304" s="46">
        <v>146862</v>
      </c>
      <c r="AL304" s="48">
        <v>8</v>
      </c>
      <c r="AN304" s="45">
        <v>11748.960000000001</v>
      </c>
      <c r="AO304" s="48">
        <v>33311</v>
      </c>
      <c r="AQ304" s="52" t="s">
        <v>7050</v>
      </c>
      <c r="AR304" s="52">
        <v>156</v>
      </c>
      <c r="AS304" s="52">
        <v>632</v>
      </c>
    </row>
    <row r="305" spans="3:45" x14ac:dyDescent="0.25">
      <c r="C305" s="39" t="s">
        <v>5855</v>
      </c>
      <c r="D305" s="38" t="s">
        <v>3039</v>
      </c>
      <c r="E305" s="38" t="s">
        <v>25</v>
      </c>
      <c r="F305" s="39" t="s">
        <v>1409</v>
      </c>
      <c r="G305" t="s">
        <v>1409</v>
      </c>
      <c r="H305" s="21">
        <v>9106029739</v>
      </c>
      <c r="I305" t="s">
        <v>1409</v>
      </c>
      <c r="J305" s="40" t="s">
        <v>7682</v>
      </c>
      <c r="L305" s="42" t="s">
        <v>26</v>
      </c>
      <c r="M305" s="42" t="s">
        <v>1503</v>
      </c>
      <c r="N305" s="43" t="s">
        <v>1409</v>
      </c>
      <c r="O305" s="15" t="s">
        <v>6024</v>
      </c>
      <c r="S305" s="40" t="s">
        <v>7683</v>
      </c>
      <c r="V305" s="40" t="s">
        <v>7683</v>
      </c>
      <c r="Y305" s="15" t="s">
        <v>6179</v>
      </c>
      <c r="AB305" s="51">
        <v>5111</v>
      </c>
      <c r="AC305" s="51">
        <v>131</v>
      </c>
      <c r="AE305" s="45">
        <v>2</v>
      </c>
      <c r="AG305" s="15">
        <v>111058</v>
      </c>
      <c r="AH305" s="46">
        <v>222116</v>
      </c>
      <c r="AL305" s="48">
        <v>8</v>
      </c>
      <c r="AN305" s="45">
        <v>17769.28</v>
      </c>
      <c r="AO305" s="48">
        <v>33311</v>
      </c>
      <c r="AQ305" s="52" t="s">
        <v>7050</v>
      </c>
      <c r="AR305" s="52">
        <v>156</v>
      </c>
      <c r="AS305" s="52">
        <v>632</v>
      </c>
    </row>
    <row r="306" spans="3:45" x14ac:dyDescent="0.25">
      <c r="C306" s="39" t="s">
        <v>5855</v>
      </c>
      <c r="D306" s="38" t="s">
        <v>3039</v>
      </c>
      <c r="E306" s="38" t="s">
        <v>25</v>
      </c>
      <c r="F306" s="39" t="s">
        <v>1409</v>
      </c>
      <c r="G306" t="s">
        <v>1409</v>
      </c>
      <c r="H306" s="21">
        <v>9106029817</v>
      </c>
      <c r="I306" t="s">
        <v>1409</v>
      </c>
      <c r="J306" s="40" t="s">
        <v>7689</v>
      </c>
      <c r="L306" s="42" t="s">
        <v>26</v>
      </c>
      <c r="M306" s="42" t="s">
        <v>1449</v>
      </c>
      <c r="N306" s="43" t="s">
        <v>1409</v>
      </c>
      <c r="O306" s="15" t="s">
        <v>6271</v>
      </c>
      <c r="S306" s="40" t="s">
        <v>7690</v>
      </c>
      <c r="V306" s="40" t="s">
        <v>7690</v>
      </c>
      <c r="Y306" s="15" t="s">
        <v>6179</v>
      </c>
      <c r="AB306" s="51">
        <v>5111</v>
      </c>
      <c r="AC306" s="51">
        <v>131</v>
      </c>
      <c r="AE306" s="45">
        <v>10</v>
      </c>
      <c r="AG306" s="15">
        <v>111058</v>
      </c>
      <c r="AH306" s="46">
        <v>1110580</v>
      </c>
      <c r="AL306" s="48">
        <v>8</v>
      </c>
      <c r="AN306" s="45">
        <v>88846.400000000009</v>
      </c>
      <c r="AO306" s="48">
        <v>33311</v>
      </c>
      <c r="AQ306" s="52" t="s">
        <v>7050</v>
      </c>
      <c r="AR306" s="52">
        <v>156</v>
      </c>
      <c r="AS306" s="52">
        <v>632</v>
      </c>
    </row>
    <row r="307" spans="3:45" x14ac:dyDescent="0.25">
      <c r="C307" s="39" t="s">
        <v>5855</v>
      </c>
      <c r="D307" s="38" t="s">
        <v>3039</v>
      </c>
      <c r="E307" s="38" t="s">
        <v>25</v>
      </c>
      <c r="F307" s="39" t="s">
        <v>1409</v>
      </c>
      <c r="G307" t="s">
        <v>1409</v>
      </c>
      <c r="H307" s="21">
        <v>9106029814</v>
      </c>
      <c r="I307" t="s">
        <v>1409</v>
      </c>
      <c r="J307" s="40" t="s">
        <v>7691</v>
      </c>
      <c r="L307" s="42" t="s">
        <v>26</v>
      </c>
      <c r="M307" s="42" t="s">
        <v>1743</v>
      </c>
      <c r="N307" s="43" t="s">
        <v>1409</v>
      </c>
      <c r="O307" s="15" t="s">
        <v>6108</v>
      </c>
      <c r="S307" s="40" t="s">
        <v>7692</v>
      </c>
      <c r="V307" s="40" t="s">
        <v>7692</v>
      </c>
      <c r="Y307" s="15" t="s">
        <v>6179</v>
      </c>
      <c r="AB307" s="51">
        <v>5111</v>
      </c>
      <c r="AC307" s="51">
        <v>131</v>
      </c>
      <c r="AE307" s="45">
        <v>3</v>
      </c>
      <c r="AG307" s="15">
        <v>111058</v>
      </c>
      <c r="AH307" s="46">
        <v>333174</v>
      </c>
      <c r="AL307" s="48">
        <v>8</v>
      </c>
      <c r="AN307" s="45">
        <v>26653.920000000002</v>
      </c>
      <c r="AO307" s="48">
        <v>33311</v>
      </c>
      <c r="AQ307" s="52" t="s">
        <v>7050</v>
      </c>
      <c r="AR307" s="52">
        <v>156</v>
      </c>
      <c r="AS307" s="52">
        <v>632</v>
      </c>
    </row>
    <row r="308" spans="3:45" x14ac:dyDescent="0.25">
      <c r="C308" s="39" t="s">
        <v>5855</v>
      </c>
      <c r="D308" s="38" t="s">
        <v>3039</v>
      </c>
      <c r="E308" s="38" t="s">
        <v>25</v>
      </c>
      <c r="F308" s="39" t="s">
        <v>1409</v>
      </c>
      <c r="G308" t="s">
        <v>1409</v>
      </c>
      <c r="H308" s="21">
        <v>9106029855</v>
      </c>
      <c r="I308" t="s">
        <v>1409</v>
      </c>
      <c r="J308" s="40" t="s">
        <v>7695</v>
      </c>
      <c r="L308" s="42" t="s">
        <v>26</v>
      </c>
      <c r="M308" s="42" t="s">
        <v>1536</v>
      </c>
      <c r="N308" s="43" t="s">
        <v>1409</v>
      </c>
      <c r="O308" s="15" t="s">
        <v>6271</v>
      </c>
      <c r="S308" s="40" t="s">
        <v>7696</v>
      </c>
      <c r="V308" s="40" t="s">
        <v>7696</v>
      </c>
      <c r="Y308" s="15" t="s">
        <v>6179</v>
      </c>
      <c r="AB308" s="51">
        <v>5111</v>
      </c>
      <c r="AC308" s="51">
        <v>131</v>
      </c>
      <c r="AE308" s="45">
        <v>3</v>
      </c>
      <c r="AG308" s="15">
        <v>111058</v>
      </c>
      <c r="AH308" s="46">
        <v>333174</v>
      </c>
      <c r="AL308" s="48">
        <v>8</v>
      </c>
      <c r="AN308" s="45">
        <v>26653.920000000002</v>
      </c>
      <c r="AO308" s="48">
        <v>33311</v>
      </c>
      <c r="AQ308" s="52" t="s">
        <v>7050</v>
      </c>
      <c r="AR308" s="52">
        <v>156</v>
      </c>
      <c r="AS308" s="52">
        <v>632</v>
      </c>
    </row>
    <row r="309" spans="3:45" x14ac:dyDescent="0.25">
      <c r="C309" s="39" t="s">
        <v>5855</v>
      </c>
      <c r="D309" s="38" t="s">
        <v>3039</v>
      </c>
      <c r="E309" s="38" t="s">
        <v>25</v>
      </c>
      <c r="F309" s="39" t="s">
        <v>1409</v>
      </c>
      <c r="G309" t="s">
        <v>1409</v>
      </c>
      <c r="H309" s="21">
        <v>9106029884</v>
      </c>
      <c r="I309" t="s">
        <v>1409</v>
      </c>
      <c r="J309" s="40" t="s">
        <v>7697</v>
      </c>
      <c r="L309" s="42" t="s">
        <v>26</v>
      </c>
      <c r="M309" s="42" t="s">
        <v>1916</v>
      </c>
      <c r="N309" s="43" t="s">
        <v>1409</v>
      </c>
      <c r="O309" s="15" t="s">
        <v>5957</v>
      </c>
      <c r="S309" s="40" t="s">
        <v>7698</v>
      </c>
      <c r="V309" s="40" t="s">
        <v>7698</v>
      </c>
      <c r="Y309" s="15" t="s">
        <v>6227</v>
      </c>
      <c r="AB309" s="51">
        <v>5111</v>
      </c>
      <c r="AC309" s="51">
        <v>131</v>
      </c>
      <c r="AE309" s="45">
        <v>2</v>
      </c>
      <c r="AG309" s="15">
        <v>46000</v>
      </c>
      <c r="AH309" s="46">
        <v>92000</v>
      </c>
      <c r="AL309" s="48">
        <v>8</v>
      </c>
      <c r="AN309" s="45">
        <v>7360</v>
      </c>
      <c r="AO309" s="48">
        <v>33311</v>
      </c>
      <c r="AQ309" s="52" t="s">
        <v>7050</v>
      </c>
      <c r="AR309" s="52">
        <v>156</v>
      </c>
      <c r="AS309" s="52">
        <v>632</v>
      </c>
    </row>
    <row r="310" spans="3:45" x14ac:dyDescent="0.25">
      <c r="C310" s="39" t="s">
        <v>5855</v>
      </c>
      <c r="D310" s="38" t="s">
        <v>3039</v>
      </c>
      <c r="E310" s="38" t="s">
        <v>25</v>
      </c>
      <c r="F310" s="39" t="s">
        <v>1409</v>
      </c>
      <c r="G310" t="s">
        <v>1409</v>
      </c>
      <c r="H310" s="21">
        <v>9106029942</v>
      </c>
      <c r="I310" t="s">
        <v>1409</v>
      </c>
      <c r="J310" s="40" t="s">
        <v>7704</v>
      </c>
      <c r="L310" s="42" t="s">
        <v>26</v>
      </c>
      <c r="M310" s="42" t="s">
        <v>1521</v>
      </c>
      <c r="N310" s="43" t="s">
        <v>1409</v>
      </c>
      <c r="O310" s="15" t="s">
        <v>6266</v>
      </c>
      <c r="S310" s="40" t="s">
        <v>7705</v>
      </c>
      <c r="V310" s="40" t="s">
        <v>7705</v>
      </c>
      <c r="Y310" s="15" t="s">
        <v>6183</v>
      </c>
      <c r="AB310" s="51">
        <v>5111</v>
      </c>
      <c r="AC310" s="51">
        <v>131</v>
      </c>
      <c r="AE310" s="45">
        <v>1</v>
      </c>
      <c r="AG310" s="15">
        <v>41150</v>
      </c>
      <c r="AH310" s="46">
        <v>41150</v>
      </c>
      <c r="AL310" s="48">
        <v>8</v>
      </c>
      <c r="AN310" s="45">
        <v>3292</v>
      </c>
      <c r="AO310" s="48">
        <v>33311</v>
      </c>
      <c r="AQ310" s="52" t="s">
        <v>7050</v>
      </c>
      <c r="AR310" s="52">
        <v>156</v>
      </c>
      <c r="AS310" s="52">
        <v>632</v>
      </c>
    </row>
    <row r="311" spans="3:45" x14ac:dyDescent="0.25">
      <c r="C311" s="39" t="s">
        <v>5855</v>
      </c>
      <c r="D311" s="38" t="s">
        <v>3039</v>
      </c>
      <c r="E311" s="38" t="s">
        <v>25</v>
      </c>
      <c r="F311" s="39" t="s">
        <v>1409</v>
      </c>
      <c r="G311" t="s">
        <v>1409</v>
      </c>
      <c r="H311" s="21">
        <v>9106029942</v>
      </c>
      <c r="I311" t="s">
        <v>1409</v>
      </c>
      <c r="J311" s="40" t="s">
        <v>7704</v>
      </c>
      <c r="L311" s="42" t="s">
        <v>26</v>
      </c>
      <c r="M311" s="42" t="s">
        <v>1521</v>
      </c>
      <c r="N311" s="43" t="s">
        <v>1409</v>
      </c>
      <c r="O311" s="15" t="s">
        <v>6266</v>
      </c>
      <c r="S311" s="40" t="s">
        <v>7705</v>
      </c>
      <c r="V311" s="40" t="s">
        <v>7705</v>
      </c>
      <c r="Y311" s="15" t="s">
        <v>6130</v>
      </c>
      <c r="AB311" s="51">
        <v>5111</v>
      </c>
      <c r="AC311" s="51">
        <v>131</v>
      </c>
      <c r="AE311" s="45">
        <v>1</v>
      </c>
      <c r="AG311" s="15">
        <v>73431</v>
      </c>
      <c r="AH311" s="46">
        <v>73431</v>
      </c>
      <c r="AL311" s="48">
        <v>8</v>
      </c>
      <c r="AN311" s="45">
        <v>5874.4800000000005</v>
      </c>
      <c r="AO311" s="48">
        <v>33311</v>
      </c>
      <c r="AQ311" s="52" t="s">
        <v>7050</v>
      </c>
      <c r="AR311" s="52">
        <v>156</v>
      </c>
      <c r="AS311" s="52">
        <v>632</v>
      </c>
    </row>
    <row r="312" spans="3:45" x14ac:dyDescent="0.25">
      <c r="C312" s="39" t="s">
        <v>5855</v>
      </c>
      <c r="D312" s="38" t="s">
        <v>3039</v>
      </c>
      <c r="E312" s="38" t="s">
        <v>25</v>
      </c>
      <c r="F312" s="39" t="s">
        <v>1409</v>
      </c>
      <c r="G312" t="s">
        <v>1409</v>
      </c>
      <c r="H312" s="21">
        <v>9106029980</v>
      </c>
      <c r="I312" t="s">
        <v>1409</v>
      </c>
      <c r="J312" s="40" t="s">
        <v>7706</v>
      </c>
      <c r="L312" s="42" t="s">
        <v>26</v>
      </c>
      <c r="M312" s="42" t="s">
        <v>1560</v>
      </c>
      <c r="N312" s="43" t="s">
        <v>1409</v>
      </c>
      <c r="O312" s="15" t="s">
        <v>6271</v>
      </c>
      <c r="S312" s="40" t="s">
        <v>7707</v>
      </c>
      <c r="V312" s="40" t="s">
        <v>7707</v>
      </c>
      <c r="Y312" s="15" t="s">
        <v>6179</v>
      </c>
      <c r="AB312" s="51">
        <v>5111</v>
      </c>
      <c r="AC312" s="51">
        <v>131</v>
      </c>
      <c r="AE312" s="45">
        <v>2</v>
      </c>
      <c r="AG312" s="15">
        <v>111058</v>
      </c>
      <c r="AH312" s="46">
        <v>222116</v>
      </c>
      <c r="AL312" s="48">
        <v>8</v>
      </c>
      <c r="AN312" s="45">
        <v>17769.28</v>
      </c>
      <c r="AO312" s="48">
        <v>33311</v>
      </c>
      <c r="AQ312" s="52" t="s">
        <v>7050</v>
      </c>
      <c r="AR312" s="52">
        <v>156</v>
      </c>
      <c r="AS312" s="52">
        <v>632</v>
      </c>
    </row>
    <row r="313" spans="3:45" x14ac:dyDescent="0.25">
      <c r="C313" s="39" t="s">
        <v>5855</v>
      </c>
      <c r="D313" s="38" t="s">
        <v>3039</v>
      </c>
      <c r="E313" s="38" t="s">
        <v>25</v>
      </c>
      <c r="F313" s="39" t="s">
        <v>1409</v>
      </c>
      <c r="G313" t="s">
        <v>1409</v>
      </c>
      <c r="H313" s="21">
        <v>9106029971</v>
      </c>
      <c r="I313" t="s">
        <v>1409</v>
      </c>
      <c r="J313" s="40" t="s">
        <v>7710</v>
      </c>
      <c r="L313" s="42" t="s">
        <v>26</v>
      </c>
      <c r="M313" s="42" t="s">
        <v>1530</v>
      </c>
      <c r="N313" s="43" t="s">
        <v>1409</v>
      </c>
      <c r="O313" s="15" t="s">
        <v>6266</v>
      </c>
      <c r="S313" s="40" t="s">
        <v>7711</v>
      </c>
      <c r="V313" s="40" t="s">
        <v>7711</v>
      </c>
      <c r="Y313" s="15" t="s">
        <v>6227</v>
      </c>
      <c r="AB313" s="51">
        <v>5111</v>
      </c>
      <c r="AC313" s="51">
        <v>131</v>
      </c>
      <c r="AE313" s="45">
        <v>1</v>
      </c>
      <c r="AG313" s="15">
        <v>46000</v>
      </c>
      <c r="AH313" s="46">
        <v>46000</v>
      </c>
      <c r="AL313" s="48">
        <v>8</v>
      </c>
      <c r="AN313" s="45">
        <v>3680</v>
      </c>
      <c r="AO313" s="48">
        <v>33311</v>
      </c>
      <c r="AQ313" s="52" t="s">
        <v>7050</v>
      </c>
      <c r="AR313" s="52">
        <v>156</v>
      </c>
      <c r="AS313" s="52">
        <v>632</v>
      </c>
    </row>
    <row r="314" spans="3:45" x14ac:dyDescent="0.25">
      <c r="C314" s="39" t="s">
        <v>5855</v>
      </c>
      <c r="D314" s="38" t="s">
        <v>3039</v>
      </c>
      <c r="E314" s="38" t="s">
        <v>25</v>
      </c>
      <c r="F314" s="39" t="s">
        <v>1409</v>
      </c>
      <c r="G314" t="s">
        <v>1409</v>
      </c>
      <c r="H314" s="21">
        <v>9106029971</v>
      </c>
      <c r="I314" t="s">
        <v>1409</v>
      </c>
      <c r="J314" s="40" t="s">
        <v>7710</v>
      </c>
      <c r="L314" s="42" t="s">
        <v>26</v>
      </c>
      <c r="M314" s="42" t="s">
        <v>1530</v>
      </c>
      <c r="N314" s="43" t="s">
        <v>1409</v>
      </c>
      <c r="O314" s="15" t="s">
        <v>6266</v>
      </c>
      <c r="S314" s="40" t="s">
        <v>7711</v>
      </c>
      <c r="V314" s="40" t="s">
        <v>7711</v>
      </c>
      <c r="Y314" s="15" t="s">
        <v>6130</v>
      </c>
      <c r="AB314" s="51">
        <v>5111</v>
      </c>
      <c r="AC314" s="51">
        <v>131</v>
      </c>
      <c r="AE314" s="45">
        <v>1</v>
      </c>
      <c r="AG314" s="15">
        <v>73431</v>
      </c>
      <c r="AH314" s="46">
        <v>73431</v>
      </c>
      <c r="AL314" s="48">
        <v>8</v>
      </c>
      <c r="AN314" s="45">
        <v>5874.4800000000005</v>
      </c>
      <c r="AO314" s="48">
        <v>33311</v>
      </c>
      <c r="AQ314" s="52" t="s">
        <v>7050</v>
      </c>
      <c r="AR314" s="52">
        <v>156</v>
      </c>
      <c r="AS314" s="52">
        <v>632</v>
      </c>
    </row>
    <row r="315" spans="3:45" x14ac:dyDescent="0.25">
      <c r="C315" s="39" t="s">
        <v>5855</v>
      </c>
      <c r="D315" s="38" t="s">
        <v>3039</v>
      </c>
      <c r="E315" s="38" t="s">
        <v>25</v>
      </c>
      <c r="F315" s="39" t="s">
        <v>1409</v>
      </c>
      <c r="G315" t="s">
        <v>1409</v>
      </c>
      <c r="H315" s="21">
        <v>9106029972</v>
      </c>
      <c r="I315" t="s">
        <v>1409</v>
      </c>
      <c r="J315" s="40" t="s">
        <v>7712</v>
      </c>
      <c r="L315" s="42" t="s">
        <v>26</v>
      </c>
      <c r="M315" s="42" t="s">
        <v>1581</v>
      </c>
      <c r="N315" s="43" t="s">
        <v>1409</v>
      </c>
      <c r="O315" s="15" t="s">
        <v>6266</v>
      </c>
      <c r="S315" s="40" t="s">
        <v>7713</v>
      </c>
      <c r="V315" s="40" t="s">
        <v>7713</v>
      </c>
      <c r="Y315" s="15" t="s">
        <v>6179</v>
      </c>
      <c r="AB315" s="51">
        <v>5111</v>
      </c>
      <c r="AC315" s="51">
        <v>131</v>
      </c>
      <c r="AE315" s="45">
        <v>1</v>
      </c>
      <c r="AG315" s="15">
        <v>111058</v>
      </c>
      <c r="AH315" s="46">
        <v>111058</v>
      </c>
      <c r="AL315" s="48">
        <v>8</v>
      </c>
      <c r="AN315" s="45">
        <v>8884.64</v>
      </c>
      <c r="AO315" s="48">
        <v>33311</v>
      </c>
      <c r="AQ315" s="52" t="s">
        <v>7050</v>
      </c>
      <c r="AR315" s="52">
        <v>156</v>
      </c>
      <c r="AS315" s="52">
        <v>632</v>
      </c>
    </row>
    <row r="316" spans="3:45" x14ac:dyDescent="0.25">
      <c r="C316" s="39" t="s">
        <v>5855</v>
      </c>
      <c r="D316" s="38" t="s">
        <v>3039</v>
      </c>
      <c r="E316" s="38" t="s">
        <v>25</v>
      </c>
      <c r="F316" s="39" t="s">
        <v>1409</v>
      </c>
      <c r="G316" t="s">
        <v>1409</v>
      </c>
      <c r="H316" s="21">
        <v>9106030019</v>
      </c>
      <c r="I316" t="s">
        <v>1409</v>
      </c>
      <c r="J316" s="40" t="s">
        <v>7715</v>
      </c>
      <c r="L316" s="42" t="s">
        <v>26</v>
      </c>
      <c r="M316" s="42" t="s">
        <v>1750</v>
      </c>
      <c r="N316" s="43" t="s">
        <v>1409</v>
      </c>
      <c r="O316" s="15" t="s">
        <v>6266</v>
      </c>
      <c r="S316" s="40" t="s">
        <v>7716</v>
      </c>
      <c r="V316" s="40" t="s">
        <v>7716</v>
      </c>
      <c r="Y316" s="15" t="s">
        <v>6130</v>
      </c>
      <c r="AB316" s="51">
        <v>5111</v>
      </c>
      <c r="AC316" s="51">
        <v>131</v>
      </c>
      <c r="AE316" s="45">
        <v>1</v>
      </c>
      <c r="AG316" s="15">
        <v>73431</v>
      </c>
      <c r="AH316" s="46">
        <v>73431</v>
      </c>
      <c r="AL316" s="48">
        <v>8</v>
      </c>
      <c r="AN316" s="45">
        <v>5874.4800000000005</v>
      </c>
      <c r="AO316" s="48">
        <v>33311</v>
      </c>
      <c r="AQ316" s="52" t="s">
        <v>7050</v>
      </c>
      <c r="AR316" s="52">
        <v>156</v>
      </c>
      <c r="AS316" s="52">
        <v>632</v>
      </c>
    </row>
    <row r="317" spans="3:45" x14ac:dyDescent="0.25">
      <c r="C317" s="39" t="s">
        <v>5855</v>
      </c>
      <c r="D317" s="38" t="s">
        <v>3039</v>
      </c>
      <c r="E317" s="38" t="s">
        <v>25</v>
      </c>
      <c r="F317" s="39" t="s">
        <v>1409</v>
      </c>
      <c r="G317" t="s">
        <v>1409</v>
      </c>
      <c r="H317" s="21">
        <v>9106030019</v>
      </c>
      <c r="I317" t="s">
        <v>1409</v>
      </c>
      <c r="J317" s="40" t="s">
        <v>7715</v>
      </c>
      <c r="L317" s="42" t="s">
        <v>26</v>
      </c>
      <c r="M317" s="42" t="s">
        <v>1750</v>
      </c>
      <c r="N317" s="43" t="s">
        <v>1409</v>
      </c>
      <c r="O317" s="15" t="s">
        <v>6266</v>
      </c>
      <c r="S317" s="40" t="s">
        <v>7716</v>
      </c>
      <c r="V317" s="40" t="s">
        <v>7716</v>
      </c>
      <c r="Y317" s="15" t="s">
        <v>6143</v>
      </c>
      <c r="AB317" s="51">
        <v>5111</v>
      </c>
      <c r="AC317" s="51">
        <v>131</v>
      </c>
      <c r="AE317" s="45">
        <v>1</v>
      </c>
      <c r="AG317" s="15">
        <v>70950</v>
      </c>
      <c r="AH317" s="46">
        <v>70950</v>
      </c>
      <c r="AL317" s="48">
        <v>8</v>
      </c>
      <c r="AN317" s="45">
        <v>5676</v>
      </c>
      <c r="AO317" s="48">
        <v>33311</v>
      </c>
      <c r="AQ317" s="52" t="s">
        <v>7050</v>
      </c>
      <c r="AR317" s="52">
        <v>156</v>
      </c>
      <c r="AS317" s="52">
        <v>632</v>
      </c>
    </row>
    <row r="318" spans="3:45" x14ac:dyDescent="0.25">
      <c r="C318" s="39" t="s">
        <v>5855</v>
      </c>
      <c r="D318" s="38" t="s">
        <v>3039</v>
      </c>
      <c r="E318" s="38" t="s">
        <v>25</v>
      </c>
      <c r="F318" s="39" t="s">
        <v>1409</v>
      </c>
      <c r="G318" t="s">
        <v>1409</v>
      </c>
      <c r="H318" s="21">
        <v>9106030015</v>
      </c>
      <c r="I318" t="s">
        <v>1409</v>
      </c>
      <c r="J318" s="40" t="s">
        <v>7720</v>
      </c>
      <c r="L318" s="42" t="s">
        <v>26</v>
      </c>
      <c r="M318" s="42" t="s">
        <v>2015</v>
      </c>
      <c r="N318" s="43" t="s">
        <v>1409</v>
      </c>
      <c r="O318" s="15" t="s">
        <v>6032</v>
      </c>
      <c r="S318" s="40" t="s">
        <v>7721</v>
      </c>
      <c r="V318" s="40" t="s">
        <v>7721</v>
      </c>
      <c r="Y318" s="15" t="s">
        <v>6128</v>
      </c>
      <c r="AB318" s="51">
        <v>5111</v>
      </c>
      <c r="AC318" s="51">
        <v>131</v>
      </c>
      <c r="AE318" s="45">
        <v>2</v>
      </c>
      <c r="AG318" s="15">
        <v>60885</v>
      </c>
      <c r="AH318" s="46">
        <v>121770</v>
      </c>
      <c r="AL318" s="48">
        <v>8</v>
      </c>
      <c r="AN318" s="45">
        <v>9741.6</v>
      </c>
      <c r="AO318" s="48">
        <v>33311</v>
      </c>
      <c r="AQ318" s="52" t="s">
        <v>7050</v>
      </c>
      <c r="AR318" s="52">
        <v>156</v>
      </c>
      <c r="AS318" s="52">
        <v>632</v>
      </c>
    </row>
    <row r="319" spans="3:45" x14ac:dyDescent="0.25">
      <c r="C319" s="39" t="s">
        <v>5855</v>
      </c>
      <c r="D319" s="38" t="s">
        <v>3039</v>
      </c>
      <c r="E319" s="38" t="s">
        <v>25</v>
      </c>
      <c r="F319" s="39" t="s">
        <v>1409</v>
      </c>
      <c r="G319" t="s">
        <v>1409</v>
      </c>
      <c r="H319" s="21">
        <v>9106030059</v>
      </c>
      <c r="I319" t="s">
        <v>1409</v>
      </c>
      <c r="J319" s="40" t="s">
        <v>7724</v>
      </c>
      <c r="L319" s="42" t="s">
        <v>26</v>
      </c>
      <c r="M319" s="42" t="s">
        <v>1883</v>
      </c>
      <c r="N319" s="43" t="s">
        <v>1409</v>
      </c>
      <c r="O319" s="15" t="s">
        <v>6266</v>
      </c>
      <c r="S319" s="40" t="s">
        <v>7725</v>
      </c>
      <c r="V319" s="40" t="s">
        <v>7725</v>
      </c>
      <c r="Y319" s="15" t="s">
        <v>6227</v>
      </c>
      <c r="AB319" s="51">
        <v>5111</v>
      </c>
      <c r="AC319" s="51">
        <v>131</v>
      </c>
      <c r="AE319" s="45">
        <v>1</v>
      </c>
      <c r="AG319" s="15">
        <v>46000</v>
      </c>
      <c r="AH319" s="46">
        <v>46000</v>
      </c>
      <c r="AL319" s="48">
        <v>8</v>
      </c>
      <c r="AN319" s="45">
        <v>3680</v>
      </c>
      <c r="AO319" s="48">
        <v>33311</v>
      </c>
      <c r="AQ319" s="52" t="s">
        <v>7050</v>
      </c>
      <c r="AR319" s="52">
        <v>156</v>
      </c>
      <c r="AS319" s="52">
        <v>632</v>
      </c>
    </row>
    <row r="320" spans="3:45" x14ac:dyDescent="0.25">
      <c r="C320" s="39" t="s">
        <v>5855</v>
      </c>
      <c r="D320" s="38" t="s">
        <v>3039</v>
      </c>
      <c r="E320" s="38" t="s">
        <v>25</v>
      </c>
      <c r="F320" s="39" t="s">
        <v>1409</v>
      </c>
      <c r="G320" t="s">
        <v>1409</v>
      </c>
      <c r="H320" s="21">
        <v>9106030059</v>
      </c>
      <c r="I320" t="s">
        <v>1409</v>
      </c>
      <c r="J320" s="40" t="s">
        <v>7724</v>
      </c>
      <c r="L320" s="42" t="s">
        <v>26</v>
      </c>
      <c r="M320" s="42" t="s">
        <v>1883</v>
      </c>
      <c r="N320" s="43" t="s">
        <v>1409</v>
      </c>
      <c r="O320" s="15" t="s">
        <v>6266</v>
      </c>
      <c r="S320" s="40" t="s">
        <v>7725</v>
      </c>
      <c r="V320" s="40" t="s">
        <v>7725</v>
      </c>
      <c r="Y320" s="15" t="s">
        <v>6143</v>
      </c>
      <c r="AB320" s="51">
        <v>5111</v>
      </c>
      <c r="AC320" s="51">
        <v>131</v>
      </c>
      <c r="AE320" s="45">
        <v>2</v>
      </c>
      <c r="AG320" s="15">
        <v>70950</v>
      </c>
      <c r="AH320" s="46">
        <v>141900</v>
      </c>
      <c r="AL320" s="48">
        <v>8</v>
      </c>
      <c r="AN320" s="45">
        <v>11352</v>
      </c>
      <c r="AO320" s="48">
        <v>33311</v>
      </c>
      <c r="AQ320" s="52" t="s">
        <v>7050</v>
      </c>
      <c r="AR320" s="52">
        <v>156</v>
      </c>
      <c r="AS320" s="52">
        <v>632</v>
      </c>
    </row>
    <row r="321" spans="3:45" x14ac:dyDescent="0.25">
      <c r="C321" s="39" t="s">
        <v>5855</v>
      </c>
      <c r="D321" s="38" t="s">
        <v>3039</v>
      </c>
      <c r="E321" s="38" t="s">
        <v>25</v>
      </c>
      <c r="F321" s="39" t="s">
        <v>1409</v>
      </c>
      <c r="G321" t="s">
        <v>1409</v>
      </c>
      <c r="H321" s="21">
        <v>9106030059</v>
      </c>
      <c r="I321" t="s">
        <v>1409</v>
      </c>
      <c r="J321" s="40" t="s">
        <v>7724</v>
      </c>
      <c r="L321" s="42" t="s">
        <v>26</v>
      </c>
      <c r="M321" s="42" t="s">
        <v>1883</v>
      </c>
      <c r="N321" s="43" t="s">
        <v>1409</v>
      </c>
      <c r="O321" s="15" t="s">
        <v>6266</v>
      </c>
      <c r="S321" s="40" t="s">
        <v>7725</v>
      </c>
      <c r="V321" s="40" t="s">
        <v>7725</v>
      </c>
      <c r="Y321" s="15" t="s">
        <v>6128</v>
      </c>
      <c r="AB321" s="51">
        <v>5111</v>
      </c>
      <c r="AC321" s="51">
        <v>131</v>
      </c>
      <c r="AE321" s="45">
        <v>1</v>
      </c>
      <c r="AG321" s="15">
        <v>60885</v>
      </c>
      <c r="AH321" s="46">
        <v>60885</v>
      </c>
      <c r="AL321" s="48">
        <v>8</v>
      </c>
      <c r="AN321" s="45">
        <v>4870.8</v>
      </c>
      <c r="AO321" s="48">
        <v>33311</v>
      </c>
      <c r="AQ321" s="52" t="s">
        <v>7050</v>
      </c>
      <c r="AR321" s="52">
        <v>156</v>
      </c>
      <c r="AS321" s="52">
        <v>632</v>
      </c>
    </row>
    <row r="322" spans="3:45" x14ac:dyDescent="0.25">
      <c r="C322" s="39" t="s">
        <v>5855</v>
      </c>
      <c r="D322" s="38" t="s">
        <v>3039</v>
      </c>
      <c r="E322" s="38" t="s">
        <v>25</v>
      </c>
      <c r="F322" s="39" t="s">
        <v>1409</v>
      </c>
      <c r="G322" t="s">
        <v>1409</v>
      </c>
      <c r="H322" s="21">
        <v>9106030059</v>
      </c>
      <c r="I322" t="s">
        <v>1409</v>
      </c>
      <c r="J322" s="40" t="s">
        <v>7724</v>
      </c>
      <c r="L322" s="42" t="s">
        <v>26</v>
      </c>
      <c r="M322" s="42" t="s">
        <v>1883</v>
      </c>
      <c r="N322" s="43" t="s">
        <v>1409</v>
      </c>
      <c r="O322" s="15" t="s">
        <v>6266</v>
      </c>
      <c r="S322" s="40" t="s">
        <v>7725</v>
      </c>
      <c r="V322" s="40" t="s">
        <v>7725</v>
      </c>
      <c r="Y322" s="15" t="s">
        <v>6254</v>
      </c>
      <c r="AB322" s="51">
        <v>5111</v>
      </c>
      <c r="AC322" s="51">
        <v>131</v>
      </c>
      <c r="AE322" s="45">
        <v>1</v>
      </c>
      <c r="AG322" s="15">
        <v>45588</v>
      </c>
      <c r="AH322" s="46">
        <v>45588</v>
      </c>
      <c r="AL322" s="48">
        <v>8</v>
      </c>
      <c r="AN322" s="45">
        <v>3647.04</v>
      </c>
      <c r="AO322" s="48">
        <v>33311</v>
      </c>
      <c r="AQ322" s="52" t="s">
        <v>7050</v>
      </c>
      <c r="AR322" s="52">
        <v>156</v>
      </c>
      <c r="AS322" s="52">
        <v>632</v>
      </c>
    </row>
    <row r="323" spans="3:45" x14ac:dyDescent="0.25">
      <c r="C323" s="39" t="s">
        <v>5855</v>
      </c>
      <c r="D323" s="38" t="s">
        <v>3039</v>
      </c>
      <c r="E323" s="38" t="s">
        <v>25</v>
      </c>
      <c r="F323" s="39" t="s">
        <v>1409</v>
      </c>
      <c r="G323" t="s">
        <v>1409</v>
      </c>
      <c r="H323" s="21">
        <v>9106030059</v>
      </c>
      <c r="I323" t="s">
        <v>1409</v>
      </c>
      <c r="J323" s="40" t="s">
        <v>7724</v>
      </c>
      <c r="L323" s="42" t="s">
        <v>26</v>
      </c>
      <c r="M323" s="42" t="s">
        <v>1883</v>
      </c>
      <c r="N323" s="43" t="s">
        <v>1409</v>
      </c>
      <c r="O323" s="15" t="s">
        <v>6266</v>
      </c>
      <c r="S323" s="40" t="s">
        <v>7725</v>
      </c>
      <c r="V323" s="40" t="s">
        <v>7725</v>
      </c>
      <c r="Y323" s="15" t="s">
        <v>6179</v>
      </c>
      <c r="AB323" s="51">
        <v>5111</v>
      </c>
      <c r="AC323" s="51">
        <v>131</v>
      </c>
      <c r="AE323" s="45">
        <v>3</v>
      </c>
      <c r="AG323" s="15">
        <v>111058</v>
      </c>
      <c r="AH323" s="46">
        <v>333174</v>
      </c>
      <c r="AL323" s="48">
        <v>8</v>
      </c>
      <c r="AN323" s="45">
        <v>26653.920000000002</v>
      </c>
      <c r="AO323" s="48">
        <v>33311</v>
      </c>
      <c r="AQ323" s="52" t="s">
        <v>7050</v>
      </c>
      <c r="AR323" s="52">
        <v>156</v>
      </c>
      <c r="AS323" s="52">
        <v>632</v>
      </c>
    </row>
    <row r="324" spans="3:45" x14ac:dyDescent="0.25">
      <c r="C324" s="39" t="s">
        <v>5855</v>
      </c>
      <c r="D324" s="38" t="s">
        <v>3039</v>
      </c>
      <c r="E324" s="38" t="s">
        <v>25</v>
      </c>
      <c r="F324" s="39" t="s">
        <v>1409</v>
      </c>
      <c r="G324" t="s">
        <v>1409</v>
      </c>
      <c r="H324" s="21">
        <v>9106030073</v>
      </c>
      <c r="I324" t="s">
        <v>1409</v>
      </c>
      <c r="J324" s="40" t="s">
        <v>7726</v>
      </c>
      <c r="L324" s="42" t="s">
        <v>26</v>
      </c>
      <c r="M324" s="42" t="s">
        <v>1937</v>
      </c>
      <c r="N324" s="43" t="s">
        <v>1409</v>
      </c>
      <c r="O324" s="15" t="s">
        <v>6266</v>
      </c>
      <c r="S324" s="40" t="s">
        <v>7727</v>
      </c>
      <c r="V324" s="40" t="s">
        <v>7727</v>
      </c>
      <c r="Y324" s="15" t="s">
        <v>6179</v>
      </c>
      <c r="AB324" s="51">
        <v>5111</v>
      </c>
      <c r="AC324" s="51">
        <v>131</v>
      </c>
      <c r="AE324" s="45">
        <v>2</v>
      </c>
      <c r="AG324" s="15">
        <v>111058</v>
      </c>
      <c r="AH324" s="46">
        <v>222116</v>
      </c>
      <c r="AL324" s="48">
        <v>8</v>
      </c>
      <c r="AN324" s="45">
        <v>17769.28</v>
      </c>
      <c r="AO324" s="48">
        <v>33311</v>
      </c>
      <c r="AQ324" s="52" t="s">
        <v>7050</v>
      </c>
      <c r="AR324" s="52">
        <v>156</v>
      </c>
      <c r="AS324" s="52">
        <v>632</v>
      </c>
    </row>
    <row r="325" spans="3:45" x14ac:dyDescent="0.25">
      <c r="C325" s="39" t="s">
        <v>5855</v>
      </c>
      <c r="D325" s="38" t="s">
        <v>3039</v>
      </c>
      <c r="E325" s="38" t="s">
        <v>25</v>
      </c>
      <c r="F325" s="39" t="s">
        <v>1409</v>
      </c>
      <c r="G325" t="s">
        <v>1409</v>
      </c>
      <c r="H325" s="21">
        <v>9106030073</v>
      </c>
      <c r="I325" t="s">
        <v>1409</v>
      </c>
      <c r="J325" s="40" t="s">
        <v>7726</v>
      </c>
      <c r="L325" s="42" t="s">
        <v>26</v>
      </c>
      <c r="M325" s="42" t="s">
        <v>1937</v>
      </c>
      <c r="N325" s="43" t="s">
        <v>1409</v>
      </c>
      <c r="O325" s="15" t="s">
        <v>6266</v>
      </c>
      <c r="S325" s="40" t="s">
        <v>7727</v>
      </c>
      <c r="V325" s="40" t="s">
        <v>7727</v>
      </c>
      <c r="Y325" s="15" t="s">
        <v>6143</v>
      </c>
      <c r="AB325" s="51">
        <v>5111</v>
      </c>
      <c r="AC325" s="51">
        <v>131</v>
      </c>
      <c r="AE325" s="45">
        <v>3</v>
      </c>
      <c r="AG325" s="15">
        <v>70950</v>
      </c>
      <c r="AH325" s="46">
        <v>212850</v>
      </c>
      <c r="AL325" s="48">
        <v>8</v>
      </c>
      <c r="AN325" s="45">
        <v>17028</v>
      </c>
      <c r="AO325" s="48">
        <v>33311</v>
      </c>
      <c r="AQ325" s="52" t="s">
        <v>7050</v>
      </c>
      <c r="AR325" s="52">
        <v>156</v>
      </c>
      <c r="AS325" s="52">
        <v>632</v>
      </c>
    </row>
    <row r="326" spans="3:45" x14ac:dyDescent="0.25">
      <c r="C326" s="39" t="s">
        <v>5855</v>
      </c>
      <c r="D326" s="38" t="s">
        <v>3039</v>
      </c>
      <c r="E326" s="38" t="s">
        <v>25</v>
      </c>
      <c r="F326" s="39" t="s">
        <v>1409</v>
      </c>
      <c r="G326" t="s">
        <v>1409</v>
      </c>
      <c r="H326" s="21">
        <v>9106030110</v>
      </c>
      <c r="I326" t="s">
        <v>1409</v>
      </c>
      <c r="J326" s="40" t="s">
        <v>7728</v>
      </c>
      <c r="L326" s="42" t="s">
        <v>26</v>
      </c>
      <c r="M326" s="42" t="s">
        <v>2006</v>
      </c>
      <c r="N326" s="43" t="s">
        <v>1409</v>
      </c>
      <c r="O326" s="15" t="s">
        <v>6032</v>
      </c>
      <c r="S326" s="40" t="s">
        <v>7729</v>
      </c>
      <c r="V326" s="40" t="s">
        <v>7729</v>
      </c>
      <c r="Y326" s="15" t="s">
        <v>6179</v>
      </c>
      <c r="AB326" s="51">
        <v>5111</v>
      </c>
      <c r="AC326" s="51">
        <v>131</v>
      </c>
      <c r="AE326" s="45">
        <v>1</v>
      </c>
      <c r="AG326" s="15">
        <v>111058</v>
      </c>
      <c r="AH326" s="46">
        <v>111058</v>
      </c>
      <c r="AL326" s="48">
        <v>8</v>
      </c>
      <c r="AN326" s="45">
        <v>8884.64</v>
      </c>
      <c r="AO326" s="48">
        <v>33311</v>
      </c>
      <c r="AQ326" s="52" t="s">
        <v>7050</v>
      </c>
      <c r="AR326" s="52">
        <v>156</v>
      </c>
      <c r="AS326" s="52">
        <v>632</v>
      </c>
    </row>
    <row r="327" spans="3:45" x14ac:dyDescent="0.25">
      <c r="C327" s="39" t="s">
        <v>5855</v>
      </c>
      <c r="D327" s="38" t="s">
        <v>3039</v>
      </c>
      <c r="E327" s="38" t="s">
        <v>25</v>
      </c>
      <c r="F327" s="39" t="s">
        <v>1409</v>
      </c>
      <c r="G327" t="s">
        <v>1409</v>
      </c>
      <c r="H327" s="21">
        <v>9106030118</v>
      </c>
      <c r="I327" t="s">
        <v>1409</v>
      </c>
      <c r="J327" s="40" t="s">
        <v>7730</v>
      </c>
      <c r="L327" s="42" t="s">
        <v>26</v>
      </c>
      <c r="M327" s="42" t="s">
        <v>1901</v>
      </c>
      <c r="N327" s="43" t="s">
        <v>1409</v>
      </c>
      <c r="O327" s="15" t="s">
        <v>5957</v>
      </c>
      <c r="S327" s="40" t="s">
        <v>7731</v>
      </c>
      <c r="V327" s="40" t="s">
        <v>7731</v>
      </c>
      <c r="Y327" s="15" t="s">
        <v>6179</v>
      </c>
      <c r="AB327" s="51">
        <v>5111</v>
      </c>
      <c r="AC327" s="51">
        <v>131</v>
      </c>
      <c r="AE327" s="45">
        <v>1</v>
      </c>
      <c r="AG327" s="15">
        <v>111058</v>
      </c>
      <c r="AH327" s="46">
        <v>111058</v>
      </c>
      <c r="AL327" s="48">
        <v>8</v>
      </c>
      <c r="AN327" s="45">
        <v>8884.64</v>
      </c>
      <c r="AO327" s="48">
        <v>33311</v>
      </c>
      <c r="AQ327" s="52" t="s">
        <v>7050</v>
      </c>
      <c r="AR327" s="52">
        <v>156</v>
      </c>
      <c r="AS327" s="52">
        <v>632</v>
      </c>
    </row>
    <row r="328" spans="3:45" x14ac:dyDescent="0.25">
      <c r="C328" s="39" t="s">
        <v>5855</v>
      </c>
      <c r="D328" s="38" t="s">
        <v>3039</v>
      </c>
      <c r="E328" s="38" t="s">
        <v>25</v>
      </c>
      <c r="F328" s="39" t="s">
        <v>1409</v>
      </c>
      <c r="G328" t="s">
        <v>1409</v>
      </c>
      <c r="H328" s="21">
        <v>9106030118</v>
      </c>
      <c r="I328" t="s">
        <v>1409</v>
      </c>
      <c r="J328" s="40" t="s">
        <v>7730</v>
      </c>
      <c r="L328" s="42" t="s">
        <v>26</v>
      </c>
      <c r="M328" s="42" t="s">
        <v>1901</v>
      </c>
      <c r="N328" s="43" t="s">
        <v>1409</v>
      </c>
      <c r="O328" s="15" t="s">
        <v>5957</v>
      </c>
      <c r="S328" s="40" t="s">
        <v>7731</v>
      </c>
      <c r="V328" s="40" t="s">
        <v>7731</v>
      </c>
      <c r="Y328" s="15" t="s">
        <v>6143</v>
      </c>
      <c r="AB328" s="51">
        <v>5111</v>
      </c>
      <c r="AC328" s="51">
        <v>131</v>
      </c>
      <c r="AE328" s="45">
        <v>2</v>
      </c>
      <c r="AG328" s="15">
        <v>70950</v>
      </c>
      <c r="AH328" s="46">
        <v>141900</v>
      </c>
      <c r="AL328" s="48">
        <v>8</v>
      </c>
      <c r="AN328" s="45">
        <v>11352</v>
      </c>
      <c r="AO328" s="48">
        <v>33311</v>
      </c>
      <c r="AQ328" s="52" t="s">
        <v>7050</v>
      </c>
      <c r="AR328" s="52">
        <v>156</v>
      </c>
      <c r="AS328" s="52">
        <v>632</v>
      </c>
    </row>
    <row r="329" spans="3:45" x14ac:dyDescent="0.25">
      <c r="C329" s="39" t="s">
        <v>5855</v>
      </c>
      <c r="D329" s="38" t="s">
        <v>3039</v>
      </c>
      <c r="E329" s="38" t="s">
        <v>25</v>
      </c>
      <c r="F329" s="39" t="s">
        <v>1409</v>
      </c>
      <c r="G329" t="s">
        <v>1409</v>
      </c>
      <c r="H329" s="21">
        <v>9106030042</v>
      </c>
      <c r="I329" t="s">
        <v>1409</v>
      </c>
      <c r="J329" s="40" t="s">
        <v>7732</v>
      </c>
      <c r="L329" s="42" t="s">
        <v>26</v>
      </c>
      <c r="M329" s="42" t="s">
        <v>1857</v>
      </c>
      <c r="N329" s="43" t="s">
        <v>1409</v>
      </c>
      <c r="O329" s="15" t="s">
        <v>6266</v>
      </c>
      <c r="S329" s="40" t="s">
        <v>7733</v>
      </c>
      <c r="V329" s="40" t="s">
        <v>7733</v>
      </c>
      <c r="Y329" s="15" t="s">
        <v>6179</v>
      </c>
      <c r="AB329" s="51">
        <v>5111</v>
      </c>
      <c r="AC329" s="51">
        <v>131</v>
      </c>
      <c r="AE329" s="45">
        <v>1</v>
      </c>
      <c r="AG329" s="15">
        <v>111058</v>
      </c>
      <c r="AH329" s="46">
        <v>111058</v>
      </c>
      <c r="AL329" s="48">
        <v>8</v>
      </c>
      <c r="AN329" s="45">
        <v>8884.64</v>
      </c>
      <c r="AO329" s="48">
        <v>33311</v>
      </c>
      <c r="AQ329" s="52" t="s">
        <v>7050</v>
      </c>
      <c r="AR329" s="52">
        <v>156</v>
      </c>
      <c r="AS329" s="52">
        <v>632</v>
      </c>
    </row>
    <row r="330" spans="3:45" x14ac:dyDescent="0.25">
      <c r="C330" s="39" t="s">
        <v>5855</v>
      </c>
      <c r="D330" s="38" t="s">
        <v>3039</v>
      </c>
      <c r="E330" s="38" t="s">
        <v>25</v>
      </c>
      <c r="F330" s="39" t="s">
        <v>1409</v>
      </c>
      <c r="G330" t="s">
        <v>1409</v>
      </c>
      <c r="H330" s="21">
        <v>9106030096</v>
      </c>
      <c r="I330" t="s">
        <v>1409</v>
      </c>
      <c r="J330" s="40" t="s">
        <v>7740</v>
      </c>
      <c r="L330" s="42" t="s">
        <v>26</v>
      </c>
      <c r="M330" s="42" t="s">
        <v>1898</v>
      </c>
      <c r="N330" s="43" t="s">
        <v>1409</v>
      </c>
      <c r="O330" s="15" t="s">
        <v>5957</v>
      </c>
      <c r="S330" s="40" t="s">
        <v>7741</v>
      </c>
      <c r="V330" s="40" t="s">
        <v>7741</v>
      </c>
      <c r="Y330" s="15" t="s">
        <v>6179</v>
      </c>
      <c r="AB330" s="51">
        <v>5111</v>
      </c>
      <c r="AC330" s="51">
        <v>131</v>
      </c>
      <c r="AE330" s="45">
        <v>1</v>
      </c>
      <c r="AG330" s="15">
        <v>111058</v>
      </c>
      <c r="AH330" s="46">
        <v>111058</v>
      </c>
      <c r="AL330" s="48">
        <v>8</v>
      </c>
      <c r="AN330" s="45">
        <v>8884.64</v>
      </c>
      <c r="AO330" s="48">
        <v>33311</v>
      </c>
      <c r="AQ330" s="52" t="s">
        <v>7050</v>
      </c>
      <c r="AR330" s="52">
        <v>156</v>
      </c>
      <c r="AS330" s="52">
        <v>632</v>
      </c>
    </row>
    <row r="331" spans="3:45" x14ac:dyDescent="0.25">
      <c r="C331" s="39" t="s">
        <v>5855</v>
      </c>
      <c r="D331" s="38" t="s">
        <v>3039</v>
      </c>
      <c r="E331" s="38" t="s">
        <v>25</v>
      </c>
      <c r="F331" s="39" t="s">
        <v>1409</v>
      </c>
      <c r="G331" t="s">
        <v>1409</v>
      </c>
      <c r="H331" s="21">
        <v>9106030146</v>
      </c>
      <c r="I331" t="s">
        <v>1409</v>
      </c>
      <c r="J331" s="40" t="s">
        <v>7744</v>
      </c>
      <c r="L331" s="42" t="s">
        <v>26</v>
      </c>
      <c r="M331" s="42" t="s">
        <v>1768</v>
      </c>
      <c r="N331" s="43" t="s">
        <v>1409</v>
      </c>
      <c r="O331" s="15" t="s">
        <v>6061</v>
      </c>
      <c r="S331" s="40" t="s">
        <v>7745</v>
      </c>
      <c r="V331" s="40" t="s">
        <v>7745</v>
      </c>
      <c r="Y331" s="15" t="s">
        <v>6179</v>
      </c>
      <c r="AB331" s="51">
        <v>5111</v>
      </c>
      <c r="AC331" s="51">
        <v>131</v>
      </c>
      <c r="AE331" s="45">
        <v>1</v>
      </c>
      <c r="AG331" s="15">
        <v>111058</v>
      </c>
      <c r="AH331" s="46">
        <v>111058</v>
      </c>
      <c r="AL331" s="48">
        <v>8</v>
      </c>
      <c r="AN331" s="45">
        <v>8884.64</v>
      </c>
      <c r="AO331" s="48">
        <v>33311</v>
      </c>
      <c r="AQ331" s="52" t="s">
        <v>7050</v>
      </c>
      <c r="AR331" s="52">
        <v>156</v>
      </c>
      <c r="AS331" s="52">
        <v>632</v>
      </c>
    </row>
    <row r="332" spans="3:45" x14ac:dyDescent="0.25">
      <c r="C332" s="39" t="s">
        <v>5855</v>
      </c>
      <c r="D332" s="38" t="s">
        <v>3039</v>
      </c>
      <c r="E332" s="38" t="s">
        <v>25</v>
      </c>
      <c r="F332" s="39" t="s">
        <v>1409</v>
      </c>
      <c r="G332" t="s">
        <v>1409</v>
      </c>
      <c r="H332" s="21">
        <v>9106030254</v>
      </c>
      <c r="I332" t="s">
        <v>1409</v>
      </c>
      <c r="J332" s="40" t="s">
        <v>7750</v>
      </c>
      <c r="L332" s="42" t="s">
        <v>26</v>
      </c>
      <c r="M332" s="42" t="s">
        <v>1907</v>
      </c>
      <c r="N332" s="43" t="s">
        <v>1409</v>
      </c>
      <c r="O332" s="15" t="s">
        <v>5957</v>
      </c>
      <c r="S332" s="40" t="s">
        <v>7751</v>
      </c>
      <c r="V332" s="40" t="s">
        <v>7751</v>
      </c>
      <c r="Y332" s="15" t="s">
        <v>6143</v>
      </c>
      <c r="AB332" s="51">
        <v>5111</v>
      </c>
      <c r="AC332" s="51">
        <v>131</v>
      </c>
      <c r="AE332" s="45">
        <v>5</v>
      </c>
      <c r="AG332" s="15">
        <v>70950</v>
      </c>
      <c r="AH332" s="46">
        <v>354750</v>
      </c>
      <c r="AL332" s="48">
        <v>8</v>
      </c>
      <c r="AN332" s="45">
        <v>28380</v>
      </c>
      <c r="AO332" s="48">
        <v>33311</v>
      </c>
      <c r="AQ332" s="52" t="s">
        <v>7050</v>
      </c>
      <c r="AR332" s="52">
        <v>156</v>
      </c>
      <c r="AS332" s="52">
        <v>632</v>
      </c>
    </row>
    <row r="333" spans="3:45" x14ac:dyDescent="0.25">
      <c r="C333" s="39" t="s">
        <v>5855</v>
      </c>
      <c r="D333" s="38" t="s">
        <v>3039</v>
      </c>
      <c r="E333" s="38" t="s">
        <v>25</v>
      </c>
      <c r="F333" s="39" t="s">
        <v>1409</v>
      </c>
      <c r="G333" t="s">
        <v>1409</v>
      </c>
      <c r="H333" s="21">
        <v>9106030294</v>
      </c>
      <c r="I333" t="s">
        <v>1409</v>
      </c>
      <c r="J333" s="40" t="s">
        <v>7754</v>
      </c>
      <c r="L333" s="42" t="s">
        <v>26</v>
      </c>
      <c r="M333" s="42" t="s">
        <v>1825</v>
      </c>
      <c r="N333" s="43" t="s">
        <v>1409</v>
      </c>
      <c r="O333" s="15" t="s">
        <v>6266</v>
      </c>
      <c r="S333" s="40" t="s">
        <v>7755</v>
      </c>
      <c r="V333" s="40" t="s">
        <v>7755</v>
      </c>
      <c r="Y333" s="15" t="s">
        <v>6179</v>
      </c>
      <c r="AB333" s="51">
        <v>5111</v>
      </c>
      <c r="AC333" s="51">
        <v>131</v>
      </c>
      <c r="AE333" s="45">
        <v>1</v>
      </c>
      <c r="AG333" s="15">
        <v>111058</v>
      </c>
      <c r="AH333" s="46">
        <v>111058</v>
      </c>
      <c r="AL333" s="48">
        <v>8</v>
      </c>
      <c r="AN333" s="45">
        <v>8884.64</v>
      </c>
      <c r="AO333" s="48">
        <v>33311</v>
      </c>
      <c r="AQ333" s="52" t="s">
        <v>7050</v>
      </c>
      <c r="AR333" s="52">
        <v>156</v>
      </c>
      <c r="AS333" s="52">
        <v>632</v>
      </c>
    </row>
    <row r="334" spans="3:45" x14ac:dyDescent="0.25">
      <c r="C334" s="39" t="s">
        <v>5855</v>
      </c>
      <c r="D334" s="38" t="s">
        <v>3039</v>
      </c>
      <c r="E334" s="38" t="s">
        <v>25</v>
      </c>
      <c r="F334" s="39" t="s">
        <v>1409</v>
      </c>
      <c r="G334" t="s">
        <v>1409</v>
      </c>
      <c r="H334" s="21">
        <v>9106030294</v>
      </c>
      <c r="I334" t="s">
        <v>1409</v>
      </c>
      <c r="J334" s="40" t="s">
        <v>7754</v>
      </c>
      <c r="L334" s="42" t="s">
        <v>26</v>
      </c>
      <c r="M334" s="42" t="s">
        <v>1825</v>
      </c>
      <c r="N334" s="43" t="s">
        <v>1409</v>
      </c>
      <c r="O334" s="15" t="s">
        <v>6266</v>
      </c>
      <c r="S334" s="40" t="s">
        <v>7755</v>
      </c>
      <c r="V334" s="40" t="s">
        <v>7755</v>
      </c>
      <c r="Y334" s="15" t="s">
        <v>6128</v>
      </c>
      <c r="AB334" s="51">
        <v>5111</v>
      </c>
      <c r="AC334" s="51">
        <v>131</v>
      </c>
      <c r="AE334" s="45">
        <v>1</v>
      </c>
      <c r="AG334" s="15">
        <v>60885</v>
      </c>
      <c r="AH334" s="46">
        <v>60885</v>
      </c>
      <c r="AL334" s="48">
        <v>8</v>
      </c>
      <c r="AN334" s="45">
        <v>4870.8</v>
      </c>
      <c r="AO334" s="48">
        <v>33311</v>
      </c>
      <c r="AQ334" s="52" t="s">
        <v>7050</v>
      </c>
      <c r="AR334" s="52">
        <v>156</v>
      </c>
      <c r="AS334" s="52">
        <v>632</v>
      </c>
    </row>
    <row r="335" spans="3:45" x14ac:dyDescent="0.25">
      <c r="C335" s="39" t="s">
        <v>5855</v>
      </c>
      <c r="D335" s="38" t="s">
        <v>3039</v>
      </c>
      <c r="E335" s="38" t="s">
        <v>25</v>
      </c>
      <c r="F335" s="39" t="s">
        <v>1409</v>
      </c>
      <c r="G335" t="s">
        <v>1409</v>
      </c>
      <c r="H335" s="21">
        <v>9106030349</v>
      </c>
      <c r="I335" t="s">
        <v>1409</v>
      </c>
      <c r="J335" s="40" t="s">
        <v>7756</v>
      </c>
      <c r="L335" s="42" t="s">
        <v>26</v>
      </c>
      <c r="M335" s="42" t="s">
        <v>1961</v>
      </c>
      <c r="N335" s="43" t="s">
        <v>1409</v>
      </c>
      <c r="O335" s="15" t="s">
        <v>6266</v>
      </c>
      <c r="S335" s="40" t="s">
        <v>7757</v>
      </c>
      <c r="V335" s="40" t="s">
        <v>7757</v>
      </c>
      <c r="Y335" s="15" t="s">
        <v>6179</v>
      </c>
      <c r="AB335" s="51">
        <v>5111</v>
      </c>
      <c r="AC335" s="51">
        <v>131</v>
      </c>
      <c r="AE335" s="45">
        <v>1</v>
      </c>
      <c r="AG335" s="15">
        <v>111058</v>
      </c>
      <c r="AH335" s="46">
        <v>111058</v>
      </c>
      <c r="AL335" s="48">
        <v>8</v>
      </c>
      <c r="AN335" s="45">
        <v>8884.64</v>
      </c>
      <c r="AO335" s="48">
        <v>33311</v>
      </c>
      <c r="AQ335" s="52" t="s">
        <v>7050</v>
      </c>
      <c r="AR335" s="52">
        <v>156</v>
      </c>
      <c r="AS335" s="52">
        <v>632</v>
      </c>
    </row>
    <row r="336" spans="3:45" x14ac:dyDescent="0.25">
      <c r="C336" s="39" t="s">
        <v>5855</v>
      </c>
      <c r="D336" s="38" t="s">
        <v>3039</v>
      </c>
      <c r="E336" s="38" t="s">
        <v>25</v>
      </c>
      <c r="F336" s="39" t="s">
        <v>1409</v>
      </c>
      <c r="G336" t="s">
        <v>1409</v>
      </c>
      <c r="H336" s="21">
        <v>9106030462</v>
      </c>
      <c r="I336" t="s">
        <v>1409</v>
      </c>
      <c r="J336" s="40" t="s">
        <v>7760</v>
      </c>
      <c r="L336" s="42" t="s">
        <v>26</v>
      </c>
      <c r="M336" s="42" t="s">
        <v>1542</v>
      </c>
      <c r="N336" s="43" t="s">
        <v>1409</v>
      </c>
      <c r="O336" s="15" t="s">
        <v>6267</v>
      </c>
      <c r="S336" s="40" t="s">
        <v>7761</v>
      </c>
      <c r="V336" s="40" t="s">
        <v>7761</v>
      </c>
      <c r="Y336" s="15" t="s">
        <v>6179</v>
      </c>
      <c r="AB336" s="51">
        <v>5111</v>
      </c>
      <c r="AC336" s="51">
        <v>131</v>
      </c>
      <c r="AE336" s="45">
        <v>2</v>
      </c>
      <c r="AG336" s="15">
        <v>111058</v>
      </c>
      <c r="AH336" s="46">
        <v>222116</v>
      </c>
      <c r="AL336" s="48">
        <v>8</v>
      </c>
      <c r="AN336" s="45">
        <v>17769.28</v>
      </c>
      <c r="AO336" s="48">
        <v>33311</v>
      </c>
      <c r="AQ336" s="52" t="s">
        <v>7050</v>
      </c>
      <c r="AR336" s="52">
        <v>156</v>
      </c>
      <c r="AS336" s="52">
        <v>632</v>
      </c>
    </row>
    <row r="337" spans="3:45" x14ac:dyDescent="0.25">
      <c r="C337" s="39" t="s">
        <v>5855</v>
      </c>
      <c r="D337" s="38" t="s">
        <v>3039</v>
      </c>
      <c r="E337" s="38" t="s">
        <v>25</v>
      </c>
      <c r="F337" s="39" t="s">
        <v>1409</v>
      </c>
      <c r="G337" t="s">
        <v>1409</v>
      </c>
      <c r="H337" s="21">
        <v>9106030433</v>
      </c>
      <c r="I337" t="s">
        <v>1409</v>
      </c>
      <c r="J337" s="40" t="s">
        <v>7762</v>
      </c>
      <c r="L337" s="42" t="s">
        <v>26</v>
      </c>
      <c r="M337" s="42" t="s">
        <v>1692</v>
      </c>
      <c r="N337" s="43" t="s">
        <v>1409</v>
      </c>
      <c r="O337" s="15" t="s">
        <v>6271</v>
      </c>
      <c r="S337" s="40" t="s">
        <v>7763</v>
      </c>
      <c r="V337" s="40" t="s">
        <v>7763</v>
      </c>
      <c r="Y337" s="15" t="s">
        <v>6183</v>
      </c>
      <c r="AB337" s="51">
        <v>5111</v>
      </c>
      <c r="AC337" s="51">
        <v>131</v>
      </c>
      <c r="AE337" s="45">
        <v>4</v>
      </c>
      <c r="AG337" s="15">
        <v>41150</v>
      </c>
      <c r="AH337" s="46">
        <v>164600</v>
      </c>
      <c r="AL337" s="48">
        <v>8</v>
      </c>
      <c r="AN337" s="45">
        <v>13168</v>
      </c>
      <c r="AO337" s="48">
        <v>33311</v>
      </c>
      <c r="AQ337" s="52" t="s">
        <v>7050</v>
      </c>
      <c r="AR337" s="52">
        <v>156</v>
      </c>
      <c r="AS337" s="52">
        <v>632</v>
      </c>
    </row>
    <row r="338" spans="3:45" x14ac:dyDescent="0.25">
      <c r="C338" s="39" t="s">
        <v>5855</v>
      </c>
      <c r="D338" s="38" t="s">
        <v>3039</v>
      </c>
      <c r="E338" s="38" t="s">
        <v>25</v>
      </c>
      <c r="F338" s="39" t="s">
        <v>1409</v>
      </c>
      <c r="G338" t="s">
        <v>1409</v>
      </c>
      <c r="H338" s="21">
        <v>9106030433</v>
      </c>
      <c r="I338" t="s">
        <v>1409</v>
      </c>
      <c r="J338" s="40" t="s">
        <v>7762</v>
      </c>
      <c r="L338" s="42" t="s">
        <v>26</v>
      </c>
      <c r="M338" s="42" t="s">
        <v>1692</v>
      </c>
      <c r="N338" s="43" t="s">
        <v>1409</v>
      </c>
      <c r="O338" s="15" t="s">
        <v>6271</v>
      </c>
      <c r="S338" s="40" t="s">
        <v>7763</v>
      </c>
      <c r="V338" s="40" t="s">
        <v>7763</v>
      </c>
      <c r="Y338" s="15" t="s">
        <v>6227</v>
      </c>
      <c r="AB338" s="51">
        <v>5111</v>
      </c>
      <c r="AC338" s="51">
        <v>131</v>
      </c>
      <c r="AE338" s="45">
        <v>2</v>
      </c>
      <c r="AG338" s="15">
        <v>46000</v>
      </c>
      <c r="AH338" s="46">
        <v>92000</v>
      </c>
      <c r="AL338" s="48">
        <v>8</v>
      </c>
      <c r="AN338" s="45">
        <v>7360</v>
      </c>
      <c r="AO338" s="48">
        <v>33311</v>
      </c>
      <c r="AQ338" s="52" t="s">
        <v>7050</v>
      </c>
      <c r="AR338" s="52">
        <v>156</v>
      </c>
      <c r="AS338" s="52">
        <v>632</v>
      </c>
    </row>
    <row r="339" spans="3:45" x14ac:dyDescent="0.25">
      <c r="C339" s="39" t="s">
        <v>5855</v>
      </c>
      <c r="D339" s="38" t="s">
        <v>3039</v>
      </c>
      <c r="E339" s="38" t="s">
        <v>25</v>
      </c>
      <c r="F339" s="39" t="s">
        <v>1409</v>
      </c>
      <c r="G339" t="s">
        <v>1409</v>
      </c>
      <c r="H339" s="21">
        <v>9106030436</v>
      </c>
      <c r="I339" t="s">
        <v>1409</v>
      </c>
      <c r="J339" s="40" t="s">
        <v>7764</v>
      </c>
      <c r="L339" s="42" t="s">
        <v>26</v>
      </c>
      <c r="M339" s="42" t="s">
        <v>1701</v>
      </c>
      <c r="N339" s="43" t="s">
        <v>1409</v>
      </c>
      <c r="O339" s="15" t="s">
        <v>6271</v>
      </c>
      <c r="S339" s="40" t="s">
        <v>7763</v>
      </c>
      <c r="V339" s="40" t="s">
        <v>7763</v>
      </c>
      <c r="Y339" s="15" t="s">
        <v>6254</v>
      </c>
      <c r="AB339" s="51">
        <v>5111</v>
      </c>
      <c r="AC339" s="51">
        <v>131</v>
      </c>
      <c r="AE339" s="45">
        <v>6</v>
      </c>
      <c r="AG339" s="15">
        <v>45588</v>
      </c>
      <c r="AH339" s="46">
        <v>273528</v>
      </c>
      <c r="AL339" s="48">
        <v>8</v>
      </c>
      <c r="AN339" s="45">
        <v>21882.240000000002</v>
      </c>
      <c r="AO339" s="48">
        <v>33311</v>
      </c>
      <c r="AQ339" s="52" t="s">
        <v>7050</v>
      </c>
      <c r="AR339" s="52">
        <v>156</v>
      </c>
      <c r="AS339" s="52">
        <v>632</v>
      </c>
    </row>
    <row r="340" spans="3:45" x14ac:dyDescent="0.25">
      <c r="C340" s="39" t="s">
        <v>5855</v>
      </c>
      <c r="D340" s="38" t="s">
        <v>3039</v>
      </c>
      <c r="E340" s="38" t="s">
        <v>25</v>
      </c>
      <c r="F340" s="39" t="s">
        <v>1409</v>
      </c>
      <c r="G340" t="s">
        <v>1409</v>
      </c>
      <c r="H340" s="21">
        <v>9106030522</v>
      </c>
      <c r="I340" t="s">
        <v>1409</v>
      </c>
      <c r="J340" s="40" t="s">
        <v>7768</v>
      </c>
      <c r="L340" s="42" t="s">
        <v>26</v>
      </c>
      <c r="M340" s="42" t="s">
        <v>1551</v>
      </c>
      <c r="N340" s="43" t="s">
        <v>1409</v>
      </c>
      <c r="O340" s="15" t="s">
        <v>6267</v>
      </c>
      <c r="S340" s="40" t="s">
        <v>7769</v>
      </c>
      <c r="V340" s="40" t="s">
        <v>7769</v>
      </c>
      <c r="Y340" s="15" t="s">
        <v>6227</v>
      </c>
      <c r="AB340" s="51">
        <v>5111</v>
      </c>
      <c r="AC340" s="51">
        <v>131</v>
      </c>
      <c r="AE340" s="45">
        <v>2</v>
      </c>
      <c r="AG340" s="15">
        <v>46000</v>
      </c>
      <c r="AH340" s="46">
        <v>92000</v>
      </c>
      <c r="AL340" s="48">
        <v>8</v>
      </c>
      <c r="AN340" s="45">
        <v>7360</v>
      </c>
      <c r="AO340" s="48">
        <v>33311</v>
      </c>
      <c r="AQ340" s="52" t="s">
        <v>7050</v>
      </c>
      <c r="AR340" s="52">
        <v>156</v>
      </c>
      <c r="AS340" s="52">
        <v>632</v>
      </c>
    </row>
    <row r="341" spans="3:45" x14ac:dyDescent="0.25">
      <c r="C341" s="39" t="s">
        <v>5855</v>
      </c>
      <c r="D341" s="38" t="s">
        <v>3039</v>
      </c>
      <c r="E341" s="38" t="s">
        <v>25</v>
      </c>
      <c r="F341" s="39" t="s">
        <v>1409</v>
      </c>
      <c r="G341" t="s">
        <v>1409</v>
      </c>
      <c r="H341" s="21">
        <v>9106030564</v>
      </c>
      <c r="I341" t="s">
        <v>1409</v>
      </c>
      <c r="J341" s="40" t="s">
        <v>7771</v>
      </c>
      <c r="L341" s="42" t="s">
        <v>26</v>
      </c>
      <c r="M341" s="42" t="s">
        <v>1828</v>
      </c>
      <c r="N341" s="43" t="s">
        <v>1409</v>
      </c>
      <c r="O341" s="15" t="s">
        <v>6270</v>
      </c>
      <c r="S341" s="40" t="s">
        <v>7772</v>
      </c>
      <c r="V341" s="40" t="s">
        <v>7772</v>
      </c>
      <c r="Y341" s="15" t="s">
        <v>6179</v>
      </c>
      <c r="AB341" s="51">
        <v>5111</v>
      </c>
      <c r="AC341" s="51">
        <v>131</v>
      </c>
      <c r="AE341" s="45">
        <v>1</v>
      </c>
      <c r="AG341" s="15">
        <v>111058</v>
      </c>
      <c r="AH341" s="46">
        <v>111058</v>
      </c>
      <c r="AL341" s="48">
        <v>8</v>
      </c>
      <c r="AN341" s="45">
        <v>8884.64</v>
      </c>
      <c r="AO341" s="48">
        <v>33311</v>
      </c>
      <c r="AQ341" s="52" t="s">
        <v>7050</v>
      </c>
      <c r="AR341" s="52">
        <v>156</v>
      </c>
      <c r="AS341" s="52">
        <v>632</v>
      </c>
    </row>
    <row r="342" spans="3:45" x14ac:dyDescent="0.25">
      <c r="C342" s="39" t="s">
        <v>5855</v>
      </c>
      <c r="D342" s="38" t="s">
        <v>3039</v>
      </c>
      <c r="E342" s="38" t="s">
        <v>25</v>
      </c>
      <c r="F342" s="39" t="s">
        <v>1409</v>
      </c>
      <c r="G342" t="s">
        <v>1409</v>
      </c>
      <c r="H342" s="21">
        <v>9106030591</v>
      </c>
      <c r="I342" t="s">
        <v>1409</v>
      </c>
      <c r="J342" s="40" t="s">
        <v>7776</v>
      </c>
      <c r="L342" s="42" t="s">
        <v>26</v>
      </c>
      <c r="M342" s="42" t="s">
        <v>1973</v>
      </c>
      <c r="N342" s="43" t="s">
        <v>1409</v>
      </c>
      <c r="O342" s="15" t="s">
        <v>6061</v>
      </c>
      <c r="S342" s="40" t="s">
        <v>7777</v>
      </c>
      <c r="V342" s="40" t="s">
        <v>7777</v>
      </c>
      <c r="Y342" s="15" t="s">
        <v>6179</v>
      </c>
      <c r="AB342" s="51">
        <v>5111</v>
      </c>
      <c r="AC342" s="51">
        <v>131</v>
      </c>
      <c r="AE342" s="45">
        <v>1</v>
      </c>
      <c r="AG342" s="15">
        <v>111058</v>
      </c>
      <c r="AH342" s="46">
        <v>111058</v>
      </c>
      <c r="AL342" s="48">
        <v>8</v>
      </c>
      <c r="AN342" s="45">
        <v>8884.64</v>
      </c>
      <c r="AO342" s="48">
        <v>33311</v>
      </c>
      <c r="AQ342" s="52" t="s">
        <v>7050</v>
      </c>
      <c r="AR342" s="52">
        <v>156</v>
      </c>
      <c r="AS342" s="52">
        <v>632</v>
      </c>
    </row>
    <row r="343" spans="3:45" x14ac:dyDescent="0.25">
      <c r="C343" s="39" t="s">
        <v>5855</v>
      </c>
      <c r="D343" s="38" t="s">
        <v>3039</v>
      </c>
      <c r="E343" s="38" t="s">
        <v>25</v>
      </c>
      <c r="F343" s="39" t="s">
        <v>1409</v>
      </c>
      <c r="G343" t="s">
        <v>1409</v>
      </c>
      <c r="H343" s="21">
        <v>9106030684</v>
      </c>
      <c r="I343" t="s">
        <v>1409</v>
      </c>
      <c r="J343" s="40" t="s">
        <v>7781</v>
      </c>
      <c r="L343" s="42" t="s">
        <v>26</v>
      </c>
      <c r="M343" s="42" t="s">
        <v>2030</v>
      </c>
      <c r="N343" s="43" t="s">
        <v>1409</v>
      </c>
      <c r="O343" s="15" t="s">
        <v>6266</v>
      </c>
      <c r="S343" s="40" t="s">
        <v>7782</v>
      </c>
      <c r="V343" s="40" t="s">
        <v>7782</v>
      </c>
      <c r="Y343" s="15" t="s">
        <v>6130</v>
      </c>
      <c r="AB343" s="51">
        <v>5111</v>
      </c>
      <c r="AC343" s="51">
        <v>131</v>
      </c>
      <c r="AE343" s="45">
        <v>1</v>
      </c>
      <c r="AG343" s="15">
        <v>73431</v>
      </c>
      <c r="AH343" s="46">
        <v>73431</v>
      </c>
      <c r="AL343" s="48">
        <v>8</v>
      </c>
      <c r="AN343" s="45">
        <v>5874.4800000000005</v>
      </c>
      <c r="AO343" s="48">
        <v>33311</v>
      </c>
      <c r="AQ343" s="52" t="s">
        <v>7050</v>
      </c>
      <c r="AR343" s="52">
        <v>156</v>
      </c>
      <c r="AS343" s="52">
        <v>632</v>
      </c>
    </row>
    <row r="344" spans="3:45" x14ac:dyDescent="0.25">
      <c r="C344" s="39" t="s">
        <v>5855</v>
      </c>
      <c r="D344" s="38" t="s">
        <v>3039</v>
      </c>
      <c r="E344" s="38" t="s">
        <v>25</v>
      </c>
      <c r="F344" s="39" t="s">
        <v>1409</v>
      </c>
      <c r="G344" t="s">
        <v>1409</v>
      </c>
      <c r="H344" s="21">
        <v>9106030684</v>
      </c>
      <c r="I344" t="s">
        <v>1409</v>
      </c>
      <c r="J344" s="40" t="s">
        <v>7781</v>
      </c>
      <c r="L344" s="42" t="s">
        <v>26</v>
      </c>
      <c r="M344" s="42" t="s">
        <v>2030</v>
      </c>
      <c r="N344" s="43" t="s">
        <v>1409</v>
      </c>
      <c r="O344" s="15" t="s">
        <v>6266</v>
      </c>
      <c r="S344" s="40" t="s">
        <v>7782</v>
      </c>
      <c r="V344" s="40" t="s">
        <v>7782</v>
      </c>
      <c r="Y344" s="15" t="s">
        <v>6179</v>
      </c>
      <c r="AB344" s="51">
        <v>5111</v>
      </c>
      <c r="AC344" s="51">
        <v>131</v>
      </c>
      <c r="AE344" s="45">
        <v>2</v>
      </c>
      <c r="AG344" s="15">
        <v>111058</v>
      </c>
      <c r="AH344" s="46">
        <v>222116</v>
      </c>
      <c r="AL344" s="48">
        <v>8</v>
      </c>
      <c r="AN344" s="45">
        <v>17769.28</v>
      </c>
      <c r="AO344" s="48">
        <v>33311</v>
      </c>
      <c r="AQ344" s="52" t="s">
        <v>7050</v>
      </c>
      <c r="AR344" s="52">
        <v>156</v>
      </c>
      <c r="AS344" s="52">
        <v>632</v>
      </c>
    </row>
    <row r="345" spans="3:45" x14ac:dyDescent="0.25">
      <c r="C345" s="39" t="s">
        <v>5855</v>
      </c>
      <c r="D345" s="38" t="s">
        <v>3039</v>
      </c>
      <c r="E345" s="38" t="s">
        <v>25</v>
      </c>
      <c r="F345" s="39" t="s">
        <v>1409</v>
      </c>
      <c r="G345" t="s">
        <v>1409</v>
      </c>
      <c r="H345" s="21">
        <v>9106030690</v>
      </c>
      <c r="I345" t="s">
        <v>1409</v>
      </c>
      <c r="J345" s="40" t="s">
        <v>7783</v>
      </c>
      <c r="L345" s="42" t="s">
        <v>26</v>
      </c>
      <c r="M345" s="42" t="s">
        <v>2048</v>
      </c>
      <c r="N345" s="43" t="s">
        <v>1409</v>
      </c>
      <c r="O345" s="15" t="s">
        <v>6266</v>
      </c>
      <c r="S345" s="40" t="s">
        <v>7784</v>
      </c>
      <c r="V345" s="40" t="s">
        <v>7784</v>
      </c>
      <c r="Y345" s="15" t="s">
        <v>6179</v>
      </c>
      <c r="AB345" s="51">
        <v>5111</v>
      </c>
      <c r="AC345" s="51">
        <v>131</v>
      </c>
      <c r="AE345" s="45">
        <v>2</v>
      </c>
      <c r="AG345" s="15">
        <v>111058</v>
      </c>
      <c r="AH345" s="46">
        <v>222116</v>
      </c>
      <c r="AL345" s="48">
        <v>8</v>
      </c>
      <c r="AN345" s="45">
        <v>17769.28</v>
      </c>
      <c r="AO345" s="48">
        <v>33311</v>
      </c>
      <c r="AQ345" s="52" t="s">
        <v>7050</v>
      </c>
      <c r="AR345" s="52">
        <v>156</v>
      </c>
      <c r="AS345" s="52">
        <v>632</v>
      </c>
    </row>
    <row r="346" spans="3:45" x14ac:dyDescent="0.25">
      <c r="C346" s="39" t="s">
        <v>5855</v>
      </c>
      <c r="D346" s="38" t="s">
        <v>3039</v>
      </c>
      <c r="E346" s="38" t="s">
        <v>25</v>
      </c>
      <c r="F346" s="39" t="s">
        <v>1409</v>
      </c>
      <c r="G346" t="s">
        <v>1409</v>
      </c>
      <c r="H346" s="21">
        <v>9106030690</v>
      </c>
      <c r="I346" t="s">
        <v>1409</v>
      </c>
      <c r="J346" s="40" t="s">
        <v>7783</v>
      </c>
      <c r="L346" s="42" t="s">
        <v>26</v>
      </c>
      <c r="M346" s="42" t="s">
        <v>2048</v>
      </c>
      <c r="N346" s="43" t="s">
        <v>1409</v>
      </c>
      <c r="O346" s="15" t="s">
        <v>6266</v>
      </c>
      <c r="S346" s="40" t="s">
        <v>7784</v>
      </c>
      <c r="V346" s="40" t="s">
        <v>7784</v>
      </c>
      <c r="Y346" s="15" t="s">
        <v>6143</v>
      </c>
      <c r="AB346" s="51">
        <v>5111</v>
      </c>
      <c r="AC346" s="51">
        <v>131</v>
      </c>
      <c r="AE346" s="45">
        <v>3</v>
      </c>
      <c r="AG346" s="15">
        <v>70950</v>
      </c>
      <c r="AH346" s="46">
        <v>212850</v>
      </c>
      <c r="AL346" s="48">
        <v>8</v>
      </c>
      <c r="AN346" s="45">
        <v>17028</v>
      </c>
      <c r="AO346" s="48">
        <v>33311</v>
      </c>
      <c r="AQ346" s="52" t="s">
        <v>7050</v>
      </c>
      <c r="AR346" s="52">
        <v>156</v>
      </c>
      <c r="AS346" s="52">
        <v>632</v>
      </c>
    </row>
    <row r="347" spans="3:45" x14ac:dyDescent="0.25">
      <c r="C347" s="39" t="s">
        <v>5855</v>
      </c>
      <c r="D347" s="38" t="s">
        <v>3039</v>
      </c>
      <c r="E347" s="38" t="s">
        <v>25</v>
      </c>
      <c r="F347" s="39" t="s">
        <v>1409</v>
      </c>
      <c r="G347" t="s">
        <v>1409</v>
      </c>
      <c r="H347" s="21">
        <v>9106030690</v>
      </c>
      <c r="I347" t="s">
        <v>1409</v>
      </c>
      <c r="J347" s="40" t="s">
        <v>7783</v>
      </c>
      <c r="L347" s="42" t="s">
        <v>26</v>
      </c>
      <c r="M347" s="42" t="s">
        <v>2048</v>
      </c>
      <c r="N347" s="43" t="s">
        <v>1409</v>
      </c>
      <c r="O347" s="15" t="s">
        <v>6266</v>
      </c>
      <c r="S347" s="40" t="s">
        <v>7784</v>
      </c>
      <c r="V347" s="40" t="s">
        <v>7784</v>
      </c>
      <c r="Y347" s="15" t="s">
        <v>6183</v>
      </c>
      <c r="AB347" s="51">
        <v>5111</v>
      </c>
      <c r="AC347" s="51">
        <v>131</v>
      </c>
      <c r="AE347" s="45">
        <v>4</v>
      </c>
      <c r="AG347" s="15">
        <v>41150</v>
      </c>
      <c r="AH347" s="46">
        <v>164600</v>
      </c>
      <c r="AL347" s="48">
        <v>8</v>
      </c>
      <c r="AN347" s="45">
        <v>13168</v>
      </c>
      <c r="AO347" s="48">
        <v>33311</v>
      </c>
      <c r="AQ347" s="52" t="s">
        <v>7050</v>
      </c>
      <c r="AR347" s="52">
        <v>156</v>
      </c>
      <c r="AS347" s="52">
        <v>632</v>
      </c>
    </row>
    <row r="348" spans="3:45" x14ac:dyDescent="0.25">
      <c r="C348" s="39" t="s">
        <v>5855</v>
      </c>
      <c r="D348" s="38" t="s">
        <v>3039</v>
      </c>
      <c r="E348" s="38" t="s">
        <v>25</v>
      </c>
      <c r="F348" s="39" t="s">
        <v>1409</v>
      </c>
      <c r="G348" t="s">
        <v>1409</v>
      </c>
      <c r="H348" s="21">
        <v>9106030690</v>
      </c>
      <c r="I348" t="s">
        <v>1409</v>
      </c>
      <c r="J348" s="40" t="s">
        <v>7783</v>
      </c>
      <c r="L348" s="42" t="s">
        <v>26</v>
      </c>
      <c r="M348" s="42" t="s">
        <v>2048</v>
      </c>
      <c r="N348" s="43" t="s">
        <v>1409</v>
      </c>
      <c r="O348" s="15" t="s">
        <v>6266</v>
      </c>
      <c r="S348" s="40" t="s">
        <v>7784</v>
      </c>
      <c r="V348" s="40" t="s">
        <v>7784</v>
      </c>
      <c r="Y348" s="15" t="s">
        <v>6254</v>
      </c>
      <c r="AB348" s="51">
        <v>5111</v>
      </c>
      <c r="AC348" s="51">
        <v>131</v>
      </c>
      <c r="AE348" s="45">
        <v>2</v>
      </c>
      <c r="AG348" s="15">
        <v>45588</v>
      </c>
      <c r="AH348" s="46">
        <v>91176</v>
      </c>
      <c r="AL348" s="48">
        <v>8</v>
      </c>
      <c r="AN348" s="45">
        <v>7294.08</v>
      </c>
      <c r="AO348" s="48">
        <v>33311</v>
      </c>
      <c r="AQ348" s="52" t="s">
        <v>7050</v>
      </c>
      <c r="AR348" s="52">
        <v>156</v>
      </c>
      <c r="AS348" s="52">
        <v>632</v>
      </c>
    </row>
    <row r="349" spans="3:45" x14ac:dyDescent="0.25">
      <c r="C349" s="39" t="s">
        <v>5855</v>
      </c>
      <c r="D349" s="38" t="s">
        <v>3039</v>
      </c>
      <c r="E349" s="38" t="s">
        <v>25</v>
      </c>
      <c r="F349" s="39" t="s">
        <v>1409</v>
      </c>
      <c r="G349" t="s">
        <v>1409</v>
      </c>
      <c r="H349" s="21">
        <v>9106030690</v>
      </c>
      <c r="I349" t="s">
        <v>1409</v>
      </c>
      <c r="J349" s="40" t="s">
        <v>7783</v>
      </c>
      <c r="L349" s="42" t="s">
        <v>26</v>
      </c>
      <c r="M349" s="42" t="s">
        <v>2048</v>
      </c>
      <c r="N349" s="43" t="s">
        <v>1409</v>
      </c>
      <c r="O349" s="15" t="s">
        <v>6266</v>
      </c>
      <c r="S349" s="40" t="s">
        <v>7784</v>
      </c>
      <c r="V349" s="40" t="s">
        <v>7784</v>
      </c>
      <c r="Y349" s="15" t="s">
        <v>6128</v>
      </c>
      <c r="AB349" s="51">
        <v>5111</v>
      </c>
      <c r="AC349" s="51">
        <v>131</v>
      </c>
      <c r="AE349" s="45">
        <v>1</v>
      </c>
      <c r="AG349" s="15">
        <v>60885</v>
      </c>
      <c r="AH349" s="46">
        <v>60885</v>
      </c>
      <c r="AL349" s="48">
        <v>8</v>
      </c>
      <c r="AN349" s="45">
        <v>4870.8</v>
      </c>
      <c r="AO349" s="48">
        <v>33311</v>
      </c>
      <c r="AQ349" s="52" t="s">
        <v>7050</v>
      </c>
      <c r="AR349" s="52">
        <v>156</v>
      </c>
      <c r="AS349" s="52">
        <v>632</v>
      </c>
    </row>
    <row r="350" spans="3:45" x14ac:dyDescent="0.25">
      <c r="C350" s="39" t="s">
        <v>5855</v>
      </c>
      <c r="D350" s="38" t="s">
        <v>3039</v>
      </c>
      <c r="E350" s="38" t="s">
        <v>25</v>
      </c>
      <c r="F350" s="39" t="s">
        <v>1409</v>
      </c>
      <c r="G350" t="s">
        <v>1409</v>
      </c>
      <c r="H350" s="21">
        <v>9106030809</v>
      </c>
      <c r="I350" t="s">
        <v>1409</v>
      </c>
      <c r="J350" s="40" t="s">
        <v>7788</v>
      </c>
      <c r="L350" s="42" t="s">
        <v>26</v>
      </c>
      <c r="M350" s="42" t="s">
        <v>2027</v>
      </c>
      <c r="N350" s="43" t="s">
        <v>1409</v>
      </c>
      <c r="O350" s="15" t="s">
        <v>6061</v>
      </c>
      <c r="S350" s="40" t="s">
        <v>7789</v>
      </c>
      <c r="V350" s="40" t="s">
        <v>7789</v>
      </c>
      <c r="Y350" s="15" t="s">
        <v>6179</v>
      </c>
      <c r="AB350" s="51">
        <v>5111</v>
      </c>
      <c r="AC350" s="51">
        <v>131</v>
      </c>
      <c r="AE350" s="45">
        <v>1</v>
      </c>
      <c r="AG350" s="15">
        <v>111058</v>
      </c>
      <c r="AH350" s="46">
        <v>111058</v>
      </c>
      <c r="AL350" s="48">
        <v>8</v>
      </c>
      <c r="AN350" s="45">
        <v>8884.64</v>
      </c>
      <c r="AO350" s="48">
        <v>33311</v>
      </c>
      <c r="AQ350" s="52" t="s">
        <v>7050</v>
      </c>
      <c r="AR350" s="52">
        <v>156</v>
      </c>
      <c r="AS350" s="52">
        <v>632</v>
      </c>
    </row>
    <row r="351" spans="3:45" x14ac:dyDescent="0.25">
      <c r="C351" s="39" t="s">
        <v>5855</v>
      </c>
      <c r="D351" s="38" t="s">
        <v>3039</v>
      </c>
      <c r="E351" s="38" t="s">
        <v>25</v>
      </c>
      <c r="F351" s="39" t="s">
        <v>1409</v>
      </c>
      <c r="G351" t="s">
        <v>1409</v>
      </c>
      <c r="H351" s="21">
        <v>9106030887</v>
      </c>
      <c r="I351" t="s">
        <v>1409</v>
      </c>
      <c r="J351" s="40" t="s">
        <v>7796</v>
      </c>
      <c r="L351" s="42" t="s">
        <v>26</v>
      </c>
      <c r="M351" s="42" t="s">
        <v>1837</v>
      </c>
      <c r="N351" s="43" t="s">
        <v>1409</v>
      </c>
      <c r="O351" s="15" t="s">
        <v>6266</v>
      </c>
      <c r="S351" s="40" t="s">
        <v>7797</v>
      </c>
      <c r="V351" s="40" t="s">
        <v>7797</v>
      </c>
      <c r="Y351" s="15" t="s">
        <v>6179</v>
      </c>
      <c r="AB351" s="51">
        <v>5111</v>
      </c>
      <c r="AC351" s="51">
        <v>131</v>
      </c>
      <c r="AE351" s="45">
        <v>1</v>
      </c>
      <c r="AG351" s="15">
        <v>111058</v>
      </c>
      <c r="AH351" s="46">
        <v>111058</v>
      </c>
      <c r="AL351" s="48">
        <v>8</v>
      </c>
      <c r="AN351" s="45">
        <v>8884.64</v>
      </c>
      <c r="AO351" s="48">
        <v>33311</v>
      </c>
      <c r="AQ351" s="52" t="s">
        <v>7050</v>
      </c>
      <c r="AR351" s="52">
        <v>156</v>
      </c>
      <c r="AS351" s="52">
        <v>632</v>
      </c>
    </row>
    <row r="352" spans="3:45" x14ac:dyDescent="0.25">
      <c r="C352" s="39" t="s">
        <v>5855</v>
      </c>
      <c r="D352" s="38" t="s">
        <v>3039</v>
      </c>
      <c r="E352" s="38" t="s">
        <v>25</v>
      </c>
      <c r="F352" s="39" t="s">
        <v>1409</v>
      </c>
      <c r="G352" t="s">
        <v>1409</v>
      </c>
      <c r="H352" s="21">
        <v>9106030875</v>
      </c>
      <c r="I352" t="s">
        <v>1409</v>
      </c>
      <c r="J352" s="40" t="s">
        <v>7798</v>
      </c>
      <c r="L352" s="42" t="s">
        <v>26</v>
      </c>
      <c r="M352" s="42" t="s">
        <v>1780</v>
      </c>
      <c r="N352" s="43" t="s">
        <v>1409</v>
      </c>
      <c r="O352" s="15" t="s">
        <v>6266</v>
      </c>
      <c r="S352" s="40" t="s">
        <v>7799</v>
      </c>
      <c r="V352" s="40" t="s">
        <v>7799</v>
      </c>
      <c r="Y352" s="15" t="s">
        <v>6130</v>
      </c>
      <c r="AB352" s="51">
        <v>5111</v>
      </c>
      <c r="AC352" s="51">
        <v>131</v>
      </c>
      <c r="AE352" s="45">
        <v>1</v>
      </c>
      <c r="AG352" s="15">
        <v>73431</v>
      </c>
      <c r="AH352" s="46">
        <v>73431</v>
      </c>
      <c r="AL352" s="48">
        <v>8</v>
      </c>
      <c r="AN352" s="45">
        <v>5874.4800000000005</v>
      </c>
      <c r="AO352" s="48">
        <v>33311</v>
      </c>
      <c r="AQ352" s="52" t="s">
        <v>7050</v>
      </c>
      <c r="AR352" s="52">
        <v>156</v>
      </c>
      <c r="AS352" s="52">
        <v>632</v>
      </c>
    </row>
    <row r="353" spans="3:45" x14ac:dyDescent="0.25">
      <c r="C353" s="39" t="s">
        <v>5855</v>
      </c>
      <c r="D353" s="38" t="s">
        <v>3039</v>
      </c>
      <c r="E353" s="38" t="s">
        <v>25</v>
      </c>
      <c r="F353" s="39" t="s">
        <v>1409</v>
      </c>
      <c r="G353" t="s">
        <v>1409</v>
      </c>
      <c r="H353" s="21">
        <v>9106030875</v>
      </c>
      <c r="I353" t="s">
        <v>1409</v>
      </c>
      <c r="J353" s="40" t="s">
        <v>7798</v>
      </c>
      <c r="L353" s="42" t="s">
        <v>26</v>
      </c>
      <c r="M353" s="42" t="s">
        <v>1780</v>
      </c>
      <c r="N353" s="43" t="s">
        <v>1409</v>
      </c>
      <c r="O353" s="15" t="s">
        <v>6266</v>
      </c>
      <c r="S353" s="40" t="s">
        <v>7799</v>
      </c>
      <c r="V353" s="40" t="s">
        <v>7799</v>
      </c>
      <c r="Y353" s="15" t="s">
        <v>6254</v>
      </c>
      <c r="AB353" s="51">
        <v>5111</v>
      </c>
      <c r="AC353" s="51">
        <v>131</v>
      </c>
      <c r="AE353" s="45">
        <v>4</v>
      </c>
      <c r="AG353" s="15">
        <v>45588</v>
      </c>
      <c r="AH353" s="46">
        <v>182352</v>
      </c>
      <c r="AL353" s="48">
        <v>8</v>
      </c>
      <c r="AN353" s="45">
        <v>14588.16</v>
      </c>
      <c r="AO353" s="48">
        <v>33311</v>
      </c>
      <c r="AQ353" s="52" t="s">
        <v>7050</v>
      </c>
      <c r="AR353" s="52">
        <v>156</v>
      </c>
      <c r="AS353" s="52">
        <v>632</v>
      </c>
    </row>
    <row r="354" spans="3:45" x14ac:dyDescent="0.25">
      <c r="C354" s="39" t="s">
        <v>5855</v>
      </c>
      <c r="D354" s="38" t="s">
        <v>3039</v>
      </c>
      <c r="E354" s="38" t="s">
        <v>25</v>
      </c>
      <c r="F354" s="39" t="s">
        <v>1409</v>
      </c>
      <c r="G354" t="s">
        <v>1409</v>
      </c>
      <c r="H354" s="21">
        <v>9106030875</v>
      </c>
      <c r="I354" t="s">
        <v>1409</v>
      </c>
      <c r="J354" s="40" t="s">
        <v>7798</v>
      </c>
      <c r="L354" s="42" t="s">
        <v>26</v>
      </c>
      <c r="M354" s="42" t="s">
        <v>1780</v>
      </c>
      <c r="N354" s="43" t="s">
        <v>1409</v>
      </c>
      <c r="O354" s="15" t="s">
        <v>6266</v>
      </c>
      <c r="S354" s="40" t="s">
        <v>7799</v>
      </c>
      <c r="V354" s="40" t="s">
        <v>7799</v>
      </c>
      <c r="Y354" s="15" t="s">
        <v>6143</v>
      </c>
      <c r="AB354" s="51">
        <v>5111</v>
      </c>
      <c r="AC354" s="51">
        <v>131</v>
      </c>
      <c r="AE354" s="45">
        <v>2</v>
      </c>
      <c r="AG354" s="15">
        <v>70950</v>
      </c>
      <c r="AH354" s="46">
        <v>141900</v>
      </c>
      <c r="AL354" s="48">
        <v>8</v>
      </c>
      <c r="AN354" s="45">
        <v>11352</v>
      </c>
      <c r="AO354" s="48">
        <v>33311</v>
      </c>
      <c r="AQ354" s="52" t="s">
        <v>7050</v>
      </c>
      <c r="AR354" s="52">
        <v>156</v>
      </c>
      <c r="AS354" s="52">
        <v>632</v>
      </c>
    </row>
    <row r="355" spans="3:45" x14ac:dyDescent="0.25">
      <c r="C355" s="39" t="s">
        <v>5855</v>
      </c>
      <c r="D355" s="38" t="s">
        <v>3039</v>
      </c>
      <c r="E355" s="38" t="s">
        <v>25</v>
      </c>
      <c r="F355" s="39" t="s">
        <v>1409</v>
      </c>
      <c r="G355" t="s">
        <v>1409</v>
      </c>
      <c r="H355" s="21">
        <v>9106030875</v>
      </c>
      <c r="I355" t="s">
        <v>1409</v>
      </c>
      <c r="J355" s="40" t="s">
        <v>7798</v>
      </c>
      <c r="L355" s="42" t="s">
        <v>26</v>
      </c>
      <c r="M355" s="42" t="s">
        <v>1780</v>
      </c>
      <c r="N355" s="43" t="s">
        <v>1409</v>
      </c>
      <c r="O355" s="15" t="s">
        <v>6266</v>
      </c>
      <c r="S355" s="40" t="s">
        <v>7799</v>
      </c>
      <c r="V355" s="40" t="s">
        <v>7799</v>
      </c>
      <c r="Y355" s="15" t="s">
        <v>6128</v>
      </c>
      <c r="AB355" s="51">
        <v>5111</v>
      </c>
      <c r="AC355" s="51">
        <v>131</v>
      </c>
      <c r="AE355" s="45">
        <v>4</v>
      </c>
      <c r="AG355" s="15">
        <v>60885</v>
      </c>
      <c r="AH355" s="46">
        <v>243540</v>
      </c>
      <c r="AL355" s="48">
        <v>8</v>
      </c>
      <c r="AN355" s="45">
        <v>19483.2</v>
      </c>
      <c r="AO355" s="48">
        <v>33311</v>
      </c>
      <c r="AQ355" s="52" t="s">
        <v>7050</v>
      </c>
      <c r="AR355" s="52">
        <v>156</v>
      </c>
      <c r="AS355" s="52">
        <v>632</v>
      </c>
    </row>
    <row r="356" spans="3:45" x14ac:dyDescent="0.25">
      <c r="C356" s="39" t="s">
        <v>5855</v>
      </c>
      <c r="D356" s="38" t="s">
        <v>3039</v>
      </c>
      <c r="E356" s="38" t="s">
        <v>25</v>
      </c>
      <c r="F356" s="39" t="s">
        <v>1409</v>
      </c>
      <c r="G356" t="s">
        <v>1409</v>
      </c>
      <c r="H356" s="21">
        <v>9106030875</v>
      </c>
      <c r="I356" t="s">
        <v>1409</v>
      </c>
      <c r="J356" s="40" t="s">
        <v>7798</v>
      </c>
      <c r="L356" s="42" t="s">
        <v>26</v>
      </c>
      <c r="M356" s="42" t="s">
        <v>1780</v>
      </c>
      <c r="N356" s="43" t="s">
        <v>1409</v>
      </c>
      <c r="O356" s="15" t="s">
        <v>6266</v>
      </c>
      <c r="S356" s="40" t="s">
        <v>7799</v>
      </c>
      <c r="V356" s="40" t="s">
        <v>7799</v>
      </c>
      <c r="Y356" s="15" t="s">
        <v>6183</v>
      </c>
      <c r="AB356" s="51">
        <v>5111</v>
      </c>
      <c r="AC356" s="51">
        <v>131</v>
      </c>
      <c r="AE356" s="45">
        <v>5</v>
      </c>
      <c r="AG356" s="15">
        <v>41150</v>
      </c>
      <c r="AH356" s="46">
        <v>205750</v>
      </c>
      <c r="AL356" s="48">
        <v>8</v>
      </c>
      <c r="AN356" s="45">
        <v>16460</v>
      </c>
      <c r="AO356" s="48">
        <v>33311</v>
      </c>
      <c r="AQ356" s="52" t="s">
        <v>7050</v>
      </c>
      <c r="AR356" s="52">
        <v>156</v>
      </c>
      <c r="AS356" s="52">
        <v>632</v>
      </c>
    </row>
    <row r="357" spans="3:45" x14ac:dyDescent="0.25">
      <c r="C357" s="39" t="s">
        <v>5855</v>
      </c>
      <c r="D357" s="38" t="s">
        <v>3039</v>
      </c>
      <c r="E357" s="38" t="s">
        <v>25</v>
      </c>
      <c r="F357" s="39" t="s">
        <v>1409</v>
      </c>
      <c r="G357" t="s">
        <v>1409</v>
      </c>
      <c r="H357" s="21">
        <v>9106030902</v>
      </c>
      <c r="I357" t="s">
        <v>1409</v>
      </c>
      <c r="J357" s="40" t="s">
        <v>7803</v>
      </c>
      <c r="L357" s="42" t="s">
        <v>26</v>
      </c>
      <c r="M357" s="42" t="s">
        <v>1892</v>
      </c>
      <c r="N357" s="43" t="s">
        <v>1409</v>
      </c>
      <c r="O357" s="15" t="s">
        <v>6266</v>
      </c>
      <c r="S357" s="40" t="s">
        <v>7804</v>
      </c>
      <c r="V357" s="40" t="s">
        <v>7804</v>
      </c>
      <c r="Y357" s="15" t="s">
        <v>6128</v>
      </c>
      <c r="AB357" s="51">
        <v>5111</v>
      </c>
      <c r="AC357" s="51">
        <v>131</v>
      </c>
      <c r="AE357" s="45">
        <v>1</v>
      </c>
      <c r="AG357" s="15">
        <v>60885</v>
      </c>
      <c r="AH357" s="46">
        <v>60885</v>
      </c>
      <c r="AL357" s="48">
        <v>8</v>
      </c>
      <c r="AN357" s="45">
        <v>4870.8</v>
      </c>
      <c r="AO357" s="48">
        <v>33311</v>
      </c>
      <c r="AQ357" s="52" t="s">
        <v>7050</v>
      </c>
      <c r="AR357" s="52">
        <v>156</v>
      </c>
      <c r="AS357" s="52">
        <v>632</v>
      </c>
    </row>
    <row r="358" spans="3:45" x14ac:dyDescent="0.25">
      <c r="C358" s="39" t="s">
        <v>5855</v>
      </c>
      <c r="D358" s="38" t="s">
        <v>3039</v>
      </c>
      <c r="E358" s="38" t="s">
        <v>25</v>
      </c>
      <c r="F358" s="39" t="s">
        <v>1409</v>
      </c>
      <c r="G358" t="s">
        <v>1409</v>
      </c>
      <c r="H358" s="21">
        <v>9106030902</v>
      </c>
      <c r="I358" t="s">
        <v>1409</v>
      </c>
      <c r="J358" s="40" t="s">
        <v>7803</v>
      </c>
      <c r="L358" s="42" t="s">
        <v>26</v>
      </c>
      <c r="M358" s="42" t="s">
        <v>1892</v>
      </c>
      <c r="N358" s="43" t="s">
        <v>1409</v>
      </c>
      <c r="O358" s="15" t="s">
        <v>6266</v>
      </c>
      <c r="S358" s="40" t="s">
        <v>7804</v>
      </c>
      <c r="V358" s="40" t="s">
        <v>7804</v>
      </c>
      <c r="Y358" s="15" t="s">
        <v>6227</v>
      </c>
      <c r="AB358" s="51">
        <v>5111</v>
      </c>
      <c r="AC358" s="51">
        <v>131</v>
      </c>
      <c r="AE358" s="45">
        <v>1</v>
      </c>
      <c r="AG358" s="15">
        <v>46000</v>
      </c>
      <c r="AH358" s="46">
        <v>46000</v>
      </c>
      <c r="AL358" s="48">
        <v>8</v>
      </c>
      <c r="AN358" s="45">
        <v>3680</v>
      </c>
      <c r="AO358" s="48">
        <v>33311</v>
      </c>
      <c r="AQ358" s="52" t="s">
        <v>7050</v>
      </c>
      <c r="AR358" s="52">
        <v>156</v>
      </c>
      <c r="AS358" s="52">
        <v>632</v>
      </c>
    </row>
    <row r="359" spans="3:45" x14ac:dyDescent="0.25">
      <c r="C359" s="39" t="s">
        <v>5855</v>
      </c>
      <c r="D359" s="38" t="s">
        <v>3039</v>
      </c>
      <c r="E359" s="38" t="s">
        <v>25</v>
      </c>
      <c r="F359" s="39" t="s">
        <v>1409</v>
      </c>
      <c r="G359" t="s">
        <v>1409</v>
      </c>
      <c r="H359" s="21">
        <v>9106030919</v>
      </c>
      <c r="I359" t="s">
        <v>1409</v>
      </c>
      <c r="J359" s="40" t="s">
        <v>7807</v>
      </c>
      <c r="L359" s="42" t="s">
        <v>26</v>
      </c>
      <c r="M359" s="42" t="s">
        <v>1849</v>
      </c>
      <c r="N359" s="43" t="s">
        <v>1409</v>
      </c>
      <c r="O359" s="15" t="s">
        <v>6271</v>
      </c>
      <c r="S359" s="40" t="s">
        <v>7808</v>
      </c>
      <c r="V359" s="40" t="s">
        <v>7808</v>
      </c>
      <c r="Y359" s="15" t="s">
        <v>6179</v>
      </c>
      <c r="AB359" s="51">
        <v>5111</v>
      </c>
      <c r="AC359" s="51">
        <v>131</v>
      </c>
      <c r="AE359" s="45">
        <v>1</v>
      </c>
      <c r="AG359" s="15">
        <v>111058</v>
      </c>
      <c r="AH359" s="46">
        <v>111058</v>
      </c>
      <c r="AL359" s="48">
        <v>8</v>
      </c>
      <c r="AN359" s="45">
        <v>8884.64</v>
      </c>
      <c r="AO359" s="48">
        <v>33311</v>
      </c>
      <c r="AQ359" s="52" t="s">
        <v>7050</v>
      </c>
      <c r="AR359" s="52">
        <v>156</v>
      </c>
      <c r="AS359" s="52">
        <v>632</v>
      </c>
    </row>
    <row r="360" spans="3:45" x14ac:dyDescent="0.25">
      <c r="C360" s="39" t="s">
        <v>5855</v>
      </c>
      <c r="D360" s="38" t="s">
        <v>3039</v>
      </c>
      <c r="E360" s="38" t="s">
        <v>25</v>
      </c>
      <c r="F360" s="39" t="s">
        <v>1409</v>
      </c>
      <c r="G360" t="s">
        <v>1409</v>
      </c>
      <c r="H360" s="21">
        <v>9106030958</v>
      </c>
      <c r="I360" t="s">
        <v>1409</v>
      </c>
      <c r="J360" s="40" t="s">
        <v>7809</v>
      </c>
      <c r="L360" s="42" t="s">
        <v>26</v>
      </c>
      <c r="M360" s="42" t="s">
        <v>1991</v>
      </c>
      <c r="N360" s="43" t="s">
        <v>1409</v>
      </c>
      <c r="O360" s="15" t="s">
        <v>6266</v>
      </c>
      <c r="S360" s="40" t="s">
        <v>7810</v>
      </c>
      <c r="V360" s="40" t="s">
        <v>7810</v>
      </c>
      <c r="Y360" s="15" t="s">
        <v>6183</v>
      </c>
      <c r="AB360" s="51">
        <v>5111</v>
      </c>
      <c r="AC360" s="51">
        <v>131</v>
      </c>
      <c r="AE360" s="45">
        <v>1</v>
      </c>
      <c r="AG360" s="15">
        <v>41150</v>
      </c>
      <c r="AH360" s="46">
        <v>41150</v>
      </c>
      <c r="AL360" s="48">
        <v>8</v>
      </c>
      <c r="AN360" s="45">
        <v>3292</v>
      </c>
      <c r="AO360" s="48">
        <v>33311</v>
      </c>
      <c r="AQ360" s="52" t="s">
        <v>7050</v>
      </c>
      <c r="AR360" s="52">
        <v>156</v>
      </c>
      <c r="AS360" s="52">
        <v>632</v>
      </c>
    </row>
    <row r="361" spans="3:45" x14ac:dyDescent="0.25">
      <c r="C361" s="39" t="s">
        <v>5855</v>
      </c>
      <c r="D361" s="38" t="s">
        <v>3039</v>
      </c>
      <c r="E361" s="38" t="s">
        <v>25</v>
      </c>
      <c r="F361" s="39" t="s">
        <v>1409</v>
      </c>
      <c r="G361" t="s">
        <v>1409</v>
      </c>
      <c r="H361" s="21">
        <v>9106031051</v>
      </c>
      <c r="I361" t="s">
        <v>1409</v>
      </c>
      <c r="J361" s="40" t="s">
        <v>7813</v>
      </c>
      <c r="L361" s="42" t="s">
        <v>26</v>
      </c>
      <c r="M361" s="42" t="s">
        <v>1434</v>
      </c>
      <c r="N361" s="43" t="s">
        <v>1409</v>
      </c>
      <c r="O361" s="15" t="s">
        <v>6266</v>
      </c>
      <c r="S361" s="40" t="s">
        <v>7814</v>
      </c>
      <c r="V361" s="40" t="s">
        <v>7814</v>
      </c>
      <c r="Y361" s="15" t="s">
        <v>6130</v>
      </c>
      <c r="AB361" s="51">
        <v>5111</v>
      </c>
      <c r="AC361" s="51">
        <v>131</v>
      </c>
      <c r="AE361" s="45">
        <v>3</v>
      </c>
      <c r="AG361" s="15">
        <v>73431</v>
      </c>
      <c r="AH361" s="46">
        <v>220293</v>
      </c>
      <c r="AL361" s="48">
        <v>8</v>
      </c>
      <c r="AN361" s="45">
        <v>17623.439999999999</v>
      </c>
      <c r="AO361" s="48">
        <v>33311</v>
      </c>
      <c r="AQ361" s="52" t="s">
        <v>7050</v>
      </c>
      <c r="AR361" s="52">
        <v>156</v>
      </c>
      <c r="AS361" s="52">
        <v>632</v>
      </c>
    </row>
    <row r="362" spans="3:45" x14ac:dyDescent="0.25">
      <c r="C362" s="39" t="s">
        <v>5855</v>
      </c>
      <c r="D362" s="38" t="s">
        <v>3039</v>
      </c>
      <c r="E362" s="38" t="s">
        <v>25</v>
      </c>
      <c r="F362" s="39" t="s">
        <v>1409</v>
      </c>
      <c r="G362" t="s">
        <v>1409</v>
      </c>
      <c r="H362" s="21">
        <v>9106031051</v>
      </c>
      <c r="I362" t="s">
        <v>1409</v>
      </c>
      <c r="J362" s="40" t="s">
        <v>7813</v>
      </c>
      <c r="L362" s="42" t="s">
        <v>26</v>
      </c>
      <c r="M362" s="42" t="s">
        <v>1434</v>
      </c>
      <c r="N362" s="43" t="s">
        <v>1409</v>
      </c>
      <c r="O362" s="15" t="s">
        <v>6266</v>
      </c>
      <c r="S362" s="40" t="s">
        <v>7814</v>
      </c>
      <c r="V362" s="40" t="s">
        <v>7814</v>
      </c>
      <c r="Y362" s="15" t="s">
        <v>6179</v>
      </c>
      <c r="AB362" s="51">
        <v>5111</v>
      </c>
      <c r="AC362" s="51">
        <v>131</v>
      </c>
      <c r="AE362" s="45">
        <v>1</v>
      </c>
      <c r="AG362" s="15">
        <v>111058</v>
      </c>
      <c r="AH362" s="46">
        <v>111058</v>
      </c>
      <c r="AL362" s="48">
        <v>8</v>
      </c>
      <c r="AN362" s="45">
        <v>8884.64</v>
      </c>
      <c r="AO362" s="48">
        <v>33311</v>
      </c>
      <c r="AQ362" s="52" t="s">
        <v>7050</v>
      </c>
      <c r="AR362" s="52">
        <v>156</v>
      </c>
      <c r="AS362" s="52">
        <v>632</v>
      </c>
    </row>
    <row r="363" spans="3:45" x14ac:dyDescent="0.25">
      <c r="C363" s="39" t="s">
        <v>5855</v>
      </c>
      <c r="D363" s="38" t="s">
        <v>3039</v>
      </c>
      <c r="E363" s="38" t="s">
        <v>25</v>
      </c>
      <c r="F363" s="39" t="s">
        <v>1409</v>
      </c>
      <c r="G363" t="s">
        <v>1409</v>
      </c>
      <c r="H363" s="21">
        <v>9106031046</v>
      </c>
      <c r="I363" t="s">
        <v>1409</v>
      </c>
      <c r="J363" s="40" t="s">
        <v>7815</v>
      </c>
      <c r="L363" s="42" t="s">
        <v>26</v>
      </c>
      <c r="M363" s="42" t="s">
        <v>1740</v>
      </c>
      <c r="N363" s="43" t="s">
        <v>1409</v>
      </c>
      <c r="O363" s="15" t="s">
        <v>6267</v>
      </c>
      <c r="S363" s="40" t="s">
        <v>7769</v>
      </c>
      <c r="V363" s="40" t="s">
        <v>7769</v>
      </c>
      <c r="Y363" s="15" t="s">
        <v>6181</v>
      </c>
      <c r="AB363" s="51">
        <v>5111</v>
      </c>
      <c r="AC363" s="51">
        <v>131</v>
      </c>
      <c r="AE363" s="45">
        <v>4</v>
      </c>
      <c r="AG363" s="15">
        <v>50400</v>
      </c>
      <c r="AH363" s="46">
        <v>201600</v>
      </c>
      <c r="AL363" s="48">
        <v>8</v>
      </c>
      <c r="AN363" s="45">
        <v>16128</v>
      </c>
      <c r="AO363" s="48">
        <v>33311</v>
      </c>
      <c r="AQ363" s="52" t="s">
        <v>7050</v>
      </c>
      <c r="AR363" s="52">
        <v>156</v>
      </c>
      <c r="AS363" s="52">
        <v>632</v>
      </c>
    </row>
    <row r="364" spans="3:45" x14ac:dyDescent="0.25">
      <c r="C364" s="39" t="s">
        <v>5855</v>
      </c>
      <c r="D364" s="38" t="s">
        <v>3039</v>
      </c>
      <c r="E364" s="38" t="s">
        <v>25</v>
      </c>
      <c r="F364" s="39" t="s">
        <v>1409</v>
      </c>
      <c r="G364" t="s">
        <v>1409</v>
      </c>
      <c r="H364" s="21">
        <v>9106031112</v>
      </c>
      <c r="I364" t="s">
        <v>1409</v>
      </c>
      <c r="J364" s="40" t="s">
        <v>7816</v>
      </c>
      <c r="L364" s="42" t="s">
        <v>26</v>
      </c>
      <c r="M364" s="42" t="s">
        <v>1647</v>
      </c>
      <c r="N364" s="43" t="s">
        <v>1409</v>
      </c>
      <c r="O364" s="15" t="s">
        <v>6266</v>
      </c>
      <c r="S364" s="40" t="s">
        <v>7817</v>
      </c>
      <c r="V364" s="40" t="s">
        <v>7817</v>
      </c>
      <c r="Y364" s="15" t="s">
        <v>6227</v>
      </c>
      <c r="AB364" s="51">
        <v>5111</v>
      </c>
      <c r="AC364" s="51">
        <v>131</v>
      </c>
      <c r="AE364" s="45">
        <v>2</v>
      </c>
      <c r="AG364" s="15">
        <v>46000</v>
      </c>
      <c r="AH364" s="46">
        <v>92000</v>
      </c>
      <c r="AL364" s="48">
        <v>8</v>
      </c>
      <c r="AN364" s="45">
        <v>7360</v>
      </c>
      <c r="AO364" s="48">
        <v>33311</v>
      </c>
      <c r="AQ364" s="52" t="s">
        <v>7050</v>
      </c>
      <c r="AR364" s="52">
        <v>156</v>
      </c>
      <c r="AS364" s="52">
        <v>632</v>
      </c>
    </row>
    <row r="365" spans="3:45" x14ac:dyDescent="0.25">
      <c r="C365" s="39" t="s">
        <v>5855</v>
      </c>
      <c r="D365" s="38" t="s">
        <v>3039</v>
      </c>
      <c r="E365" s="38" t="s">
        <v>25</v>
      </c>
      <c r="F365" s="39" t="s">
        <v>1409</v>
      </c>
      <c r="G365" t="s">
        <v>1409</v>
      </c>
      <c r="H365" s="21">
        <v>9106031112</v>
      </c>
      <c r="I365" t="s">
        <v>1409</v>
      </c>
      <c r="J365" s="40" t="s">
        <v>7816</v>
      </c>
      <c r="L365" s="42" t="s">
        <v>26</v>
      </c>
      <c r="M365" s="42" t="s">
        <v>1647</v>
      </c>
      <c r="N365" s="43" t="s">
        <v>1409</v>
      </c>
      <c r="O365" s="15" t="s">
        <v>6266</v>
      </c>
      <c r="S365" s="40" t="s">
        <v>7817</v>
      </c>
      <c r="V365" s="40" t="s">
        <v>7817</v>
      </c>
      <c r="Y365" s="15" t="s">
        <v>6179</v>
      </c>
      <c r="AB365" s="51">
        <v>5111</v>
      </c>
      <c r="AC365" s="51">
        <v>131</v>
      </c>
      <c r="AE365" s="45">
        <v>1</v>
      </c>
      <c r="AG365" s="15">
        <v>111058</v>
      </c>
      <c r="AH365" s="46">
        <v>111058</v>
      </c>
      <c r="AL365" s="48">
        <v>8</v>
      </c>
      <c r="AN365" s="45">
        <v>8884.64</v>
      </c>
      <c r="AO365" s="48">
        <v>33311</v>
      </c>
      <c r="AQ365" s="52" t="s">
        <v>7050</v>
      </c>
      <c r="AR365" s="52">
        <v>156</v>
      </c>
      <c r="AS365" s="52">
        <v>632</v>
      </c>
    </row>
    <row r="366" spans="3:45" x14ac:dyDescent="0.25">
      <c r="C366" s="39" t="s">
        <v>5855</v>
      </c>
      <c r="D366" s="38" t="s">
        <v>3039</v>
      </c>
      <c r="E366" s="38" t="s">
        <v>25</v>
      </c>
      <c r="F366" s="39" t="s">
        <v>1409</v>
      </c>
      <c r="G366" t="s">
        <v>1409</v>
      </c>
      <c r="H366" s="21">
        <v>9106031112</v>
      </c>
      <c r="I366" t="s">
        <v>1409</v>
      </c>
      <c r="J366" s="40" t="s">
        <v>7816</v>
      </c>
      <c r="L366" s="42" t="s">
        <v>26</v>
      </c>
      <c r="M366" s="42" t="s">
        <v>1647</v>
      </c>
      <c r="N366" s="43" t="s">
        <v>1409</v>
      </c>
      <c r="O366" s="15" t="s">
        <v>6266</v>
      </c>
      <c r="S366" s="40" t="s">
        <v>7817</v>
      </c>
      <c r="V366" s="40" t="s">
        <v>7817</v>
      </c>
      <c r="Y366" s="15" t="s">
        <v>6143</v>
      </c>
      <c r="AB366" s="51">
        <v>5111</v>
      </c>
      <c r="AC366" s="51">
        <v>131</v>
      </c>
      <c r="AE366" s="45">
        <v>1</v>
      </c>
      <c r="AG366" s="15">
        <v>70950</v>
      </c>
      <c r="AH366" s="46">
        <v>70950</v>
      </c>
      <c r="AL366" s="48">
        <v>8</v>
      </c>
      <c r="AN366" s="45">
        <v>5676</v>
      </c>
      <c r="AO366" s="48">
        <v>33311</v>
      </c>
      <c r="AQ366" s="52" t="s">
        <v>7050</v>
      </c>
      <c r="AR366" s="52">
        <v>156</v>
      </c>
      <c r="AS366" s="52">
        <v>632</v>
      </c>
    </row>
    <row r="367" spans="3:45" x14ac:dyDescent="0.25">
      <c r="C367" s="39" t="s">
        <v>5855</v>
      </c>
      <c r="D367" s="38" t="s">
        <v>3039</v>
      </c>
      <c r="E367" s="38" t="s">
        <v>25</v>
      </c>
      <c r="F367" s="39" t="s">
        <v>1409</v>
      </c>
      <c r="G367" t="s">
        <v>1409</v>
      </c>
      <c r="H367" s="21">
        <v>9106031112</v>
      </c>
      <c r="I367" t="s">
        <v>1409</v>
      </c>
      <c r="J367" s="40" t="s">
        <v>7816</v>
      </c>
      <c r="L367" s="42" t="s">
        <v>26</v>
      </c>
      <c r="M367" s="42" t="s">
        <v>1647</v>
      </c>
      <c r="N367" s="43" t="s">
        <v>1409</v>
      </c>
      <c r="O367" s="15" t="s">
        <v>6266</v>
      </c>
      <c r="S367" s="40" t="s">
        <v>7817</v>
      </c>
      <c r="V367" s="40" t="s">
        <v>7817</v>
      </c>
      <c r="Y367" s="15" t="s">
        <v>6128</v>
      </c>
      <c r="AB367" s="51">
        <v>5111</v>
      </c>
      <c r="AC367" s="51">
        <v>131</v>
      </c>
      <c r="AE367" s="45">
        <v>1</v>
      </c>
      <c r="AG367" s="15">
        <v>60885</v>
      </c>
      <c r="AH367" s="46">
        <v>60885</v>
      </c>
      <c r="AL367" s="48">
        <v>8</v>
      </c>
      <c r="AN367" s="45">
        <v>4870.8</v>
      </c>
      <c r="AO367" s="48">
        <v>33311</v>
      </c>
      <c r="AQ367" s="52" t="s">
        <v>7050</v>
      </c>
      <c r="AR367" s="52">
        <v>156</v>
      </c>
      <c r="AS367" s="52">
        <v>632</v>
      </c>
    </row>
    <row r="368" spans="3:45" x14ac:dyDescent="0.25">
      <c r="C368" s="39" t="s">
        <v>5855</v>
      </c>
      <c r="D368" s="38" t="s">
        <v>3039</v>
      </c>
      <c r="E368" s="38" t="s">
        <v>25</v>
      </c>
      <c r="F368" s="39" t="s">
        <v>1409</v>
      </c>
      <c r="G368" t="s">
        <v>1409</v>
      </c>
      <c r="H368" s="21">
        <v>9106031112</v>
      </c>
      <c r="I368" t="s">
        <v>1409</v>
      </c>
      <c r="J368" s="40" t="s">
        <v>7816</v>
      </c>
      <c r="L368" s="42" t="s">
        <v>26</v>
      </c>
      <c r="M368" s="42" t="s">
        <v>1647</v>
      </c>
      <c r="N368" s="43" t="s">
        <v>1409</v>
      </c>
      <c r="O368" s="15" t="s">
        <v>6266</v>
      </c>
      <c r="S368" s="40" t="s">
        <v>7817</v>
      </c>
      <c r="V368" s="40" t="s">
        <v>7817</v>
      </c>
      <c r="Y368" s="15" t="s">
        <v>6254</v>
      </c>
      <c r="AB368" s="51">
        <v>5111</v>
      </c>
      <c r="AC368" s="51">
        <v>131</v>
      </c>
      <c r="AE368" s="45">
        <v>4</v>
      </c>
      <c r="AG368" s="15">
        <v>45588</v>
      </c>
      <c r="AH368" s="46">
        <v>182352</v>
      </c>
      <c r="AL368" s="48">
        <v>8</v>
      </c>
      <c r="AN368" s="45">
        <v>14588.16</v>
      </c>
      <c r="AO368" s="48">
        <v>33311</v>
      </c>
      <c r="AQ368" s="52" t="s">
        <v>7050</v>
      </c>
      <c r="AR368" s="52">
        <v>156</v>
      </c>
      <c r="AS368" s="52">
        <v>632</v>
      </c>
    </row>
    <row r="369" spans="3:45" x14ac:dyDescent="0.25">
      <c r="C369" s="39" t="s">
        <v>5855</v>
      </c>
      <c r="D369" s="38" t="s">
        <v>3039</v>
      </c>
      <c r="E369" s="38" t="s">
        <v>25</v>
      </c>
      <c r="F369" s="39" t="s">
        <v>1409</v>
      </c>
      <c r="G369" t="s">
        <v>1409</v>
      </c>
      <c r="H369" s="21">
        <v>9106031135</v>
      </c>
      <c r="I369" t="s">
        <v>1409</v>
      </c>
      <c r="J369" s="40" t="s">
        <v>7818</v>
      </c>
      <c r="L369" s="42" t="s">
        <v>26</v>
      </c>
      <c r="M369" s="42" t="s">
        <v>1461</v>
      </c>
      <c r="N369" s="43" t="s">
        <v>1409</v>
      </c>
      <c r="O369" s="15" t="s">
        <v>6032</v>
      </c>
      <c r="S369" s="40" t="s">
        <v>7819</v>
      </c>
      <c r="V369" s="40" t="s">
        <v>7819</v>
      </c>
      <c r="Y369" s="15" t="s">
        <v>6183</v>
      </c>
      <c r="AB369" s="51">
        <v>5111</v>
      </c>
      <c r="AC369" s="51">
        <v>131</v>
      </c>
      <c r="AE369" s="45">
        <v>1</v>
      </c>
      <c r="AG369" s="15">
        <v>41150</v>
      </c>
      <c r="AH369" s="46">
        <v>41150</v>
      </c>
      <c r="AL369" s="48">
        <v>8</v>
      </c>
      <c r="AN369" s="45">
        <v>3292</v>
      </c>
      <c r="AO369" s="48">
        <v>33311</v>
      </c>
      <c r="AQ369" s="52" t="s">
        <v>7050</v>
      </c>
      <c r="AR369" s="52">
        <v>156</v>
      </c>
      <c r="AS369" s="52">
        <v>632</v>
      </c>
    </row>
    <row r="370" spans="3:45" x14ac:dyDescent="0.25">
      <c r="C370" s="39" t="s">
        <v>5855</v>
      </c>
      <c r="D370" s="38" t="s">
        <v>3039</v>
      </c>
      <c r="E370" s="38" t="s">
        <v>25</v>
      </c>
      <c r="F370" s="39" t="s">
        <v>1409</v>
      </c>
      <c r="G370" t="s">
        <v>1409</v>
      </c>
      <c r="H370" s="21">
        <v>9106031217</v>
      </c>
      <c r="I370" t="s">
        <v>1409</v>
      </c>
      <c r="J370" s="40" t="s">
        <v>7820</v>
      </c>
      <c r="L370" s="42" t="s">
        <v>26</v>
      </c>
      <c r="M370" s="42" t="s">
        <v>1994</v>
      </c>
      <c r="N370" s="43" t="s">
        <v>1409</v>
      </c>
      <c r="O370" s="15" t="s">
        <v>5957</v>
      </c>
      <c r="S370" s="40" t="s">
        <v>7698</v>
      </c>
      <c r="V370" s="40" t="s">
        <v>7698</v>
      </c>
      <c r="Y370" s="15" t="s">
        <v>6143</v>
      </c>
      <c r="AB370" s="51">
        <v>5111</v>
      </c>
      <c r="AC370" s="51">
        <v>131</v>
      </c>
      <c r="AE370" s="45">
        <v>1</v>
      </c>
      <c r="AG370" s="15">
        <v>70950</v>
      </c>
      <c r="AH370" s="46">
        <v>70950</v>
      </c>
      <c r="AL370" s="48">
        <v>8</v>
      </c>
      <c r="AN370" s="45">
        <v>5676</v>
      </c>
      <c r="AO370" s="48">
        <v>33311</v>
      </c>
      <c r="AQ370" s="52" t="s">
        <v>7050</v>
      </c>
      <c r="AR370" s="52">
        <v>156</v>
      </c>
      <c r="AS370" s="52">
        <v>632</v>
      </c>
    </row>
    <row r="371" spans="3:45" x14ac:dyDescent="0.25">
      <c r="C371" s="39" t="s">
        <v>5855</v>
      </c>
      <c r="D371" s="38" t="s">
        <v>3039</v>
      </c>
      <c r="E371" s="38" t="s">
        <v>25</v>
      </c>
      <c r="F371" s="39" t="s">
        <v>1409</v>
      </c>
      <c r="G371" t="s">
        <v>1409</v>
      </c>
      <c r="H371" s="21">
        <v>9106031301</v>
      </c>
      <c r="I371" t="s">
        <v>1409</v>
      </c>
      <c r="J371" s="40" t="s">
        <v>7821</v>
      </c>
      <c r="L371" s="42" t="s">
        <v>26</v>
      </c>
      <c r="M371" s="42" t="s">
        <v>1913</v>
      </c>
      <c r="N371" s="43" t="s">
        <v>1409</v>
      </c>
      <c r="O371" s="15" t="s">
        <v>6271</v>
      </c>
      <c r="S371" s="40" t="s">
        <v>7696</v>
      </c>
      <c r="V371" s="40" t="s">
        <v>7696</v>
      </c>
      <c r="Y371" s="15" t="s">
        <v>6130</v>
      </c>
      <c r="AB371" s="51">
        <v>5111</v>
      </c>
      <c r="AC371" s="51">
        <v>131</v>
      </c>
      <c r="AE371" s="45">
        <v>3</v>
      </c>
      <c r="AG371" s="15">
        <v>73431</v>
      </c>
      <c r="AH371" s="46">
        <v>220293</v>
      </c>
      <c r="AL371" s="48">
        <v>8</v>
      </c>
      <c r="AN371" s="45">
        <v>17623.439999999999</v>
      </c>
      <c r="AO371" s="48">
        <v>33311</v>
      </c>
      <c r="AQ371" s="52" t="s">
        <v>7050</v>
      </c>
      <c r="AR371" s="52">
        <v>156</v>
      </c>
      <c r="AS371" s="52">
        <v>632</v>
      </c>
    </row>
    <row r="372" spans="3:45" x14ac:dyDescent="0.25">
      <c r="C372" s="39" t="s">
        <v>5855</v>
      </c>
      <c r="D372" s="38" t="s">
        <v>3039</v>
      </c>
      <c r="E372" s="38" t="s">
        <v>25</v>
      </c>
      <c r="F372" s="39" t="s">
        <v>1409</v>
      </c>
      <c r="G372" t="s">
        <v>1409</v>
      </c>
      <c r="H372" s="21">
        <v>9106031344</v>
      </c>
      <c r="I372" t="s">
        <v>1409</v>
      </c>
      <c r="J372" s="40" t="s">
        <v>7825</v>
      </c>
      <c r="L372" s="42" t="s">
        <v>26</v>
      </c>
      <c r="M372" s="42" t="s">
        <v>1443</v>
      </c>
      <c r="N372" s="43" t="s">
        <v>1409</v>
      </c>
      <c r="O372" s="15" t="s">
        <v>6061</v>
      </c>
      <c r="S372" s="40" t="s">
        <v>7826</v>
      </c>
      <c r="V372" s="40" t="s">
        <v>7826</v>
      </c>
      <c r="Y372" s="15" t="s">
        <v>6179</v>
      </c>
      <c r="AB372" s="51">
        <v>5111</v>
      </c>
      <c r="AC372" s="51">
        <v>131</v>
      </c>
      <c r="AE372" s="45">
        <v>1</v>
      </c>
      <c r="AG372" s="15">
        <v>111058</v>
      </c>
      <c r="AH372" s="46">
        <v>111058</v>
      </c>
      <c r="AL372" s="48">
        <v>8</v>
      </c>
      <c r="AN372" s="45">
        <v>8884.64</v>
      </c>
      <c r="AO372" s="48">
        <v>33311</v>
      </c>
      <c r="AQ372" s="52" t="s">
        <v>7050</v>
      </c>
      <c r="AR372" s="52">
        <v>156</v>
      </c>
      <c r="AS372" s="52">
        <v>632</v>
      </c>
    </row>
    <row r="373" spans="3:45" x14ac:dyDescent="0.25">
      <c r="C373" s="39" t="s">
        <v>5855</v>
      </c>
      <c r="D373" s="38" t="s">
        <v>3039</v>
      </c>
      <c r="E373" s="38" t="s">
        <v>25</v>
      </c>
      <c r="F373" s="39" t="s">
        <v>1409</v>
      </c>
      <c r="G373" t="s">
        <v>1409</v>
      </c>
      <c r="H373" s="21">
        <v>9106031410</v>
      </c>
      <c r="I373" t="s">
        <v>1409</v>
      </c>
      <c r="J373" s="40" t="s">
        <v>7827</v>
      </c>
      <c r="L373" s="42" t="s">
        <v>26</v>
      </c>
      <c r="M373" s="42" t="s">
        <v>1979</v>
      </c>
      <c r="N373" s="43" t="s">
        <v>1409</v>
      </c>
      <c r="O373" s="15" t="s">
        <v>6271</v>
      </c>
      <c r="S373" s="40" t="s">
        <v>7650</v>
      </c>
      <c r="V373" s="40" t="s">
        <v>7650</v>
      </c>
      <c r="Y373" s="15" t="s">
        <v>6179</v>
      </c>
      <c r="AB373" s="51">
        <v>5111</v>
      </c>
      <c r="AC373" s="51">
        <v>131</v>
      </c>
      <c r="AE373" s="45">
        <v>1</v>
      </c>
      <c r="AG373" s="15">
        <v>111058</v>
      </c>
      <c r="AH373" s="46">
        <v>111058</v>
      </c>
      <c r="AL373" s="48">
        <v>8</v>
      </c>
      <c r="AN373" s="45">
        <v>8884.64</v>
      </c>
      <c r="AO373" s="48">
        <v>33311</v>
      </c>
      <c r="AQ373" s="52" t="s">
        <v>7050</v>
      </c>
      <c r="AR373" s="52">
        <v>156</v>
      </c>
      <c r="AS373" s="52">
        <v>632</v>
      </c>
    </row>
    <row r="374" spans="3:45" x14ac:dyDescent="0.25">
      <c r="C374" s="39" t="s">
        <v>5855</v>
      </c>
      <c r="D374" s="38" t="s">
        <v>3039</v>
      </c>
      <c r="E374" s="38" t="s">
        <v>25</v>
      </c>
      <c r="F374" s="39" t="s">
        <v>1409</v>
      </c>
      <c r="G374" t="s">
        <v>1409</v>
      </c>
      <c r="H374" s="21">
        <v>9106031410</v>
      </c>
      <c r="I374" t="s">
        <v>1409</v>
      </c>
      <c r="J374" s="40" t="s">
        <v>7827</v>
      </c>
      <c r="L374" s="42" t="s">
        <v>26</v>
      </c>
      <c r="M374" s="42" t="s">
        <v>1979</v>
      </c>
      <c r="N374" s="43" t="s">
        <v>1409</v>
      </c>
      <c r="O374" s="15" t="s">
        <v>6271</v>
      </c>
      <c r="S374" s="40" t="s">
        <v>7650</v>
      </c>
      <c r="V374" s="40" t="s">
        <v>7650</v>
      </c>
      <c r="Y374" s="15" t="s">
        <v>6254</v>
      </c>
      <c r="AB374" s="51">
        <v>5111</v>
      </c>
      <c r="AC374" s="51">
        <v>131</v>
      </c>
      <c r="AE374" s="45">
        <v>1</v>
      </c>
      <c r="AG374" s="15">
        <v>45588</v>
      </c>
      <c r="AH374" s="46">
        <v>45588</v>
      </c>
      <c r="AL374" s="48">
        <v>8</v>
      </c>
      <c r="AN374" s="45">
        <v>3647.04</v>
      </c>
      <c r="AO374" s="48">
        <v>33311</v>
      </c>
      <c r="AQ374" s="52" t="s">
        <v>7050</v>
      </c>
      <c r="AR374" s="52">
        <v>156</v>
      </c>
      <c r="AS374" s="52">
        <v>632</v>
      </c>
    </row>
    <row r="375" spans="3:45" x14ac:dyDescent="0.25">
      <c r="C375" s="39" t="s">
        <v>5855</v>
      </c>
      <c r="D375" s="38" t="s">
        <v>3039</v>
      </c>
      <c r="E375" s="38" t="s">
        <v>25</v>
      </c>
      <c r="F375" s="39" t="s">
        <v>1409</v>
      </c>
      <c r="G375" t="s">
        <v>1409</v>
      </c>
      <c r="H375" s="21">
        <v>9106031410</v>
      </c>
      <c r="I375" t="s">
        <v>1409</v>
      </c>
      <c r="J375" s="40" t="s">
        <v>7827</v>
      </c>
      <c r="L375" s="42" t="s">
        <v>26</v>
      </c>
      <c r="M375" s="42" t="s">
        <v>1979</v>
      </c>
      <c r="N375" s="43" t="s">
        <v>1409</v>
      </c>
      <c r="O375" s="15" t="s">
        <v>6271</v>
      </c>
      <c r="S375" s="40" t="s">
        <v>7650</v>
      </c>
      <c r="V375" s="40" t="s">
        <v>7650</v>
      </c>
      <c r="Y375" s="15" t="s">
        <v>6183</v>
      </c>
      <c r="AB375" s="51">
        <v>5111</v>
      </c>
      <c r="AC375" s="51">
        <v>131</v>
      </c>
      <c r="AE375" s="45">
        <v>1</v>
      </c>
      <c r="AG375" s="15">
        <v>41150</v>
      </c>
      <c r="AH375" s="46">
        <v>41150</v>
      </c>
      <c r="AL375" s="48">
        <v>8</v>
      </c>
      <c r="AN375" s="45">
        <v>3292</v>
      </c>
      <c r="AO375" s="48">
        <v>33311</v>
      </c>
      <c r="AQ375" s="52" t="s">
        <v>7050</v>
      </c>
      <c r="AR375" s="52">
        <v>156</v>
      </c>
      <c r="AS375" s="52">
        <v>632</v>
      </c>
    </row>
    <row r="376" spans="3:45" x14ac:dyDescent="0.25">
      <c r="C376" s="39" t="s">
        <v>5855</v>
      </c>
      <c r="D376" s="38" t="s">
        <v>3039</v>
      </c>
      <c r="E376" s="38" t="s">
        <v>25</v>
      </c>
      <c r="F376" s="39" t="s">
        <v>1409</v>
      </c>
      <c r="G376" t="s">
        <v>1409</v>
      </c>
      <c r="H376" s="21">
        <v>9106031412</v>
      </c>
      <c r="I376" t="s">
        <v>1409</v>
      </c>
      <c r="J376" s="40" t="s">
        <v>7828</v>
      </c>
      <c r="L376" s="42" t="s">
        <v>26</v>
      </c>
      <c r="M376" s="42" t="s">
        <v>1997</v>
      </c>
      <c r="N376" s="43" t="s">
        <v>1409</v>
      </c>
      <c r="O376" s="15" t="s">
        <v>5917</v>
      </c>
      <c r="S376" s="40" t="s">
        <v>7829</v>
      </c>
      <c r="V376" s="40" t="s">
        <v>7829</v>
      </c>
      <c r="Y376" s="15" t="s">
        <v>6181</v>
      </c>
      <c r="AB376" s="51">
        <v>5111</v>
      </c>
      <c r="AC376" s="51">
        <v>131</v>
      </c>
      <c r="AE376" s="45">
        <v>1</v>
      </c>
      <c r="AG376" s="15">
        <v>50400</v>
      </c>
      <c r="AH376" s="46">
        <v>50400</v>
      </c>
      <c r="AL376" s="48">
        <v>8</v>
      </c>
      <c r="AN376" s="45">
        <v>4032</v>
      </c>
      <c r="AO376" s="48">
        <v>33311</v>
      </c>
      <c r="AQ376" s="52" t="s">
        <v>7050</v>
      </c>
      <c r="AR376" s="52">
        <v>156</v>
      </c>
      <c r="AS376" s="52">
        <v>632</v>
      </c>
    </row>
    <row r="377" spans="3:45" x14ac:dyDescent="0.25">
      <c r="C377" s="39" t="s">
        <v>5855</v>
      </c>
      <c r="D377" s="38" t="s">
        <v>3039</v>
      </c>
      <c r="E377" s="38" t="s">
        <v>25</v>
      </c>
      <c r="F377" s="39" t="s">
        <v>1409</v>
      </c>
      <c r="G377" t="s">
        <v>1409</v>
      </c>
      <c r="H377" s="21">
        <v>9106031412</v>
      </c>
      <c r="I377" t="s">
        <v>1409</v>
      </c>
      <c r="J377" s="40" t="s">
        <v>7828</v>
      </c>
      <c r="L377" s="42" t="s">
        <v>26</v>
      </c>
      <c r="M377" s="42" t="s">
        <v>1997</v>
      </c>
      <c r="N377" s="43" t="s">
        <v>1409</v>
      </c>
      <c r="O377" s="15" t="s">
        <v>5917</v>
      </c>
      <c r="S377" s="40" t="s">
        <v>7829</v>
      </c>
      <c r="V377" s="40" t="s">
        <v>7829</v>
      </c>
      <c r="Y377" s="15" t="s">
        <v>6179</v>
      </c>
      <c r="AB377" s="51">
        <v>5111</v>
      </c>
      <c r="AC377" s="51">
        <v>131</v>
      </c>
      <c r="AE377" s="45">
        <v>1</v>
      </c>
      <c r="AG377" s="15">
        <v>111058</v>
      </c>
      <c r="AH377" s="46">
        <v>111058</v>
      </c>
      <c r="AL377" s="48">
        <v>8</v>
      </c>
      <c r="AN377" s="45">
        <v>8884.64</v>
      </c>
      <c r="AO377" s="48">
        <v>33311</v>
      </c>
      <c r="AQ377" s="52" t="s">
        <v>7050</v>
      </c>
      <c r="AR377" s="52">
        <v>156</v>
      </c>
      <c r="AS377" s="52">
        <v>632</v>
      </c>
    </row>
    <row r="378" spans="3:45" x14ac:dyDescent="0.25">
      <c r="C378" s="39" t="s">
        <v>5855</v>
      </c>
      <c r="D378" s="38" t="s">
        <v>3039</v>
      </c>
      <c r="E378" s="38" t="s">
        <v>25</v>
      </c>
      <c r="F378" s="39" t="s">
        <v>1409</v>
      </c>
      <c r="G378" t="s">
        <v>1409</v>
      </c>
      <c r="H378" s="21">
        <v>9106031509</v>
      </c>
      <c r="I378" t="s">
        <v>1409</v>
      </c>
      <c r="J378" s="40" t="s">
        <v>7830</v>
      </c>
      <c r="L378" s="42" t="s">
        <v>26</v>
      </c>
      <c r="M378" s="42" t="s">
        <v>1539</v>
      </c>
      <c r="N378" s="43" t="s">
        <v>1409</v>
      </c>
      <c r="O378" s="15" t="s">
        <v>5990</v>
      </c>
      <c r="S378" s="40" t="s">
        <v>7831</v>
      </c>
      <c r="V378" s="40" t="s">
        <v>7831</v>
      </c>
      <c r="Y378" s="15" t="s">
        <v>6179</v>
      </c>
      <c r="AB378" s="51">
        <v>5111</v>
      </c>
      <c r="AC378" s="51">
        <v>131</v>
      </c>
      <c r="AE378" s="45">
        <v>1</v>
      </c>
      <c r="AG378" s="15">
        <v>111058</v>
      </c>
      <c r="AH378" s="46">
        <v>111058</v>
      </c>
      <c r="AL378" s="48">
        <v>8</v>
      </c>
      <c r="AN378" s="45">
        <v>8884.64</v>
      </c>
      <c r="AO378" s="48">
        <v>33311</v>
      </c>
      <c r="AQ378" s="52" t="s">
        <v>7050</v>
      </c>
      <c r="AR378" s="52">
        <v>156</v>
      </c>
      <c r="AS378" s="52">
        <v>632</v>
      </c>
    </row>
    <row r="379" spans="3:45" x14ac:dyDescent="0.25">
      <c r="C379" s="39" t="s">
        <v>5855</v>
      </c>
      <c r="D379" s="38" t="s">
        <v>3039</v>
      </c>
      <c r="E379" s="38" t="s">
        <v>25</v>
      </c>
      <c r="F379" s="39" t="s">
        <v>1409</v>
      </c>
      <c r="G379" t="s">
        <v>1409</v>
      </c>
      <c r="H379" s="21">
        <v>9106031509</v>
      </c>
      <c r="I379" t="s">
        <v>1409</v>
      </c>
      <c r="J379" s="40" t="s">
        <v>7830</v>
      </c>
      <c r="L379" s="42" t="s">
        <v>26</v>
      </c>
      <c r="M379" s="42" t="s">
        <v>1539</v>
      </c>
      <c r="N379" s="43" t="s">
        <v>1409</v>
      </c>
      <c r="O379" s="15" t="s">
        <v>5990</v>
      </c>
      <c r="S379" s="40" t="s">
        <v>7831</v>
      </c>
      <c r="V379" s="40" t="s">
        <v>7831</v>
      </c>
      <c r="Y379" s="15" t="s">
        <v>6130</v>
      </c>
      <c r="AB379" s="51">
        <v>5111</v>
      </c>
      <c r="AC379" s="51">
        <v>131</v>
      </c>
      <c r="AE379" s="45">
        <v>1</v>
      </c>
      <c r="AG379" s="15">
        <v>73431</v>
      </c>
      <c r="AH379" s="46">
        <v>73431</v>
      </c>
      <c r="AL379" s="48">
        <v>8</v>
      </c>
      <c r="AN379" s="45">
        <v>5874.4800000000005</v>
      </c>
      <c r="AO379" s="48">
        <v>33311</v>
      </c>
      <c r="AQ379" s="52" t="s">
        <v>7050</v>
      </c>
      <c r="AR379" s="52">
        <v>156</v>
      </c>
      <c r="AS379" s="52">
        <v>632</v>
      </c>
    </row>
    <row r="380" spans="3:45" x14ac:dyDescent="0.25">
      <c r="C380" s="39" t="s">
        <v>5855</v>
      </c>
      <c r="D380" s="38" t="s">
        <v>3039</v>
      </c>
      <c r="E380" s="38" t="s">
        <v>25</v>
      </c>
      <c r="F380" s="39" t="s">
        <v>1409</v>
      </c>
      <c r="G380" t="s">
        <v>1409</v>
      </c>
      <c r="H380" s="21">
        <v>9106031587</v>
      </c>
      <c r="I380" t="s">
        <v>1409</v>
      </c>
      <c r="J380" s="40" t="s">
        <v>7832</v>
      </c>
      <c r="L380" s="42" t="s">
        <v>26</v>
      </c>
      <c r="M380" s="42" t="s">
        <v>2153</v>
      </c>
      <c r="N380" s="43" t="s">
        <v>1409</v>
      </c>
      <c r="O380" s="15" t="s">
        <v>6268</v>
      </c>
      <c r="S380" s="40" t="s">
        <v>7833</v>
      </c>
      <c r="V380" s="40" t="s">
        <v>7833</v>
      </c>
      <c r="Y380" s="15" t="s">
        <v>6172</v>
      </c>
      <c r="AB380" s="51">
        <v>5111</v>
      </c>
      <c r="AC380" s="51">
        <v>131</v>
      </c>
      <c r="AE380" s="45">
        <v>2</v>
      </c>
      <c r="AG380" s="15">
        <v>49500</v>
      </c>
      <c r="AH380" s="46">
        <v>99000</v>
      </c>
      <c r="AL380" s="48">
        <v>8</v>
      </c>
      <c r="AN380" s="45">
        <v>7920</v>
      </c>
      <c r="AO380" s="48">
        <v>33311</v>
      </c>
      <c r="AQ380" s="52" t="s">
        <v>7050</v>
      </c>
      <c r="AR380" s="52">
        <v>156</v>
      </c>
      <c r="AS380" s="52">
        <v>632</v>
      </c>
    </row>
    <row r="381" spans="3:45" x14ac:dyDescent="0.25">
      <c r="C381" s="39" t="s">
        <v>5855</v>
      </c>
      <c r="D381" s="38" t="s">
        <v>3039</v>
      </c>
      <c r="E381" s="38" t="s">
        <v>25</v>
      </c>
      <c r="F381" s="39" t="s">
        <v>1409</v>
      </c>
      <c r="G381" t="s">
        <v>1409</v>
      </c>
      <c r="H381" s="21">
        <v>9106031587</v>
      </c>
      <c r="I381" t="s">
        <v>1409</v>
      </c>
      <c r="J381" s="40" t="s">
        <v>7832</v>
      </c>
      <c r="L381" s="42" t="s">
        <v>26</v>
      </c>
      <c r="M381" s="42" t="s">
        <v>2153</v>
      </c>
      <c r="N381" s="43" t="s">
        <v>1409</v>
      </c>
      <c r="O381" s="15" t="s">
        <v>6268</v>
      </c>
      <c r="S381" s="40" t="s">
        <v>7833</v>
      </c>
      <c r="V381" s="40" t="s">
        <v>7833</v>
      </c>
      <c r="Y381" s="15" t="s">
        <v>6181</v>
      </c>
      <c r="AB381" s="51">
        <v>5111</v>
      </c>
      <c r="AC381" s="51">
        <v>131</v>
      </c>
      <c r="AE381" s="45">
        <v>1</v>
      </c>
      <c r="AG381" s="15">
        <v>50400</v>
      </c>
      <c r="AH381" s="46">
        <v>50400</v>
      </c>
      <c r="AL381" s="48">
        <v>8</v>
      </c>
      <c r="AN381" s="45">
        <v>4032</v>
      </c>
      <c r="AO381" s="48">
        <v>33311</v>
      </c>
      <c r="AQ381" s="52" t="s">
        <v>7050</v>
      </c>
      <c r="AR381" s="52">
        <v>156</v>
      </c>
      <c r="AS381" s="52">
        <v>632</v>
      </c>
    </row>
    <row r="382" spans="3:45" x14ac:dyDescent="0.25">
      <c r="C382" s="39" t="s">
        <v>5855</v>
      </c>
      <c r="D382" s="38" t="s">
        <v>3039</v>
      </c>
      <c r="E382" s="38" t="s">
        <v>25</v>
      </c>
      <c r="F382" s="39" t="s">
        <v>1409</v>
      </c>
      <c r="G382" t="s">
        <v>1409</v>
      </c>
      <c r="H382" s="21">
        <v>9106031587</v>
      </c>
      <c r="I382" t="s">
        <v>1409</v>
      </c>
      <c r="J382" s="40" t="s">
        <v>7832</v>
      </c>
      <c r="L382" s="42" t="s">
        <v>26</v>
      </c>
      <c r="M382" s="42" t="s">
        <v>2153</v>
      </c>
      <c r="N382" s="43" t="s">
        <v>1409</v>
      </c>
      <c r="O382" s="15" t="s">
        <v>6268</v>
      </c>
      <c r="S382" s="40" t="s">
        <v>7833</v>
      </c>
      <c r="V382" s="40" t="s">
        <v>7833</v>
      </c>
      <c r="Y382" s="15" t="s">
        <v>6128</v>
      </c>
      <c r="AB382" s="51">
        <v>5111</v>
      </c>
      <c r="AC382" s="51">
        <v>131</v>
      </c>
      <c r="AE382" s="45">
        <v>1</v>
      </c>
      <c r="AG382" s="15">
        <v>60885</v>
      </c>
      <c r="AH382" s="46">
        <v>60885</v>
      </c>
      <c r="AL382" s="48">
        <v>8</v>
      </c>
      <c r="AN382" s="45">
        <v>4870.8</v>
      </c>
      <c r="AO382" s="48">
        <v>33311</v>
      </c>
      <c r="AQ382" s="52" t="s">
        <v>7050</v>
      </c>
      <c r="AR382" s="52">
        <v>156</v>
      </c>
      <c r="AS382" s="52">
        <v>632</v>
      </c>
    </row>
    <row r="383" spans="3:45" x14ac:dyDescent="0.25">
      <c r="C383" s="39" t="s">
        <v>5855</v>
      </c>
      <c r="D383" s="38" t="s">
        <v>3039</v>
      </c>
      <c r="E383" s="38" t="s">
        <v>25</v>
      </c>
      <c r="F383" s="39" t="s">
        <v>1409</v>
      </c>
      <c r="G383" t="s">
        <v>1409</v>
      </c>
      <c r="H383" s="21">
        <v>9106031795</v>
      </c>
      <c r="I383" t="s">
        <v>1409</v>
      </c>
      <c r="J383" s="40" t="s">
        <v>7838</v>
      </c>
      <c r="L383" s="42" t="s">
        <v>26</v>
      </c>
      <c r="M383" s="42" t="s">
        <v>1563</v>
      </c>
      <c r="N383" s="43" t="s">
        <v>1409</v>
      </c>
      <c r="O383" s="15" t="s">
        <v>5990</v>
      </c>
      <c r="S383" s="40" t="s">
        <v>7839</v>
      </c>
      <c r="V383" s="40" t="s">
        <v>7839</v>
      </c>
      <c r="Y383" s="15" t="s">
        <v>6183</v>
      </c>
      <c r="AB383" s="51">
        <v>5111</v>
      </c>
      <c r="AC383" s="51">
        <v>131</v>
      </c>
      <c r="AE383" s="45">
        <v>1</v>
      </c>
      <c r="AG383" s="15">
        <v>41150</v>
      </c>
      <c r="AH383" s="46">
        <v>41150</v>
      </c>
      <c r="AL383" s="48">
        <v>8</v>
      </c>
      <c r="AN383" s="45">
        <v>3292</v>
      </c>
      <c r="AO383" s="48">
        <v>33311</v>
      </c>
      <c r="AQ383" s="52" t="s">
        <v>7050</v>
      </c>
      <c r="AR383" s="52">
        <v>156</v>
      </c>
      <c r="AS383" s="52">
        <v>632</v>
      </c>
    </row>
    <row r="384" spans="3:45" x14ac:dyDescent="0.25">
      <c r="C384" s="39" t="s">
        <v>5855</v>
      </c>
      <c r="D384" s="38" t="s">
        <v>3039</v>
      </c>
      <c r="E384" s="38" t="s">
        <v>25</v>
      </c>
      <c r="F384" s="39" t="s">
        <v>1409</v>
      </c>
      <c r="G384" t="s">
        <v>1409</v>
      </c>
      <c r="H384" s="21">
        <v>9106031837</v>
      </c>
      <c r="I384" t="s">
        <v>1409</v>
      </c>
      <c r="J384" s="40" t="s">
        <v>7840</v>
      </c>
      <c r="L384" s="42" t="s">
        <v>26</v>
      </c>
      <c r="M384" s="42" t="s">
        <v>1512</v>
      </c>
      <c r="N384" s="43" t="s">
        <v>1409</v>
      </c>
      <c r="O384" s="15" t="s">
        <v>6266</v>
      </c>
      <c r="S384" s="40" t="s">
        <v>7841</v>
      </c>
      <c r="V384" s="40" t="s">
        <v>7841</v>
      </c>
      <c r="Y384" s="15" t="s">
        <v>6130</v>
      </c>
      <c r="AB384" s="51">
        <v>5111</v>
      </c>
      <c r="AC384" s="51">
        <v>131</v>
      </c>
      <c r="AE384" s="45">
        <v>5</v>
      </c>
      <c r="AG384" s="15">
        <v>73431</v>
      </c>
      <c r="AH384" s="46">
        <v>367155</v>
      </c>
      <c r="AL384" s="48">
        <v>8</v>
      </c>
      <c r="AN384" s="45">
        <v>29372.400000000001</v>
      </c>
      <c r="AO384" s="48">
        <v>33311</v>
      </c>
      <c r="AQ384" s="52" t="s">
        <v>7050</v>
      </c>
      <c r="AR384" s="52">
        <v>156</v>
      </c>
      <c r="AS384" s="52">
        <v>632</v>
      </c>
    </row>
    <row r="385" spans="3:45" x14ac:dyDescent="0.25">
      <c r="C385" s="39" t="s">
        <v>5855</v>
      </c>
      <c r="D385" s="38" t="s">
        <v>3039</v>
      </c>
      <c r="E385" s="38" t="s">
        <v>25</v>
      </c>
      <c r="F385" s="39" t="s">
        <v>1409</v>
      </c>
      <c r="G385" t="s">
        <v>1409</v>
      </c>
      <c r="H385" s="21">
        <v>9106031857</v>
      </c>
      <c r="I385" t="s">
        <v>1409</v>
      </c>
      <c r="J385" s="40" t="s">
        <v>7845</v>
      </c>
      <c r="L385" s="42" t="s">
        <v>26</v>
      </c>
      <c r="M385" s="42" t="s">
        <v>623</v>
      </c>
      <c r="N385" s="43" t="s">
        <v>1409</v>
      </c>
      <c r="O385" s="15" t="s">
        <v>6036</v>
      </c>
      <c r="S385" s="40" t="s">
        <v>7846</v>
      </c>
      <c r="V385" s="40" t="s">
        <v>7846</v>
      </c>
      <c r="Y385" s="15" t="s">
        <v>6179</v>
      </c>
      <c r="AB385" s="51">
        <v>5111</v>
      </c>
      <c r="AC385" s="51">
        <v>131</v>
      </c>
      <c r="AE385" s="45">
        <v>1</v>
      </c>
      <c r="AG385" s="15">
        <v>111058</v>
      </c>
      <c r="AH385" s="46">
        <v>111058</v>
      </c>
      <c r="AL385" s="48">
        <v>8</v>
      </c>
      <c r="AN385" s="45">
        <v>8884.64</v>
      </c>
      <c r="AO385" s="48">
        <v>33311</v>
      </c>
      <c r="AQ385" s="52" t="s">
        <v>7050</v>
      </c>
      <c r="AR385" s="52">
        <v>156</v>
      </c>
      <c r="AS385" s="52">
        <v>632</v>
      </c>
    </row>
    <row r="386" spans="3:45" x14ac:dyDescent="0.25">
      <c r="C386" s="39" t="s">
        <v>5855</v>
      </c>
      <c r="D386" s="38" t="s">
        <v>3039</v>
      </c>
      <c r="E386" s="38" t="s">
        <v>25</v>
      </c>
      <c r="F386" s="39" t="s">
        <v>1409</v>
      </c>
      <c r="G386" t="s">
        <v>1409</v>
      </c>
      <c r="H386" s="21">
        <v>9106031879</v>
      </c>
      <c r="I386" t="s">
        <v>1409</v>
      </c>
      <c r="J386" s="40" t="s">
        <v>7850</v>
      </c>
      <c r="L386" s="42" t="s">
        <v>26</v>
      </c>
      <c r="M386" s="42" t="s">
        <v>1840</v>
      </c>
      <c r="N386" s="43" t="s">
        <v>1409</v>
      </c>
      <c r="O386" s="15" t="s">
        <v>5917</v>
      </c>
      <c r="S386" s="40" t="s">
        <v>7851</v>
      </c>
      <c r="V386" s="40" t="s">
        <v>7851</v>
      </c>
      <c r="Y386" s="15" t="s">
        <v>6227</v>
      </c>
      <c r="AB386" s="51">
        <v>5111</v>
      </c>
      <c r="AC386" s="51">
        <v>131</v>
      </c>
      <c r="AE386" s="45">
        <v>1</v>
      </c>
      <c r="AG386" s="15">
        <v>46000</v>
      </c>
      <c r="AH386" s="46">
        <v>46000</v>
      </c>
      <c r="AL386" s="48">
        <v>8</v>
      </c>
      <c r="AN386" s="45">
        <v>3680</v>
      </c>
      <c r="AO386" s="48">
        <v>33311</v>
      </c>
      <c r="AQ386" s="52" t="s">
        <v>7050</v>
      </c>
      <c r="AR386" s="52">
        <v>156</v>
      </c>
      <c r="AS386" s="52">
        <v>632</v>
      </c>
    </row>
    <row r="387" spans="3:45" x14ac:dyDescent="0.25">
      <c r="C387" s="39" t="s">
        <v>5855</v>
      </c>
      <c r="D387" s="38" t="s">
        <v>3039</v>
      </c>
      <c r="E387" s="38" t="s">
        <v>25</v>
      </c>
      <c r="F387" s="39" t="s">
        <v>1409</v>
      </c>
      <c r="G387" t="s">
        <v>1409</v>
      </c>
      <c r="H387" s="21">
        <v>9106031879</v>
      </c>
      <c r="I387" t="s">
        <v>1409</v>
      </c>
      <c r="J387" s="40" t="s">
        <v>7850</v>
      </c>
      <c r="L387" s="42" t="s">
        <v>26</v>
      </c>
      <c r="M387" s="42" t="s">
        <v>1840</v>
      </c>
      <c r="N387" s="43" t="s">
        <v>1409</v>
      </c>
      <c r="O387" s="15" t="s">
        <v>5917</v>
      </c>
      <c r="S387" s="40" t="s">
        <v>7851</v>
      </c>
      <c r="V387" s="40" t="s">
        <v>7851</v>
      </c>
      <c r="Y387" s="15" t="s">
        <v>6128</v>
      </c>
      <c r="AB387" s="51">
        <v>5111</v>
      </c>
      <c r="AC387" s="51">
        <v>131</v>
      </c>
      <c r="AE387" s="45">
        <v>1</v>
      </c>
      <c r="AG387" s="15">
        <v>60885</v>
      </c>
      <c r="AH387" s="46">
        <v>60885</v>
      </c>
      <c r="AL387" s="48">
        <v>8</v>
      </c>
      <c r="AN387" s="45">
        <v>4870.8</v>
      </c>
      <c r="AO387" s="48">
        <v>33311</v>
      </c>
      <c r="AQ387" s="52" t="s">
        <v>7050</v>
      </c>
      <c r="AR387" s="52">
        <v>156</v>
      </c>
      <c r="AS387" s="52">
        <v>632</v>
      </c>
    </row>
    <row r="388" spans="3:45" x14ac:dyDescent="0.25">
      <c r="C388" s="39" t="s">
        <v>5855</v>
      </c>
      <c r="D388" s="38" t="s">
        <v>3039</v>
      </c>
      <c r="E388" s="38" t="s">
        <v>25</v>
      </c>
      <c r="F388" s="39" t="s">
        <v>1409</v>
      </c>
      <c r="G388" t="s">
        <v>1409</v>
      </c>
      <c r="H388" s="21">
        <v>9106031879</v>
      </c>
      <c r="I388" t="s">
        <v>1409</v>
      </c>
      <c r="J388" s="40" t="s">
        <v>7850</v>
      </c>
      <c r="L388" s="42" t="s">
        <v>26</v>
      </c>
      <c r="M388" s="42" t="s">
        <v>1840</v>
      </c>
      <c r="N388" s="43" t="s">
        <v>1409</v>
      </c>
      <c r="O388" s="15" t="s">
        <v>5917</v>
      </c>
      <c r="S388" s="40" t="s">
        <v>7851</v>
      </c>
      <c r="V388" s="40" t="s">
        <v>7851</v>
      </c>
      <c r="Y388" s="15" t="s">
        <v>6143</v>
      </c>
      <c r="AB388" s="51">
        <v>5111</v>
      </c>
      <c r="AC388" s="51">
        <v>131</v>
      </c>
      <c r="AE388" s="45">
        <v>1</v>
      </c>
      <c r="AG388" s="15">
        <v>70950</v>
      </c>
      <c r="AH388" s="46">
        <v>70950</v>
      </c>
      <c r="AL388" s="48">
        <v>8</v>
      </c>
      <c r="AN388" s="45">
        <v>5676</v>
      </c>
      <c r="AO388" s="48">
        <v>33311</v>
      </c>
      <c r="AQ388" s="52" t="s">
        <v>7050</v>
      </c>
      <c r="AR388" s="52">
        <v>156</v>
      </c>
      <c r="AS388" s="52">
        <v>632</v>
      </c>
    </row>
    <row r="389" spans="3:45" x14ac:dyDescent="0.25">
      <c r="C389" s="39" t="s">
        <v>5855</v>
      </c>
      <c r="D389" s="38" t="s">
        <v>3039</v>
      </c>
      <c r="E389" s="38" t="s">
        <v>25</v>
      </c>
      <c r="F389" s="39" t="s">
        <v>1409</v>
      </c>
      <c r="G389" t="s">
        <v>1409</v>
      </c>
      <c r="H389" s="21">
        <v>9106031880</v>
      </c>
      <c r="I389" t="s">
        <v>1409</v>
      </c>
      <c r="J389" s="40" t="s">
        <v>7852</v>
      </c>
      <c r="L389" s="42" t="s">
        <v>26</v>
      </c>
      <c r="M389" s="42" t="s">
        <v>1877</v>
      </c>
      <c r="N389" s="43" t="s">
        <v>1409</v>
      </c>
      <c r="O389" s="15" t="s">
        <v>5994</v>
      </c>
      <c r="S389" s="40" t="s">
        <v>7853</v>
      </c>
      <c r="V389" s="40" t="s">
        <v>7853</v>
      </c>
      <c r="Y389" s="15" t="s">
        <v>6183</v>
      </c>
      <c r="AB389" s="51">
        <v>5111</v>
      </c>
      <c r="AC389" s="51">
        <v>131</v>
      </c>
      <c r="AE389" s="45">
        <v>1</v>
      </c>
      <c r="AG389" s="15">
        <v>41150</v>
      </c>
      <c r="AH389" s="46">
        <v>41150</v>
      </c>
      <c r="AL389" s="48">
        <v>8</v>
      </c>
      <c r="AN389" s="45">
        <v>3292</v>
      </c>
      <c r="AO389" s="48">
        <v>33311</v>
      </c>
      <c r="AQ389" s="52" t="s">
        <v>7050</v>
      </c>
      <c r="AR389" s="52">
        <v>156</v>
      </c>
      <c r="AS389" s="52">
        <v>632</v>
      </c>
    </row>
    <row r="390" spans="3:45" x14ac:dyDescent="0.25">
      <c r="C390" s="39" t="s">
        <v>5855</v>
      </c>
      <c r="D390" s="38" t="s">
        <v>3039</v>
      </c>
      <c r="E390" s="38" t="s">
        <v>25</v>
      </c>
      <c r="F390" s="39" t="s">
        <v>1409</v>
      </c>
      <c r="G390" t="s">
        <v>1409</v>
      </c>
      <c r="H390" s="21">
        <v>9106031905</v>
      </c>
      <c r="I390" t="s">
        <v>1409</v>
      </c>
      <c r="J390" s="40" t="s">
        <v>7854</v>
      </c>
      <c r="L390" s="42" t="s">
        <v>26</v>
      </c>
      <c r="M390" s="42" t="s">
        <v>1786</v>
      </c>
      <c r="N390" s="43" t="s">
        <v>1409</v>
      </c>
      <c r="O390" s="15" t="s">
        <v>6266</v>
      </c>
      <c r="S390" s="40" t="s">
        <v>7855</v>
      </c>
      <c r="V390" s="40" t="s">
        <v>7855</v>
      </c>
      <c r="Y390" s="15" t="s">
        <v>6179</v>
      </c>
      <c r="AB390" s="51">
        <v>5111</v>
      </c>
      <c r="AC390" s="51">
        <v>131</v>
      </c>
      <c r="AE390" s="45">
        <v>2</v>
      </c>
      <c r="AG390" s="15">
        <v>111058</v>
      </c>
      <c r="AH390" s="46">
        <v>222116</v>
      </c>
      <c r="AL390" s="48">
        <v>8</v>
      </c>
      <c r="AN390" s="45">
        <v>17769.28</v>
      </c>
      <c r="AO390" s="48">
        <v>33311</v>
      </c>
      <c r="AQ390" s="52" t="s">
        <v>7050</v>
      </c>
      <c r="AR390" s="52">
        <v>156</v>
      </c>
      <c r="AS390" s="52">
        <v>632</v>
      </c>
    </row>
    <row r="391" spans="3:45" x14ac:dyDescent="0.25">
      <c r="C391" s="39" t="s">
        <v>5855</v>
      </c>
      <c r="D391" s="38" t="s">
        <v>3039</v>
      </c>
      <c r="E391" s="38" t="s">
        <v>25</v>
      </c>
      <c r="F391" s="39" t="s">
        <v>1409</v>
      </c>
      <c r="G391" t="s">
        <v>1409</v>
      </c>
      <c r="H391" s="21">
        <v>9106031909</v>
      </c>
      <c r="I391" t="s">
        <v>1409</v>
      </c>
      <c r="J391" s="40" t="s">
        <v>7856</v>
      </c>
      <c r="L391" s="42" t="s">
        <v>26</v>
      </c>
      <c r="M391" s="42" t="s">
        <v>2003</v>
      </c>
      <c r="N391" s="43" t="s">
        <v>1409</v>
      </c>
      <c r="O391" s="15" t="s">
        <v>6057</v>
      </c>
      <c r="S391" s="40" t="s">
        <v>7857</v>
      </c>
      <c r="V391" s="40" t="s">
        <v>7857</v>
      </c>
      <c r="Y391" s="15" t="s">
        <v>6254</v>
      </c>
      <c r="AB391" s="51">
        <v>5111</v>
      </c>
      <c r="AC391" s="51">
        <v>131</v>
      </c>
      <c r="AE391" s="45">
        <v>1</v>
      </c>
      <c r="AG391" s="15">
        <v>45588</v>
      </c>
      <c r="AH391" s="46">
        <v>45588</v>
      </c>
      <c r="AL391" s="48">
        <v>8</v>
      </c>
      <c r="AN391" s="45">
        <v>3647.04</v>
      </c>
      <c r="AO391" s="48">
        <v>33311</v>
      </c>
      <c r="AQ391" s="52" t="s">
        <v>7050</v>
      </c>
      <c r="AR391" s="52">
        <v>156</v>
      </c>
      <c r="AS391" s="52">
        <v>632</v>
      </c>
    </row>
    <row r="392" spans="3:45" x14ac:dyDescent="0.25">
      <c r="C392" s="39" t="s">
        <v>5855</v>
      </c>
      <c r="D392" s="38" t="s">
        <v>3039</v>
      </c>
      <c r="E392" s="38" t="s">
        <v>25</v>
      </c>
      <c r="F392" s="39" t="s">
        <v>1409</v>
      </c>
      <c r="G392" t="s">
        <v>1409</v>
      </c>
      <c r="H392" s="21">
        <v>9106031920</v>
      </c>
      <c r="I392" t="s">
        <v>1409</v>
      </c>
      <c r="J392" s="40" t="s">
        <v>7858</v>
      </c>
      <c r="L392" s="42" t="s">
        <v>26</v>
      </c>
      <c r="M392" s="42" t="s">
        <v>1816</v>
      </c>
      <c r="N392" s="43" t="s">
        <v>1409</v>
      </c>
      <c r="O392" s="15" t="s">
        <v>6266</v>
      </c>
      <c r="S392" s="40" t="s">
        <v>7859</v>
      </c>
      <c r="V392" s="40" t="s">
        <v>7859</v>
      </c>
      <c r="Y392" s="15" t="s">
        <v>6227</v>
      </c>
      <c r="AB392" s="51">
        <v>5111</v>
      </c>
      <c r="AC392" s="51">
        <v>131</v>
      </c>
      <c r="AE392" s="45">
        <v>1</v>
      </c>
      <c r="AG392" s="15">
        <v>46000</v>
      </c>
      <c r="AH392" s="46">
        <v>46000</v>
      </c>
      <c r="AL392" s="48">
        <v>8</v>
      </c>
      <c r="AN392" s="45">
        <v>3680</v>
      </c>
      <c r="AO392" s="48">
        <v>33311</v>
      </c>
      <c r="AQ392" s="52" t="s">
        <v>7050</v>
      </c>
      <c r="AR392" s="52">
        <v>156</v>
      </c>
      <c r="AS392" s="52">
        <v>632</v>
      </c>
    </row>
    <row r="393" spans="3:45" x14ac:dyDescent="0.25">
      <c r="C393" s="39" t="s">
        <v>5855</v>
      </c>
      <c r="D393" s="38" t="s">
        <v>3039</v>
      </c>
      <c r="E393" s="38" t="s">
        <v>25</v>
      </c>
      <c r="F393" s="39" t="s">
        <v>1409</v>
      </c>
      <c r="G393" t="s">
        <v>1409</v>
      </c>
      <c r="H393" s="21">
        <v>9106031985</v>
      </c>
      <c r="I393" t="s">
        <v>1409</v>
      </c>
      <c r="J393" s="40" t="s">
        <v>7860</v>
      </c>
      <c r="L393" s="42" t="s">
        <v>26</v>
      </c>
      <c r="M393" s="42" t="s">
        <v>2066</v>
      </c>
      <c r="N393" s="43" t="s">
        <v>1409</v>
      </c>
      <c r="O393" s="15" t="s">
        <v>6266</v>
      </c>
      <c r="S393" s="40" t="s">
        <v>7859</v>
      </c>
      <c r="V393" s="40" t="s">
        <v>7859</v>
      </c>
      <c r="Y393" s="15" t="s">
        <v>6179</v>
      </c>
      <c r="AB393" s="51">
        <v>5111</v>
      </c>
      <c r="AC393" s="51">
        <v>131</v>
      </c>
      <c r="AE393" s="45">
        <v>1</v>
      </c>
      <c r="AG393" s="15">
        <v>111058</v>
      </c>
      <c r="AH393" s="46">
        <v>111058</v>
      </c>
      <c r="AL393" s="48">
        <v>8</v>
      </c>
      <c r="AN393" s="45">
        <v>8884.64</v>
      </c>
      <c r="AO393" s="48">
        <v>33311</v>
      </c>
      <c r="AQ393" s="52" t="s">
        <v>7050</v>
      </c>
      <c r="AR393" s="52">
        <v>156</v>
      </c>
      <c r="AS393" s="52">
        <v>632</v>
      </c>
    </row>
    <row r="394" spans="3:45" x14ac:dyDescent="0.25">
      <c r="C394" s="39" t="s">
        <v>5855</v>
      </c>
      <c r="D394" s="38" t="s">
        <v>3039</v>
      </c>
      <c r="E394" s="38" t="s">
        <v>25</v>
      </c>
      <c r="F394" s="39" t="s">
        <v>1409</v>
      </c>
      <c r="G394" t="s">
        <v>1409</v>
      </c>
      <c r="H394" s="21">
        <v>9106032034</v>
      </c>
      <c r="I394" t="s">
        <v>1409</v>
      </c>
      <c r="J394" s="40" t="s">
        <v>7861</v>
      </c>
      <c r="L394" s="42" t="s">
        <v>26</v>
      </c>
      <c r="M394" s="42" t="s">
        <v>653</v>
      </c>
      <c r="N394" s="43" t="s">
        <v>1409</v>
      </c>
      <c r="O394" s="15" t="s">
        <v>6036</v>
      </c>
      <c r="S394" s="40" t="s">
        <v>7862</v>
      </c>
      <c r="V394" s="40" t="s">
        <v>7862</v>
      </c>
      <c r="Y394" s="15" t="s">
        <v>6128</v>
      </c>
      <c r="AB394" s="51">
        <v>5111</v>
      </c>
      <c r="AC394" s="51">
        <v>131</v>
      </c>
      <c r="AE394" s="45">
        <v>3</v>
      </c>
      <c r="AG394" s="15">
        <v>60885</v>
      </c>
      <c r="AH394" s="46">
        <v>182655</v>
      </c>
      <c r="AL394" s="48">
        <v>8</v>
      </c>
      <c r="AN394" s="45">
        <v>14612.4</v>
      </c>
      <c r="AO394" s="48">
        <v>33311</v>
      </c>
      <c r="AQ394" s="52" t="s">
        <v>7050</v>
      </c>
      <c r="AR394" s="52">
        <v>156</v>
      </c>
      <c r="AS394" s="52">
        <v>632</v>
      </c>
    </row>
    <row r="395" spans="3:45" x14ac:dyDescent="0.25">
      <c r="C395" s="39" t="s">
        <v>5855</v>
      </c>
      <c r="D395" s="38" t="s">
        <v>3039</v>
      </c>
      <c r="E395" s="38" t="s">
        <v>25</v>
      </c>
      <c r="F395" s="39" t="s">
        <v>1409</v>
      </c>
      <c r="G395" t="s">
        <v>1409</v>
      </c>
      <c r="H395" s="21">
        <v>9106032039</v>
      </c>
      <c r="I395" t="s">
        <v>1409</v>
      </c>
      <c r="J395" s="40" t="s">
        <v>7863</v>
      </c>
      <c r="L395" s="42" t="s">
        <v>26</v>
      </c>
      <c r="M395" s="42" t="s">
        <v>1922</v>
      </c>
      <c r="N395" s="43" t="s">
        <v>1409</v>
      </c>
      <c r="O395" s="15" t="s">
        <v>6036</v>
      </c>
      <c r="S395" s="40" t="s">
        <v>7862</v>
      </c>
      <c r="V395" s="40" t="s">
        <v>7862</v>
      </c>
      <c r="Y395" s="15" t="s">
        <v>6179</v>
      </c>
      <c r="AB395" s="51">
        <v>5111</v>
      </c>
      <c r="AC395" s="51">
        <v>131</v>
      </c>
      <c r="AE395" s="45">
        <v>1</v>
      </c>
      <c r="AG395" s="15">
        <v>111058</v>
      </c>
      <c r="AH395" s="46">
        <v>111058</v>
      </c>
      <c r="AL395" s="48">
        <v>8</v>
      </c>
      <c r="AN395" s="45">
        <v>8884.64</v>
      </c>
      <c r="AO395" s="48">
        <v>33311</v>
      </c>
      <c r="AQ395" s="52" t="s">
        <v>7050</v>
      </c>
      <c r="AR395" s="52">
        <v>156</v>
      </c>
      <c r="AS395" s="52">
        <v>632</v>
      </c>
    </row>
    <row r="396" spans="3:45" x14ac:dyDescent="0.25">
      <c r="C396" s="39" t="s">
        <v>5855</v>
      </c>
      <c r="D396" s="38" t="s">
        <v>3039</v>
      </c>
      <c r="E396" s="38" t="s">
        <v>25</v>
      </c>
      <c r="F396" s="39" t="s">
        <v>1409</v>
      </c>
      <c r="G396" t="s">
        <v>1409</v>
      </c>
      <c r="H396" s="21">
        <v>9106032045</v>
      </c>
      <c r="I396" t="s">
        <v>1409</v>
      </c>
      <c r="J396" s="40" t="s">
        <v>7864</v>
      </c>
      <c r="L396" s="42" t="s">
        <v>26</v>
      </c>
      <c r="M396" s="42" t="s">
        <v>2009</v>
      </c>
      <c r="N396" s="43" t="s">
        <v>1409</v>
      </c>
      <c r="O396" s="15" t="s">
        <v>6270</v>
      </c>
      <c r="S396" s="40" t="s">
        <v>7865</v>
      </c>
      <c r="V396" s="40" t="s">
        <v>7865</v>
      </c>
      <c r="Y396" s="15" t="s">
        <v>6143</v>
      </c>
      <c r="AB396" s="51">
        <v>5111</v>
      </c>
      <c r="AC396" s="51">
        <v>131</v>
      </c>
      <c r="AE396" s="45">
        <v>1</v>
      </c>
      <c r="AG396" s="15">
        <v>70950</v>
      </c>
      <c r="AH396" s="46">
        <v>70950</v>
      </c>
      <c r="AL396" s="48">
        <v>8</v>
      </c>
      <c r="AN396" s="45">
        <v>5676</v>
      </c>
      <c r="AO396" s="48">
        <v>33311</v>
      </c>
      <c r="AQ396" s="52" t="s">
        <v>7050</v>
      </c>
      <c r="AR396" s="52">
        <v>156</v>
      </c>
      <c r="AS396" s="52">
        <v>632</v>
      </c>
    </row>
    <row r="397" spans="3:45" x14ac:dyDescent="0.25">
      <c r="C397" s="39" t="s">
        <v>5855</v>
      </c>
      <c r="D397" s="38" t="s">
        <v>3039</v>
      </c>
      <c r="E397" s="38" t="s">
        <v>25</v>
      </c>
      <c r="F397" s="39" t="s">
        <v>1409</v>
      </c>
      <c r="G397" t="s">
        <v>1409</v>
      </c>
      <c r="H397" s="21">
        <v>9106032045</v>
      </c>
      <c r="I397" t="s">
        <v>1409</v>
      </c>
      <c r="J397" s="40" t="s">
        <v>7864</v>
      </c>
      <c r="L397" s="42" t="s">
        <v>26</v>
      </c>
      <c r="M397" s="42" t="s">
        <v>2009</v>
      </c>
      <c r="N397" s="43" t="s">
        <v>1409</v>
      </c>
      <c r="O397" s="15" t="s">
        <v>6270</v>
      </c>
      <c r="S397" s="40" t="s">
        <v>7865</v>
      </c>
      <c r="V397" s="40" t="s">
        <v>7865</v>
      </c>
      <c r="Y397" s="15" t="s">
        <v>6128</v>
      </c>
      <c r="AB397" s="51">
        <v>5111</v>
      </c>
      <c r="AC397" s="51">
        <v>131</v>
      </c>
      <c r="AE397" s="45">
        <v>1</v>
      </c>
      <c r="AG397" s="15">
        <v>60885</v>
      </c>
      <c r="AH397" s="46">
        <v>60885</v>
      </c>
      <c r="AL397" s="48">
        <v>8</v>
      </c>
      <c r="AN397" s="45">
        <v>4870.8</v>
      </c>
      <c r="AO397" s="48">
        <v>33311</v>
      </c>
      <c r="AQ397" s="52" t="s">
        <v>7050</v>
      </c>
      <c r="AR397" s="52">
        <v>156</v>
      </c>
      <c r="AS397" s="52">
        <v>632</v>
      </c>
    </row>
    <row r="398" spans="3:45" x14ac:dyDescent="0.25">
      <c r="C398" s="39" t="s">
        <v>5855</v>
      </c>
      <c r="D398" s="38" t="s">
        <v>3039</v>
      </c>
      <c r="E398" s="38" t="s">
        <v>25</v>
      </c>
      <c r="F398" s="39" t="s">
        <v>1409</v>
      </c>
      <c r="G398" t="s">
        <v>1409</v>
      </c>
      <c r="H398" s="21">
        <v>9106032151</v>
      </c>
      <c r="I398" t="s">
        <v>1409</v>
      </c>
      <c r="J398" s="40" t="s">
        <v>7866</v>
      </c>
      <c r="L398" s="42" t="s">
        <v>26</v>
      </c>
      <c r="M398" s="42" t="s">
        <v>1846</v>
      </c>
      <c r="N398" s="43" t="s">
        <v>1409</v>
      </c>
      <c r="O398" s="15" t="s">
        <v>6266</v>
      </c>
      <c r="S398" s="40" t="s">
        <v>7867</v>
      </c>
      <c r="V398" s="40" t="s">
        <v>7867</v>
      </c>
      <c r="Y398" s="15" t="s">
        <v>6130</v>
      </c>
      <c r="AB398" s="51">
        <v>5111</v>
      </c>
      <c r="AC398" s="51">
        <v>131</v>
      </c>
      <c r="AE398" s="45">
        <v>3</v>
      </c>
      <c r="AG398" s="15">
        <v>73431</v>
      </c>
      <c r="AH398" s="46">
        <v>220293</v>
      </c>
      <c r="AL398" s="48">
        <v>8</v>
      </c>
      <c r="AN398" s="45">
        <v>17623.439999999999</v>
      </c>
      <c r="AO398" s="48">
        <v>33311</v>
      </c>
      <c r="AQ398" s="52" t="s">
        <v>7050</v>
      </c>
      <c r="AR398" s="52">
        <v>156</v>
      </c>
      <c r="AS398" s="52">
        <v>632</v>
      </c>
    </row>
    <row r="399" spans="3:45" x14ac:dyDescent="0.25">
      <c r="C399" s="39" t="s">
        <v>5855</v>
      </c>
      <c r="D399" s="38" t="s">
        <v>3039</v>
      </c>
      <c r="E399" s="38" t="s">
        <v>25</v>
      </c>
      <c r="F399" s="39" t="s">
        <v>1409</v>
      </c>
      <c r="G399" t="s">
        <v>1409</v>
      </c>
      <c r="H399" s="21">
        <v>9106032151</v>
      </c>
      <c r="I399" t="s">
        <v>1409</v>
      </c>
      <c r="J399" s="40" t="s">
        <v>7866</v>
      </c>
      <c r="L399" s="42" t="s">
        <v>26</v>
      </c>
      <c r="M399" s="42" t="s">
        <v>1846</v>
      </c>
      <c r="N399" s="43" t="s">
        <v>1409</v>
      </c>
      <c r="O399" s="15" t="s">
        <v>6266</v>
      </c>
      <c r="S399" s="40" t="s">
        <v>7867</v>
      </c>
      <c r="V399" s="40" t="s">
        <v>7867</v>
      </c>
      <c r="Y399" s="15" t="s">
        <v>6179</v>
      </c>
      <c r="AB399" s="51">
        <v>5111</v>
      </c>
      <c r="AC399" s="51">
        <v>131</v>
      </c>
      <c r="AE399" s="45">
        <v>3</v>
      </c>
      <c r="AG399" s="15">
        <v>111058</v>
      </c>
      <c r="AH399" s="46">
        <v>333174</v>
      </c>
      <c r="AL399" s="48">
        <v>8</v>
      </c>
      <c r="AN399" s="45">
        <v>26653.920000000002</v>
      </c>
      <c r="AO399" s="48">
        <v>33311</v>
      </c>
      <c r="AQ399" s="52" t="s">
        <v>7050</v>
      </c>
      <c r="AR399" s="52">
        <v>156</v>
      </c>
      <c r="AS399" s="52">
        <v>632</v>
      </c>
    </row>
    <row r="400" spans="3:45" x14ac:dyDescent="0.25">
      <c r="C400" s="39" t="s">
        <v>5855</v>
      </c>
      <c r="D400" s="38" t="s">
        <v>3039</v>
      </c>
      <c r="E400" s="38" t="s">
        <v>25</v>
      </c>
      <c r="F400" s="39" t="s">
        <v>1409</v>
      </c>
      <c r="G400" t="s">
        <v>1409</v>
      </c>
      <c r="H400" s="21">
        <v>9106032247</v>
      </c>
      <c r="I400" t="s">
        <v>1409</v>
      </c>
      <c r="J400" s="40" t="s">
        <v>7870</v>
      </c>
      <c r="L400" s="42" t="s">
        <v>26</v>
      </c>
      <c r="M400" s="42" t="s">
        <v>1548</v>
      </c>
      <c r="N400" s="43" t="s">
        <v>1409</v>
      </c>
      <c r="O400" s="15" t="s">
        <v>6267</v>
      </c>
      <c r="S400" s="40" t="s">
        <v>7871</v>
      </c>
      <c r="V400" s="40" t="s">
        <v>7871</v>
      </c>
      <c r="Y400" s="15" t="s">
        <v>6179</v>
      </c>
      <c r="AB400" s="51">
        <v>5111</v>
      </c>
      <c r="AC400" s="51">
        <v>131</v>
      </c>
      <c r="AE400" s="45">
        <v>1</v>
      </c>
      <c r="AG400" s="15">
        <v>111058</v>
      </c>
      <c r="AH400" s="46">
        <v>111058</v>
      </c>
      <c r="AL400" s="48">
        <v>8</v>
      </c>
      <c r="AN400" s="45">
        <v>8884.64</v>
      </c>
      <c r="AO400" s="48">
        <v>33311</v>
      </c>
      <c r="AQ400" s="52" t="s">
        <v>7050</v>
      </c>
      <c r="AR400" s="52">
        <v>156</v>
      </c>
      <c r="AS400" s="52">
        <v>632</v>
      </c>
    </row>
    <row r="401" spans="3:45" x14ac:dyDescent="0.25">
      <c r="C401" s="39" t="s">
        <v>5855</v>
      </c>
      <c r="D401" s="38" t="s">
        <v>3039</v>
      </c>
      <c r="E401" s="38" t="s">
        <v>25</v>
      </c>
      <c r="F401" s="39" t="s">
        <v>1409</v>
      </c>
      <c r="G401" t="s">
        <v>1409</v>
      </c>
      <c r="H401" s="21">
        <v>9106032277</v>
      </c>
      <c r="I401" t="s">
        <v>1409</v>
      </c>
      <c r="J401" s="40" t="s">
        <v>7872</v>
      </c>
      <c r="L401" s="42" t="s">
        <v>26</v>
      </c>
      <c r="M401" s="42" t="s">
        <v>1527</v>
      </c>
      <c r="N401" s="43" t="s">
        <v>1409</v>
      </c>
      <c r="O401" s="15" t="s">
        <v>6271</v>
      </c>
      <c r="S401" s="40" t="s">
        <v>7873</v>
      </c>
      <c r="V401" s="40" t="s">
        <v>7873</v>
      </c>
      <c r="Y401" s="15" t="s">
        <v>6179</v>
      </c>
      <c r="AB401" s="51">
        <v>5111</v>
      </c>
      <c r="AC401" s="51">
        <v>131</v>
      </c>
      <c r="AE401" s="45">
        <v>1</v>
      </c>
      <c r="AG401" s="15">
        <v>111058</v>
      </c>
      <c r="AH401" s="46">
        <v>111058</v>
      </c>
      <c r="AL401" s="48">
        <v>8</v>
      </c>
      <c r="AN401" s="45">
        <v>8884.64</v>
      </c>
      <c r="AO401" s="48">
        <v>33311</v>
      </c>
      <c r="AQ401" s="52" t="s">
        <v>7050</v>
      </c>
      <c r="AR401" s="52">
        <v>156</v>
      </c>
      <c r="AS401" s="52">
        <v>632</v>
      </c>
    </row>
    <row r="402" spans="3:45" x14ac:dyDescent="0.25">
      <c r="C402" s="39" t="s">
        <v>5855</v>
      </c>
      <c r="D402" s="38" t="s">
        <v>3039</v>
      </c>
      <c r="E402" s="38" t="s">
        <v>25</v>
      </c>
      <c r="F402" s="39" t="s">
        <v>1409</v>
      </c>
      <c r="G402" t="s">
        <v>1409</v>
      </c>
      <c r="H402" s="21">
        <v>9106032421</v>
      </c>
      <c r="I402" t="s">
        <v>1409</v>
      </c>
      <c r="J402" s="40" t="s">
        <v>7878</v>
      </c>
      <c r="L402" s="42" t="s">
        <v>26</v>
      </c>
      <c r="M402" s="42" t="s">
        <v>1419</v>
      </c>
      <c r="N402" s="43" t="s">
        <v>1409</v>
      </c>
      <c r="O402" s="15" t="s">
        <v>5917</v>
      </c>
      <c r="S402" s="40" t="s">
        <v>7879</v>
      </c>
      <c r="V402" s="40" t="s">
        <v>7879</v>
      </c>
      <c r="Y402" s="15" t="s">
        <v>6227</v>
      </c>
      <c r="AB402" s="51">
        <v>5111</v>
      </c>
      <c r="AC402" s="51">
        <v>131</v>
      </c>
      <c r="AE402" s="45">
        <v>2</v>
      </c>
      <c r="AG402" s="15">
        <v>46000</v>
      </c>
      <c r="AH402" s="46">
        <v>92000</v>
      </c>
      <c r="AL402" s="48">
        <v>8</v>
      </c>
      <c r="AN402" s="45">
        <v>7360</v>
      </c>
      <c r="AO402" s="48">
        <v>33311</v>
      </c>
      <c r="AQ402" s="52" t="s">
        <v>7050</v>
      </c>
      <c r="AR402" s="52">
        <v>156</v>
      </c>
      <c r="AS402" s="52">
        <v>632</v>
      </c>
    </row>
    <row r="403" spans="3:45" x14ac:dyDescent="0.25">
      <c r="C403" s="39" t="s">
        <v>5855</v>
      </c>
      <c r="D403" s="38" t="s">
        <v>3039</v>
      </c>
      <c r="E403" s="38" t="s">
        <v>25</v>
      </c>
      <c r="F403" s="39" t="s">
        <v>1409</v>
      </c>
      <c r="G403" t="s">
        <v>1409</v>
      </c>
      <c r="H403" s="21">
        <v>9106032443</v>
      </c>
      <c r="I403" t="s">
        <v>1409</v>
      </c>
      <c r="J403" s="40" t="s">
        <v>7880</v>
      </c>
      <c r="L403" s="42" t="s">
        <v>26</v>
      </c>
      <c r="M403" s="42" t="s">
        <v>1762</v>
      </c>
      <c r="N403" s="43" t="s">
        <v>1409</v>
      </c>
      <c r="O403" s="15" t="s">
        <v>6266</v>
      </c>
      <c r="S403" s="40" t="s">
        <v>7881</v>
      </c>
      <c r="V403" s="40" t="s">
        <v>7881</v>
      </c>
      <c r="Y403" s="15" t="s">
        <v>6179</v>
      </c>
      <c r="AB403" s="51">
        <v>5111</v>
      </c>
      <c r="AC403" s="51">
        <v>131</v>
      </c>
      <c r="AE403" s="45">
        <v>1</v>
      </c>
      <c r="AG403" s="15">
        <v>111058</v>
      </c>
      <c r="AH403" s="46">
        <v>111058</v>
      </c>
      <c r="AL403" s="48">
        <v>8</v>
      </c>
      <c r="AN403" s="45">
        <v>8884.64</v>
      </c>
      <c r="AO403" s="48">
        <v>33311</v>
      </c>
      <c r="AQ403" s="52" t="s">
        <v>7050</v>
      </c>
      <c r="AR403" s="52">
        <v>156</v>
      </c>
      <c r="AS403" s="52">
        <v>632</v>
      </c>
    </row>
    <row r="404" spans="3:45" x14ac:dyDescent="0.25">
      <c r="C404" s="39" t="s">
        <v>5855</v>
      </c>
      <c r="D404" s="38" t="s">
        <v>3039</v>
      </c>
      <c r="E404" s="38" t="s">
        <v>25</v>
      </c>
      <c r="F404" s="39" t="s">
        <v>1409</v>
      </c>
      <c r="G404" t="s">
        <v>1409</v>
      </c>
      <c r="H404" s="21">
        <v>9106032443</v>
      </c>
      <c r="I404" t="s">
        <v>1409</v>
      </c>
      <c r="J404" s="40" t="s">
        <v>7880</v>
      </c>
      <c r="L404" s="42" t="s">
        <v>26</v>
      </c>
      <c r="M404" s="42" t="s">
        <v>1762</v>
      </c>
      <c r="N404" s="43" t="s">
        <v>1409</v>
      </c>
      <c r="O404" s="15" t="s">
        <v>6266</v>
      </c>
      <c r="S404" s="40" t="s">
        <v>7881</v>
      </c>
      <c r="V404" s="40" t="s">
        <v>7881</v>
      </c>
      <c r="Y404" s="15" t="s">
        <v>6227</v>
      </c>
      <c r="AB404" s="51">
        <v>5111</v>
      </c>
      <c r="AC404" s="51">
        <v>131</v>
      </c>
      <c r="AE404" s="45">
        <v>1</v>
      </c>
      <c r="AG404" s="15">
        <v>46000</v>
      </c>
      <c r="AH404" s="46">
        <v>46000</v>
      </c>
      <c r="AL404" s="48">
        <v>8</v>
      </c>
      <c r="AN404" s="45">
        <v>3680</v>
      </c>
      <c r="AO404" s="48">
        <v>33311</v>
      </c>
      <c r="AQ404" s="52" t="s">
        <v>7050</v>
      </c>
      <c r="AR404" s="52">
        <v>156</v>
      </c>
      <c r="AS404" s="52">
        <v>632</v>
      </c>
    </row>
    <row r="405" spans="3:45" x14ac:dyDescent="0.25">
      <c r="C405" s="39" t="s">
        <v>5855</v>
      </c>
      <c r="D405" s="38" t="s">
        <v>3039</v>
      </c>
      <c r="E405" s="38" t="s">
        <v>25</v>
      </c>
      <c r="F405" s="39" t="s">
        <v>1409</v>
      </c>
      <c r="G405" t="s">
        <v>1409</v>
      </c>
      <c r="H405" s="21">
        <v>9106032443</v>
      </c>
      <c r="I405" t="s">
        <v>1409</v>
      </c>
      <c r="J405" s="40" t="s">
        <v>7880</v>
      </c>
      <c r="L405" s="42" t="s">
        <v>26</v>
      </c>
      <c r="M405" s="42" t="s">
        <v>1762</v>
      </c>
      <c r="N405" s="43" t="s">
        <v>1409</v>
      </c>
      <c r="O405" s="15" t="s">
        <v>6266</v>
      </c>
      <c r="S405" s="40" t="s">
        <v>7881</v>
      </c>
      <c r="V405" s="40" t="s">
        <v>7881</v>
      </c>
      <c r="Y405" s="15" t="s">
        <v>6130</v>
      </c>
      <c r="AB405" s="51">
        <v>5111</v>
      </c>
      <c r="AC405" s="51">
        <v>131</v>
      </c>
      <c r="AE405" s="45">
        <v>3</v>
      </c>
      <c r="AG405" s="15">
        <v>73431</v>
      </c>
      <c r="AH405" s="46">
        <v>220293</v>
      </c>
      <c r="AL405" s="48">
        <v>8</v>
      </c>
      <c r="AN405" s="45">
        <v>17623.439999999999</v>
      </c>
      <c r="AO405" s="48">
        <v>33311</v>
      </c>
      <c r="AQ405" s="52" t="s">
        <v>7050</v>
      </c>
      <c r="AR405" s="52">
        <v>156</v>
      </c>
      <c r="AS405" s="52">
        <v>632</v>
      </c>
    </row>
    <row r="406" spans="3:45" x14ac:dyDescent="0.25">
      <c r="C406" s="39" t="s">
        <v>5855</v>
      </c>
      <c r="D406" s="38" t="s">
        <v>3039</v>
      </c>
      <c r="E406" s="38" t="s">
        <v>25</v>
      </c>
      <c r="F406" s="39" t="s">
        <v>1409</v>
      </c>
      <c r="G406" t="s">
        <v>1409</v>
      </c>
      <c r="H406" s="21">
        <v>9106032550</v>
      </c>
      <c r="I406" t="s">
        <v>1409</v>
      </c>
      <c r="J406" s="40" t="s">
        <v>7882</v>
      </c>
      <c r="L406" s="42" t="s">
        <v>26</v>
      </c>
      <c r="M406" s="42" t="s">
        <v>2069</v>
      </c>
      <c r="N406" s="43" t="s">
        <v>1409</v>
      </c>
      <c r="O406" s="15" t="s">
        <v>6057</v>
      </c>
      <c r="S406" s="40" t="s">
        <v>7883</v>
      </c>
      <c r="V406" s="40" t="s">
        <v>7883</v>
      </c>
      <c r="Y406" s="15" t="s">
        <v>6143</v>
      </c>
      <c r="AB406" s="51">
        <v>5111</v>
      </c>
      <c r="AC406" s="51">
        <v>131</v>
      </c>
      <c r="AE406" s="45">
        <v>3</v>
      </c>
      <c r="AG406" s="15">
        <v>70950</v>
      </c>
      <c r="AH406" s="46">
        <v>212850</v>
      </c>
      <c r="AL406" s="48">
        <v>8</v>
      </c>
      <c r="AN406" s="45">
        <v>17028</v>
      </c>
      <c r="AO406" s="48">
        <v>33311</v>
      </c>
      <c r="AQ406" s="52" t="s">
        <v>7050</v>
      </c>
      <c r="AR406" s="52">
        <v>156</v>
      </c>
      <c r="AS406" s="52">
        <v>632</v>
      </c>
    </row>
    <row r="407" spans="3:45" x14ac:dyDescent="0.25">
      <c r="C407" s="39" t="s">
        <v>5855</v>
      </c>
      <c r="D407" s="38" t="s">
        <v>3039</v>
      </c>
      <c r="E407" s="38" t="s">
        <v>25</v>
      </c>
      <c r="F407" s="39" t="s">
        <v>1409</v>
      </c>
      <c r="G407" t="s">
        <v>1409</v>
      </c>
      <c r="H407" s="21">
        <v>9106032576</v>
      </c>
      <c r="I407" t="s">
        <v>1409</v>
      </c>
      <c r="J407" s="40" t="s">
        <v>7886</v>
      </c>
      <c r="L407" s="42" t="s">
        <v>26</v>
      </c>
      <c r="M407" s="42" t="s">
        <v>1422</v>
      </c>
      <c r="N407" s="43" t="s">
        <v>1409</v>
      </c>
      <c r="O407" s="15" t="s">
        <v>5917</v>
      </c>
      <c r="S407" s="40" t="s">
        <v>7887</v>
      </c>
      <c r="V407" s="40" t="s">
        <v>7887</v>
      </c>
      <c r="Y407" s="15" t="s">
        <v>6181</v>
      </c>
      <c r="AB407" s="51">
        <v>5111</v>
      </c>
      <c r="AC407" s="51">
        <v>131</v>
      </c>
      <c r="AE407" s="45">
        <v>2</v>
      </c>
      <c r="AG407" s="15">
        <v>50400</v>
      </c>
      <c r="AH407" s="46">
        <v>100800</v>
      </c>
      <c r="AL407" s="48">
        <v>8</v>
      </c>
      <c r="AN407" s="45">
        <v>8064</v>
      </c>
      <c r="AO407" s="48">
        <v>33311</v>
      </c>
      <c r="AQ407" s="52" t="s">
        <v>7050</v>
      </c>
      <c r="AR407" s="52">
        <v>156</v>
      </c>
      <c r="AS407" s="52">
        <v>632</v>
      </c>
    </row>
    <row r="408" spans="3:45" x14ac:dyDescent="0.25">
      <c r="C408" s="39" t="s">
        <v>5855</v>
      </c>
      <c r="D408" s="38" t="s">
        <v>3039</v>
      </c>
      <c r="E408" s="38" t="s">
        <v>25</v>
      </c>
      <c r="F408" s="39" t="s">
        <v>1409</v>
      </c>
      <c r="G408" t="s">
        <v>1409</v>
      </c>
      <c r="H408" s="21">
        <v>9106032683</v>
      </c>
      <c r="I408" t="s">
        <v>1409</v>
      </c>
      <c r="J408" s="40" t="s">
        <v>7888</v>
      </c>
      <c r="L408" s="42" t="s">
        <v>26</v>
      </c>
      <c r="M408" s="42" t="s">
        <v>1593</v>
      </c>
      <c r="N408" s="43" t="s">
        <v>1409</v>
      </c>
      <c r="O408" s="15" t="s">
        <v>5937</v>
      </c>
      <c r="S408" s="40" t="s">
        <v>7889</v>
      </c>
      <c r="V408" s="40" t="s">
        <v>7889</v>
      </c>
      <c r="Y408" s="15" t="s">
        <v>6183</v>
      </c>
      <c r="AB408" s="51">
        <v>5111</v>
      </c>
      <c r="AC408" s="51">
        <v>131</v>
      </c>
      <c r="AE408" s="45">
        <v>3</v>
      </c>
      <c r="AG408" s="15">
        <v>41150</v>
      </c>
      <c r="AH408" s="46">
        <v>123450</v>
      </c>
      <c r="AL408" s="48">
        <v>8</v>
      </c>
      <c r="AN408" s="45">
        <v>9876</v>
      </c>
      <c r="AO408" s="48">
        <v>33311</v>
      </c>
      <c r="AQ408" s="52" t="s">
        <v>7050</v>
      </c>
      <c r="AR408" s="52">
        <v>156</v>
      </c>
      <c r="AS408" s="52">
        <v>632</v>
      </c>
    </row>
    <row r="409" spans="3:45" x14ac:dyDescent="0.25">
      <c r="C409" s="39" t="s">
        <v>5855</v>
      </c>
      <c r="D409" s="38" t="s">
        <v>3039</v>
      </c>
      <c r="E409" s="38" t="s">
        <v>25</v>
      </c>
      <c r="F409" s="39" t="s">
        <v>1409</v>
      </c>
      <c r="G409" t="s">
        <v>1409</v>
      </c>
      <c r="H409" s="21">
        <v>9106032736</v>
      </c>
      <c r="I409" t="s">
        <v>1409</v>
      </c>
      <c r="J409" s="40" t="s">
        <v>7894</v>
      </c>
      <c r="L409" s="42" t="s">
        <v>26</v>
      </c>
      <c r="M409" s="42" t="s">
        <v>1707</v>
      </c>
      <c r="N409" s="43" t="s">
        <v>1409</v>
      </c>
      <c r="O409" s="15" t="s">
        <v>6266</v>
      </c>
      <c r="S409" s="40" t="s">
        <v>7895</v>
      </c>
      <c r="V409" s="40" t="s">
        <v>7895</v>
      </c>
      <c r="Y409" s="15" t="s">
        <v>6172</v>
      </c>
      <c r="AB409" s="51">
        <v>5111</v>
      </c>
      <c r="AC409" s="51">
        <v>131</v>
      </c>
      <c r="AE409" s="45">
        <v>2</v>
      </c>
      <c r="AG409" s="15">
        <v>49500</v>
      </c>
      <c r="AH409" s="46">
        <v>99000</v>
      </c>
      <c r="AL409" s="48">
        <v>8</v>
      </c>
      <c r="AN409" s="45">
        <v>7920</v>
      </c>
      <c r="AO409" s="48">
        <v>33311</v>
      </c>
      <c r="AQ409" s="52" t="s">
        <v>7050</v>
      </c>
      <c r="AR409" s="52">
        <v>156</v>
      </c>
      <c r="AS409" s="52">
        <v>632</v>
      </c>
    </row>
    <row r="410" spans="3:45" x14ac:dyDescent="0.25">
      <c r="C410" s="39" t="s">
        <v>5855</v>
      </c>
      <c r="D410" s="38" t="s">
        <v>3039</v>
      </c>
      <c r="E410" s="38" t="s">
        <v>25</v>
      </c>
      <c r="F410" s="39" t="s">
        <v>1409</v>
      </c>
      <c r="G410" t="s">
        <v>1409</v>
      </c>
      <c r="H410" s="21">
        <v>9106032715</v>
      </c>
      <c r="I410" t="s">
        <v>1409</v>
      </c>
      <c r="J410" s="40" t="s">
        <v>7896</v>
      </c>
      <c r="L410" s="42" t="s">
        <v>26</v>
      </c>
      <c r="M410" s="42" t="s">
        <v>1455</v>
      </c>
      <c r="N410" s="43" t="s">
        <v>1409</v>
      </c>
      <c r="O410" s="15" t="s">
        <v>5917</v>
      </c>
      <c r="S410" s="40" t="s">
        <v>7887</v>
      </c>
      <c r="V410" s="40" t="s">
        <v>7887</v>
      </c>
      <c r="Y410" s="15" t="s">
        <v>6172</v>
      </c>
      <c r="AB410" s="51">
        <v>5111</v>
      </c>
      <c r="AC410" s="51">
        <v>131</v>
      </c>
      <c r="AE410" s="45">
        <v>2</v>
      </c>
      <c r="AG410" s="15">
        <v>49500</v>
      </c>
      <c r="AH410" s="46">
        <v>99000</v>
      </c>
      <c r="AL410" s="48">
        <v>8</v>
      </c>
      <c r="AN410" s="45">
        <v>7920</v>
      </c>
      <c r="AO410" s="48">
        <v>33311</v>
      </c>
      <c r="AQ410" s="52" t="s">
        <v>7050</v>
      </c>
      <c r="AR410" s="52">
        <v>156</v>
      </c>
      <c r="AS410" s="52">
        <v>632</v>
      </c>
    </row>
    <row r="411" spans="3:45" x14ac:dyDescent="0.25">
      <c r="C411" s="39" t="s">
        <v>5855</v>
      </c>
      <c r="D411" s="38" t="s">
        <v>3039</v>
      </c>
      <c r="E411" s="38" t="s">
        <v>25</v>
      </c>
      <c r="F411" s="39" t="s">
        <v>1409</v>
      </c>
      <c r="G411" t="s">
        <v>1409</v>
      </c>
      <c r="H411" s="21">
        <v>9106032715</v>
      </c>
      <c r="I411" t="s">
        <v>1409</v>
      </c>
      <c r="J411" s="40" t="s">
        <v>7896</v>
      </c>
      <c r="L411" s="42" t="s">
        <v>26</v>
      </c>
      <c r="M411" s="42" t="s">
        <v>1455</v>
      </c>
      <c r="N411" s="43" t="s">
        <v>1409</v>
      </c>
      <c r="O411" s="15" t="s">
        <v>5917</v>
      </c>
      <c r="S411" s="40" t="s">
        <v>7887</v>
      </c>
      <c r="V411" s="40" t="s">
        <v>7887</v>
      </c>
      <c r="Y411" s="15" t="s">
        <v>6183</v>
      </c>
      <c r="AB411" s="51">
        <v>5111</v>
      </c>
      <c r="AC411" s="51">
        <v>131</v>
      </c>
      <c r="AE411" s="45">
        <v>2</v>
      </c>
      <c r="AG411" s="15">
        <v>41150</v>
      </c>
      <c r="AH411" s="46">
        <v>82300</v>
      </c>
      <c r="AL411" s="48">
        <v>8</v>
      </c>
      <c r="AN411" s="45">
        <v>6584</v>
      </c>
      <c r="AO411" s="48">
        <v>33311</v>
      </c>
      <c r="AQ411" s="52" t="s">
        <v>7050</v>
      </c>
      <c r="AR411" s="52">
        <v>156</v>
      </c>
      <c r="AS411" s="52">
        <v>632</v>
      </c>
    </row>
    <row r="412" spans="3:45" x14ac:dyDescent="0.25">
      <c r="C412" s="39" t="s">
        <v>5855</v>
      </c>
      <c r="D412" s="38" t="s">
        <v>3039</v>
      </c>
      <c r="E412" s="38" t="s">
        <v>25</v>
      </c>
      <c r="F412" s="39" t="s">
        <v>1409</v>
      </c>
      <c r="G412" t="s">
        <v>1409</v>
      </c>
      <c r="H412" s="21">
        <v>9106032821</v>
      </c>
      <c r="I412" t="s">
        <v>1409</v>
      </c>
      <c r="J412" s="40" t="s">
        <v>7901</v>
      </c>
      <c r="L412" s="42" t="s">
        <v>26</v>
      </c>
      <c r="M412" s="42" t="s">
        <v>2126</v>
      </c>
      <c r="N412" s="43" t="s">
        <v>1409</v>
      </c>
      <c r="O412" s="15" t="s">
        <v>6074</v>
      </c>
      <c r="S412" s="40" t="s">
        <v>7902</v>
      </c>
      <c r="V412" s="40" t="s">
        <v>7902</v>
      </c>
      <c r="Y412" s="15" t="s">
        <v>6183</v>
      </c>
      <c r="AB412" s="51">
        <v>5111</v>
      </c>
      <c r="AC412" s="51">
        <v>131</v>
      </c>
      <c r="AE412" s="45">
        <v>1</v>
      </c>
      <c r="AG412" s="15">
        <v>41150</v>
      </c>
      <c r="AH412" s="46">
        <v>41150</v>
      </c>
      <c r="AL412" s="48">
        <v>8</v>
      </c>
      <c r="AN412" s="45">
        <v>3292</v>
      </c>
      <c r="AO412" s="48">
        <v>33311</v>
      </c>
      <c r="AQ412" s="52" t="s">
        <v>7050</v>
      </c>
      <c r="AR412" s="52">
        <v>156</v>
      </c>
      <c r="AS412" s="52">
        <v>632</v>
      </c>
    </row>
    <row r="413" spans="3:45" x14ac:dyDescent="0.25">
      <c r="C413" s="39" t="s">
        <v>5855</v>
      </c>
      <c r="D413" s="38" t="s">
        <v>3039</v>
      </c>
      <c r="E413" s="38" t="s">
        <v>25</v>
      </c>
      <c r="F413" s="39" t="s">
        <v>1409</v>
      </c>
      <c r="G413" t="s">
        <v>1409</v>
      </c>
      <c r="H413" s="21">
        <v>9106032893</v>
      </c>
      <c r="I413" t="s">
        <v>1409</v>
      </c>
      <c r="J413" s="40" t="s">
        <v>7904</v>
      </c>
      <c r="L413" s="42" t="s">
        <v>26</v>
      </c>
      <c r="M413" s="42" t="s">
        <v>2057</v>
      </c>
      <c r="N413" s="43" t="s">
        <v>1409</v>
      </c>
      <c r="O413" s="15" t="s">
        <v>6266</v>
      </c>
      <c r="S413" s="40" t="s">
        <v>7905</v>
      </c>
      <c r="V413" s="40" t="s">
        <v>7905</v>
      </c>
      <c r="Y413" s="15" t="s">
        <v>6128</v>
      </c>
      <c r="AB413" s="51">
        <v>5111</v>
      </c>
      <c r="AC413" s="51">
        <v>131</v>
      </c>
      <c r="AE413" s="45">
        <v>1</v>
      </c>
      <c r="AG413" s="15">
        <v>60885</v>
      </c>
      <c r="AH413" s="46">
        <v>60885</v>
      </c>
      <c r="AL413" s="48">
        <v>8</v>
      </c>
      <c r="AN413" s="45">
        <v>4870.8</v>
      </c>
      <c r="AO413" s="48">
        <v>33311</v>
      </c>
      <c r="AQ413" s="52" t="s">
        <v>7050</v>
      </c>
      <c r="AR413" s="52">
        <v>156</v>
      </c>
      <c r="AS413" s="52">
        <v>632</v>
      </c>
    </row>
    <row r="414" spans="3:45" x14ac:dyDescent="0.25">
      <c r="C414" s="39" t="s">
        <v>5855</v>
      </c>
      <c r="D414" s="38" t="s">
        <v>3039</v>
      </c>
      <c r="E414" s="38" t="s">
        <v>25</v>
      </c>
      <c r="F414" s="39" t="s">
        <v>1409</v>
      </c>
      <c r="G414" t="s">
        <v>1409</v>
      </c>
      <c r="H414" s="21">
        <v>9106032906</v>
      </c>
      <c r="I414" t="s">
        <v>1409</v>
      </c>
      <c r="J414" s="40" t="s">
        <v>7908</v>
      </c>
      <c r="L414" s="42" t="s">
        <v>26</v>
      </c>
      <c r="M414" s="42" t="s">
        <v>1771</v>
      </c>
      <c r="N414" s="43" t="s">
        <v>1409</v>
      </c>
      <c r="O414" s="15" t="s">
        <v>6032</v>
      </c>
      <c r="S414" s="40" t="s">
        <v>7909</v>
      </c>
      <c r="V414" s="40" t="s">
        <v>7909</v>
      </c>
      <c r="Y414" s="15" t="s">
        <v>6128</v>
      </c>
      <c r="AB414" s="51">
        <v>5111</v>
      </c>
      <c r="AC414" s="51">
        <v>131</v>
      </c>
      <c r="AE414" s="45">
        <v>2</v>
      </c>
      <c r="AG414" s="15">
        <v>60885</v>
      </c>
      <c r="AH414" s="46">
        <v>121770</v>
      </c>
      <c r="AL414" s="48">
        <v>8</v>
      </c>
      <c r="AN414" s="45">
        <v>9741.6</v>
      </c>
      <c r="AO414" s="48">
        <v>33311</v>
      </c>
      <c r="AQ414" s="52" t="s">
        <v>7050</v>
      </c>
      <c r="AR414" s="52">
        <v>156</v>
      </c>
      <c r="AS414" s="52">
        <v>632</v>
      </c>
    </row>
    <row r="415" spans="3:45" x14ac:dyDescent="0.25">
      <c r="C415" s="39" t="s">
        <v>5855</v>
      </c>
      <c r="D415" s="38" t="s">
        <v>3039</v>
      </c>
      <c r="E415" s="38" t="s">
        <v>25</v>
      </c>
      <c r="F415" s="39" t="s">
        <v>1409</v>
      </c>
      <c r="G415" t="s">
        <v>1409</v>
      </c>
      <c r="H415" s="21">
        <v>9106032906</v>
      </c>
      <c r="I415" t="s">
        <v>1409</v>
      </c>
      <c r="J415" s="40" t="s">
        <v>7908</v>
      </c>
      <c r="L415" s="42" t="s">
        <v>26</v>
      </c>
      <c r="M415" s="42" t="s">
        <v>1771</v>
      </c>
      <c r="N415" s="43" t="s">
        <v>1409</v>
      </c>
      <c r="O415" s="15" t="s">
        <v>6032</v>
      </c>
      <c r="S415" s="40" t="s">
        <v>7909</v>
      </c>
      <c r="V415" s="40" t="s">
        <v>7909</v>
      </c>
      <c r="Y415" s="15" t="s">
        <v>6183</v>
      </c>
      <c r="AB415" s="51">
        <v>5111</v>
      </c>
      <c r="AC415" s="51">
        <v>131</v>
      </c>
      <c r="AE415" s="45">
        <v>1</v>
      </c>
      <c r="AG415" s="15">
        <v>41150</v>
      </c>
      <c r="AH415" s="46">
        <v>41150</v>
      </c>
      <c r="AL415" s="48">
        <v>8</v>
      </c>
      <c r="AN415" s="45">
        <v>3292</v>
      </c>
      <c r="AO415" s="48">
        <v>33311</v>
      </c>
      <c r="AQ415" s="52" t="s">
        <v>7050</v>
      </c>
      <c r="AR415" s="52">
        <v>156</v>
      </c>
      <c r="AS415" s="52">
        <v>632</v>
      </c>
    </row>
    <row r="416" spans="3:45" x14ac:dyDescent="0.25">
      <c r="C416" s="39" t="s">
        <v>5855</v>
      </c>
      <c r="D416" s="38" t="s">
        <v>3039</v>
      </c>
      <c r="E416" s="38" t="s">
        <v>25</v>
      </c>
      <c r="F416" s="39" t="s">
        <v>1409</v>
      </c>
      <c r="G416" t="s">
        <v>1409</v>
      </c>
      <c r="H416" s="21">
        <v>9106032986</v>
      </c>
      <c r="I416" t="s">
        <v>1409</v>
      </c>
      <c r="J416" s="40" t="s">
        <v>7912</v>
      </c>
      <c r="L416" s="42" t="s">
        <v>26</v>
      </c>
      <c r="M416" s="42" t="s">
        <v>1665</v>
      </c>
      <c r="N416" s="43" t="s">
        <v>1409</v>
      </c>
      <c r="O416" s="15" t="s">
        <v>5937</v>
      </c>
      <c r="S416" s="40" t="s">
        <v>7913</v>
      </c>
      <c r="V416" s="40" t="s">
        <v>7913</v>
      </c>
      <c r="Y416" s="15" t="s">
        <v>6128</v>
      </c>
      <c r="AB416" s="51">
        <v>5111</v>
      </c>
      <c r="AC416" s="51">
        <v>131</v>
      </c>
      <c r="AE416" s="45">
        <v>1</v>
      </c>
      <c r="AG416" s="15">
        <v>60885</v>
      </c>
      <c r="AH416" s="46">
        <v>60885</v>
      </c>
      <c r="AL416" s="48">
        <v>8</v>
      </c>
      <c r="AN416" s="45">
        <v>4870.8</v>
      </c>
      <c r="AO416" s="48">
        <v>33311</v>
      </c>
      <c r="AQ416" s="52" t="s">
        <v>7050</v>
      </c>
      <c r="AR416" s="52">
        <v>156</v>
      </c>
      <c r="AS416" s="52">
        <v>632</v>
      </c>
    </row>
    <row r="417" spans="3:45" x14ac:dyDescent="0.25">
      <c r="C417" s="39" t="s">
        <v>5855</v>
      </c>
      <c r="D417" s="38" t="s">
        <v>3039</v>
      </c>
      <c r="E417" s="38" t="s">
        <v>25</v>
      </c>
      <c r="F417" s="39" t="s">
        <v>1409</v>
      </c>
      <c r="G417" t="s">
        <v>1409</v>
      </c>
      <c r="H417" s="21">
        <v>9106032975</v>
      </c>
      <c r="I417" t="s">
        <v>1409</v>
      </c>
      <c r="J417" s="40" t="s">
        <v>7914</v>
      </c>
      <c r="L417" s="42" t="s">
        <v>26</v>
      </c>
      <c r="M417" s="42" t="s">
        <v>1874</v>
      </c>
      <c r="N417" s="43" t="s">
        <v>1409</v>
      </c>
      <c r="O417" s="15" t="s">
        <v>6271</v>
      </c>
      <c r="S417" s="40" t="s">
        <v>7915</v>
      </c>
      <c r="V417" s="40" t="s">
        <v>7915</v>
      </c>
      <c r="Y417" s="15" t="s">
        <v>6183</v>
      </c>
      <c r="AB417" s="51">
        <v>5111</v>
      </c>
      <c r="AC417" s="51">
        <v>131</v>
      </c>
      <c r="AE417" s="45">
        <v>1</v>
      </c>
      <c r="AG417" s="15">
        <v>41150</v>
      </c>
      <c r="AH417" s="46">
        <v>41150</v>
      </c>
      <c r="AL417" s="48">
        <v>8</v>
      </c>
      <c r="AN417" s="45">
        <v>3292</v>
      </c>
      <c r="AO417" s="48">
        <v>33311</v>
      </c>
      <c r="AQ417" s="52" t="s">
        <v>7050</v>
      </c>
      <c r="AR417" s="52">
        <v>156</v>
      </c>
      <c r="AS417" s="52">
        <v>632</v>
      </c>
    </row>
    <row r="418" spans="3:45" x14ac:dyDescent="0.25">
      <c r="C418" s="39" t="s">
        <v>5855</v>
      </c>
      <c r="D418" s="38" t="s">
        <v>3039</v>
      </c>
      <c r="E418" s="38" t="s">
        <v>25</v>
      </c>
      <c r="F418" s="39" t="s">
        <v>1409</v>
      </c>
      <c r="G418" t="s">
        <v>1409</v>
      </c>
      <c r="H418" s="21">
        <v>9106033003</v>
      </c>
      <c r="I418" t="s">
        <v>1409</v>
      </c>
      <c r="J418" s="40" t="s">
        <v>7916</v>
      </c>
      <c r="L418" s="42" t="s">
        <v>26</v>
      </c>
      <c r="M418" s="42" t="s">
        <v>1578</v>
      </c>
      <c r="N418" s="43" t="s">
        <v>1409</v>
      </c>
      <c r="O418" s="15" t="s">
        <v>6266</v>
      </c>
      <c r="S418" s="40" t="s">
        <v>7917</v>
      </c>
      <c r="V418" s="40" t="s">
        <v>7917</v>
      </c>
      <c r="Y418" s="15" t="s">
        <v>6179</v>
      </c>
      <c r="AB418" s="51">
        <v>5111</v>
      </c>
      <c r="AC418" s="51">
        <v>131</v>
      </c>
      <c r="AE418" s="45">
        <v>2</v>
      </c>
      <c r="AG418" s="15">
        <v>111058</v>
      </c>
      <c r="AH418" s="46">
        <v>222116</v>
      </c>
      <c r="AL418" s="48">
        <v>8</v>
      </c>
      <c r="AN418" s="45">
        <v>17769.28</v>
      </c>
      <c r="AO418" s="48">
        <v>33311</v>
      </c>
      <c r="AQ418" s="52" t="s">
        <v>7050</v>
      </c>
      <c r="AR418" s="52">
        <v>156</v>
      </c>
      <c r="AS418" s="52">
        <v>632</v>
      </c>
    </row>
    <row r="419" spans="3:45" x14ac:dyDescent="0.25">
      <c r="C419" s="39" t="s">
        <v>5855</v>
      </c>
      <c r="D419" s="38" t="s">
        <v>3039</v>
      </c>
      <c r="E419" s="38" t="s">
        <v>25</v>
      </c>
      <c r="F419" s="39" t="s">
        <v>1409</v>
      </c>
      <c r="G419" t="s">
        <v>1409</v>
      </c>
      <c r="H419" s="21">
        <v>9106033067</v>
      </c>
      <c r="I419" t="s">
        <v>1409</v>
      </c>
      <c r="J419" s="40" t="s">
        <v>7918</v>
      </c>
      <c r="L419" s="42" t="s">
        <v>26</v>
      </c>
      <c r="M419" s="42" t="s">
        <v>1635</v>
      </c>
      <c r="N419" s="43" t="s">
        <v>1409</v>
      </c>
      <c r="O419" s="15" t="s">
        <v>6268</v>
      </c>
      <c r="S419" s="40" t="s">
        <v>7919</v>
      </c>
      <c r="V419" s="40" t="s">
        <v>7919</v>
      </c>
      <c r="Y419" s="15" t="s">
        <v>6181</v>
      </c>
      <c r="AB419" s="51">
        <v>5111</v>
      </c>
      <c r="AC419" s="51">
        <v>131</v>
      </c>
      <c r="AE419" s="45">
        <v>2</v>
      </c>
      <c r="AG419" s="15">
        <v>50400</v>
      </c>
      <c r="AH419" s="46">
        <v>100800</v>
      </c>
      <c r="AL419" s="48">
        <v>8</v>
      </c>
      <c r="AN419" s="45">
        <v>8064</v>
      </c>
      <c r="AO419" s="48">
        <v>33311</v>
      </c>
      <c r="AQ419" s="52" t="s">
        <v>7050</v>
      </c>
      <c r="AR419" s="52">
        <v>156</v>
      </c>
      <c r="AS419" s="52">
        <v>632</v>
      </c>
    </row>
    <row r="420" spans="3:45" x14ac:dyDescent="0.25">
      <c r="C420" s="39" t="s">
        <v>5855</v>
      </c>
      <c r="D420" s="38" t="s">
        <v>3039</v>
      </c>
      <c r="E420" s="38" t="s">
        <v>25</v>
      </c>
      <c r="F420" s="39" t="s">
        <v>1409</v>
      </c>
      <c r="G420" t="s">
        <v>1409</v>
      </c>
      <c r="H420" s="21">
        <v>9106033088</v>
      </c>
      <c r="I420" t="s">
        <v>1409</v>
      </c>
      <c r="J420" s="40" t="s">
        <v>7920</v>
      </c>
      <c r="L420" s="42" t="s">
        <v>26</v>
      </c>
      <c r="M420" s="42" t="s">
        <v>1871</v>
      </c>
      <c r="N420" s="43" t="s">
        <v>1409</v>
      </c>
      <c r="O420" s="15" t="s">
        <v>6266</v>
      </c>
      <c r="S420" s="40" t="s">
        <v>7921</v>
      </c>
      <c r="V420" s="40" t="s">
        <v>7921</v>
      </c>
      <c r="Y420" s="15" t="s">
        <v>6179</v>
      </c>
      <c r="AB420" s="51">
        <v>5111</v>
      </c>
      <c r="AC420" s="51">
        <v>131</v>
      </c>
      <c r="AE420" s="45">
        <v>1</v>
      </c>
      <c r="AG420" s="15">
        <v>111058</v>
      </c>
      <c r="AH420" s="46">
        <v>111058</v>
      </c>
      <c r="AL420" s="48">
        <v>8</v>
      </c>
      <c r="AN420" s="45">
        <v>8884.64</v>
      </c>
      <c r="AO420" s="48">
        <v>33311</v>
      </c>
      <c r="AQ420" s="52" t="s">
        <v>7050</v>
      </c>
      <c r="AR420" s="52">
        <v>156</v>
      </c>
      <c r="AS420" s="52">
        <v>632</v>
      </c>
    </row>
    <row r="421" spans="3:45" x14ac:dyDescent="0.25">
      <c r="C421" s="39" t="s">
        <v>5855</v>
      </c>
      <c r="D421" s="38" t="s">
        <v>3039</v>
      </c>
      <c r="E421" s="38" t="s">
        <v>25</v>
      </c>
      <c r="F421" s="39" t="s">
        <v>1409</v>
      </c>
      <c r="G421" t="s">
        <v>1409</v>
      </c>
      <c r="H421" s="21">
        <v>9106033063</v>
      </c>
      <c r="I421" t="s">
        <v>1409</v>
      </c>
      <c r="J421" s="40" t="s">
        <v>7922</v>
      </c>
      <c r="L421" s="42" t="s">
        <v>26</v>
      </c>
      <c r="M421" s="42" t="s">
        <v>1596</v>
      </c>
      <c r="N421" s="43" t="s">
        <v>1409</v>
      </c>
      <c r="O421" s="15" t="s">
        <v>5917</v>
      </c>
      <c r="S421" s="40" t="s">
        <v>7923</v>
      </c>
      <c r="V421" s="40" t="s">
        <v>7923</v>
      </c>
      <c r="Y421" s="15" t="s">
        <v>6179</v>
      </c>
      <c r="AB421" s="51">
        <v>5111</v>
      </c>
      <c r="AC421" s="51">
        <v>131</v>
      </c>
      <c r="AE421" s="45">
        <v>4</v>
      </c>
      <c r="AG421" s="15">
        <v>111058</v>
      </c>
      <c r="AH421" s="46">
        <v>444232</v>
      </c>
      <c r="AL421" s="48">
        <v>8</v>
      </c>
      <c r="AN421" s="45">
        <v>35538.559999999998</v>
      </c>
      <c r="AO421" s="48">
        <v>33311</v>
      </c>
      <c r="AQ421" s="52" t="s">
        <v>7050</v>
      </c>
      <c r="AR421" s="52">
        <v>156</v>
      </c>
      <c r="AS421" s="52">
        <v>632</v>
      </c>
    </row>
    <row r="422" spans="3:45" x14ac:dyDescent="0.25">
      <c r="C422" s="39" t="s">
        <v>5855</v>
      </c>
      <c r="D422" s="38" t="s">
        <v>3039</v>
      </c>
      <c r="E422" s="38" t="s">
        <v>25</v>
      </c>
      <c r="F422" s="39" t="s">
        <v>1409</v>
      </c>
      <c r="G422" t="s">
        <v>1409</v>
      </c>
      <c r="H422" s="21">
        <v>9106033127</v>
      </c>
      <c r="I422" t="s">
        <v>1409</v>
      </c>
      <c r="J422" s="40" t="s">
        <v>7929</v>
      </c>
      <c r="L422" s="42" t="s">
        <v>26</v>
      </c>
      <c r="M422" s="42" t="s">
        <v>1632</v>
      </c>
      <c r="N422" s="43" t="s">
        <v>1409</v>
      </c>
      <c r="O422" s="15" t="s">
        <v>5917</v>
      </c>
      <c r="S422" s="40" t="s">
        <v>7930</v>
      </c>
      <c r="V422" s="40" t="s">
        <v>7930</v>
      </c>
      <c r="Y422" s="15" t="s">
        <v>6179</v>
      </c>
      <c r="AB422" s="51">
        <v>5111</v>
      </c>
      <c r="AC422" s="51">
        <v>131</v>
      </c>
      <c r="AE422" s="45">
        <v>1</v>
      </c>
      <c r="AG422" s="15">
        <v>111058</v>
      </c>
      <c r="AH422" s="46">
        <v>111058</v>
      </c>
      <c r="AL422" s="48">
        <v>8</v>
      </c>
      <c r="AN422" s="45">
        <v>8884.64</v>
      </c>
      <c r="AO422" s="48">
        <v>33311</v>
      </c>
      <c r="AQ422" s="52" t="s">
        <v>7050</v>
      </c>
      <c r="AR422" s="52">
        <v>156</v>
      </c>
      <c r="AS422" s="52">
        <v>632</v>
      </c>
    </row>
    <row r="423" spans="3:45" x14ac:dyDescent="0.25">
      <c r="C423" s="39" t="s">
        <v>5855</v>
      </c>
      <c r="D423" s="38" t="s">
        <v>3039</v>
      </c>
      <c r="E423" s="38" t="s">
        <v>25</v>
      </c>
      <c r="F423" s="39" t="s">
        <v>1409</v>
      </c>
      <c r="G423" t="s">
        <v>1409</v>
      </c>
      <c r="H423" s="21">
        <v>9106033170</v>
      </c>
      <c r="I423" t="s">
        <v>1409</v>
      </c>
      <c r="J423" s="40" t="s">
        <v>7931</v>
      </c>
      <c r="L423" s="42" t="s">
        <v>26</v>
      </c>
      <c r="M423" s="42" t="s">
        <v>1928</v>
      </c>
      <c r="N423" s="43" t="s">
        <v>1409</v>
      </c>
      <c r="O423" s="15" t="s">
        <v>6104</v>
      </c>
      <c r="S423" s="40" t="s">
        <v>7173</v>
      </c>
      <c r="V423" s="40" t="s">
        <v>7173</v>
      </c>
      <c r="Y423" s="15" t="s">
        <v>6130</v>
      </c>
      <c r="AB423" s="51">
        <v>5111</v>
      </c>
      <c r="AC423" s="51">
        <v>131</v>
      </c>
      <c r="AE423" s="45">
        <v>1</v>
      </c>
      <c r="AG423" s="15">
        <v>73431</v>
      </c>
      <c r="AH423" s="46">
        <v>73431</v>
      </c>
      <c r="AL423" s="48">
        <v>8</v>
      </c>
      <c r="AN423" s="45">
        <v>5874.4800000000005</v>
      </c>
      <c r="AO423" s="48">
        <v>33311</v>
      </c>
      <c r="AQ423" s="52" t="s">
        <v>7050</v>
      </c>
      <c r="AR423" s="52">
        <v>156</v>
      </c>
      <c r="AS423" s="52">
        <v>632</v>
      </c>
    </row>
    <row r="424" spans="3:45" x14ac:dyDescent="0.25">
      <c r="C424" s="39" t="s">
        <v>5855</v>
      </c>
      <c r="D424" s="38" t="s">
        <v>3039</v>
      </c>
      <c r="E424" s="38" t="s">
        <v>25</v>
      </c>
      <c r="F424" s="39" t="s">
        <v>1409</v>
      </c>
      <c r="G424" t="s">
        <v>1409</v>
      </c>
      <c r="H424" s="21">
        <v>9106033258</v>
      </c>
      <c r="I424" t="s">
        <v>1409</v>
      </c>
      <c r="J424" s="40" t="s">
        <v>7934</v>
      </c>
      <c r="L424" s="42" t="s">
        <v>26</v>
      </c>
      <c r="M424" s="42" t="s">
        <v>1440</v>
      </c>
      <c r="N424" s="43" t="s">
        <v>1409</v>
      </c>
      <c r="O424" s="15" t="s">
        <v>6074</v>
      </c>
      <c r="S424" s="40" t="s">
        <v>7935</v>
      </c>
      <c r="V424" s="40" t="s">
        <v>7935</v>
      </c>
      <c r="Y424" s="15" t="s">
        <v>6179</v>
      </c>
      <c r="AB424" s="51">
        <v>5111</v>
      </c>
      <c r="AC424" s="51">
        <v>131</v>
      </c>
      <c r="AE424" s="45">
        <v>1</v>
      </c>
      <c r="AG424" s="15">
        <v>111058</v>
      </c>
      <c r="AH424" s="46">
        <v>111058</v>
      </c>
      <c r="AL424" s="48">
        <v>8</v>
      </c>
      <c r="AN424" s="45">
        <v>8884.64</v>
      </c>
      <c r="AO424" s="48">
        <v>33311</v>
      </c>
      <c r="AQ424" s="52" t="s">
        <v>7050</v>
      </c>
      <c r="AR424" s="52">
        <v>156</v>
      </c>
      <c r="AS424" s="52">
        <v>632</v>
      </c>
    </row>
    <row r="425" spans="3:45" x14ac:dyDescent="0.25">
      <c r="C425" s="39" t="s">
        <v>5855</v>
      </c>
      <c r="D425" s="38" t="s">
        <v>3039</v>
      </c>
      <c r="E425" s="38" t="s">
        <v>25</v>
      </c>
      <c r="F425" s="39" t="s">
        <v>1409</v>
      </c>
      <c r="G425" t="s">
        <v>1409</v>
      </c>
      <c r="H425" s="21">
        <v>9106033272</v>
      </c>
      <c r="I425" t="s">
        <v>1409</v>
      </c>
      <c r="J425" s="40" t="s">
        <v>7936</v>
      </c>
      <c r="L425" s="42" t="s">
        <v>26</v>
      </c>
      <c r="M425" s="42" t="s">
        <v>1862</v>
      </c>
      <c r="N425" s="43" t="s">
        <v>1409</v>
      </c>
      <c r="O425" s="15" t="s">
        <v>6032</v>
      </c>
      <c r="S425" s="40" t="s">
        <v>7937</v>
      </c>
      <c r="V425" s="40" t="s">
        <v>7937</v>
      </c>
      <c r="Y425" s="15" t="s">
        <v>6227</v>
      </c>
      <c r="AB425" s="51">
        <v>5111</v>
      </c>
      <c r="AC425" s="51">
        <v>131</v>
      </c>
      <c r="AE425" s="45">
        <v>2</v>
      </c>
      <c r="AG425" s="15">
        <v>46000</v>
      </c>
      <c r="AH425" s="46">
        <v>92000</v>
      </c>
      <c r="AL425" s="48">
        <v>8</v>
      </c>
      <c r="AN425" s="45">
        <v>7360</v>
      </c>
      <c r="AO425" s="48">
        <v>33311</v>
      </c>
      <c r="AQ425" s="52" t="s">
        <v>7050</v>
      </c>
      <c r="AR425" s="52">
        <v>156</v>
      </c>
      <c r="AS425" s="52">
        <v>632</v>
      </c>
    </row>
    <row r="426" spans="3:45" x14ac:dyDescent="0.25">
      <c r="C426" s="39" t="s">
        <v>5855</v>
      </c>
      <c r="D426" s="38" t="s">
        <v>3039</v>
      </c>
      <c r="E426" s="38" t="s">
        <v>25</v>
      </c>
      <c r="F426" s="39" t="s">
        <v>1409</v>
      </c>
      <c r="G426" t="s">
        <v>1409</v>
      </c>
      <c r="H426" s="21">
        <v>9106033327</v>
      </c>
      <c r="I426" t="s">
        <v>1409</v>
      </c>
      <c r="J426" s="40" t="s">
        <v>7939</v>
      </c>
      <c r="L426" s="42" t="s">
        <v>26</v>
      </c>
      <c r="M426" s="42" t="s">
        <v>1964</v>
      </c>
      <c r="N426" s="43" t="s">
        <v>1409</v>
      </c>
      <c r="O426" s="15" t="s">
        <v>5994</v>
      </c>
      <c r="S426" s="40" t="s">
        <v>7940</v>
      </c>
      <c r="V426" s="40" t="s">
        <v>7940</v>
      </c>
      <c r="Y426" s="15" t="s">
        <v>6179</v>
      </c>
      <c r="AB426" s="51">
        <v>5111</v>
      </c>
      <c r="AC426" s="51">
        <v>131</v>
      </c>
      <c r="AE426" s="45">
        <v>1</v>
      </c>
      <c r="AG426" s="15">
        <v>111058</v>
      </c>
      <c r="AH426" s="46">
        <v>111058</v>
      </c>
      <c r="AL426" s="48">
        <v>8</v>
      </c>
      <c r="AN426" s="45">
        <v>8884.64</v>
      </c>
      <c r="AO426" s="48">
        <v>33311</v>
      </c>
      <c r="AQ426" s="52" t="s">
        <v>7050</v>
      </c>
      <c r="AR426" s="52">
        <v>156</v>
      </c>
      <c r="AS426" s="52">
        <v>632</v>
      </c>
    </row>
    <row r="427" spans="3:45" x14ac:dyDescent="0.25">
      <c r="C427" s="39" t="s">
        <v>5855</v>
      </c>
      <c r="D427" s="38" t="s">
        <v>3039</v>
      </c>
      <c r="E427" s="38" t="s">
        <v>25</v>
      </c>
      <c r="F427" s="39" t="s">
        <v>1409</v>
      </c>
      <c r="G427" t="s">
        <v>1409</v>
      </c>
      <c r="H427" s="21">
        <v>9106033327</v>
      </c>
      <c r="I427" t="s">
        <v>1409</v>
      </c>
      <c r="J427" s="40" t="s">
        <v>7939</v>
      </c>
      <c r="L427" s="42" t="s">
        <v>26</v>
      </c>
      <c r="M427" s="42" t="s">
        <v>1964</v>
      </c>
      <c r="N427" s="43" t="s">
        <v>1409</v>
      </c>
      <c r="O427" s="15" t="s">
        <v>5994</v>
      </c>
      <c r="S427" s="40" t="s">
        <v>7940</v>
      </c>
      <c r="V427" s="40" t="s">
        <v>7940</v>
      </c>
      <c r="Y427" s="15" t="s">
        <v>6254</v>
      </c>
      <c r="AB427" s="51">
        <v>5111</v>
      </c>
      <c r="AC427" s="51">
        <v>131</v>
      </c>
      <c r="AE427" s="45">
        <v>4</v>
      </c>
      <c r="AG427" s="15">
        <v>45588</v>
      </c>
      <c r="AH427" s="46">
        <v>182352</v>
      </c>
      <c r="AL427" s="48">
        <v>8</v>
      </c>
      <c r="AN427" s="45">
        <v>14588.16</v>
      </c>
      <c r="AO427" s="48">
        <v>33311</v>
      </c>
      <c r="AQ427" s="52" t="s">
        <v>7050</v>
      </c>
      <c r="AR427" s="52">
        <v>156</v>
      </c>
      <c r="AS427" s="52">
        <v>632</v>
      </c>
    </row>
    <row r="428" spans="3:45" x14ac:dyDescent="0.25">
      <c r="C428" s="39" t="s">
        <v>5855</v>
      </c>
      <c r="D428" s="38" t="s">
        <v>3039</v>
      </c>
      <c r="E428" s="38" t="s">
        <v>25</v>
      </c>
      <c r="F428" s="39" t="s">
        <v>1409</v>
      </c>
      <c r="G428" t="s">
        <v>1409</v>
      </c>
      <c r="H428" s="21">
        <v>9106033420</v>
      </c>
      <c r="I428" t="s">
        <v>1409</v>
      </c>
      <c r="J428" s="40" t="s">
        <v>7943</v>
      </c>
      <c r="L428" s="42" t="s">
        <v>26</v>
      </c>
      <c r="M428" s="42" t="s">
        <v>1880</v>
      </c>
      <c r="N428" s="43" t="s">
        <v>1409</v>
      </c>
      <c r="O428" s="15" t="s">
        <v>6267</v>
      </c>
      <c r="S428" s="40" t="s">
        <v>7944</v>
      </c>
      <c r="V428" s="40" t="s">
        <v>7944</v>
      </c>
      <c r="Y428" s="15" t="s">
        <v>6179</v>
      </c>
      <c r="AB428" s="51">
        <v>5111</v>
      </c>
      <c r="AC428" s="51">
        <v>131</v>
      </c>
      <c r="AE428" s="45">
        <v>1</v>
      </c>
      <c r="AG428" s="15">
        <v>111058</v>
      </c>
      <c r="AH428" s="46">
        <v>111058</v>
      </c>
      <c r="AL428" s="48">
        <v>8</v>
      </c>
      <c r="AN428" s="45">
        <v>8884.64</v>
      </c>
      <c r="AO428" s="48">
        <v>33311</v>
      </c>
      <c r="AQ428" s="52" t="s">
        <v>7050</v>
      </c>
      <c r="AR428" s="52">
        <v>156</v>
      </c>
      <c r="AS428" s="52">
        <v>632</v>
      </c>
    </row>
    <row r="429" spans="3:45" x14ac:dyDescent="0.25">
      <c r="C429" s="39" t="s">
        <v>5855</v>
      </c>
      <c r="D429" s="38" t="s">
        <v>3039</v>
      </c>
      <c r="E429" s="38" t="s">
        <v>25</v>
      </c>
      <c r="F429" s="39" t="s">
        <v>1409</v>
      </c>
      <c r="G429" t="s">
        <v>1409</v>
      </c>
      <c r="H429" s="21">
        <v>9106033577</v>
      </c>
      <c r="I429" t="s">
        <v>1409</v>
      </c>
      <c r="J429" s="40" t="s">
        <v>7945</v>
      </c>
      <c r="L429" s="42" t="s">
        <v>26</v>
      </c>
      <c r="M429" s="42" t="s">
        <v>1931</v>
      </c>
      <c r="N429" s="43" t="s">
        <v>1409</v>
      </c>
      <c r="O429" s="15" t="s">
        <v>6104</v>
      </c>
      <c r="S429" s="40" t="s">
        <v>7946</v>
      </c>
      <c r="V429" s="40" t="s">
        <v>7946</v>
      </c>
      <c r="Y429" s="15" t="s">
        <v>6172</v>
      </c>
      <c r="AB429" s="51">
        <v>5111</v>
      </c>
      <c r="AC429" s="51">
        <v>131</v>
      </c>
      <c r="AE429" s="45">
        <v>1</v>
      </c>
      <c r="AG429" s="15">
        <v>49500</v>
      </c>
      <c r="AH429" s="46">
        <v>49500</v>
      </c>
      <c r="AL429" s="48">
        <v>8</v>
      </c>
      <c r="AN429" s="45">
        <v>3960</v>
      </c>
      <c r="AO429" s="48">
        <v>33311</v>
      </c>
      <c r="AQ429" s="52" t="s">
        <v>7050</v>
      </c>
      <c r="AR429" s="52">
        <v>156</v>
      </c>
      <c r="AS429" s="52">
        <v>632</v>
      </c>
    </row>
    <row r="430" spans="3:45" x14ac:dyDescent="0.25">
      <c r="C430" s="39" t="s">
        <v>5855</v>
      </c>
      <c r="D430" s="38" t="s">
        <v>3039</v>
      </c>
      <c r="E430" s="38" t="s">
        <v>25</v>
      </c>
      <c r="F430" s="39" t="s">
        <v>1409</v>
      </c>
      <c r="G430" t="s">
        <v>1409</v>
      </c>
      <c r="H430" s="21">
        <v>9106033580</v>
      </c>
      <c r="I430" t="s">
        <v>1409</v>
      </c>
      <c r="J430" s="40" t="s">
        <v>7947</v>
      </c>
      <c r="L430" s="42" t="s">
        <v>26</v>
      </c>
      <c r="M430" s="42" t="s">
        <v>1731</v>
      </c>
      <c r="N430" s="43" t="s">
        <v>1409</v>
      </c>
      <c r="O430" s="15" t="s">
        <v>5917</v>
      </c>
      <c r="S430" s="40" t="s">
        <v>7382</v>
      </c>
      <c r="V430" s="40" t="s">
        <v>7382</v>
      </c>
      <c r="Y430" s="15" t="s">
        <v>6179</v>
      </c>
      <c r="AB430" s="51">
        <v>5111</v>
      </c>
      <c r="AC430" s="51">
        <v>131</v>
      </c>
      <c r="AE430" s="45">
        <v>1</v>
      </c>
      <c r="AG430" s="15">
        <v>111058</v>
      </c>
      <c r="AH430" s="46">
        <v>111058</v>
      </c>
      <c r="AL430" s="48">
        <v>8</v>
      </c>
      <c r="AN430" s="45">
        <v>8884.64</v>
      </c>
      <c r="AO430" s="48">
        <v>33311</v>
      </c>
      <c r="AQ430" s="52" t="s">
        <v>7050</v>
      </c>
      <c r="AR430" s="52">
        <v>156</v>
      </c>
      <c r="AS430" s="52">
        <v>632</v>
      </c>
    </row>
    <row r="431" spans="3:45" x14ac:dyDescent="0.25">
      <c r="C431" s="39" t="s">
        <v>5855</v>
      </c>
      <c r="D431" s="38" t="s">
        <v>3039</v>
      </c>
      <c r="E431" s="38" t="s">
        <v>25</v>
      </c>
      <c r="F431" s="39" t="s">
        <v>1409</v>
      </c>
      <c r="G431" t="s">
        <v>1409</v>
      </c>
      <c r="H431" s="21">
        <v>9106033446</v>
      </c>
      <c r="I431" t="s">
        <v>1409</v>
      </c>
      <c r="J431" s="40" t="s">
        <v>7948</v>
      </c>
      <c r="L431" s="42" t="s">
        <v>26</v>
      </c>
      <c r="M431" s="42" t="s">
        <v>2123</v>
      </c>
      <c r="N431" s="43" t="s">
        <v>1409</v>
      </c>
      <c r="O431" s="15" t="s">
        <v>6061</v>
      </c>
      <c r="S431" s="40" t="s">
        <v>7949</v>
      </c>
      <c r="V431" s="40" t="s">
        <v>7949</v>
      </c>
      <c r="Y431" s="15" t="s">
        <v>6181</v>
      </c>
      <c r="AB431" s="51">
        <v>5111</v>
      </c>
      <c r="AC431" s="51">
        <v>131</v>
      </c>
      <c r="AE431" s="45">
        <v>1</v>
      </c>
      <c r="AG431" s="15">
        <v>50400</v>
      </c>
      <c r="AH431" s="46">
        <v>50400</v>
      </c>
      <c r="AL431" s="48">
        <v>8</v>
      </c>
      <c r="AN431" s="45">
        <v>4032</v>
      </c>
      <c r="AO431" s="48">
        <v>33311</v>
      </c>
      <c r="AQ431" s="52" t="s">
        <v>7050</v>
      </c>
      <c r="AR431" s="52">
        <v>156</v>
      </c>
      <c r="AS431" s="52">
        <v>632</v>
      </c>
    </row>
    <row r="432" spans="3:45" x14ac:dyDescent="0.25">
      <c r="C432" s="39" t="s">
        <v>5855</v>
      </c>
      <c r="D432" s="38" t="s">
        <v>3039</v>
      </c>
      <c r="E432" s="38" t="s">
        <v>25</v>
      </c>
      <c r="F432" s="39" t="s">
        <v>1409</v>
      </c>
      <c r="G432" t="s">
        <v>1409</v>
      </c>
      <c r="H432" s="21">
        <v>9106033617</v>
      </c>
      <c r="I432" t="s">
        <v>1409</v>
      </c>
      <c r="J432" s="40" t="s">
        <v>7950</v>
      </c>
      <c r="L432" s="42" t="s">
        <v>26</v>
      </c>
      <c r="M432" s="42" t="s">
        <v>1554</v>
      </c>
      <c r="N432" s="43" t="s">
        <v>1409</v>
      </c>
      <c r="O432" s="15" t="s">
        <v>6266</v>
      </c>
      <c r="S432" s="40" t="s">
        <v>7951</v>
      </c>
      <c r="V432" s="40" t="s">
        <v>7951</v>
      </c>
      <c r="Y432" s="15" t="s">
        <v>6179</v>
      </c>
      <c r="AB432" s="51">
        <v>5111</v>
      </c>
      <c r="AC432" s="51">
        <v>131</v>
      </c>
      <c r="AE432" s="45">
        <v>3</v>
      </c>
      <c r="AG432" s="15">
        <v>111058</v>
      </c>
      <c r="AH432" s="46">
        <v>333174</v>
      </c>
      <c r="AL432" s="48">
        <v>8</v>
      </c>
      <c r="AN432" s="45">
        <v>26653.920000000002</v>
      </c>
      <c r="AO432" s="48">
        <v>33311</v>
      </c>
      <c r="AQ432" s="52" t="s">
        <v>7050</v>
      </c>
      <c r="AR432" s="52">
        <v>156</v>
      </c>
      <c r="AS432" s="52">
        <v>632</v>
      </c>
    </row>
    <row r="433" spans="3:45" x14ac:dyDescent="0.25">
      <c r="C433" s="39" t="s">
        <v>5855</v>
      </c>
      <c r="D433" s="38" t="s">
        <v>3039</v>
      </c>
      <c r="E433" s="38" t="s">
        <v>25</v>
      </c>
      <c r="F433" s="39" t="s">
        <v>1409</v>
      </c>
      <c r="G433" t="s">
        <v>1409</v>
      </c>
      <c r="H433" s="21">
        <v>9106033617</v>
      </c>
      <c r="I433" t="s">
        <v>1409</v>
      </c>
      <c r="J433" s="40" t="s">
        <v>7950</v>
      </c>
      <c r="L433" s="42" t="s">
        <v>26</v>
      </c>
      <c r="M433" s="42" t="s">
        <v>1554</v>
      </c>
      <c r="N433" s="43" t="s">
        <v>1409</v>
      </c>
      <c r="O433" s="15" t="s">
        <v>6266</v>
      </c>
      <c r="S433" s="40" t="s">
        <v>7951</v>
      </c>
      <c r="V433" s="40" t="s">
        <v>7951</v>
      </c>
      <c r="Y433" s="15" t="s">
        <v>6227</v>
      </c>
      <c r="AB433" s="51">
        <v>5111</v>
      </c>
      <c r="AC433" s="51">
        <v>131</v>
      </c>
      <c r="AE433" s="45">
        <v>2</v>
      </c>
      <c r="AG433" s="15">
        <v>46000</v>
      </c>
      <c r="AH433" s="46">
        <v>92000</v>
      </c>
      <c r="AL433" s="48">
        <v>8</v>
      </c>
      <c r="AN433" s="45">
        <v>7360</v>
      </c>
      <c r="AO433" s="48">
        <v>33311</v>
      </c>
      <c r="AQ433" s="52" t="s">
        <v>7050</v>
      </c>
      <c r="AR433" s="52">
        <v>156</v>
      </c>
      <c r="AS433" s="52">
        <v>632</v>
      </c>
    </row>
    <row r="434" spans="3:45" x14ac:dyDescent="0.25">
      <c r="C434" s="39" t="s">
        <v>5855</v>
      </c>
      <c r="D434" s="38" t="s">
        <v>3039</v>
      </c>
      <c r="E434" s="38" t="s">
        <v>25</v>
      </c>
      <c r="F434" s="39" t="s">
        <v>2159</v>
      </c>
      <c r="G434" t="s">
        <v>2159</v>
      </c>
      <c r="H434" s="21">
        <v>9106033665</v>
      </c>
      <c r="I434" t="s">
        <v>2159</v>
      </c>
      <c r="J434" s="40" t="s">
        <v>7952</v>
      </c>
      <c r="L434" s="42" t="s">
        <v>26</v>
      </c>
      <c r="M434" s="42" t="s">
        <v>2466</v>
      </c>
      <c r="N434" s="43" t="s">
        <v>2159</v>
      </c>
      <c r="O434" s="15" t="s">
        <v>5973</v>
      </c>
      <c r="S434" s="40" t="s">
        <v>7953</v>
      </c>
      <c r="V434" s="40" t="s">
        <v>7953</v>
      </c>
      <c r="Y434" s="15" t="s">
        <v>6179</v>
      </c>
      <c r="AB434" s="51">
        <v>5111</v>
      </c>
      <c r="AC434" s="51">
        <v>131</v>
      </c>
      <c r="AE434" s="45">
        <v>1</v>
      </c>
      <c r="AG434" s="15">
        <v>111058</v>
      </c>
      <c r="AH434" s="46">
        <v>111058</v>
      </c>
      <c r="AL434" s="48">
        <v>8</v>
      </c>
      <c r="AN434" s="45">
        <v>8884.64</v>
      </c>
      <c r="AO434" s="48">
        <v>33311</v>
      </c>
      <c r="AQ434" s="52" t="s">
        <v>7050</v>
      </c>
      <c r="AR434" s="52">
        <v>156</v>
      </c>
      <c r="AS434" s="52">
        <v>632</v>
      </c>
    </row>
    <row r="435" spans="3:45" x14ac:dyDescent="0.25">
      <c r="C435" s="39" t="s">
        <v>5855</v>
      </c>
      <c r="D435" s="38" t="s">
        <v>3039</v>
      </c>
      <c r="E435" s="38" t="s">
        <v>25</v>
      </c>
      <c r="F435" s="39" t="s">
        <v>2159</v>
      </c>
      <c r="G435" t="s">
        <v>2159</v>
      </c>
      <c r="H435" s="21">
        <v>9106033686</v>
      </c>
      <c r="I435" t="s">
        <v>2159</v>
      </c>
      <c r="J435" s="40" t="s">
        <v>7954</v>
      </c>
      <c r="L435" s="42" t="s">
        <v>26</v>
      </c>
      <c r="M435" s="42" t="s">
        <v>2853</v>
      </c>
      <c r="N435" s="43" t="s">
        <v>2159</v>
      </c>
      <c r="O435" s="15" t="s">
        <v>5969</v>
      </c>
      <c r="S435" s="40" t="s">
        <v>7955</v>
      </c>
      <c r="V435" s="40" t="s">
        <v>7955</v>
      </c>
      <c r="Y435" s="15" t="s">
        <v>6179</v>
      </c>
      <c r="AB435" s="51">
        <v>5111</v>
      </c>
      <c r="AC435" s="51">
        <v>131</v>
      </c>
      <c r="AE435" s="45">
        <v>1</v>
      </c>
      <c r="AG435" s="15">
        <v>111058</v>
      </c>
      <c r="AH435" s="46">
        <v>111058</v>
      </c>
      <c r="AL435" s="48">
        <v>8</v>
      </c>
      <c r="AN435" s="45">
        <v>8884.64</v>
      </c>
      <c r="AO435" s="48">
        <v>33311</v>
      </c>
      <c r="AQ435" s="52" t="s">
        <v>7050</v>
      </c>
      <c r="AR435" s="52">
        <v>156</v>
      </c>
      <c r="AS435" s="52">
        <v>632</v>
      </c>
    </row>
    <row r="436" spans="3:45" x14ac:dyDescent="0.25">
      <c r="C436" s="39" t="s">
        <v>5855</v>
      </c>
      <c r="D436" s="38" t="s">
        <v>3039</v>
      </c>
      <c r="E436" s="38" t="s">
        <v>25</v>
      </c>
      <c r="F436" s="39" t="s">
        <v>2159</v>
      </c>
      <c r="G436" t="s">
        <v>2159</v>
      </c>
      <c r="H436" s="21">
        <v>9106033703</v>
      </c>
      <c r="I436" t="s">
        <v>2159</v>
      </c>
      <c r="J436" s="40" t="s">
        <v>7959</v>
      </c>
      <c r="L436" s="42" t="s">
        <v>26</v>
      </c>
      <c r="M436" s="42" t="s">
        <v>2868</v>
      </c>
      <c r="N436" s="43" t="s">
        <v>2159</v>
      </c>
      <c r="O436" s="15" t="s">
        <v>5917</v>
      </c>
      <c r="S436" s="40" t="s">
        <v>7075</v>
      </c>
      <c r="V436" s="40" t="s">
        <v>7075</v>
      </c>
      <c r="Y436" s="15" t="s">
        <v>6227</v>
      </c>
      <c r="AB436" s="51">
        <v>5111</v>
      </c>
      <c r="AC436" s="51">
        <v>131</v>
      </c>
      <c r="AE436" s="45">
        <v>1</v>
      </c>
      <c r="AG436" s="15">
        <v>46000</v>
      </c>
      <c r="AH436" s="46">
        <v>46000</v>
      </c>
      <c r="AL436" s="48">
        <v>8</v>
      </c>
      <c r="AN436" s="45">
        <v>3680</v>
      </c>
      <c r="AO436" s="48">
        <v>33311</v>
      </c>
      <c r="AQ436" s="52" t="s">
        <v>7050</v>
      </c>
      <c r="AR436" s="52">
        <v>156</v>
      </c>
      <c r="AS436" s="52">
        <v>632</v>
      </c>
    </row>
    <row r="437" spans="3:45" x14ac:dyDescent="0.25">
      <c r="C437" s="39" t="s">
        <v>5855</v>
      </c>
      <c r="D437" s="38" t="s">
        <v>3039</v>
      </c>
      <c r="E437" s="38" t="s">
        <v>25</v>
      </c>
      <c r="F437" s="39" t="s">
        <v>2159</v>
      </c>
      <c r="G437" t="s">
        <v>2159</v>
      </c>
      <c r="H437" s="21">
        <v>9106033830</v>
      </c>
      <c r="I437" t="s">
        <v>2159</v>
      </c>
      <c r="J437" s="40" t="s">
        <v>7962</v>
      </c>
      <c r="L437" s="42" t="s">
        <v>26</v>
      </c>
      <c r="M437" s="42" t="s">
        <v>2610</v>
      </c>
      <c r="N437" s="43" t="s">
        <v>2159</v>
      </c>
      <c r="O437" s="15" t="s">
        <v>6266</v>
      </c>
      <c r="S437" s="40" t="s">
        <v>7963</v>
      </c>
      <c r="V437" s="40" t="s">
        <v>7963</v>
      </c>
      <c r="Y437" s="15" t="s">
        <v>6179</v>
      </c>
      <c r="AB437" s="51">
        <v>5111</v>
      </c>
      <c r="AC437" s="51">
        <v>131</v>
      </c>
      <c r="AE437" s="45">
        <v>1</v>
      </c>
      <c r="AG437" s="15">
        <v>111058</v>
      </c>
      <c r="AH437" s="46">
        <v>111058</v>
      </c>
      <c r="AL437" s="48">
        <v>8</v>
      </c>
      <c r="AN437" s="45">
        <v>8884.64</v>
      </c>
      <c r="AO437" s="48">
        <v>33311</v>
      </c>
      <c r="AQ437" s="52" t="s">
        <v>7050</v>
      </c>
      <c r="AR437" s="52">
        <v>156</v>
      </c>
      <c r="AS437" s="52">
        <v>632</v>
      </c>
    </row>
    <row r="438" spans="3:45" x14ac:dyDescent="0.25">
      <c r="C438" s="39" t="s">
        <v>5855</v>
      </c>
      <c r="D438" s="38" t="s">
        <v>3039</v>
      </c>
      <c r="E438" s="38" t="s">
        <v>25</v>
      </c>
      <c r="F438" s="39" t="s">
        <v>2159</v>
      </c>
      <c r="G438" t="s">
        <v>2159</v>
      </c>
      <c r="H438" s="21">
        <v>9106033822</v>
      </c>
      <c r="I438" t="s">
        <v>2159</v>
      </c>
      <c r="J438" s="40" t="s">
        <v>7964</v>
      </c>
      <c r="L438" s="42" t="s">
        <v>26</v>
      </c>
      <c r="M438" s="42" t="s">
        <v>2169</v>
      </c>
      <c r="N438" s="43" t="s">
        <v>2159</v>
      </c>
      <c r="O438" s="15" t="s">
        <v>5937</v>
      </c>
      <c r="S438" s="40" t="s">
        <v>7965</v>
      </c>
      <c r="V438" s="40" t="s">
        <v>7965</v>
      </c>
      <c r="Y438" s="15" t="s">
        <v>6183</v>
      </c>
      <c r="AB438" s="51">
        <v>5111</v>
      </c>
      <c r="AC438" s="51">
        <v>131</v>
      </c>
      <c r="AE438" s="45">
        <v>3</v>
      </c>
      <c r="AG438" s="15">
        <v>41150</v>
      </c>
      <c r="AH438" s="46">
        <v>123450</v>
      </c>
      <c r="AL438" s="48">
        <v>8</v>
      </c>
      <c r="AN438" s="45">
        <v>9876</v>
      </c>
      <c r="AO438" s="48">
        <v>33311</v>
      </c>
      <c r="AQ438" s="52" t="s">
        <v>7050</v>
      </c>
      <c r="AR438" s="52">
        <v>156</v>
      </c>
      <c r="AS438" s="52">
        <v>632</v>
      </c>
    </row>
    <row r="439" spans="3:45" x14ac:dyDescent="0.25">
      <c r="C439" s="39" t="s">
        <v>5855</v>
      </c>
      <c r="D439" s="38" t="s">
        <v>3039</v>
      </c>
      <c r="E439" s="38" t="s">
        <v>25</v>
      </c>
      <c r="F439" s="39" t="s">
        <v>2159</v>
      </c>
      <c r="G439" t="s">
        <v>2159</v>
      </c>
      <c r="H439" s="21">
        <v>9106033822</v>
      </c>
      <c r="I439" t="s">
        <v>2159</v>
      </c>
      <c r="J439" s="40" t="s">
        <v>7964</v>
      </c>
      <c r="L439" s="42" t="s">
        <v>26</v>
      </c>
      <c r="M439" s="42" t="s">
        <v>2169</v>
      </c>
      <c r="N439" s="43" t="s">
        <v>2159</v>
      </c>
      <c r="O439" s="15" t="s">
        <v>5937</v>
      </c>
      <c r="S439" s="40" t="s">
        <v>7965</v>
      </c>
      <c r="V439" s="40" t="s">
        <v>7965</v>
      </c>
      <c r="Y439" s="15" t="s">
        <v>6128</v>
      </c>
      <c r="AB439" s="51">
        <v>5111</v>
      </c>
      <c r="AC439" s="51">
        <v>131</v>
      </c>
      <c r="AE439" s="45">
        <v>1</v>
      </c>
      <c r="AG439" s="15">
        <v>60885</v>
      </c>
      <c r="AH439" s="46">
        <v>60885</v>
      </c>
      <c r="AL439" s="48">
        <v>8</v>
      </c>
      <c r="AN439" s="45">
        <v>4870.8</v>
      </c>
      <c r="AO439" s="48">
        <v>33311</v>
      </c>
      <c r="AQ439" s="52" t="s">
        <v>7050</v>
      </c>
      <c r="AR439" s="52">
        <v>156</v>
      </c>
      <c r="AS439" s="52">
        <v>632</v>
      </c>
    </row>
    <row r="440" spans="3:45" x14ac:dyDescent="0.25">
      <c r="C440" s="39" t="s">
        <v>5855</v>
      </c>
      <c r="D440" s="38" t="s">
        <v>3039</v>
      </c>
      <c r="E440" s="38" t="s">
        <v>25</v>
      </c>
      <c r="F440" s="39" t="s">
        <v>2159</v>
      </c>
      <c r="G440" t="s">
        <v>2159</v>
      </c>
      <c r="H440" s="21">
        <v>9106033894</v>
      </c>
      <c r="I440" t="s">
        <v>2159</v>
      </c>
      <c r="J440" s="40" t="s">
        <v>7968</v>
      </c>
      <c r="L440" s="42" t="s">
        <v>26</v>
      </c>
      <c r="M440" s="42" t="s">
        <v>2733</v>
      </c>
      <c r="N440" s="43" t="s">
        <v>2159</v>
      </c>
      <c r="O440" s="15" t="s">
        <v>5917</v>
      </c>
      <c r="S440" s="40" t="s">
        <v>7969</v>
      </c>
      <c r="V440" s="40" t="s">
        <v>7969</v>
      </c>
      <c r="Y440" s="15" t="s">
        <v>6172</v>
      </c>
      <c r="AB440" s="51">
        <v>5111</v>
      </c>
      <c r="AC440" s="51">
        <v>131</v>
      </c>
      <c r="AE440" s="45">
        <v>1</v>
      </c>
      <c r="AG440" s="15">
        <v>49500</v>
      </c>
      <c r="AH440" s="46">
        <v>49500</v>
      </c>
      <c r="AL440" s="48">
        <v>8</v>
      </c>
      <c r="AN440" s="45">
        <v>3960</v>
      </c>
      <c r="AO440" s="48">
        <v>33311</v>
      </c>
      <c r="AQ440" s="52" t="s">
        <v>7050</v>
      </c>
      <c r="AR440" s="52">
        <v>156</v>
      </c>
      <c r="AS440" s="52">
        <v>632</v>
      </c>
    </row>
    <row r="441" spans="3:45" x14ac:dyDescent="0.25">
      <c r="C441" s="39" t="s">
        <v>5855</v>
      </c>
      <c r="D441" s="38" t="s">
        <v>3039</v>
      </c>
      <c r="E441" s="38" t="s">
        <v>25</v>
      </c>
      <c r="F441" s="39" t="s">
        <v>2159</v>
      </c>
      <c r="G441" t="s">
        <v>2159</v>
      </c>
      <c r="H441" s="21">
        <v>9106033894</v>
      </c>
      <c r="I441" t="s">
        <v>2159</v>
      </c>
      <c r="J441" s="40" t="s">
        <v>7968</v>
      </c>
      <c r="L441" s="42" t="s">
        <v>26</v>
      </c>
      <c r="M441" s="42" t="s">
        <v>2733</v>
      </c>
      <c r="N441" s="43" t="s">
        <v>2159</v>
      </c>
      <c r="O441" s="15" t="s">
        <v>5917</v>
      </c>
      <c r="S441" s="40" t="s">
        <v>7969</v>
      </c>
      <c r="V441" s="40" t="s">
        <v>7969</v>
      </c>
      <c r="Y441" s="15" t="s">
        <v>6183</v>
      </c>
      <c r="AB441" s="51">
        <v>5111</v>
      </c>
      <c r="AC441" s="51">
        <v>131</v>
      </c>
      <c r="AE441" s="45">
        <v>1</v>
      </c>
      <c r="AG441" s="15">
        <v>41150</v>
      </c>
      <c r="AH441" s="46">
        <v>41150</v>
      </c>
      <c r="AL441" s="48">
        <v>8</v>
      </c>
      <c r="AN441" s="45">
        <v>3292</v>
      </c>
      <c r="AO441" s="48">
        <v>33311</v>
      </c>
      <c r="AQ441" s="52" t="s">
        <v>7050</v>
      </c>
      <c r="AR441" s="52">
        <v>156</v>
      </c>
      <c r="AS441" s="52">
        <v>632</v>
      </c>
    </row>
    <row r="442" spans="3:45" x14ac:dyDescent="0.25">
      <c r="C442" s="39" t="s">
        <v>5855</v>
      </c>
      <c r="D442" s="38" t="s">
        <v>3039</v>
      </c>
      <c r="E442" s="38" t="s">
        <v>25</v>
      </c>
      <c r="F442" s="39" t="s">
        <v>2159</v>
      </c>
      <c r="G442" t="s">
        <v>2159</v>
      </c>
      <c r="H442" s="21">
        <v>9106033873</v>
      </c>
      <c r="I442" t="s">
        <v>2159</v>
      </c>
      <c r="J442" s="40" t="s">
        <v>7970</v>
      </c>
      <c r="L442" s="42" t="s">
        <v>26</v>
      </c>
      <c r="M442" s="42" t="s">
        <v>2511</v>
      </c>
      <c r="N442" s="43" t="s">
        <v>2159</v>
      </c>
      <c r="O442" s="15" t="s">
        <v>6266</v>
      </c>
      <c r="S442" s="40" t="s">
        <v>7971</v>
      </c>
      <c r="V442" s="40" t="s">
        <v>7971</v>
      </c>
      <c r="Y442" s="15" t="s">
        <v>6183</v>
      </c>
      <c r="AB442" s="51">
        <v>5111</v>
      </c>
      <c r="AC442" s="51">
        <v>131</v>
      </c>
      <c r="AE442" s="45">
        <v>1</v>
      </c>
      <c r="AG442" s="15">
        <v>41150</v>
      </c>
      <c r="AH442" s="46">
        <v>41150</v>
      </c>
      <c r="AL442" s="48">
        <v>8</v>
      </c>
      <c r="AN442" s="45">
        <v>3292</v>
      </c>
      <c r="AO442" s="48">
        <v>33311</v>
      </c>
      <c r="AQ442" s="52" t="s">
        <v>7050</v>
      </c>
      <c r="AR442" s="52">
        <v>156</v>
      </c>
      <c r="AS442" s="52">
        <v>632</v>
      </c>
    </row>
    <row r="443" spans="3:45" x14ac:dyDescent="0.25">
      <c r="C443" s="39" t="s">
        <v>5855</v>
      </c>
      <c r="D443" s="38" t="s">
        <v>3039</v>
      </c>
      <c r="E443" s="38" t="s">
        <v>25</v>
      </c>
      <c r="F443" s="39" t="s">
        <v>2159</v>
      </c>
      <c r="G443" t="s">
        <v>2159</v>
      </c>
      <c r="H443" s="21">
        <v>9106033873</v>
      </c>
      <c r="I443" t="s">
        <v>2159</v>
      </c>
      <c r="J443" s="40" t="s">
        <v>7970</v>
      </c>
      <c r="L443" s="42" t="s">
        <v>26</v>
      </c>
      <c r="M443" s="42" t="s">
        <v>2511</v>
      </c>
      <c r="N443" s="43" t="s">
        <v>2159</v>
      </c>
      <c r="O443" s="15" t="s">
        <v>6266</v>
      </c>
      <c r="S443" s="40" t="s">
        <v>7971</v>
      </c>
      <c r="V443" s="40" t="s">
        <v>7971</v>
      </c>
      <c r="Y443" s="15" t="s">
        <v>6254</v>
      </c>
      <c r="AB443" s="51">
        <v>5111</v>
      </c>
      <c r="AC443" s="51">
        <v>131</v>
      </c>
      <c r="AE443" s="45">
        <v>1</v>
      </c>
      <c r="AG443" s="15">
        <v>45588</v>
      </c>
      <c r="AH443" s="46">
        <v>45588</v>
      </c>
      <c r="AL443" s="48">
        <v>8</v>
      </c>
      <c r="AN443" s="45">
        <v>3647.04</v>
      </c>
      <c r="AO443" s="48">
        <v>33311</v>
      </c>
      <c r="AQ443" s="52" t="s">
        <v>7050</v>
      </c>
      <c r="AR443" s="52">
        <v>156</v>
      </c>
      <c r="AS443" s="52">
        <v>632</v>
      </c>
    </row>
    <row r="444" spans="3:45" x14ac:dyDescent="0.25">
      <c r="C444" s="39" t="s">
        <v>5855</v>
      </c>
      <c r="D444" s="38" t="s">
        <v>3039</v>
      </c>
      <c r="E444" s="38" t="s">
        <v>25</v>
      </c>
      <c r="F444" s="39" t="s">
        <v>2159</v>
      </c>
      <c r="G444" t="s">
        <v>2159</v>
      </c>
      <c r="H444" s="21">
        <v>9106033874</v>
      </c>
      <c r="I444" t="s">
        <v>2159</v>
      </c>
      <c r="J444" s="40" t="s">
        <v>7972</v>
      </c>
      <c r="L444" s="42" t="s">
        <v>26</v>
      </c>
      <c r="M444" s="42" t="s">
        <v>2754</v>
      </c>
      <c r="N444" s="43" t="s">
        <v>2159</v>
      </c>
      <c r="O444" s="15" t="s">
        <v>5917</v>
      </c>
      <c r="S444" s="40" t="s">
        <v>7973</v>
      </c>
      <c r="V444" s="40" t="s">
        <v>7973</v>
      </c>
      <c r="Y444" s="15" t="s">
        <v>6128</v>
      </c>
      <c r="AB444" s="51">
        <v>5111</v>
      </c>
      <c r="AC444" s="51">
        <v>131</v>
      </c>
      <c r="AE444" s="45">
        <v>5</v>
      </c>
      <c r="AG444" s="15">
        <v>60885</v>
      </c>
      <c r="AH444" s="46">
        <v>304425</v>
      </c>
      <c r="AL444" s="48">
        <v>8</v>
      </c>
      <c r="AN444" s="45">
        <v>24354</v>
      </c>
      <c r="AO444" s="48">
        <v>33311</v>
      </c>
      <c r="AQ444" s="52" t="s">
        <v>7050</v>
      </c>
      <c r="AR444" s="52">
        <v>156</v>
      </c>
      <c r="AS444" s="52">
        <v>632</v>
      </c>
    </row>
    <row r="445" spans="3:45" x14ac:dyDescent="0.25">
      <c r="C445" s="39" t="s">
        <v>5855</v>
      </c>
      <c r="D445" s="38" t="s">
        <v>3039</v>
      </c>
      <c r="E445" s="38" t="s">
        <v>25</v>
      </c>
      <c r="F445" s="39" t="s">
        <v>2159</v>
      </c>
      <c r="G445" t="s">
        <v>2159</v>
      </c>
      <c r="H445" s="21">
        <v>9106033926</v>
      </c>
      <c r="I445" t="s">
        <v>2159</v>
      </c>
      <c r="J445" s="40" t="s">
        <v>7974</v>
      </c>
      <c r="L445" s="42" t="s">
        <v>26</v>
      </c>
      <c r="M445" s="42" t="s">
        <v>2427</v>
      </c>
      <c r="N445" s="43" t="s">
        <v>2159</v>
      </c>
      <c r="O445" s="15" t="s">
        <v>5953</v>
      </c>
      <c r="S445" s="40" t="s">
        <v>7975</v>
      </c>
      <c r="V445" s="40" t="s">
        <v>7975</v>
      </c>
      <c r="Y445" s="15" t="s">
        <v>6227</v>
      </c>
      <c r="AB445" s="51">
        <v>5111</v>
      </c>
      <c r="AC445" s="51">
        <v>131</v>
      </c>
      <c r="AE445" s="45">
        <v>3</v>
      </c>
      <c r="AG445" s="15">
        <v>46000</v>
      </c>
      <c r="AH445" s="46">
        <v>138000</v>
      </c>
      <c r="AL445" s="48">
        <v>8</v>
      </c>
      <c r="AN445" s="45">
        <v>11040</v>
      </c>
      <c r="AO445" s="48">
        <v>33311</v>
      </c>
      <c r="AQ445" s="52" t="s">
        <v>7050</v>
      </c>
      <c r="AR445" s="52">
        <v>156</v>
      </c>
      <c r="AS445" s="52">
        <v>632</v>
      </c>
    </row>
    <row r="446" spans="3:45" x14ac:dyDescent="0.25">
      <c r="C446" s="39" t="s">
        <v>5855</v>
      </c>
      <c r="D446" s="38" t="s">
        <v>3039</v>
      </c>
      <c r="E446" s="38" t="s">
        <v>25</v>
      </c>
      <c r="F446" s="39" t="s">
        <v>2159</v>
      </c>
      <c r="G446" t="s">
        <v>2159</v>
      </c>
      <c r="H446" s="21">
        <v>9106033992</v>
      </c>
      <c r="I446" t="s">
        <v>2159</v>
      </c>
      <c r="J446" s="40" t="s">
        <v>7976</v>
      </c>
      <c r="L446" s="42" t="s">
        <v>26</v>
      </c>
      <c r="M446" s="42" t="s">
        <v>2331</v>
      </c>
      <c r="N446" s="43" t="s">
        <v>2159</v>
      </c>
      <c r="O446" s="15" t="s">
        <v>6266</v>
      </c>
      <c r="S446" s="40" t="s">
        <v>7977</v>
      </c>
      <c r="V446" s="40" t="s">
        <v>7977</v>
      </c>
      <c r="Y446" s="15" t="s">
        <v>6130</v>
      </c>
      <c r="AB446" s="51">
        <v>5111</v>
      </c>
      <c r="AC446" s="51">
        <v>131</v>
      </c>
      <c r="AE446" s="45">
        <v>1</v>
      </c>
      <c r="AG446" s="15">
        <v>73431</v>
      </c>
      <c r="AH446" s="46">
        <v>73431</v>
      </c>
      <c r="AL446" s="48">
        <v>8</v>
      </c>
      <c r="AN446" s="45">
        <v>5874.4800000000005</v>
      </c>
      <c r="AO446" s="48">
        <v>33311</v>
      </c>
      <c r="AQ446" s="52" t="s">
        <v>7050</v>
      </c>
      <c r="AR446" s="52">
        <v>156</v>
      </c>
      <c r="AS446" s="52">
        <v>632</v>
      </c>
    </row>
    <row r="447" spans="3:45" x14ac:dyDescent="0.25">
      <c r="C447" s="39" t="s">
        <v>5855</v>
      </c>
      <c r="D447" s="38" t="s">
        <v>3039</v>
      </c>
      <c r="E447" s="38" t="s">
        <v>25</v>
      </c>
      <c r="F447" s="39" t="s">
        <v>2159</v>
      </c>
      <c r="G447" t="s">
        <v>2159</v>
      </c>
      <c r="H447" s="21">
        <v>9106034156</v>
      </c>
      <c r="I447" t="s">
        <v>2159</v>
      </c>
      <c r="J447" s="40" t="s">
        <v>7978</v>
      </c>
      <c r="L447" s="42" t="s">
        <v>26</v>
      </c>
      <c r="M447" s="42" t="s">
        <v>2835</v>
      </c>
      <c r="N447" s="43" t="s">
        <v>2159</v>
      </c>
      <c r="O447" s="15" t="s">
        <v>5969</v>
      </c>
      <c r="S447" s="40" t="s">
        <v>7979</v>
      </c>
      <c r="V447" s="40" t="s">
        <v>7979</v>
      </c>
      <c r="Y447" s="15" t="s">
        <v>6179</v>
      </c>
      <c r="AB447" s="51">
        <v>5111</v>
      </c>
      <c r="AC447" s="51">
        <v>131</v>
      </c>
      <c r="AE447" s="45">
        <v>5</v>
      </c>
      <c r="AG447" s="15">
        <v>111058</v>
      </c>
      <c r="AH447" s="46">
        <v>555290</v>
      </c>
      <c r="AL447" s="48">
        <v>8</v>
      </c>
      <c r="AN447" s="45">
        <v>44423.200000000004</v>
      </c>
      <c r="AO447" s="48">
        <v>33311</v>
      </c>
      <c r="AQ447" s="52" t="s">
        <v>7050</v>
      </c>
      <c r="AR447" s="52">
        <v>156</v>
      </c>
      <c r="AS447" s="52">
        <v>632</v>
      </c>
    </row>
    <row r="448" spans="3:45" x14ac:dyDescent="0.25">
      <c r="C448" s="39" t="s">
        <v>5855</v>
      </c>
      <c r="D448" s="38" t="s">
        <v>3039</v>
      </c>
      <c r="E448" s="38" t="s">
        <v>25</v>
      </c>
      <c r="F448" s="39" t="s">
        <v>2159</v>
      </c>
      <c r="G448" t="s">
        <v>2159</v>
      </c>
      <c r="H448" s="21">
        <v>9106034190</v>
      </c>
      <c r="I448" t="s">
        <v>2159</v>
      </c>
      <c r="J448" s="40" t="s">
        <v>7980</v>
      </c>
      <c r="L448" s="42" t="s">
        <v>26</v>
      </c>
      <c r="M448" s="42" t="s">
        <v>2439</v>
      </c>
      <c r="N448" s="43" t="s">
        <v>2159</v>
      </c>
      <c r="O448" s="15" t="s">
        <v>6024</v>
      </c>
      <c r="S448" s="40" t="s">
        <v>7683</v>
      </c>
      <c r="V448" s="40" t="s">
        <v>7683</v>
      </c>
      <c r="Y448" s="15" t="s">
        <v>6227</v>
      </c>
      <c r="AB448" s="51">
        <v>5111</v>
      </c>
      <c r="AC448" s="51">
        <v>131</v>
      </c>
      <c r="AE448" s="45">
        <v>2</v>
      </c>
      <c r="AG448" s="15">
        <v>46000</v>
      </c>
      <c r="AH448" s="46">
        <v>92000</v>
      </c>
      <c r="AL448" s="48">
        <v>8</v>
      </c>
      <c r="AN448" s="45">
        <v>7360</v>
      </c>
      <c r="AO448" s="48">
        <v>33311</v>
      </c>
      <c r="AQ448" s="52" t="s">
        <v>7050</v>
      </c>
      <c r="AR448" s="52">
        <v>156</v>
      </c>
      <c r="AS448" s="52">
        <v>632</v>
      </c>
    </row>
    <row r="449" spans="3:45" x14ac:dyDescent="0.25">
      <c r="C449" s="39" t="s">
        <v>5855</v>
      </c>
      <c r="D449" s="38" t="s">
        <v>3039</v>
      </c>
      <c r="E449" s="38" t="s">
        <v>25</v>
      </c>
      <c r="F449" s="39" t="s">
        <v>2159</v>
      </c>
      <c r="G449" t="s">
        <v>2159</v>
      </c>
      <c r="H449" s="21">
        <v>9106034352</v>
      </c>
      <c r="I449" t="s">
        <v>2159</v>
      </c>
      <c r="J449" s="40" t="s">
        <v>7984</v>
      </c>
      <c r="L449" s="42" t="s">
        <v>26</v>
      </c>
      <c r="M449" s="42" t="s">
        <v>2358</v>
      </c>
      <c r="N449" s="43" t="s">
        <v>2159</v>
      </c>
      <c r="O449" s="15" t="s">
        <v>6266</v>
      </c>
      <c r="S449" s="40" t="s">
        <v>7985</v>
      </c>
      <c r="V449" s="40" t="s">
        <v>7985</v>
      </c>
      <c r="Y449" s="15" t="s">
        <v>6172</v>
      </c>
      <c r="AB449" s="51">
        <v>5111</v>
      </c>
      <c r="AC449" s="51">
        <v>131</v>
      </c>
      <c r="AE449" s="45">
        <v>3</v>
      </c>
      <c r="AG449" s="15">
        <v>49500</v>
      </c>
      <c r="AH449" s="46">
        <v>148500</v>
      </c>
      <c r="AL449" s="48">
        <v>8</v>
      </c>
      <c r="AN449" s="45">
        <v>11880</v>
      </c>
      <c r="AO449" s="48">
        <v>33311</v>
      </c>
      <c r="AQ449" s="52" t="s">
        <v>7050</v>
      </c>
      <c r="AR449" s="52">
        <v>156</v>
      </c>
      <c r="AS449" s="52">
        <v>632</v>
      </c>
    </row>
    <row r="450" spans="3:45" x14ac:dyDescent="0.25">
      <c r="C450" s="39" t="s">
        <v>5855</v>
      </c>
      <c r="D450" s="38" t="s">
        <v>3039</v>
      </c>
      <c r="E450" s="38" t="s">
        <v>25</v>
      </c>
      <c r="F450" s="39" t="s">
        <v>2159</v>
      </c>
      <c r="G450" t="s">
        <v>2159</v>
      </c>
      <c r="H450" s="21">
        <v>9106034352</v>
      </c>
      <c r="I450" t="s">
        <v>2159</v>
      </c>
      <c r="J450" s="40" t="s">
        <v>7984</v>
      </c>
      <c r="L450" s="42" t="s">
        <v>26</v>
      </c>
      <c r="M450" s="42" t="s">
        <v>2358</v>
      </c>
      <c r="N450" s="43" t="s">
        <v>2159</v>
      </c>
      <c r="O450" s="15" t="s">
        <v>6266</v>
      </c>
      <c r="S450" s="40" t="s">
        <v>7985</v>
      </c>
      <c r="V450" s="40" t="s">
        <v>7985</v>
      </c>
      <c r="Y450" s="15" t="s">
        <v>6181</v>
      </c>
      <c r="AB450" s="51">
        <v>5111</v>
      </c>
      <c r="AC450" s="51">
        <v>131</v>
      </c>
      <c r="AE450" s="45">
        <v>4</v>
      </c>
      <c r="AG450" s="15">
        <v>50400</v>
      </c>
      <c r="AH450" s="46">
        <v>201600</v>
      </c>
      <c r="AL450" s="48">
        <v>8</v>
      </c>
      <c r="AN450" s="45">
        <v>16128</v>
      </c>
      <c r="AO450" s="48">
        <v>33311</v>
      </c>
      <c r="AQ450" s="52" t="s">
        <v>7050</v>
      </c>
      <c r="AR450" s="52">
        <v>156</v>
      </c>
      <c r="AS450" s="52">
        <v>632</v>
      </c>
    </row>
    <row r="451" spans="3:45" x14ac:dyDescent="0.25">
      <c r="C451" s="39" t="s">
        <v>5855</v>
      </c>
      <c r="D451" s="38" t="s">
        <v>3039</v>
      </c>
      <c r="E451" s="38" t="s">
        <v>25</v>
      </c>
      <c r="F451" s="39" t="s">
        <v>2159</v>
      </c>
      <c r="G451" t="s">
        <v>2159</v>
      </c>
      <c r="H451" s="21">
        <v>9106034352</v>
      </c>
      <c r="I451" t="s">
        <v>2159</v>
      </c>
      <c r="J451" s="40" t="s">
        <v>7984</v>
      </c>
      <c r="L451" s="42" t="s">
        <v>26</v>
      </c>
      <c r="M451" s="42" t="s">
        <v>2358</v>
      </c>
      <c r="N451" s="43" t="s">
        <v>2159</v>
      </c>
      <c r="O451" s="15" t="s">
        <v>6266</v>
      </c>
      <c r="S451" s="40" t="s">
        <v>7985</v>
      </c>
      <c r="V451" s="40" t="s">
        <v>7985</v>
      </c>
      <c r="Y451" s="15" t="s">
        <v>6168</v>
      </c>
      <c r="AB451" s="51">
        <v>5111</v>
      </c>
      <c r="AC451" s="51">
        <v>131</v>
      </c>
      <c r="AE451" s="45">
        <v>1</v>
      </c>
      <c r="AG451" s="15">
        <v>111606</v>
      </c>
      <c r="AH451" s="46">
        <v>111606</v>
      </c>
      <c r="AL451" s="48">
        <v>8</v>
      </c>
      <c r="AN451" s="45">
        <v>8928.48</v>
      </c>
      <c r="AO451" s="48">
        <v>33311</v>
      </c>
      <c r="AQ451" s="52" t="s">
        <v>7050</v>
      </c>
      <c r="AR451" s="52">
        <v>156</v>
      </c>
      <c r="AS451" s="52">
        <v>632</v>
      </c>
    </row>
    <row r="452" spans="3:45" x14ac:dyDescent="0.25">
      <c r="C452" s="39" t="s">
        <v>5855</v>
      </c>
      <c r="D452" s="38" t="s">
        <v>3039</v>
      </c>
      <c r="E452" s="38" t="s">
        <v>25</v>
      </c>
      <c r="F452" s="39" t="s">
        <v>2159</v>
      </c>
      <c r="G452" t="s">
        <v>2159</v>
      </c>
      <c r="H452" s="21">
        <v>9106034352</v>
      </c>
      <c r="I452" t="s">
        <v>2159</v>
      </c>
      <c r="J452" s="40" t="s">
        <v>7984</v>
      </c>
      <c r="L452" s="42" t="s">
        <v>26</v>
      </c>
      <c r="M452" s="42" t="s">
        <v>2358</v>
      </c>
      <c r="N452" s="43" t="s">
        <v>2159</v>
      </c>
      <c r="O452" s="15" t="s">
        <v>6266</v>
      </c>
      <c r="S452" s="40" t="s">
        <v>7985</v>
      </c>
      <c r="V452" s="40" t="s">
        <v>7985</v>
      </c>
      <c r="Y452" s="15" t="s">
        <v>6227</v>
      </c>
      <c r="AB452" s="51">
        <v>5111</v>
      </c>
      <c r="AC452" s="51">
        <v>131</v>
      </c>
      <c r="AE452" s="45">
        <v>3</v>
      </c>
      <c r="AG452" s="15">
        <v>46000</v>
      </c>
      <c r="AH452" s="46">
        <v>138000</v>
      </c>
      <c r="AL452" s="48">
        <v>8</v>
      </c>
      <c r="AN452" s="45">
        <v>11040</v>
      </c>
      <c r="AO452" s="48">
        <v>33311</v>
      </c>
      <c r="AQ452" s="52" t="s">
        <v>7050</v>
      </c>
      <c r="AR452" s="52">
        <v>156</v>
      </c>
      <c r="AS452" s="52">
        <v>632</v>
      </c>
    </row>
    <row r="453" spans="3:45" x14ac:dyDescent="0.25">
      <c r="C453" s="39" t="s">
        <v>5855</v>
      </c>
      <c r="D453" s="38" t="s">
        <v>3039</v>
      </c>
      <c r="E453" s="38" t="s">
        <v>25</v>
      </c>
      <c r="F453" s="39" t="s">
        <v>2159</v>
      </c>
      <c r="G453" t="s">
        <v>2159</v>
      </c>
      <c r="H453" s="21">
        <v>9106034352</v>
      </c>
      <c r="I453" t="s">
        <v>2159</v>
      </c>
      <c r="J453" s="40" t="s">
        <v>7984</v>
      </c>
      <c r="L453" s="42" t="s">
        <v>26</v>
      </c>
      <c r="M453" s="42" t="s">
        <v>2358</v>
      </c>
      <c r="N453" s="43" t="s">
        <v>2159</v>
      </c>
      <c r="O453" s="15" t="s">
        <v>6266</v>
      </c>
      <c r="S453" s="40" t="s">
        <v>7985</v>
      </c>
      <c r="V453" s="40" t="s">
        <v>7985</v>
      </c>
      <c r="Y453" s="15" t="s">
        <v>6130</v>
      </c>
      <c r="AB453" s="51">
        <v>5111</v>
      </c>
      <c r="AC453" s="51">
        <v>131</v>
      </c>
      <c r="AE453" s="45">
        <v>1</v>
      </c>
      <c r="AG453" s="15">
        <v>73431</v>
      </c>
      <c r="AH453" s="46">
        <v>73431</v>
      </c>
      <c r="AL453" s="48">
        <v>8</v>
      </c>
      <c r="AN453" s="45">
        <v>5874.4800000000005</v>
      </c>
      <c r="AO453" s="48">
        <v>33311</v>
      </c>
      <c r="AQ453" s="52" t="s">
        <v>7050</v>
      </c>
      <c r="AR453" s="52">
        <v>156</v>
      </c>
      <c r="AS453" s="52">
        <v>632</v>
      </c>
    </row>
    <row r="454" spans="3:45" x14ac:dyDescent="0.25">
      <c r="C454" s="39" t="s">
        <v>5855</v>
      </c>
      <c r="D454" s="38" t="s">
        <v>3039</v>
      </c>
      <c r="E454" s="38" t="s">
        <v>25</v>
      </c>
      <c r="F454" s="39" t="s">
        <v>2159</v>
      </c>
      <c r="G454" t="s">
        <v>2159</v>
      </c>
      <c r="H454" s="21">
        <v>9106034370</v>
      </c>
      <c r="I454" t="s">
        <v>2159</v>
      </c>
      <c r="J454" s="40" t="s">
        <v>7986</v>
      </c>
      <c r="L454" s="42" t="s">
        <v>26</v>
      </c>
      <c r="M454" s="42" t="s">
        <v>2565</v>
      </c>
      <c r="N454" s="43" t="s">
        <v>2159</v>
      </c>
      <c r="O454" s="15" t="s">
        <v>5917</v>
      </c>
      <c r="S454" s="40" t="s">
        <v>7987</v>
      </c>
      <c r="V454" s="40" t="s">
        <v>7987</v>
      </c>
      <c r="Y454" s="15" t="s">
        <v>6179</v>
      </c>
      <c r="AB454" s="51">
        <v>5111</v>
      </c>
      <c r="AC454" s="51">
        <v>131</v>
      </c>
      <c r="AE454" s="45">
        <v>1</v>
      </c>
      <c r="AG454" s="15">
        <v>111058</v>
      </c>
      <c r="AH454" s="46">
        <v>111058</v>
      </c>
      <c r="AL454" s="48">
        <v>8</v>
      </c>
      <c r="AN454" s="45">
        <v>8884.64</v>
      </c>
      <c r="AO454" s="48">
        <v>33311</v>
      </c>
      <c r="AQ454" s="52" t="s">
        <v>7050</v>
      </c>
      <c r="AR454" s="52">
        <v>156</v>
      </c>
      <c r="AS454" s="52">
        <v>632</v>
      </c>
    </row>
    <row r="455" spans="3:45" x14ac:dyDescent="0.25">
      <c r="C455" s="39" t="s">
        <v>5855</v>
      </c>
      <c r="D455" s="38" t="s">
        <v>3039</v>
      </c>
      <c r="E455" s="38" t="s">
        <v>25</v>
      </c>
      <c r="F455" s="39" t="s">
        <v>2159</v>
      </c>
      <c r="G455" t="s">
        <v>2159</v>
      </c>
      <c r="H455" s="21">
        <v>9106034388</v>
      </c>
      <c r="I455" t="s">
        <v>2159</v>
      </c>
      <c r="J455" s="40" t="s">
        <v>7989</v>
      </c>
      <c r="L455" s="42" t="s">
        <v>26</v>
      </c>
      <c r="M455" s="42" t="s">
        <v>2211</v>
      </c>
      <c r="N455" s="43" t="s">
        <v>2159</v>
      </c>
      <c r="O455" s="15" t="s">
        <v>5990</v>
      </c>
      <c r="S455" s="40" t="s">
        <v>7990</v>
      </c>
      <c r="V455" s="40" t="s">
        <v>7990</v>
      </c>
      <c r="Y455" s="15" t="s">
        <v>6130</v>
      </c>
      <c r="AB455" s="51">
        <v>5111</v>
      </c>
      <c r="AC455" s="51">
        <v>131</v>
      </c>
      <c r="AE455" s="45">
        <v>1</v>
      </c>
      <c r="AG455" s="15">
        <v>73431</v>
      </c>
      <c r="AH455" s="46">
        <v>73431</v>
      </c>
      <c r="AL455" s="48">
        <v>8</v>
      </c>
      <c r="AN455" s="45">
        <v>5874.4800000000005</v>
      </c>
      <c r="AO455" s="48">
        <v>33311</v>
      </c>
      <c r="AQ455" s="52" t="s">
        <v>7050</v>
      </c>
      <c r="AR455" s="52">
        <v>156</v>
      </c>
      <c r="AS455" s="52">
        <v>632</v>
      </c>
    </row>
    <row r="456" spans="3:45" x14ac:dyDescent="0.25">
      <c r="C456" s="39" t="s">
        <v>5855</v>
      </c>
      <c r="D456" s="38" t="s">
        <v>3039</v>
      </c>
      <c r="E456" s="38" t="s">
        <v>25</v>
      </c>
      <c r="F456" s="39" t="s">
        <v>2159</v>
      </c>
      <c r="G456" t="s">
        <v>2159</v>
      </c>
      <c r="H456" s="21">
        <v>9106034388</v>
      </c>
      <c r="I456" t="s">
        <v>2159</v>
      </c>
      <c r="J456" s="40" t="s">
        <v>7989</v>
      </c>
      <c r="L456" s="42" t="s">
        <v>26</v>
      </c>
      <c r="M456" s="42" t="s">
        <v>2211</v>
      </c>
      <c r="N456" s="43" t="s">
        <v>2159</v>
      </c>
      <c r="O456" s="15" t="s">
        <v>5990</v>
      </c>
      <c r="S456" s="40" t="s">
        <v>7990</v>
      </c>
      <c r="V456" s="40" t="s">
        <v>7990</v>
      </c>
      <c r="Y456" s="15" t="s">
        <v>6254</v>
      </c>
      <c r="AB456" s="51">
        <v>5111</v>
      </c>
      <c r="AC456" s="51">
        <v>131</v>
      </c>
      <c r="AE456" s="45">
        <v>1</v>
      </c>
      <c r="AG456" s="15">
        <v>45588</v>
      </c>
      <c r="AH456" s="46">
        <v>45588</v>
      </c>
      <c r="AL456" s="48">
        <v>8</v>
      </c>
      <c r="AN456" s="45">
        <v>3647.04</v>
      </c>
      <c r="AO456" s="48">
        <v>33311</v>
      </c>
      <c r="AQ456" s="52" t="s">
        <v>7050</v>
      </c>
      <c r="AR456" s="52">
        <v>156</v>
      </c>
      <c r="AS456" s="52">
        <v>632</v>
      </c>
    </row>
    <row r="457" spans="3:45" x14ac:dyDescent="0.25">
      <c r="C457" s="39" t="s">
        <v>5855</v>
      </c>
      <c r="D457" s="38" t="s">
        <v>3039</v>
      </c>
      <c r="E457" s="38" t="s">
        <v>25</v>
      </c>
      <c r="F457" s="39" t="s">
        <v>2159</v>
      </c>
      <c r="G457" t="s">
        <v>2159</v>
      </c>
      <c r="H457" s="21">
        <v>9106034388</v>
      </c>
      <c r="I457" t="s">
        <v>2159</v>
      </c>
      <c r="J457" s="40" t="s">
        <v>7989</v>
      </c>
      <c r="L457" s="42" t="s">
        <v>26</v>
      </c>
      <c r="M457" s="42" t="s">
        <v>2211</v>
      </c>
      <c r="N457" s="43" t="s">
        <v>2159</v>
      </c>
      <c r="O457" s="15" t="s">
        <v>5990</v>
      </c>
      <c r="S457" s="40" t="s">
        <v>7990</v>
      </c>
      <c r="V457" s="40" t="s">
        <v>7990</v>
      </c>
      <c r="Y457" s="15" t="s">
        <v>6128</v>
      </c>
      <c r="AB457" s="51">
        <v>5111</v>
      </c>
      <c r="AC457" s="51">
        <v>131</v>
      </c>
      <c r="AE457" s="45">
        <v>2</v>
      </c>
      <c r="AG457" s="15">
        <v>60885</v>
      </c>
      <c r="AH457" s="46">
        <v>121770</v>
      </c>
      <c r="AL457" s="48">
        <v>8</v>
      </c>
      <c r="AN457" s="45">
        <v>9741.6</v>
      </c>
      <c r="AO457" s="48">
        <v>33311</v>
      </c>
      <c r="AQ457" s="52" t="s">
        <v>7050</v>
      </c>
      <c r="AR457" s="52">
        <v>156</v>
      </c>
      <c r="AS457" s="52">
        <v>632</v>
      </c>
    </row>
    <row r="458" spans="3:45" x14ac:dyDescent="0.25">
      <c r="C458" s="39" t="s">
        <v>5855</v>
      </c>
      <c r="D458" s="38" t="s">
        <v>3039</v>
      </c>
      <c r="E458" s="38" t="s">
        <v>25</v>
      </c>
      <c r="F458" s="39" t="s">
        <v>2159</v>
      </c>
      <c r="G458" t="s">
        <v>2159</v>
      </c>
      <c r="H458" s="21">
        <v>9106034411</v>
      </c>
      <c r="I458" t="s">
        <v>2159</v>
      </c>
      <c r="J458" s="40" t="s">
        <v>7993</v>
      </c>
      <c r="L458" s="42" t="s">
        <v>26</v>
      </c>
      <c r="M458" s="42" t="s">
        <v>2775</v>
      </c>
      <c r="N458" s="43" t="s">
        <v>2159</v>
      </c>
      <c r="O458" s="15" t="s">
        <v>5957</v>
      </c>
      <c r="S458" s="40" t="s">
        <v>7994</v>
      </c>
      <c r="V458" s="40" t="s">
        <v>7994</v>
      </c>
      <c r="Y458" s="15" t="s">
        <v>6179</v>
      </c>
      <c r="AB458" s="51">
        <v>5111</v>
      </c>
      <c r="AC458" s="51">
        <v>131</v>
      </c>
      <c r="AE458" s="45">
        <v>1</v>
      </c>
      <c r="AG458" s="15">
        <v>111058</v>
      </c>
      <c r="AH458" s="46">
        <v>111058</v>
      </c>
      <c r="AL458" s="48">
        <v>8</v>
      </c>
      <c r="AN458" s="45">
        <v>8884.64</v>
      </c>
      <c r="AO458" s="48">
        <v>33311</v>
      </c>
      <c r="AQ458" s="52" t="s">
        <v>7050</v>
      </c>
      <c r="AR458" s="52">
        <v>156</v>
      </c>
      <c r="AS458" s="52">
        <v>632</v>
      </c>
    </row>
    <row r="459" spans="3:45" x14ac:dyDescent="0.25">
      <c r="C459" s="39" t="s">
        <v>5855</v>
      </c>
      <c r="D459" s="38" t="s">
        <v>3039</v>
      </c>
      <c r="E459" s="38" t="s">
        <v>25</v>
      </c>
      <c r="F459" s="39" t="s">
        <v>2159</v>
      </c>
      <c r="G459" t="s">
        <v>2159</v>
      </c>
      <c r="H459" s="21">
        <v>9106034438</v>
      </c>
      <c r="I459" t="s">
        <v>2159</v>
      </c>
      <c r="J459" s="40" t="s">
        <v>7995</v>
      </c>
      <c r="L459" s="42" t="s">
        <v>26</v>
      </c>
      <c r="M459" s="42" t="s">
        <v>2820</v>
      </c>
      <c r="N459" s="43" t="s">
        <v>2159</v>
      </c>
      <c r="O459" s="15" t="s">
        <v>5969</v>
      </c>
      <c r="S459" s="40" t="s">
        <v>7996</v>
      </c>
      <c r="V459" s="40" t="s">
        <v>7996</v>
      </c>
      <c r="Y459" s="15" t="s">
        <v>6179</v>
      </c>
      <c r="AB459" s="51">
        <v>5111</v>
      </c>
      <c r="AC459" s="51">
        <v>131</v>
      </c>
      <c r="AE459" s="45">
        <v>1</v>
      </c>
      <c r="AG459" s="15">
        <v>111058</v>
      </c>
      <c r="AH459" s="46">
        <v>111058</v>
      </c>
      <c r="AL459" s="48">
        <v>8</v>
      </c>
      <c r="AN459" s="45">
        <v>8884.64</v>
      </c>
      <c r="AO459" s="48">
        <v>33311</v>
      </c>
      <c r="AQ459" s="52" t="s">
        <v>7050</v>
      </c>
      <c r="AR459" s="52">
        <v>156</v>
      </c>
      <c r="AS459" s="52">
        <v>632</v>
      </c>
    </row>
    <row r="460" spans="3:45" x14ac:dyDescent="0.25">
      <c r="C460" s="39" t="s">
        <v>5855</v>
      </c>
      <c r="D460" s="38" t="s">
        <v>3039</v>
      </c>
      <c r="E460" s="38" t="s">
        <v>25</v>
      </c>
      <c r="F460" s="39" t="s">
        <v>2159</v>
      </c>
      <c r="G460" t="s">
        <v>2159</v>
      </c>
      <c r="H460" s="21">
        <v>9106034553</v>
      </c>
      <c r="I460" t="s">
        <v>2159</v>
      </c>
      <c r="J460" s="40" t="s">
        <v>8003</v>
      </c>
      <c r="L460" s="42" t="s">
        <v>26</v>
      </c>
      <c r="M460" s="42" t="s">
        <v>2532</v>
      </c>
      <c r="N460" s="43" t="s">
        <v>2159</v>
      </c>
      <c r="O460" s="15" t="s">
        <v>6267</v>
      </c>
      <c r="S460" s="40" t="s">
        <v>8004</v>
      </c>
      <c r="V460" s="40" t="s">
        <v>8004</v>
      </c>
      <c r="Y460" s="15" t="s">
        <v>6183</v>
      </c>
      <c r="AB460" s="51">
        <v>5111</v>
      </c>
      <c r="AC460" s="51">
        <v>131</v>
      </c>
      <c r="AE460" s="45">
        <v>1</v>
      </c>
      <c r="AG460" s="15">
        <v>41150</v>
      </c>
      <c r="AH460" s="46">
        <v>41150</v>
      </c>
      <c r="AL460" s="48">
        <v>8</v>
      </c>
      <c r="AN460" s="45">
        <v>3292</v>
      </c>
      <c r="AO460" s="48">
        <v>33311</v>
      </c>
      <c r="AQ460" s="52" t="s">
        <v>7050</v>
      </c>
      <c r="AR460" s="52">
        <v>156</v>
      </c>
      <c r="AS460" s="52">
        <v>632</v>
      </c>
    </row>
    <row r="461" spans="3:45" x14ac:dyDescent="0.25">
      <c r="C461" s="39" t="s">
        <v>5855</v>
      </c>
      <c r="D461" s="38" t="s">
        <v>3039</v>
      </c>
      <c r="E461" s="38" t="s">
        <v>25</v>
      </c>
      <c r="F461" s="39" t="s">
        <v>2159</v>
      </c>
      <c r="G461" t="s">
        <v>2159</v>
      </c>
      <c r="H461" s="21">
        <v>9106034618</v>
      </c>
      <c r="I461" t="s">
        <v>2159</v>
      </c>
      <c r="J461" s="40" t="s">
        <v>8006</v>
      </c>
      <c r="L461" s="42" t="s">
        <v>26</v>
      </c>
      <c r="M461" s="42" t="s">
        <v>2907</v>
      </c>
      <c r="N461" s="43" t="s">
        <v>2159</v>
      </c>
      <c r="O461" s="15" t="s">
        <v>6108</v>
      </c>
      <c r="S461" s="40" t="s">
        <v>8007</v>
      </c>
      <c r="V461" s="40" t="s">
        <v>8007</v>
      </c>
      <c r="Y461" s="15" t="s">
        <v>6179</v>
      </c>
      <c r="AB461" s="51">
        <v>5111</v>
      </c>
      <c r="AC461" s="51">
        <v>131</v>
      </c>
      <c r="AE461" s="45">
        <v>2</v>
      </c>
      <c r="AG461" s="15">
        <v>111058</v>
      </c>
      <c r="AH461" s="46">
        <v>222116</v>
      </c>
      <c r="AL461" s="48">
        <v>8</v>
      </c>
      <c r="AN461" s="45">
        <v>17769.28</v>
      </c>
      <c r="AO461" s="48">
        <v>33311</v>
      </c>
      <c r="AQ461" s="52" t="s">
        <v>7050</v>
      </c>
      <c r="AR461" s="52">
        <v>156</v>
      </c>
      <c r="AS461" s="52">
        <v>632</v>
      </c>
    </row>
    <row r="462" spans="3:45" x14ac:dyDescent="0.25">
      <c r="C462" s="39" t="s">
        <v>5855</v>
      </c>
      <c r="D462" s="38" t="s">
        <v>3039</v>
      </c>
      <c r="E462" s="38" t="s">
        <v>25</v>
      </c>
      <c r="F462" s="39" t="s">
        <v>2159</v>
      </c>
      <c r="G462" t="s">
        <v>2159</v>
      </c>
      <c r="H462" s="21">
        <v>9106034639</v>
      </c>
      <c r="I462" t="s">
        <v>2159</v>
      </c>
      <c r="J462" s="40" t="s">
        <v>8008</v>
      </c>
      <c r="L462" s="42" t="s">
        <v>26</v>
      </c>
      <c r="M462" s="42" t="s">
        <v>2718</v>
      </c>
      <c r="N462" s="43" t="s">
        <v>2159</v>
      </c>
      <c r="O462" s="15" t="s">
        <v>5957</v>
      </c>
      <c r="S462" s="40" t="s">
        <v>8009</v>
      </c>
      <c r="V462" s="40" t="s">
        <v>8009</v>
      </c>
      <c r="Y462" s="15" t="s">
        <v>6227</v>
      </c>
      <c r="AB462" s="51">
        <v>5111</v>
      </c>
      <c r="AC462" s="51">
        <v>131</v>
      </c>
      <c r="AE462" s="45">
        <v>1</v>
      </c>
      <c r="AG462" s="15">
        <v>46000</v>
      </c>
      <c r="AH462" s="46">
        <v>46000</v>
      </c>
      <c r="AL462" s="48">
        <v>8</v>
      </c>
      <c r="AN462" s="45">
        <v>3680</v>
      </c>
      <c r="AO462" s="48">
        <v>33311</v>
      </c>
      <c r="AQ462" s="52" t="s">
        <v>7050</v>
      </c>
      <c r="AR462" s="52">
        <v>156</v>
      </c>
      <c r="AS462" s="52">
        <v>632</v>
      </c>
    </row>
    <row r="463" spans="3:45" x14ac:dyDescent="0.25">
      <c r="C463" s="39" t="s">
        <v>5855</v>
      </c>
      <c r="D463" s="38" t="s">
        <v>3039</v>
      </c>
      <c r="E463" s="38" t="s">
        <v>25</v>
      </c>
      <c r="F463" s="39" t="s">
        <v>2159</v>
      </c>
      <c r="G463" t="s">
        <v>2159</v>
      </c>
      <c r="H463" s="21">
        <v>9106034639</v>
      </c>
      <c r="I463" t="s">
        <v>2159</v>
      </c>
      <c r="J463" s="40" t="s">
        <v>8008</v>
      </c>
      <c r="L463" s="42" t="s">
        <v>26</v>
      </c>
      <c r="M463" s="42" t="s">
        <v>2718</v>
      </c>
      <c r="N463" s="43" t="s">
        <v>2159</v>
      </c>
      <c r="O463" s="15" t="s">
        <v>5957</v>
      </c>
      <c r="S463" s="40" t="s">
        <v>8009</v>
      </c>
      <c r="V463" s="40" t="s">
        <v>8009</v>
      </c>
      <c r="Y463" s="15" t="s">
        <v>6179</v>
      </c>
      <c r="AB463" s="51">
        <v>5111</v>
      </c>
      <c r="AC463" s="51">
        <v>131</v>
      </c>
      <c r="AE463" s="45">
        <v>1</v>
      </c>
      <c r="AG463" s="15">
        <v>111058</v>
      </c>
      <c r="AH463" s="46">
        <v>111058</v>
      </c>
      <c r="AL463" s="48">
        <v>8</v>
      </c>
      <c r="AN463" s="45">
        <v>8884.64</v>
      </c>
      <c r="AO463" s="48">
        <v>33311</v>
      </c>
      <c r="AQ463" s="52" t="s">
        <v>7050</v>
      </c>
      <c r="AR463" s="52">
        <v>156</v>
      </c>
      <c r="AS463" s="52">
        <v>632</v>
      </c>
    </row>
    <row r="464" spans="3:45" x14ac:dyDescent="0.25">
      <c r="C464" s="39" t="s">
        <v>5855</v>
      </c>
      <c r="D464" s="38" t="s">
        <v>3039</v>
      </c>
      <c r="E464" s="38" t="s">
        <v>25</v>
      </c>
      <c r="F464" s="39" t="s">
        <v>2159</v>
      </c>
      <c r="G464" t="s">
        <v>2159</v>
      </c>
      <c r="H464" s="21">
        <v>9106034673</v>
      </c>
      <c r="I464" t="s">
        <v>2159</v>
      </c>
      <c r="J464" s="40" t="s">
        <v>8012</v>
      </c>
      <c r="L464" s="42" t="s">
        <v>26</v>
      </c>
      <c r="M464" s="42" t="s">
        <v>2691</v>
      </c>
      <c r="N464" s="43" t="s">
        <v>2159</v>
      </c>
      <c r="O464" s="15" t="s">
        <v>6032</v>
      </c>
      <c r="S464" s="40" t="s">
        <v>8013</v>
      </c>
      <c r="V464" s="40" t="s">
        <v>8013</v>
      </c>
      <c r="Y464" s="15" t="s">
        <v>6130</v>
      </c>
      <c r="AB464" s="51">
        <v>5111</v>
      </c>
      <c r="AC464" s="51">
        <v>131</v>
      </c>
      <c r="AE464" s="45">
        <v>3</v>
      </c>
      <c r="AG464" s="15">
        <v>73431</v>
      </c>
      <c r="AH464" s="46">
        <v>220293</v>
      </c>
      <c r="AL464" s="48">
        <v>8</v>
      </c>
      <c r="AN464" s="45">
        <v>17623.439999999999</v>
      </c>
      <c r="AO464" s="48">
        <v>33311</v>
      </c>
      <c r="AQ464" s="52" t="s">
        <v>7050</v>
      </c>
      <c r="AR464" s="52">
        <v>156</v>
      </c>
      <c r="AS464" s="52">
        <v>632</v>
      </c>
    </row>
    <row r="465" spans="3:45" x14ac:dyDescent="0.25">
      <c r="C465" s="39" t="s">
        <v>5855</v>
      </c>
      <c r="D465" s="38" t="s">
        <v>3039</v>
      </c>
      <c r="E465" s="38" t="s">
        <v>25</v>
      </c>
      <c r="F465" s="39" t="s">
        <v>2159</v>
      </c>
      <c r="G465" t="s">
        <v>2159</v>
      </c>
      <c r="H465" s="21">
        <v>9106034728</v>
      </c>
      <c r="I465" t="s">
        <v>2159</v>
      </c>
      <c r="J465" s="40" t="s">
        <v>8014</v>
      </c>
      <c r="L465" s="42" t="s">
        <v>26</v>
      </c>
      <c r="M465" s="42" t="s">
        <v>2997</v>
      </c>
      <c r="N465" s="43" t="s">
        <v>2159</v>
      </c>
      <c r="O465" s="15" t="s">
        <v>5990</v>
      </c>
      <c r="S465" s="40" t="s">
        <v>8015</v>
      </c>
      <c r="V465" s="40" t="s">
        <v>8015</v>
      </c>
      <c r="Y465" s="15" t="s">
        <v>6179</v>
      </c>
      <c r="AB465" s="51">
        <v>5111</v>
      </c>
      <c r="AC465" s="51">
        <v>131</v>
      </c>
      <c r="AE465" s="45">
        <v>1</v>
      </c>
      <c r="AG465" s="15">
        <v>111058</v>
      </c>
      <c r="AH465" s="46">
        <v>111058</v>
      </c>
      <c r="AL465" s="48">
        <v>8</v>
      </c>
      <c r="AN465" s="45">
        <v>8884.64</v>
      </c>
      <c r="AO465" s="48">
        <v>33311</v>
      </c>
      <c r="AQ465" s="52" t="s">
        <v>7050</v>
      </c>
      <c r="AR465" s="52">
        <v>156</v>
      </c>
      <c r="AS465" s="52">
        <v>632</v>
      </c>
    </row>
    <row r="466" spans="3:45" x14ac:dyDescent="0.25">
      <c r="C466" s="39" t="s">
        <v>5855</v>
      </c>
      <c r="D466" s="38" t="s">
        <v>3039</v>
      </c>
      <c r="E466" s="38" t="s">
        <v>25</v>
      </c>
      <c r="F466" s="39" t="s">
        <v>2159</v>
      </c>
      <c r="G466" t="s">
        <v>2159</v>
      </c>
      <c r="H466" s="21">
        <v>9106034778</v>
      </c>
      <c r="I466" t="s">
        <v>2159</v>
      </c>
      <c r="J466" s="40" t="s">
        <v>8019</v>
      </c>
      <c r="L466" s="42" t="s">
        <v>26</v>
      </c>
      <c r="M466" s="42" t="s">
        <v>2883</v>
      </c>
      <c r="N466" s="43" t="s">
        <v>2159</v>
      </c>
      <c r="O466" s="15" t="s">
        <v>6266</v>
      </c>
      <c r="S466" s="40" t="s">
        <v>8020</v>
      </c>
      <c r="V466" s="40" t="s">
        <v>8020</v>
      </c>
      <c r="Y466" s="15" t="s">
        <v>6143</v>
      </c>
      <c r="AB466" s="51">
        <v>5111</v>
      </c>
      <c r="AC466" s="51">
        <v>131</v>
      </c>
      <c r="AE466" s="45">
        <v>3</v>
      </c>
      <c r="AG466" s="15">
        <v>70950</v>
      </c>
      <c r="AH466" s="46">
        <v>212850</v>
      </c>
      <c r="AL466" s="48">
        <v>8</v>
      </c>
      <c r="AN466" s="45">
        <v>17028</v>
      </c>
      <c r="AO466" s="48">
        <v>33311</v>
      </c>
      <c r="AQ466" s="52" t="s">
        <v>7050</v>
      </c>
      <c r="AR466" s="52">
        <v>156</v>
      </c>
      <c r="AS466" s="52">
        <v>632</v>
      </c>
    </row>
    <row r="467" spans="3:45" x14ac:dyDescent="0.25">
      <c r="C467" s="39" t="s">
        <v>5855</v>
      </c>
      <c r="D467" s="38" t="s">
        <v>3039</v>
      </c>
      <c r="E467" s="38" t="s">
        <v>25</v>
      </c>
      <c r="F467" s="39" t="s">
        <v>2159</v>
      </c>
      <c r="G467" t="s">
        <v>2159</v>
      </c>
      <c r="H467" s="21">
        <v>9106034803</v>
      </c>
      <c r="I467" t="s">
        <v>2159</v>
      </c>
      <c r="J467" s="40" t="s">
        <v>8024</v>
      </c>
      <c r="L467" s="42" t="s">
        <v>26</v>
      </c>
      <c r="M467" s="42" t="s">
        <v>2715</v>
      </c>
      <c r="N467" s="43" t="s">
        <v>2159</v>
      </c>
      <c r="O467" s="15" t="s">
        <v>5957</v>
      </c>
      <c r="S467" s="40" t="s">
        <v>8025</v>
      </c>
      <c r="V467" s="40" t="s">
        <v>8025</v>
      </c>
      <c r="Y467" s="15" t="s">
        <v>6128</v>
      </c>
      <c r="AB467" s="51">
        <v>5111</v>
      </c>
      <c r="AC467" s="51">
        <v>131</v>
      </c>
      <c r="AE467" s="45">
        <v>2</v>
      </c>
      <c r="AG467" s="15">
        <v>60885</v>
      </c>
      <c r="AH467" s="46">
        <v>121770</v>
      </c>
      <c r="AL467" s="48">
        <v>8</v>
      </c>
      <c r="AN467" s="45">
        <v>9741.6</v>
      </c>
      <c r="AO467" s="48">
        <v>33311</v>
      </c>
      <c r="AQ467" s="52" t="s">
        <v>7050</v>
      </c>
      <c r="AR467" s="52">
        <v>156</v>
      </c>
      <c r="AS467" s="52">
        <v>632</v>
      </c>
    </row>
    <row r="468" spans="3:45" x14ac:dyDescent="0.25">
      <c r="C468" s="39" t="s">
        <v>5855</v>
      </c>
      <c r="D468" s="38" t="s">
        <v>3039</v>
      </c>
      <c r="E468" s="38" t="s">
        <v>25</v>
      </c>
      <c r="F468" s="39" t="s">
        <v>2159</v>
      </c>
      <c r="G468" t="s">
        <v>2159</v>
      </c>
      <c r="H468" s="21">
        <v>9106034877</v>
      </c>
      <c r="I468" t="s">
        <v>2159</v>
      </c>
      <c r="J468" s="40" t="s">
        <v>8026</v>
      </c>
      <c r="L468" s="42" t="s">
        <v>26</v>
      </c>
      <c r="M468" s="42" t="s">
        <v>2988</v>
      </c>
      <c r="N468" s="43" t="s">
        <v>2159</v>
      </c>
      <c r="O468" s="15" t="s">
        <v>5990</v>
      </c>
      <c r="S468" s="40" t="s">
        <v>8027</v>
      </c>
      <c r="V468" s="40" t="s">
        <v>8027</v>
      </c>
      <c r="Y468" s="15" t="s">
        <v>6172</v>
      </c>
      <c r="AB468" s="51">
        <v>5111</v>
      </c>
      <c r="AC468" s="51">
        <v>131</v>
      </c>
      <c r="AE468" s="45">
        <v>6</v>
      </c>
      <c r="AG468" s="15">
        <v>49500</v>
      </c>
      <c r="AH468" s="46">
        <v>297000</v>
      </c>
      <c r="AL468" s="48">
        <v>8</v>
      </c>
      <c r="AN468" s="45">
        <v>23760</v>
      </c>
      <c r="AO468" s="48">
        <v>33311</v>
      </c>
      <c r="AQ468" s="52" t="s">
        <v>7050</v>
      </c>
      <c r="AR468" s="52">
        <v>156</v>
      </c>
      <c r="AS468" s="52">
        <v>632</v>
      </c>
    </row>
    <row r="469" spans="3:45" x14ac:dyDescent="0.25">
      <c r="C469" s="39" t="s">
        <v>5855</v>
      </c>
      <c r="D469" s="38" t="s">
        <v>3039</v>
      </c>
      <c r="E469" s="38" t="s">
        <v>25</v>
      </c>
      <c r="F469" s="39" t="s">
        <v>2159</v>
      </c>
      <c r="G469" t="s">
        <v>2159</v>
      </c>
      <c r="H469" s="21">
        <v>9106034877</v>
      </c>
      <c r="I469" t="s">
        <v>2159</v>
      </c>
      <c r="J469" s="40" t="s">
        <v>8026</v>
      </c>
      <c r="L469" s="42" t="s">
        <v>26</v>
      </c>
      <c r="M469" s="42" t="s">
        <v>2988</v>
      </c>
      <c r="N469" s="43" t="s">
        <v>2159</v>
      </c>
      <c r="O469" s="15" t="s">
        <v>5990</v>
      </c>
      <c r="S469" s="40" t="s">
        <v>8027</v>
      </c>
      <c r="V469" s="40" t="s">
        <v>8027</v>
      </c>
      <c r="Y469" s="15" t="s">
        <v>6227</v>
      </c>
      <c r="AB469" s="51">
        <v>5111</v>
      </c>
      <c r="AC469" s="51">
        <v>131</v>
      </c>
      <c r="AE469" s="45">
        <v>4</v>
      </c>
      <c r="AG469" s="15">
        <v>46000</v>
      </c>
      <c r="AH469" s="46">
        <v>184000</v>
      </c>
      <c r="AL469" s="48">
        <v>8</v>
      </c>
      <c r="AN469" s="45">
        <v>14720</v>
      </c>
      <c r="AO469" s="48">
        <v>33311</v>
      </c>
      <c r="AQ469" s="52" t="s">
        <v>7050</v>
      </c>
      <c r="AR469" s="52">
        <v>156</v>
      </c>
      <c r="AS469" s="52">
        <v>632</v>
      </c>
    </row>
    <row r="470" spans="3:45" x14ac:dyDescent="0.25">
      <c r="C470" s="39" t="s">
        <v>5855</v>
      </c>
      <c r="D470" s="38" t="s">
        <v>3039</v>
      </c>
      <c r="E470" s="38" t="s">
        <v>25</v>
      </c>
      <c r="F470" s="39" t="s">
        <v>2159</v>
      </c>
      <c r="G470" t="s">
        <v>2159</v>
      </c>
      <c r="H470" s="21">
        <v>9106034991</v>
      </c>
      <c r="I470" t="s">
        <v>2159</v>
      </c>
      <c r="J470" s="40" t="s">
        <v>8032</v>
      </c>
      <c r="L470" s="42" t="s">
        <v>26</v>
      </c>
      <c r="M470" s="42" t="s">
        <v>2952</v>
      </c>
      <c r="N470" s="43" t="s">
        <v>2159</v>
      </c>
      <c r="O470" s="15" t="s">
        <v>6267</v>
      </c>
      <c r="S470" s="40" t="s">
        <v>8033</v>
      </c>
      <c r="V470" s="40" t="s">
        <v>8033</v>
      </c>
      <c r="Y470" s="15" t="s">
        <v>6254</v>
      </c>
      <c r="AB470" s="51">
        <v>5111</v>
      </c>
      <c r="AC470" s="51">
        <v>131</v>
      </c>
      <c r="AE470" s="45">
        <v>5</v>
      </c>
      <c r="AG470" s="15">
        <v>45588</v>
      </c>
      <c r="AH470" s="46">
        <v>227940</v>
      </c>
      <c r="AL470" s="48">
        <v>8</v>
      </c>
      <c r="AN470" s="45">
        <v>18235.2</v>
      </c>
      <c r="AO470" s="48">
        <v>33311</v>
      </c>
      <c r="AQ470" s="52" t="s">
        <v>7050</v>
      </c>
      <c r="AR470" s="52">
        <v>156</v>
      </c>
      <c r="AS470" s="52">
        <v>632</v>
      </c>
    </row>
    <row r="471" spans="3:45" x14ac:dyDescent="0.25">
      <c r="C471" s="39" t="s">
        <v>5855</v>
      </c>
      <c r="D471" s="38" t="s">
        <v>3039</v>
      </c>
      <c r="E471" s="38" t="s">
        <v>25</v>
      </c>
      <c r="F471" s="39" t="s">
        <v>2159</v>
      </c>
      <c r="G471" t="s">
        <v>2159</v>
      </c>
      <c r="H471" s="21">
        <v>9106035072</v>
      </c>
      <c r="I471" t="s">
        <v>2159</v>
      </c>
      <c r="J471" s="40" t="s">
        <v>8038</v>
      </c>
      <c r="L471" s="42" t="s">
        <v>26</v>
      </c>
      <c r="M471" s="42" t="s">
        <v>2730</v>
      </c>
      <c r="N471" s="43" t="s">
        <v>2159</v>
      </c>
      <c r="O471" s="15" t="s">
        <v>6270</v>
      </c>
      <c r="S471" s="40" t="s">
        <v>8039</v>
      </c>
      <c r="V471" s="40" t="s">
        <v>8039</v>
      </c>
      <c r="Y471" s="15" t="s">
        <v>6179</v>
      </c>
      <c r="AB471" s="51">
        <v>5111</v>
      </c>
      <c r="AC471" s="51">
        <v>131</v>
      </c>
      <c r="AE471" s="45">
        <v>1</v>
      </c>
      <c r="AG471" s="15">
        <v>111058</v>
      </c>
      <c r="AH471" s="46">
        <v>111058</v>
      </c>
      <c r="AL471" s="48">
        <v>8</v>
      </c>
      <c r="AN471" s="45">
        <v>8884.64</v>
      </c>
      <c r="AO471" s="48">
        <v>33311</v>
      </c>
      <c r="AQ471" s="52" t="s">
        <v>7050</v>
      </c>
      <c r="AR471" s="52">
        <v>156</v>
      </c>
      <c r="AS471" s="52">
        <v>632</v>
      </c>
    </row>
    <row r="472" spans="3:45" x14ac:dyDescent="0.25">
      <c r="C472" s="39" t="s">
        <v>5855</v>
      </c>
      <c r="D472" s="38" t="s">
        <v>3039</v>
      </c>
      <c r="E472" s="38" t="s">
        <v>25</v>
      </c>
      <c r="F472" s="39" t="s">
        <v>2159</v>
      </c>
      <c r="G472" t="s">
        <v>2159</v>
      </c>
      <c r="H472" s="21">
        <v>9106035134</v>
      </c>
      <c r="I472" t="s">
        <v>2159</v>
      </c>
      <c r="J472" s="40" t="s">
        <v>8040</v>
      </c>
      <c r="L472" s="42" t="s">
        <v>26</v>
      </c>
      <c r="M472" s="42" t="s">
        <v>2724</v>
      </c>
      <c r="N472" s="43" t="s">
        <v>2159</v>
      </c>
      <c r="O472" s="15" t="s">
        <v>6270</v>
      </c>
      <c r="S472" s="40" t="s">
        <v>8039</v>
      </c>
      <c r="V472" s="40" t="s">
        <v>8039</v>
      </c>
      <c r="Y472" s="15" t="s">
        <v>6143</v>
      </c>
      <c r="AB472" s="51">
        <v>5111</v>
      </c>
      <c r="AC472" s="51">
        <v>131</v>
      </c>
      <c r="AE472" s="45">
        <v>1</v>
      </c>
      <c r="AG472" s="15">
        <v>70950</v>
      </c>
      <c r="AH472" s="46">
        <v>70950</v>
      </c>
      <c r="AL472" s="48">
        <v>8</v>
      </c>
      <c r="AN472" s="45">
        <v>5676</v>
      </c>
      <c r="AO472" s="48">
        <v>33311</v>
      </c>
      <c r="AQ472" s="52" t="s">
        <v>7050</v>
      </c>
      <c r="AR472" s="52">
        <v>156</v>
      </c>
      <c r="AS472" s="52">
        <v>632</v>
      </c>
    </row>
    <row r="473" spans="3:45" x14ac:dyDescent="0.25">
      <c r="C473" s="39" t="s">
        <v>5855</v>
      </c>
      <c r="D473" s="38" t="s">
        <v>3039</v>
      </c>
      <c r="E473" s="38" t="s">
        <v>25</v>
      </c>
      <c r="F473" s="39" t="s">
        <v>2159</v>
      </c>
      <c r="G473" t="s">
        <v>2159</v>
      </c>
      <c r="H473" s="21">
        <v>9106035176</v>
      </c>
      <c r="I473" t="s">
        <v>2159</v>
      </c>
      <c r="J473" s="40" t="s">
        <v>8046</v>
      </c>
      <c r="L473" s="42" t="s">
        <v>26</v>
      </c>
      <c r="M473" s="42" t="s">
        <v>2574</v>
      </c>
      <c r="N473" s="43" t="s">
        <v>2159</v>
      </c>
      <c r="O473" s="15" t="s">
        <v>6032</v>
      </c>
      <c r="S473" s="40" t="s">
        <v>8047</v>
      </c>
      <c r="V473" s="40" t="s">
        <v>8047</v>
      </c>
      <c r="Y473" s="15" t="s">
        <v>6172</v>
      </c>
      <c r="AB473" s="51">
        <v>5111</v>
      </c>
      <c r="AC473" s="51">
        <v>131</v>
      </c>
      <c r="AE473" s="45">
        <v>2</v>
      </c>
      <c r="AG473" s="15">
        <v>49500</v>
      </c>
      <c r="AH473" s="46">
        <v>99000</v>
      </c>
      <c r="AL473" s="48">
        <v>8</v>
      </c>
      <c r="AN473" s="45">
        <v>7920</v>
      </c>
      <c r="AO473" s="48">
        <v>33311</v>
      </c>
      <c r="AQ473" s="52" t="s">
        <v>7050</v>
      </c>
      <c r="AR473" s="52">
        <v>156</v>
      </c>
      <c r="AS473" s="52">
        <v>632</v>
      </c>
    </row>
    <row r="474" spans="3:45" x14ac:dyDescent="0.25">
      <c r="C474" s="39" t="s">
        <v>5855</v>
      </c>
      <c r="D474" s="38" t="s">
        <v>3039</v>
      </c>
      <c r="E474" s="38" t="s">
        <v>25</v>
      </c>
      <c r="F474" s="39" t="s">
        <v>2159</v>
      </c>
      <c r="G474" t="s">
        <v>2159</v>
      </c>
      <c r="H474" s="21">
        <v>9106035217</v>
      </c>
      <c r="I474" t="s">
        <v>2159</v>
      </c>
      <c r="J474" s="40" t="s">
        <v>8048</v>
      </c>
      <c r="L474" s="42" t="s">
        <v>26</v>
      </c>
      <c r="M474" s="42" t="s">
        <v>2559</v>
      </c>
      <c r="N474" s="43" t="s">
        <v>2159</v>
      </c>
      <c r="O474" s="15" t="s">
        <v>6032</v>
      </c>
      <c r="S474" s="40" t="s">
        <v>8047</v>
      </c>
      <c r="V474" s="40" t="s">
        <v>8047</v>
      </c>
      <c r="Y474" s="15" t="s">
        <v>6227</v>
      </c>
      <c r="AB474" s="51">
        <v>5111</v>
      </c>
      <c r="AC474" s="51">
        <v>131</v>
      </c>
      <c r="AE474" s="45">
        <v>1</v>
      </c>
      <c r="AG474" s="15">
        <v>46000</v>
      </c>
      <c r="AH474" s="46">
        <v>46000</v>
      </c>
      <c r="AL474" s="48">
        <v>8</v>
      </c>
      <c r="AN474" s="45">
        <v>3680</v>
      </c>
      <c r="AO474" s="48">
        <v>33311</v>
      </c>
      <c r="AQ474" s="52" t="s">
        <v>7050</v>
      </c>
      <c r="AR474" s="52">
        <v>156</v>
      </c>
      <c r="AS474" s="52">
        <v>632</v>
      </c>
    </row>
    <row r="475" spans="3:45" x14ac:dyDescent="0.25">
      <c r="C475" s="39" t="s">
        <v>5855</v>
      </c>
      <c r="D475" s="38" t="s">
        <v>3039</v>
      </c>
      <c r="E475" s="38" t="s">
        <v>25</v>
      </c>
      <c r="F475" s="39" t="s">
        <v>2159</v>
      </c>
      <c r="G475" t="s">
        <v>2159</v>
      </c>
      <c r="H475" s="21">
        <v>9106035220</v>
      </c>
      <c r="I475" t="s">
        <v>2159</v>
      </c>
      <c r="J475" s="40" t="s">
        <v>8049</v>
      </c>
      <c r="L475" s="42" t="s">
        <v>26</v>
      </c>
      <c r="M475" s="42" t="s">
        <v>2556</v>
      </c>
      <c r="N475" s="43" t="s">
        <v>2159</v>
      </c>
      <c r="O475" s="15" t="s">
        <v>6032</v>
      </c>
      <c r="S475" s="40" t="s">
        <v>8047</v>
      </c>
      <c r="V475" s="40" t="s">
        <v>8047</v>
      </c>
      <c r="Y475" s="15" t="s">
        <v>6179</v>
      </c>
      <c r="AB475" s="51">
        <v>5111</v>
      </c>
      <c r="AC475" s="51">
        <v>131</v>
      </c>
      <c r="AE475" s="45">
        <v>2</v>
      </c>
      <c r="AG475" s="15">
        <v>111058</v>
      </c>
      <c r="AH475" s="46">
        <v>222116</v>
      </c>
      <c r="AL475" s="48">
        <v>8</v>
      </c>
      <c r="AN475" s="45">
        <v>17769.28</v>
      </c>
      <c r="AO475" s="48">
        <v>33311</v>
      </c>
      <c r="AQ475" s="52" t="s">
        <v>7050</v>
      </c>
      <c r="AR475" s="52">
        <v>156</v>
      </c>
      <c r="AS475" s="52">
        <v>632</v>
      </c>
    </row>
    <row r="476" spans="3:45" x14ac:dyDescent="0.25">
      <c r="C476" s="39" t="s">
        <v>5855</v>
      </c>
      <c r="D476" s="38" t="s">
        <v>3039</v>
      </c>
      <c r="E476" s="38" t="s">
        <v>25</v>
      </c>
      <c r="F476" s="39" t="s">
        <v>2159</v>
      </c>
      <c r="G476" t="s">
        <v>2159</v>
      </c>
      <c r="H476" s="21">
        <v>9106035223</v>
      </c>
      <c r="I476" t="s">
        <v>2159</v>
      </c>
      <c r="J476" s="40" t="s">
        <v>8050</v>
      </c>
      <c r="L476" s="42" t="s">
        <v>26</v>
      </c>
      <c r="M476" s="42" t="s">
        <v>2919</v>
      </c>
      <c r="N476" s="43" t="s">
        <v>2159</v>
      </c>
      <c r="O476" s="15" t="s">
        <v>6271</v>
      </c>
      <c r="S476" s="40" t="s">
        <v>8051</v>
      </c>
      <c r="V476" s="40" t="s">
        <v>8051</v>
      </c>
      <c r="Y476" s="15" t="s">
        <v>6179</v>
      </c>
      <c r="AB476" s="51">
        <v>5111</v>
      </c>
      <c r="AC476" s="51">
        <v>131</v>
      </c>
      <c r="AE476" s="45">
        <v>8</v>
      </c>
      <c r="AG476" s="15">
        <v>111058</v>
      </c>
      <c r="AH476" s="46">
        <v>888464</v>
      </c>
      <c r="AL476" s="48">
        <v>8</v>
      </c>
      <c r="AN476" s="45">
        <v>71077.119999999995</v>
      </c>
      <c r="AO476" s="48">
        <v>33311</v>
      </c>
      <c r="AQ476" s="52" t="s">
        <v>7050</v>
      </c>
      <c r="AR476" s="52">
        <v>156</v>
      </c>
      <c r="AS476" s="52">
        <v>632</v>
      </c>
    </row>
    <row r="477" spans="3:45" x14ac:dyDescent="0.25">
      <c r="C477" s="39" t="s">
        <v>5855</v>
      </c>
      <c r="D477" s="38" t="s">
        <v>3039</v>
      </c>
      <c r="E477" s="38" t="s">
        <v>25</v>
      </c>
      <c r="F477" s="39" t="s">
        <v>2159</v>
      </c>
      <c r="G477" t="s">
        <v>2159</v>
      </c>
      <c r="H477" s="21">
        <v>9106035327</v>
      </c>
      <c r="I477" t="s">
        <v>2159</v>
      </c>
      <c r="J477" s="40" t="s">
        <v>8056</v>
      </c>
      <c r="L477" s="42" t="s">
        <v>26</v>
      </c>
      <c r="M477" s="42" t="s">
        <v>2778</v>
      </c>
      <c r="N477" s="43" t="s">
        <v>2159</v>
      </c>
      <c r="O477" s="15" t="s">
        <v>5917</v>
      </c>
      <c r="S477" s="40" t="s">
        <v>7590</v>
      </c>
      <c r="V477" s="40" t="s">
        <v>7590</v>
      </c>
      <c r="Y477" s="15" t="s">
        <v>6254</v>
      </c>
      <c r="AB477" s="51">
        <v>5111</v>
      </c>
      <c r="AC477" s="51">
        <v>131</v>
      </c>
      <c r="AE477" s="45">
        <v>5</v>
      </c>
      <c r="AG477" s="15">
        <v>45588</v>
      </c>
      <c r="AH477" s="46">
        <v>227940</v>
      </c>
      <c r="AL477" s="48">
        <v>8</v>
      </c>
      <c r="AN477" s="45">
        <v>18235.2</v>
      </c>
      <c r="AO477" s="48">
        <v>33311</v>
      </c>
      <c r="AQ477" s="52" t="s">
        <v>7050</v>
      </c>
      <c r="AR477" s="52">
        <v>156</v>
      </c>
      <c r="AS477" s="52">
        <v>632</v>
      </c>
    </row>
    <row r="478" spans="3:45" x14ac:dyDescent="0.25">
      <c r="C478" s="39" t="s">
        <v>5855</v>
      </c>
      <c r="D478" s="38" t="s">
        <v>3039</v>
      </c>
      <c r="E478" s="38" t="s">
        <v>25</v>
      </c>
      <c r="F478" s="39" t="s">
        <v>2159</v>
      </c>
      <c r="G478" t="s">
        <v>2159</v>
      </c>
      <c r="H478" s="21">
        <v>9106035336</v>
      </c>
      <c r="I478" t="s">
        <v>2159</v>
      </c>
      <c r="J478" s="40" t="s">
        <v>8059</v>
      </c>
      <c r="L478" s="42" t="s">
        <v>26</v>
      </c>
      <c r="M478" s="42" t="s">
        <v>2163</v>
      </c>
      <c r="N478" s="43" t="s">
        <v>2159</v>
      </c>
      <c r="O478" s="15" t="s">
        <v>6267</v>
      </c>
      <c r="S478" s="40" t="s">
        <v>8060</v>
      </c>
      <c r="V478" s="40" t="s">
        <v>8060</v>
      </c>
      <c r="Y478" s="15" t="s">
        <v>6179</v>
      </c>
      <c r="AB478" s="51">
        <v>5111</v>
      </c>
      <c r="AC478" s="51">
        <v>131</v>
      </c>
      <c r="AE478" s="45">
        <v>1</v>
      </c>
      <c r="AG478" s="15">
        <v>111058</v>
      </c>
      <c r="AH478" s="46">
        <v>111058</v>
      </c>
      <c r="AL478" s="48">
        <v>8</v>
      </c>
      <c r="AN478" s="45">
        <v>8884.64</v>
      </c>
      <c r="AO478" s="48">
        <v>33311</v>
      </c>
      <c r="AQ478" s="52" t="s">
        <v>7050</v>
      </c>
      <c r="AR478" s="52">
        <v>156</v>
      </c>
      <c r="AS478" s="52">
        <v>632</v>
      </c>
    </row>
    <row r="479" spans="3:45" x14ac:dyDescent="0.25">
      <c r="C479" s="39" t="s">
        <v>5855</v>
      </c>
      <c r="D479" s="38" t="s">
        <v>3039</v>
      </c>
      <c r="E479" s="38" t="s">
        <v>25</v>
      </c>
      <c r="F479" s="39" t="s">
        <v>2159</v>
      </c>
      <c r="G479" t="s">
        <v>2159</v>
      </c>
      <c r="H479" s="21">
        <v>9106035378</v>
      </c>
      <c r="I479" t="s">
        <v>2159</v>
      </c>
      <c r="J479" s="40" t="s">
        <v>8063</v>
      </c>
      <c r="L479" s="42" t="s">
        <v>26</v>
      </c>
      <c r="M479" s="42" t="s">
        <v>2655</v>
      </c>
      <c r="N479" s="43" t="s">
        <v>2159</v>
      </c>
      <c r="O479" s="15" t="s">
        <v>5937</v>
      </c>
      <c r="S479" s="40" t="s">
        <v>8064</v>
      </c>
      <c r="V479" s="40" t="s">
        <v>8064</v>
      </c>
      <c r="Y479" s="15" t="s">
        <v>6130</v>
      </c>
      <c r="AB479" s="51">
        <v>5111</v>
      </c>
      <c r="AC479" s="51">
        <v>131</v>
      </c>
      <c r="AE479" s="45">
        <v>3</v>
      </c>
      <c r="AG479" s="15">
        <v>73431</v>
      </c>
      <c r="AH479" s="46">
        <v>220293</v>
      </c>
      <c r="AL479" s="48">
        <v>8</v>
      </c>
      <c r="AN479" s="45">
        <v>17623.439999999999</v>
      </c>
      <c r="AO479" s="48">
        <v>33311</v>
      </c>
      <c r="AQ479" s="52" t="s">
        <v>7050</v>
      </c>
      <c r="AR479" s="52">
        <v>156</v>
      </c>
      <c r="AS479" s="52">
        <v>632</v>
      </c>
    </row>
    <row r="480" spans="3:45" x14ac:dyDescent="0.25">
      <c r="C480" s="39" t="s">
        <v>5855</v>
      </c>
      <c r="D480" s="38" t="s">
        <v>3039</v>
      </c>
      <c r="E480" s="38" t="s">
        <v>25</v>
      </c>
      <c r="F480" s="39" t="s">
        <v>2159</v>
      </c>
      <c r="G480" t="s">
        <v>2159</v>
      </c>
      <c r="H480" s="21">
        <v>9106035378</v>
      </c>
      <c r="I480" t="s">
        <v>2159</v>
      </c>
      <c r="J480" s="40" t="s">
        <v>8063</v>
      </c>
      <c r="L480" s="42" t="s">
        <v>26</v>
      </c>
      <c r="M480" s="42" t="s">
        <v>2655</v>
      </c>
      <c r="N480" s="43" t="s">
        <v>2159</v>
      </c>
      <c r="O480" s="15" t="s">
        <v>5937</v>
      </c>
      <c r="S480" s="40" t="s">
        <v>8064</v>
      </c>
      <c r="V480" s="40" t="s">
        <v>8064</v>
      </c>
      <c r="Y480" s="15" t="s">
        <v>6179</v>
      </c>
      <c r="AB480" s="51">
        <v>5111</v>
      </c>
      <c r="AC480" s="51">
        <v>131</v>
      </c>
      <c r="AE480" s="45">
        <v>2</v>
      </c>
      <c r="AG480" s="15">
        <v>111058</v>
      </c>
      <c r="AH480" s="46">
        <v>222116</v>
      </c>
      <c r="AL480" s="48">
        <v>8</v>
      </c>
      <c r="AN480" s="45">
        <v>17769.28</v>
      </c>
      <c r="AO480" s="48">
        <v>33311</v>
      </c>
      <c r="AQ480" s="52" t="s">
        <v>7050</v>
      </c>
      <c r="AR480" s="52">
        <v>156</v>
      </c>
      <c r="AS480" s="52">
        <v>632</v>
      </c>
    </row>
    <row r="481" spans="3:45" x14ac:dyDescent="0.25">
      <c r="C481" s="39" t="s">
        <v>5855</v>
      </c>
      <c r="D481" s="38" t="s">
        <v>3039</v>
      </c>
      <c r="E481" s="38" t="s">
        <v>25</v>
      </c>
      <c r="F481" s="39" t="s">
        <v>2159</v>
      </c>
      <c r="G481" t="s">
        <v>2159</v>
      </c>
      <c r="H481" s="21">
        <v>9106035460</v>
      </c>
      <c r="I481" t="s">
        <v>2159</v>
      </c>
      <c r="J481" s="40" t="s">
        <v>8071</v>
      </c>
      <c r="L481" s="42" t="s">
        <v>26</v>
      </c>
      <c r="M481" s="42" t="s">
        <v>2940</v>
      </c>
      <c r="N481" s="43" t="s">
        <v>2159</v>
      </c>
      <c r="O481" s="15" t="s">
        <v>5990</v>
      </c>
      <c r="S481" s="40" t="s">
        <v>7325</v>
      </c>
      <c r="V481" s="40" t="s">
        <v>7325</v>
      </c>
      <c r="Y481" s="15" t="s">
        <v>6179</v>
      </c>
      <c r="AB481" s="51">
        <v>5111</v>
      </c>
      <c r="AC481" s="51">
        <v>131</v>
      </c>
      <c r="AE481" s="45">
        <v>8</v>
      </c>
      <c r="AG481" s="15">
        <v>111058</v>
      </c>
      <c r="AH481" s="46">
        <v>888464</v>
      </c>
      <c r="AL481" s="48">
        <v>8</v>
      </c>
      <c r="AN481" s="45">
        <v>71077.119999999995</v>
      </c>
      <c r="AO481" s="48">
        <v>33311</v>
      </c>
      <c r="AQ481" s="52" t="s">
        <v>7050</v>
      </c>
      <c r="AR481" s="52">
        <v>156</v>
      </c>
      <c r="AS481" s="52">
        <v>632</v>
      </c>
    </row>
    <row r="482" spans="3:45" x14ac:dyDescent="0.25">
      <c r="C482" s="39" t="s">
        <v>5855</v>
      </c>
      <c r="D482" s="38" t="s">
        <v>3039</v>
      </c>
      <c r="E482" s="38" t="s">
        <v>25</v>
      </c>
      <c r="F482" s="39" t="s">
        <v>2159</v>
      </c>
      <c r="G482" t="s">
        <v>2159</v>
      </c>
      <c r="H482" s="21">
        <v>9106035464</v>
      </c>
      <c r="I482" t="s">
        <v>2159</v>
      </c>
      <c r="J482" s="40" t="s">
        <v>8072</v>
      </c>
      <c r="L482" s="42" t="s">
        <v>26</v>
      </c>
      <c r="M482" s="42" t="s">
        <v>2943</v>
      </c>
      <c r="N482" s="43" t="s">
        <v>2159</v>
      </c>
      <c r="O482" s="15" t="s">
        <v>5990</v>
      </c>
      <c r="S482" s="40" t="s">
        <v>7325</v>
      </c>
      <c r="V482" s="40" t="s">
        <v>7325</v>
      </c>
      <c r="Y482" s="15" t="s">
        <v>6143</v>
      </c>
      <c r="AB482" s="51">
        <v>5111</v>
      </c>
      <c r="AC482" s="51">
        <v>131</v>
      </c>
      <c r="AE482" s="45">
        <v>5</v>
      </c>
      <c r="AG482" s="15">
        <v>70950</v>
      </c>
      <c r="AH482" s="46">
        <v>354750</v>
      </c>
      <c r="AL482" s="48">
        <v>8</v>
      </c>
      <c r="AN482" s="45">
        <v>28380</v>
      </c>
      <c r="AO482" s="48">
        <v>33311</v>
      </c>
      <c r="AQ482" s="52" t="s">
        <v>7050</v>
      </c>
      <c r="AR482" s="52">
        <v>156</v>
      </c>
      <c r="AS482" s="52">
        <v>632</v>
      </c>
    </row>
    <row r="483" spans="3:45" x14ac:dyDescent="0.25">
      <c r="C483" s="39" t="s">
        <v>5855</v>
      </c>
      <c r="D483" s="38" t="s">
        <v>3039</v>
      </c>
      <c r="E483" s="38" t="s">
        <v>25</v>
      </c>
      <c r="F483" s="39" t="s">
        <v>2159</v>
      </c>
      <c r="G483" t="s">
        <v>2159</v>
      </c>
      <c r="H483" s="21">
        <v>9106035508</v>
      </c>
      <c r="I483" t="s">
        <v>2159</v>
      </c>
      <c r="J483" s="40" t="s">
        <v>8073</v>
      </c>
      <c r="L483" s="42" t="s">
        <v>26</v>
      </c>
      <c r="M483" s="42" t="s">
        <v>2946</v>
      </c>
      <c r="N483" s="43" t="s">
        <v>2159</v>
      </c>
      <c r="O483" s="15" t="s">
        <v>5990</v>
      </c>
      <c r="S483" s="40" t="s">
        <v>7325</v>
      </c>
      <c r="V483" s="40" t="s">
        <v>7325</v>
      </c>
      <c r="Y483" s="15" t="s">
        <v>6227</v>
      </c>
      <c r="AB483" s="51">
        <v>5111</v>
      </c>
      <c r="AC483" s="51">
        <v>131</v>
      </c>
      <c r="AE483" s="45">
        <v>3</v>
      </c>
      <c r="AG483" s="15">
        <v>46000</v>
      </c>
      <c r="AH483" s="46">
        <v>138000</v>
      </c>
      <c r="AL483" s="48">
        <v>8</v>
      </c>
      <c r="AN483" s="45">
        <v>11040</v>
      </c>
      <c r="AO483" s="48">
        <v>33311</v>
      </c>
      <c r="AQ483" s="52" t="s">
        <v>7050</v>
      </c>
      <c r="AR483" s="52">
        <v>156</v>
      </c>
      <c r="AS483" s="52">
        <v>632</v>
      </c>
    </row>
    <row r="484" spans="3:45" x14ac:dyDescent="0.25">
      <c r="C484" s="39" t="s">
        <v>5855</v>
      </c>
      <c r="D484" s="38" t="s">
        <v>3039</v>
      </c>
      <c r="E484" s="38" t="s">
        <v>25</v>
      </c>
      <c r="F484" s="39" t="s">
        <v>2159</v>
      </c>
      <c r="G484" t="s">
        <v>2159</v>
      </c>
      <c r="H484" s="21">
        <v>9106035508</v>
      </c>
      <c r="I484" t="s">
        <v>2159</v>
      </c>
      <c r="J484" s="40" t="s">
        <v>8073</v>
      </c>
      <c r="L484" s="42" t="s">
        <v>26</v>
      </c>
      <c r="M484" s="42" t="s">
        <v>2946</v>
      </c>
      <c r="N484" s="43" t="s">
        <v>2159</v>
      </c>
      <c r="O484" s="15" t="s">
        <v>5990</v>
      </c>
      <c r="S484" s="40" t="s">
        <v>7325</v>
      </c>
      <c r="V484" s="40" t="s">
        <v>7325</v>
      </c>
      <c r="Y484" s="15" t="s">
        <v>6143</v>
      </c>
      <c r="AB484" s="51">
        <v>5111</v>
      </c>
      <c r="AC484" s="51">
        <v>131</v>
      </c>
      <c r="AE484" s="45">
        <v>4</v>
      </c>
      <c r="AG484" s="15">
        <v>70950</v>
      </c>
      <c r="AH484" s="46">
        <v>283800</v>
      </c>
      <c r="AL484" s="48">
        <v>8</v>
      </c>
      <c r="AN484" s="45">
        <v>22704</v>
      </c>
      <c r="AO484" s="48">
        <v>33311</v>
      </c>
      <c r="AQ484" s="52" t="s">
        <v>7050</v>
      </c>
      <c r="AR484" s="52">
        <v>156</v>
      </c>
      <c r="AS484" s="52">
        <v>632</v>
      </c>
    </row>
    <row r="485" spans="3:45" x14ac:dyDescent="0.25">
      <c r="C485" s="39" t="s">
        <v>5855</v>
      </c>
      <c r="D485" s="38" t="s">
        <v>3039</v>
      </c>
      <c r="E485" s="38" t="s">
        <v>25</v>
      </c>
      <c r="F485" s="39" t="s">
        <v>2159</v>
      </c>
      <c r="G485" t="s">
        <v>2159</v>
      </c>
      <c r="H485" s="21">
        <v>9106035553</v>
      </c>
      <c r="I485" t="s">
        <v>2159</v>
      </c>
      <c r="J485" s="40" t="s">
        <v>8080</v>
      </c>
      <c r="L485" s="42" t="s">
        <v>26</v>
      </c>
      <c r="M485" s="42" t="s">
        <v>2595</v>
      </c>
      <c r="N485" s="43" t="s">
        <v>2159</v>
      </c>
      <c r="O485" s="15" t="s">
        <v>5937</v>
      </c>
      <c r="S485" s="40" t="s">
        <v>8081</v>
      </c>
      <c r="V485" s="40" t="s">
        <v>8081</v>
      </c>
      <c r="Y485" s="15" t="s">
        <v>6128</v>
      </c>
      <c r="AB485" s="51">
        <v>5111</v>
      </c>
      <c r="AC485" s="51">
        <v>131</v>
      </c>
      <c r="AE485" s="45">
        <v>1</v>
      </c>
      <c r="AG485" s="15">
        <v>60885</v>
      </c>
      <c r="AH485" s="46">
        <v>60885</v>
      </c>
      <c r="AL485" s="48">
        <v>8</v>
      </c>
      <c r="AN485" s="45">
        <v>4870.8</v>
      </c>
      <c r="AO485" s="48">
        <v>33311</v>
      </c>
      <c r="AQ485" s="52" t="s">
        <v>7050</v>
      </c>
      <c r="AR485" s="52">
        <v>156</v>
      </c>
      <c r="AS485" s="52">
        <v>632</v>
      </c>
    </row>
    <row r="486" spans="3:45" x14ac:dyDescent="0.25">
      <c r="C486" s="39" t="s">
        <v>5855</v>
      </c>
      <c r="D486" s="38" t="s">
        <v>3039</v>
      </c>
      <c r="E486" s="38" t="s">
        <v>25</v>
      </c>
      <c r="F486" s="39" t="s">
        <v>2159</v>
      </c>
      <c r="G486" t="s">
        <v>2159</v>
      </c>
      <c r="H486" s="21">
        <v>9106035553</v>
      </c>
      <c r="I486" t="s">
        <v>2159</v>
      </c>
      <c r="J486" s="40" t="s">
        <v>8080</v>
      </c>
      <c r="L486" s="42" t="s">
        <v>26</v>
      </c>
      <c r="M486" s="42" t="s">
        <v>2595</v>
      </c>
      <c r="N486" s="43" t="s">
        <v>2159</v>
      </c>
      <c r="O486" s="15" t="s">
        <v>5937</v>
      </c>
      <c r="S486" s="40" t="s">
        <v>8081</v>
      </c>
      <c r="V486" s="40" t="s">
        <v>8081</v>
      </c>
      <c r="Y486" s="15" t="s">
        <v>6179</v>
      </c>
      <c r="AB486" s="51">
        <v>5111</v>
      </c>
      <c r="AC486" s="51">
        <v>131</v>
      </c>
      <c r="AE486" s="45">
        <v>1</v>
      </c>
      <c r="AG486" s="15">
        <v>111058</v>
      </c>
      <c r="AH486" s="46">
        <v>111058</v>
      </c>
      <c r="AL486" s="48">
        <v>8</v>
      </c>
      <c r="AN486" s="45">
        <v>8884.64</v>
      </c>
      <c r="AO486" s="48">
        <v>33311</v>
      </c>
      <c r="AQ486" s="52" t="s">
        <v>7050</v>
      </c>
      <c r="AR486" s="52">
        <v>156</v>
      </c>
      <c r="AS486" s="52">
        <v>632</v>
      </c>
    </row>
    <row r="487" spans="3:45" x14ac:dyDescent="0.25">
      <c r="C487" s="39" t="s">
        <v>5855</v>
      </c>
      <c r="D487" s="38" t="s">
        <v>3039</v>
      </c>
      <c r="E487" s="38" t="s">
        <v>25</v>
      </c>
      <c r="F487" s="39" t="s">
        <v>2159</v>
      </c>
      <c r="G487" t="s">
        <v>2159</v>
      </c>
      <c r="H487" s="21">
        <v>9106035597</v>
      </c>
      <c r="I487" t="s">
        <v>2159</v>
      </c>
      <c r="J487" s="40" t="s">
        <v>8084</v>
      </c>
      <c r="L487" s="42" t="s">
        <v>26</v>
      </c>
      <c r="M487" s="42" t="s">
        <v>2388</v>
      </c>
      <c r="N487" s="43" t="s">
        <v>2159</v>
      </c>
      <c r="O487" s="15" t="s">
        <v>5917</v>
      </c>
      <c r="S487" s="40" t="s">
        <v>8085</v>
      </c>
      <c r="V487" s="40" t="s">
        <v>8085</v>
      </c>
      <c r="Y487" s="15" t="s">
        <v>6128</v>
      </c>
      <c r="AB487" s="51">
        <v>5111</v>
      </c>
      <c r="AC487" s="51">
        <v>131</v>
      </c>
      <c r="AE487" s="45">
        <v>1</v>
      </c>
      <c r="AG487" s="15">
        <v>60885</v>
      </c>
      <c r="AH487" s="46">
        <v>60885</v>
      </c>
      <c r="AL487" s="48">
        <v>8</v>
      </c>
      <c r="AN487" s="45">
        <v>4870.8</v>
      </c>
      <c r="AO487" s="48">
        <v>33311</v>
      </c>
      <c r="AQ487" s="52" t="s">
        <v>7050</v>
      </c>
      <c r="AR487" s="52">
        <v>156</v>
      </c>
      <c r="AS487" s="52">
        <v>632</v>
      </c>
    </row>
    <row r="488" spans="3:45" x14ac:dyDescent="0.25">
      <c r="C488" s="39" t="s">
        <v>5855</v>
      </c>
      <c r="D488" s="38" t="s">
        <v>3039</v>
      </c>
      <c r="E488" s="38" t="s">
        <v>25</v>
      </c>
      <c r="F488" s="39" t="s">
        <v>2159</v>
      </c>
      <c r="G488" t="s">
        <v>2159</v>
      </c>
      <c r="H488" s="21">
        <v>9106035597</v>
      </c>
      <c r="I488" t="s">
        <v>2159</v>
      </c>
      <c r="J488" s="40" t="s">
        <v>8084</v>
      </c>
      <c r="L488" s="42" t="s">
        <v>26</v>
      </c>
      <c r="M488" s="42" t="s">
        <v>2388</v>
      </c>
      <c r="N488" s="43" t="s">
        <v>2159</v>
      </c>
      <c r="O488" s="15" t="s">
        <v>5917</v>
      </c>
      <c r="S488" s="40" t="s">
        <v>8085</v>
      </c>
      <c r="V488" s="40" t="s">
        <v>8085</v>
      </c>
      <c r="Y488" s="15" t="s">
        <v>6130</v>
      </c>
      <c r="AB488" s="51">
        <v>5111</v>
      </c>
      <c r="AC488" s="51">
        <v>131</v>
      </c>
      <c r="AE488" s="45">
        <v>1</v>
      </c>
      <c r="AG488" s="15">
        <v>73431</v>
      </c>
      <c r="AH488" s="46">
        <v>73431</v>
      </c>
      <c r="AL488" s="48">
        <v>8</v>
      </c>
      <c r="AN488" s="45">
        <v>5874.4800000000005</v>
      </c>
      <c r="AO488" s="48">
        <v>33311</v>
      </c>
      <c r="AQ488" s="52" t="s">
        <v>7050</v>
      </c>
      <c r="AR488" s="52">
        <v>156</v>
      </c>
      <c r="AS488" s="52">
        <v>632</v>
      </c>
    </row>
    <row r="489" spans="3:45" x14ac:dyDescent="0.25">
      <c r="C489" s="39" t="s">
        <v>5855</v>
      </c>
      <c r="D489" s="38" t="s">
        <v>3039</v>
      </c>
      <c r="E489" s="38" t="s">
        <v>25</v>
      </c>
      <c r="F489" s="39" t="s">
        <v>2159</v>
      </c>
      <c r="G489" t="s">
        <v>2159</v>
      </c>
      <c r="H489" s="21">
        <v>9106035611</v>
      </c>
      <c r="I489" t="s">
        <v>2159</v>
      </c>
      <c r="J489" s="40" t="s">
        <v>8086</v>
      </c>
      <c r="L489" s="42" t="s">
        <v>26</v>
      </c>
      <c r="M489" s="42" t="s">
        <v>2376</v>
      </c>
      <c r="N489" s="43" t="s">
        <v>2159</v>
      </c>
      <c r="O489" s="15" t="s">
        <v>6266</v>
      </c>
      <c r="S489" s="40" t="s">
        <v>8087</v>
      </c>
      <c r="V489" s="40" t="s">
        <v>8087</v>
      </c>
      <c r="Y489" s="15" t="s">
        <v>6181</v>
      </c>
      <c r="AB489" s="51">
        <v>5111</v>
      </c>
      <c r="AC489" s="51">
        <v>131</v>
      </c>
      <c r="AE489" s="45">
        <v>2</v>
      </c>
      <c r="AG489" s="15">
        <v>50400</v>
      </c>
      <c r="AH489" s="46">
        <v>100800</v>
      </c>
      <c r="AL489" s="48">
        <v>8</v>
      </c>
      <c r="AN489" s="45">
        <v>8064</v>
      </c>
      <c r="AO489" s="48">
        <v>33311</v>
      </c>
      <c r="AQ489" s="52" t="s">
        <v>7050</v>
      </c>
      <c r="AR489" s="52">
        <v>156</v>
      </c>
      <c r="AS489" s="52">
        <v>632</v>
      </c>
    </row>
    <row r="490" spans="3:45" x14ac:dyDescent="0.25">
      <c r="C490" s="39" t="s">
        <v>5855</v>
      </c>
      <c r="D490" s="38" t="s">
        <v>3039</v>
      </c>
      <c r="E490" s="38" t="s">
        <v>25</v>
      </c>
      <c r="F490" s="39" t="s">
        <v>2159</v>
      </c>
      <c r="G490" t="s">
        <v>2159</v>
      </c>
      <c r="H490" s="21">
        <v>9106035611</v>
      </c>
      <c r="I490" t="s">
        <v>2159</v>
      </c>
      <c r="J490" s="40" t="s">
        <v>8086</v>
      </c>
      <c r="L490" s="42" t="s">
        <v>26</v>
      </c>
      <c r="M490" s="42" t="s">
        <v>2376</v>
      </c>
      <c r="N490" s="43" t="s">
        <v>2159</v>
      </c>
      <c r="O490" s="15" t="s">
        <v>6266</v>
      </c>
      <c r="S490" s="40" t="s">
        <v>8087</v>
      </c>
      <c r="V490" s="40" t="s">
        <v>8087</v>
      </c>
      <c r="Y490" s="15" t="s">
        <v>6168</v>
      </c>
      <c r="AB490" s="51">
        <v>5111</v>
      </c>
      <c r="AC490" s="51">
        <v>131</v>
      </c>
      <c r="AE490" s="45">
        <v>1</v>
      </c>
      <c r="AG490" s="15">
        <v>111606</v>
      </c>
      <c r="AH490" s="46">
        <v>111606</v>
      </c>
      <c r="AL490" s="48">
        <v>8</v>
      </c>
      <c r="AN490" s="45">
        <v>8928.48</v>
      </c>
      <c r="AO490" s="48">
        <v>33311</v>
      </c>
      <c r="AQ490" s="52" t="s">
        <v>7050</v>
      </c>
      <c r="AR490" s="52">
        <v>156</v>
      </c>
      <c r="AS490" s="52">
        <v>632</v>
      </c>
    </row>
    <row r="491" spans="3:45" x14ac:dyDescent="0.25">
      <c r="C491" s="39" t="s">
        <v>5855</v>
      </c>
      <c r="D491" s="38" t="s">
        <v>3039</v>
      </c>
      <c r="E491" s="38" t="s">
        <v>25</v>
      </c>
      <c r="F491" s="39" t="s">
        <v>2159</v>
      </c>
      <c r="G491" t="s">
        <v>2159</v>
      </c>
      <c r="H491" s="21">
        <v>9106035595</v>
      </c>
      <c r="I491" t="s">
        <v>2159</v>
      </c>
      <c r="J491" s="40" t="s">
        <v>8088</v>
      </c>
      <c r="L491" s="42" t="s">
        <v>26</v>
      </c>
      <c r="M491" s="42" t="s">
        <v>2643</v>
      </c>
      <c r="N491" s="43" t="s">
        <v>2159</v>
      </c>
      <c r="O491" s="15" t="s">
        <v>6270</v>
      </c>
      <c r="S491" s="40" t="s">
        <v>8089</v>
      </c>
      <c r="V491" s="40" t="s">
        <v>8089</v>
      </c>
      <c r="Y491" s="15" t="s">
        <v>6128</v>
      </c>
      <c r="AB491" s="51">
        <v>5111</v>
      </c>
      <c r="AC491" s="51">
        <v>131</v>
      </c>
      <c r="AE491" s="45">
        <v>3</v>
      </c>
      <c r="AG491" s="15">
        <v>60885</v>
      </c>
      <c r="AH491" s="46">
        <v>182655</v>
      </c>
      <c r="AL491" s="48">
        <v>8</v>
      </c>
      <c r="AN491" s="45">
        <v>14612.4</v>
      </c>
      <c r="AO491" s="48">
        <v>33311</v>
      </c>
      <c r="AQ491" s="52" t="s">
        <v>7050</v>
      </c>
      <c r="AR491" s="52">
        <v>156</v>
      </c>
      <c r="AS491" s="52">
        <v>632</v>
      </c>
    </row>
    <row r="492" spans="3:45" x14ac:dyDescent="0.25">
      <c r="C492" s="39" t="s">
        <v>5855</v>
      </c>
      <c r="D492" s="38" t="s">
        <v>3039</v>
      </c>
      <c r="E492" s="38" t="s">
        <v>25</v>
      </c>
      <c r="F492" s="39" t="s">
        <v>2159</v>
      </c>
      <c r="G492" t="s">
        <v>2159</v>
      </c>
      <c r="H492" s="21">
        <v>9106035595</v>
      </c>
      <c r="I492" t="s">
        <v>2159</v>
      </c>
      <c r="J492" s="40" t="s">
        <v>8088</v>
      </c>
      <c r="L492" s="42" t="s">
        <v>26</v>
      </c>
      <c r="M492" s="42" t="s">
        <v>2643</v>
      </c>
      <c r="N492" s="43" t="s">
        <v>2159</v>
      </c>
      <c r="O492" s="15" t="s">
        <v>6270</v>
      </c>
      <c r="S492" s="40" t="s">
        <v>8089</v>
      </c>
      <c r="V492" s="40" t="s">
        <v>8089</v>
      </c>
      <c r="Y492" s="15" t="s">
        <v>6172</v>
      </c>
      <c r="AB492" s="51">
        <v>5111</v>
      </c>
      <c r="AC492" s="51">
        <v>131</v>
      </c>
      <c r="AE492" s="45">
        <v>4</v>
      </c>
      <c r="AG492" s="15">
        <v>49500</v>
      </c>
      <c r="AH492" s="46">
        <v>198000</v>
      </c>
      <c r="AL492" s="48">
        <v>8</v>
      </c>
      <c r="AN492" s="45">
        <v>15840</v>
      </c>
      <c r="AO492" s="48">
        <v>33311</v>
      </c>
      <c r="AQ492" s="52" t="s">
        <v>7050</v>
      </c>
      <c r="AR492" s="52">
        <v>156</v>
      </c>
      <c r="AS492" s="52">
        <v>632</v>
      </c>
    </row>
    <row r="493" spans="3:45" x14ac:dyDescent="0.25">
      <c r="C493" s="39" t="s">
        <v>5855</v>
      </c>
      <c r="D493" s="38" t="s">
        <v>3039</v>
      </c>
      <c r="E493" s="38" t="s">
        <v>25</v>
      </c>
      <c r="F493" s="39" t="s">
        <v>2159</v>
      </c>
      <c r="G493" t="s">
        <v>2159</v>
      </c>
      <c r="H493" s="21">
        <v>9106035616</v>
      </c>
      <c r="I493" t="s">
        <v>2159</v>
      </c>
      <c r="J493" s="40" t="s">
        <v>8090</v>
      </c>
      <c r="L493" s="42" t="s">
        <v>26</v>
      </c>
      <c r="M493" s="42" t="s">
        <v>2322</v>
      </c>
      <c r="N493" s="43" t="s">
        <v>2159</v>
      </c>
      <c r="O493" s="15" t="s">
        <v>6266</v>
      </c>
      <c r="S493" s="40" t="s">
        <v>8091</v>
      </c>
      <c r="V493" s="40" t="s">
        <v>8091</v>
      </c>
      <c r="Y493" s="15" t="s">
        <v>6179</v>
      </c>
      <c r="AB493" s="51">
        <v>5111</v>
      </c>
      <c r="AC493" s="51">
        <v>131</v>
      </c>
      <c r="AE493" s="45">
        <v>1</v>
      </c>
      <c r="AG493" s="15">
        <v>111058</v>
      </c>
      <c r="AH493" s="46">
        <v>111058</v>
      </c>
      <c r="AL493" s="48">
        <v>8</v>
      </c>
      <c r="AN493" s="45">
        <v>8884.64</v>
      </c>
      <c r="AO493" s="48">
        <v>33311</v>
      </c>
      <c r="AQ493" s="52" t="s">
        <v>7050</v>
      </c>
      <c r="AR493" s="52">
        <v>156</v>
      </c>
      <c r="AS493" s="52">
        <v>632</v>
      </c>
    </row>
    <row r="494" spans="3:45" x14ac:dyDescent="0.25">
      <c r="C494" s="39" t="s">
        <v>5855</v>
      </c>
      <c r="D494" s="38" t="s">
        <v>3039</v>
      </c>
      <c r="E494" s="38" t="s">
        <v>25</v>
      </c>
      <c r="F494" s="39" t="s">
        <v>2159</v>
      </c>
      <c r="G494" t="s">
        <v>2159</v>
      </c>
      <c r="H494" s="21">
        <v>9106035700</v>
      </c>
      <c r="I494" t="s">
        <v>2159</v>
      </c>
      <c r="J494" s="40" t="s">
        <v>8099</v>
      </c>
      <c r="L494" s="42" t="s">
        <v>26</v>
      </c>
      <c r="M494" s="42" t="s">
        <v>2772</v>
      </c>
      <c r="N494" s="43" t="s">
        <v>2159</v>
      </c>
      <c r="O494" s="15" t="s">
        <v>6267</v>
      </c>
      <c r="S494" s="40" t="s">
        <v>8033</v>
      </c>
      <c r="V494" s="40" t="s">
        <v>8033</v>
      </c>
      <c r="Y494" s="15" t="s">
        <v>6227</v>
      </c>
      <c r="AB494" s="51">
        <v>5111</v>
      </c>
      <c r="AC494" s="51">
        <v>131</v>
      </c>
      <c r="AE494" s="45">
        <v>3</v>
      </c>
      <c r="AG494" s="15">
        <v>46000</v>
      </c>
      <c r="AH494" s="46">
        <v>138000</v>
      </c>
      <c r="AL494" s="48">
        <v>8</v>
      </c>
      <c r="AN494" s="45">
        <v>11040</v>
      </c>
      <c r="AO494" s="48">
        <v>33311</v>
      </c>
      <c r="AQ494" s="52" t="s">
        <v>7050</v>
      </c>
      <c r="AR494" s="52">
        <v>156</v>
      </c>
      <c r="AS494" s="52">
        <v>632</v>
      </c>
    </row>
    <row r="495" spans="3:45" x14ac:dyDescent="0.25">
      <c r="C495" s="39" t="s">
        <v>5855</v>
      </c>
      <c r="D495" s="38" t="s">
        <v>3039</v>
      </c>
      <c r="E495" s="38" t="s">
        <v>25</v>
      </c>
      <c r="F495" s="39" t="s">
        <v>2159</v>
      </c>
      <c r="G495" t="s">
        <v>2159</v>
      </c>
      <c r="H495" s="21">
        <v>9106035710</v>
      </c>
      <c r="I495" t="s">
        <v>2159</v>
      </c>
      <c r="J495" s="40" t="s">
        <v>8101</v>
      </c>
      <c r="L495" s="42" t="s">
        <v>26</v>
      </c>
      <c r="M495" s="42" t="s">
        <v>2631</v>
      </c>
      <c r="N495" s="43" t="s">
        <v>2159</v>
      </c>
      <c r="O495" s="15" t="s">
        <v>6270</v>
      </c>
      <c r="S495" s="40" t="s">
        <v>8102</v>
      </c>
      <c r="V495" s="40" t="s">
        <v>8102</v>
      </c>
      <c r="Y495" s="15" t="s">
        <v>6128</v>
      </c>
      <c r="AB495" s="51">
        <v>5111</v>
      </c>
      <c r="AC495" s="51">
        <v>131</v>
      </c>
      <c r="AE495" s="45">
        <v>1</v>
      </c>
      <c r="AG495" s="15">
        <v>60885</v>
      </c>
      <c r="AH495" s="46">
        <v>60885</v>
      </c>
      <c r="AL495" s="48">
        <v>8</v>
      </c>
      <c r="AN495" s="45">
        <v>4870.8</v>
      </c>
      <c r="AO495" s="48">
        <v>33311</v>
      </c>
      <c r="AQ495" s="52" t="s">
        <v>7050</v>
      </c>
      <c r="AR495" s="52">
        <v>156</v>
      </c>
      <c r="AS495" s="52">
        <v>632</v>
      </c>
    </row>
    <row r="496" spans="3:45" x14ac:dyDescent="0.25">
      <c r="C496" s="39" t="s">
        <v>5855</v>
      </c>
      <c r="D496" s="38" t="s">
        <v>3039</v>
      </c>
      <c r="E496" s="38" t="s">
        <v>25</v>
      </c>
      <c r="F496" s="39" t="s">
        <v>2159</v>
      </c>
      <c r="G496" t="s">
        <v>2159</v>
      </c>
      <c r="H496" s="21">
        <v>9106035716</v>
      </c>
      <c r="I496" t="s">
        <v>2159</v>
      </c>
      <c r="J496" s="40" t="s">
        <v>8103</v>
      </c>
      <c r="L496" s="42" t="s">
        <v>26</v>
      </c>
      <c r="M496" s="42" t="s">
        <v>2625</v>
      </c>
      <c r="N496" s="43" t="s">
        <v>2159</v>
      </c>
      <c r="O496" s="15" t="s">
        <v>6270</v>
      </c>
      <c r="S496" s="40" t="s">
        <v>8102</v>
      </c>
      <c r="V496" s="40" t="s">
        <v>8102</v>
      </c>
      <c r="Y496" s="15" t="s">
        <v>6179</v>
      </c>
      <c r="AB496" s="51">
        <v>5111</v>
      </c>
      <c r="AC496" s="51">
        <v>131</v>
      </c>
      <c r="AE496" s="45">
        <v>3</v>
      </c>
      <c r="AG496" s="15">
        <v>111058</v>
      </c>
      <c r="AH496" s="46">
        <v>333174</v>
      </c>
      <c r="AL496" s="48">
        <v>8</v>
      </c>
      <c r="AN496" s="45">
        <v>26653.920000000002</v>
      </c>
      <c r="AO496" s="48">
        <v>33311</v>
      </c>
      <c r="AQ496" s="52" t="s">
        <v>7050</v>
      </c>
      <c r="AR496" s="52">
        <v>156</v>
      </c>
      <c r="AS496" s="52">
        <v>632</v>
      </c>
    </row>
    <row r="497" spans="3:45" x14ac:dyDescent="0.25">
      <c r="C497" s="39" t="s">
        <v>5855</v>
      </c>
      <c r="D497" s="38" t="s">
        <v>3039</v>
      </c>
      <c r="E497" s="38" t="s">
        <v>25</v>
      </c>
      <c r="F497" s="39" t="s">
        <v>2159</v>
      </c>
      <c r="G497" t="s">
        <v>2159</v>
      </c>
      <c r="H497" s="21">
        <v>9106035696</v>
      </c>
      <c r="I497" t="s">
        <v>2159</v>
      </c>
      <c r="J497" s="40" t="s">
        <v>8107</v>
      </c>
      <c r="L497" s="42" t="s">
        <v>26</v>
      </c>
      <c r="M497" s="42" t="s">
        <v>2712</v>
      </c>
      <c r="N497" s="43" t="s">
        <v>2159</v>
      </c>
      <c r="O497" s="15" t="s">
        <v>6271</v>
      </c>
      <c r="S497" s="40" t="s">
        <v>8108</v>
      </c>
      <c r="V497" s="40" t="s">
        <v>8108</v>
      </c>
      <c r="Y497" s="15" t="s">
        <v>6179</v>
      </c>
      <c r="AB497" s="51">
        <v>5111</v>
      </c>
      <c r="AC497" s="51">
        <v>131</v>
      </c>
      <c r="AE497" s="45">
        <v>1</v>
      </c>
      <c r="AG497" s="15">
        <v>111058</v>
      </c>
      <c r="AH497" s="46">
        <v>111058</v>
      </c>
      <c r="AL497" s="48">
        <v>8</v>
      </c>
      <c r="AN497" s="45">
        <v>8884.64</v>
      </c>
      <c r="AO497" s="48">
        <v>33311</v>
      </c>
      <c r="AQ497" s="52" t="s">
        <v>7050</v>
      </c>
      <c r="AR497" s="52">
        <v>156</v>
      </c>
      <c r="AS497" s="52">
        <v>632</v>
      </c>
    </row>
    <row r="498" spans="3:45" x14ac:dyDescent="0.25">
      <c r="C498" s="39" t="s">
        <v>5855</v>
      </c>
      <c r="D498" s="38" t="s">
        <v>3039</v>
      </c>
      <c r="E498" s="38" t="s">
        <v>25</v>
      </c>
      <c r="F498" s="39" t="s">
        <v>2159</v>
      </c>
      <c r="G498" t="s">
        <v>2159</v>
      </c>
      <c r="H498" s="21">
        <v>9106035756</v>
      </c>
      <c r="I498" t="s">
        <v>2159</v>
      </c>
      <c r="J498" s="40" t="s">
        <v>8111</v>
      </c>
      <c r="L498" s="42" t="s">
        <v>26</v>
      </c>
      <c r="M498" s="42" t="s">
        <v>2628</v>
      </c>
      <c r="N498" s="43" t="s">
        <v>2159</v>
      </c>
      <c r="O498" s="15" t="s">
        <v>6270</v>
      </c>
      <c r="S498" s="40" t="s">
        <v>8112</v>
      </c>
      <c r="V498" s="40" t="s">
        <v>8112</v>
      </c>
      <c r="Y498" s="15" t="s">
        <v>6179</v>
      </c>
      <c r="AB498" s="51">
        <v>5111</v>
      </c>
      <c r="AC498" s="51">
        <v>131</v>
      </c>
      <c r="AE498" s="45">
        <v>2</v>
      </c>
      <c r="AG498" s="15">
        <v>111058</v>
      </c>
      <c r="AH498" s="46">
        <v>222116</v>
      </c>
      <c r="AL498" s="48">
        <v>8</v>
      </c>
      <c r="AN498" s="45">
        <v>17769.28</v>
      </c>
      <c r="AO498" s="48">
        <v>33311</v>
      </c>
      <c r="AQ498" s="52" t="s">
        <v>7050</v>
      </c>
      <c r="AR498" s="52">
        <v>156</v>
      </c>
      <c r="AS498" s="52">
        <v>632</v>
      </c>
    </row>
    <row r="499" spans="3:45" x14ac:dyDescent="0.25">
      <c r="C499" s="39" t="s">
        <v>5855</v>
      </c>
      <c r="D499" s="38" t="s">
        <v>3039</v>
      </c>
      <c r="E499" s="38" t="s">
        <v>25</v>
      </c>
      <c r="F499" s="39" t="s">
        <v>2159</v>
      </c>
      <c r="G499" t="s">
        <v>2159</v>
      </c>
      <c r="H499" s="21">
        <v>9106035780</v>
      </c>
      <c r="I499" t="s">
        <v>2159</v>
      </c>
      <c r="J499" s="40" t="s">
        <v>8113</v>
      </c>
      <c r="L499" s="42" t="s">
        <v>26</v>
      </c>
      <c r="M499" s="42" t="s">
        <v>2160</v>
      </c>
      <c r="N499" s="43" t="s">
        <v>2159</v>
      </c>
      <c r="O499" s="15" t="s">
        <v>6024</v>
      </c>
      <c r="S499" s="40" t="s">
        <v>8114</v>
      </c>
      <c r="V499" s="40" t="s">
        <v>8114</v>
      </c>
      <c r="Y499" s="15" t="s">
        <v>6179</v>
      </c>
      <c r="AB499" s="51">
        <v>5111</v>
      </c>
      <c r="AC499" s="51">
        <v>131</v>
      </c>
      <c r="AE499" s="45">
        <v>1</v>
      </c>
      <c r="AG499" s="15">
        <v>111058</v>
      </c>
      <c r="AH499" s="46">
        <v>111058</v>
      </c>
      <c r="AL499" s="48">
        <v>8</v>
      </c>
      <c r="AN499" s="45">
        <v>8884.64</v>
      </c>
      <c r="AO499" s="48">
        <v>33311</v>
      </c>
      <c r="AQ499" s="52" t="s">
        <v>7050</v>
      </c>
      <c r="AR499" s="52">
        <v>156</v>
      </c>
      <c r="AS499" s="52">
        <v>632</v>
      </c>
    </row>
    <row r="500" spans="3:45" x14ac:dyDescent="0.25">
      <c r="C500" s="39" t="s">
        <v>5855</v>
      </c>
      <c r="D500" s="38" t="s">
        <v>3039</v>
      </c>
      <c r="E500" s="38" t="s">
        <v>25</v>
      </c>
      <c r="F500" s="39" t="s">
        <v>2159</v>
      </c>
      <c r="G500" t="s">
        <v>2159</v>
      </c>
      <c r="H500" s="21">
        <v>9106035775</v>
      </c>
      <c r="I500" t="s">
        <v>2159</v>
      </c>
      <c r="J500" s="40" t="s">
        <v>8115</v>
      </c>
      <c r="L500" s="42" t="s">
        <v>26</v>
      </c>
      <c r="M500" s="42" t="s">
        <v>2481</v>
      </c>
      <c r="N500" s="43" t="s">
        <v>2159</v>
      </c>
      <c r="O500" s="15" t="s">
        <v>5917</v>
      </c>
      <c r="S500" s="40" t="s">
        <v>7969</v>
      </c>
      <c r="V500" s="40" t="s">
        <v>7969</v>
      </c>
      <c r="Y500" s="15" t="s">
        <v>6128</v>
      </c>
      <c r="AB500" s="51">
        <v>5111</v>
      </c>
      <c r="AC500" s="51">
        <v>131</v>
      </c>
      <c r="AE500" s="45">
        <v>3</v>
      </c>
      <c r="AG500" s="15">
        <v>60885</v>
      </c>
      <c r="AH500" s="46">
        <v>182655</v>
      </c>
      <c r="AL500" s="48">
        <v>8</v>
      </c>
      <c r="AN500" s="45">
        <v>14612.4</v>
      </c>
      <c r="AO500" s="48">
        <v>33311</v>
      </c>
      <c r="AQ500" s="52" t="s">
        <v>7050</v>
      </c>
      <c r="AR500" s="52">
        <v>156</v>
      </c>
      <c r="AS500" s="52">
        <v>632</v>
      </c>
    </row>
    <row r="501" spans="3:45" x14ac:dyDescent="0.25">
      <c r="C501" s="39" t="s">
        <v>5855</v>
      </c>
      <c r="D501" s="38" t="s">
        <v>3039</v>
      </c>
      <c r="E501" s="38" t="s">
        <v>25</v>
      </c>
      <c r="F501" s="39" t="s">
        <v>2159</v>
      </c>
      <c r="G501" t="s">
        <v>2159</v>
      </c>
      <c r="H501" s="21">
        <v>9106035829</v>
      </c>
      <c r="I501" t="s">
        <v>2159</v>
      </c>
      <c r="J501" s="40" t="s">
        <v>8118</v>
      </c>
      <c r="L501" s="42" t="s">
        <v>26</v>
      </c>
      <c r="M501" s="42" t="s">
        <v>2583</v>
      </c>
      <c r="N501" s="43" t="s">
        <v>2159</v>
      </c>
      <c r="O501" s="15" t="s">
        <v>5937</v>
      </c>
      <c r="S501" s="40" t="s">
        <v>8119</v>
      </c>
      <c r="V501" s="40" t="s">
        <v>8119</v>
      </c>
      <c r="Y501" s="15" t="s">
        <v>6227</v>
      </c>
      <c r="AB501" s="51">
        <v>5111</v>
      </c>
      <c r="AC501" s="51">
        <v>131</v>
      </c>
      <c r="AE501" s="45">
        <v>3</v>
      </c>
      <c r="AG501" s="15">
        <v>46000</v>
      </c>
      <c r="AH501" s="46">
        <v>138000</v>
      </c>
      <c r="AL501" s="48">
        <v>8</v>
      </c>
      <c r="AN501" s="45">
        <v>11040</v>
      </c>
      <c r="AO501" s="48">
        <v>33311</v>
      </c>
      <c r="AQ501" s="52" t="s">
        <v>7050</v>
      </c>
      <c r="AR501" s="52">
        <v>156</v>
      </c>
      <c r="AS501" s="52">
        <v>632</v>
      </c>
    </row>
    <row r="502" spans="3:45" x14ac:dyDescent="0.25">
      <c r="C502" s="39" t="s">
        <v>5855</v>
      </c>
      <c r="D502" s="38" t="s">
        <v>3039</v>
      </c>
      <c r="E502" s="38" t="s">
        <v>25</v>
      </c>
      <c r="F502" s="39" t="s">
        <v>2159</v>
      </c>
      <c r="G502" t="s">
        <v>2159</v>
      </c>
      <c r="H502" s="21">
        <v>9106035813</v>
      </c>
      <c r="I502" t="s">
        <v>2159</v>
      </c>
      <c r="J502" s="40" t="s">
        <v>8120</v>
      </c>
      <c r="L502" s="42" t="s">
        <v>26</v>
      </c>
      <c r="M502" s="42" t="s">
        <v>2562</v>
      </c>
      <c r="N502" s="43" t="s">
        <v>2159</v>
      </c>
      <c r="O502" s="15" t="s">
        <v>6074</v>
      </c>
      <c r="S502" s="40" t="s">
        <v>8121</v>
      </c>
      <c r="V502" s="40" t="s">
        <v>8121</v>
      </c>
      <c r="Y502" s="15" t="s">
        <v>6179</v>
      </c>
      <c r="AB502" s="51">
        <v>5111</v>
      </c>
      <c r="AC502" s="51">
        <v>131</v>
      </c>
      <c r="AE502" s="45">
        <v>2</v>
      </c>
      <c r="AG502" s="15">
        <v>111058</v>
      </c>
      <c r="AH502" s="46">
        <v>222116</v>
      </c>
      <c r="AL502" s="48">
        <v>8</v>
      </c>
      <c r="AN502" s="45">
        <v>17769.28</v>
      </c>
      <c r="AO502" s="48">
        <v>33311</v>
      </c>
      <c r="AQ502" s="52" t="s">
        <v>7050</v>
      </c>
      <c r="AR502" s="52">
        <v>156</v>
      </c>
      <c r="AS502" s="52">
        <v>632</v>
      </c>
    </row>
    <row r="503" spans="3:45" x14ac:dyDescent="0.25">
      <c r="C503" s="39" t="s">
        <v>5855</v>
      </c>
      <c r="D503" s="38" t="s">
        <v>3039</v>
      </c>
      <c r="E503" s="38" t="s">
        <v>25</v>
      </c>
      <c r="F503" s="39" t="s">
        <v>2159</v>
      </c>
      <c r="G503" t="s">
        <v>2159</v>
      </c>
      <c r="H503" s="21">
        <v>9106035816</v>
      </c>
      <c r="I503" t="s">
        <v>2159</v>
      </c>
      <c r="J503" s="40" t="s">
        <v>8122</v>
      </c>
      <c r="L503" s="42" t="s">
        <v>26</v>
      </c>
      <c r="M503" s="42" t="s">
        <v>2757</v>
      </c>
      <c r="N503" s="43" t="s">
        <v>2159</v>
      </c>
      <c r="O503" s="15" t="s">
        <v>5969</v>
      </c>
      <c r="S503" s="40" t="s">
        <v>8123</v>
      </c>
      <c r="V503" s="40" t="s">
        <v>8123</v>
      </c>
      <c r="Y503" s="15" t="s">
        <v>6254</v>
      </c>
      <c r="AB503" s="51">
        <v>5111</v>
      </c>
      <c r="AC503" s="51">
        <v>131</v>
      </c>
      <c r="AE503" s="45">
        <v>2</v>
      </c>
      <c r="AG503" s="15">
        <v>45588</v>
      </c>
      <c r="AH503" s="46">
        <v>91176</v>
      </c>
      <c r="AL503" s="48">
        <v>8</v>
      </c>
      <c r="AN503" s="45">
        <v>7294.08</v>
      </c>
      <c r="AO503" s="48">
        <v>33311</v>
      </c>
      <c r="AQ503" s="52" t="s">
        <v>7050</v>
      </c>
      <c r="AR503" s="52">
        <v>156</v>
      </c>
      <c r="AS503" s="52">
        <v>632</v>
      </c>
    </row>
    <row r="504" spans="3:45" x14ac:dyDescent="0.25">
      <c r="C504" s="39" t="s">
        <v>5855</v>
      </c>
      <c r="D504" s="38" t="s">
        <v>3039</v>
      </c>
      <c r="E504" s="38" t="s">
        <v>25</v>
      </c>
      <c r="F504" s="39" t="s">
        <v>2159</v>
      </c>
      <c r="G504" t="s">
        <v>2159</v>
      </c>
      <c r="H504" s="21">
        <v>9106035927</v>
      </c>
      <c r="I504" t="s">
        <v>2159</v>
      </c>
      <c r="J504" s="40" t="s">
        <v>8128</v>
      </c>
      <c r="L504" s="42" t="s">
        <v>26</v>
      </c>
      <c r="M504" s="42" t="s">
        <v>2937</v>
      </c>
      <c r="N504" s="43" t="s">
        <v>2159</v>
      </c>
      <c r="O504" s="15" t="s">
        <v>6024</v>
      </c>
      <c r="S504" s="40" t="s">
        <v>8114</v>
      </c>
      <c r="V504" s="40" t="s">
        <v>8114</v>
      </c>
      <c r="Y504" s="15" t="s">
        <v>6179</v>
      </c>
      <c r="AB504" s="51">
        <v>5111</v>
      </c>
      <c r="AC504" s="51">
        <v>131</v>
      </c>
      <c r="AE504" s="45">
        <v>1</v>
      </c>
      <c r="AG504" s="15">
        <v>111058</v>
      </c>
      <c r="AH504" s="46">
        <v>111058</v>
      </c>
      <c r="AL504" s="48">
        <v>8</v>
      </c>
      <c r="AN504" s="45">
        <v>8884.64</v>
      </c>
      <c r="AO504" s="48">
        <v>33311</v>
      </c>
      <c r="AQ504" s="52" t="s">
        <v>7050</v>
      </c>
      <c r="AR504" s="52">
        <v>156</v>
      </c>
      <c r="AS504" s="52">
        <v>632</v>
      </c>
    </row>
    <row r="505" spans="3:45" x14ac:dyDescent="0.25">
      <c r="C505" s="39" t="s">
        <v>5855</v>
      </c>
      <c r="D505" s="38" t="s">
        <v>3039</v>
      </c>
      <c r="E505" s="38" t="s">
        <v>25</v>
      </c>
      <c r="F505" s="39" t="s">
        <v>2159</v>
      </c>
      <c r="G505" t="s">
        <v>2159</v>
      </c>
      <c r="H505" s="21">
        <v>9106035921</v>
      </c>
      <c r="I505" t="s">
        <v>2159</v>
      </c>
      <c r="J505" s="40" t="s">
        <v>8129</v>
      </c>
      <c r="L505" s="42" t="s">
        <v>26</v>
      </c>
      <c r="M505" s="42" t="s">
        <v>2616</v>
      </c>
      <c r="N505" s="43" t="s">
        <v>2159</v>
      </c>
      <c r="O505" s="15" t="s">
        <v>6271</v>
      </c>
      <c r="S505" s="40" t="s">
        <v>8130</v>
      </c>
      <c r="V505" s="40" t="s">
        <v>8130</v>
      </c>
      <c r="Y505" s="15" t="s">
        <v>6227</v>
      </c>
      <c r="AB505" s="51">
        <v>5111</v>
      </c>
      <c r="AC505" s="51">
        <v>131</v>
      </c>
      <c r="AE505" s="45">
        <v>2</v>
      </c>
      <c r="AG505" s="15">
        <v>46000</v>
      </c>
      <c r="AH505" s="46">
        <v>92000</v>
      </c>
      <c r="AL505" s="48">
        <v>8</v>
      </c>
      <c r="AN505" s="45">
        <v>7360</v>
      </c>
      <c r="AO505" s="48">
        <v>33311</v>
      </c>
      <c r="AQ505" s="52" t="s">
        <v>7050</v>
      </c>
      <c r="AR505" s="52">
        <v>156</v>
      </c>
      <c r="AS505" s="52">
        <v>632</v>
      </c>
    </row>
    <row r="506" spans="3:45" x14ac:dyDescent="0.25">
      <c r="C506" s="39" t="s">
        <v>5855</v>
      </c>
      <c r="D506" s="38" t="s">
        <v>3039</v>
      </c>
      <c r="E506" s="38" t="s">
        <v>25</v>
      </c>
      <c r="F506" s="39" t="s">
        <v>2159</v>
      </c>
      <c r="G506" t="s">
        <v>2159</v>
      </c>
      <c r="H506" s="21">
        <v>9106035921</v>
      </c>
      <c r="I506" t="s">
        <v>2159</v>
      </c>
      <c r="J506" s="40" t="s">
        <v>8129</v>
      </c>
      <c r="L506" s="42" t="s">
        <v>26</v>
      </c>
      <c r="M506" s="42" t="s">
        <v>2616</v>
      </c>
      <c r="N506" s="43" t="s">
        <v>2159</v>
      </c>
      <c r="O506" s="15" t="s">
        <v>6271</v>
      </c>
      <c r="S506" s="40" t="s">
        <v>8130</v>
      </c>
      <c r="V506" s="40" t="s">
        <v>8130</v>
      </c>
      <c r="Y506" s="15" t="s">
        <v>6254</v>
      </c>
      <c r="AB506" s="51">
        <v>5111</v>
      </c>
      <c r="AC506" s="51">
        <v>131</v>
      </c>
      <c r="AE506" s="45">
        <v>1</v>
      </c>
      <c r="AG506" s="15">
        <v>45588</v>
      </c>
      <c r="AH506" s="46">
        <v>45588</v>
      </c>
      <c r="AL506" s="48">
        <v>8</v>
      </c>
      <c r="AN506" s="45">
        <v>3647.04</v>
      </c>
      <c r="AO506" s="48">
        <v>33311</v>
      </c>
      <c r="AQ506" s="52" t="s">
        <v>7050</v>
      </c>
      <c r="AR506" s="52">
        <v>156</v>
      </c>
      <c r="AS506" s="52">
        <v>632</v>
      </c>
    </row>
    <row r="507" spans="3:45" x14ac:dyDescent="0.25">
      <c r="C507" s="39" t="s">
        <v>5855</v>
      </c>
      <c r="D507" s="38" t="s">
        <v>3039</v>
      </c>
      <c r="E507" s="38" t="s">
        <v>25</v>
      </c>
      <c r="F507" s="39" t="s">
        <v>2159</v>
      </c>
      <c r="G507" t="s">
        <v>2159</v>
      </c>
      <c r="H507" s="21">
        <v>9106035921</v>
      </c>
      <c r="I507" t="s">
        <v>2159</v>
      </c>
      <c r="J507" s="40" t="s">
        <v>8129</v>
      </c>
      <c r="L507" s="42" t="s">
        <v>26</v>
      </c>
      <c r="M507" s="42" t="s">
        <v>2616</v>
      </c>
      <c r="N507" s="43" t="s">
        <v>2159</v>
      </c>
      <c r="O507" s="15" t="s">
        <v>6271</v>
      </c>
      <c r="S507" s="40" t="s">
        <v>8130</v>
      </c>
      <c r="V507" s="40" t="s">
        <v>8130</v>
      </c>
      <c r="Y507" s="15" t="s">
        <v>6143</v>
      </c>
      <c r="AB507" s="51">
        <v>5111</v>
      </c>
      <c r="AC507" s="51">
        <v>131</v>
      </c>
      <c r="AE507" s="45">
        <v>2</v>
      </c>
      <c r="AG507" s="15">
        <v>70950</v>
      </c>
      <c r="AH507" s="46">
        <v>141900</v>
      </c>
      <c r="AL507" s="48">
        <v>8</v>
      </c>
      <c r="AN507" s="45">
        <v>11352</v>
      </c>
      <c r="AO507" s="48">
        <v>33311</v>
      </c>
      <c r="AQ507" s="52" t="s">
        <v>7050</v>
      </c>
      <c r="AR507" s="52">
        <v>156</v>
      </c>
      <c r="AS507" s="52">
        <v>632</v>
      </c>
    </row>
    <row r="508" spans="3:45" x14ac:dyDescent="0.25">
      <c r="C508" s="39" t="s">
        <v>5855</v>
      </c>
      <c r="D508" s="38" t="s">
        <v>3039</v>
      </c>
      <c r="E508" s="38" t="s">
        <v>25</v>
      </c>
      <c r="F508" s="39" t="s">
        <v>2159</v>
      </c>
      <c r="G508" t="s">
        <v>2159</v>
      </c>
      <c r="H508" s="21">
        <v>9106035921</v>
      </c>
      <c r="I508" t="s">
        <v>2159</v>
      </c>
      <c r="J508" s="40" t="s">
        <v>8129</v>
      </c>
      <c r="L508" s="42" t="s">
        <v>26</v>
      </c>
      <c r="M508" s="42" t="s">
        <v>2616</v>
      </c>
      <c r="N508" s="43" t="s">
        <v>2159</v>
      </c>
      <c r="O508" s="15" t="s">
        <v>6271</v>
      </c>
      <c r="S508" s="40" t="s">
        <v>8130</v>
      </c>
      <c r="V508" s="40" t="s">
        <v>8130</v>
      </c>
      <c r="Y508" s="15" t="s">
        <v>6128</v>
      </c>
      <c r="AB508" s="51">
        <v>5111</v>
      </c>
      <c r="AC508" s="51">
        <v>131</v>
      </c>
      <c r="AE508" s="45">
        <v>4</v>
      </c>
      <c r="AG508" s="15">
        <v>60885</v>
      </c>
      <c r="AH508" s="46">
        <v>243540</v>
      </c>
      <c r="AL508" s="48">
        <v>8</v>
      </c>
      <c r="AN508" s="45">
        <v>19483.2</v>
      </c>
      <c r="AO508" s="48">
        <v>33311</v>
      </c>
      <c r="AQ508" s="52" t="s">
        <v>7050</v>
      </c>
      <c r="AR508" s="52">
        <v>156</v>
      </c>
      <c r="AS508" s="52">
        <v>632</v>
      </c>
    </row>
    <row r="509" spans="3:45" x14ac:dyDescent="0.25">
      <c r="C509" s="39" t="s">
        <v>5855</v>
      </c>
      <c r="D509" s="38" t="s">
        <v>3039</v>
      </c>
      <c r="E509" s="38" t="s">
        <v>25</v>
      </c>
      <c r="F509" s="39" t="s">
        <v>2159</v>
      </c>
      <c r="G509" t="s">
        <v>2159</v>
      </c>
      <c r="H509" s="21">
        <v>9106035921</v>
      </c>
      <c r="I509" t="s">
        <v>2159</v>
      </c>
      <c r="J509" s="40" t="s">
        <v>8129</v>
      </c>
      <c r="L509" s="42" t="s">
        <v>26</v>
      </c>
      <c r="M509" s="42" t="s">
        <v>2616</v>
      </c>
      <c r="N509" s="43" t="s">
        <v>2159</v>
      </c>
      <c r="O509" s="15" t="s">
        <v>6271</v>
      </c>
      <c r="S509" s="40" t="s">
        <v>8130</v>
      </c>
      <c r="V509" s="40" t="s">
        <v>8130</v>
      </c>
      <c r="Y509" s="15" t="s">
        <v>6183</v>
      </c>
      <c r="AB509" s="51">
        <v>5111</v>
      </c>
      <c r="AC509" s="51">
        <v>131</v>
      </c>
      <c r="AE509" s="45">
        <v>4</v>
      </c>
      <c r="AG509" s="15">
        <v>41150</v>
      </c>
      <c r="AH509" s="46">
        <v>164600</v>
      </c>
      <c r="AL509" s="48">
        <v>8</v>
      </c>
      <c r="AN509" s="45">
        <v>13168</v>
      </c>
      <c r="AO509" s="48">
        <v>33311</v>
      </c>
      <c r="AQ509" s="52" t="s">
        <v>7050</v>
      </c>
      <c r="AR509" s="52">
        <v>156</v>
      </c>
      <c r="AS509" s="52">
        <v>632</v>
      </c>
    </row>
    <row r="510" spans="3:45" x14ac:dyDescent="0.25">
      <c r="C510" s="39" t="s">
        <v>5855</v>
      </c>
      <c r="D510" s="38" t="s">
        <v>3039</v>
      </c>
      <c r="E510" s="38" t="s">
        <v>25</v>
      </c>
      <c r="F510" s="39" t="s">
        <v>2159</v>
      </c>
      <c r="G510" t="s">
        <v>2159</v>
      </c>
      <c r="H510" s="21">
        <v>9106035923</v>
      </c>
      <c r="I510" t="s">
        <v>2159</v>
      </c>
      <c r="J510" s="40" t="s">
        <v>8131</v>
      </c>
      <c r="L510" s="42" t="s">
        <v>26</v>
      </c>
      <c r="M510" s="42" t="s">
        <v>2517</v>
      </c>
      <c r="N510" s="43" t="s">
        <v>2159</v>
      </c>
      <c r="O510" s="15" t="s">
        <v>6266</v>
      </c>
      <c r="S510" s="40" t="s">
        <v>8132</v>
      </c>
      <c r="V510" s="40" t="s">
        <v>8132</v>
      </c>
      <c r="Y510" s="15" t="s">
        <v>6179</v>
      </c>
      <c r="AB510" s="51">
        <v>5111</v>
      </c>
      <c r="AC510" s="51">
        <v>131</v>
      </c>
      <c r="AE510" s="45">
        <v>1</v>
      </c>
      <c r="AG510" s="15">
        <v>111058</v>
      </c>
      <c r="AH510" s="46">
        <v>111058</v>
      </c>
      <c r="AL510" s="48">
        <v>8</v>
      </c>
      <c r="AN510" s="45">
        <v>8884.64</v>
      </c>
      <c r="AO510" s="48">
        <v>33311</v>
      </c>
      <c r="AQ510" s="52" t="s">
        <v>7050</v>
      </c>
      <c r="AR510" s="52">
        <v>156</v>
      </c>
      <c r="AS510" s="52">
        <v>632</v>
      </c>
    </row>
    <row r="511" spans="3:45" x14ac:dyDescent="0.25">
      <c r="C511" s="39" t="s">
        <v>5855</v>
      </c>
      <c r="D511" s="38" t="s">
        <v>3039</v>
      </c>
      <c r="E511" s="38" t="s">
        <v>25</v>
      </c>
      <c r="F511" s="39" t="s">
        <v>2159</v>
      </c>
      <c r="G511" t="s">
        <v>2159</v>
      </c>
      <c r="H511" s="21">
        <v>9106035923</v>
      </c>
      <c r="I511" t="s">
        <v>2159</v>
      </c>
      <c r="J511" s="40" t="s">
        <v>8131</v>
      </c>
      <c r="L511" s="42" t="s">
        <v>26</v>
      </c>
      <c r="M511" s="42" t="s">
        <v>2517</v>
      </c>
      <c r="N511" s="43" t="s">
        <v>2159</v>
      </c>
      <c r="O511" s="15" t="s">
        <v>6266</v>
      </c>
      <c r="S511" s="40" t="s">
        <v>8132</v>
      </c>
      <c r="V511" s="40" t="s">
        <v>8132</v>
      </c>
      <c r="Y511" s="15" t="s">
        <v>6130</v>
      </c>
      <c r="AB511" s="51">
        <v>5111</v>
      </c>
      <c r="AC511" s="51">
        <v>131</v>
      </c>
      <c r="AE511" s="45">
        <v>1</v>
      </c>
      <c r="AG511" s="15">
        <v>73431</v>
      </c>
      <c r="AH511" s="46">
        <v>73431</v>
      </c>
      <c r="AL511" s="48">
        <v>8</v>
      </c>
      <c r="AN511" s="45">
        <v>5874.4800000000005</v>
      </c>
      <c r="AO511" s="48">
        <v>33311</v>
      </c>
      <c r="AQ511" s="52" t="s">
        <v>7050</v>
      </c>
      <c r="AR511" s="52">
        <v>156</v>
      </c>
      <c r="AS511" s="52">
        <v>632</v>
      </c>
    </row>
    <row r="512" spans="3:45" x14ac:dyDescent="0.25">
      <c r="C512" s="39" t="s">
        <v>5855</v>
      </c>
      <c r="D512" s="38" t="s">
        <v>3039</v>
      </c>
      <c r="E512" s="38" t="s">
        <v>25</v>
      </c>
      <c r="F512" s="39" t="s">
        <v>2159</v>
      </c>
      <c r="G512" t="s">
        <v>2159</v>
      </c>
      <c r="H512" s="21">
        <v>9106035938</v>
      </c>
      <c r="I512" t="s">
        <v>2159</v>
      </c>
      <c r="J512" s="40" t="s">
        <v>8133</v>
      </c>
      <c r="L512" s="42" t="s">
        <v>26</v>
      </c>
      <c r="M512" s="42" t="s">
        <v>2505</v>
      </c>
      <c r="N512" s="43" t="s">
        <v>2159</v>
      </c>
      <c r="O512" s="15" t="s">
        <v>6266</v>
      </c>
      <c r="S512" s="40" t="s">
        <v>8134</v>
      </c>
      <c r="V512" s="40" t="s">
        <v>8134</v>
      </c>
      <c r="Y512" s="15" t="s">
        <v>6143</v>
      </c>
      <c r="AB512" s="51">
        <v>5111</v>
      </c>
      <c r="AC512" s="51">
        <v>131</v>
      </c>
      <c r="AE512" s="45">
        <v>1</v>
      </c>
      <c r="AG512" s="15">
        <v>70950</v>
      </c>
      <c r="AH512" s="46">
        <v>70950</v>
      </c>
      <c r="AL512" s="48">
        <v>8</v>
      </c>
      <c r="AN512" s="45">
        <v>5676</v>
      </c>
      <c r="AO512" s="48">
        <v>33311</v>
      </c>
      <c r="AQ512" s="52" t="s">
        <v>7050</v>
      </c>
      <c r="AR512" s="52">
        <v>156</v>
      </c>
      <c r="AS512" s="52">
        <v>632</v>
      </c>
    </row>
    <row r="513" spans="3:45" x14ac:dyDescent="0.25">
      <c r="C513" s="39" t="s">
        <v>5855</v>
      </c>
      <c r="D513" s="38" t="s">
        <v>3039</v>
      </c>
      <c r="E513" s="38" t="s">
        <v>25</v>
      </c>
      <c r="F513" s="39" t="s">
        <v>2159</v>
      </c>
      <c r="G513" t="s">
        <v>2159</v>
      </c>
      <c r="H513" s="21">
        <v>9106035925</v>
      </c>
      <c r="I513" t="s">
        <v>2159</v>
      </c>
      <c r="J513" s="40" t="s">
        <v>8135</v>
      </c>
      <c r="L513" s="42" t="s">
        <v>26</v>
      </c>
      <c r="M513" s="42" t="s">
        <v>2475</v>
      </c>
      <c r="N513" s="43" t="s">
        <v>2159</v>
      </c>
      <c r="O513" s="15" t="s">
        <v>6268</v>
      </c>
      <c r="S513" s="40" t="s">
        <v>8136</v>
      </c>
      <c r="V513" s="40" t="s">
        <v>8136</v>
      </c>
      <c r="Y513" s="15" t="s">
        <v>6179</v>
      </c>
      <c r="AB513" s="51">
        <v>5111</v>
      </c>
      <c r="AC513" s="51">
        <v>131</v>
      </c>
      <c r="AE513" s="45">
        <v>1</v>
      </c>
      <c r="AG513" s="15">
        <v>111058</v>
      </c>
      <c r="AH513" s="46">
        <v>111058</v>
      </c>
      <c r="AL513" s="48">
        <v>8</v>
      </c>
      <c r="AN513" s="45">
        <v>8884.64</v>
      </c>
      <c r="AO513" s="48">
        <v>33311</v>
      </c>
      <c r="AQ513" s="52" t="s">
        <v>7050</v>
      </c>
      <c r="AR513" s="52">
        <v>156</v>
      </c>
      <c r="AS513" s="52">
        <v>632</v>
      </c>
    </row>
    <row r="514" spans="3:45" x14ac:dyDescent="0.25">
      <c r="C514" s="39" t="s">
        <v>5855</v>
      </c>
      <c r="D514" s="38" t="s">
        <v>3039</v>
      </c>
      <c r="E514" s="38" t="s">
        <v>25</v>
      </c>
      <c r="F514" s="39" t="s">
        <v>2159</v>
      </c>
      <c r="G514" t="s">
        <v>2159</v>
      </c>
      <c r="H514" s="21">
        <v>9106035944</v>
      </c>
      <c r="I514" t="s">
        <v>2159</v>
      </c>
      <c r="J514" s="40" t="s">
        <v>8137</v>
      </c>
      <c r="L514" s="42" t="s">
        <v>26</v>
      </c>
      <c r="M514" s="42" t="s">
        <v>2622</v>
      </c>
      <c r="N514" s="43" t="s">
        <v>2159</v>
      </c>
      <c r="O514" s="15" t="s">
        <v>6271</v>
      </c>
      <c r="S514" s="40" t="s">
        <v>8138</v>
      </c>
      <c r="V514" s="40" t="s">
        <v>8138</v>
      </c>
      <c r="Y514" s="15" t="s">
        <v>6179</v>
      </c>
      <c r="AB514" s="51">
        <v>5111</v>
      </c>
      <c r="AC514" s="51">
        <v>131</v>
      </c>
      <c r="AE514" s="45">
        <v>1</v>
      </c>
      <c r="AG514" s="15">
        <v>111058</v>
      </c>
      <c r="AH514" s="46">
        <v>111058</v>
      </c>
      <c r="AL514" s="48">
        <v>8</v>
      </c>
      <c r="AN514" s="45">
        <v>8884.64</v>
      </c>
      <c r="AO514" s="48">
        <v>33311</v>
      </c>
      <c r="AQ514" s="52" t="s">
        <v>7050</v>
      </c>
      <c r="AR514" s="52">
        <v>156</v>
      </c>
      <c r="AS514" s="52">
        <v>632</v>
      </c>
    </row>
    <row r="515" spans="3:45" x14ac:dyDescent="0.25">
      <c r="C515" s="39" t="s">
        <v>5855</v>
      </c>
      <c r="D515" s="38" t="s">
        <v>3039</v>
      </c>
      <c r="E515" s="38" t="s">
        <v>25</v>
      </c>
      <c r="F515" s="39" t="s">
        <v>2159</v>
      </c>
      <c r="G515" t="s">
        <v>2159</v>
      </c>
      <c r="H515" s="21">
        <v>9106035944</v>
      </c>
      <c r="I515" t="s">
        <v>2159</v>
      </c>
      <c r="J515" s="40" t="s">
        <v>8137</v>
      </c>
      <c r="L515" s="42" t="s">
        <v>26</v>
      </c>
      <c r="M515" s="42" t="s">
        <v>2622</v>
      </c>
      <c r="N515" s="43" t="s">
        <v>2159</v>
      </c>
      <c r="O515" s="15" t="s">
        <v>6271</v>
      </c>
      <c r="S515" s="40" t="s">
        <v>8138</v>
      </c>
      <c r="V515" s="40" t="s">
        <v>8138</v>
      </c>
      <c r="Y515" s="15" t="s">
        <v>6254</v>
      </c>
      <c r="AB515" s="51">
        <v>5111</v>
      </c>
      <c r="AC515" s="51">
        <v>131</v>
      </c>
      <c r="AE515" s="45">
        <v>1</v>
      </c>
      <c r="AG515" s="15">
        <v>45588</v>
      </c>
      <c r="AH515" s="46">
        <v>45588</v>
      </c>
      <c r="AL515" s="48">
        <v>8</v>
      </c>
      <c r="AN515" s="45">
        <v>3647.04</v>
      </c>
      <c r="AO515" s="48">
        <v>33311</v>
      </c>
      <c r="AQ515" s="52" t="s">
        <v>7050</v>
      </c>
      <c r="AR515" s="52">
        <v>156</v>
      </c>
      <c r="AS515" s="52">
        <v>632</v>
      </c>
    </row>
    <row r="516" spans="3:45" x14ac:dyDescent="0.25">
      <c r="C516" s="39" t="s">
        <v>5855</v>
      </c>
      <c r="D516" s="38" t="s">
        <v>3039</v>
      </c>
      <c r="E516" s="38" t="s">
        <v>25</v>
      </c>
      <c r="F516" s="39" t="s">
        <v>2159</v>
      </c>
      <c r="G516" t="s">
        <v>2159</v>
      </c>
      <c r="H516" s="21">
        <v>9106035946</v>
      </c>
      <c r="I516" t="s">
        <v>2159</v>
      </c>
      <c r="J516" s="40" t="s">
        <v>8141</v>
      </c>
      <c r="L516" s="42" t="s">
        <v>26</v>
      </c>
      <c r="M516" s="42" t="s">
        <v>2502</v>
      </c>
      <c r="N516" s="43" t="s">
        <v>2159</v>
      </c>
      <c r="O516" s="15" t="s">
        <v>6266</v>
      </c>
      <c r="S516" s="40" t="s">
        <v>8142</v>
      </c>
      <c r="V516" s="40" t="s">
        <v>8142</v>
      </c>
      <c r="Y516" s="15" t="s">
        <v>6179</v>
      </c>
      <c r="AB516" s="51">
        <v>5111</v>
      </c>
      <c r="AC516" s="51">
        <v>131</v>
      </c>
      <c r="AE516" s="45">
        <v>1</v>
      </c>
      <c r="AG516" s="15">
        <v>111058</v>
      </c>
      <c r="AH516" s="46">
        <v>111058</v>
      </c>
      <c r="AL516" s="48">
        <v>8</v>
      </c>
      <c r="AN516" s="45">
        <v>8884.64</v>
      </c>
      <c r="AO516" s="48">
        <v>33311</v>
      </c>
      <c r="AQ516" s="52" t="s">
        <v>7050</v>
      </c>
      <c r="AR516" s="52">
        <v>156</v>
      </c>
      <c r="AS516" s="52">
        <v>632</v>
      </c>
    </row>
    <row r="517" spans="3:45" x14ac:dyDescent="0.25">
      <c r="C517" s="39" t="s">
        <v>5855</v>
      </c>
      <c r="D517" s="38" t="s">
        <v>3039</v>
      </c>
      <c r="E517" s="38" t="s">
        <v>25</v>
      </c>
      <c r="F517" s="39" t="s">
        <v>2159</v>
      </c>
      <c r="G517" t="s">
        <v>2159</v>
      </c>
      <c r="H517" s="21">
        <v>9106035946</v>
      </c>
      <c r="I517" t="s">
        <v>2159</v>
      </c>
      <c r="J517" s="40" t="s">
        <v>8141</v>
      </c>
      <c r="L517" s="42" t="s">
        <v>26</v>
      </c>
      <c r="M517" s="42" t="s">
        <v>2502</v>
      </c>
      <c r="N517" s="43" t="s">
        <v>2159</v>
      </c>
      <c r="O517" s="15" t="s">
        <v>6266</v>
      </c>
      <c r="S517" s="40" t="s">
        <v>8142</v>
      </c>
      <c r="V517" s="40" t="s">
        <v>8142</v>
      </c>
      <c r="Y517" s="15" t="s">
        <v>6254</v>
      </c>
      <c r="AB517" s="51">
        <v>5111</v>
      </c>
      <c r="AC517" s="51">
        <v>131</v>
      </c>
      <c r="AE517" s="45">
        <v>1</v>
      </c>
      <c r="AG517" s="15">
        <v>45588</v>
      </c>
      <c r="AH517" s="46">
        <v>45588</v>
      </c>
      <c r="AL517" s="48">
        <v>8</v>
      </c>
      <c r="AN517" s="45">
        <v>3647.04</v>
      </c>
      <c r="AO517" s="48">
        <v>33311</v>
      </c>
      <c r="AQ517" s="52" t="s">
        <v>7050</v>
      </c>
      <c r="AR517" s="52">
        <v>156</v>
      </c>
      <c r="AS517" s="52">
        <v>632</v>
      </c>
    </row>
    <row r="518" spans="3:45" x14ac:dyDescent="0.25">
      <c r="C518" s="39" t="s">
        <v>5855</v>
      </c>
      <c r="D518" s="38" t="s">
        <v>3039</v>
      </c>
      <c r="E518" s="38" t="s">
        <v>25</v>
      </c>
      <c r="F518" s="39" t="s">
        <v>2159</v>
      </c>
      <c r="G518" t="s">
        <v>2159</v>
      </c>
      <c r="H518" s="21">
        <v>9106036005</v>
      </c>
      <c r="I518" t="s">
        <v>2159</v>
      </c>
      <c r="J518" s="40" t="s">
        <v>8143</v>
      </c>
      <c r="L518" s="42" t="s">
        <v>26</v>
      </c>
      <c r="M518" s="42" t="s">
        <v>2604</v>
      </c>
      <c r="N518" s="43" t="s">
        <v>2159</v>
      </c>
      <c r="O518" s="15" t="s">
        <v>5965</v>
      </c>
      <c r="S518" s="40" t="s">
        <v>8144</v>
      </c>
      <c r="V518" s="40" t="s">
        <v>8144</v>
      </c>
      <c r="Y518" s="15" t="s">
        <v>6183</v>
      </c>
      <c r="AB518" s="51">
        <v>5111</v>
      </c>
      <c r="AC518" s="51">
        <v>131</v>
      </c>
      <c r="AE518" s="45">
        <v>1</v>
      </c>
      <c r="AG518" s="15">
        <v>41150</v>
      </c>
      <c r="AH518" s="46">
        <v>41150</v>
      </c>
      <c r="AL518" s="48">
        <v>8</v>
      </c>
      <c r="AN518" s="45">
        <v>3292</v>
      </c>
      <c r="AO518" s="48">
        <v>33311</v>
      </c>
      <c r="AQ518" s="52" t="s">
        <v>7050</v>
      </c>
      <c r="AR518" s="52">
        <v>156</v>
      </c>
      <c r="AS518" s="52">
        <v>632</v>
      </c>
    </row>
    <row r="519" spans="3:45" x14ac:dyDescent="0.25">
      <c r="C519" s="39" t="s">
        <v>5855</v>
      </c>
      <c r="D519" s="38" t="s">
        <v>3039</v>
      </c>
      <c r="E519" s="38" t="s">
        <v>25</v>
      </c>
      <c r="F519" s="39" t="s">
        <v>2159</v>
      </c>
      <c r="G519" t="s">
        <v>2159</v>
      </c>
      <c r="H519" s="21">
        <v>9106036061</v>
      </c>
      <c r="I519" t="s">
        <v>2159</v>
      </c>
      <c r="J519" s="40" t="s">
        <v>8147</v>
      </c>
      <c r="L519" s="42" t="s">
        <v>26</v>
      </c>
      <c r="M519" s="42" t="s">
        <v>2541</v>
      </c>
      <c r="N519" s="43" t="s">
        <v>2159</v>
      </c>
      <c r="O519" s="15" t="s">
        <v>6271</v>
      </c>
      <c r="S519" s="40" t="s">
        <v>8148</v>
      </c>
      <c r="V519" s="40" t="s">
        <v>8148</v>
      </c>
      <c r="Y519" s="15" t="s">
        <v>6179</v>
      </c>
      <c r="AB519" s="51">
        <v>5111</v>
      </c>
      <c r="AC519" s="51">
        <v>131</v>
      </c>
      <c r="AE519" s="45">
        <v>5</v>
      </c>
      <c r="AG519" s="15">
        <v>111058</v>
      </c>
      <c r="AH519" s="46">
        <v>555290</v>
      </c>
      <c r="AL519" s="48">
        <v>8</v>
      </c>
      <c r="AN519" s="45">
        <v>44423.200000000004</v>
      </c>
      <c r="AO519" s="48">
        <v>33311</v>
      </c>
      <c r="AQ519" s="52" t="s">
        <v>7050</v>
      </c>
      <c r="AR519" s="52">
        <v>156</v>
      </c>
      <c r="AS519" s="52">
        <v>632</v>
      </c>
    </row>
    <row r="520" spans="3:45" x14ac:dyDescent="0.25">
      <c r="C520" s="39" t="s">
        <v>5855</v>
      </c>
      <c r="D520" s="38" t="s">
        <v>3039</v>
      </c>
      <c r="E520" s="38" t="s">
        <v>25</v>
      </c>
      <c r="F520" s="39" t="s">
        <v>2159</v>
      </c>
      <c r="G520" t="s">
        <v>2159</v>
      </c>
      <c r="H520" s="21">
        <v>9106036023</v>
      </c>
      <c r="I520" t="s">
        <v>2159</v>
      </c>
      <c r="J520" s="40" t="s">
        <v>8149</v>
      </c>
      <c r="L520" s="42" t="s">
        <v>26</v>
      </c>
      <c r="M520" s="42" t="s">
        <v>2478</v>
      </c>
      <c r="N520" s="43" t="s">
        <v>2159</v>
      </c>
      <c r="O520" s="15" t="s">
        <v>5957</v>
      </c>
      <c r="S520" s="40" t="s">
        <v>8150</v>
      </c>
      <c r="V520" s="40" t="s">
        <v>8150</v>
      </c>
      <c r="Y520" s="15" t="s">
        <v>6179</v>
      </c>
      <c r="AB520" s="51">
        <v>5111</v>
      </c>
      <c r="AC520" s="51">
        <v>131</v>
      </c>
      <c r="AE520" s="45">
        <v>1</v>
      </c>
      <c r="AG520" s="15">
        <v>111058</v>
      </c>
      <c r="AH520" s="46">
        <v>111058</v>
      </c>
      <c r="AL520" s="48">
        <v>8</v>
      </c>
      <c r="AN520" s="45">
        <v>8884.64</v>
      </c>
      <c r="AO520" s="48">
        <v>33311</v>
      </c>
      <c r="AQ520" s="52" t="s">
        <v>7050</v>
      </c>
      <c r="AR520" s="52">
        <v>156</v>
      </c>
      <c r="AS520" s="52">
        <v>632</v>
      </c>
    </row>
    <row r="521" spans="3:45" x14ac:dyDescent="0.25">
      <c r="C521" s="39" t="s">
        <v>5855</v>
      </c>
      <c r="D521" s="38" t="s">
        <v>3039</v>
      </c>
      <c r="E521" s="38" t="s">
        <v>25</v>
      </c>
      <c r="F521" s="39" t="s">
        <v>2159</v>
      </c>
      <c r="G521" t="s">
        <v>2159</v>
      </c>
      <c r="H521" s="21">
        <v>9106036091</v>
      </c>
      <c r="I521" t="s">
        <v>2159</v>
      </c>
      <c r="J521" s="40" t="s">
        <v>8151</v>
      </c>
      <c r="L521" s="42" t="s">
        <v>26</v>
      </c>
      <c r="M521" s="42" t="s">
        <v>2955</v>
      </c>
      <c r="N521" s="43" t="s">
        <v>2159</v>
      </c>
      <c r="O521" s="15" t="s">
        <v>6266</v>
      </c>
      <c r="S521" s="40" t="s">
        <v>8152</v>
      </c>
      <c r="V521" s="40" t="s">
        <v>8152</v>
      </c>
      <c r="Y521" s="15" t="s">
        <v>6254</v>
      </c>
      <c r="AB521" s="51">
        <v>5111</v>
      </c>
      <c r="AC521" s="51">
        <v>131</v>
      </c>
      <c r="AE521" s="45">
        <v>1</v>
      </c>
      <c r="AG521" s="15">
        <v>45588</v>
      </c>
      <c r="AH521" s="46">
        <v>45588</v>
      </c>
      <c r="AL521" s="48">
        <v>8</v>
      </c>
      <c r="AN521" s="45">
        <v>3647.04</v>
      </c>
      <c r="AO521" s="48">
        <v>33311</v>
      </c>
      <c r="AQ521" s="52" t="s">
        <v>7050</v>
      </c>
      <c r="AR521" s="52">
        <v>156</v>
      </c>
      <c r="AS521" s="52">
        <v>632</v>
      </c>
    </row>
    <row r="522" spans="3:45" x14ac:dyDescent="0.25">
      <c r="C522" s="39" t="s">
        <v>5855</v>
      </c>
      <c r="D522" s="38" t="s">
        <v>3039</v>
      </c>
      <c r="E522" s="38" t="s">
        <v>25</v>
      </c>
      <c r="F522" s="39" t="s">
        <v>2159</v>
      </c>
      <c r="G522" t="s">
        <v>2159</v>
      </c>
      <c r="H522" s="21">
        <v>9106036105</v>
      </c>
      <c r="I522" t="s">
        <v>2159</v>
      </c>
      <c r="J522" s="40" t="s">
        <v>8153</v>
      </c>
      <c r="L522" s="42" t="s">
        <v>26</v>
      </c>
      <c r="M522" s="42" t="s">
        <v>2490</v>
      </c>
      <c r="N522" s="43" t="s">
        <v>2159</v>
      </c>
      <c r="O522" s="15" t="s">
        <v>5937</v>
      </c>
      <c r="S522" s="40" t="s">
        <v>8154</v>
      </c>
      <c r="V522" s="40" t="s">
        <v>8154</v>
      </c>
      <c r="Y522" s="15" t="s">
        <v>6179</v>
      </c>
      <c r="AB522" s="51">
        <v>5111</v>
      </c>
      <c r="AC522" s="51">
        <v>131</v>
      </c>
      <c r="AE522" s="45">
        <v>2</v>
      </c>
      <c r="AG522" s="15">
        <v>111058</v>
      </c>
      <c r="AH522" s="46">
        <v>222116</v>
      </c>
      <c r="AL522" s="48">
        <v>8</v>
      </c>
      <c r="AN522" s="45">
        <v>17769.28</v>
      </c>
      <c r="AO522" s="48">
        <v>33311</v>
      </c>
      <c r="AQ522" s="52" t="s">
        <v>7050</v>
      </c>
      <c r="AR522" s="52">
        <v>156</v>
      </c>
      <c r="AS522" s="52">
        <v>632</v>
      </c>
    </row>
    <row r="523" spans="3:45" x14ac:dyDescent="0.25">
      <c r="C523" s="39" t="s">
        <v>5855</v>
      </c>
      <c r="D523" s="38" t="s">
        <v>3039</v>
      </c>
      <c r="E523" s="38" t="s">
        <v>25</v>
      </c>
      <c r="F523" s="39" t="s">
        <v>2159</v>
      </c>
      <c r="G523" t="s">
        <v>2159</v>
      </c>
      <c r="H523" s="21">
        <v>9106036105</v>
      </c>
      <c r="I523" t="s">
        <v>2159</v>
      </c>
      <c r="J523" s="40" t="s">
        <v>8153</v>
      </c>
      <c r="L523" s="42" t="s">
        <v>26</v>
      </c>
      <c r="M523" s="42" t="s">
        <v>2490</v>
      </c>
      <c r="N523" s="43" t="s">
        <v>2159</v>
      </c>
      <c r="O523" s="15" t="s">
        <v>5937</v>
      </c>
      <c r="S523" s="40" t="s">
        <v>8154</v>
      </c>
      <c r="V523" s="40" t="s">
        <v>8154</v>
      </c>
      <c r="Y523" s="15" t="s">
        <v>6183</v>
      </c>
      <c r="AB523" s="51">
        <v>5111</v>
      </c>
      <c r="AC523" s="51">
        <v>131</v>
      </c>
      <c r="AE523" s="45">
        <v>3</v>
      </c>
      <c r="AG523" s="15">
        <v>41150</v>
      </c>
      <c r="AH523" s="46">
        <v>123450</v>
      </c>
      <c r="AL523" s="48">
        <v>8</v>
      </c>
      <c r="AN523" s="45">
        <v>9876</v>
      </c>
      <c r="AO523" s="48">
        <v>33311</v>
      </c>
      <c r="AQ523" s="52" t="s">
        <v>7050</v>
      </c>
      <c r="AR523" s="52">
        <v>156</v>
      </c>
      <c r="AS523" s="52">
        <v>632</v>
      </c>
    </row>
    <row r="524" spans="3:45" x14ac:dyDescent="0.25">
      <c r="C524" s="39" t="s">
        <v>5855</v>
      </c>
      <c r="D524" s="38" t="s">
        <v>3039</v>
      </c>
      <c r="E524" s="38" t="s">
        <v>25</v>
      </c>
      <c r="F524" s="39" t="s">
        <v>2159</v>
      </c>
      <c r="G524" t="s">
        <v>2159</v>
      </c>
      <c r="H524" s="21">
        <v>9106036228</v>
      </c>
      <c r="I524" t="s">
        <v>2159</v>
      </c>
      <c r="J524" s="40" t="s">
        <v>8160</v>
      </c>
      <c r="L524" s="42" t="s">
        <v>26</v>
      </c>
      <c r="M524" s="42" t="s">
        <v>2349</v>
      </c>
      <c r="N524" s="43" t="s">
        <v>2159</v>
      </c>
      <c r="O524" s="15" t="s">
        <v>6036</v>
      </c>
      <c r="S524" s="40" t="s">
        <v>8161</v>
      </c>
      <c r="V524" s="40" t="s">
        <v>8161</v>
      </c>
      <c r="Y524" s="15" t="s">
        <v>6130</v>
      </c>
      <c r="AB524" s="51">
        <v>5111</v>
      </c>
      <c r="AC524" s="51">
        <v>131</v>
      </c>
      <c r="AE524" s="45">
        <v>1</v>
      </c>
      <c r="AG524" s="15">
        <v>73431</v>
      </c>
      <c r="AH524" s="46">
        <v>73431</v>
      </c>
      <c r="AL524" s="48">
        <v>8</v>
      </c>
      <c r="AN524" s="45">
        <v>5874.4800000000005</v>
      </c>
      <c r="AO524" s="48">
        <v>33311</v>
      </c>
      <c r="AQ524" s="52" t="s">
        <v>7050</v>
      </c>
      <c r="AR524" s="52">
        <v>156</v>
      </c>
      <c r="AS524" s="52">
        <v>632</v>
      </c>
    </row>
    <row r="525" spans="3:45" x14ac:dyDescent="0.25">
      <c r="C525" s="39" t="s">
        <v>5855</v>
      </c>
      <c r="D525" s="38" t="s">
        <v>3039</v>
      </c>
      <c r="E525" s="38" t="s">
        <v>25</v>
      </c>
      <c r="F525" s="39" t="s">
        <v>2159</v>
      </c>
      <c r="G525" t="s">
        <v>2159</v>
      </c>
      <c r="H525" s="21">
        <v>9106036309</v>
      </c>
      <c r="I525" t="s">
        <v>2159</v>
      </c>
      <c r="J525" s="40" t="s">
        <v>8162</v>
      </c>
      <c r="L525" s="42" t="s">
        <v>26</v>
      </c>
      <c r="M525" s="42" t="s">
        <v>2424</v>
      </c>
      <c r="N525" s="43" t="s">
        <v>2159</v>
      </c>
      <c r="O525" s="15" t="s">
        <v>5957</v>
      </c>
      <c r="S525" s="40" t="s">
        <v>8163</v>
      </c>
      <c r="V525" s="40" t="s">
        <v>8163</v>
      </c>
      <c r="Y525" s="15" t="s">
        <v>6179</v>
      </c>
      <c r="AB525" s="51">
        <v>5111</v>
      </c>
      <c r="AC525" s="51">
        <v>131</v>
      </c>
      <c r="AE525" s="45">
        <v>4</v>
      </c>
      <c r="AG525" s="15">
        <v>111058</v>
      </c>
      <c r="AH525" s="46">
        <v>444232</v>
      </c>
      <c r="AL525" s="48">
        <v>8</v>
      </c>
      <c r="AN525" s="45">
        <v>35538.559999999998</v>
      </c>
      <c r="AO525" s="48">
        <v>33311</v>
      </c>
      <c r="AQ525" s="52" t="s">
        <v>7050</v>
      </c>
      <c r="AR525" s="52">
        <v>156</v>
      </c>
      <c r="AS525" s="52">
        <v>632</v>
      </c>
    </row>
    <row r="526" spans="3:45" x14ac:dyDescent="0.25">
      <c r="C526" s="39" t="s">
        <v>5855</v>
      </c>
      <c r="D526" s="38" t="s">
        <v>3039</v>
      </c>
      <c r="E526" s="38" t="s">
        <v>25</v>
      </c>
      <c r="F526" s="39" t="s">
        <v>2159</v>
      </c>
      <c r="G526" t="s">
        <v>2159</v>
      </c>
      <c r="H526" s="21">
        <v>9106036358</v>
      </c>
      <c r="I526" t="s">
        <v>2159</v>
      </c>
      <c r="J526" s="40" t="s">
        <v>8164</v>
      </c>
      <c r="L526" s="42" t="s">
        <v>26</v>
      </c>
      <c r="M526" s="42" t="s">
        <v>2904</v>
      </c>
      <c r="N526" s="43" t="s">
        <v>2159</v>
      </c>
      <c r="O526" s="15" t="s">
        <v>6108</v>
      </c>
      <c r="S526" s="40" t="s">
        <v>8165</v>
      </c>
      <c r="V526" s="40" t="s">
        <v>8165</v>
      </c>
      <c r="Y526" s="15" t="s">
        <v>6227</v>
      </c>
      <c r="AB526" s="51">
        <v>5111</v>
      </c>
      <c r="AC526" s="51">
        <v>131</v>
      </c>
      <c r="AE526" s="45">
        <v>1</v>
      </c>
      <c r="AG526" s="15">
        <v>46000</v>
      </c>
      <c r="AH526" s="46">
        <v>46000</v>
      </c>
      <c r="AL526" s="48">
        <v>8</v>
      </c>
      <c r="AN526" s="45">
        <v>3680</v>
      </c>
      <c r="AO526" s="48">
        <v>33311</v>
      </c>
      <c r="AQ526" s="52" t="s">
        <v>7050</v>
      </c>
      <c r="AR526" s="52">
        <v>156</v>
      </c>
      <c r="AS526" s="52">
        <v>632</v>
      </c>
    </row>
    <row r="527" spans="3:45" x14ac:dyDescent="0.25">
      <c r="C527" s="39" t="s">
        <v>5855</v>
      </c>
      <c r="D527" s="38" t="s">
        <v>3039</v>
      </c>
      <c r="E527" s="38" t="s">
        <v>25</v>
      </c>
      <c r="F527" s="39" t="s">
        <v>2159</v>
      </c>
      <c r="G527" t="s">
        <v>2159</v>
      </c>
      <c r="H527" s="21">
        <v>9106036355</v>
      </c>
      <c r="I527" t="s">
        <v>2159</v>
      </c>
      <c r="J527" s="40" t="s">
        <v>8166</v>
      </c>
      <c r="L527" s="42" t="s">
        <v>26</v>
      </c>
      <c r="M527" s="42" t="s">
        <v>2523</v>
      </c>
      <c r="N527" s="43" t="s">
        <v>2159</v>
      </c>
      <c r="O527" s="15" t="s">
        <v>6270</v>
      </c>
      <c r="S527" s="40" t="s">
        <v>8167</v>
      </c>
      <c r="V527" s="40" t="s">
        <v>8167</v>
      </c>
      <c r="Y527" s="15" t="s">
        <v>6128</v>
      </c>
      <c r="AB527" s="51">
        <v>5111</v>
      </c>
      <c r="AC527" s="51">
        <v>131</v>
      </c>
      <c r="AE527" s="45">
        <v>2</v>
      </c>
      <c r="AG527" s="15">
        <v>60885</v>
      </c>
      <c r="AH527" s="46">
        <v>121770</v>
      </c>
      <c r="AL527" s="48">
        <v>8</v>
      </c>
      <c r="AN527" s="45">
        <v>9741.6</v>
      </c>
      <c r="AO527" s="48">
        <v>33311</v>
      </c>
      <c r="AQ527" s="52" t="s">
        <v>7050</v>
      </c>
      <c r="AR527" s="52">
        <v>156</v>
      </c>
      <c r="AS527" s="52">
        <v>632</v>
      </c>
    </row>
    <row r="528" spans="3:45" x14ac:dyDescent="0.25">
      <c r="C528" s="39" t="s">
        <v>5855</v>
      </c>
      <c r="D528" s="38" t="s">
        <v>3039</v>
      </c>
      <c r="E528" s="38" t="s">
        <v>25</v>
      </c>
      <c r="F528" s="39" t="s">
        <v>2159</v>
      </c>
      <c r="G528" t="s">
        <v>2159</v>
      </c>
      <c r="H528" s="21">
        <v>9106036355</v>
      </c>
      <c r="I528" t="s">
        <v>2159</v>
      </c>
      <c r="J528" s="40" t="s">
        <v>8166</v>
      </c>
      <c r="L528" s="42" t="s">
        <v>26</v>
      </c>
      <c r="M528" s="42" t="s">
        <v>2523</v>
      </c>
      <c r="N528" s="43" t="s">
        <v>2159</v>
      </c>
      <c r="O528" s="15" t="s">
        <v>6270</v>
      </c>
      <c r="S528" s="40" t="s">
        <v>8167</v>
      </c>
      <c r="V528" s="40" t="s">
        <v>8167</v>
      </c>
      <c r="Y528" s="15" t="s">
        <v>6227</v>
      </c>
      <c r="AB528" s="51">
        <v>5111</v>
      </c>
      <c r="AC528" s="51">
        <v>131</v>
      </c>
      <c r="AE528" s="45">
        <v>1</v>
      </c>
      <c r="AG528" s="15">
        <v>46000</v>
      </c>
      <c r="AH528" s="46">
        <v>46000</v>
      </c>
      <c r="AL528" s="48">
        <v>8</v>
      </c>
      <c r="AN528" s="45">
        <v>3680</v>
      </c>
      <c r="AO528" s="48">
        <v>33311</v>
      </c>
      <c r="AQ528" s="52" t="s">
        <v>7050</v>
      </c>
      <c r="AR528" s="52">
        <v>156</v>
      </c>
      <c r="AS528" s="52">
        <v>632</v>
      </c>
    </row>
    <row r="529" spans="3:45" x14ac:dyDescent="0.25">
      <c r="C529" s="39" t="s">
        <v>5855</v>
      </c>
      <c r="D529" s="38" t="s">
        <v>3039</v>
      </c>
      <c r="E529" s="38" t="s">
        <v>25</v>
      </c>
      <c r="F529" s="39" t="s">
        <v>2159</v>
      </c>
      <c r="G529" t="s">
        <v>2159</v>
      </c>
      <c r="H529" s="21">
        <v>9106036402</v>
      </c>
      <c r="I529" t="s">
        <v>2159</v>
      </c>
      <c r="J529" s="40" t="s">
        <v>8168</v>
      </c>
      <c r="L529" s="42" t="s">
        <v>26</v>
      </c>
      <c r="M529" s="42" t="s">
        <v>2838</v>
      </c>
      <c r="N529" s="43" t="s">
        <v>2159</v>
      </c>
      <c r="O529" s="15" t="s">
        <v>5990</v>
      </c>
      <c r="S529" s="40" t="s">
        <v>8169</v>
      </c>
      <c r="V529" s="40" t="s">
        <v>8169</v>
      </c>
      <c r="Y529" s="15" t="s">
        <v>6179</v>
      </c>
      <c r="AB529" s="51">
        <v>5111</v>
      </c>
      <c r="AC529" s="51">
        <v>131</v>
      </c>
      <c r="AE529" s="45">
        <v>1</v>
      </c>
      <c r="AG529" s="15">
        <v>111058</v>
      </c>
      <c r="AH529" s="46">
        <v>111058</v>
      </c>
      <c r="AL529" s="48">
        <v>8</v>
      </c>
      <c r="AN529" s="45">
        <v>8884.64</v>
      </c>
      <c r="AO529" s="48">
        <v>33311</v>
      </c>
      <c r="AQ529" s="52" t="s">
        <v>7050</v>
      </c>
      <c r="AR529" s="52">
        <v>156</v>
      </c>
      <c r="AS529" s="52">
        <v>632</v>
      </c>
    </row>
    <row r="530" spans="3:45" x14ac:dyDescent="0.25">
      <c r="C530" s="39" t="s">
        <v>5855</v>
      </c>
      <c r="D530" s="38" t="s">
        <v>3039</v>
      </c>
      <c r="E530" s="38" t="s">
        <v>25</v>
      </c>
      <c r="F530" s="39" t="s">
        <v>2159</v>
      </c>
      <c r="G530" t="s">
        <v>2159</v>
      </c>
      <c r="H530" s="21">
        <v>9106036428</v>
      </c>
      <c r="I530" t="s">
        <v>2159</v>
      </c>
      <c r="J530" s="40" t="s">
        <v>8170</v>
      </c>
      <c r="L530" s="42" t="s">
        <v>26</v>
      </c>
      <c r="M530" s="42" t="s">
        <v>2319</v>
      </c>
      <c r="N530" s="43" t="s">
        <v>2159</v>
      </c>
      <c r="O530" s="15" t="s">
        <v>5917</v>
      </c>
      <c r="S530" s="40" t="s">
        <v>7590</v>
      </c>
      <c r="V530" s="40" t="s">
        <v>7590</v>
      </c>
      <c r="Y530" s="15" t="s">
        <v>6130</v>
      </c>
      <c r="AB530" s="51">
        <v>5111</v>
      </c>
      <c r="AC530" s="51">
        <v>131</v>
      </c>
      <c r="AE530" s="45">
        <v>2</v>
      </c>
      <c r="AG530" s="15">
        <v>73431</v>
      </c>
      <c r="AH530" s="46">
        <v>146862</v>
      </c>
      <c r="AL530" s="48">
        <v>8</v>
      </c>
      <c r="AN530" s="45">
        <v>11748.960000000001</v>
      </c>
      <c r="AO530" s="48">
        <v>33311</v>
      </c>
      <c r="AQ530" s="52" t="s">
        <v>7050</v>
      </c>
      <c r="AR530" s="52">
        <v>156</v>
      </c>
      <c r="AS530" s="52">
        <v>632</v>
      </c>
    </row>
    <row r="531" spans="3:45" x14ac:dyDescent="0.25">
      <c r="C531" s="39" t="s">
        <v>5855</v>
      </c>
      <c r="D531" s="38" t="s">
        <v>3039</v>
      </c>
      <c r="E531" s="38" t="s">
        <v>25</v>
      </c>
      <c r="F531" s="39" t="s">
        <v>2159</v>
      </c>
      <c r="G531" t="s">
        <v>2159</v>
      </c>
      <c r="H531" s="21">
        <v>9106036420</v>
      </c>
      <c r="I531" t="s">
        <v>2159</v>
      </c>
      <c r="J531" s="40" t="s">
        <v>8171</v>
      </c>
      <c r="L531" s="42" t="s">
        <v>26</v>
      </c>
      <c r="M531" s="42" t="s">
        <v>2433</v>
      </c>
      <c r="N531" s="43" t="s">
        <v>2159</v>
      </c>
      <c r="O531" s="15" t="s">
        <v>5937</v>
      </c>
      <c r="S531" s="40" t="s">
        <v>8172</v>
      </c>
      <c r="V531" s="40" t="s">
        <v>8172</v>
      </c>
      <c r="Y531" s="15" t="s">
        <v>6128</v>
      </c>
      <c r="AB531" s="51">
        <v>5111</v>
      </c>
      <c r="AC531" s="51">
        <v>131</v>
      </c>
      <c r="AE531" s="45">
        <v>2</v>
      </c>
      <c r="AG531" s="15">
        <v>60885</v>
      </c>
      <c r="AH531" s="46">
        <v>121770</v>
      </c>
      <c r="AL531" s="48">
        <v>8</v>
      </c>
      <c r="AN531" s="45">
        <v>9741.6</v>
      </c>
      <c r="AO531" s="48">
        <v>33311</v>
      </c>
      <c r="AQ531" s="52" t="s">
        <v>7050</v>
      </c>
      <c r="AR531" s="52">
        <v>156</v>
      </c>
      <c r="AS531" s="52">
        <v>632</v>
      </c>
    </row>
    <row r="532" spans="3:45" x14ac:dyDescent="0.25">
      <c r="C532" s="39" t="s">
        <v>5855</v>
      </c>
      <c r="D532" s="38" t="s">
        <v>3039</v>
      </c>
      <c r="E532" s="38" t="s">
        <v>25</v>
      </c>
      <c r="F532" s="39" t="s">
        <v>2159</v>
      </c>
      <c r="G532" t="s">
        <v>2159</v>
      </c>
      <c r="H532" s="21">
        <v>9106036449</v>
      </c>
      <c r="I532" t="s">
        <v>2159</v>
      </c>
      <c r="J532" s="40" t="s">
        <v>8173</v>
      </c>
      <c r="L532" s="42" t="s">
        <v>26</v>
      </c>
      <c r="M532" s="42" t="s">
        <v>2394</v>
      </c>
      <c r="N532" s="43" t="s">
        <v>2159</v>
      </c>
      <c r="O532" s="15" t="s">
        <v>6268</v>
      </c>
      <c r="S532" s="40" t="s">
        <v>8174</v>
      </c>
      <c r="V532" s="40" t="s">
        <v>8174</v>
      </c>
      <c r="Y532" s="15" t="s">
        <v>6179</v>
      </c>
      <c r="AB532" s="51">
        <v>5111</v>
      </c>
      <c r="AC532" s="51">
        <v>131</v>
      </c>
      <c r="AE532" s="45">
        <v>1</v>
      </c>
      <c r="AG532" s="15">
        <v>111058</v>
      </c>
      <c r="AH532" s="46">
        <v>111058</v>
      </c>
      <c r="AL532" s="48">
        <v>8</v>
      </c>
      <c r="AN532" s="45">
        <v>8884.64</v>
      </c>
      <c r="AO532" s="48">
        <v>33311</v>
      </c>
      <c r="AQ532" s="52" t="s">
        <v>7050</v>
      </c>
      <c r="AR532" s="52">
        <v>156</v>
      </c>
      <c r="AS532" s="52">
        <v>632</v>
      </c>
    </row>
    <row r="533" spans="3:45" x14ac:dyDescent="0.25">
      <c r="C533" s="39" t="s">
        <v>5855</v>
      </c>
      <c r="D533" s="38" t="s">
        <v>3039</v>
      </c>
      <c r="E533" s="38" t="s">
        <v>25</v>
      </c>
      <c r="F533" s="39" t="s">
        <v>2159</v>
      </c>
      <c r="G533" t="s">
        <v>2159</v>
      </c>
      <c r="H533" s="21">
        <v>9106036477</v>
      </c>
      <c r="I533" t="s">
        <v>2159</v>
      </c>
      <c r="J533" s="40" t="s">
        <v>8175</v>
      </c>
      <c r="L533" s="42" t="s">
        <v>26</v>
      </c>
      <c r="M533" s="42" t="s">
        <v>2508</v>
      </c>
      <c r="N533" s="43" t="s">
        <v>2159</v>
      </c>
      <c r="O533" s="15" t="s">
        <v>6266</v>
      </c>
      <c r="S533" s="40" t="s">
        <v>8176</v>
      </c>
      <c r="V533" s="40" t="s">
        <v>8176</v>
      </c>
      <c r="Y533" s="15" t="s">
        <v>6143</v>
      </c>
      <c r="AB533" s="51">
        <v>5111</v>
      </c>
      <c r="AC533" s="51">
        <v>131</v>
      </c>
      <c r="AE533" s="45">
        <v>2</v>
      </c>
      <c r="AG533" s="15">
        <v>70950</v>
      </c>
      <c r="AH533" s="46">
        <v>141900</v>
      </c>
      <c r="AL533" s="48">
        <v>8</v>
      </c>
      <c r="AN533" s="45">
        <v>11352</v>
      </c>
      <c r="AO533" s="48">
        <v>33311</v>
      </c>
      <c r="AQ533" s="52" t="s">
        <v>7050</v>
      </c>
      <c r="AR533" s="52">
        <v>156</v>
      </c>
      <c r="AS533" s="52">
        <v>632</v>
      </c>
    </row>
    <row r="534" spans="3:45" x14ac:dyDescent="0.25">
      <c r="C534" s="39" t="s">
        <v>5855</v>
      </c>
      <c r="D534" s="38" t="s">
        <v>3039</v>
      </c>
      <c r="E534" s="38" t="s">
        <v>25</v>
      </c>
      <c r="F534" s="39" t="s">
        <v>2159</v>
      </c>
      <c r="G534" t="s">
        <v>2159</v>
      </c>
      <c r="H534" s="21">
        <v>9106036454</v>
      </c>
      <c r="I534" t="s">
        <v>2159</v>
      </c>
      <c r="J534" s="40" t="s">
        <v>8177</v>
      </c>
      <c r="L534" s="42" t="s">
        <v>26</v>
      </c>
      <c r="M534" s="42" t="s">
        <v>2598</v>
      </c>
      <c r="N534" s="43" t="s">
        <v>2159</v>
      </c>
      <c r="O534" s="15" t="s">
        <v>6266</v>
      </c>
      <c r="S534" s="40" t="s">
        <v>8178</v>
      </c>
      <c r="V534" s="40" t="s">
        <v>8178</v>
      </c>
      <c r="Y534" s="15" t="s">
        <v>6227</v>
      </c>
      <c r="AB534" s="51">
        <v>5111</v>
      </c>
      <c r="AC534" s="51">
        <v>131</v>
      </c>
      <c r="AE534" s="45">
        <v>2</v>
      </c>
      <c r="AG534" s="15">
        <v>46000</v>
      </c>
      <c r="AH534" s="46">
        <v>92000</v>
      </c>
      <c r="AL534" s="48">
        <v>8</v>
      </c>
      <c r="AN534" s="45">
        <v>7360</v>
      </c>
      <c r="AO534" s="48">
        <v>33311</v>
      </c>
      <c r="AQ534" s="52" t="s">
        <v>7050</v>
      </c>
      <c r="AR534" s="52">
        <v>156</v>
      </c>
      <c r="AS534" s="52">
        <v>632</v>
      </c>
    </row>
    <row r="535" spans="3:45" x14ac:dyDescent="0.25">
      <c r="C535" s="39" t="s">
        <v>5855</v>
      </c>
      <c r="D535" s="38" t="s">
        <v>3039</v>
      </c>
      <c r="E535" s="38" t="s">
        <v>25</v>
      </c>
      <c r="F535" s="39" t="s">
        <v>2159</v>
      </c>
      <c r="G535" t="s">
        <v>2159</v>
      </c>
      <c r="H535" s="21">
        <v>9106036500</v>
      </c>
      <c r="I535" t="s">
        <v>2159</v>
      </c>
      <c r="J535" s="40" t="s">
        <v>8181</v>
      </c>
      <c r="L535" s="42" t="s">
        <v>26</v>
      </c>
      <c r="M535" s="42" t="s">
        <v>2832</v>
      </c>
      <c r="N535" s="43" t="s">
        <v>2159</v>
      </c>
      <c r="O535" s="15" t="s">
        <v>5990</v>
      </c>
      <c r="S535" s="40" t="s">
        <v>8182</v>
      </c>
      <c r="V535" s="40" t="s">
        <v>8182</v>
      </c>
      <c r="Y535" s="15" t="s">
        <v>6227</v>
      </c>
      <c r="AB535" s="51">
        <v>5111</v>
      </c>
      <c r="AC535" s="51">
        <v>131</v>
      </c>
      <c r="AE535" s="45">
        <v>3</v>
      </c>
      <c r="AG535" s="15">
        <v>46000</v>
      </c>
      <c r="AH535" s="46">
        <v>138000</v>
      </c>
      <c r="AL535" s="48">
        <v>8</v>
      </c>
      <c r="AN535" s="45">
        <v>11040</v>
      </c>
      <c r="AO535" s="48">
        <v>33311</v>
      </c>
      <c r="AQ535" s="52" t="s">
        <v>7050</v>
      </c>
      <c r="AR535" s="52">
        <v>156</v>
      </c>
      <c r="AS535" s="52">
        <v>632</v>
      </c>
    </row>
    <row r="536" spans="3:45" x14ac:dyDescent="0.25">
      <c r="C536" s="39" t="s">
        <v>5855</v>
      </c>
      <c r="D536" s="38" t="s">
        <v>3039</v>
      </c>
      <c r="E536" s="38" t="s">
        <v>25</v>
      </c>
      <c r="F536" s="39" t="s">
        <v>2159</v>
      </c>
      <c r="G536" t="s">
        <v>2159</v>
      </c>
      <c r="H536" s="21">
        <v>9106036538</v>
      </c>
      <c r="I536" t="s">
        <v>2159</v>
      </c>
      <c r="J536" s="40" t="s">
        <v>8183</v>
      </c>
      <c r="L536" s="42" t="s">
        <v>26</v>
      </c>
      <c r="M536" s="42" t="s">
        <v>2823</v>
      </c>
      <c r="N536" s="43" t="s">
        <v>2159</v>
      </c>
      <c r="O536" s="15" t="s">
        <v>5994</v>
      </c>
      <c r="S536" s="40" t="s">
        <v>8184</v>
      </c>
      <c r="V536" s="40" t="s">
        <v>8184</v>
      </c>
      <c r="Y536" s="15" t="s">
        <v>6172</v>
      </c>
      <c r="AB536" s="51">
        <v>5111</v>
      </c>
      <c r="AC536" s="51">
        <v>131</v>
      </c>
      <c r="AE536" s="45">
        <v>2</v>
      </c>
      <c r="AG536" s="15">
        <v>49500</v>
      </c>
      <c r="AH536" s="46">
        <v>99000</v>
      </c>
      <c r="AL536" s="48">
        <v>8</v>
      </c>
      <c r="AN536" s="45">
        <v>7920</v>
      </c>
      <c r="AO536" s="48">
        <v>33311</v>
      </c>
      <c r="AQ536" s="52" t="s">
        <v>7050</v>
      </c>
      <c r="AR536" s="52">
        <v>156</v>
      </c>
      <c r="AS536" s="52">
        <v>632</v>
      </c>
    </row>
    <row r="537" spans="3:45" x14ac:dyDescent="0.25">
      <c r="C537" s="39" t="s">
        <v>5855</v>
      </c>
      <c r="D537" s="38" t="s">
        <v>3039</v>
      </c>
      <c r="E537" s="38" t="s">
        <v>25</v>
      </c>
      <c r="F537" s="39" t="s">
        <v>2159</v>
      </c>
      <c r="G537" t="s">
        <v>2159</v>
      </c>
      <c r="H537" s="21">
        <v>9106036619</v>
      </c>
      <c r="I537" t="s">
        <v>2159</v>
      </c>
      <c r="J537" s="40" t="s">
        <v>8188</v>
      </c>
      <c r="L537" s="42" t="s">
        <v>26</v>
      </c>
      <c r="M537" s="42" t="s">
        <v>2418</v>
      </c>
      <c r="N537" s="43" t="s">
        <v>2159</v>
      </c>
      <c r="O537" s="15" t="s">
        <v>5953</v>
      </c>
      <c r="S537" s="40" t="s">
        <v>8189</v>
      </c>
      <c r="V537" s="40" t="s">
        <v>8189</v>
      </c>
      <c r="Y537" s="15" t="s">
        <v>6179</v>
      </c>
      <c r="AB537" s="51">
        <v>5111</v>
      </c>
      <c r="AC537" s="51">
        <v>131</v>
      </c>
      <c r="AE537" s="45">
        <v>3</v>
      </c>
      <c r="AG537" s="15">
        <v>111058</v>
      </c>
      <c r="AH537" s="46">
        <v>333174</v>
      </c>
      <c r="AL537" s="48">
        <v>8</v>
      </c>
      <c r="AN537" s="45">
        <v>26653.920000000002</v>
      </c>
      <c r="AO537" s="48">
        <v>33311</v>
      </c>
      <c r="AQ537" s="52" t="s">
        <v>7050</v>
      </c>
      <c r="AR537" s="52">
        <v>156</v>
      </c>
      <c r="AS537" s="52">
        <v>632</v>
      </c>
    </row>
    <row r="538" spans="3:45" x14ac:dyDescent="0.25">
      <c r="C538" s="39" t="s">
        <v>5855</v>
      </c>
      <c r="D538" s="38" t="s">
        <v>3039</v>
      </c>
      <c r="E538" s="38" t="s">
        <v>25</v>
      </c>
      <c r="F538" s="39" t="s">
        <v>2159</v>
      </c>
      <c r="G538" t="s">
        <v>2159</v>
      </c>
      <c r="H538" s="21">
        <v>9106036635</v>
      </c>
      <c r="I538" t="s">
        <v>2159</v>
      </c>
      <c r="J538" s="40" t="s">
        <v>8192</v>
      </c>
      <c r="L538" s="42" t="s">
        <v>26</v>
      </c>
      <c r="M538" s="42" t="s">
        <v>2814</v>
      </c>
      <c r="N538" s="43" t="s">
        <v>2159</v>
      </c>
      <c r="O538" s="15" t="s">
        <v>5990</v>
      </c>
      <c r="S538" s="40" t="s">
        <v>8182</v>
      </c>
      <c r="V538" s="40" t="s">
        <v>8182</v>
      </c>
      <c r="Y538" s="15" t="s">
        <v>6227</v>
      </c>
      <c r="AB538" s="51">
        <v>5111</v>
      </c>
      <c r="AC538" s="51">
        <v>131</v>
      </c>
      <c r="AE538" s="45">
        <v>2</v>
      </c>
      <c r="AG538" s="15">
        <v>46000</v>
      </c>
      <c r="AH538" s="46">
        <v>92000</v>
      </c>
      <c r="AL538" s="48">
        <v>8</v>
      </c>
      <c r="AN538" s="45">
        <v>7360</v>
      </c>
      <c r="AO538" s="48">
        <v>33311</v>
      </c>
      <c r="AQ538" s="52" t="s">
        <v>7050</v>
      </c>
      <c r="AR538" s="52">
        <v>156</v>
      </c>
      <c r="AS538" s="52">
        <v>632</v>
      </c>
    </row>
    <row r="539" spans="3:45" x14ac:dyDescent="0.25">
      <c r="C539" s="39" t="s">
        <v>5855</v>
      </c>
      <c r="D539" s="38" t="s">
        <v>3039</v>
      </c>
      <c r="E539" s="38" t="s">
        <v>25</v>
      </c>
      <c r="F539" s="39" t="s">
        <v>2159</v>
      </c>
      <c r="G539" t="s">
        <v>2159</v>
      </c>
      <c r="H539" s="21">
        <v>9106036635</v>
      </c>
      <c r="I539" t="s">
        <v>2159</v>
      </c>
      <c r="J539" s="40" t="s">
        <v>8192</v>
      </c>
      <c r="L539" s="42" t="s">
        <v>26</v>
      </c>
      <c r="M539" s="42" t="s">
        <v>2814</v>
      </c>
      <c r="N539" s="43" t="s">
        <v>2159</v>
      </c>
      <c r="O539" s="15" t="s">
        <v>5990</v>
      </c>
      <c r="S539" s="40" t="s">
        <v>8182</v>
      </c>
      <c r="V539" s="40" t="s">
        <v>8182</v>
      </c>
      <c r="Y539" s="15" t="s">
        <v>6179</v>
      </c>
      <c r="AB539" s="51">
        <v>5111</v>
      </c>
      <c r="AC539" s="51">
        <v>131</v>
      </c>
      <c r="AE539" s="45">
        <v>1</v>
      </c>
      <c r="AG539" s="15">
        <v>111058</v>
      </c>
      <c r="AH539" s="46">
        <v>111058</v>
      </c>
      <c r="AL539" s="48">
        <v>8</v>
      </c>
      <c r="AN539" s="45">
        <v>8884.64</v>
      </c>
      <c r="AO539" s="48">
        <v>33311</v>
      </c>
      <c r="AQ539" s="52" t="s">
        <v>7050</v>
      </c>
      <c r="AR539" s="52">
        <v>156</v>
      </c>
      <c r="AS539" s="52">
        <v>632</v>
      </c>
    </row>
    <row r="540" spans="3:45" x14ac:dyDescent="0.25">
      <c r="C540" s="39" t="s">
        <v>5855</v>
      </c>
      <c r="D540" s="38" t="s">
        <v>3039</v>
      </c>
      <c r="E540" s="38" t="s">
        <v>25</v>
      </c>
      <c r="F540" s="39" t="s">
        <v>2159</v>
      </c>
      <c r="G540" t="s">
        <v>2159</v>
      </c>
      <c r="H540" s="21">
        <v>9106036635</v>
      </c>
      <c r="I540" t="s">
        <v>2159</v>
      </c>
      <c r="J540" s="40" t="s">
        <v>8192</v>
      </c>
      <c r="L540" s="42" t="s">
        <v>26</v>
      </c>
      <c r="M540" s="42" t="s">
        <v>2814</v>
      </c>
      <c r="N540" s="43" t="s">
        <v>2159</v>
      </c>
      <c r="O540" s="15" t="s">
        <v>5990</v>
      </c>
      <c r="S540" s="40" t="s">
        <v>8182</v>
      </c>
      <c r="V540" s="40" t="s">
        <v>8182</v>
      </c>
      <c r="Y540" s="15" t="s">
        <v>6130</v>
      </c>
      <c r="AB540" s="51">
        <v>5111</v>
      </c>
      <c r="AC540" s="51">
        <v>131</v>
      </c>
      <c r="AE540" s="45">
        <v>3</v>
      </c>
      <c r="AG540" s="15">
        <v>73431</v>
      </c>
      <c r="AH540" s="46">
        <v>220293</v>
      </c>
      <c r="AL540" s="48">
        <v>8</v>
      </c>
      <c r="AN540" s="45">
        <v>17623.439999999999</v>
      </c>
      <c r="AO540" s="48">
        <v>33311</v>
      </c>
      <c r="AQ540" s="52" t="s">
        <v>7050</v>
      </c>
      <c r="AR540" s="52">
        <v>156</v>
      </c>
      <c r="AS540" s="52">
        <v>632</v>
      </c>
    </row>
    <row r="541" spans="3:45" x14ac:dyDescent="0.25">
      <c r="C541" s="39" t="s">
        <v>5855</v>
      </c>
      <c r="D541" s="38" t="s">
        <v>3039</v>
      </c>
      <c r="E541" s="38" t="s">
        <v>25</v>
      </c>
      <c r="F541" s="39" t="s">
        <v>2159</v>
      </c>
      <c r="G541" t="s">
        <v>2159</v>
      </c>
      <c r="H541" s="21">
        <v>9106036664</v>
      </c>
      <c r="I541" t="s">
        <v>2159</v>
      </c>
      <c r="J541" s="40" t="s">
        <v>8193</v>
      </c>
      <c r="L541" s="42" t="s">
        <v>26</v>
      </c>
      <c r="M541" s="42" t="s">
        <v>2487</v>
      </c>
      <c r="N541" s="43" t="s">
        <v>2159</v>
      </c>
      <c r="O541" s="15" t="s">
        <v>6270</v>
      </c>
      <c r="S541" s="40" t="s">
        <v>8089</v>
      </c>
      <c r="V541" s="40" t="s">
        <v>8089</v>
      </c>
      <c r="Y541" s="15" t="s">
        <v>6179</v>
      </c>
      <c r="AB541" s="51">
        <v>5111</v>
      </c>
      <c r="AC541" s="51">
        <v>131</v>
      </c>
      <c r="AE541" s="45">
        <v>4</v>
      </c>
      <c r="AG541" s="15">
        <v>111058</v>
      </c>
      <c r="AH541" s="46">
        <v>444232</v>
      </c>
      <c r="AL541" s="48">
        <v>8</v>
      </c>
      <c r="AN541" s="45">
        <v>35538.559999999998</v>
      </c>
      <c r="AO541" s="48">
        <v>33311</v>
      </c>
      <c r="AQ541" s="52" t="s">
        <v>7050</v>
      </c>
      <c r="AR541" s="52">
        <v>156</v>
      </c>
      <c r="AS541" s="52">
        <v>632</v>
      </c>
    </row>
    <row r="542" spans="3:45" x14ac:dyDescent="0.25">
      <c r="C542" s="39" t="s">
        <v>5855</v>
      </c>
      <c r="D542" s="38" t="s">
        <v>3039</v>
      </c>
      <c r="E542" s="38" t="s">
        <v>25</v>
      </c>
      <c r="F542" s="39" t="s">
        <v>2159</v>
      </c>
      <c r="G542" t="s">
        <v>2159</v>
      </c>
      <c r="H542" s="21">
        <v>9106036699</v>
      </c>
      <c r="I542" t="s">
        <v>2159</v>
      </c>
      <c r="J542" s="40" t="s">
        <v>8197</v>
      </c>
      <c r="L542" s="42" t="s">
        <v>26</v>
      </c>
      <c r="M542" s="42" t="s">
        <v>2337</v>
      </c>
      <c r="N542" s="43" t="s">
        <v>2159</v>
      </c>
      <c r="O542" s="15" t="s">
        <v>6271</v>
      </c>
      <c r="S542" s="40" t="s">
        <v>8198</v>
      </c>
      <c r="V542" s="40" t="s">
        <v>8198</v>
      </c>
      <c r="Y542" s="15" t="s">
        <v>6128</v>
      </c>
      <c r="AB542" s="51">
        <v>5111</v>
      </c>
      <c r="AC542" s="51">
        <v>131</v>
      </c>
      <c r="AE542" s="45">
        <v>2</v>
      </c>
      <c r="AG542" s="15">
        <v>60885</v>
      </c>
      <c r="AH542" s="46">
        <v>121770</v>
      </c>
      <c r="AL542" s="48">
        <v>8</v>
      </c>
      <c r="AN542" s="45">
        <v>9741.6</v>
      </c>
      <c r="AO542" s="48">
        <v>33311</v>
      </c>
      <c r="AQ542" s="52" t="s">
        <v>7050</v>
      </c>
      <c r="AR542" s="52">
        <v>156</v>
      </c>
      <c r="AS542" s="52">
        <v>632</v>
      </c>
    </row>
    <row r="543" spans="3:45" x14ac:dyDescent="0.25">
      <c r="C543" s="39" t="s">
        <v>5855</v>
      </c>
      <c r="D543" s="38" t="s">
        <v>3039</v>
      </c>
      <c r="E543" s="38" t="s">
        <v>25</v>
      </c>
      <c r="F543" s="39" t="s">
        <v>2159</v>
      </c>
      <c r="G543" t="s">
        <v>2159</v>
      </c>
      <c r="H543" s="21">
        <v>9106036699</v>
      </c>
      <c r="I543" t="s">
        <v>2159</v>
      </c>
      <c r="J543" s="40" t="s">
        <v>8197</v>
      </c>
      <c r="L543" s="42" t="s">
        <v>26</v>
      </c>
      <c r="M543" s="42" t="s">
        <v>2337</v>
      </c>
      <c r="N543" s="43" t="s">
        <v>2159</v>
      </c>
      <c r="O543" s="15" t="s">
        <v>6271</v>
      </c>
      <c r="S543" s="40" t="s">
        <v>8198</v>
      </c>
      <c r="V543" s="40" t="s">
        <v>8198</v>
      </c>
      <c r="Y543" s="15" t="s">
        <v>6227</v>
      </c>
      <c r="AB543" s="51">
        <v>5111</v>
      </c>
      <c r="AC543" s="51">
        <v>131</v>
      </c>
      <c r="AE543" s="45">
        <v>2</v>
      </c>
      <c r="AG543" s="15">
        <v>46000</v>
      </c>
      <c r="AH543" s="46">
        <v>92000</v>
      </c>
      <c r="AL543" s="48">
        <v>8</v>
      </c>
      <c r="AN543" s="45">
        <v>7360</v>
      </c>
      <c r="AO543" s="48">
        <v>33311</v>
      </c>
      <c r="AQ543" s="52" t="s">
        <v>7050</v>
      </c>
      <c r="AR543" s="52">
        <v>156</v>
      </c>
      <c r="AS543" s="52">
        <v>632</v>
      </c>
    </row>
    <row r="544" spans="3:45" x14ac:dyDescent="0.25">
      <c r="C544" s="39" t="s">
        <v>5855</v>
      </c>
      <c r="D544" s="38" t="s">
        <v>3039</v>
      </c>
      <c r="E544" s="38" t="s">
        <v>25</v>
      </c>
      <c r="F544" s="39" t="s">
        <v>2159</v>
      </c>
      <c r="G544" t="s">
        <v>2159</v>
      </c>
      <c r="H544" s="21">
        <v>9106036708</v>
      </c>
      <c r="I544" t="s">
        <v>2159</v>
      </c>
      <c r="J544" s="40" t="s">
        <v>8199</v>
      </c>
      <c r="L544" s="42" t="s">
        <v>26</v>
      </c>
      <c r="M544" s="42" t="s">
        <v>2535</v>
      </c>
      <c r="N544" s="43" t="s">
        <v>2159</v>
      </c>
      <c r="O544" s="15" t="s">
        <v>6266</v>
      </c>
      <c r="S544" s="40" t="s">
        <v>8200</v>
      </c>
      <c r="V544" s="40" t="s">
        <v>8200</v>
      </c>
      <c r="Y544" s="15" t="s">
        <v>6143</v>
      </c>
      <c r="AB544" s="51">
        <v>5111</v>
      </c>
      <c r="AC544" s="51">
        <v>131</v>
      </c>
      <c r="AE544" s="45">
        <v>1</v>
      </c>
      <c r="AG544" s="15">
        <v>70950</v>
      </c>
      <c r="AH544" s="46">
        <v>70950</v>
      </c>
      <c r="AL544" s="48">
        <v>8</v>
      </c>
      <c r="AN544" s="45">
        <v>5676</v>
      </c>
      <c r="AO544" s="48">
        <v>33311</v>
      </c>
      <c r="AQ544" s="52" t="s">
        <v>7050</v>
      </c>
      <c r="AR544" s="52">
        <v>156</v>
      </c>
      <c r="AS544" s="52">
        <v>632</v>
      </c>
    </row>
    <row r="545" spans="3:45" x14ac:dyDescent="0.25">
      <c r="C545" s="39" t="s">
        <v>5855</v>
      </c>
      <c r="D545" s="38" t="s">
        <v>3039</v>
      </c>
      <c r="E545" s="38" t="s">
        <v>25</v>
      </c>
      <c r="F545" s="39" t="s">
        <v>2159</v>
      </c>
      <c r="G545" t="s">
        <v>2159</v>
      </c>
      <c r="H545" s="21">
        <v>9106036701</v>
      </c>
      <c r="I545" t="s">
        <v>2159</v>
      </c>
      <c r="J545" s="40" t="s">
        <v>8201</v>
      </c>
      <c r="L545" s="42" t="s">
        <v>26</v>
      </c>
      <c r="M545" s="42" t="s">
        <v>2592</v>
      </c>
      <c r="N545" s="43" t="s">
        <v>2159</v>
      </c>
      <c r="O545" s="15" t="s">
        <v>6266</v>
      </c>
      <c r="S545" s="40" t="s">
        <v>8202</v>
      </c>
      <c r="V545" s="40" t="s">
        <v>8202</v>
      </c>
      <c r="Y545" s="15" t="s">
        <v>6143</v>
      </c>
      <c r="AB545" s="51">
        <v>5111</v>
      </c>
      <c r="AC545" s="51">
        <v>131</v>
      </c>
      <c r="AE545" s="45">
        <v>1</v>
      </c>
      <c r="AG545" s="15">
        <v>70950</v>
      </c>
      <c r="AH545" s="46">
        <v>70950</v>
      </c>
      <c r="AL545" s="48">
        <v>8</v>
      </c>
      <c r="AN545" s="45">
        <v>5676</v>
      </c>
      <c r="AO545" s="48">
        <v>33311</v>
      </c>
      <c r="AQ545" s="52" t="s">
        <v>7050</v>
      </c>
      <c r="AR545" s="52">
        <v>156</v>
      </c>
      <c r="AS545" s="52">
        <v>632</v>
      </c>
    </row>
    <row r="546" spans="3:45" x14ac:dyDescent="0.25">
      <c r="C546" s="39" t="s">
        <v>5855</v>
      </c>
      <c r="D546" s="38" t="s">
        <v>3039</v>
      </c>
      <c r="E546" s="38" t="s">
        <v>25</v>
      </c>
      <c r="F546" s="39" t="s">
        <v>2159</v>
      </c>
      <c r="G546" t="s">
        <v>2159</v>
      </c>
      <c r="H546" s="21">
        <v>9106036750</v>
      </c>
      <c r="I546" t="s">
        <v>2159</v>
      </c>
      <c r="J546" s="40" t="s">
        <v>8203</v>
      </c>
      <c r="L546" s="42" t="s">
        <v>26</v>
      </c>
      <c r="M546" s="42" t="s">
        <v>2634</v>
      </c>
      <c r="N546" s="43" t="s">
        <v>2159</v>
      </c>
      <c r="O546" s="15" t="s">
        <v>6267</v>
      </c>
      <c r="S546" s="40" t="s">
        <v>8204</v>
      </c>
      <c r="V546" s="40" t="s">
        <v>8204</v>
      </c>
      <c r="Y546" s="15" t="s">
        <v>6254</v>
      </c>
      <c r="AB546" s="51">
        <v>5111</v>
      </c>
      <c r="AC546" s="51">
        <v>131</v>
      </c>
      <c r="AE546" s="45">
        <v>2</v>
      </c>
      <c r="AG546" s="15">
        <v>45588</v>
      </c>
      <c r="AH546" s="46">
        <v>91176</v>
      </c>
      <c r="AL546" s="48">
        <v>8</v>
      </c>
      <c r="AN546" s="45">
        <v>7294.08</v>
      </c>
      <c r="AO546" s="48">
        <v>33311</v>
      </c>
      <c r="AQ546" s="52" t="s">
        <v>7050</v>
      </c>
      <c r="AR546" s="52">
        <v>156</v>
      </c>
      <c r="AS546" s="52">
        <v>632</v>
      </c>
    </row>
    <row r="547" spans="3:45" x14ac:dyDescent="0.25">
      <c r="C547" s="39" t="s">
        <v>5855</v>
      </c>
      <c r="D547" s="38" t="s">
        <v>3039</v>
      </c>
      <c r="E547" s="38" t="s">
        <v>25</v>
      </c>
      <c r="F547" s="39" t="s">
        <v>2159</v>
      </c>
      <c r="G547" t="s">
        <v>2159</v>
      </c>
      <c r="H547" s="21">
        <v>9106036730</v>
      </c>
      <c r="I547" t="s">
        <v>2159</v>
      </c>
      <c r="J547" s="40" t="s">
        <v>8205</v>
      </c>
      <c r="L547" s="42" t="s">
        <v>26</v>
      </c>
      <c r="M547" s="42" t="s">
        <v>2301</v>
      </c>
      <c r="N547" s="43" t="s">
        <v>2159</v>
      </c>
      <c r="O547" s="15" t="s">
        <v>6268</v>
      </c>
      <c r="S547" s="40" t="s">
        <v>8206</v>
      </c>
      <c r="V547" s="40" t="s">
        <v>8206</v>
      </c>
      <c r="Y547" s="15" t="s">
        <v>6179</v>
      </c>
      <c r="AB547" s="51">
        <v>5111</v>
      </c>
      <c r="AC547" s="51">
        <v>131</v>
      </c>
      <c r="AE547" s="45">
        <v>1</v>
      </c>
      <c r="AG547" s="15">
        <v>111058</v>
      </c>
      <c r="AH547" s="46">
        <v>111058</v>
      </c>
      <c r="AL547" s="48">
        <v>8</v>
      </c>
      <c r="AN547" s="45">
        <v>8884.64</v>
      </c>
      <c r="AO547" s="48">
        <v>33311</v>
      </c>
      <c r="AQ547" s="52" t="s">
        <v>7050</v>
      </c>
      <c r="AR547" s="52">
        <v>156</v>
      </c>
      <c r="AS547" s="52">
        <v>632</v>
      </c>
    </row>
    <row r="548" spans="3:45" x14ac:dyDescent="0.25">
      <c r="C548" s="39" t="s">
        <v>5855</v>
      </c>
      <c r="D548" s="38" t="s">
        <v>3039</v>
      </c>
      <c r="E548" s="38" t="s">
        <v>25</v>
      </c>
      <c r="F548" s="39" t="s">
        <v>2159</v>
      </c>
      <c r="G548" t="s">
        <v>2159</v>
      </c>
      <c r="H548" s="21">
        <v>9106036752</v>
      </c>
      <c r="I548" t="s">
        <v>2159</v>
      </c>
      <c r="J548" s="40" t="s">
        <v>8207</v>
      </c>
      <c r="L548" s="42" t="s">
        <v>26</v>
      </c>
      <c r="M548" s="42" t="s">
        <v>2976</v>
      </c>
      <c r="N548" s="43" t="s">
        <v>2159</v>
      </c>
      <c r="O548" s="15" t="s">
        <v>5917</v>
      </c>
      <c r="S548" s="40" t="s">
        <v>8208</v>
      </c>
      <c r="V548" s="40" t="s">
        <v>8208</v>
      </c>
      <c r="Y548" s="15" t="s">
        <v>6181</v>
      </c>
      <c r="AB548" s="51">
        <v>5111</v>
      </c>
      <c r="AC548" s="51">
        <v>131</v>
      </c>
      <c r="AE548" s="45">
        <v>6</v>
      </c>
      <c r="AG548" s="15">
        <v>50400</v>
      </c>
      <c r="AH548" s="46">
        <v>302400</v>
      </c>
      <c r="AL548" s="48">
        <v>8</v>
      </c>
      <c r="AN548" s="45">
        <v>24192</v>
      </c>
      <c r="AO548" s="48">
        <v>33311</v>
      </c>
      <c r="AQ548" s="52" t="s">
        <v>7050</v>
      </c>
      <c r="AR548" s="52">
        <v>156</v>
      </c>
      <c r="AS548" s="52">
        <v>632</v>
      </c>
    </row>
    <row r="549" spans="3:45" x14ac:dyDescent="0.25">
      <c r="C549" s="39" t="s">
        <v>5855</v>
      </c>
      <c r="D549" s="38" t="s">
        <v>3039</v>
      </c>
      <c r="E549" s="38" t="s">
        <v>25</v>
      </c>
      <c r="F549" s="39" t="s">
        <v>2159</v>
      </c>
      <c r="G549" t="s">
        <v>2159</v>
      </c>
      <c r="H549" s="21">
        <v>9106036824</v>
      </c>
      <c r="I549" t="s">
        <v>2159</v>
      </c>
      <c r="J549" s="40" t="s">
        <v>8219</v>
      </c>
      <c r="L549" s="42" t="s">
        <v>26</v>
      </c>
      <c r="M549" s="42" t="s">
        <v>2985</v>
      </c>
      <c r="N549" s="43" t="s">
        <v>2159</v>
      </c>
      <c r="O549" s="15" t="s">
        <v>6266</v>
      </c>
      <c r="S549" s="40" t="s">
        <v>8220</v>
      </c>
      <c r="V549" s="40" t="s">
        <v>8220</v>
      </c>
      <c r="Y549" s="15" t="s">
        <v>6183</v>
      </c>
      <c r="AB549" s="51">
        <v>5111</v>
      </c>
      <c r="AC549" s="51">
        <v>131</v>
      </c>
      <c r="AE549" s="45">
        <v>1</v>
      </c>
      <c r="AG549" s="15">
        <v>41150</v>
      </c>
      <c r="AH549" s="46">
        <v>41150</v>
      </c>
      <c r="AL549" s="48">
        <v>8</v>
      </c>
      <c r="AN549" s="45">
        <v>3292</v>
      </c>
      <c r="AO549" s="48">
        <v>33311</v>
      </c>
      <c r="AQ549" s="52" t="s">
        <v>7050</v>
      </c>
      <c r="AR549" s="52">
        <v>156</v>
      </c>
      <c r="AS549" s="52">
        <v>632</v>
      </c>
    </row>
    <row r="550" spans="3:45" x14ac:dyDescent="0.25">
      <c r="C550" s="39" t="s">
        <v>5855</v>
      </c>
      <c r="D550" s="38" t="s">
        <v>3039</v>
      </c>
      <c r="E550" s="38" t="s">
        <v>25</v>
      </c>
      <c r="F550" s="39" t="s">
        <v>2159</v>
      </c>
      <c r="G550" t="s">
        <v>2159</v>
      </c>
      <c r="H550" s="21">
        <v>9106036824</v>
      </c>
      <c r="I550" t="s">
        <v>2159</v>
      </c>
      <c r="J550" s="40" t="s">
        <v>8219</v>
      </c>
      <c r="L550" s="42" t="s">
        <v>26</v>
      </c>
      <c r="M550" s="42" t="s">
        <v>2985</v>
      </c>
      <c r="N550" s="43" t="s">
        <v>2159</v>
      </c>
      <c r="O550" s="15" t="s">
        <v>6266</v>
      </c>
      <c r="S550" s="40" t="s">
        <v>8220</v>
      </c>
      <c r="V550" s="40" t="s">
        <v>8220</v>
      </c>
      <c r="Y550" s="15" t="s">
        <v>6179</v>
      </c>
      <c r="AB550" s="51">
        <v>5111</v>
      </c>
      <c r="AC550" s="51">
        <v>131</v>
      </c>
      <c r="AE550" s="45">
        <v>2</v>
      </c>
      <c r="AG550" s="15">
        <v>111058</v>
      </c>
      <c r="AH550" s="46">
        <v>222116</v>
      </c>
      <c r="AL550" s="48">
        <v>8</v>
      </c>
      <c r="AN550" s="45">
        <v>17769.28</v>
      </c>
      <c r="AO550" s="48">
        <v>33311</v>
      </c>
      <c r="AQ550" s="52" t="s">
        <v>7050</v>
      </c>
      <c r="AR550" s="52">
        <v>156</v>
      </c>
      <c r="AS550" s="52">
        <v>632</v>
      </c>
    </row>
    <row r="551" spans="3:45" x14ac:dyDescent="0.25">
      <c r="C551" s="39" t="s">
        <v>5855</v>
      </c>
      <c r="D551" s="38" t="s">
        <v>3039</v>
      </c>
      <c r="E551" s="38" t="s">
        <v>25</v>
      </c>
      <c r="F551" s="39" t="s">
        <v>2159</v>
      </c>
      <c r="G551" t="s">
        <v>2159</v>
      </c>
      <c r="H551" s="21">
        <v>9106036833</v>
      </c>
      <c r="I551" t="s">
        <v>2159</v>
      </c>
      <c r="J551" s="40" t="s">
        <v>8223</v>
      </c>
      <c r="L551" s="42" t="s">
        <v>26</v>
      </c>
      <c r="M551" s="42" t="s">
        <v>2928</v>
      </c>
      <c r="N551" s="43" t="s">
        <v>2159</v>
      </c>
      <c r="O551" s="15" t="s">
        <v>6082</v>
      </c>
      <c r="S551" s="40" t="s">
        <v>8224</v>
      </c>
      <c r="V551" s="40" t="s">
        <v>8224</v>
      </c>
      <c r="Y551" s="15" t="s">
        <v>6179</v>
      </c>
      <c r="AB551" s="51">
        <v>5111</v>
      </c>
      <c r="AC551" s="51">
        <v>131</v>
      </c>
      <c r="AE551" s="45">
        <v>1</v>
      </c>
      <c r="AG551" s="15">
        <v>111058</v>
      </c>
      <c r="AH551" s="46">
        <v>111058</v>
      </c>
      <c r="AL551" s="48">
        <v>8</v>
      </c>
      <c r="AN551" s="45">
        <v>8884.64</v>
      </c>
      <c r="AO551" s="48">
        <v>33311</v>
      </c>
      <c r="AQ551" s="52" t="s">
        <v>7050</v>
      </c>
      <c r="AR551" s="52">
        <v>156</v>
      </c>
      <c r="AS551" s="52">
        <v>632</v>
      </c>
    </row>
    <row r="552" spans="3:45" x14ac:dyDescent="0.25">
      <c r="C552" s="39" t="s">
        <v>5855</v>
      </c>
      <c r="D552" s="38" t="s">
        <v>3039</v>
      </c>
      <c r="E552" s="38" t="s">
        <v>25</v>
      </c>
      <c r="F552" s="39" t="s">
        <v>2159</v>
      </c>
      <c r="G552" t="s">
        <v>2159</v>
      </c>
      <c r="H552" s="21">
        <v>9106036872</v>
      </c>
      <c r="I552" t="s">
        <v>2159</v>
      </c>
      <c r="J552" s="40" t="s">
        <v>8225</v>
      </c>
      <c r="L552" s="42" t="s">
        <v>26</v>
      </c>
      <c r="M552" s="42" t="s">
        <v>2958</v>
      </c>
      <c r="N552" s="43" t="s">
        <v>2159</v>
      </c>
      <c r="O552" s="15" t="s">
        <v>6032</v>
      </c>
      <c r="S552" s="40" t="s">
        <v>8226</v>
      </c>
      <c r="V552" s="40" t="s">
        <v>8226</v>
      </c>
      <c r="Y552" s="15" t="s">
        <v>6181</v>
      </c>
      <c r="AB552" s="51">
        <v>5111</v>
      </c>
      <c r="AC552" s="51">
        <v>131</v>
      </c>
      <c r="AE552" s="45">
        <v>10</v>
      </c>
      <c r="AG552" s="15">
        <v>50400</v>
      </c>
      <c r="AH552" s="46">
        <v>504000</v>
      </c>
      <c r="AL552" s="48">
        <v>8</v>
      </c>
      <c r="AN552" s="45">
        <v>40320</v>
      </c>
      <c r="AO552" s="48">
        <v>33311</v>
      </c>
      <c r="AQ552" s="52" t="s">
        <v>7050</v>
      </c>
      <c r="AR552" s="52">
        <v>156</v>
      </c>
      <c r="AS552" s="52">
        <v>632</v>
      </c>
    </row>
    <row r="553" spans="3:45" x14ac:dyDescent="0.25">
      <c r="C553" s="39" t="s">
        <v>5855</v>
      </c>
      <c r="D553" s="38" t="s">
        <v>3039</v>
      </c>
      <c r="E553" s="38" t="s">
        <v>25</v>
      </c>
      <c r="F553" s="39" t="s">
        <v>2159</v>
      </c>
      <c r="G553" t="s">
        <v>2159</v>
      </c>
      <c r="H553" s="21">
        <v>9106036872</v>
      </c>
      <c r="I553" t="s">
        <v>2159</v>
      </c>
      <c r="J553" s="40" t="s">
        <v>8225</v>
      </c>
      <c r="L553" s="42" t="s">
        <v>26</v>
      </c>
      <c r="M553" s="42" t="s">
        <v>2958</v>
      </c>
      <c r="N553" s="43" t="s">
        <v>2159</v>
      </c>
      <c r="O553" s="15" t="s">
        <v>6032</v>
      </c>
      <c r="S553" s="40" t="s">
        <v>8226</v>
      </c>
      <c r="V553" s="40" t="s">
        <v>8226</v>
      </c>
      <c r="Y553" s="15" t="s">
        <v>6227</v>
      </c>
      <c r="AB553" s="51">
        <v>5111</v>
      </c>
      <c r="AC553" s="51">
        <v>131</v>
      </c>
      <c r="AE553" s="45">
        <v>3</v>
      </c>
      <c r="AG553" s="15">
        <v>46000</v>
      </c>
      <c r="AH553" s="46">
        <v>138000</v>
      </c>
      <c r="AL553" s="48">
        <v>8</v>
      </c>
      <c r="AN553" s="45">
        <v>11040</v>
      </c>
      <c r="AO553" s="48">
        <v>33311</v>
      </c>
      <c r="AQ553" s="52" t="s">
        <v>7050</v>
      </c>
      <c r="AR553" s="52">
        <v>156</v>
      </c>
      <c r="AS553" s="52">
        <v>632</v>
      </c>
    </row>
    <row r="554" spans="3:45" x14ac:dyDescent="0.25">
      <c r="C554" s="39" t="s">
        <v>5855</v>
      </c>
      <c r="D554" s="38" t="s">
        <v>3039</v>
      </c>
      <c r="E554" s="38" t="s">
        <v>25</v>
      </c>
      <c r="F554" s="39" t="s">
        <v>2159</v>
      </c>
      <c r="G554" t="s">
        <v>2159</v>
      </c>
      <c r="H554" s="21">
        <v>9106036862</v>
      </c>
      <c r="I554" t="s">
        <v>2159</v>
      </c>
      <c r="J554" s="40" t="s">
        <v>8227</v>
      </c>
      <c r="L554" s="42" t="s">
        <v>26</v>
      </c>
      <c r="M554" s="42" t="s">
        <v>2862</v>
      </c>
      <c r="N554" s="43" t="s">
        <v>2159</v>
      </c>
      <c r="O554" s="15" t="s">
        <v>6266</v>
      </c>
      <c r="S554" s="40" t="s">
        <v>8228</v>
      </c>
      <c r="V554" s="40" t="s">
        <v>8228</v>
      </c>
      <c r="Y554" s="15" t="s">
        <v>6143</v>
      </c>
      <c r="AB554" s="51">
        <v>5111</v>
      </c>
      <c r="AC554" s="51">
        <v>131</v>
      </c>
      <c r="AE554" s="45">
        <v>1</v>
      </c>
      <c r="AG554" s="15">
        <v>70950</v>
      </c>
      <c r="AH554" s="46">
        <v>70950</v>
      </c>
      <c r="AL554" s="48">
        <v>8</v>
      </c>
      <c r="AN554" s="45">
        <v>5676</v>
      </c>
      <c r="AO554" s="48">
        <v>33311</v>
      </c>
      <c r="AQ554" s="52" t="s">
        <v>7050</v>
      </c>
      <c r="AR554" s="52">
        <v>156</v>
      </c>
      <c r="AS554" s="52">
        <v>632</v>
      </c>
    </row>
    <row r="555" spans="3:45" x14ac:dyDescent="0.25">
      <c r="C555" s="39" t="s">
        <v>5855</v>
      </c>
      <c r="D555" s="38" t="s">
        <v>3039</v>
      </c>
      <c r="E555" s="38" t="s">
        <v>25</v>
      </c>
      <c r="F555" s="39" t="s">
        <v>2159</v>
      </c>
      <c r="G555" t="s">
        <v>2159</v>
      </c>
      <c r="H555" s="21">
        <v>9106036862</v>
      </c>
      <c r="I555" t="s">
        <v>2159</v>
      </c>
      <c r="J555" s="40" t="s">
        <v>8227</v>
      </c>
      <c r="L555" s="42" t="s">
        <v>26</v>
      </c>
      <c r="M555" s="42" t="s">
        <v>2862</v>
      </c>
      <c r="N555" s="43" t="s">
        <v>2159</v>
      </c>
      <c r="O555" s="15" t="s">
        <v>6266</v>
      </c>
      <c r="S555" s="40" t="s">
        <v>8228</v>
      </c>
      <c r="V555" s="40" t="s">
        <v>8228</v>
      </c>
      <c r="Y555" s="15" t="s">
        <v>6128</v>
      </c>
      <c r="AB555" s="51">
        <v>5111</v>
      </c>
      <c r="AC555" s="51">
        <v>131</v>
      </c>
      <c r="AE555" s="45">
        <v>1</v>
      </c>
      <c r="AG555" s="15">
        <v>60885</v>
      </c>
      <c r="AH555" s="46">
        <v>60885</v>
      </c>
      <c r="AL555" s="48">
        <v>8</v>
      </c>
      <c r="AN555" s="45">
        <v>4870.8</v>
      </c>
      <c r="AO555" s="48">
        <v>33311</v>
      </c>
      <c r="AQ555" s="52" t="s">
        <v>7050</v>
      </c>
      <c r="AR555" s="52">
        <v>156</v>
      </c>
      <c r="AS555" s="52">
        <v>632</v>
      </c>
    </row>
    <row r="556" spans="3:45" x14ac:dyDescent="0.25">
      <c r="C556" s="39" t="s">
        <v>5855</v>
      </c>
      <c r="D556" s="38" t="s">
        <v>3039</v>
      </c>
      <c r="E556" s="38" t="s">
        <v>25</v>
      </c>
      <c r="F556" s="39" t="s">
        <v>2159</v>
      </c>
      <c r="G556" t="s">
        <v>2159</v>
      </c>
      <c r="H556" s="21">
        <v>9106036917</v>
      </c>
      <c r="I556" t="s">
        <v>2159</v>
      </c>
      <c r="J556" s="40" t="s">
        <v>8229</v>
      </c>
      <c r="L556" s="42" t="s">
        <v>26</v>
      </c>
      <c r="M556" s="42" t="s">
        <v>2343</v>
      </c>
      <c r="N556" s="43" t="s">
        <v>2159</v>
      </c>
      <c r="O556" s="15" t="s">
        <v>6036</v>
      </c>
      <c r="S556" s="40" t="s">
        <v>8230</v>
      </c>
      <c r="V556" s="40" t="s">
        <v>8230</v>
      </c>
      <c r="Y556" s="15" t="s">
        <v>6179</v>
      </c>
      <c r="AB556" s="51">
        <v>5111</v>
      </c>
      <c r="AC556" s="51">
        <v>131</v>
      </c>
      <c r="AE556" s="45">
        <v>1</v>
      </c>
      <c r="AG556" s="15">
        <v>111058</v>
      </c>
      <c r="AH556" s="46">
        <v>111058</v>
      </c>
      <c r="AL556" s="48">
        <v>8</v>
      </c>
      <c r="AN556" s="45">
        <v>8884.64</v>
      </c>
      <c r="AO556" s="48">
        <v>33311</v>
      </c>
      <c r="AQ556" s="52" t="s">
        <v>7050</v>
      </c>
      <c r="AR556" s="52">
        <v>156</v>
      </c>
      <c r="AS556" s="52">
        <v>632</v>
      </c>
    </row>
    <row r="557" spans="3:45" x14ac:dyDescent="0.25">
      <c r="C557" s="39" t="s">
        <v>5855</v>
      </c>
      <c r="D557" s="38" t="s">
        <v>3039</v>
      </c>
      <c r="E557" s="38" t="s">
        <v>25</v>
      </c>
      <c r="F557" s="39" t="s">
        <v>2159</v>
      </c>
      <c r="G557" t="s">
        <v>2159</v>
      </c>
      <c r="H557" s="21">
        <v>9106036900</v>
      </c>
      <c r="I557" t="s">
        <v>2159</v>
      </c>
      <c r="J557" s="40" t="s">
        <v>8233</v>
      </c>
      <c r="L557" s="42" t="s">
        <v>26</v>
      </c>
      <c r="M557" s="42" t="s">
        <v>2262</v>
      </c>
      <c r="N557" s="43" t="s">
        <v>2159</v>
      </c>
      <c r="O557" s="15" t="s">
        <v>6271</v>
      </c>
      <c r="S557" s="40" t="s">
        <v>8234</v>
      </c>
      <c r="V557" s="40" t="s">
        <v>8234</v>
      </c>
      <c r="Y557" s="15" t="s">
        <v>6179</v>
      </c>
      <c r="AB557" s="51">
        <v>5111</v>
      </c>
      <c r="AC557" s="51">
        <v>131</v>
      </c>
      <c r="AE557" s="45">
        <v>1</v>
      </c>
      <c r="AG557" s="15">
        <v>111058</v>
      </c>
      <c r="AH557" s="46">
        <v>111058</v>
      </c>
      <c r="AL557" s="48">
        <v>8</v>
      </c>
      <c r="AN557" s="45">
        <v>8884.64</v>
      </c>
      <c r="AO557" s="48">
        <v>33311</v>
      </c>
      <c r="AQ557" s="52" t="s">
        <v>7050</v>
      </c>
      <c r="AR557" s="52">
        <v>156</v>
      </c>
      <c r="AS557" s="52">
        <v>632</v>
      </c>
    </row>
    <row r="558" spans="3:45" x14ac:dyDescent="0.25">
      <c r="C558" s="39" t="s">
        <v>5855</v>
      </c>
      <c r="D558" s="38" t="s">
        <v>3039</v>
      </c>
      <c r="E558" s="38" t="s">
        <v>25</v>
      </c>
      <c r="F558" s="39" t="s">
        <v>2159</v>
      </c>
      <c r="G558" t="s">
        <v>2159</v>
      </c>
      <c r="H558" s="21">
        <v>9106036981</v>
      </c>
      <c r="I558" t="s">
        <v>2159</v>
      </c>
      <c r="J558" s="40" t="s">
        <v>8235</v>
      </c>
      <c r="L558" s="42" t="s">
        <v>26</v>
      </c>
      <c r="M558" s="42" t="s">
        <v>2253</v>
      </c>
      <c r="N558" s="43" t="s">
        <v>2159</v>
      </c>
      <c r="O558" s="15" t="s">
        <v>6271</v>
      </c>
      <c r="S558" s="40" t="s">
        <v>8236</v>
      </c>
      <c r="V558" s="40" t="s">
        <v>8236</v>
      </c>
      <c r="Y558" s="15" t="s">
        <v>6227</v>
      </c>
      <c r="AB558" s="51">
        <v>5111</v>
      </c>
      <c r="AC558" s="51">
        <v>131</v>
      </c>
      <c r="AE558" s="45">
        <v>2</v>
      </c>
      <c r="AG558" s="15">
        <v>46000</v>
      </c>
      <c r="AH558" s="46">
        <v>92000</v>
      </c>
      <c r="AL558" s="48">
        <v>8</v>
      </c>
      <c r="AN558" s="45">
        <v>7360</v>
      </c>
      <c r="AO558" s="48">
        <v>33311</v>
      </c>
      <c r="AQ558" s="52" t="s">
        <v>7050</v>
      </c>
      <c r="AR558" s="52">
        <v>156</v>
      </c>
      <c r="AS558" s="52">
        <v>632</v>
      </c>
    </row>
    <row r="559" spans="3:45" x14ac:dyDescent="0.25">
      <c r="C559" s="39" t="s">
        <v>5855</v>
      </c>
      <c r="D559" s="38" t="s">
        <v>3039</v>
      </c>
      <c r="E559" s="38" t="s">
        <v>25</v>
      </c>
      <c r="F559" s="39" t="s">
        <v>2159</v>
      </c>
      <c r="G559" t="s">
        <v>2159</v>
      </c>
      <c r="H559" s="21">
        <v>9106037083</v>
      </c>
      <c r="I559" t="s">
        <v>2159</v>
      </c>
      <c r="J559" s="40" t="s">
        <v>8239</v>
      </c>
      <c r="L559" s="42" t="s">
        <v>26</v>
      </c>
      <c r="M559" s="42" t="s">
        <v>2973</v>
      </c>
      <c r="N559" s="43" t="s">
        <v>2159</v>
      </c>
      <c r="O559" s="15" t="s">
        <v>6266</v>
      </c>
      <c r="S559" s="40" t="s">
        <v>7366</v>
      </c>
      <c r="V559" s="40" t="s">
        <v>7366</v>
      </c>
      <c r="Y559" s="15" t="s">
        <v>6227</v>
      </c>
      <c r="AB559" s="51">
        <v>5111</v>
      </c>
      <c r="AC559" s="51">
        <v>131</v>
      </c>
      <c r="AE559" s="45">
        <v>2</v>
      </c>
      <c r="AG559" s="15">
        <v>46000</v>
      </c>
      <c r="AH559" s="46">
        <v>92000</v>
      </c>
      <c r="AL559" s="48">
        <v>8</v>
      </c>
      <c r="AN559" s="45">
        <v>7360</v>
      </c>
      <c r="AO559" s="48">
        <v>33311</v>
      </c>
      <c r="AQ559" s="52" t="s">
        <v>7050</v>
      </c>
      <c r="AR559" s="52">
        <v>156</v>
      </c>
      <c r="AS559" s="52">
        <v>632</v>
      </c>
    </row>
    <row r="560" spans="3:45" x14ac:dyDescent="0.25">
      <c r="C560" s="39" t="s">
        <v>5855</v>
      </c>
      <c r="D560" s="38" t="s">
        <v>3039</v>
      </c>
      <c r="E560" s="38" t="s">
        <v>25</v>
      </c>
      <c r="F560" s="39" t="s">
        <v>2159</v>
      </c>
      <c r="G560" t="s">
        <v>2159</v>
      </c>
      <c r="H560" s="21">
        <v>9106037135</v>
      </c>
      <c r="I560" t="s">
        <v>2159</v>
      </c>
      <c r="J560" s="40" t="s">
        <v>8242</v>
      </c>
      <c r="L560" s="42" t="s">
        <v>26</v>
      </c>
      <c r="M560" s="42" t="s">
        <v>2667</v>
      </c>
      <c r="N560" s="43" t="s">
        <v>2159</v>
      </c>
      <c r="O560" s="15" t="s">
        <v>5917</v>
      </c>
      <c r="S560" s="40" t="s">
        <v>8243</v>
      </c>
      <c r="V560" s="40" t="s">
        <v>8243</v>
      </c>
      <c r="Y560" s="15" t="s">
        <v>6179</v>
      </c>
      <c r="AB560" s="51">
        <v>5111</v>
      </c>
      <c r="AC560" s="51">
        <v>131</v>
      </c>
      <c r="AE560" s="45">
        <v>2</v>
      </c>
      <c r="AG560" s="15">
        <v>111058</v>
      </c>
      <c r="AH560" s="46">
        <v>222116</v>
      </c>
      <c r="AL560" s="48">
        <v>8</v>
      </c>
      <c r="AN560" s="45">
        <v>17769.28</v>
      </c>
      <c r="AO560" s="48">
        <v>33311</v>
      </c>
      <c r="AQ560" s="52" t="s">
        <v>7050</v>
      </c>
      <c r="AR560" s="52">
        <v>156</v>
      </c>
      <c r="AS560" s="52">
        <v>632</v>
      </c>
    </row>
    <row r="561" spans="3:45" x14ac:dyDescent="0.25">
      <c r="C561" s="39" t="s">
        <v>5855</v>
      </c>
      <c r="D561" s="38" t="s">
        <v>3039</v>
      </c>
      <c r="E561" s="38" t="s">
        <v>25</v>
      </c>
      <c r="F561" s="39" t="s">
        <v>2159</v>
      </c>
      <c r="G561" t="s">
        <v>2159</v>
      </c>
      <c r="H561" s="21">
        <v>9106037181</v>
      </c>
      <c r="I561" t="s">
        <v>2159</v>
      </c>
      <c r="J561" s="40" t="s">
        <v>8244</v>
      </c>
      <c r="L561" s="42" t="s">
        <v>26</v>
      </c>
      <c r="M561" s="42" t="s">
        <v>2664</v>
      </c>
      <c r="N561" s="43" t="s">
        <v>2159</v>
      </c>
      <c r="O561" s="15" t="s">
        <v>5917</v>
      </c>
      <c r="S561" s="40" t="s">
        <v>8243</v>
      </c>
      <c r="V561" s="40" t="s">
        <v>8243</v>
      </c>
      <c r="Y561" s="15" t="s">
        <v>6183</v>
      </c>
      <c r="AB561" s="51">
        <v>5111</v>
      </c>
      <c r="AC561" s="51">
        <v>131</v>
      </c>
      <c r="AE561" s="45">
        <v>1</v>
      </c>
      <c r="AG561" s="15">
        <v>41150</v>
      </c>
      <c r="AH561" s="46">
        <v>41150</v>
      </c>
      <c r="AL561" s="48">
        <v>8</v>
      </c>
      <c r="AN561" s="45">
        <v>3292</v>
      </c>
      <c r="AO561" s="48">
        <v>33311</v>
      </c>
      <c r="AQ561" s="52" t="s">
        <v>7050</v>
      </c>
      <c r="AR561" s="52">
        <v>156</v>
      </c>
      <c r="AS561" s="52">
        <v>632</v>
      </c>
    </row>
    <row r="562" spans="3:45" x14ac:dyDescent="0.25">
      <c r="C562" s="39" t="s">
        <v>5855</v>
      </c>
      <c r="D562" s="38" t="s">
        <v>3039</v>
      </c>
      <c r="E562" s="38" t="s">
        <v>25</v>
      </c>
      <c r="F562" s="39" t="s">
        <v>2159</v>
      </c>
      <c r="G562" t="s">
        <v>2159</v>
      </c>
      <c r="H562" s="21">
        <v>9106037196</v>
      </c>
      <c r="I562" t="s">
        <v>2159</v>
      </c>
      <c r="J562" s="40" t="s">
        <v>8245</v>
      </c>
      <c r="L562" s="42" t="s">
        <v>26</v>
      </c>
      <c r="M562" s="42" t="s">
        <v>2769</v>
      </c>
      <c r="N562" s="43" t="s">
        <v>2159</v>
      </c>
      <c r="O562" s="15" t="s">
        <v>5990</v>
      </c>
      <c r="S562" s="40" t="s">
        <v>8246</v>
      </c>
      <c r="V562" s="40" t="s">
        <v>8246</v>
      </c>
      <c r="Y562" s="15" t="s">
        <v>6130</v>
      </c>
      <c r="AB562" s="51">
        <v>5111</v>
      </c>
      <c r="AC562" s="51">
        <v>131</v>
      </c>
      <c r="AE562" s="45">
        <v>1</v>
      </c>
      <c r="AG562" s="15">
        <v>73431</v>
      </c>
      <c r="AH562" s="46">
        <v>73431</v>
      </c>
      <c r="AL562" s="48">
        <v>8</v>
      </c>
      <c r="AN562" s="45">
        <v>5874.4800000000005</v>
      </c>
      <c r="AO562" s="48">
        <v>33311</v>
      </c>
      <c r="AQ562" s="52" t="s">
        <v>7050</v>
      </c>
      <c r="AR562" s="52">
        <v>156</v>
      </c>
      <c r="AS562" s="52">
        <v>632</v>
      </c>
    </row>
    <row r="563" spans="3:45" x14ac:dyDescent="0.25">
      <c r="C563" s="39" t="s">
        <v>5855</v>
      </c>
      <c r="D563" s="38" t="s">
        <v>3039</v>
      </c>
      <c r="E563" s="38" t="s">
        <v>25</v>
      </c>
      <c r="F563" s="39" t="s">
        <v>2159</v>
      </c>
      <c r="G563" t="s">
        <v>2159</v>
      </c>
      <c r="H563" s="21">
        <v>9106037186</v>
      </c>
      <c r="I563" t="s">
        <v>2159</v>
      </c>
      <c r="J563" s="40" t="s">
        <v>8248</v>
      </c>
      <c r="L563" s="42" t="s">
        <v>26</v>
      </c>
      <c r="M563" s="42" t="s">
        <v>2526</v>
      </c>
      <c r="N563" s="43" t="s">
        <v>2159</v>
      </c>
      <c r="O563" s="15" t="s">
        <v>5917</v>
      </c>
      <c r="S563" s="40" t="s">
        <v>8243</v>
      </c>
      <c r="V563" s="40" t="s">
        <v>8243</v>
      </c>
      <c r="Y563" s="15" t="s">
        <v>6227</v>
      </c>
      <c r="AB563" s="51">
        <v>5111</v>
      </c>
      <c r="AC563" s="51">
        <v>131</v>
      </c>
      <c r="AE563" s="45">
        <v>2</v>
      </c>
      <c r="AG563" s="15">
        <v>46000</v>
      </c>
      <c r="AH563" s="46">
        <v>92000</v>
      </c>
      <c r="AL563" s="48">
        <v>8</v>
      </c>
      <c r="AN563" s="45">
        <v>7360</v>
      </c>
      <c r="AO563" s="48">
        <v>33311</v>
      </c>
      <c r="AQ563" s="52" t="s">
        <v>7050</v>
      </c>
      <c r="AR563" s="52">
        <v>156</v>
      </c>
      <c r="AS563" s="52">
        <v>632</v>
      </c>
    </row>
    <row r="564" spans="3:45" x14ac:dyDescent="0.25">
      <c r="C564" s="39" t="s">
        <v>5855</v>
      </c>
      <c r="D564" s="38" t="s">
        <v>3039</v>
      </c>
      <c r="E564" s="38" t="s">
        <v>25</v>
      </c>
      <c r="F564" s="39" t="s">
        <v>2159</v>
      </c>
      <c r="G564" t="s">
        <v>2159</v>
      </c>
      <c r="H564" s="21">
        <v>9106037198</v>
      </c>
      <c r="I564" t="s">
        <v>2159</v>
      </c>
      <c r="J564" s="40" t="s">
        <v>8249</v>
      </c>
      <c r="L564" s="42" t="s">
        <v>26</v>
      </c>
      <c r="M564" s="42" t="s">
        <v>2232</v>
      </c>
      <c r="N564" s="43" t="s">
        <v>2159</v>
      </c>
      <c r="O564" s="15" t="s">
        <v>6268</v>
      </c>
      <c r="S564" s="40" t="s">
        <v>8250</v>
      </c>
      <c r="V564" s="40" t="s">
        <v>8250</v>
      </c>
      <c r="Y564" s="15" t="s">
        <v>6254</v>
      </c>
      <c r="AB564" s="51">
        <v>5111</v>
      </c>
      <c r="AC564" s="51">
        <v>131</v>
      </c>
      <c r="AE564" s="45">
        <v>2</v>
      </c>
      <c r="AG564" s="15">
        <v>45588</v>
      </c>
      <c r="AH564" s="46">
        <v>91176</v>
      </c>
      <c r="AL564" s="48">
        <v>8</v>
      </c>
      <c r="AN564" s="45">
        <v>7294.08</v>
      </c>
      <c r="AO564" s="48">
        <v>33311</v>
      </c>
      <c r="AQ564" s="52" t="s">
        <v>7050</v>
      </c>
      <c r="AR564" s="52">
        <v>156</v>
      </c>
      <c r="AS564" s="52">
        <v>632</v>
      </c>
    </row>
    <row r="565" spans="3:45" x14ac:dyDescent="0.25">
      <c r="C565" s="39" t="s">
        <v>5855</v>
      </c>
      <c r="D565" s="38" t="s">
        <v>3039</v>
      </c>
      <c r="E565" s="38" t="s">
        <v>25</v>
      </c>
      <c r="F565" s="39" t="s">
        <v>2159</v>
      </c>
      <c r="G565" t="s">
        <v>2159</v>
      </c>
      <c r="H565" s="21">
        <v>9106037201</v>
      </c>
      <c r="I565" t="s">
        <v>2159</v>
      </c>
      <c r="J565" s="40" t="s">
        <v>8251</v>
      </c>
      <c r="L565" s="42" t="s">
        <v>26</v>
      </c>
      <c r="M565" s="42" t="s">
        <v>2229</v>
      </c>
      <c r="N565" s="43" t="s">
        <v>2159</v>
      </c>
      <c r="O565" s="15" t="s">
        <v>6268</v>
      </c>
      <c r="S565" s="40" t="s">
        <v>8250</v>
      </c>
      <c r="V565" s="40" t="s">
        <v>8250</v>
      </c>
      <c r="Y565" s="15" t="s">
        <v>6179</v>
      </c>
      <c r="AB565" s="51">
        <v>5111</v>
      </c>
      <c r="AC565" s="51">
        <v>131</v>
      </c>
      <c r="AE565" s="45">
        <v>2</v>
      </c>
      <c r="AG565" s="15">
        <v>111058</v>
      </c>
      <c r="AH565" s="46">
        <v>222116</v>
      </c>
      <c r="AL565" s="48">
        <v>8</v>
      </c>
      <c r="AN565" s="45">
        <v>17769.28</v>
      </c>
      <c r="AO565" s="48">
        <v>33311</v>
      </c>
      <c r="AQ565" s="52" t="s">
        <v>7050</v>
      </c>
      <c r="AR565" s="52">
        <v>156</v>
      </c>
      <c r="AS565" s="52">
        <v>632</v>
      </c>
    </row>
    <row r="566" spans="3:45" x14ac:dyDescent="0.25">
      <c r="C566" s="39" t="s">
        <v>5855</v>
      </c>
      <c r="D566" s="38" t="s">
        <v>3039</v>
      </c>
      <c r="E566" s="38" t="s">
        <v>25</v>
      </c>
      <c r="F566" s="39" t="s">
        <v>2159</v>
      </c>
      <c r="G566" t="s">
        <v>2159</v>
      </c>
      <c r="H566" s="21">
        <v>9106037239</v>
      </c>
      <c r="I566" t="s">
        <v>2159</v>
      </c>
      <c r="J566" s="40" t="s">
        <v>8252</v>
      </c>
      <c r="L566" s="42" t="s">
        <v>26</v>
      </c>
      <c r="M566" s="42" t="s">
        <v>2238</v>
      </c>
      <c r="N566" s="43" t="s">
        <v>2159</v>
      </c>
      <c r="O566" s="15" t="s">
        <v>5937</v>
      </c>
      <c r="S566" s="40" t="s">
        <v>8253</v>
      </c>
      <c r="V566" s="40" t="s">
        <v>8253</v>
      </c>
      <c r="Y566" s="15" t="s">
        <v>6128</v>
      </c>
      <c r="AB566" s="51">
        <v>5111</v>
      </c>
      <c r="AC566" s="51">
        <v>131</v>
      </c>
      <c r="AE566" s="45">
        <v>4</v>
      </c>
      <c r="AG566" s="15">
        <v>60885</v>
      </c>
      <c r="AH566" s="46">
        <v>243540</v>
      </c>
      <c r="AL566" s="48">
        <v>8</v>
      </c>
      <c r="AN566" s="45">
        <v>19483.2</v>
      </c>
      <c r="AO566" s="48">
        <v>33311</v>
      </c>
      <c r="AQ566" s="52" t="s">
        <v>7050</v>
      </c>
      <c r="AR566" s="52">
        <v>156</v>
      </c>
      <c r="AS566" s="52">
        <v>632</v>
      </c>
    </row>
    <row r="567" spans="3:45" x14ac:dyDescent="0.25">
      <c r="C567" s="39" t="s">
        <v>5855</v>
      </c>
      <c r="D567" s="38" t="s">
        <v>3039</v>
      </c>
      <c r="E567" s="38" t="s">
        <v>25</v>
      </c>
      <c r="F567" s="39" t="s">
        <v>2159</v>
      </c>
      <c r="G567" t="s">
        <v>2159</v>
      </c>
      <c r="H567" s="21">
        <v>9106037239</v>
      </c>
      <c r="I567" t="s">
        <v>2159</v>
      </c>
      <c r="J567" s="40" t="s">
        <v>8252</v>
      </c>
      <c r="L567" s="42" t="s">
        <v>26</v>
      </c>
      <c r="M567" s="42" t="s">
        <v>2238</v>
      </c>
      <c r="N567" s="43" t="s">
        <v>2159</v>
      </c>
      <c r="O567" s="15" t="s">
        <v>5937</v>
      </c>
      <c r="S567" s="40" t="s">
        <v>8253</v>
      </c>
      <c r="V567" s="40" t="s">
        <v>8253</v>
      </c>
      <c r="Y567" s="15" t="s">
        <v>6179</v>
      </c>
      <c r="AB567" s="51">
        <v>5111</v>
      </c>
      <c r="AC567" s="51">
        <v>131</v>
      </c>
      <c r="AE567" s="45">
        <v>2</v>
      </c>
      <c r="AG567" s="15">
        <v>111058</v>
      </c>
      <c r="AH567" s="46">
        <v>222116</v>
      </c>
      <c r="AL567" s="48">
        <v>8</v>
      </c>
      <c r="AN567" s="45">
        <v>17769.28</v>
      </c>
      <c r="AO567" s="48">
        <v>33311</v>
      </c>
      <c r="AQ567" s="52" t="s">
        <v>7050</v>
      </c>
      <c r="AR567" s="52">
        <v>156</v>
      </c>
      <c r="AS567" s="52">
        <v>632</v>
      </c>
    </row>
    <row r="568" spans="3:45" x14ac:dyDescent="0.25">
      <c r="C568" s="39" t="s">
        <v>5855</v>
      </c>
      <c r="D568" s="38" t="s">
        <v>3039</v>
      </c>
      <c r="E568" s="38" t="s">
        <v>25</v>
      </c>
      <c r="F568" s="39" t="s">
        <v>2159</v>
      </c>
      <c r="G568" t="s">
        <v>2159</v>
      </c>
      <c r="H568" s="21">
        <v>9106037294</v>
      </c>
      <c r="I568" t="s">
        <v>2159</v>
      </c>
      <c r="J568" s="40" t="s">
        <v>8259</v>
      </c>
      <c r="L568" s="42" t="s">
        <v>26</v>
      </c>
      <c r="M568" s="42" t="s">
        <v>2442</v>
      </c>
      <c r="N568" s="43" t="s">
        <v>2159</v>
      </c>
      <c r="O568" s="15" t="s">
        <v>5917</v>
      </c>
      <c r="S568" s="40" t="s">
        <v>8260</v>
      </c>
      <c r="V568" s="40" t="s">
        <v>8260</v>
      </c>
      <c r="Y568" s="15" t="s">
        <v>6179</v>
      </c>
      <c r="AB568" s="51">
        <v>5111</v>
      </c>
      <c r="AC568" s="51">
        <v>131</v>
      </c>
      <c r="AE568" s="45">
        <v>1</v>
      </c>
      <c r="AG568" s="15">
        <v>111058</v>
      </c>
      <c r="AH568" s="46">
        <v>111058</v>
      </c>
      <c r="AL568" s="48">
        <v>8</v>
      </c>
      <c r="AN568" s="45">
        <v>8884.64</v>
      </c>
      <c r="AO568" s="48">
        <v>33311</v>
      </c>
      <c r="AQ568" s="52" t="s">
        <v>7050</v>
      </c>
      <c r="AR568" s="52">
        <v>156</v>
      </c>
      <c r="AS568" s="52">
        <v>632</v>
      </c>
    </row>
    <row r="569" spans="3:45" x14ac:dyDescent="0.25">
      <c r="C569" s="39" t="s">
        <v>5855</v>
      </c>
      <c r="D569" s="38" t="s">
        <v>3039</v>
      </c>
      <c r="E569" s="38" t="s">
        <v>25</v>
      </c>
      <c r="F569" s="39" t="s">
        <v>2159</v>
      </c>
      <c r="G569" t="s">
        <v>2159</v>
      </c>
      <c r="H569" s="21">
        <v>9106037357</v>
      </c>
      <c r="I569" t="s">
        <v>2159</v>
      </c>
      <c r="J569" s="40" t="s">
        <v>8261</v>
      </c>
      <c r="L569" s="42" t="s">
        <v>26</v>
      </c>
      <c r="M569" s="42" t="s">
        <v>2982</v>
      </c>
      <c r="N569" s="43" t="s">
        <v>2159</v>
      </c>
      <c r="O569" s="15" t="s">
        <v>6266</v>
      </c>
      <c r="S569" s="40" t="s">
        <v>7603</v>
      </c>
      <c r="V569" s="40" t="s">
        <v>7603</v>
      </c>
      <c r="Y569" s="15" t="s">
        <v>6227</v>
      </c>
      <c r="AB569" s="51">
        <v>5111</v>
      </c>
      <c r="AC569" s="51">
        <v>131</v>
      </c>
      <c r="AE569" s="45">
        <v>2</v>
      </c>
      <c r="AG569" s="15">
        <v>46000</v>
      </c>
      <c r="AH569" s="46">
        <v>92000</v>
      </c>
      <c r="AL569" s="48">
        <v>8</v>
      </c>
      <c r="AN569" s="45">
        <v>7360</v>
      </c>
      <c r="AO569" s="48">
        <v>33311</v>
      </c>
      <c r="AQ569" s="52" t="s">
        <v>7050</v>
      </c>
      <c r="AR569" s="52">
        <v>156</v>
      </c>
      <c r="AS569" s="52">
        <v>632</v>
      </c>
    </row>
    <row r="570" spans="3:45" x14ac:dyDescent="0.25">
      <c r="C570" s="39" t="s">
        <v>5855</v>
      </c>
      <c r="D570" s="38" t="s">
        <v>3039</v>
      </c>
      <c r="E570" s="38" t="s">
        <v>25</v>
      </c>
      <c r="F570" s="39" t="s">
        <v>2159</v>
      </c>
      <c r="G570" t="s">
        <v>2159</v>
      </c>
      <c r="H570" s="21">
        <v>9106037361</v>
      </c>
      <c r="I570" t="s">
        <v>2159</v>
      </c>
      <c r="J570" s="40" t="s">
        <v>8262</v>
      </c>
      <c r="L570" s="42" t="s">
        <v>26</v>
      </c>
      <c r="M570" s="42" t="s">
        <v>2970</v>
      </c>
      <c r="N570" s="43" t="s">
        <v>2159</v>
      </c>
      <c r="O570" s="15" t="s">
        <v>6266</v>
      </c>
      <c r="S570" s="40" t="s">
        <v>7603</v>
      </c>
      <c r="V570" s="40" t="s">
        <v>7603</v>
      </c>
      <c r="Y570" s="15" t="s">
        <v>6227</v>
      </c>
      <c r="AB570" s="51">
        <v>5111</v>
      </c>
      <c r="AC570" s="51">
        <v>131</v>
      </c>
      <c r="AE570" s="45">
        <v>1</v>
      </c>
      <c r="AG570" s="15">
        <v>46000</v>
      </c>
      <c r="AH570" s="46">
        <v>46000</v>
      </c>
      <c r="AL570" s="48">
        <v>8</v>
      </c>
      <c r="AN570" s="45">
        <v>3680</v>
      </c>
      <c r="AO570" s="48">
        <v>33311</v>
      </c>
      <c r="AQ570" s="52" t="s">
        <v>7050</v>
      </c>
      <c r="AR570" s="52">
        <v>156</v>
      </c>
      <c r="AS570" s="52">
        <v>632</v>
      </c>
    </row>
    <row r="571" spans="3:45" x14ac:dyDescent="0.25">
      <c r="C571" s="39" t="s">
        <v>5855</v>
      </c>
      <c r="D571" s="38" t="s">
        <v>3039</v>
      </c>
      <c r="E571" s="38" t="s">
        <v>25</v>
      </c>
      <c r="F571" s="39" t="s">
        <v>2159</v>
      </c>
      <c r="G571" t="s">
        <v>2159</v>
      </c>
      <c r="H571" s="21">
        <v>9106037382</v>
      </c>
      <c r="I571" t="s">
        <v>2159</v>
      </c>
      <c r="J571" s="40" t="s">
        <v>8263</v>
      </c>
      <c r="L571" s="42" t="s">
        <v>26</v>
      </c>
      <c r="M571" s="42" t="s">
        <v>2445</v>
      </c>
      <c r="N571" s="43" t="s">
        <v>2159</v>
      </c>
      <c r="O571" s="15" t="s">
        <v>5917</v>
      </c>
      <c r="S571" s="40" t="s">
        <v>8264</v>
      </c>
      <c r="V571" s="40" t="s">
        <v>8264</v>
      </c>
      <c r="Y571" s="15" t="s">
        <v>6179</v>
      </c>
      <c r="AB571" s="51">
        <v>5111</v>
      </c>
      <c r="AC571" s="51">
        <v>131</v>
      </c>
      <c r="AE571" s="45">
        <v>1</v>
      </c>
      <c r="AG571" s="15">
        <v>111058</v>
      </c>
      <c r="AH571" s="46">
        <v>111058</v>
      </c>
      <c r="AL571" s="48">
        <v>8</v>
      </c>
      <c r="AN571" s="45">
        <v>8884.64</v>
      </c>
      <c r="AO571" s="48">
        <v>33311</v>
      </c>
      <c r="AQ571" s="52" t="s">
        <v>7050</v>
      </c>
      <c r="AR571" s="52">
        <v>156</v>
      </c>
      <c r="AS571" s="52">
        <v>632</v>
      </c>
    </row>
    <row r="572" spans="3:45" x14ac:dyDescent="0.25">
      <c r="C572" s="39" t="s">
        <v>5855</v>
      </c>
      <c r="D572" s="38" t="s">
        <v>3039</v>
      </c>
      <c r="E572" s="38" t="s">
        <v>25</v>
      </c>
      <c r="F572" s="39" t="s">
        <v>2159</v>
      </c>
      <c r="G572" t="s">
        <v>2159</v>
      </c>
      <c r="H572" s="21">
        <v>9106037404</v>
      </c>
      <c r="I572" t="s">
        <v>2159</v>
      </c>
      <c r="J572" s="40" t="s">
        <v>8267</v>
      </c>
      <c r="L572" s="42" t="s">
        <v>26</v>
      </c>
      <c r="M572" s="42" t="s">
        <v>2994</v>
      </c>
      <c r="N572" s="43" t="s">
        <v>2159</v>
      </c>
      <c r="O572" s="15" t="s">
        <v>5937</v>
      </c>
      <c r="S572" s="40" t="s">
        <v>7889</v>
      </c>
      <c r="V572" s="40" t="s">
        <v>7889</v>
      </c>
      <c r="Y572" s="15" t="s">
        <v>6128</v>
      </c>
      <c r="AB572" s="51">
        <v>5111</v>
      </c>
      <c r="AC572" s="51">
        <v>131</v>
      </c>
      <c r="AE572" s="45">
        <v>1</v>
      </c>
      <c r="AG572" s="15">
        <v>60885</v>
      </c>
      <c r="AH572" s="46">
        <v>60885</v>
      </c>
      <c r="AL572" s="48">
        <v>8</v>
      </c>
      <c r="AN572" s="45">
        <v>4870.8</v>
      </c>
      <c r="AO572" s="48">
        <v>33311</v>
      </c>
      <c r="AQ572" s="52" t="s">
        <v>7050</v>
      </c>
      <c r="AR572" s="52">
        <v>156</v>
      </c>
      <c r="AS572" s="52">
        <v>632</v>
      </c>
    </row>
    <row r="573" spans="3:45" x14ac:dyDescent="0.25">
      <c r="C573" s="39" t="s">
        <v>5855</v>
      </c>
      <c r="D573" s="38" t="s">
        <v>3039</v>
      </c>
      <c r="E573" s="38" t="s">
        <v>25</v>
      </c>
      <c r="F573" s="39" t="s">
        <v>2159</v>
      </c>
      <c r="G573" t="s">
        <v>2159</v>
      </c>
      <c r="H573" s="21">
        <v>9106037489</v>
      </c>
      <c r="I573" t="s">
        <v>2159</v>
      </c>
      <c r="J573" s="40" t="s">
        <v>8270</v>
      </c>
      <c r="L573" s="42" t="s">
        <v>26</v>
      </c>
      <c r="M573" s="42" t="s">
        <v>2910</v>
      </c>
      <c r="N573" s="43" t="s">
        <v>2159</v>
      </c>
      <c r="O573" s="15" t="s">
        <v>5917</v>
      </c>
      <c r="S573" s="40" t="s">
        <v>7590</v>
      </c>
      <c r="V573" s="40" t="s">
        <v>7590</v>
      </c>
      <c r="Y573" s="15" t="s">
        <v>6172</v>
      </c>
      <c r="AB573" s="51">
        <v>5111</v>
      </c>
      <c r="AC573" s="51">
        <v>131</v>
      </c>
      <c r="AE573" s="45">
        <v>2</v>
      </c>
      <c r="AG573" s="15">
        <v>49500</v>
      </c>
      <c r="AH573" s="46">
        <v>99000</v>
      </c>
      <c r="AL573" s="48">
        <v>8</v>
      </c>
      <c r="AN573" s="45">
        <v>7920</v>
      </c>
      <c r="AO573" s="48">
        <v>33311</v>
      </c>
      <c r="AQ573" s="52" t="s">
        <v>7050</v>
      </c>
      <c r="AR573" s="52">
        <v>156</v>
      </c>
      <c r="AS573" s="52">
        <v>632</v>
      </c>
    </row>
    <row r="574" spans="3:45" x14ac:dyDescent="0.25">
      <c r="C574" s="39" t="s">
        <v>5855</v>
      </c>
      <c r="D574" s="38" t="s">
        <v>3039</v>
      </c>
      <c r="E574" s="38" t="s">
        <v>25</v>
      </c>
      <c r="F574" s="39" t="s">
        <v>2159</v>
      </c>
      <c r="G574" t="s">
        <v>2159</v>
      </c>
      <c r="H574" s="21">
        <v>9106037489</v>
      </c>
      <c r="I574" t="s">
        <v>2159</v>
      </c>
      <c r="J574" s="40" t="s">
        <v>8270</v>
      </c>
      <c r="L574" s="42" t="s">
        <v>26</v>
      </c>
      <c r="M574" s="42" t="s">
        <v>2910</v>
      </c>
      <c r="N574" s="43" t="s">
        <v>2159</v>
      </c>
      <c r="O574" s="15" t="s">
        <v>5917</v>
      </c>
      <c r="S574" s="40" t="s">
        <v>7590</v>
      </c>
      <c r="V574" s="40" t="s">
        <v>7590</v>
      </c>
      <c r="Y574" s="15" t="s">
        <v>6181</v>
      </c>
      <c r="AB574" s="51">
        <v>5111</v>
      </c>
      <c r="AC574" s="51">
        <v>131</v>
      </c>
      <c r="AE574" s="45">
        <v>2</v>
      </c>
      <c r="AG574" s="15">
        <v>50400</v>
      </c>
      <c r="AH574" s="46">
        <v>100800</v>
      </c>
      <c r="AL574" s="48">
        <v>8</v>
      </c>
      <c r="AN574" s="45">
        <v>8064</v>
      </c>
      <c r="AO574" s="48">
        <v>33311</v>
      </c>
      <c r="AQ574" s="52" t="s">
        <v>7050</v>
      </c>
      <c r="AR574" s="52">
        <v>156</v>
      </c>
      <c r="AS574" s="52">
        <v>632</v>
      </c>
    </row>
    <row r="575" spans="3:45" x14ac:dyDescent="0.25">
      <c r="C575" s="39" t="s">
        <v>5855</v>
      </c>
      <c r="D575" s="38" t="s">
        <v>3039</v>
      </c>
      <c r="E575" s="38" t="s">
        <v>25</v>
      </c>
      <c r="F575" s="39" t="s">
        <v>2159</v>
      </c>
      <c r="G575" t="s">
        <v>2159</v>
      </c>
      <c r="H575" s="21">
        <v>9106037489</v>
      </c>
      <c r="I575" t="s">
        <v>2159</v>
      </c>
      <c r="J575" s="40" t="s">
        <v>8270</v>
      </c>
      <c r="L575" s="42" t="s">
        <v>26</v>
      </c>
      <c r="M575" s="42" t="s">
        <v>2910</v>
      </c>
      <c r="N575" s="43" t="s">
        <v>2159</v>
      </c>
      <c r="O575" s="15" t="s">
        <v>5917</v>
      </c>
      <c r="S575" s="40" t="s">
        <v>7590</v>
      </c>
      <c r="V575" s="40" t="s">
        <v>7590</v>
      </c>
      <c r="Y575" s="15" t="s">
        <v>6227</v>
      </c>
      <c r="AB575" s="51">
        <v>5111</v>
      </c>
      <c r="AC575" s="51">
        <v>131</v>
      </c>
      <c r="AE575" s="45">
        <v>2</v>
      </c>
      <c r="AG575" s="15">
        <v>46000</v>
      </c>
      <c r="AH575" s="46">
        <v>92000</v>
      </c>
      <c r="AL575" s="48">
        <v>8</v>
      </c>
      <c r="AN575" s="45">
        <v>7360</v>
      </c>
      <c r="AO575" s="48">
        <v>33311</v>
      </c>
      <c r="AQ575" s="52" t="s">
        <v>7050</v>
      </c>
      <c r="AR575" s="52">
        <v>156</v>
      </c>
      <c r="AS575" s="52">
        <v>632</v>
      </c>
    </row>
    <row r="576" spans="3:45" x14ac:dyDescent="0.25">
      <c r="C576" s="39" t="s">
        <v>5855</v>
      </c>
      <c r="D576" s="38" t="s">
        <v>3039</v>
      </c>
      <c r="E576" s="38" t="s">
        <v>25</v>
      </c>
      <c r="F576" s="39" t="s">
        <v>2159</v>
      </c>
      <c r="G576" t="s">
        <v>2159</v>
      </c>
      <c r="H576" s="21">
        <v>9106037484</v>
      </c>
      <c r="I576" t="s">
        <v>2159</v>
      </c>
      <c r="J576" s="40" t="s">
        <v>8271</v>
      </c>
      <c r="L576" s="42" t="s">
        <v>26</v>
      </c>
      <c r="M576" s="42" t="s">
        <v>2637</v>
      </c>
      <c r="N576" s="43" t="s">
        <v>2159</v>
      </c>
      <c r="O576" s="15" t="s">
        <v>6266</v>
      </c>
      <c r="S576" s="40" t="s">
        <v>8272</v>
      </c>
      <c r="V576" s="40" t="s">
        <v>8272</v>
      </c>
      <c r="Y576" s="15" t="s">
        <v>6143</v>
      </c>
      <c r="AB576" s="51">
        <v>5111</v>
      </c>
      <c r="AC576" s="51">
        <v>131</v>
      </c>
      <c r="AE576" s="45">
        <v>3</v>
      </c>
      <c r="AG576" s="15">
        <v>70950</v>
      </c>
      <c r="AH576" s="46">
        <v>212850</v>
      </c>
      <c r="AL576" s="48">
        <v>8</v>
      </c>
      <c r="AN576" s="45">
        <v>17028</v>
      </c>
      <c r="AO576" s="48">
        <v>33311</v>
      </c>
      <c r="AQ576" s="52" t="s">
        <v>7050</v>
      </c>
      <c r="AR576" s="52">
        <v>156</v>
      </c>
      <c r="AS576" s="52">
        <v>632</v>
      </c>
    </row>
    <row r="577" spans="3:45" x14ac:dyDescent="0.25">
      <c r="C577" s="39" t="s">
        <v>5855</v>
      </c>
      <c r="D577" s="38" t="s">
        <v>3039</v>
      </c>
      <c r="E577" s="38" t="s">
        <v>25</v>
      </c>
      <c r="F577" s="39" t="s">
        <v>2159</v>
      </c>
      <c r="G577" t="s">
        <v>2159</v>
      </c>
      <c r="H577" s="21">
        <v>9106037484</v>
      </c>
      <c r="I577" t="s">
        <v>2159</v>
      </c>
      <c r="J577" s="40" t="s">
        <v>8271</v>
      </c>
      <c r="L577" s="42" t="s">
        <v>26</v>
      </c>
      <c r="M577" s="42" t="s">
        <v>2637</v>
      </c>
      <c r="N577" s="43" t="s">
        <v>2159</v>
      </c>
      <c r="O577" s="15" t="s">
        <v>6266</v>
      </c>
      <c r="S577" s="40" t="s">
        <v>8272</v>
      </c>
      <c r="V577" s="40" t="s">
        <v>8272</v>
      </c>
      <c r="Y577" s="15" t="s">
        <v>6128</v>
      </c>
      <c r="AB577" s="51">
        <v>5111</v>
      </c>
      <c r="AC577" s="51">
        <v>131</v>
      </c>
      <c r="AE577" s="45">
        <v>2</v>
      </c>
      <c r="AG577" s="15">
        <v>60885</v>
      </c>
      <c r="AH577" s="46">
        <v>121770</v>
      </c>
      <c r="AL577" s="48">
        <v>8</v>
      </c>
      <c r="AN577" s="45">
        <v>9741.6</v>
      </c>
      <c r="AO577" s="48">
        <v>33311</v>
      </c>
      <c r="AQ577" s="52" t="s">
        <v>7050</v>
      </c>
      <c r="AR577" s="52">
        <v>156</v>
      </c>
      <c r="AS577" s="52">
        <v>632</v>
      </c>
    </row>
    <row r="578" spans="3:45" x14ac:dyDescent="0.25">
      <c r="C578" s="39" t="s">
        <v>5855</v>
      </c>
      <c r="D578" s="38" t="s">
        <v>3039</v>
      </c>
      <c r="E578" s="38" t="s">
        <v>25</v>
      </c>
      <c r="F578" s="39" t="s">
        <v>2159</v>
      </c>
      <c r="G578" t="s">
        <v>2159</v>
      </c>
      <c r="H578" s="21">
        <v>9106037484</v>
      </c>
      <c r="I578" t="s">
        <v>2159</v>
      </c>
      <c r="J578" s="40" t="s">
        <v>8271</v>
      </c>
      <c r="L578" s="42" t="s">
        <v>26</v>
      </c>
      <c r="M578" s="42" t="s">
        <v>2637</v>
      </c>
      <c r="N578" s="43" t="s">
        <v>2159</v>
      </c>
      <c r="O578" s="15" t="s">
        <v>6266</v>
      </c>
      <c r="S578" s="40" t="s">
        <v>8272</v>
      </c>
      <c r="V578" s="40" t="s">
        <v>8272</v>
      </c>
      <c r="Y578" s="15" t="s">
        <v>6130</v>
      </c>
      <c r="AB578" s="51">
        <v>5111</v>
      </c>
      <c r="AC578" s="51">
        <v>131</v>
      </c>
      <c r="AE578" s="45">
        <v>1</v>
      </c>
      <c r="AG578" s="15">
        <v>73431</v>
      </c>
      <c r="AH578" s="46">
        <v>73431</v>
      </c>
      <c r="AL578" s="48">
        <v>8</v>
      </c>
      <c r="AN578" s="45">
        <v>5874.4800000000005</v>
      </c>
      <c r="AO578" s="48">
        <v>33311</v>
      </c>
      <c r="AQ578" s="52" t="s">
        <v>7050</v>
      </c>
      <c r="AR578" s="52">
        <v>156</v>
      </c>
      <c r="AS578" s="52">
        <v>632</v>
      </c>
    </row>
    <row r="579" spans="3:45" x14ac:dyDescent="0.25">
      <c r="C579" s="39" t="s">
        <v>5855</v>
      </c>
      <c r="D579" s="38" t="s">
        <v>3039</v>
      </c>
      <c r="E579" s="38" t="s">
        <v>25</v>
      </c>
      <c r="F579" s="39" t="s">
        <v>2159</v>
      </c>
      <c r="G579" t="s">
        <v>2159</v>
      </c>
      <c r="H579" s="21">
        <v>9106037519</v>
      </c>
      <c r="I579" t="s">
        <v>2159</v>
      </c>
      <c r="J579" s="40" t="s">
        <v>8273</v>
      </c>
      <c r="L579" s="42" t="s">
        <v>26</v>
      </c>
      <c r="M579" s="42" t="s">
        <v>2538</v>
      </c>
      <c r="N579" s="43" t="s">
        <v>2159</v>
      </c>
      <c r="O579" s="15" t="s">
        <v>6266</v>
      </c>
      <c r="S579" s="40" t="s">
        <v>7603</v>
      </c>
      <c r="V579" s="40" t="s">
        <v>7603</v>
      </c>
      <c r="Y579" s="15" t="s">
        <v>6183</v>
      </c>
      <c r="AB579" s="51">
        <v>5111</v>
      </c>
      <c r="AC579" s="51">
        <v>131</v>
      </c>
      <c r="AE579" s="45">
        <v>1</v>
      </c>
      <c r="AG579" s="15">
        <v>41150</v>
      </c>
      <c r="AH579" s="46">
        <v>41150</v>
      </c>
      <c r="AL579" s="48">
        <v>8</v>
      </c>
      <c r="AN579" s="45">
        <v>3292</v>
      </c>
      <c r="AO579" s="48">
        <v>33311</v>
      </c>
      <c r="AQ579" s="52" t="s">
        <v>7050</v>
      </c>
      <c r="AR579" s="52">
        <v>156</v>
      </c>
      <c r="AS579" s="52">
        <v>632</v>
      </c>
    </row>
    <row r="580" spans="3:45" x14ac:dyDescent="0.25">
      <c r="C580" s="39" t="s">
        <v>5855</v>
      </c>
      <c r="D580" s="38" t="s">
        <v>3039</v>
      </c>
      <c r="E580" s="38" t="s">
        <v>25</v>
      </c>
      <c r="F580" s="39" t="s">
        <v>2159</v>
      </c>
      <c r="G580" t="s">
        <v>2159</v>
      </c>
      <c r="H580" s="21">
        <v>9106037596</v>
      </c>
      <c r="I580" t="s">
        <v>2159</v>
      </c>
      <c r="J580" s="40" t="s">
        <v>8279</v>
      </c>
      <c r="L580" s="42" t="s">
        <v>26</v>
      </c>
      <c r="M580" s="42" t="s">
        <v>2421</v>
      </c>
      <c r="N580" s="43" t="s">
        <v>2159</v>
      </c>
      <c r="O580" s="15" t="s">
        <v>6266</v>
      </c>
      <c r="S580" s="40" t="s">
        <v>8280</v>
      </c>
      <c r="V580" s="40" t="s">
        <v>8280</v>
      </c>
      <c r="Y580" s="15" t="s">
        <v>6130</v>
      </c>
      <c r="AB580" s="51">
        <v>5111</v>
      </c>
      <c r="AC580" s="51">
        <v>131</v>
      </c>
      <c r="AE580" s="45">
        <v>1</v>
      </c>
      <c r="AG580" s="15">
        <v>73431</v>
      </c>
      <c r="AH580" s="46">
        <v>73431</v>
      </c>
      <c r="AL580" s="48">
        <v>8</v>
      </c>
      <c r="AN580" s="45">
        <v>5874.4800000000005</v>
      </c>
      <c r="AO580" s="48">
        <v>33311</v>
      </c>
      <c r="AQ580" s="52" t="s">
        <v>7050</v>
      </c>
      <c r="AR580" s="52">
        <v>156</v>
      </c>
      <c r="AS580" s="52">
        <v>632</v>
      </c>
    </row>
    <row r="581" spans="3:45" x14ac:dyDescent="0.25">
      <c r="C581" s="39" t="s">
        <v>5855</v>
      </c>
      <c r="D581" s="38" t="s">
        <v>3039</v>
      </c>
      <c r="E581" s="38" t="s">
        <v>25</v>
      </c>
      <c r="F581" s="39" t="s">
        <v>2159</v>
      </c>
      <c r="G581" t="s">
        <v>2159</v>
      </c>
      <c r="H581" s="21">
        <v>9106037648</v>
      </c>
      <c r="I581" t="s">
        <v>2159</v>
      </c>
      <c r="J581" s="40" t="s">
        <v>8281</v>
      </c>
      <c r="L581" s="42" t="s">
        <v>26</v>
      </c>
      <c r="M581" s="42" t="s">
        <v>2223</v>
      </c>
      <c r="N581" s="43" t="s">
        <v>2159</v>
      </c>
      <c r="O581" s="15" t="s">
        <v>6266</v>
      </c>
      <c r="S581" s="40" t="s">
        <v>8280</v>
      </c>
      <c r="V581" s="40" t="s">
        <v>8280</v>
      </c>
      <c r="Y581" s="15" t="s">
        <v>6130</v>
      </c>
      <c r="AB581" s="51">
        <v>5111</v>
      </c>
      <c r="AC581" s="51">
        <v>131</v>
      </c>
      <c r="AE581" s="45">
        <v>1</v>
      </c>
      <c r="AG581" s="15">
        <v>73431</v>
      </c>
      <c r="AH581" s="46">
        <v>73431</v>
      </c>
      <c r="AL581" s="48">
        <v>8</v>
      </c>
      <c r="AN581" s="45">
        <v>5874.4800000000005</v>
      </c>
      <c r="AO581" s="48">
        <v>33311</v>
      </c>
      <c r="AQ581" s="52" t="s">
        <v>7050</v>
      </c>
      <c r="AR581" s="52">
        <v>156</v>
      </c>
      <c r="AS581" s="52">
        <v>632</v>
      </c>
    </row>
    <row r="582" spans="3:45" x14ac:dyDescent="0.25">
      <c r="C582" s="39" t="s">
        <v>5855</v>
      </c>
      <c r="D582" s="38" t="s">
        <v>3039</v>
      </c>
      <c r="E582" s="38" t="s">
        <v>25</v>
      </c>
      <c r="F582" s="39" t="s">
        <v>2159</v>
      </c>
      <c r="G582" t="s">
        <v>2159</v>
      </c>
      <c r="H582" s="21">
        <v>9106037625</v>
      </c>
      <c r="I582" t="s">
        <v>2159</v>
      </c>
      <c r="J582" s="40" t="s">
        <v>8282</v>
      </c>
      <c r="L582" s="42" t="s">
        <v>26</v>
      </c>
      <c r="M582" s="42" t="s">
        <v>2295</v>
      </c>
      <c r="N582" s="43" t="s">
        <v>2159</v>
      </c>
      <c r="O582" s="15" t="s">
        <v>6266</v>
      </c>
      <c r="S582" s="40" t="s">
        <v>8283</v>
      </c>
      <c r="V582" s="40" t="s">
        <v>8283</v>
      </c>
      <c r="Y582" s="15" t="s">
        <v>6130</v>
      </c>
      <c r="AB582" s="51">
        <v>5111</v>
      </c>
      <c r="AC582" s="51">
        <v>131</v>
      </c>
      <c r="AE582" s="45">
        <v>1</v>
      </c>
      <c r="AG582" s="15">
        <v>73431</v>
      </c>
      <c r="AH582" s="46">
        <v>73431</v>
      </c>
      <c r="AL582" s="48">
        <v>8</v>
      </c>
      <c r="AN582" s="45">
        <v>5874.4800000000005</v>
      </c>
      <c r="AO582" s="48">
        <v>33311</v>
      </c>
      <c r="AQ582" s="52" t="s">
        <v>7050</v>
      </c>
      <c r="AR582" s="52">
        <v>156</v>
      </c>
      <c r="AS582" s="52">
        <v>632</v>
      </c>
    </row>
    <row r="583" spans="3:45" x14ac:dyDescent="0.25">
      <c r="C583" s="39" t="s">
        <v>5855</v>
      </c>
      <c r="D583" s="38" t="s">
        <v>3039</v>
      </c>
      <c r="E583" s="38" t="s">
        <v>25</v>
      </c>
      <c r="F583" s="39" t="s">
        <v>2159</v>
      </c>
      <c r="G583" t="s">
        <v>2159</v>
      </c>
      <c r="H583" s="21">
        <v>9106037625</v>
      </c>
      <c r="I583" t="s">
        <v>2159</v>
      </c>
      <c r="J583" s="40" t="s">
        <v>8282</v>
      </c>
      <c r="L583" s="42" t="s">
        <v>26</v>
      </c>
      <c r="M583" s="42" t="s">
        <v>2295</v>
      </c>
      <c r="N583" s="43" t="s">
        <v>2159</v>
      </c>
      <c r="O583" s="15" t="s">
        <v>6266</v>
      </c>
      <c r="S583" s="40" t="s">
        <v>8283</v>
      </c>
      <c r="V583" s="40" t="s">
        <v>8283</v>
      </c>
      <c r="Y583" s="15" t="s">
        <v>6179</v>
      </c>
      <c r="AB583" s="51">
        <v>5111</v>
      </c>
      <c r="AC583" s="51">
        <v>131</v>
      </c>
      <c r="AE583" s="45">
        <v>4</v>
      </c>
      <c r="AG583" s="15">
        <v>111058</v>
      </c>
      <c r="AH583" s="46">
        <v>444232</v>
      </c>
      <c r="AL583" s="48">
        <v>8</v>
      </c>
      <c r="AN583" s="45">
        <v>35538.559999999998</v>
      </c>
      <c r="AO583" s="48">
        <v>33311</v>
      </c>
      <c r="AQ583" s="52" t="s">
        <v>7050</v>
      </c>
      <c r="AR583" s="52">
        <v>156</v>
      </c>
      <c r="AS583" s="52">
        <v>632</v>
      </c>
    </row>
    <row r="584" spans="3:45" x14ac:dyDescent="0.25">
      <c r="C584" s="39" t="s">
        <v>5855</v>
      </c>
      <c r="D584" s="38" t="s">
        <v>3039</v>
      </c>
      <c r="E584" s="38" t="s">
        <v>25</v>
      </c>
      <c r="F584" s="39" t="s">
        <v>2159</v>
      </c>
      <c r="G584" t="s">
        <v>2159</v>
      </c>
      <c r="H584" s="21">
        <v>9106037625</v>
      </c>
      <c r="I584" t="s">
        <v>2159</v>
      </c>
      <c r="J584" s="40" t="s">
        <v>8282</v>
      </c>
      <c r="L584" s="42" t="s">
        <v>26</v>
      </c>
      <c r="M584" s="42" t="s">
        <v>2295</v>
      </c>
      <c r="N584" s="43" t="s">
        <v>2159</v>
      </c>
      <c r="O584" s="15" t="s">
        <v>6266</v>
      </c>
      <c r="S584" s="40" t="s">
        <v>8283</v>
      </c>
      <c r="V584" s="40" t="s">
        <v>8283</v>
      </c>
      <c r="Y584" s="15" t="s">
        <v>6128</v>
      </c>
      <c r="AB584" s="51">
        <v>5111</v>
      </c>
      <c r="AC584" s="51">
        <v>131</v>
      </c>
      <c r="AE584" s="45">
        <v>1</v>
      </c>
      <c r="AG584" s="15">
        <v>60885</v>
      </c>
      <c r="AH584" s="46">
        <v>60885</v>
      </c>
      <c r="AL584" s="48">
        <v>8</v>
      </c>
      <c r="AN584" s="45">
        <v>4870.8</v>
      </c>
      <c r="AO584" s="48">
        <v>33311</v>
      </c>
      <c r="AQ584" s="52" t="s">
        <v>7050</v>
      </c>
      <c r="AR584" s="52">
        <v>156</v>
      </c>
      <c r="AS584" s="52">
        <v>632</v>
      </c>
    </row>
    <row r="585" spans="3:45" x14ac:dyDescent="0.25">
      <c r="C585" s="39" t="s">
        <v>5855</v>
      </c>
      <c r="D585" s="38" t="s">
        <v>3039</v>
      </c>
      <c r="E585" s="38" t="s">
        <v>25</v>
      </c>
      <c r="F585" s="39" t="s">
        <v>2159</v>
      </c>
      <c r="G585" t="s">
        <v>2159</v>
      </c>
      <c r="H585" s="21">
        <v>9106037625</v>
      </c>
      <c r="I585" t="s">
        <v>2159</v>
      </c>
      <c r="J585" s="40" t="s">
        <v>8282</v>
      </c>
      <c r="L585" s="42" t="s">
        <v>26</v>
      </c>
      <c r="M585" s="42" t="s">
        <v>2295</v>
      </c>
      <c r="N585" s="43" t="s">
        <v>2159</v>
      </c>
      <c r="O585" s="15" t="s">
        <v>6266</v>
      </c>
      <c r="S585" s="40" t="s">
        <v>8283</v>
      </c>
      <c r="V585" s="40" t="s">
        <v>8283</v>
      </c>
      <c r="Y585" s="15" t="s">
        <v>6227</v>
      </c>
      <c r="AB585" s="51">
        <v>5111</v>
      </c>
      <c r="AC585" s="51">
        <v>131</v>
      </c>
      <c r="AE585" s="45">
        <v>1</v>
      </c>
      <c r="AG585" s="15">
        <v>46000</v>
      </c>
      <c r="AH585" s="46">
        <v>46000</v>
      </c>
      <c r="AL585" s="48">
        <v>8</v>
      </c>
      <c r="AN585" s="45">
        <v>3680</v>
      </c>
      <c r="AO585" s="48">
        <v>33311</v>
      </c>
      <c r="AQ585" s="52" t="s">
        <v>7050</v>
      </c>
      <c r="AR585" s="52">
        <v>156</v>
      </c>
      <c r="AS585" s="52">
        <v>632</v>
      </c>
    </row>
    <row r="586" spans="3:45" x14ac:dyDescent="0.25">
      <c r="C586" s="39" t="s">
        <v>5855</v>
      </c>
      <c r="D586" s="38" t="s">
        <v>3039</v>
      </c>
      <c r="E586" s="38" t="s">
        <v>25</v>
      </c>
      <c r="F586" s="39" t="s">
        <v>2159</v>
      </c>
      <c r="G586" t="s">
        <v>2159</v>
      </c>
      <c r="H586" s="21">
        <v>9106037643</v>
      </c>
      <c r="I586" t="s">
        <v>2159</v>
      </c>
      <c r="J586" s="40" t="s">
        <v>8284</v>
      </c>
      <c r="L586" s="42" t="s">
        <v>26</v>
      </c>
      <c r="M586" s="42" t="s">
        <v>2283</v>
      </c>
      <c r="N586" s="43" t="s">
        <v>2159</v>
      </c>
      <c r="O586" s="15" t="s">
        <v>6266</v>
      </c>
      <c r="S586" s="40" t="s">
        <v>8285</v>
      </c>
      <c r="V586" s="40" t="s">
        <v>8285</v>
      </c>
      <c r="Y586" s="15" t="s">
        <v>6179</v>
      </c>
      <c r="AB586" s="51">
        <v>5111</v>
      </c>
      <c r="AC586" s="51">
        <v>131</v>
      </c>
      <c r="AE586" s="45">
        <v>2</v>
      </c>
      <c r="AG586" s="15">
        <v>111058</v>
      </c>
      <c r="AH586" s="46">
        <v>222116</v>
      </c>
      <c r="AL586" s="48">
        <v>8</v>
      </c>
      <c r="AN586" s="45">
        <v>17769.28</v>
      </c>
      <c r="AO586" s="48">
        <v>33311</v>
      </c>
      <c r="AQ586" s="52" t="s">
        <v>7050</v>
      </c>
      <c r="AR586" s="52">
        <v>156</v>
      </c>
      <c r="AS586" s="52">
        <v>632</v>
      </c>
    </row>
    <row r="587" spans="3:45" x14ac:dyDescent="0.25">
      <c r="C587" s="39" t="s">
        <v>5855</v>
      </c>
      <c r="D587" s="38" t="s">
        <v>3039</v>
      </c>
      <c r="E587" s="38" t="s">
        <v>25</v>
      </c>
      <c r="F587" s="39" t="s">
        <v>2159</v>
      </c>
      <c r="G587" t="s">
        <v>2159</v>
      </c>
      <c r="H587" s="21">
        <v>9106037655</v>
      </c>
      <c r="I587" t="s">
        <v>2159</v>
      </c>
      <c r="J587" s="40" t="s">
        <v>8286</v>
      </c>
      <c r="L587" s="42" t="s">
        <v>26</v>
      </c>
      <c r="M587" s="42" t="s">
        <v>2226</v>
      </c>
      <c r="N587" s="43" t="s">
        <v>2159</v>
      </c>
      <c r="O587" s="15" t="s">
        <v>6266</v>
      </c>
      <c r="S587" s="40" t="s">
        <v>8287</v>
      </c>
      <c r="V587" s="40" t="s">
        <v>8287</v>
      </c>
      <c r="Y587" s="15" t="s">
        <v>6128</v>
      </c>
      <c r="AB587" s="51">
        <v>5111</v>
      </c>
      <c r="AC587" s="51">
        <v>131</v>
      </c>
      <c r="AE587" s="45">
        <v>1</v>
      </c>
      <c r="AG587" s="15">
        <v>60885</v>
      </c>
      <c r="AH587" s="46">
        <v>60885</v>
      </c>
      <c r="AL587" s="48">
        <v>8</v>
      </c>
      <c r="AN587" s="45">
        <v>4870.8</v>
      </c>
      <c r="AO587" s="48">
        <v>33311</v>
      </c>
      <c r="AQ587" s="52" t="s">
        <v>7050</v>
      </c>
      <c r="AR587" s="52">
        <v>156</v>
      </c>
      <c r="AS587" s="52">
        <v>632</v>
      </c>
    </row>
    <row r="588" spans="3:45" x14ac:dyDescent="0.25">
      <c r="C588" s="39" t="s">
        <v>5855</v>
      </c>
      <c r="D588" s="38" t="s">
        <v>3039</v>
      </c>
      <c r="E588" s="38" t="s">
        <v>25</v>
      </c>
      <c r="F588" s="39" t="s">
        <v>2159</v>
      </c>
      <c r="G588" t="s">
        <v>2159</v>
      </c>
      <c r="H588" s="21">
        <v>9106037655</v>
      </c>
      <c r="I588" t="s">
        <v>2159</v>
      </c>
      <c r="J588" s="40" t="s">
        <v>8286</v>
      </c>
      <c r="L588" s="42" t="s">
        <v>26</v>
      </c>
      <c r="M588" s="42" t="s">
        <v>2226</v>
      </c>
      <c r="N588" s="43" t="s">
        <v>2159</v>
      </c>
      <c r="O588" s="15" t="s">
        <v>6266</v>
      </c>
      <c r="S588" s="40" t="s">
        <v>8287</v>
      </c>
      <c r="V588" s="40" t="s">
        <v>8287</v>
      </c>
      <c r="Y588" s="15" t="s">
        <v>6227</v>
      </c>
      <c r="AB588" s="51">
        <v>5111</v>
      </c>
      <c r="AC588" s="51">
        <v>131</v>
      </c>
      <c r="AE588" s="45">
        <v>2</v>
      </c>
      <c r="AG588" s="15">
        <v>46000</v>
      </c>
      <c r="AH588" s="46">
        <v>92000</v>
      </c>
      <c r="AL588" s="48">
        <v>8</v>
      </c>
      <c r="AN588" s="45">
        <v>7360</v>
      </c>
      <c r="AO588" s="48">
        <v>33311</v>
      </c>
      <c r="AQ588" s="52" t="s">
        <v>7050</v>
      </c>
      <c r="AR588" s="52">
        <v>156</v>
      </c>
      <c r="AS588" s="52">
        <v>632</v>
      </c>
    </row>
    <row r="589" spans="3:45" x14ac:dyDescent="0.25">
      <c r="C589" s="39" t="s">
        <v>5855</v>
      </c>
      <c r="D589" s="38" t="s">
        <v>3039</v>
      </c>
      <c r="E589" s="38" t="s">
        <v>25</v>
      </c>
      <c r="F589" s="39" t="s">
        <v>2159</v>
      </c>
      <c r="G589" t="s">
        <v>2159</v>
      </c>
      <c r="H589" s="21">
        <v>9106037739</v>
      </c>
      <c r="I589" t="s">
        <v>2159</v>
      </c>
      <c r="J589" s="40" t="s">
        <v>8288</v>
      </c>
      <c r="L589" s="42" t="s">
        <v>26</v>
      </c>
      <c r="M589" s="42" t="s">
        <v>2847</v>
      </c>
      <c r="N589" s="43" t="s">
        <v>2159</v>
      </c>
      <c r="O589" s="15" t="s">
        <v>6271</v>
      </c>
      <c r="S589" s="40" t="s">
        <v>8289</v>
      </c>
      <c r="V589" s="40" t="s">
        <v>8289</v>
      </c>
      <c r="Y589" s="15" t="s">
        <v>6183</v>
      </c>
      <c r="AB589" s="51">
        <v>5111</v>
      </c>
      <c r="AC589" s="51">
        <v>131</v>
      </c>
      <c r="AE589" s="45">
        <v>11</v>
      </c>
      <c r="AG589" s="15">
        <v>41150</v>
      </c>
      <c r="AH589" s="46">
        <v>452650</v>
      </c>
      <c r="AL589" s="48">
        <v>8</v>
      </c>
      <c r="AN589" s="45">
        <v>36212</v>
      </c>
      <c r="AO589" s="48">
        <v>33311</v>
      </c>
      <c r="AQ589" s="52" t="s">
        <v>7050</v>
      </c>
      <c r="AR589" s="52">
        <v>156</v>
      </c>
      <c r="AS589" s="52">
        <v>632</v>
      </c>
    </row>
    <row r="590" spans="3:45" x14ac:dyDescent="0.25">
      <c r="C590" s="39" t="s">
        <v>5855</v>
      </c>
      <c r="D590" s="38" t="s">
        <v>3039</v>
      </c>
      <c r="E590" s="38" t="s">
        <v>25</v>
      </c>
      <c r="F590" s="39" t="s">
        <v>2159</v>
      </c>
      <c r="G590" t="s">
        <v>2159</v>
      </c>
      <c r="H590" s="21">
        <v>9106037739</v>
      </c>
      <c r="I590" t="s">
        <v>2159</v>
      </c>
      <c r="J590" s="40" t="s">
        <v>8288</v>
      </c>
      <c r="L590" s="42" t="s">
        <v>26</v>
      </c>
      <c r="M590" s="42" t="s">
        <v>2847</v>
      </c>
      <c r="N590" s="43" t="s">
        <v>2159</v>
      </c>
      <c r="O590" s="15" t="s">
        <v>6271</v>
      </c>
      <c r="S590" s="40" t="s">
        <v>8289</v>
      </c>
      <c r="V590" s="40" t="s">
        <v>8289</v>
      </c>
      <c r="Y590" s="15" t="s">
        <v>6254</v>
      </c>
      <c r="AB590" s="51">
        <v>5111</v>
      </c>
      <c r="AC590" s="51">
        <v>131</v>
      </c>
      <c r="AE590" s="45">
        <v>1</v>
      </c>
      <c r="AG590" s="15">
        <v>45588</v>
      </c>
      <c r="AH590" s="46">
        <v>45588</v>
      </c>
      <c r="AL590" s="48">
        <v>8</v>
      </c>
      <c r="AN590" s="45">
        <v>3647.04</v>
      </c>
      <c r="AO590" s="48">
        <v>33311</v>
      </c>
      <c r="AQ590" s="52" t="s">
        <v>7050</v>
      </c>
      <c r="AR590" s="52">
        <v>156</v>
      </c>
      <c r="AS590" s="52">
        <v>632</v>
      </c>
    </row>
    <row r="591" spans="3:45" x14ac:dyDescent="0.25">
      <c r="C591" s="39" t="s">
        <v>5855</v>
      </c>
      <c r="D591" s="38" t="s">
        <v>3039</v>
      </c>
      <c r="E591" s="38" t="s">
        <v>25</v>
      </c>
      <c r="F591" s="39" t="s">
        <v>2159</v>
      </c>
      <c r="G591" t="s">
        <v>2159</v>
      </c>
      <c r="H591" s="21">
        <v>9106037739</v>
      </c>
      <c r="I591" t="s">
        <v>2159</v>
      </c>
      <c r="J591" s="40" t="s">
        <v>8288</v>
      </c>
      <c r="L591" s="42" t="s">
        <v>26</v>
      </c>
      <c r="M591" s="42" t="s">
        <v>2847</v>
      </c>
      <c r="N591" s="43" t="s">
        <v>2159</v>
      </c>
      <c r="O591" s="15" t="s">
        <v>6271</v>
      </c>
      <c r="S591" s="40" t="s">
        <v>8289</v>
      </c>
      <c r="V591" s="40" t="s">
        <v>8289</v>
      </c>
      <c r="Y591" s="15" t="s">
        <v>6128</v>
      </c>
      <c r="AB591" s="51">
        <v>5111</v>
      </c>
      <c r="AC591" s="51">
        <v>131</v>
      </c>
      <c r="AE591" s="45">
        <v>1</v>
      </c>
      <c r="AG591" s="15">
        <v>60885</v>
      </c>
      <c r="AH591" s="46">
        <v>60885</v>
      </c>
      <c r="AL591" s="48">
        <v>8</v>
      </c>
      <c r="AN591" s="45">
        <v>4870.8</v>
      </c>
      <c r="AO591" s="48">
        <v>33311</v>
      </c>
      <c r="AQ591" s="52" t="s">
        <v>7050</v>
      </c>
      <c r="AR591" s="52">
        <v>156</v>
      </c>
      <c r="AS591" s="52">
        <v>632</v>
      </c>
    </row>
    <row r="592" spans="3:45" x14ac:dyDescent="0.25">
      <c r="C592" s="39" t="s">
        <v>5855</v>
      </c>
      <c r="D592" s="38" t="s">
        <v>3039</v>
      </c>
      <c r="E592" s="38" t="s">
        <v>25</v>
      </c>
      <c r="F592" s="39" t="s">
        <v>2159</v>
      </c>
      <c r="G592" t="s">
        <v>2159</v>
      </c>
      <c r="H592" s="21">
        <v>9106037825</v>
      </c>
      <c r="I592" t="s">
        <v>2159</v>
      </c>
      <c r="J592" s="40" t="s">
        <v>8295</v>
      </c>
      <c r="L592" s="42" t="s">
        <v>26</v>
      </c>
      <c r="M592" s="42" t="s">
        <v>2685</v>
      </c>
      <c r="N592" s="43" t="s">
        <v>2159</v>
      </c>
      <c r="O592" s="15" t="s">
        <v>5917</v>
      </c>
      <c r="S592" s="40" t="s">
        <v>8296</v>
      </c>
      <c r="V592" s="40" t="s">
        <v>8296</v>
      </c>
      <c r="Y592" s="15" t="s">
        <v>6172</v>
      </c>
      <c r="AB592" s="51">
        <v>5111</v>
      </c>
      <c r="AC592" s="51">
        <v>131</v>
      </c>
      <c r="AE592" s="45">
        <v>3</v>
      </c>
      <c r="AG592" s="15">
        <v>49500</v>
      </c>
      <c r="AH592" s="46">
        <v>148500</v>
      </c>
      <c r="AL592" s="48">
        <v>8</v>
      </c>
      <c r="AN592" s="45">
        <v>11880</v>
      </c>
      <c r="AO592" s="48">
        <v>33311</v>
      </c>
      <c r="AQ592" s="52" t="s">
        <v>7050</v>
      </c>
      <c r="AR592" s="52">
        <v>156</v>
      </c>
      <c r="AS592" s="52">
        <v>632</v>
      </c>
    </row>
    <row r="593" spans="3:45" x14ac:dyDescent="0.25">
      <c r="C593" s="39" t="s">
        <v>5855</v>
      </c>
      <c r="D593" s="38" t="s">
        <v>3039</v>
      </c>
      <c r="E593" s="38" t="s">
        <v>25</v>
      </c>
      <c r="F593" s="39" t="s">
        <v>2159</v>
      </c>
      <c r="G593" t="s">
        <v>2159</v>
      </c>
      <c r="H593" s="21">
        <v>9106037825</v>
      </c>
      <c r="I593" t="s">
        <v>2159</v>
      </c>
      <c r="J593" s="40" t="s">
        <v>8295</v>
      </c>
      <c r="L593" s="42" t="s">
        <v>26</v>
      </c>
      <c r="M593" s="42" t="s">
        <v>2685</v>
      </c>
      <c r="N593" s="43" t="s">
        <v>2159</v>
      </c>
      <c r="O593" s="15" t="s">
        <v>5917</v>
      </c>
      <c r="S593" s="40" t="s">
        <v>8296</v>
      </c>
      <c r="V593" s="40" t="s">
        <v>8296</v>
      </c>
      <c r="Y593" s="15" t="s">
        <v>6181</v>
      </c>
      <c r="AB593" s="51">
        <v>5111</v>
      </c>
      <c r="AC593" s="51">
        <v>131</v>
      </c>
      <c r="AE593" s="45">
        <v>3</v>
      </c>
      <c r="AG593" s="15">
        <v>50400</v>
      </c>
      <c r="AH593" s="46">
        <v>151200</v>
      </c>
      <c r="AL593" s="48">
        <v>8</v>
      </c>
      <c r="AN593" s="45">
        <v>12096</v>
      </c>
      <c r="AO593" s="48">
        <v>33311</v>
      </c>
      <c r="AQ593" s="52" t="s">
        <v>7050</v>
      </c>
      <c r="AR593" s="52">
        <v>156</v>
      </c>
      <c r="AS593" s="52">
        <v>632</v>
      </c>
    </row>
    <row r="594" spans="3:45" x14ac:dyDescent="0.25">
      <c r="C594" s="39" t="s">
        <v>5855</v>
      </c>
      <c r="D594" s="38" t="s">
        <v>3039</v>
      </c>
      <c r="E594" s="38" t="s">
        <v>25</v>
      </c>
      <c r="F594" s="39" t="s">
        <v>2159</v>
      </c>
      <c r="G594" t="s">
        <v>2159</v>
      </c>
      <c r="H594" s="21">
        <v>9106037870</v>
      </c>
      <c r="I594" t="s">
        <v>2159</v>
      </c>
      <c r="J594" s="40" t="s">
        <v>8297</v>
      </c>
      <c r="L594" s="42" t="s">
        <v>26</v>
      </c>
      <c r="M594" s="42" t="s">
        <v>2670</v>
      </c>
      <c r="N594" s="43" t="s">
        <v>2159</v>
      </c>
      <c r="O594" s="15" t="s">
        <v>5917</v>
      </c>
      <c r="S594" s="40" t="s">
        <v>8298</v>
      </c>
      <c r="V594" s="40" t="s">
        <v>8298</v>
      </c>
      <c r="Y594" s="15" t="s">
        <v>6179</v>
      </c>
      <c r="AB594" s="51">
        <v>5111</v>
      </c>
      <c r="AC594" s="51">
        <v>131</v>
      </c>
      <c r="AE594" s="45">
        <v>2</v>
      </c>
      <c r="AG594" s="15">
        <v>111058</v>
      </c>
      <c r="AH594" s="46">
        <v>222116</v>
      </c>
      <c r="AL594" s="48">
        <v>8</v>
      </c>
      <c r="AN594" s="45">
        <v>17769.28</v>
      </c>
      <c r="AO594" s="48">
        <v>33311</v>
      </c>
      <c r="AQ594" s="52" t="s">
        <v>7050</v>
      </c>
      <c r="AR594" s="52">
        <v>156</v>
      </c>
      <c r="AS594" s="52">
        <v>632</v>
      </c>
    </row>
    <row r="595" spans="3:45" x14ac:dyDescent="0.25">
      <c r="C595" s="39" t="s">
        <v>5855</v>
      </c>
      <c r="D595" s="38" t="s">
        <v>3039</v>
      </c>
      <c r="E595" s="38" t="s">
        <v>25</v>
      </c>
      <c r="F595" s="39" t="s">
        <v>2159</v>
      </c>
      <c r="G595" t="s">
        <v>2159</v>
      </c>
      <c r="H595" s="21">
        <v>9106037870</v>
      </c>
      <c r="I595" t="s">
        <v>2159</v>
      </c>
      <c r="J595" s="40" t="s">
        <v>8297</v>
      </c>
      <c r="L595" s="42" t="s">
        <v>26</v>
      </c>
      <c r="M595" s="42" t="s">
        <v>2670</v>
      </c>
      <c r="N595" s="43" t="s">
        <v>2159</v>
      </c>
      <c r="O595" s="15" t="s">
        <v>5917</v>
      </c>
      <c r="S595" s="40" t="s">
        <v>8298</v>
      </c>
      <c r="V595" s="40" t="s">
        <v>8298</v>
      </c>
      <c r="Y595" s="15" t="s">
        <v>6227</v>
      </c>
      <c r="AB595" s="51">
        <v>5111</v>
      </c>
      <c r="AC595" s="51">
        <v>131</v>
      </c>
      <c r="AE595" s="45">
        <v>3</v>
      </c>
      <c r="AG595" s="15">
        <v>46000</v>
      </c>
      <c r="AH595" s="46">
        <v>138000</v>
      </c>
      <c r="AL595" s="48">
        <v>8</v>
      </c>
      <c r="AN595" s="45">
        <v>11040</v>
      </c>
      <c r="AO595" s="48">
        <v>33311</v>
      </c>
      <c r="AQ595" s="52" t="s">
        <v>7050</v>
      </c>
      <c r="AR595" s="52">
        <v>156</v>
      </c>
      <c r="AS595" s="52">
        <v>632</v>
      </c>
    </row>
    <row r="596" spans="3:45" x14ac:dyDescent="0.25">
      <c r="C596" s="39" t="s">
        <v>5855</v>
      </c>
      <c r="D596" s="38" t="s">
        <v>3039</v>
      </c>
      <c r="E596" s="38" t="s">
        <v>25</v>
      </c>
      <c r="F596" s="39" t="s">
        <v>2159</v>
      </c>
      <c r="G596" t="s">
        <v>2159</v>
      </c>
      <c r="H596" s="21">
        <v>9106037879</v>
      </c>
      <c r="I596" t="s">
        <v>2159</v>
      </c>
      <c r="J596" s="40" t="s">
        <v>8299</v>
      </c>
      <c r="L596" s="42" t="s">
        <v>26</v>
      </c>
      <c r="M596" s="42" t="s">
        <v>2892</v>
      </c>
      <c r="N596" s="43" t="s">
        <v>2159</v>
      </c>
      <c r="O596" s="15" t="s">
        <v>5937</v>
      </c>
      <c r="S596" s="40" t="s">
        <v>8300</v>
      </c>
      <c r="V596" s="40" t="s">
        <v>8300</v>
      </c>
      <c r="Y596" s="15" t="s">
        <v>6183</v>
      </c>
      <c r="AB596" s="51">
        <v>5111</v>
      </c>
      <c r="AC596" s="51">
        <v>131</v>
      </c>
      <c r="AE596" s="45">
        <v>4</v>
      </c>
      <c r="AG596" s="15">
        <v>41150</v>
      </c>
      <c r="AH596" s="46">
        <v>164600</v>
      </c>
      <c r="AL596" s="48">
        <v>8</v>
      </c>
      <c r="AN596" s="45">
        <v>13168</v>
      </c>
      <c r="AO596" s="48">
        <v>33311</v>
      </c>
      <c r="AQ596" s="52" t="s">
        <v>7050</v>
      </c>
      <c r="AR596" s="52">
        <v>156</v>
      </c>
      <c r="AS596" s="52">
        <v>632</v>
      </c>
    </row>
    <row r="597" spans="3:45" x14ac:dyDescent="0.25">
      <c r="C597" s="39" t="s">
        <v>5855</v>
      </c>
      <c r="D597" s="38" t="s">
        <v>3039</v>
      </c>
      <c r="E597" s="38" t="s">
        <v>25</v>
      </c>
      <c r="F597" s="39" t="s">
        <v>2159</v>
      </c>
      <c r="G597" t="s">
        <v>2159</v>
      </c>
      <c r="H597" s="21">
        <v>9106037918</v>
      </c>
      <c r="I597" t="s">
        <v>2159</v>
      </c>
      <c r="J597" s="40" t="s">
        <v>8304</v>
      </c>
      <c r="L597" s="42" t="s">
        <v>26</v>
      </c>
      <c r="M597" s="42" t="s">
        <v>2760</v>
      </c>
      <c r="N597" s="43" t="s">
        <v>2159</v>
      </c>
      <c r="O597" s="15" t="s">
        <v>6271</v>
      </c>
      <c r="S597" s="40" t="s">
        <v>7071</v>
      </c>
      <c r="V597" s="40" t="s">
        <v>7071</v>
      </c>
      <c r="Y597" s="15" t="s">
        <v>6254</v>
      </c>
      <c r="AB597" s="51">
        <v>5111</v>
      </c>
      <c r="AC597" s="51">
        <v>131</v>
      </c>
      <c r="AE597" s="45">
        <v>1</v>
      </c>
      <c r="AG597" s="15">
        <v>45588</v>
      </c>
      <c r="AH597" s="46">
        <v>45588</v>
      </c>
      <c r="AL597" s="48">
        <v>8</v>
      </c>
      <c r="AN597" s="45">
        <v>3647.04</v>
      </c>
      <c r="AO597" s="48">
        <v>33311</v>
      </c>
      <c r="AQ597" s="52" t="s">
        <v>7050</v>
      </c>
      <c r="AR597" s="52">
        <v>156</v>
      </c>
      <c r="AS597" s="52">
        <v>632</v>
      </c>
    </row>
    <row r="598" spans="3:45" x14ac:dyDescent="0.25">
      <c r="C598" s="39" t="s">
        <v>5855</v>
      </c>
      <c r="D598" s="38" t="s">
        <v>3039</v>
      </c>
      <c r="E598" s="38" t="s">
        <v>25</v>
      </c>
      <c r="F598" s="39" t="s">
        <v>2159</v>
      </c>
      <c r="G598" t="s">
        <v>2159</v>
      </c>
      <c r="H598" s="21">
        <v>9106037934</v>
      </c>
      <c r="I598" t="s">
        <v>2159</v>
      </c>
      <c r="J598" s="40" t="s">
        <v>8307</v>
      </c>
      <c r="L598" s="42" t="s">
        <v>26</v>
      </c>
      <c r="M598" s="42" t="s">
        <v>2217</v>
      </c>
      <c r="N598" s="43" t="s">
        <v>2159</v>
      </c>
      <c r="O598" s="15" t="s">
        <v>6266</v>
      </c>
      <c r="S598" s="40" t="s">
        <v>8308</v>
      </c>
      <c r="V598" s="40" t="s">
        <v>8308</v>
      </c>
      <c r="Y598" s="15" t="s">
        <v>6179</v>
      </c>
      <c r="AB598" s="51">
        <v>5111</v>
      </c>
      <c r="AC598" s="51">
        <v>131</v>
      </c>
      <c r="AE598" s="45">
        <v>1</v>
      </c>
      <c r="AG598" s="15">
        <v>111058</v>
      </c>
      <c r="AH598" s="46">
        <v>111058</v>
      </c>
      <c r="AL598" s="48">
        <v>8</v>
      </c>
      <c r="AN598" s="45">
        <v>8884.64</v>
      </c>
      <c r="AO598" s="48">
        <v>33311</v>
      </c>
      <c r="AQ598" s="52" t="s">
        <v>7050</v>
      </c>
      <c r="AR598" s="52">
        <v>156</v>
      </c>
      <c r="AS598" s="52">
        <v>632</v>
      </c>
    </row>
    <row r="599" spans="3:45" x14ac:dyDescent="0.25">
      <c r="C599" s="39" t="s">
        <v>5855</v>
      </c>
      <c r="D599" s="38" t="s">
        <v>3039</v>
      </c>
      <c r="E599" s="38" t="s">
        <v>25</v>
      </c>
      <c r="F599" s="39" t="s">
        <v>2159</v>
      </c>
      <c r="G599" t="s">
        <v>2159</v>
      </c>
      <c r="H599" s="21">
        <v>9106037934</v>
      </c>
      <c r="I599" t="s">
        <v>2159</v>
      </c>
      <c r="J599" s="40" t="s">
        <v>8307</v>
      </c>
      <c r="L599" s="42" t="s">
        <v>26</v>
      </c>
      <c r="M599" s="42" t="s">
        <v>2217</v>
      </c>
      <c r="N599" s="43" t="s">
        <v>2159</v>
      </c>
      <c r="O599" s="15" t="s">
        <v>6266</v>
      </c>
      <c r="S599" s="40" t="s">
        <v>8308</v>
      </c>
      <c r="V599" s="40" t="s">
        <v>8308</v>
      </c>
      <c r="Y599" s="15" t="s">
        <v>6183</v>
      </c>
      <c r="AB599" s="51">
        <v>5111</v>
      </c>
      <c r="AC599" s="51">
        <v>131</v>
      </c>
      <c r="AE599" s="45">
        <v>1</v>
      </c>
      <c r="AG599" s="15">
        <v>41150</v>
      </c>
      <c r="AH599" s="46">
        <v>41150</v>
      </c>
      <c r="AL599" s="48">
        <v>8</v>
      </c>
      <c r="AN599" s="45">
        <v>3292</v>
      </c>
      <c r="AO599" s="48">
        <v>33311</v>
      </c>
      <c r="AQ599" s="52" t="s">
        <v>7050</v>
      </c>
      <c r="AR599" s="52">
        <v>156</v>
      </c>
      <c r="AS599" s="52">
        <v>632</v>
      </c>
    </row>
    <row r="600" spans="3:45" x14ac:dyDescent="0.25">
      <c r="C600" s="39" t="s">
        <v>5855</v>
      </c>
      <c r="D600" s="38" t="s">
        <v>3039</v>
      </c>
      <c r="E600" s="38" t="s">
        <v>25</v>
      </c>
      <c r="F600" s="39" t="s">
        <v>2159</v>
      </c>
      <c r="G600" t="s">
        <v>2159</v>
      </c>
      <c r="H600" s="21">
        <v>9106037934</v>
      </c>
      <c r="I600" t="s">
        <v>2159</v>
      </c>
      <c r="J600" s="40" t="s">
        <v>8307</v>
      </c>
      <c r="L600" s="42" t="s">
        <v>26</v>
      </c>
      <c r="M600" s="42" t="s">
        <v>2217</v>
      </c>
      <c r="N600" s="43" t="s">
        <v>2159</v>
      </c>
      <c r="O600" s="15" t="s">
        <v>6266</v>
      </c>
      <c r="S600" s="40" t="s">
        <v>8308</v>
      </c>
      <c r="V600" s="40" t="s">
        <v>8308</v>
      </c>
      <c r="Y600" s="15" t="s">
        <v>6227</v>
      </c>
      <c r="AB600" s="51">
        <v>5111</v>
      </c>
      <c r="AC600" s="51">
        <v>131</v>
      </c>
      <c r="AE600" s="45">
        <v>1</v>
      </c>
      <c r="AG600" s="15">
        <v>46000</v>
      </c>
      <c r="AH600" s="46">
        <v>46000</v>
      </c>
      <c r="AL600" s="48">
        <v>8</v>
      </c>
      <c r="AN600" s="45">
        <v>3680</v>
      </c>
      <c r="AO600" s="48">
        <v>33311</v>
      </c>
      <c r="AQ600" s="52" t="s">
        <v>7050</v>
      </c>
      <c r="AR600" s="52">
        <v>156</v>
      </c>
      <c r="AS600" s="52">
        <v>632</v>
      </c>
    </row>
    <row r="601" spans="3:45" x14ac:dyDescent="0.25">
      <c r="C601" s="39" t="s">
        <v>5855</v>
      </c>
      <c r="D601" s="38" t="s">
        <v>3039</v>
      </c>
      <c r="E601" s="38" t="s">
        <v>25</v>
      </c>
      <c r="F601" s="39" t="s">
        <v>2159</v>
      </c>
      <c r="G601" t="s">
        <v>2159</v>
      </c>
      <c r="H601" s="21">
        <v>9106037993</v>
      </c>
      <c r="I601" t="s">
        <v>2159</v>
      </c>
      <c r="J601" s="40" t="s">
        <v>8309</v>
      </c>
      <c r="L601" s="42" t="s">
        <v>26</v>
      </c>
      <c r="M601" s="42" t="s">
        <v>2709</v>
      </c>
      <c r="N601" s="43" t="s">
        <v>2159</v>
      </c>
      <c r="O601" s="15" t="s">
        <v>6271</v>
      </c>
      <c r="S601" s="40" t="s">
        <v>7071</v>
      </c>
      <c r="V601" s="40" t="s">
        <v>7071</v>
      </c>
      <c r="Y601" s="15" t="s">
        <v>6227</v>
      </c>
      <c r="AB601" s="51">
        <v>5111</v>
      </c>
      <c r="AC601" s="51">
        <v>131</v>
      </c>
      <c r="AE601" s="45">
        <v>1</v>
      </c>
      <c r="AG601" s="15">
        <v>46000</v>
      </c>
      <c r="AH601" s="46">
        <v>46000</v>
      </c>
      <c r="AL601" s="48">
        <v>8</v>
      </c>
      <c r="AN601" s="45">
        <v>3680</v>
      </c>
      <c r="AO601" s="48">
        <v>33311</v>
      </c>
      <c r="AQ601" s="52" t="s">
        <v>7050</v>
      </c>
      <c r="AR601" s="52">
        <v>156</v>
      </c>
      <c r="AS601" s="52">
        <v>632</v>
      </c>
    </row>
    <row r="602" spans="3:45" x14ac:dyDescent="0.25">
      <c r="C602" s="39" t="s">
        <v>5855</v>
      </c>
      <c r="D602" s="38" t="s">
        <v>3039</v>
      </c>
      <c r="E602" s="38" t="s">
        <v>25</v>
      </c>
      <c r="F602" s="39" t="s">
        <v>2159</v>
      </c>
      <c r="G602" t="s">
        <v>2159</v>
      </c>
      <c r="H602" s="21">
        <v>9106038054</v>
      </c>
      <c r="I602" t="s">
        <v>2159</v>
      </c>
      <c r="J602" s="40" t="s">
        <v>8310</v>
      </c>
      <c r="L602" s="42" t="s">
        <v>26</v>
      </c>
      <c r="M602" s="42" t="s">
        <v>2520</v>
      </c>
      <c r="N602" s="43" t="s">
        <v>2159</v>
      </c>
      <c r="O602" s="15" t="s">
        <v>5917</v>
      </c>
      <c r="S602" s="40" t="s">
        <v>8311</v>
      </c>
      <c r="V602" s="40" t="s">
        <v>8311</v>
      </c>
      <c r="Y602" s="15" t="s">
        <v>6254</v>
      </c>
      <c r="AB602" s="51">
        <v>5111</v>
      </c>
      <c r="AC602" s="51">
        <v>131</v>
      </c>
      <c r="AE602" s="45">
        <v>1</v>
      </c>
      <c r="AG602" s="15">
        <v>45588</v>
      </c>
      <c r="AH602" s="46">
        <v>45588</v>
      </c>
      <c r="AL602" s="48">
        <v>8</v>
      </c>
      <c r="AN602" s="45">
        <v>3647.04</v>
      </c>
      <c r="AO602" s="48">
        <v>33311</v>
      </c>
      <c r="AQ602" s="52" t="s">
        <v>7050</v>
      </c>
      <c r="AR602" s="52">
        <v>156</v>
      </c>
      <c r="AS602" s="52">
        <v>632</v>
      </c>
    </row>
    <row r="603" spans="3:45" x14ac:dyDescent="0.25">
      <c r="C603" s="39" t="s">
        <v>5855</v>
      </c>
      <c r="D603" s="38" t="s">
        <v>3039</v>
      </c>
      <c r="E603" s="38" t="s">
        <v>25</v>
      </c>
      <c r="F603" s="39" t="s">
        <v>2159</v>
      </c>
      <c r="G603" t="s">
        <v>2159</v>
      </c>
      <c r="H603" s="21">
        <v>9106038118</v>
      </c>
      <c r="I603" t="s">
        <v>2159</v>
      </c>
      <c r="J603" s="40" t="s">
        <v>8314</v>
      </c>
      <c r="L603" s="42" t="s">
        <v>26</v>
      </c>
      <c r="M603" s="42" t="s">
        <v>2529</v>
      </c>
      <c r="N603" s="43" t="s">
        <v>2159</v>
      </c>
      <c r="O603" s="15" t="s">
        <v>6266</v>
      </c>
      <c r="S603" s="40" t="s">
        <v>7281</v>
      </c>
      <c r="V603" s="40" t="s">
        <v>7281</v>
      </c>
      <c r="Y603" s="15" t="s">
        <v>6183</v>
      </c>
      <c r="AB603" s="51">
        <v>5111</v>
      </c>
      <c r="AC603" s="51">
        <v>131</v>
      </c>
      <c r="AE603" s="45">
        <v>1</v>
      </c>
      <c r="AG603" s="15">
        <v>41150</v>
      </c>
      <c r="AH603" s="46">
        <v>41150</v>
      </c>
      <c r="AL603" s="48">
        <v>8</v>
      </c>
      <c r="AN603" s="45">
        <v>3292</v>
      </c>
      <c r="AO603" s="48">
        <v>33311</v>
      </c>
      <c r="AQ603" s="52" t="s">
        <v>7050</v>
      </c>
      <c r="AR603" s="52">
        <v>156</v>
      </c>
      <c r="AS603" s="52">
        <v>632</v>
      </c>
    </row>
    <row r="604" spans="3:45" x14ac:dyDescent="0.25">
      <c r="C604" s="39" t="s">
        <v>5855</v>
      </c>
      <c r="D604" s="38" t="s">
        <v>3039</v>
      </c>
      <c r="E604" s="38" t="s">
        <v>25</v>
      </c>
      <c r="F604" s="39" t="s">
        <v>2159</v>
      </c>
      <c r="G604" t="s">
        <v>2159</v>
      </c>
      <c r="H604" s="21">
        <v>9106038229</v>
      </c>
      <c r="I604" t="s">
        <v>2159</v>
      </c>
      <c r="J604" s="40" t="s">
        <v>8322</v>
      </c>
      <c r="L604" s="42" t="s">
        <v>26</v>
      </c>
      <c r="M604" s="42" t="s">
        <v>2679</v>
      </c>
      <c r="N604" s="43" t="s">
        <v>2159</v>
      </c>
      <c r="O604" s="15" t="s">
        <v>6271</v>
      </c>
      <c r="S604" s="40" t="s">
        <v>8323</v>
      </c>
      <c r="V604" s="40" t="s">
        <v>8323</v>
      </c>
      <c r="Y604" s="15" t="s">
        <v>6227</v>
      </c>
      <c r="AB604" s="51">
        <v>5111</v>
      </c>
      <c r="AC604" s="51">
        <v>131</v>
      </c>
      <c r="AE604" s="45">
        <v>1</v>
      </c>
      <c r="AG604" s="15">
        <v>46000</v>
      </c>
      <c r="AH604" s="46">
        <v>46000</v>
      </c>
      <c r="AL604" s="48">
        <v>8</v>
      </c>
      <c r="AN604" s="45">
        <v>3680</v>
      </c>
      <c r="AO604" s="48">
        <v>33311</v>
      </c>
      <c r="AQ604" s="52" t="s">
        <v>7050</v>
      </c>
      <c r="AR604" s="52">
        <v>156</v>
      </c>
      <c r="AS604" s="52">
        <v>632</v>
      </c>
    </row>
    <row r="605" spans="3:45" x14ac:dyDescent="0.25">
      <c r="C605" s="39" t="s">
        <v>5855</v>
      </c>
      <c r="D605" s="38" t="s">
        <v>3039</v>
      </c>
      <c r="E605" s="38" t="s">
        <v>25</v>
      </c>
      <c r="F605" s="39" t="s">
        <v>2159</v>
      </c>
      <c r="G605" t="s">
        <v>2159</v>
      </c>
      <c r="H605" s="21">
        <v>9106038229</v>
      </c>
      <c r="I605" t="s">
        <v>2159</v>
      </c>
      <c r="J605" s="40" t="s">
        <v>8322</v>
      </c>
      <c r="L605" s="42" t="s">
        <v>26</v>
      </c>
      <c r="M605" s="42" t="s">
        <v>2679</v>
      </c>
      <c r="N605" s="43" t="s">
        <v>2159</v>
      </c>
      <c r="O605" s="15" t="s">
        <v>6271</v>
      </c>
      <c r="S605" s="40" t="s">
        <v>8323</v>
      </c>
      <c r="V605" s="40" t="s">
        <v>8323</v>
      </c>
      <c r="Y605" s="15" t="s">
        <v>6183</v>
      </c>
      <c r="AB605" s="51">
        <v>5111</v>
      </c>
      <c r="AC605" s="51">
        <v>131</v>
      </c>
      <c r="AE605" s="45">
        <v>2</v>
      </c>
      <c r="AG605" s="15">
        <v>41150</v>
      </c>
      <c r="AH605" s="46">
        <v>82300</v>
      </c>
      <c r="AL605" s="48">
        <v>8</v>
      </c>
      <c r="AN605" s="45">
        <v>6584</v>
      </c>
      <c r="AO605" s="48">
        <v>33311</v>
      </c>
      <c r="AQ605" s="52" t="s">
        <v>7050</v>
      </c>
      <c r="AR605" s="52">
        <v>156</v>
      </c>
      <c r="AS605" s="52">
        <v>632</v>
      </c>
    </row>
    <row r="606" spans="3:45" x14ac:dyDescent="0.25">
      <c r="C606" s="39" t="s">
        <v>5855</v>
      </c>
      <c r="D606" s="38" t="s">
        <v>3039</v>
      </c>
      <c r="E606" s="38" t="s">
        <v>25</v>
      </c>
      <c r="F606" s="39" t="s">
        <v>2159</v>
      </c>
      <c r="G606" t="s">
        <v>2159</v>
      </c>
      <c r="H606" s="21">
        <v>9106038229</v>
      </c>
      <c r="I606" t="s">
        <v>2159</v>
      </c>
      <c r="J606" s="40" t="s">
        <v>8322</v>
      </c>
      <c r="L606" s="42" t="s">
        <v>26</v>
      </c>
      <c r="M606" s="42" t="s">
        <v>2679</v>
      </c>
      <c r="N606" s="43" t="s">
        <v>2159</v>
      </c>
      <c r="O606" s="15" t="s">
        <v>6271</v>
      </c>
      <c r="S606" s="40" t="s">
        <v>8323</v>
      </c>
      <c r="V606" s="40" t="s">
        <v>8323</v>
      </c>
      <c r="Y606" s="15" t="s">
        <v>6128</v>
      </c>
      <c r="AB606" s="51">
        <v>5111</v>
      </c>
      <c r="AC606" s="51">
        <v>131</v>
      </c>
      <c r="AE606" s="45">
        <v>5</v>
      </c>
      <c r="AG606" s="15">
        <v>60885</v>
      </c>
      <c r="AH606" s="46">
        <v>304425</v>
      </c>
      <c r="AL606" s="48">
        <v>8</v>
      </c>
      <c r="AN606" s="45">
        <v>24354</v>
      </c>
      <c r="AO606" s="48">
        <v>33311</v>
      </c>
      <c r="AQ606" s="52" t="s">
        <v>7050</v>
      </c>
      <c r="AR606" s="52">
        <v>156</v>
      </c>
      <c r="AS606" s="52">
        <v>632</v>
      </c>
    </row>
    <row r="607" spans="3:45" x14ac:dyDescent="0.25">
      <c r="C607" s="39" t="s">
        <v>5855</v>
      </c>
      <c r="D607" s="38" t="s">
        <v>3039</v>
      </c>
      <c r="E607" s="38" t="s">
        <v>25</v>
      </c>
      <c r="F607" s="39" t="s">
        <v>2159</v>
      </c>
      <c r="G607" t="s">
        <v>2159</v>
      </c>
      <c r="H607" s="21">
        <v>9106038274</v>
      </c>
      <c r="I607" t="s">
        <v>2159</v>
      </c>
      <c r="J607" s="40" t="s">
        <v>8329</v>
      </c>
      <c r="L607" s="42" t="s">
        <v>26</v>
      </c>
      <c r="M607" s="42" t="s">
        <v>2304</v>
      </c>
      <c r="N607" s="43" t="s">
        <v>2159</v>
      </c>
      <c r="O607" s="15" t="s">
        <v>5973</v>
      </c>
      <c r="S607" s="40" t="s">
        <v>8330</v>
      </c>
      <c r="V607" s="40" t="s">
        <v>8330</v>
      </c>
      <c r="Y607" s="15" t="s">
        <v>6179</v>
      </c>
      <c r="AB607" s="51">
        <v>5111</v>
      </c>
      <c r="AC607" s="51">
        <v>131</v>
      </c>
      <c r="AE607" s="45">
        <v>1</v>
      </c>
      <c r="AG607" s="15">
        <v>111058</v>
      </c>
      <c r="AH607" s="46">
        <v>111058</v>
      </c>
      <c r="AL607" s="48">
        <v>8</v>
      </c>
      <c r="AN607" s="45">
        <v>8884.64</v>
      </c>
      <c r="AO607" s="48">
        <v>33311</v>
      </c>
      <c r="AQ607" s="52" t="s">
        <v>7050</v>
      </c>
      <c r="AR607" s="52">
        <v>156</v>
      </c>
      <c r="AS607" s="52">
        <v>632</v>
      </c>
    </row>
    <row r="608" spans="3:45" x14ac:dyDescent="0.25">
      <c r="C608" s="39" t="s">
        <v>5855</v>
      </c>
      <c r="D608" s="38" t="s">
        <v>3039</v>
      </c>
      <c r="E608" s="38" t="s">
        <v>25</v>
      </c>
      <c r="F608" s="39" t="s">
        <v>2159</v>
      </c>
      <c r="G608" t="s">
        <v>2159</v>
      </c>
      <c r="H608" s="21">
        <v>9106038309</v>
      </c>
      <c r="I608" t="s">
        <v>2159</v>
      </c>
      <c r="J608" s="40" t="s">
        <v>8331</v>
      </c>
      <c r="L608" s="42" t="s">
        <v>26</v>
      </c>
      <c r="M608" s="42" t="s">
        <v>2805</v>
      </c>
      <c r="N608" s="43" t="s">
        <v>2159</v>
      </c>
      <c r="O608" s="15" t="s">
        <v>6266</v>
      </c>
      <c r="S608" s="40" t="s">
        <v>8332</v>
      </c>
      <c r="V608" s="40" t="s">
        <v>8332</v>
      </c>
      <c r="Y608" s="15" t="s">
        <v>6179</v>
      </c>
      <c r="AB608" s="51">
        <v>5111</v>
      </c>
      <c r="AC608" s="51">
        <v>131</v>
      </c>
      <c r="AE608" s="45">
        <v>2</v>
      </c>
      <c r="AG608" s="15">
        <v>111058</v>
      </c>
      <c r="AH608" s="46">
        <v>222116</v>
      </c>
      <c r="AL608" s="48">
        <v>8</v>
      </c>
      <c r="AN608" s="45">
        <v>17769.28</v>
      </c>
      <c r="AO608" s="48">
        <v>33311</v>
      </c>
      <c r="AQ608" s="52" t="s">
        <v>7050</v>
      </c>
      <c r="AR608" s="52">
        <v>156</v>
      </c>
      <c r="AS608" s="52">
        <v>632</v>
      </c>
    </row>
    <row r="609" spans="3:45" x14ac:dyDescent="0.25">
      <c r="C609" s="39" t="s">
        <v>5855</v>
      </c>
      <c r="D609" s="38" t="s">
        <v>3039</v>
      </c>
      <c r="E609" s="38" t="s">
        <v>25</v>
      </c>
      <c r="F609" s="39" t="s">
        <v>2159</v>
      </c>
      <c r="G609" t="s">
        <v>2159</v>
      </c>
      <c r="H609" s="21">
        <v>9106038303</v>
      </c>
      <c r="I609" t="s">
        <v>2159</v>
      </c>
      <c r="J609" s="40" t="s">
        <v>8333</v>
      </c>
      <c r="L609" s="42" t="s">
        <v>26</v>
      </c>
      <c r="M609" s="42" t="s">
        <v>2877</v>
      </c>
      <c r="N609" s="43" t="s">
        <v>2159</v>
      </c>
      <c r="O609" s="15" t="s">
        <v>6266</v>
      </c>
      <c r="S609" s="40" t="s">
        <v>8334</v>
      </c>
      <c r="V609" s="40" t="s">
        <v>8334</v>
      </c>
      <c r="Y609" s="15" t="s">
        <v>6128</v>
      </c>
      <c r="AB609" s="51">
        <v>5111</v>
      </c>
      <c r="AC609" s="51">
        <v>131</v>
      </c>
      <c r="AE609" s="45">
        <v>3</v>
      </c>
      <c r="AG609" s="15">
        <v>60885</v>
      </c>
      <c r="AH609" s="46">
        <v>182655</v>
      </c>
      <c r="AL609" s="48">
        <v>8</v>
      </c>
      <c r="AN609" s="45">
        <v>14612.4</v>
      </c>
      <c r="AO609" s="48">
        <v>33311</v>
      </c>
      <c r="AQ609" s="52" t="s">
        <v>7050</v>
      </c>
      <c r="AR609" s="52">
        <v>156</v>
      </c>
      <c r="AS609" s="52">
        <v>632</v>
      </c>
    </row>
    <row r="610" spans="3:45" x14ac:dyDescent="0.25">
      <c r="C610" s="39" t="s">
        <v>5855</v>
      </c>
      <c r="D610" s="38" t="s">
        <v>3039</v>
      </c>
      <c r="E610" s="38" t="s">
        <v>25</v>
      </c>
      <c r="F610" s="39" t="s">
        <v>2159</v>
      </c>
      <c r="G610" t="s">
        <v>2159</v>
      </c>
      <c r="H610" s="21">
        <v>9106038303</v>
      </c>
      <c r="I610" t="s">
        <v>2159</v>
      </c>
      <c r="J610" s="40" t="s">
        <v>8333</v>
      </c>
      <c r="L610" s="42" t="s">
        <v>26</v>
      </c>
      <c r="M610" s="42" t="s">
        <v>2877</v>
      </c>
      <c r="N610" s="43" t="s">
        <v>2159</v>
      </c>
      <c r="O610" s="15" t="s">
        <v>6266</v>
      </c>
      <c r="S610" s="40" t="s">
        <v>8334</v>
      </c>
      <c r="V610" s="40" t="s">
        <v>8334</v>
      </c>
      <c r="Y610" s="15" t="s">
        <v>6227</v>
      </c>
      <c r="AB610" s="51">
        <v>5111</v>
      </c>
      <c r="AC610" s="51">
        <v>131</v>
      </c>
      <c r="AE610" s="45">
        <v>2</v>
      </c>
      <c r="AG610" s="15">
        <v>46000</v>
      </c>
      <c r="AH610" s="46">
        <v>92000</v>
      </c>
      <c r="AL610" s="48">
        <v>8</v>
      </c>
      <c r="AN610" s="45">
        <v>7360</v>
      </c>
      <c r="AO610" s="48">
        <v>33311</v>
      </c>
      <c r="AQ610" s="52" t="s">
        <v>7050</v>
      </c>
      <c r="AR610" s="52">
        <v>156</v>
      </c>
      <c r="AS610" s="52">
        <v>632</v>
      </c>
    </row>
    <row r="611" spans="3:45" x14ac:dyDescent="0.25">
      <c r="C611" s="39" t="s">
        <v>5855</v>
      </c>
      <c r="D611" s="38" t="s">
        <v>3039</v>
      </c>
      <c r="E611" s="38" t="s">
        <v>25</v>
      </c>
      <c r="F611" s="39" t="s">
        <v>2159</v>
      </c>
      <c r="G611" t="s">
        <v>2159</v>
      </c>
      <c r="H611" s="21">
        <v>9106038303</v>
      </c>
      <c r="I611" t="s">
        <v>2159</v>
      </c>
      <c r="J611" s="40" t="s">
        <v>8333</v>
      </c>
      <c r="L611" s="42" t="s">
        <v>26</v>
      </c>
      <c r="M611" s="42" t="s">
        <v>2877</v>
      </c>
      <c r="N611" s="43" t="s">
        <v>2159</v>
      </c>
      <c r="O611" s="15" t="s">
        <v>6266</v>
      </c>
      <c r="S611" s="40" t="s">
        <v>8334</v>
      </c>
      <c r="V611" s="40" t="s">
        <v>8334</v>
      </c>
      <c r="Y611" s="15" t="s">
        <v>6183</v>
      </c>
      <c r="AB611" s="51">
        <v>5111</v>
      </c>
      <c r="AC611" s="51">
        <v>131</v>
      </c>
      <c r="AE611" s="45">
        <v>1</v>
      </c>
      <c r="AG611" s="15">
        <v>41150</v>
      </c>
      <c r="AH611" s="46">
        <v>41150</v>
      </c>
      <c r="AL611" s="48">
        <v>8</v>
      </c>
      <c r="AN611" s="45">
        <v>3292</v>
      </c>
      <c r="AO611" s="48">
        <v>33311</v>
      </c>
      <c r="AQ611" s="52" t="s">
        <v>7050</v>
      </c>
      <c r="AR611" s="52">
        <v>156</v>
      </c>
      <c r="AS611" s="52">
        <v>632</v>
      </c>
    </row>
    <row r="612" spans="3:45" x14ac:dyDescent="0.25">
      <c r="C612" s="39" t="s">
        <v>5855</v>
      </c>
      <c r="D612" s="38" t="s">
        <v>3039</v>
      </c>
      <c r="E612" s="38" t="s">
        <v>25</v>
      </c>
      <c r="F612" s="39" t="s">
        <v>2159</v>
      </c>
      <c r="G612" t="s">
        <v>2159</v>
      </c>
      <c r="H612" s="21">
        <v>9106038489</v>
      </c>
      <c r="I612" t="s">
        <v>2159</v>
      </c>
      <c r="J612" s="40" t="s">
        <v>8335</v>
      </c>
      <c r="L612" s="42" t="s">
        <v>26</v>
      </c>
      <c r="M612" s="42" t="s">
        <v>2430</v>
      </c>
      <c r="N612" s="43" t="s">
        <v>2159</v>
      </c>
      <c r="O612" s="15" t="s">
        <v>6271</v>
      </c>
      <c r="S612" s="40" t="s">
        <v>8336</v>
      </c>
      <c r="V612" s="40" t="s">
        <v>8336</v>
      </c>
      <c r="Y612" s="15" t="s">
        <v>6179</v>
      </c>
      <c r="AB612" s="51">
        <v>5111</v>
      </c>
      <c r="AC612" s="51">
        <v>131</v>
      </c>
      <c r="AE612" s="45">
        <v>4</v>
      </c>
      <c r="AG612" s="15">
        <v>111058</v>
      </c>
      <c r="AH612" s="46">
        <v>444232</v>
      </c>
      <c r="AL612" s="48">
        <v>8</v>
      </c>
      <c r="AN612" s="45">
        <v>35538.559999999998</v>
      </c>
      <c r="AO612" s="48">
        <v>33311</v>
      </c>
      <c r="AQ612" s="52" t="s">
        <v>7050</v>
      </c>
      <c r="AR612" s="52">
        <v>156</v>
      </c>
      <c r="AS612" s="52">
        <v>632</v>
      </c>
    </row>
    <row r="613" spans="3:45" x14ac:dyDescent="0.25">
      <c r="C613" s="39" t="s">
        <v>5855</v>
      </c>
      <c r="D613" s="38" t="s">
        <v>3039</v>
      </c>
      <c r="E613" s="38" t="s">
        <v>25</v>
      </c>
      <c r="F613" s="39" t="s">
        <v>2159</v>
      </c>
      <c r="G613" t="s">
        <v>2159</v>
      </c>
      <c r="H613" s="21">
        <v>9106038491</v>
      </c>
      <c r="I613" t="s">
        <v>2159</v>
      </c>
      <c r="J613" s="40" t="s">
        <v>8337</v>
      </c>
      <c r="L613" s="42" t="s">
        <v>26</v>
      </c>
      <c r="M613" s="42" t="s">
        <v>2328</v>
      </c>
      <c r="N613" s="43" t="s">
        <v>2159</v>
      </c>
      <c r="O613" s="15" t="s">
        <v>5953</v>
      </c>
      <c r="S613" s="40" t="s">
        <v>8338</v>
      </c>
      <c r="V613" s="40" t="s">
        <v>8338</v>
      </c>
      <c r="Y613" s="15" t="s">
        <v>6227</v>
      </c>
      <c r="AB613" s="51">
        <v>5111</v>
      </c>
      <c r="AC613" s="51">
        <v>131</v>
      </c>
      <c r="AE613" s="45">
        <v>4</v>
      </c>
      <c r="AG613" s="15">
        <v>46000</v>
      </c>
      <c r="AH613" s="46">
        <v>184000</v>
      </c>
      <c r="AL613" s="48">
        <v>8</v>
      </c>
      <c r="AN613" s="45">
        <v>14720</v>
      </c>
      <c r="AO613" s="48">
        <v>33311</v>
      </c>
      <c r="AQ613" s="52" t="s">
        <v>7050</v>
      </c>
      <c r="AR613" s="52">
        <v>156</v>
      </c>
      <c r="AS613" s="52">
        <v>632</v>
      </c>
    </row>
    <row r="614" spans="3:45" x14ac:dyDescent="0.25">
      <c r="C614" s="39" t="s">
        <v>5855</v>
      </c>
      <c r="D614" s="38" t="s">
        <v>3039</v>
      </c>
      <c r="E614" s="38" t="s">
        <v>25</v>
      </c>
      <c r="F614" s="39" t="s">
        <v>2159</v>
      </c>
      <c r="G614" t="s">
        <v>2159</v>
      </c>
      <c r="H614" s="21">
        <v>9106038492</v>
      </c>
      <c r="I614" t="s">
        <v>2159</v>
      </c>
      <c r="J614" s="40" t="s">
        <v>8339</v>
      </c>
      <c r="L614" s="42" t="s">
        <v>26</v>
      </c>
      <c r="M614" s="42" t="s">
        <v>2373</v>
      </c>
      <c r="N614" s="43" t="s">
        <v>2159</v>
      </c>
      <c r="O614" s="15" t="s">
        <v>6271</v>
      </c>
      <c r="S614" s="40" t="s">
        <v>8336</v>
      </c>
      <c r="V614" s="40" t="s">
        <v>8336</v>
      </c>
      <c r="Y614" s="15" t="s">
        <v>6179</v>
      </c>
      <c r="AB614" s="51">
        <v>5111</v>
      </c>
      <c r="AC614" s="51">
        <v>131</v>
      </c>
      <c r="AE614" s="45">
        <v>1</v>
      </c>
      <c r="AG614" s="15">
        <v>111058</v>
      </c>
      <c r="AH614" s="46">
        <v>111058</v>
      </c>
      <c r="AL614" s="48">
        <v>8</v>
      </c>
      <c r="AN614" s="45">
        <v>8884.64</v>
      </c>
      <c r="AO614" s="48">
        <v>33311</v>
      </c>
      <c r="AQ614" s="52" t="s">
        <v>7050</v>
      </c>
      <c r="AR614" s="52">
        <v>156</v>
      </c>
      <c r="AS614" s="52">
        <v>632</v>
      </c>
    </row>
    <row r="615" spans="3:45" x14ac:dyDescent="0.25">
      <c r="C615" s="39" t="s">
        <v>5855</v>
      </c>
      <c r="D615" s="38" t="s">
        <v>3039</v>
      </c>
      <c r="E615" s="38" t="s">
        <v>25</v>
      </c>
      <c r="F615" s="39" t="s">
        <v>2159</v>
      </c>
      <c r="G615" t="s">
        <v>2159</v>
      </c>
      <c r="H615" s="21">
        <v>9106038520</v>
      </c>
      <c r="I615" t="s">
        <v>2159</v>
      </c>
      <c r="J615" s="40" t="s">
        <v>8340</v>
      </c>
      <c r="L615" s="42" t="s">
        <v>26</v>
      </c>
      <c r="M615" s="42" t="s">
        <v>2661</v>
      </c>
      <c r="N615" s="43" t="s">
        <v>2159</v>
      </c>
      <c r="O615" s="15" t="s">
        <v>5990</v>
      </c>
      <c r="S615" s="40" t="s">
        <v>8341</v>
      </c>
      <c r="V615" s="40" t="s">
        <v>8341</v>
      </c>
      <c r="Y615" s="15" t="s">
        <v>6143</v>
      </c>
      <c r="AB615" s="51">
        <v>5111</v>
      </c>
      <c r="AC615" s="51">
        <v>131</v>
      </c>
      <c r="AE615" s="45">
        <v>2</v>
      </c>
      <c r="AG615" s="15">
        <v>70950</v>
      </c>
      <c r="AH615" s="46">
        <v>141900</v>
      </c>
      <c r="AL615" s="48">
        <v>8</v>
      </c>
      <c r="AN615" s="45">
        <v>11352</v>
      </c>
      <c r="AO615" s="48">
        <v>33311</v>
      </c>
      <c r="AQ615" s="52" t="s">
        <v>7050</v>
      </c>
      <c r="AR615" s="52">
        <v>156</v>
      </c>
      <c r="AS615" s="52">
        <v>632</v>
      </c>
    </row>
    <row r="616" spans="3:45" x14ac:dyDescent="0.25">
      <c r="C616" s="39" t="s">
        <v>5855</v>
      </c>
      <c r="D616" s="38" t="s">
        <v>3039</v>
      </c>
      <c r="E616" s="38" t="s">
        <v>25</v>
      </c>
      <c r="F616" s="39" t="s">
        <v>2159</v>
      </c>
      <c r="G616" t="s">
        <v>2159</v>
      </c>
      <c r="H616" s="21">
        <v>9106038641</v>
      </c>
      <c r="I616" t="s">
        <v>2159</v>
      </c>
      <c r="J616" s="40" t="s">
        <v>8342</v>
      </c>
      <c r="L616" s="42" t="s">
        <v>26</v>
      </c>
      <c r="M616" s="42" t="s">
        <v>2463</v>
      </c>
      <c r="N616" s="43" t="s">
        <v>2159</v>
      </c>
      <c r="O616" s="15" t="s">
        <v>6057</v>
      </c>
      <c r="S616" s="40" t="s">
        <v>8343</v>
      </c>
      <c r="V616" s="40" t="s">
        <v>8343</v>
      </c>
      <c r="Y616" s="15" t="s">
        <v>6128</v>
      </c>
      <c r="AB616" s="51">
        <v>5111</v>
      </c>
      <c r="AC616" s="51">
        <v>131</v>
      </c>
      <c r="AE616" s="45">
        <v>1</v>
      </c>
      <c r="AG616" s="15">
        <v>60885</v>
      </c>
      <c r="AH616" s="46">
        <v>60885</v>
      </c>
      <c r="AL616" s="48">
        <v>8</v>
      </c>
      <c r="AN616" s="45">
        <v>4870.8</v>
      </c>
      <c r="AO616" s="48">
        <v>33311</v>
      </c>
      <c r="AQ616" s="52" t="s">
        <v>7050</v>
      </c>
      <c r="AR616" s="52">
        <v>156</v>
      </c>
      <c r="AS616" s="52">
        <v>632</v>
      </c>
    </row>
    <row r="617" spans="3:45" x14ac:dyDescent="0.25">
      <c r="C617" s="39" t="s">
        <v>5855</v>
      </c>
      <c r="D617" s="38" t="s">
        <v>3039</v>
      </c>
      <c r="E617" s="38" t="s">
        <v>25</v>
      </c>
      <c r="F617" s="39" t="s">
        <v>2159</v>
      </c>
      <c r="G617" t="s">
        <v>2159</v>
      </c>
      <c r="H617" s="21">
        <v>9106038642</v>
      </c>
      <c r="I617" t="s">
        <v>2159</v>
      </c>
      <c r="J617" s="40" t="s">
        <v>8344</v>
      </c>
      <c r="L617" s="42" t="s">
        <v>26</v>
      </c>
      <c r="M617" s="42" t="s">
        <v>2472</v>
      </c>
      <c r="N617" s="43" t="s">
        <v>2159</v>
      </c>
      <c r="O617" s="15" t="s">
        <v>6057</v>
      </c>
      <c r="S617" s="40" t="s">
        <v>8343</v>
      </c>
      <c r="V617" s="40" t="s">
        <v>8343</v>
      </c>
      <c r="Y617" s="15" t="s">
        <v>6227</v>
      </c>
      <c r="AB617" s="51">
        <v>5111</v>
      </c>
      <c r="AC617" s="51">
        <v>131</v>
      </c>
      <c r="AE617" s="45">
        <v>1</v>
      </c>
      <c r="AG617" s="15">
        <v>46000</v>
      </c>
      <c r="AH617" s="46">
        <v>46000</v>
      </c>
      <c r="AL617" s="48">
        <v>8</v>
      </c>
      <c r="AN617" s="45">
        <v>3680</v>
      </c>
      <c r="AO617" s="48">
        <v>33311</v>
      </c>
      <c r="AQ617" s="52" t="s">
        <v>7050</v>
      </c>
      <c r="AR617" s="52">
        <v>156</v>
      </c>
      <c r="AS617" s="52">
        <v>632</v>
      </c>
    </row>
    <row r="618" spans="3:45" x14ac:dyDescent="0.25">
      <c r="C618" s="39" t="s">
        <v>5855</v>
      </c>
      <c r="D618" s="38" t="s">
        <v>3039</v>
      </c>
      <c r="E618" s="38" t="s">
        <v>25</v>
      </c>
      <c r="F618" s="39" t="s">
        <v>2159</v>
      </c>
      <c r="G618" t="s">
        <v>2159</v>
      </c>
      <c r="H618" s="21">
        <v>9106038667</v>
      </c>
      <c r="I618" t="s">
        <v>2159</v>
      </c>
      <c r="J618" s="40" t="s">
        <v>8345</v>
      </c>
      <c r="L618" s="42" t="s">
        <v>26</v>
      </c>
      <c r="M618" s="42" t="s">
        <v>2859</v>
      </c>
      <c r="N618" s="43" t="s">
        <v>2159</v>
      </c>
      <c r="O618" s="15" t="s">
        <v>6061</v>
      </c>
      <c r="S618" s="40" t="s">
        <v>8346</v>
      </c>
      <c r="V618" s="40" t="s">
        <v>8346</v>
      </c>
      <c r="Y618" s="15" t="s">
        <v>6128</v>
      </c>
      <c r="AB618" s="51">
        <v>5111</v>
      </c>
      <c r="AC618" s="51">
        <v>131</v>
      </c>
      <c r="AE618" s="45">
        <v>1</v>
      </c>
      <c r="AG618" s="15">
        <v>60885</v>
      </c>
      <c r="AH618" s="46">
        <v>60885</v>
      </c>
      <c r="AL618" s="48">
        <v>8</v>
      </c>
      <c r="AN618" s="45">
        <v>4870.8</v>
      </c>
      <c r="AO618" s="48">
        <v>33311</v>
      </c>
      <c r="AQ618" s="52" t="s">
        <v>7050</v>
      </c>
      <c r="AR618" s="52">
        <v>156</v>
      </c>
      <c r="AS618" s="52">
        <v>632</v>
      </c>
    </row>
    <row r="619" spans="3:45" x14ac:dyDescent="0.25">
      <c r="C619" s="39" t="s">
        <v>5855</v>
      </c>
      <c r="D619" s="38" t="s">
        <v>3039</v>
      </c>
      <c r="E619" s="38" t="s">
        <v>25</v>
      </c>
      <c r="F619" s="39" t="s">
        <v>2159</v>
      </c>
      <c r="G619" t="s">
        <v>2159</v>
      </c>
      <c r="H619" s="21">
        <v>9106038667</v>
      </c>
      <c r="I619" t="s">
        <v>2159</v>
      </c>
      <c r="J619" s="40" t="s">
        <v>8345</v>
      </c>
      <c r="L619" s="42" t="s">
        <v>26</v>
      </c>
      <c r="M619" s="42" t="s">
        <v>2859</v>
      </c>
      <c r="N619" s="43" t="s">
        <v>2159</v>
      </c>
      <c r="O619" s="15" t="s">
        <v>6061</v>
      </c>
      <c r="S619" s="40" t="s">
        <v>8346</v>
      </c>
      <c r="V619" s="40" t="s">
        <v>8346</v>
      </c>
      <c r="Y619" s="15" t="s">
        <v>6227</v>
      </c>
      <c r="AB619" s="51">
        <v>5111</v>
      </c>
      <c r="AC619" s="51">
        <v>131</v>
      </c>
      <c r="AE619" s="45">
        <v>2</v>
      </c>
      <c r="AG619" s="15">
        <v>46000</v>
      </c>
      <c r="AH619" s="46">
        <v>92000</v>
      </c>
      <c r="AL619" s="48">
        <v>8</v>
      </c>
      <c r="AN619" s="45">
        <v>7360</v>
      </c>
      <c r="AO619" s="48">
        <v>33311</v>
      </c>
      <c r="AQ619" s="52" t="s">
        <v>7050</v>
      </c>
      <c r="AR619" s="52">
        <v>156</v>
      </c>
      <c r="AS619" s="52">
        <v>632</v>
      </c>
    </row>
    <row r="620" spans="3:45" x14ac:dyDescent="0.25">
      <c r="C620" s="39" t="s">
        <v>5855</v>
      </c>
      <c r="D620" s="38" t="s">
        <v>3039</v>
      </c>
      <c r="E620" s="38" t="s">
        <v>25</v>
      </c>
      <c r="F620" s="39" t="s">
        <v>2159</v>
      </c>
      <c r="G620" t="s">
        <v>2159</v>
      </c>
      <c r="H620" s="21">
        <v>9106038663</v>
      </c>
      <c r="I620" t="s">
        <v>2159</v>
      </c>
      <c r="J620" s="40" t="s">
        <v>8347</v>
      </c>
      <c r="L620" s="42" t="s">
        <v>26</v>
      </c>
      <c r="M620" s="42" t="s">
        <v>2613</v>
      </c>
      <c r="N620" s="43" t="s">
        <v>2159</v>
      </c>
      <c r="O620" s="15" t="s">
        <v>6267</v>
      </c>
      <c r="S620" s="40" t="s">
        <v>8348</v>
      </c>
      <c r="V620" s="40" t="s">
        <v>8348</v>
      </c>
      <c r="Y620" s="15" t="s">
        <v>6227</v>
      </c>
      <c r="AB620" s="51">
        <v>5111</v>
      </c>
      <c r="AC620" s="51">
        <v>131</v>
      </c>
      <c r="AE620" s="45">
        <v>1</v>
      </c>
      <c r="AG620" s="15">
        <v>46000</v>
      </c>
      <c r="AH620" s="46">
        <v>46000</v>
      </c>
      <c r="AL620" s="48">
        <v>8</v>
      </c>
      <c r="AN620" s="45">
        <v>3680</v>
      </c>
      <c r="AO620" s="48">
        <v>33311</v>
      </c>
      <c r="AQ620" s="52" t="s">
        <v>7050</v>
      </c>
      <c r="AR620" s="52">
        <v>156</v>
      </c>
      <c r="AS620" s="52">
        <v>632</v>
      </c>
    </row>
    <row r="621" spans="3:45" x14ac:dyDescent="0.25">
      <c r="C621" s="39" t="s">
        <v>5855</v>
      </c>
      <c r="D621" s="38" t="s">
        <v>3039</v>
      </c>
      <c r="E621" s="38" t="s">
        <v>25</v>
      </c>
      <c r="F621" s="39" t="s">
        <v>2159</v>
      </c>
      <c r="G621" t="s">
        <v>2159</v>
      </c>
      <c r="H621" s="21">
        <v>9106038668</v>
      </c>
      <c r="I621" t="s">
        <v>2159</v>
      </c>
      <c r="J621" s="40" t="s">
        <v>8349</v>
      </c>
      <c r="L621" s="42" t="s">
        <v>26</v>
      </c>
      <c r="M621" s="42" t="s">
        <v>2436</v>
      </c>
      <c r="N621" s="43" t="s">
        <v>2159</v>
      </c>
      <c r="O621" s="15" t="s">
        <v>6266</v>
      </c>
      <c r="S621" s="40" t="s">
        <v>8350</v>
      </c>
      <c r="V621" s="40" t="s">
        <v>8350</v>
      </c>
      <c r="Y621" s="15" t="s">
        <v>6179</v>
      </c>
      <c r="AB621" s="51">
        <v>5111</v>
      </c>
      <c r="AC621" s="51">
        <v>131</v>
      </c>
      <c r="AE621" s="45">
        <v>2</v>
      </c>
      <c r="AG621" s="15">
        <v>111058</v>
      </c>
      <c r="AH621" s="46">
        <v>222116</v>
      </c>
      <c r="AL621" s="48">
        <v>8</v>
      </c>
      <c r="AN621" s="45">
        <v>17769.28</v>
      </c>
      <c r="AO621" s="48">
        <v>33311</v>
      </c>
      <c r="AQ621" s="52" t="s">
        <v>7050</v>
      </c>
      <c r="AR621" s="52">
        <v>156</v>
      </c>
      <c r="AS621" s="52">
        <v>632</v>
      </c>
    </row>
  </sheetData>
  <autoFilter ref="A1:HX621" xr:uid="{00000000-0009-0000-0000-000002000000}"/>
  <dataValidations count="49">
    <dataValidation operator="equal" allowBlank="1" showInputMessage="1" promptTitle="MISA SME.NET" prompt="Nhập Diễn giải/Lý do chi_x000a_Tối đa 255 ký tự." sqref="S1 JO1 TK1 ADG1 ANC1 AWY1 BGU1 BQQ1 CAM1 CKI1 CUE1 DEA1 DNW1 DXS1 EHO1 ERK1 FBG1 FLC1 FUY1 GEU1 GOQ1 GYM1 HII1 HSE1 ICA1 ILW1 IVS1 JFO1 JPK1 JZG1 KJC1 KSY1 LCU1 LMQ1 LWM1 MGI1 MQE1 NAA1 NJW1 NTS1 ODO1 ONK1 OXG1 PHC1 PQY1 QAU1 QKQ1 QUM1 REI1 ROE1 RYA1 SHW1 SRS1 TBO1 TLK1 TVG1 UFC1 UOY1 UYU1 VIQ1 VSM1 WCI1 WME1 WWA1" xr:uid="{00000000-0002-0000-0200-000000000000}"/>
    <dataValidation operator="equal" allowBlank="1" showInputMessage="1" promptTitle="MISA SME.NET" prompt="Nhập Ngày hóa đơn." sqref="N1 JJ1 TF1 ADB1 AMX1 AWT1 BGP1 BQL1 CAH1 CKD1 CTZ1 DDV1 DNR1 DXN1 EHJ1 ERF1 FBB1 FKX1 FUT1 GEP1 GOL1 GYH1 HID1 HRZ1 IBV1 ILR1 IVN1 JFJ1 JPF1 JZB1 KIX1 KST1 LCP1 LML1 LWH1 MGD1 MPZ1 MZV1 NJR1 NTN1 ODJ1 ONF1 OXB1 PGX1 PQT1 QAP1 QKL1 QUH1 RED1 RNZ1 RXV1 SHR1 SRN1 TBJ1 TLF1 TVB1 UEX1 UOT1 UYP1 VIL1 VSH1 WCD1 WLZ1 WVV1" xr:uid="{00000000-0002-0000-0200-000001000000}"/>
    <dataValidation allowBlank="1" showInputMessage="1" showErrorMessage="1" promptTitle="MISA SME.NET" prompt="Nhập Hiển thị trên sổ_x000a_Nhập 0: Sổ tài chính_x000a_Nhập 1: Sổ quản trị_x000a_Nhập 2 hoặc bỏ trống: Sổ tài chính và quản trị" sqref="A1 IX1 ST1 ACP1 AML1 AWH1 BGD1 BPZ1 BZV1 CJR1 CTN1 DDJ1 DNF1 DXB1 EGX1 EQT1 FAP1 FKL1 FUH1 GED1 GNZ1 GXV1 HHR1 HRN1 IBJ1 ILF1 IVB1 JEX1 JOT1 JYP1 KIL1 KSH1 LCD1 LLZ1 LVV1 MFR1 MPN1 MZJ1 NJF1 NTB1 OCX1 OMT1 OWP1 PGL1 PQH1 QAD1 QJZ1 QTV1 RDR1 RNN1 RXJ1 SHF1 SRB1 TAX1 TKT1 TUP1 UEL1 UOH1 UYD1 VHZ1 VRV1 WBR1 WLN1 WVJ1" xr:uid="{00000000-0002-0000-0200-000002000000}"/>
    <dataValidation allowBlank="1" showInputMessage="1" showErrorMessage="1" promptTitle="MISA SME.NET" prompt="Nhập Hình thức bán hàng_x000a_Nhập 0 hoặc bỏ trống: Bán hàng hóa dịch vụ_x000a_Nhập 1: Bán hàng đại lý bán đúng giá_x000a_Nhập 2: Bán hàng ủy thác xuất khẩu_x000a__x000a_" sqref="B1:C1 IY1 SU1 ACQ1 AMM1 AWI1 BGE1 BQA1 BZW1 CJS1 CTO1 DDK1 DNG1 DXC1 EGY1 EQU1 FAQ1 FKM1 FUI1 GEE1 GOA1 GXW1 HHS1 HRO1 IBK1 ILG1 IVC1 JEY1 JOU1 JYQ1 KIM1 KSI1 LCE1 LMA1 LVW1 MFS1 MPO1 MZK1 NJG1 NTC1 OCY1 OMU1 OWQ1 PGM1 PQI1 QAE1 QKA1 QTW1 RDS1 RNO1 RXK1 SHG1 SRC1 TAY1 TKU1 TUQ1 UEM1 UOI1 UYE1 VIA1 VRW1 WBS1 WLO1 WVK1" xr:uid="{00000000-0002-0000-0200-000003000000}"/>
    <dataValidation allowBlank="1" showInputMessage="1" showErrorMessage="1" promptTitle="MISA SME.NET" prompt="Nhập Kiêm phiếu nhập kho._x000a_Nhập 1 hoặc để trống: Kiêm phiếu nhập kho_x000a_Nhập 0: Không kiêm phiếu nhập kho" sqref="E1 JA1 SW1 ACS1 AMO1 AWK1 BGG1 BQC1 BZY1 CJU1 CTQ1 DDM1 DNI1 DXE1 EHA1 EQW1 FAS1 FKO1 FUK1 GEG1 GOC1 GXY1 HHU1 HRQ1 IBM1 ILI1 IVE1 JFA1 JOW1 JYS1 KIO1 KSK1 LCG1 LMC1 LVY1 MFU1 MPQ1 MZM1 NJI1 NTE1 ODA1 OMW1 OWS1 PGO1 PQK1 QAG1 QKC1 QTY1 RDU1 RNQ1 RXM1 SHI1 SRE1 TBA1 TKW1 TUS1 UEO1 UOK1 UYG1 VIC1 VRY1 WBU1 WLQ1 WVM1" xr:uid="{00000000-0002-0000-0200-000004000000}"/>
    <dataValidation operator="equal" allowBlank="1" showInputMessage="1" promptTitle="MISA SME.NET" prompt="Nhập Cách lấy đơn giá nhập:_x000a_- Nhập 0 hoặc để trống: Lấy từ đơn giá BQCK (PP tính giá BQCK) Hoặc Lấy từ giá xuất kho (các PP tính giá khác)_x000a_- Nhập 1: Nhập đơn giá bằng tay._x000a_Lưu ý: Chỉ nhập với trả lại hàng bán kiêm phiếu nhập." sqref="X1 JT1 TP1 ADL1 ANH1 AXD1 BGZ1 BQV1 CAR1 CKN1 CUJ1 DEF1 DOB1 DXX1 EHT1 ERP1 FBL1 FLH1 FVD1 GEZ1 GOV1 GYR1 HIN1 HSJ1 ICF1 IMB1 IVX1 JFT1 JPP1 JZL1 KJH1 KTD1 LCZ1 LMV1 LWR1 MGN1 MQJ1 NAF1 NKB1 NTX1 ODT1 ONP1 OXL1 PHH1 PRD1 QAZ1 QKV1 QUR1 REN1 ROJ1 RYF1 SIB1 SRX1 TBT1 TLP1 TVL1 UFH1 UPD1 UYZ1 VIV1 VSR1 WCN1 WMJ1 WWF1" xr:uid="{00000000-0002-0000-0200-000005000000}"/>
    <dataValidation showInputMessage="1" showErrorMessage="1" errorTitle="MISA SME.NET" error="Mã hàng không được để trống!" promptTitle="MISA SME.NET" prompt="Nhập Tài khoản công nợ/Tài khoản tiền/Tài khoản có_x000a_Tối đa 20 ký tự" sqref="AC1 JY1 TU1 ADQ1 ANM1 AXI1 BHE1 BRA1 CAW1 CKS1 CUO1 DEK1 DOG1 DYC1 EHY1 ERU1 FBQ1 FLM1 FVI1 GFE1 GPA1 GYW1 HIS1 HSO1 ICK1 IMG1 IWC1 JFY1 JPU1 JZQ1 KJM1 KTI1 LDE1 LNA1 LWW1 MGS1 MQO1 NAK1 NKG1 NUC1 ODY1 ONU1 OXQ1 PHM1 PRI1 QBE1 QLA1 QUW1 RES1 ROO1 RYK1 SIG1 SSC1 TBY1 TLU1 TVQ1 UFM1 UPI1 UZE1 VJA1 VSW1 WCS1 WMO1 WWK1" xr:uid="{00000000-0002-0000-0200-000006000000}"/>
    <dataValidation showInputMessage="1" showErrorMessage="1" errorTitle="MISA SME.NET" error="Mã hàng không được để trống!" promptTitle="MISA SME.NET" prompt="Nhập Tài khoản trả lại/Tài khoản nợ_x000a_Tối đa 20 ký tự" sqref="AB1 JX1 TT1 ADP1 ANL1 AXH1 BHD1 BQZ1 CAV1 CKR1 CUN1 DEJ1 DOF1 DYB1 EHX1 ERT1 FBP1 FLL1 FVH1 GFD1 GOZ1 GYV1 HIR1 HSN1 ICJ1 IMF1 IWB1 JFX1 JPT1 JZP1 KJL1 KTH1 LDD1 LMZ1 LWV1 MGR1 MQN1 NAJ1 NKF1 NUB1 ODX1 ONT1 OXP1 PHL1 PRH1 QBD1 QKZ1 QUV1 RER1 RON1 RYJ1 SIF1 SSB1 TBX1 TLT1 TVP1 UFL1 UPH1 UZD1 VIZ1 VSV1 WCR1 WMN1 WWJ1" xr:uid="{00000000-0002-0000-0200-000007000000}"/>
    <dataValidation showInputMessage="1" showErrorMessage="1" errorTitle="MISA SME.NET" error="Mã hàng không được để trống!" promptTitle="MISA SME.NET" prompt="Nhập Mã hàng." sqref="Y1 JU1 TQ1 ADM1 ANI1 AXE1 BHA1 BQW1 CAS1 CKO1 CUK1 DEG1 DOC1 DXY1 EHU1 ERQ1 FBM1 FLI1 FVE1 GFA1 GOW1 GYS1 HIO1 HSK1 ICG1 IMC1 IVY1 JFU1 JPQ1 JZM1 KJI1 KTE1 LDA1 LMW1 LWS1 MGO1 MQK1 NAG1 NKC1 NTY1 ODU1 ONQ1 OXM1 PHI1 PRE1 QBA1 QKW1 QUS1 REO1 ROK1 RYG1 SIC1 SRY1 TBU1 TLQ1 TVM1 UFI1 UPE1 UZA1 VIW1 VSS1 WCO1 WMK1 WWG1" xr:uid="{00000000-0002-0000-0200-000008000000}"/>
    <dataValidation operator="equal" showInputMessage="1" showErrorMessage="1" errorTitle="MISA SME.NET" error="Ngày chứng từ không được để trống!" promptTitle="MISA SME.NET" prompt="Nhập Ngày chứng từ." sqref="G1 JC1 SY1 ACU1 AMQ1 AWM1 BGI1 BQE1 CAA1 CJW1 CTS1 DDO1 DNK1 DXG1 EHC1 EQY1 FAU1 FKQ1 FUM1 GEI1 GOE1 GYA1 HHW1 HRS1 IBO1 ILK1 IVG1 JFC1 JOY1 JYU1 KIQ1 KSM1 LCI1 LME1 LWA1 MFW1 MPS1 MZO1 NJK1 NTG1 ODC1 OMY1 OWU1 PGQ1 PQM1 QAI1 QKE1 QUA1 RDW1 RNS1 RXO1 SHK1 SRG1 TBC1 TKY1 TUU1 UEQ1 UOM1 UYI1 VIE1 VSA1 WBW1 WLS1 WVO1" xr:uid="{00000000-0002-0000-0200-000009000000}"/>
    <dataValidation operator="equal" showInputMessage="1" showErrorMessage="1" errorTitle="MISA SME.NET" error="Ngày hạch toán không được để trống!" promptTitle="MISA SME.NET" prompt="Nhập Ngày hạch toán." sqref="F1 JB1 SX1 ACT1 AMP1 AWL1 BGH1 BQD1 BZZ1 CJV1 CTR1 DDN1 DNJ1 DXF1 EHB1 EQX1 FAT1 FKP1 FUL1 GEH1 GOD1 GXZ1 HHV1 HRR1 IBN1 ILJ1 IVF1 JFB1 JOX1 JYT1 KIP1 KSL1 LCH1 LMD1 LVZ1 MFV1 MPR1 MZN1 NJJ1 NTF1 ODB1 OMX1 OWT1 PGP1 PQL1 QAH1 QKD1 QTZ1 RDV1 RNR1 RXN1 SHJ1 SRF1 TBB1 TKX1 TUT1 UEP1 UOL1 UYH1 VID1 VRZ1 WBV1 WLR1 WVN1 I1 JE1 TA1 ACW1 AMS1 AWO1 BGK1 BQG1 CAC1 CJY1 CTU1 DDQ1 DNM1 DXI1 EHE1 ERA1 FAW1 FKS1 FUO1 GEK1 GOG1 GYC1 HHY1 HRU1 IBQ1 ILM1 IVI1 JFE1 JPA1 JYW1 KIS1 KSO1 LCK1 LMG1 LWC1 MFY1 MPU1 MZQ1 NJM1 NTI1 ODE1 ONA1 OWW1 PGS1 PQO1 QAK1 QKG1 QUC1 RDY1 RNU1 RXQ1 SHM1 SRI1 TBE1 TLA1 TUW1 UES1 UOO1 UYK1 VIG1 VSC1 WBY1 WLU1 WVQ1" xr:uid="{00000000-0002-0000-0200-00000A000000}"/>
    <dataValidation operator="equal" allowBlank="1" showInputMessage="1" promptTitle="MISA SME.NET" prompt="Nhập Ký hiệu hóa đơn_x000a_Tối đa 20 ký tự." sqref="WVT1 WLX1 WCB1 VSF1 VIJ1 UYN1 UOR1 UEV1 TUZ1 TLD1 TBH1 SRL1 SHP1 RXT1 RNX1 REB1 QUF1 QKJ1 QAN1 PQR1 PGV1 OWZ1 OND1 ODH1 NTL1 NJP1 MZT1 MPX1 MGB1 LWF1 LMJ1 LCN1 KSR1 KIV1 JYZ1 JPD1 JFH1 IVL1 ILP1 IBT1 HRX1 HIB1 GYF1 GOJ1 GEN1 FUR1 FKV1 FAZ1 ERD1 EHH1 DXL1 DNP1 DDT1 CTX1 CKB1 CAF1 BQJ1 BGN1 AWR1 AMV1 ACZ1 TD1 JH1 L1" xr:uid="{00000000-0002-0000-0200-00000B000000}"/>
    <dataValidation allowBlank="1" showInputMessage="1" showErrorMessage="1" promptTitle="MISA SME.NET" prompt="Nhập Mấu số hóa đơn_x000a_Tối đa 25 ký tự._x000a_" sqref="K1 JG1 TC1 ACY1 AMU1 AWQ1 BGM1 BQI1 CAE1 CKA1 CTW1 DDS1 DNO1 DXK1 EHG1 ERC1 FAY1 FKU1 FUQ1 GEM1 GOI1 GYE1 HIA1 HRW1 IBS1 ILO1 IVK1 JFG1 JPC1 JYY1 KIU1 KSQ1 LCM1 LMI1 LWE1 MGA1 MPW1 MZS1 NJO1 NTK1 ODG1 ONC1 OWY1 PGU1 PQQ1 QAM1 QKI1 QUE1 REA1 RNW1 RXS1 SHO1 SRK1 TBG1 TLC1 TUY1 UEU1 UOQ1 UYM1 VII1 VSE1 WCA1 WLW1 WVS1" xr:uid="{00000000-0002-0000-0200-00000C000000}"/>
    <dataValidation type="list" allowBlank="1" showInputMessage="1" showErrorMessage="1" promptTitle="MISA SME.NET" prompt="Nhập Phương thức thanh toán._x000a_Nhập 0 hoặc để trống:  Giảm trừ công nợ_x000a_Nhập 1: Trả lại tiền mặt"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1:D621" xr:uid="{00000000-0002-0000-0200-00000D000000}">
      <formula1>"0,1"</formula1>
    </dataValidation>
    <dataValidation operator="equal" allowBlank="1" showInputMessage="1" promptTitle="MISA SME.NET" prompt="Nhập Đơn giá_x000a_Tối đa 14 ký tự." sqref="WWO1 WMS1 WCW1 VTA1 VJE1 UZI1 UPM1 UFQ1 TVU1 TLY1 TCC1 SSG1 SIK1 RYO1 ROS1 REW1 QVA1 QLE1 QBI1 PRM1 PHQ1 OXU1 ONY1 OEC1 NUG1 NKK1 NAO1 MQS1 MGW1 LXA1 LNE1 LDI1 KTM1 KJQ1 JZU1 JPY1 JGC1 IWG1 IMK1 ICO1 HSS1 HIW1 GZA1 GPE1 GFI1 FVM1 FLQ1 FBU1 ERY1 EIC1 DYG1 DOK1 DEO1 CUS1 CKW1 CBA1 BRE1 BHI1 AXM1 ANQ1 ADU1 TY1 KC1 AG1:AG621" xr:uid="{00000000-0002-0000-0200-00000E000000}"/>
    <dataValidation operator="equal" allowBlank="1" showInputMessage="1" promptTitle="MISA SME.NET" prompt="Nhập Số lượng_x000a_Tối đa 14 ký tự." sqref="WWM1 WMQ1 WCU1 VSY1 VJC1 UZG1 UPK1 UFO1 TVS1 TLW1 TCA1 SSE1 SII1 RYM1 ROQ1 REU1 QUY1 QLC1 QBG1 PRK1 PHO1 OXS1 ONW1 OEA1 NUE1 NKI1 NAM1 MQQ1 MGU1 LWY1 LNC1 LDG1 KTK1 KJO1 JZS1 JPW1 JGA1 IWE1 IMI1 ICM1 HSQ1 HIU1 GYY1 GPC1 GFG1 FVK1 FLO1 FBS1 ERW1 EIA1 DYE1 DOI1 DEM1 CUQ1 CKU1 CAY1 BRC1 BHG1 AXK1 ANO1 ADS1 TW1 KA1 AE1:AE621" xr:uid="{00000000-0002-0000-0200-00000F000000}"/>
    <dataValidation allowBlank="1" showInputMessage="1" showErrorMessage="1" promptTitle="MISA SME.NET" prompt="Nhập Số chứng từ_x000a_Tối đa 20 ký tự." sqref="WVP1 WLT1 WBX1 VSB1 VIF1 UYJ1 UON1 UER1 TUV1 TKZ1 TBD1 SRH1 SHL1 RXP1 RNT1 RDX1 QUB1 QKF1 QAJ1 PQN1 PGR1 OWV1 OMZ1 ODD1 NTH1 NJL1 MZP1 MPT1 MFX1 LWB1 LMF1 LCJ1 KSN1 KIR1 JYV1 JOZ1 JFD1 IVH1 ILL1 IBP1 HRT1 HHX1 GYB1 GOF1 GEJ1 FUN1 FKR1 FAV1 EQZ1 EHD1 DXH1 DNL1 DDP1 CTT1 CJX1 CAB1 BQF1 BGJ1 AWN1 AMR1 ACV1 SZ1 JD1 H1" xr:uid="{00000000-0002-0000-0200-000010000000}"/>
    <dataValidation allowBlank="1" showInputMessage="1" promptTitle="MISA SME.NET" prompt="Nhập Tài khoản thuế giá trị gia tăng._x000a_Lưu ý chỉ nhập với Hình thức bán hàng là (Bán hàng hóa dịch vụ)" sqref="WWW1 WNA1 WDE1 VTI1 VJM1 UZQ1 UPU1 UFY1 TWC1 TMG1 TCK1 SSO1 SIS1 RYW1 RPA1 RFE1 QVI1 QLM1 QBQ1 PRU1 PHY1 OYC1 OOG1 OEK1 NUO1 NKS1 NAW1 MRA1 MHE1 LXI1 LNM1 LDQ1 KTU1 KJY1 KAC1 JQG1 JGK1 IWO1 IMS1 ICW1 HTA1 HJE1 GZI1 GPM1 GFQ1 FVU1 FLY1 FCC1 ESG1 EIK1 DYO1 DOS1 DEW1 CVA1 CLE1 CBI1 BRM1 BHQ1 AXU1 ANY1 AEC1 UG1 KK1 AO1:AO621" xr:uid="{00000000-0002-0000-0200-000011000000}"/>
    <dataValidation operator="equal" allowBlank="1" showInputMessage="1" promptTitle="MISA SME.NET" prompt="Nhập Thuế suất thuế GTGT_x000a_Nhập 0: 0%_x000a_Nhập 5: 5%_x000a_Nhập 8: 8%_x000a_Nhập 10: 10%._x000a_Nhập KCT: KCT_x000a_Nhập KKKNT: Không kê khai, nộp thuế_x000a_Nhập KHAC: Thuế suất khác_x000a_Lưu ý chỉ nhập với Hình thức bán hàng là (Bán hàng hóa dịch vụ, Bán hàng đại lý bán đúng giá)" sqref="WWT1 WMX1 WDB1 VTF1 VJJ1 UZN1 UPR1 UFV1 TVZ1 TMD1 TCH1 SSL1 SIP1 RYT1 ROX1 RFB1 QVF1 QLJ1 QBN1 PRR1 PHV1 OXZ1 OOD1 OEH1 NUL1 NKP1 NAT1 MQX1 MHB1 LXF1 LNJ1 LDN1 KTR1 KJV1 JZZ1 JQD1 JGH1 IWL1 IMP1 ICT1 HSX1 HJB1 GZF1 GPJ1 GFN1 FVR1 FLV1 FBZ1 ESD1 EIH1 DYL1 DOP1 DET1 CUX1 CLB1 CBF1 BRJ1 BHN1 AXR1 ANV1 ADZ1 UD1 KH1 AL1:AL621" xr:uid="{00000000-0002-0000-0200-000012000000}"/>
    <dataValidation operator="equal" allowBlank="1" showInputMessage="1" promptTitle="MISA SME.NET" prompt="Nhập Tiền thuế giá trị gia tăng_x000a_Tối đa 14 ký tự._x000a_Lưu ý chỉ nhập với Hình thức bán hàng là (Bán hàng hóa dịch vụ, Bán hàng đại lý bán đúng giá)" sqref="WWV1 WMZ1 WDD1 VTH1 VJL1 UZP1 UPT1 UFX1 TWB1 TMF1 TCJ1 SSN1 SIR1 RYV1 ROZ1 RFD1 QVH1 QLL1 QBP1 PRT1 PHX1 OYB1 OOF1 OEJ1 NUN1 NKR1 NAV1 MQZ1 MHD1 LXH1 LNL1 LDP1 KTT1 KJX1 KAB1 JQF1 JGJ1 IWN1 IMR1 ICV1 HSZ1 HJD1 GZH1 GPL1 GFP1 FVT1 FLX1 FCB1 ESF1 EIJ1 DYN1 DOR1 DEV1 CUZ1 CLD1 CBH1 BRL1 BHP1 AXT1 ANX1 AEB1 UF1 KJ1 AN1:AN621" xr:uid="{00000000-0002-0000-0200-000013000000}"/>
    <dataValidation allowBlank="1" showInputMessage="1" promptTitle="MISA SME.NET" prompt="Nhập Tài khoản chiết khấu._x000a_Lưu ý chỉ nhập với Hình thức bán hàng là (Bán hàng hóa dịch vụ)" sqref="WWS1 WMW1 WDA1 VTE1 VJI1 UZM1 UPQ1 UFU1 TVY1 TMC1 TCG1 SSK1 SIO1 RYS1 ROW1 RFA1 QVE1 QLI1 QBM1 PRQ1 PHU1 OXY1 OOC1 OEG1 NUK1 NKO1 NAS1 MQW1 MHA1 LXE1 LNI1 LDM1 KTQ1 KJU1 JZY1 JQC1 JGG1 IWK1 IMO1 ICS1 HSW1 HJA1 GZE1 GPI1 GFM1 FVQ1 FLU1 FBY1 ESC1 EIG1 DYK1 DOO1 DES1 CUW1 CLA1 CBE1 BRI1 BHM1 AXQ1 ANU1 ADY1 UC1 KG1 AK1" xr:uid="{00000000-0002-0000-0200-000014000000}"/>
    <dataValidation allowBlank="1" showInputMessage="1" promptTitle="MISA SME.NET" prompt="Nhập Tỷ lệ chiết khẩu_x000a_Nhập giá trị trong khoảng 0 - 100." sqref="WWQ1 WMU1 WCY1 VTC1 VJG1 UZK1 UPO1 UFS1 TVW1 TMA1 TCE1 SSI1 SIM1 RYQ1 ROU1 REY1 QVC1 QLG1 QBK1 PRO1 PHS1 OXW1 OOA1 OEE1 NUI1 NKM1 NAQ1 MQU1 MGY1 LXC1 LNG1 LDK1 KTO1 KJS1 JZW1 JQA1 JGE1 IWI1 IMM1 ICQ1 HSU1 HIY1 GZC1 GPG1 GFK1 FVO1 FLS1 FBW1 ESA1 EIE1 DYI1 DOM1 DEQ1 CUU1 CKY1 CBC1 BRG1 BHK1 AXO1 ANS1 ADW1 UA1 KE1 AI1" xr:uid="{00000000-0002-0000-0200-000015000000}"/>
    <dataValidation operator="equal" allowBlank="1" showInputMessage="1" promptTitle="MISA SME.NET" prompt="Nhập Tiền chiết khấu_x000a_Tối đa 14 ký tự." sqref="WWR1 WMV1 WCZ1 VTD1 VJH1 UZL1 UPP1 UFT1 TVX1 TMB1 TCF1 SSJ1 SIN1 RYR1 ROV1 REZ1 QVD1 QLH1 QBL1 PRP1 PHT1 OXX1 OOB1 OEF1 NUJ1 NKN1 NAR1 MQV1 MGZ1 LXD1 LNH1 LDL1 KTP1 KJT1 JZX1 JQB1 JGF1 IWJ1 IMN1 ICR1 HSV1 HIZ1 GZD1 GPH1 GFL1 FVP1 FLT1 FBX1 ESB1 EIF1 DYJ1 DON1 DER1 CUV1 CKZ1 CBD1 BRH1 BHL1 AXP1 ANT1 ADX1 UB1 KF1 AJ1" xr:uid="{00000000-0002-0000-0200-000016000000}"/>
    <dataValidation operator="equal" allowBlank="1" showInputMessage="1" promptTitle="MISA SME.NET" prompt="Nhập Thành tiền_x000a_Tối đa 14 ký tự." sqref="WMT1 WCX1 VTB1 VJF1 UZJ1 UPN1 UFR1 TVV1 TLZ1 TCD1 SSH1 SIL1 RYP1 ROT1 REX1 QVB1 QLF1 QBJ1 PRN1 PHR1 OXV1 ONZ1 OED1 NUH1 NKL1 NAP1 MQT1 MGX1 LXB1 LNF1 LDJ1 KTN1 KJR1 JZV1 JPZ1 JGD1 IWH1 IML1 ICP1 HST1 HIX1 GZB1 GPF1 GFJ1 FVN1 FLR1 FBV1 ERZ1 EID1 DYH1 DOL1 DEP1 CUT1 CKX1 CBB1 BRF1 BHJ1 AXN1 ANR1 ADV1 TZ1 KD1 WWP1 AH1:AH621" xr:uid="{00000000-0002-0000-0200-000017000000}"/>
    <dataValidation operator="equal" allowBlank="1" showInputMessage="1" promptTitle="MISA SME.NET" prompt="Nhập Mã đơn vị tính." sqref="WWL1 WMP1 WCT1 VSX1 VJB1 UZF1 UPJ1 UFN1 TVR1 TLV1 TBZ1 SSD1 SIH1 RYL1 ROP1 RET1 QUX1 QLB1 QBF1 PRJ1 PHN1 OXR1 ONV1 ODZ1 NUD1 NKH1 NAL1 MQP1 MGT1 LWX1 LNB1 LDF1 KTJ1 KJN1 JZR1 JPV1 JFZ1 IWD1 IMH1 ICL1 HSP1 HIT1 GYX1 GPB1 GFF1 FVJ1 FLN1 FBR1 ERV1 EHZ1 DYD1 DOH1 DEL1 CUP1 CKT1 CAX1 BRB1 BHF1 AXJ1 ANN1 ADR1 TV1 JZ1 AD1" xr:uid="{00000000-0002-0000-0200-000018000000}"/>
    <dataValidation operator="equal" allowBlank="1" showInputMessage="1" promptTitle="MISA SME.NET" prompt="Nhập Tên mặt hàng_x000a_Tối đa 255 ký tự." sqref="WWH1 WML1 WCP1 VST1 VIX1 UZB1 UPF1 UFJ1 TVN1 TLR1 TBV1 SRZ1 SID1 RYH1 ROL1 REP1 QUT1 QKX1 QBB1 PRF1 PHJ1 OXN1 ONR1 ODV1 NTZ1 NKD1 NAH1 MQL1 MGP1 LWT1 LMX1 LDB1 KTF1 KJJ1 JZN1 JPR1 JFV1 IVZ1 IMD1 ICH1 HSL1 HIP1 GYT1 GOX1 GFB1 FVF1 FLJ1 FBN1 ERR1 EHV1 DXZ1 DOD1 DEH1 CUL1 CKP1 CAT1 BQX1 BHB1 AXF1 ANJ1 ADN1 TR1 JV1 Z1" xr:uid="{00000000-0002-0000-0200-000019000000}"/>
    <dataValidation operator="equal" allowBlank="1" showInputMessage="1" promptTitle="MISA SME.NET" prompt="Nhập Là hàng khuyến mại._x000a_Nhập 0 hoặc để trống: Hàng không khuyến mại._x000a_Nhập 1: Là hàng khuyến mại." sqref="WWI1 WMM1 WCQ1 VSU1 VIY1 UZC1 UPG1 UFK1 TVO1 TLS1 TBW1 SSA1 SIE1 RYI1 ROM1 REQ1 QUU1 QKY1 QBC1 PRG1 PHK1 OXO1 ONS1 ODW1 NUA1 NKE1 NAI1 MQM1 MGQ1 LWU1 LMY1 LDC1 KTG1 KJK1 JZO1 JPS1 JFW1 IWA1 IME1 ICI1 HSM1 HIQ1 GYU1 GOY1 GFC1 FVG1 FLK1 FBO1 ERS1 EHW1 DYA1 DOE1 DEI1 CUM1 CKQ1 CAU1 BQY1 BHC1 AXG1 ANK1 ADO1 TS1 JW1 AA1" xr:uid="{00000000-0002-0000-0200-00001A000000}"/>
    <dataValidation showInputMessage="1" errorTitle="MISA SME.NET 2012" error="Mã khách hàng không được để trống!" promptTitle="MISA SME.NET" prompt="Nhập Mã khách hàng" sqref="WVW1 WMA1 WCE1 VSI1 VIM1 UYQ1 UOU1 UEY1 TVC1 TLG1 TBK1 SRO1 SHS1 RXW1 ROA1 REE1 QUI1 QKM1 QAQ1 PQU1 PGY1 OXC1 ONG1 ODK1 NTO1 NJS1 MZW1 MQA1 MGE1 LWI1 LMM1 LCQ1 KSU1 KIY1 JZC1 JPG1 JFK1 IVO1 ILS1 IBW1 HSA1 HIE1 GYI1 GOM1 GEQ1 FUU1 FKY1 FBC1 ERG1 EHK1 DXO1 DNS1 DDW1 CUA1 CKE1 CAI1 BQM1 BGQ1 AWU1 AMY1 ADC1 TG1 JK1 O1:O621" xr:uid="{00000000-0002-0000-0200-00001B000000}"/>
    <dataValidation operator="equal" allowBlank="1" showInputMessage="1" promptTitle="MISA SME.NET" prompt="Nhập Tên khách hàng_x000a_Tối đa 128 ký tự." sqref="WVX1 WMB1 WCF1 VSJ1 VIN1 UYR1 UOV1 UEZ1 TVD1 TLH1 TBL1 SRP1 SHT1 RXX1 ROB1 REF1 QUJ1 QKN1 QAR1 PQV1 PGZ1 OXD1 ONH1 ODL1 NTP1 NJT1 MZX1 MQB1 MGF1 LWJ1 LMN1 LCR1 KSV1 KIZ1 JZD1 JPH1 JFL1 IVP1 ILT1 IBX1 HSB1 HIF1 GYJ1 GON1 GER1 FUV1 FKZ1 FBD1 ERH1 EHL1 DXP1 DNT1 DDX1 CUB1 CKF1 CAJ1 BQN1 BGR1 AWV1 AMZ1 ADD1 TH1 JL1 P1" xr:uid="{00000000-0002-0000-0200-00001C000000}"/>
    <dataValidation operator="equal" allowBlank="1" showInputMessage="1" promptTitle="MISA SME.NET" prompt="Nhập Địa chỉ_x000a_Tối đa 255 ký tự" sqref="WVY1 WMC1 WCG1 VSK1 VIO1 UYS1 UOW1 UFA1 TVE1 TLI1 TBM1 SRQ1 SHU1 RXY1 ROC1 REG1 QUK1 QKO1 QAS1 PQW1 PHA1 OXE1 ONI1 ODM1 NTQ1 NJU1 MZY1 MQC1 MGG1 LWK1 LMO1 LCS1 KSW1 KJA1 JZE1 JPI1 JFM1 IVQ1 ILU1 IBY1 HSC1 HIG1 GYK1 GOO1 GES1 FUW1 FLA1 FBE1 ERI1 EHM1 DXQ1 DNU1 DDY1 CUC1 CKG1 CAK1 BQO1 BGS1 AWW1 ANA1 ADE1 TI1 JM1 Q1" xr:uid="{00000000-0002-0000-0200-00001D000000}"/>
    <dataValidation operator="equal" allowBlank="1" showInputMessage="1" promptTitle="MISA SME.NET" prompt="Nhập Mã số thuế._x000a_Tối đa 50 ký tự" sqref="WVZ1 WMD1 WCH1 VSL1 VIP1 UYT1 UOX1 UFB1 TVF1 TLJ1 TBN1 SRR1 SHV1 RXZ1 ROD1 REH1 QUL1 QKP1 QAT1 PQX1 PHB1 OXF1 ONJ1 ODN1 NTR1 NJV1 MZZ1 MQD1 MGH1 LWL1 LMP1 LCT1 KSX1 KJB1 JZF1 JPJ1 JFN1 IVR1 ILV1 IBZ1 HSD1 HIH1 GYL1 GOP1 GET1 FUX1 FLB1 FBF1 ERJ1 EHN1 DXR1 DNV1 DDZ1 CUD1 CKH1 CAL1 BQP1 BGT1 AWX1 ANB1 ADF1 TJ1 JN1 R1" xr:uid="{00000000-0002-0000-0200-00001E000000}"/>
    <dataValidation allowBlank="1" showInputMessage="1" promptTitle="MISA SME.NET" prompt="Nhập Hàng hóa không tổng hợp trên tờ khai thuế giá trị gia tăng._x000a_Lưu ý chỉ nhập với Hình thức bán hàng là (Bán hàng hóa dịch vụ trong nước)._x000a_Nhập 0 hoặc bỏ trống: Không tích chọn_x000a_Nhập 1: Tích chọn" sqref="WWX1 WNB1 WDF1 VTJ1 VJN1 UZR1 UPV1 UFZ1 TWD1 TMH1 TCL1 SSP1 SIT1 RYX1 RPB1 RFF1 QVJ1 QLN1 QBR1 PRV1 PHZ1 OYD1 OOH1 OEL1 NUP1 NKT1 NAX1 MRB1 MHF1 LXJ1 LNN1 LDR1 KTV1 KJZ1 KAD1 JQH1 JGL1 IWP1 IMT1 ICX1 HTB1 HJF1 GZJ1 GPN1 GFR1 FVV1 FLZ1 FCD1 ESH1 EIL1 DYP1 DOT1 DEX1 CVB1 CLF1 CBJ1 BRN1 BHR1 AXV1 ANZ1 AED1 UH1 KL1 AP1" xr:uid="{00000000-0002-0000-0200-00001F000000}"/>
    <dataValidation allowBlank="1" showInputMessage="1" showErrorMessage="1" promptTitle="MISA SME.NET" prompt="Nhập Nhân viên bán hàng." sqref="WWB1 WMF1 WCJ1 VSN1 VIR1 UYV1 UOZ1 UFD1 TVH1 TLL1 TBP1 SRT1 SHX1 RYB1 ROF1 REJ1 QUN1 QKR1 QAV1 PQZ1 PHD1 OXH1 ONL1 ODP1 NTT1 NJX1 NAB1 MQF1 MGJ1 LWN1 LMR1 LCV1 KSZ1 KJD1 JZH1 JPL1 JFP1 IVT1 ILX1 ICB1 HSF1 HIJ1 GYN1 GOR1 GEV1 FUZ1 FLD1 FBH1 ERL1 EHP1 DXT1 DNX1 DEB1 CUF1 CKJ1 CAN1 BQR1 BGV1 AWZ1 AND1 ADH1 TL1 JP1 T1" xr:uid="{00000000-0002-0000-0200-000020000000}"/>
    <dataValidation allowBlank="1" showInputMessage="1" showErrorMessage="1" promptTitle="MISA SME.NET" prompt="Nhập Kèm theo chứng từ gốc (Phiếu nhập)._x000a_Tối đa 50 ký tự._x000a_Lưu ý: Chỉ nhập với trả lại hàng bán kiêm phiếu nhập." sqref="WWE1 WMI1 WCM1 VSQ1 VIU1 UYY1 UPC1 UFG1 TVK1 TLO1 TBS1 SRW1 SIA1 RYE1 ROI1 REM1 QUQ1 QKU1 QAY1 PRC1 PHG1 OXK1 ONO1 ODS1 NTW1 NKA1 NAE1 MQI1 MGM1 LWQ1 LMU1 LCY1 KTC1 KJG1 JZK1 JPO1 JFS1 IVW1 IMA1 ICE1 HSI1 HIM1 GYQ1 GOU1 GEY1 FVC1 FLG1 FBK1 ERO1 EHS1 DXW1 DOA1 DEE1 CUI1 CKM1 CAQ1 BQU1 BGY1 AXC1 ANG1 ADK1 TO1 JS1 W1" xr:uid="{00000000-0002-0000-0200-000021000000}"/>
    <dataValidation allowBlank="1" showInputMessage="1" showErrorMessage="1" promptTitle="MISA SME.NET" prompt="Nhập Người giao hàng._x000a_Tối đa 128 ký tự._x000a_Lưu ý: Chỉ nhập với trả lại hàng bán kiêm phiếu nhập." sqref="WWC1 WMG1 WCK1 VSO1 VIS1 UYW1 UPA1 UFE1 TVI1 TLM1 TBQ1 SRU1 SHY1 RYC1 ROG1 REK1 QUO1 QKS1 QAW1 PRA1 PHE1 OXI1 ONM1 ODQ1 NTU1 NJY1 NAC1 MQG1 MGK1 LWO1 LMS1 LCW1 KTA1 KJE1 JZI1 JPM1 JFQ1 IVU1 ILY1 ICC1 HSG1 HIK1 GYO1 GOS1 GEW1 FVA1 FLE1 FBI1 ERM1 EHQ1 DXU1 DNY1 DEC1 CUG1 CKK1 CAO1 BQS1 BGW1 AXA1 ANE1 ADI1 TM1 JQ1 U1" xr:uid="{00000000-0002-0000-0200-000022000000}"/>
    <dataValidation allowBlank="1" showInputMessage="1" showErrorMessage="1" promptTitle="MISA SME.NET" prompt="Nhập Tài khoản giá vốn._x000a_Lưu ý: Chỉ nhập với trả lại hàng bán kiêm phiếu nhập." sqref="WXA1 WNE1 WDI1 VTM1 VJQ1 UZU1 UPY1 UGC1 TWG1 TMK1 TCO1 SSS1 SIW1 RZA1 RPE1 RFI1 QVM1 QLQ1 QBU1 PRY1 PIC1 OYG1 OOK1 OEO1 NUS1 NKW1 NBA1 MRE1 MHI1 LXM1 LNQ1 LDU1 KTY1 KKC1 KAG1 JQK1 JGO1 IWS1 IMW1 IDA1 HTE1 HJI1 GZM1 GPQ1 GFU1 FVY1 FMC1 FCG1 ESK1 EIO1 DYS1 DOW1 DFA1 CVE1 CLI1 CBM1 BRQ1 BHU1 AXY1 AOC1 AEG1 UK1 KO1 AS1:AS621" xr:uid="{00000000-0002-0000-0200-000023000000}"/>
    <dataValidation allowBlank="1" showInputMessage="1" showErrorMessage="1" promptTitle="MISA SME.NET" prompt="Nhập Tài khoản kho._x000a_Lưu ý: Chỉ nhập với trả lại hàng bán kiêm phiếu nhập." sqref="WWZ1 WND1 WDH1 VTL1 VJP1 UZT1 UPX1 UGB1 TWF1 TMJ1 TCN1 SSR1 SIV1 RYZ1 RPD1 RFH1 QVL1 QLP1 QBT1 PRX1 PIB1 OYF1 OOJ1 OEN1 NUR1 NKV1 NAZ1 MRD1 MHH1 LXL1 LNP1 LDT1 KTX1 KKB1 KAF1 JQJ1 JGN1 IWR1 IMV1 ICZ1 HTD1 HJH1 GZL1 GPP1 GFT1 FVX1 FMB1 FCF1 ESJ1 EIN1 DYR1 DOV1 DEZ1 CVD1 CLH1 CBL1 BRP1 BHT1 AXX1 AOB1 AEF1 UJ1 KN1 AR1:AR621" xr:uid="{00000000-0002-0000-0200-000024000000}"/>
    <dataValidation allowBlank="1" showInputMessage="1" showErrorMessage="1" promptTitle="MISA SME.NET" prompt="Nhập Mã kho._x000a_Lưu ý: Chỉ nhập với trả lại hàng bán kiêm phiếu nhập." sqref="WWY1 WNC1 WDG1 VTK1 VJO1 UZS1 UPW1 UGA1 TWE1 TMI1 TCM1 SSQ1 SIU1 RYY1 RPC1 RFG1 QVK1 QLO1 QBS1 PRW1 PIA1 OYE1 OOI1 OEM1 NUQ1 NKU1 NAY1 MRC1 MHG1 LXK1 LNO1 LDS1 KTW1 KKA1 KAE1 JQI1 JGM1 IWQ1 IMU1 ICY1 HTC1 HJG1 GZK1 GPO1 GFS1 FVW1 FMA1 FCE1 ESI1 EIM1 DYQ1 DOU1 DEY1 CVC1 CLG1 CBK1 BRO1 BHS1 AXW1 AOA1 AEE1 UI1 KM1 AQ1:AQ621" xr:uid="{00000000-0002-0000-0200-000025000000}"/>
    <dataValidation allowBlank="1" showInputMessage="1" showErrorMessage="1" promptTitle="MISA SME.NET" prompt="Nhập Tiền vốn_x000a_Tối đa 14 ký tự._x000a_Lưu ý: Chỉ nhập với trả lại hàng bán kiêm phiếu nhập." sqref="WXC1 WNG1 WDK1 VTO1 VJS1 UZW1 UQA1 UGE1 TWI1 TMM1 TCQ1 SSU1 SIY1 RZC1 RPG1 RFK1 QVO1 QLS1 QBW1 PSA1 PIE1 OYI1 OOM1 OEQ1 NUU1 NKY1 NBC1 MRG1 MHK1 LXO1 LNS1 LDW1 KUA1 KKE1 KAI1 JQM1 JGQ1 IWU1 IMY1 IDC1 HTG1 HJK1 GZO1 GPS1 GFW1 FWA1 FME1 FCI1 ESM1 EIQ1 DYU1 DOY1 DFC1 CVG1 CLK1 CBO1 BRS1 BHW1 AYA1 AOE1 AEI1 UM1 KQ1 AU1" xr:uid="{00000000-0002-0000-0200-000026000000}"/>
    <dataValidation allowBlank="1" showInputMessage="1" showErrorMessage="1" promptTitle="MISA SME.NET" prompt="Nhập Đơn giá vốn_x000a_Tối đa 14 ký tự._x000a_Lưu ý: Chỉ nhập với trả lại hàng bán kiêm phiếu nhập." sqref="WXB1 WNF1 WDJ1 VTN1 VJR1 UZV1 UPZ1 UGD1 TWH1 TML1 TCP1 SST1 SIX1 RZB1 RPF1 RFJ1 QVN1 QLR1 QBV1 PRZ1 PID1 OYH1 OOL1 OEP1 NUT1 NKX1 NBB1 MRF1 MHJ1 LXN1 LNR1 LDV1 KTZ1 KKD1 KAH1 JQL1 JGP1 IWT1 IMX1 IDB1 HTF1 HJJ1 GZN1 GPR1 GFV1 FVZ1 FMD1 FCH1 ESL1 EIP1 DYT1 DOX1 DFB1 CVF1 CLJ1 CBN1 BRR1 BHV1 AXZ1 AOD1 AEH1 UL1 KP1 AT1" xr:uid="{00000000-0002-0000-0200-000027000000}"/>
    <dataValidation allowBlank="1" showInputMessage="1" showErrorMessage="1" prompt="Nhập Hàng hóa nhập giữ hộ/bán hộ. Đối với QĐ48 không sử dụng cột này mà hạch toán trực tiếp vào TK 002, 003_x000a_Nhập 0 hoặc bỏ trống: bỏ trống_x000a_Nhập 1: hàng hoá giữ hộ,gia công_x000a_Nhập 2: hàng hoá bán hộ,ký gửi_x000a_Lưu ý: Chỉ nhập với trả lại hàng bán kiêm phiếu nhập" sqref="WXD1 WNH1 WDL1 VTP1 VJT1 UZX1 UQB1 UGF1 TWJ1 TMN1 TCR1 SSV1 SIZ1 RZD1 RPH1 RFL1 QVP1 QLT1 QBX1 PSB1 PIF1 OYJ1 OON1 OER1 NUV1 NKZ1 NBD1 MRH1 MHL1 LXP1 LNT1 LDX1 KUB1 KKF1 KAJ1 JQN1 JGR1 IWV1 IMZ1 IDD1 HTH1 HJL1 GZP1 GPT1 GFX1 FWB1 FMF1 FCJ1 ESN1 EIR1 DYV1 DOZ1 DFD1 CVH1 CLL1 CBP1 BRT1 BHX1 AYB1 AOF1 AEJ1 UN1 KR1 AV1" xr:uid="{00000000-0002-0000-0200-000028000000}"/>
    <dataValidation operator="equal" allowBlank="1" showInputMessage="1" promptTitle="MISA SME.NET" prompt="Nhập Tỷ lệ tính thuế (Thuế suất KHAC)_x000a_Nếu thuế suất là KHAC thì nhập giá trị lớn hơn 0 đến 100" sqref="WWU1 WMY1 WDC1 VTG1 VJK1 UZO1 UPS1 UFW1 TWA1 TME1 TCI1 SSM1 SIQ1 RYU1 ROY1 RFC1 QVG1 QLK1 QBO1 PRS1 PHW1 OYA1 OOE1 OEI1 NUM1 NKQ1 NAU1 MQY1 MHC1 LXG1 LNK1 LDO1 KTS1 KJW1 KAA1 JQE1 JGI1 IWM1 IMQ1 ICU1 HSY1 HJC1 GZG1 GPK1 GFO1 FVS1 FLW1 FCA1 ESE1 EII1 DYM1 DOQ1 DEU1 CUY1 CLC1 CBG1 BRK1 BHO1 AXS1 ANW1 AEA1 UE1 KI1 AM1" xr:uid="{00000000-0002-0000-0200-000029000000}"/>
    <dataValidation operator="equal" allowBlank="1" showInputMessage="1" promptTitle="MISA SME.NET" prompt="Nhập Đơn giá sau thuế_x000a_Tối đa 14 ký tự." sqref="WWN1 WMR1 WCV1 VSZ1 VJD1 UZH1 UPL1 UFP1 TVT1 TLX1 TCB1 SSF1 SIJ1 RYN1 ROR1 REV1 QUZ1 QLD1 QBH1 PRL1 PHP1 OXT1 ONX1 OEB1 NUF1 NKJ1 NAN1 MQR1 MGV1 LWZ1 LND1 LDH1 KTL1 KJP1 JZT1 JPX1 JGB1 IWF1 IMJ1 ICN1 HSR1 HIV1 GYZ1 GPD1 GFH1 FVL1 FLP1 FBT1 ERX1 EIB1 DYF1 DOJ1 DEN1 CUR1 CKV1 CAZ1 BRD1 BHH1 AXL1 ANP1 ADT1 TX1 KB1 AF1" xr:uid="{00000000-0002-0000-0200-00002A000000}"/>
    <dataValidation allowBlank="1" showInputMessage="1" showErrorMessage="1" promptTitle="MISA SME.NET" prompt="Nhập Diễn giải phiếu nhập._x000a_Tối đa 255 ký tự._x000a_Lưu ý: Chỉ nhập với trả lại hàng bán kiêm phiếu nhập." sqref="WWD1 WMH1 WCL1 VSP1 VIT1 UYX1 UPB1 UFF1 TVJ1 TLN1 TBR1 SRV1 SHZ1 RYD1 ROH1 REL1 QUP1 QKT1 QAX1 PRB1 PHF1 OXJ1 ONN1 ODR1 NTV1 NJZ1 NAD1 MQH1 MGL1 LWP1 LMT1 LCX1 KTB1 KJF1 JZJ1 JPN1 JFR1 IVV1 ILZ1 ICD1 HSH1 HIL1 GYP1 GOT1 GEX1 FVB1 FLF1 FBJ1 ERN1 EHR1 DXV1 DNZ1 DED1 CUH1 CKL1 CAP1 BQT1 BGX1 AXB1 ANF1 ADJ1 TN1 JR1 V1:V621" xr:uid="{00000000-0002-0000-0200-00002B000000}"/>
    <dataValidation operator="equal" allowBlank="1" showInputMessage="1" promptTitle="MISA SME.NET" prompt="Nhập Số hóa đơn._x000a_Tối đa 25 ký tự." sqref="JI1 WLY1 WCC1 VSG1 VIK1 UYO1 UOS1 UEW1 TVA1 TLE1 TBI1 SRM1 SHQ1 RXU1 RNY1 REC1 QUG1 QKK1 QAO1 PQS1 PGW1 OXA1 ONE1 ODI1 NTM1 NJQ1 MZU1 MPY1 MGC1 LWG1 LMK1 LCO1 KSS1 KIW1 JZA1 JPE1 JFI1 IVM1 ILQ1 IBU1 HRY1 HIC1 GYG1 GOK1 GEO1 FUS1 FKW1 FBA1 ERE1 EHI1 DXM1 DNQ1 DDU1 CTY1 CKC1 CAG1 BQK1 BGO1 AWS1 AMW1 ADA1 TE1 WVU1 M1:M621" xr:uid="{00000000-0002-0000-0200-00002C000000}"/>
    <dataValidation allowBlank="1" showInputMessage="1" showErrorMessage="1" promptTitle="MISA SME.NET" prompt="Nhập Số phiếu nhập_x000a_Tối đa 20 ký tự._x000a_Lưu ý: Chỉ nhập với trả lại hàng bán kiêm phiếu nhập." sqref="WVR1 WLV1 WBZ1 VSD1 VIH1 UYL1 UOP1 UET1 TUX1 TLB1 TBF1 SRJ1 SHN1 RXR1 RNV1 RDZ1 QUD1 QKH1 QAL1 PQP1 PGT1 OWX1 ONB1 ODF1 NTJ1 NJN1 MZR1 MPV1 MFZ1 LWD1 LMH1 LCL1 KSP1 KIT1 JYX1 JPB1 JFF1 IVJ1 ILN1 IBR1 HRV1 HHZ1 GYD1 GOH1 GEL1 FUP1 FKT1 FAX1 ERB1 EHF1 DXJ1 DNN1 DDR1 CTV1 CJZ1 CAD1 BQH1 BGL1 AWP1 AMT1 ACX1 TB1 JF1 J1:J621" xr:uid="{00000000-0002-0000-0200-00002D000000}"/>
    <dataValidation type="list" allowBlank="1" showInputMessage="1" showErrorMessage="1" promptTitle="MISA SME.NET" prompt="Nhập Kiêm phiếu nhập kho._x000a_Nhập 1 hoặc để trống: Kiêm phiếu nhập kho_x000a_Nhập 0: Không kiêm phiếu nhập kho" sqref="E2:E621" xr:uid="{00000000-0002-0000-0200-00002E000000}">
      <formula1>"0,1"</formula1>
    </dataValidation>
    <dataValidation showInputMessage="1" showErrorMessage="1" errorTitle="MISA SME.NET 2012" error="Mã hàng không được để trống!" promptTitle="MISA SME.NET" prompt="Nhập Tài khoản trả lại/Tài khoản nợ_x000a_Tối đa 20 ký tự" sqref="AB2:AB621" xr:uid="{00000000-0002-0000-0200-00002F000000}"/>
    <dataValidation showInputMessage="1" showErrorMessage="1" errorTitle="MISA SME.NET 2012" error="Mã hàng không được để trống!" promptTitle="MISA SME.NET" prompt="Nhập Tài khoản công nợ/Tài khoản tiền/Tài khoản có_x000a_Tối đa 20 ký tự" sqref="AC2:AC621" xr:uid="{00000000-0002-0000-0200-000030000000}"/>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H661"/>
  <sheetViews>
    <sheetView topLeftCell="Z211" workbookViewId="0">
      <selection activeCell="AB226" sqref="AB226"/>
    </sheetView>
  </sheetViews>
  <sheetFormatPr defaultRowHeight="15.75" x14ac:dyDescent="0.25"/>
  <cols>
    <col min="1" max="1" width="18" style="19" customWidth="1"/>
    <col min="2" max="2" width="19.75" style="19" bestFit="1" customWidth="1"/>
    <col min="3" max="31" width="24.75" customWidth="1"/>
    <col min="32" max="32" width="24.75" style="19" customWidth="1"/>
    <col min="33" max="33" width="9" style="19"/>
  </cols>
  <sheetData>
    <row r="1" spans="1:34" x14ac:dyDescent="0.25">
      <c r="C1" t="s">
        <v>0</v>
      </c>
      <c r="D1" t="s">
        <v>1</v>
      </c>
      <c r="E1" t="s">
        <v>2</v>
      </c>
      <c r="F1" t="s">
        <v>3</v>
      </c>
      <c r="G1" t="s">
        <v>4</v>
      </c>
      <c r="H1" t="s">
        <v>5</v>
      </c>
      <c r="I1" t="s">
        <v>6</v>
      </c>
      <c r="J1" t="s">
        <v>7</v>
      </c>
      <c r="K1" t="s">
        <v>8</v>
      </c>
      <c r="L1" t="s">
        <v>9</v>
      </c>
      <c r="M1" t="s">
        <v>10</v>
      </c>
      <c r="N1" t="s">
        <v>11</v>
      </c>
      <c r="O1" t="s">
        <v>12</v>
      </c>
      <c r="P1" t="s">
        <v>13</v>
      </c>
      <c r="Q1" t="s">
        <v>14</v>
      </c>
      <c r="R1" t="s">
        <v>15</v>
      </c>
      <c r="S1" t="s">
        <v>16</v>
      </c>
      <c r="T1" t="s">
        <v>17</v>
      </c>
      <c r="U1" t="s">
        <v>18</v>
      </c>
      <c r="V1" t="s">
        <v>12</v>
      </c>
      <c r="W1" t="s">
        <v>13</v>
      </c>
      <c r="X1" t="s">
        <v>14</v>
      </c>
      <c r="Y1" t="s">
        <v>15</v>
      </c>
      <c r="Z1" t="s">
        <v>16</v>
      </c>
      <c r="AA1" t="s">
        <v>17</v>
      </c>
      <c r="AB1" t="s">
        <v>19</v>
      </c>
      <c r="AC1" t="s">
        <v>20</v>
      </c>
      <c r="AD1" t="s">
        <v>21</v>
      </c>
      <c r="AE1" t="s">
        <v>22</v>
      </c>
      <c r="AF1" s="19" t="s">
        <v>20</v>
      </c>
    </row>
    <row r="2" spans="1:34" x14ac:dyDescent="0.25">
      <c r="A2" s="19">
        <v>9106024797</v>
      </c>
      <c r="B2" s="19" t="s">
        <v>6466</v>
      </c>
      <c r="C2">
        <v>11682398</v>
      </c>
      <c r="D2" t="s">
        <v>23</v>
      </c>
      <c r="E2" t="s">
        <v>24</v>
      </c>
      <c r="F2" t="s">
        <v>25</v>
      </c>
      <c r="G2" t="s">
        <v>26</v>
      </c>
      <c r="H2" t="s">
        <v>27</v>
      </c>
      <c r="I2" t="s">
        <v>28</v>
      </c>
      <c r="J2" t="s">
        <v>29</v>
      </c>
      <c r="K2" t="s">
        <v>30</v>
      </c>
      <c r="L2" t="s">
        <v>31</v>
      </c>
      <c r="M2" t="s">
        <v>32</v>
      </c>
      <c r="N2" t="s">
        <v>33</v>
      </c>
      <c r="O2" t="s">
        <v>34</v>
      </c>
      <c r="P2" t="s">
        <v>35</v>
      </c>
      <c r="Q2" t="s">
        <v>36</v>
      </c>
      <c r="R2" t="s">
        <v>37</v>
      </c>
      <c r="S2" t="s">
        <v>37</v>
      </c>
      <c r="T2" t="s">
        <v>37</v>
      </c>
      <c r="U2" t="s">
        <v>38</v>
      </c>
      <c r="V2" t="s">
        <v>39</v>
      </c>
      <c r="W2" t="s">
        <v>40</v>
      </c>
      <c r="X2" t="s">
        <v>41</v>
      </c>
      <c r="Y2" t="s">
        <v>42</v>
      </c>
      <c r="Z2" t="s">
        <v>37</v>
      </c>
      <c r="AA2" t="s">
        <v>37</v>
      </c>
      <c r="AB2" t="s">
        <v>37</v>
      </c>
      <c r="AC2" t="s">
        <v>43</v>
      </c>
      <c r="AD2" t="s">
        <v>37</v>
      </c>
      <c r="AE2" t="s">
        <v>37</v>
      </c>
      <c r="AF2" s="19" t="s">
        <v>6343</v>
      </c>
      <c r="AG2" s="19">
        <v>9106024797</v>
      </c>
      <c r="AH2" t="str">
        <f>A2&amp;"-"&amp;H2</f>
        <v>9106024797-00157977</v>
      </c>
    </row>
    <row r="3" spans="1:34" x14ac:dyDescent="0.25">
      <c r="A3" s="19">
        <v>9106025778</v>
      </c>
      <c r="B3" s="19" t="s">
        <v>6505</v>
      </c>
      <c r="C3">
        <v>11680889</v>
      </c>
      <c r="D3" t="s">
        <v>44</v>
      </c>
      <c r="E3" t="s">
        <v>24</v>
      </c>
      <c r="F3" t="s">
        <v>25</v>
      </c>
      <c r="G3" t="s">
        <v>26</v>
      </c>
      <c r="H3" t="s">
        <v>45</v>
      </c>
      <c r="I3" t="s">
        <v>28</v>
      </c>
      <c r="J3" t="s">
        <v>29</v>
      </c>
      <c r="K3" t="s">
        <v>46</v>
      </c>
      <c r="L3" t="s">
        <v>47</v>
      </c>
      <c r="M3" t="s">
        <v>48</v>
      </c>
      <c r="N3" t="s">
        <v>49</v>
      </c>
      <c r="O3" t="s">
        <v>50</v>
      </c>
      <c r="P3" t="s">
        <v>51</v>
      </c>
      <c r="Q3" t="s">
        <v>37</v>
      </c>
      <c r="R3" t="s">
        <v>37</v>
      </c>
      <c r="S3" t="s">
        <v>37</v>
      </c>
      <c r="T3" t="s">
        <v>37</v>
      </c>
      <c r="U3" t="s">
        <v>38</v>
      </c>
      <c r="V3" t="s">
        <v>39</v>
      </c>
      <c r="W3" t="s">
        <v>40</v>
      </c>
      <c r="X3" t="s">
        <v>41</v>
      </c>
      <c r="Y3" t="s">
        <v>42</v>
      </c>
      <c r="Z3" t="s">
        <v>37</v>
      </c>
      <c r="AA3" t="s">
        <v>37</v>
      </c>
      <c r="AB3" t="s">
        <v>37</v>
      </c>
      <c r="AC3" t="s">
        <v>52</v>
      </c>
      <c r="AD3" t="s">
        <v>37</v>
      </c>
      <c r="AE3" t="s">
        <v>37</v>
      </c>
      <c r="AF3" s="19" t="s">
        <v>6343</v>
      </c>
      <c r="AG3" s="19">
        <v>9106025778</v>
      </c>
      <c r="AH3" t="str">
        <f t="shared" ref="AH3:AH66" si="0">A3&amp;"-"&amp;H3</f>
        <v>9106025778-00017892</v>
      </c>
    </row>
    <row r="4" spans="1:34" x14ac:dyDescent="0.25">
      <c r="A4" s="19">
        <v>9106025837</v>
      </c>
      <c r="B4" s="19" t="s">
        <v>6509</v>
      </c>
      <c r="C4">
        <v>11678915</v>
      </c>
      <c r="D4" t="s">
        <v>53</v>
      </c>
      <c r="E4" t="s">
        <v>24</v>
      </c>
      <c r="F4" t="s">
        <v>25</v>
      </c>
      <c r="G4" t="s">
        <v>26</v>
      </c>
      <c r="H4" t="s">
        <v>54</v>
      </c>
      <c r="I4" t="s">
        <v>28</v>
      </c>
      <c r="J4" t="s">
        <v>29</v>
      </c>
      <c r="K4" t="s">
        <v>55</v>
      </c>
      <c r="L4" t="s">
        <v>56</v>
      </c>
      <c r="M4" t="s">
        <v>57</v>
      </c>
      <c r="N4" t="s">
        <v>58</v>
      </c>
      <c r="O4" t="s">
        <v>59</v>
      </c>
      <c r="P4" t="s">
        <v>60</v>
      </c>
      <c r="Q4" t="s">
        <v>37</v>
      </c>
      <c r="R4" t="s">
        <v>37</v>
      </c>
      <c r="S4" t="s">
        <v>37</v>
      </c>
      <c r="T4" t="s">
        <v>37</v>
      </c>
      <c r="U4" t="s">
        <v>38</v>
      </c>
      <c r="V4" t="s">
        <v>39</v>
      </c>
      <c r="W4" t="s">
        <v>40</v>
      </c>
      <c r="X4" t="s">
        <v>41</v>
      </c>
      <c r="Y4" t="s">
        <v>42</v>
      </c>
      <c r="Z4" t="s">
        <v>37</v>
      </c>
      <c r="AA4" t="s">
        <v>37</v>
      </c>
      <c r="AB4" t="s">
        <v>37</v>
      </c>
      <c r="AC4" t="s">
        <v>61</v>
      </c>
      <c r="AD4" t="s">
        <v>37</v>
      </c>
      <c r="AE4" t="s">
        <v>37</v>
      </c>
      <c r="AF4" s="19" t="s">
        <v>6343</v>
      </c>
      <c r="AG4" s="19">
        <v>9106025837</v>
      </c>
      <c r="AH4" t="str">
        <f t="shared" si="0"/>
        <v>9106025837-00476131</v>
      </c>
    </row>
    <row r="5" spans="1:34" x14ac:dyDescent="0.25">
      <c r="A5" s="19">
        <v>9106022649</v>
      </c>
      <c r="B5" s="19" t="s">
        <v>6379</v>
      </c>
      <c r="C5">
        <v>11677859</v>
      </c>
      <c r="D5" t="s">
        <v>62</v>
      </c>
      <c r="E5" t="s">
        <v>24</v>
      </c>
      <c r="F5" t="s">
        <v>25</v>
      </c>
      <c r="G5" t="s">
        <v>26</v>
      </c>
      <c r="H5" t="s">
        <v>63</v>
      </c>
      <c r="I5" t="s">
        <v>28</v>
      </c>
      <c r="J5" t="s">
        <v>29</v>
      </c>
      <c r="K5" t="s">
        <v>64</v>
      </c>
      <c r="L5" t="s">
        <v>65</v>
      </c>
      <c r="M5" t="s">
        <v>66</v>
      </c>
      <c r="N5" t="s">
        <v>58</v>
      </c>
      <c r="O5" t="s">
        <v>59</v>
      </c>
      <c r="P5" t="s">
        <v>60</v>
      </c>
      <c r="Q5" t="s">
        <v>37</v>
      </c>
      <c r="R5" t="s">
        <v>37</v>
      </c>
      <c r="S5" t="s">
        <v>37</v>
      </c>
      <c r="T5" t="s">
        <v>37</v>
      </c>
      <c r="U5" t="s">
        <v>38</v>
      </c>
      <c r="V5" t="s">
        <v>39</v>
      </c>
      <c r="W5" t="s">
        <v>40</v>
      </c>
      <c r="X5" t="s">
        <v>41</v>
      </c>
      <c r="Y5" t="s">
        <v>42</v>
      </c>
      <c r="Z5" t="s">
        <v>37</v>
      </c>
      <c r="AA5" t="s">
        <v>37</v>
      </c>
      <c r="AB5" t="s">
        <v>37</v>
      </c>
      <c r="AC5" t="s">
        <v>67</v>
      </c>
      <c r="AD5" t="s">
        <v>37</v>
      </c>
      <c r="AE5" t="s">
        <v>37</v>
      </c>
      <c r="AF5" s="19" t="s">
        <v>6343</v>
      </c>
      <c r="AG5" s="19">
        <v>9106022649</v>
      </c>
      <c r="AH5" t="str">
        <f t="shared" si="0"/>
        <v>9106022649-00475180</v>
      </c>
    </row>
    <row r="6" spans="1:34" x14ac:dyDescent="0.25">
      <c r="A6" s="19">
        <v>9106022098</v>
      </c>
      <c r="B6" s="19" t="s">
        <v>6358</v>
      </c>
      <c r="C6">
        <v>11677657</v>
      </c>
      <c r="D6" t="s">
        <v>68</v>
      </c>
      <c r="E6" t="s">
        <v>24</v>
      </c>
      <c r="F6" t="s">
        <v>25</v>
      </c>
      <c r="G6" t="s">
        <v>26</v>
      </c>
      <c r="H6" t="s">
        <v>69</v>
      </c>
      <c r="I6" t="s">
        <v>28</v>
      </c>
      <c r="J6" t="s">
        <v>29</v>
      </c>
      <c r="K6" t="s">
        <v>70</v>
      </c>
      <c r="L6" t="s">
        <v>71</v>
      </c>
      <c r="M6" t="s">
        <v>72</v>
      </c>
      <c r="N6" t="s">
        <v>58</v>
      </c>
      <c r="O6" t="s">
        <v>59</v>
      </c>
      <c r="P6" t="s">
        <v>60</v>
      </c>
      <c r="Q6" t="s">
        <v>37</v>
      </c>
      <c r="R6" t="s">
        <v>37</v>
      </c>
      <c r="S6" t="s">
        <v>37</v>
      </c>
      <c r="T6" t="s">
        <v>37</v>
      </c>
      <c r="U6" t="s">
        <v>38</v>
      </c>
      <c r="V6" t="s">
        <v>39</v>
      </c>
      <c r="W6" t="s">
        <v>40</v>
      </c>
      <c r="X6" t="s">
        <v>41</v>
      </c>
      <c r="Y6" t="s">
        <v>42</v>
      </c>
      <c r="Z6" t="s">
        <v>37</v>
      </c>
      <c r="AA6" t="s">
        <v>37</v>
      </c>
      <c r="AB6" t="s">
        <v>37</v>
      </c>
      <c r="AC6" t="s">
        <v>73</v>
      </c>
      <c r="AD6" t="s">
        <v>37</v>
      </c>
      <c r="AE6" t="s">
        <v>37</v>
      </c>
      <c r="AF6" s="19" t="s">
        <v>6343</v>
      </c>
      <c r="AG6" s="19">
        <v>9106022098</v>
      </c>
      <c r="AH6" t="str">
        <f t="shared" si="0"/>
        <v>9106022098-00475010</v>
      </c>
    </row>
    <row r="7" spans="1:34" x14ac:dyDescent="0.25">
      <c r="A7" s="19">
        <v>9106024221</v>
      </c>
      <c r="B7" s="19" t="s">
        <v>6441</v>
      </c>
      <c r="C7">
        <v>11679369</v>
      </c>
      <c r="D7" t="s">
        <v>74</v>
      </c>
      <c r="E7" t="s">
        <v>24</v>
      </c>
      <c r="F7" t="s">
        <v>25</v>
      </c>
      <c r="G7" t="s">
        <v>26</v>
      </c>
      <c r="H7" t="s">
        <v>75</v>
      </c>
      <c r="I7" t="s">
        <v>28</v>
      </c>
      <c r="J7" t="s">
        <v>29</v>
      </c>
      <c r="K7" t="s">
        <v>76</v>
      </c>
      <c r="L7" t="s">
        <v>77</v>
      </c>
      <c r="M7" t="s">
        <v>78</v>
      </c>
      <c r="N7" t="s">
        <v>79</v>
      </c>
      <c r="O7" t="s">
        <v>80</v>
      </c>
      <c r="P7" t="s">
        <v>81</v>
      </c>
      <c r="Q7" t="s">
        <v>82</v>
      </c>
      <c r="R7" t="s">
        <v>37</v>
      </c>
      <c r="S7" t="s">
        <v>37</v>
      </c>
      <c r="T7" t="s">
        <v>37</v>
      </c>
      <c r="U7" t="s">
        <v>38</v>
      </c>
      <c r="V7" t="s">
        <v>39</v>
      </c>
      <c r="W7" t="s">
        <v>40</v>
      </c>
      <c r="X7" t="s">
        <v>41</v>
      </c>
      <c r="Y7" t="s">
        <v>42</v>
      </c>
      <c r="Z7" t="s">
        <v>37</v>
      </c>
      <c r="AA7" t="s">
        <v>37</v>
      </c>
      <c r="AB7" t="s">
        <v>37</v>
      </c>
      <c r="AC7" t="s">
        <v>83</v>
      </c>
      <c r="AD7" t="s">
        <v>37</v>
      </c>
      <c r="AE7" t="s">
        <v>37</v>
      </c>
      <c r="AF7" s="19" t="s">
        <v>6343</v>
      </c>
      <c r="AG7" s="19">
        <v>9106024221</v>
      </c>
      <c r="AH7" t="str">
        <f t="shared" si="0"/>
        <v>9106024221-00046799</v>
      </c>
    </row>
    <row r="8" spans="1:34" x14ac:dyDescent="0.25">
      <c r="A8" s="19">
        <v>9106025821</v>
      </c>
      <c r="B8" s="19" t="s">
        <v>6510</v>
      </c>
      <c r="C8">
        <v>11681289</v>
      </c>
      <c r="D8" t="s">
        <v>84</v>
      </c>
      <c r="E8" t="s">
        <v>24</v>
      </c>
      <c r="F8" t="s">
        <v>25</v>
      </c>
      <c r="G8" t="s">
        <v>26</v>
      </c>
      <c r="H8" t="s">
        <v>85</v>
      </c>
      <c r="I8" t="s">
        <v>28</v>
      </c>
      <c r="J8" t="s">
        <v>29</v>
      </c>
      <c r="K8" t="s">
        <v>86</v>
      </c>
      <c r="L8" t="s">
        <v>87</v>
      </c>
      <c r="M8" t="s">
        <v>88</v>
      </c>
      <c r="N8" t="s">
        <v>89</v>
      </c>
      <c r="O8" t="s">
        <v>90</v>
      </c>
      <c r="P8" t="s">
        <v>91</v>
      </c>
      <c r="Q8" t="s">
        <v>37</v>
      </c>
      <c r="R8" t="s">
        <v>37</v>
      </c>
      <c r="S8" t="s">
        <v>37</v>
      </c>
      <c r="T8" t="s">
        <v>37</v>
      </c>
      <c r="U8" t="s">
        <v>38</v>
      </c>
      <c r="V8" t="s">
        <v>39</v>
      </c>
      <c r="W8" t="s">
        <v>40</v>
      </c>
      <c r="X8" t="s">
        <v>41</v>
      </c>
      <c r="Y8" t="s">
        <v>42</v>
      </c>
      <c r="Z8" t="s">
        <v>37</v>
      </c>
      <c r="AA8" t="s">
        <v>37</v>
      </c>
      <c r="AB8" t="s">
        <v>37</v>
      </c>
      <c r="AC8" t="s">
        <v>92</v>
      </c>
      <c r="AD8" t="s">
        <v>37</v>
      </c>
      <c r="AE8" t="s">
        <v>37</v>
      </c>
      <c r="AF8" s="19" t="s">
        <v>6343</v>
      </c>
      <c r="AG8" s="19">
        <v>9106025821</v>
      </c>
      <c r="AH8" t="str">
        <f t="shared" si="0"/>
        <v>9106025821-00036990</v>
      </c>
    </row>
    <row r="9" spans="1:34" x14ac:dyDescent="0.25">
      <c r="A9" s="19">
        <v>9106022100</v>
      </c>
      <c r="B9" s="19" t="s">
        <v>6361</v>
      </c>
      <c r="C9">
        <v>11677659</v>
      </c>
      <c r="D9" t="s">
        <v>93</v>
      </c>
      <c r="E9" t="s">
        <v>24</v>
      </c>
      <c r="F9" t="s">
        <v>25</v>
      </c>
      <c r="G9" t="s">
        <v>26</v>
      </c>
      <c r="H9" t="s">
        <v>94</v>
      </c>
      <c r="I9" t="s">
        <v>28</v>
      </c>
      <c r="J9" t="s">
        <v>29</v>
      </c>
      <c r="K9" t="s">
        <v>76</v>
      </c>
      <c r="L9" t="s">
        <v>77</v>
      </c>
      <c r="M9" t="s">
        <v>78</v>
      </c>
      <c r="N9" t="s">
        <v>58</v>
      </c>
      <c r="O9" t="s">
        <v>59</v>
      </c>
      <c r="P9" t="s">
        <v>60</v>
      </c>
      <c r="Q9" t="s">
        <v>37</v>
      </c>
      <c r="R9" t="s">
        <v>37</v>
      </c>
      <c r="S9" t="s">
        <v>37</v>
      </c>
      <c r="T9" t="s">
        <v>37</v>
      </c>
      <c r="U9" t="s">
        <v>38</v>
      </c>
      <c r="V9" t="s">
        <v>39</v>
      </c>
      <c r="W9" t="s">
        <v>40</v>
      </c>
      <c r="X9" t="s">
        <v>41</v>
      </c>
      <c r="Y9" t="s">
        <v>42</v>
      </c>
      <c r="Z9" t="s">
        <v>37</v>
      </c>
      <c r="AA9" t="s">
        <v>37</v>
      </c>
      <c r="AB9" t="s">
        <v>37</v>
      </c>
      <c r="AC9" t="s">
        <v>95</v>
      </c>
      <c r="AD9" t="s">
        <v>37</v>
      </c>
      <c r="AE9" t="s">
        <v>37</v>
      </c>
      <c r="AF9" s="19" t="s">
        <v>6343</v>
      </c>
      <c r="AG9" s="19">
        <v>9106022100</v>
      </c>
      <c r="AH9" t="str">
        <f t="shared" si="0"/>
        <v>9106022100-00475011</v>
      </c>
    </row>
    <row r="10" spans="1:34" x14ac:dyDescent="0.25">
      <c r="A10" s="19">
        <v>9106022342</v>
      </c>
      <c r="B10" s="19" t="s">
        <v>6370</v>
      </c>
      <c r="C10">
        <v>11680960</v>
      </c>
      <c r="D10" t="s">
        <v>96</v>
      </c>
      <c r="E10" t="s">
        <v>24</v>
      </c>
      <c r="F10" t="s">
        <v>25</v>
      </c>
      <c r="G10" t="s">
        <v>26</v>
      </c>
      <c r="H10" t="s">
        <v>97</v>
      </c>
      <c r="I10" t="s">
        <v>28</v>
      </c>
      <c r="J10" t="s">
        <v>29</v>
      </c>
      <c r="K10" t="s">
        <v>98</v>
      </c>
      <c r="L10" t="s">
        <v>99</v>
      </c>
      <c r="M10" t="s">
        <v>100</v>
      </c>
      <c r="N10" t="s">
        <v>101</v>
      </c>
      <c r="O10" t="s">
        <v>102</v>
      </c>
      <c r="P10" t="s">
        <v>103</v>
      </c>
      <c r="Q10" t="s">
        <v>82</v>
      </c>
      <c r="R10" t="s">
        <v>37</v>
      </c>
      <c r="S10" t="s">
        <v>37</v>
      </c>
      <c r="T10" t="s">
        <v>37</v>
      </c>
      <c r="U10" t="s">
        <v>38</v>
      </c>
      <c r="V10" t="s">
        <v>39</v>
      </c>
      <c r="W10" t="s">
        <v>40</v>
      </c>
      <c r="X10" t="s">
        <v>41</v>
      </c>
      <c r="Y10" t="s">
        <v>42</v>
      </c>
      <c r="Z10" t="s">
        <v>37</v>
      </c>
      <c r="AA10" t="s">
        <v>37</v>
      </c>
      <c r="AB10" t="s">
        <v>37</v>
      </c>
      <c r="AC10" t="s">
        <v>104</v>
      </c>
      <c r="AD10" t="s">
        <v>37</v>
      </c>
      <c r="AE10" t="s">
        <v>37</v>
      </c>
      <c r="AF10" s="19" t="s">
        <v>6343</v>
      </c>
      <c r="AG10" s="19">
        <v>9106022342</v>
      </c>
      <c r="AH10" t="str">
        <f t="shared" si="0"/>
        <v>9106022342-00033069</v>
      </c>
    </row>
    <row r="11" spans="1:34" x14ac:dyDescent="0.25">
      <c r="A11" s="19">
        <v>9106022478</v>
      </c>
      <c r="B11" s="19" t="s">
        <v>6372</v>
      </c>
      <c r="C11">
        <v>11681493</v>
      </c>
      <c r="D11" t="s">
        <v>105</v>
      </c>
      <c r="E11" t="s">
        <v>24</v>
      </c>
      <c r="F11" t="s">
        <v>25</v>
      </c>
      <c r="G11" t="s">
        <v>26</v>
      </c>
      <c r="H11" t="s">
        <v>106</v>
      </c>
      <c r="I11" t="s">
        <v>28</v>
      </c>
      <c r="J11" t="s">
        <v>29</v>
      </c>
      <c r="K11" t="s">
        <v>107</v>
      </c>
      <c r="L11" t="s">
        <v>108</v>
      </c>
      <c r="M11" t="s">
        <v>109</v>
      </c>
      <c r="N11" t="s">
        <v>110</v>
      </c>
      <c r="O11" t="s">
        <v>111</v>
      </c>
      <c r="P11" t="s">
        <v>112</v>
      </c>
      <c r="Q11" t="s">
        <v>37</v>
      </c>
      <c r="R11" t="s">
        <v>37</v>
      </c>
      <c r="S11" t="s">
        <v>37</v>
      </c>
      <c r="T11" t="s">
        <v>37</v>
      </c>
      <c r="U11" t="s">
        <v>38</v>
      </c>
      <c r="V11" t="s">
        <v>39</v>
      </c>
      <c r="W11" t="s">
        <v>40</v>
      </c>
      <c r="X11" t="s">
        <v>41</v>
      </c>
      <c r="Y11" t="s">
        <v>42</v>
      </c>
      <c r="Z11" t="s">
        <v>37</v>
      </c>
      <c r="AA11" t="s">
        <v>37</v>
      </c>
      <c r="AB11" t="s">
        <v>37</v>
      </c>
      <c r="AC11" t="s">
        <v>113</v>
      </c>
      <c r="AD11" t="s">
        <v>37</v>
      </c>
      <c r="AE11" t="s">
        <v>37</v>
      </c>
      <c r="AF11" s="19" t="s">
        <v>6343</v>
      </c>
      <c r="AG11" s="19">
        <v>9106022478</v>
      </c>
      <c r="AH11" t="str">
        <f t="shared" si="0"/>
        <v>9106022478-00079678</v>
      </c>
    </row>
    <row r="12" spans="1:34" x14ac:dyDescent="0.25">
      <c r="A12" s="19">
        <v>9106024187</v>
      </c>
      <c r="B12" s="19" t="s">
        <v>6437</v>
      </c>
      <c r="C12">
        <v>11681957</v>
      </c>
      <c r="D12" t="s">
        <v>114</v>
      </c>
      <c r="E12" t="s">
        <v>24</v>
      </c>
      <c r="F12" t="s">
        <v>25</v>
      </c>
      <c r="G12" t="s">
        <v>26</v>
      </c>
      <c r="H12" t="s">
        <v>115</v>
      </c>
      <c r="I12" t="s">
        <v>28</v>
      </c>
      <c r="J12" t="s">
        <v>29</v>
      </c>
      <c r="K12" t="s">
        <v>116</v>
      </c>
      <c r="L12" t="s">
        <v>117</v>
      </c>
      <c r="M12" t="s">
        <v>118</v>
      </c>
      <c r="N12" t="s">
        <v>119</v>
      </c>
      <c r="O12" t="s">
        <v>120</v>
      </c>
      <c r="P12" t="s">
        <v>121</v>
      </c>
      <c r="Q12" t="s">
        <v>37</v>
      </c>
      <c r="R12" t="s">
        <v>37</v>
      </c>
      <c r="S12" t="s">
        <v>37</v>
      </c>
      <c r="T12" t="s">
        <v>37</v>
      </c>
      <c r="U12" t="s">
        <v>38</v>
      </c>
      <c r="V12" t="s">
        <v>39</v>
      </c>
      <c r="W12" t="s">
        <v>40</v>
      </c>
      <c r="X12" t="s">
        <v>41</v>
      </c>
      <c r="Y12" t="s">
        <v>42</v>
      </c>
      <c r="Z12" t="s">
        <v>37</v>
      </c>
      <c r="AA12" t="s">
        <v>37</v>
      </c>
      <c r="AB12" t="s">
        <v>37</v>
      </c>
      <c r="AC12" t="s">
        <v>122</v>
      </c>
      <c r="AD12" t="s">
        <v>37</v>
      </c>
      <c r="AE12" t="s">
        <v>37</v>
      </c>
      <c r="AF12" s="19" t="s">
        <v>6343</v>
      </c>
      <c r="AG12" s="19">
        <v>9106024187</v>
      </c>
      <c r="AH12" t="str">
        <f t="shared" si="0"/>
        <v>9106024187-00008189</v>
      </c>
    </row>
    <row r="13" spans="1:34" x14ac:dyDescent="0.25">
      <c r="A13" s="19">
        <v>9106024280</v>
      </c>
      <c r="B13" s="19" t="s">
        <v>6447</v>
      </c>
      <c r="C13">
        <v>11681958</v>
      </c>
      <c r="D13" t="s">
        <v>123</v>
      </c>
      <c r="E13" t="s">
        <v>24</v>
      </c>
      <c r="F13" t="s">
        <v>25</v>
      </c>
      <c r="G13" t="s">
        <v>26</v>
      </c>
      <c r="H13" t="s">
        <v>124</v>
      </c>
      <c r="I13" t="s">
        <v>28</v>
      </c>
      <c r="J13" t="s">
        <v>29</v>
      </c>
      <c r="K13" t="s">
        <v>125</v>
      </c>
      <c r="L13" t="s">
        <v>126</v>
      </c>
      <c r="M13" t="s">
        <v>127</v>
      </c>
      <c r="N13" t="s">
        <v>119</v>
      </c>
      <c r="O13" t="s">
        <v>120</v>
      </c>
      <c r="P13" t="s">
        <v>121</v>
      </c>
      <c r="Q13" t="s">
        <v>37</v>
      </c>
      <c r="R13" t="s">
        <v>37</v>
      </c>
      <c r="S13" t="s">
        <v>37</v>
      </c>
      <c r="T13" t="s">
        <v>37</v>
      </c>
      <c r="U13" t="s">
        <v>38</v>
      </c>
      <c r="V13" t="s">
        <v>39</v>
      </c>
      <c r="W13" t="s">
        <v>40</v>
      </c>
      <c r="X13" t="s">
        <v>41</v>
      </c>
      <c r="Y13" t="s">
        <v>42</v>
      </c>
      <c r="Z13" t="s">
        <v>37</v>
      </c>
      <c r="AA13" t="s">
        <v>37</v>
      </c>
      <c r="AB13" t="s">
        <v>37</v>
      </c>
      <c r="AC13" t="s">
        <v>128</v>
      </c>
      <c r="AD13" t="s">
        <v>37</v>
      </c>
      <c r="AE13" t="s">
        <v>37</v>
      </c>
      <c r="AF13" s="19" t="s">
        <v>6343</v>
      </c>
      <c r="AG13" s="19">
        <v>9106024280</v>
      </c>
      <c r="AH13" t="str">
        <f t="shared" si="0"/>
        <v>9106024280-00008190</v>
      </c>
    </row>
    <row r="14" spans="1:34" x14ac:dyDescent="0.25">
      <c r="A14" s="19">
        <v>9106008534</v>
      </c>
      <c r="B14" s="19" t="s">
        <v>6347</v>
      </c>
      <c r="C14">
        <v>11677559</v>
      </c>
      <c r="D14" t="s">
        <v>129</v>
      </c>
      <c r="E14" t="s">
        <v>24</v>
      </c>
      <c r="F14" t="s">
        <v>25</v>
      </c>
      <c r="G14" t="s">
        <v>26</v>
      </c>
      <c r="H14" t="s">
        <v>130</v>
      </c>
      <c r="I14" t="s">
        <v>28</v>
      </c>
      <c r="J14" t="s">
        <v>29</v>
      </c>
      <c r="K14" t="s">
        <v>125</v>
      </c>
      <c r="L14" t="s">
        <v>126</v>
      </c>
      <c r="M14" t="s">
        <v>127</v>
      </c>
      <c r="N14" t="s">
        <v>58</v>
      </c>
      <c r="O14" t="s">
        <v>59</v>
      </c>
      <c r="P14" t="s">
        <v>60</v>
      </c>
      <c r="Q14" t="s">
        <v>37</v>
      </c>
      <c r="R14" t="s">
        <v>37</v>
      </c>
      <c r="S14" t="s">
        <v>37</v>
      </c>
      <c r="T14" t="s">
        <v>37</v>
      </c>
      <c r="U14" t="s">
        <v>38</v>
      </c>
      <c r="V14" t="s">
        <v>39</v>
      </c>
      <c r="W14" t="s">
        <v>40</v>
      </c>
      <c r="X14" t="s">
        <v>41</v>
      </c>
      <c r="Y14" t="s">
        <v>42</v>
      </c>
      <c r="Z14" t="s">
        <v>37</v>
      </c>
      <c r="AA14" t="s">
        <v>37</v>
      </c>
      <c r="AB14" t="s">
        <v>37</v>
      </c>
      <c r="AC14" t="s">
        <v>131</v>
      </c>
      <c r="AD14" t="s">
        <v>37</v>
      </c>
      <c r="AE14" t="s">
        <v>37</v>
      </c>
      <c r="AF14" s="19" t="s">
        <v>6343</v>
      </c>
      <c r="AG14" s="19">
        <v>9106008534</v>
      </c>
      <c r="AH14" t="str">
        <f t="shared" si="0"/>
        <v>9106008534-00474926</v>
      </c>
    </row>
    <row r="15" spans="1:34" x14ac:dyDescent="0.25">
      <c r="A15" s="19">
        <v>9106024388</v>
      </c>
      <c r="B15" s="19" t="s">
        <v>6452</v>
      </c>
      <c r="C15">
        <v>11681959</v>
      </c>
      <c r="D15" t="s">
        <v>132</v>
      </c>
      <c r="E15" t="s">
        <v>24</v>
      </c>
      <c r="F15" t="s">
        <v>25</v>
      </c>
      <c r="G15" t="s">
        <v>26</v>
      </c>
      <c r="H15" t="s">
        <v>133</v>
      </c>
      <c r="I15" t="s">
        <v>28</v>
      </c>
      <c r="J15" t="s">
        <v>29</v>
      </c>
      <c r="K15" t="s">
        <v>134</v>
      </c>
      <c r="L15" t="s">
        <v>135</v>
      </c>
      <c r="M15" t="s">
        <v>136</v>
      </c>
      <c r="N15" t="s">
        <v>119</v>
      </c>
      <c r="O15" t="s">
        <v>120</v>
      </c>
      <c r="P15" t="s">
        <v>121</v>
      </c>
      <c r="Q15" t="s">
        <v>37</v>
      </c>
      <c r="R15" t="s">
        <v>37</v>
      </c>
      <c r="S15" t="s">
        <v>37</v>
      </c>
      <c r="T15" t="s">
        <v>37</v>
      </c>
      <c r="U15" t="s">
        <v>38</v>
      </c>
      <c r="V15" t="s">
        <v>39</v>
      </c>
      <c r="W15" t="s">
        <v>40</v>
      </c>
      <c r="X15" t="s">
        <v>41</v>
      </c>
      <c r="Y15" t="s">
        <v>42</v>
      </c>
      <c r="Z15" t="s">
        <v>37</v>
      </c>
      <c r="AA15" t="s">
        <v>37</v>
      </c>
      <c r="AB15" t="s">
        <v>37</v>
      </c>
      <c r="AC15" t="s">
        <v>137</v>
      </c>
      <c r="AD15" t="s">
        <v>37</v>
      </c>
      <c r="AE15" t="s">
        <v>37</v>
      </c>
      <c r="AF15" s="19" t="s">
        <v>6343</v>
      </c>
      <c r="AG15" s="19">
        <v>9106024388</v>
      </c>
      <c r="AH15" t="str">
        <f t="shared" si="0"/>
        <v>9106024388-00008191</v>
      </c>
    </row>
    <row r="16" spans="1:34" x14ac:dyDescent="0.25">
      <c r="A16" s="19">
        <v>9106022957</v>
      </c>
      <c r="B16" s="19" t="s">
        <v>6388</v>
      </c>
      <c r="C16">
        <v>11677963</v>
      </c>
      <c r="D16" t="s">
        <v>138</v>
      </c>
      <c r="E16" t="s">
        <v>24</v>
      </c>
      <c r="F16" t="s">
        <v>25</v>
      </c>
      <c r="G16" t="s">
        <v>26</v>
      </c>
      <c r="H16" t="s">
        <v>139</v>
      </c>
      <c r="I16" t="s">
        <v>28</v>
      </c>
      <c r="J16" t="s">
        <v>29</v>
      </c>
      <c r="K16" t="s">
        <v>140</v>
      </c>
      <c r="L16" t="s">
        <v>141</v>
      </c>
      <c r="M16" t="s">
        <v>142</v>
      </c>
      <c r="N16" t="s">
        <v>58</v>
      </c>
      <c r="O16" t="s">
        <v>59</v>
      </c>
      <c r="P16" t="s">
        <v>60</v>
      </c>
      <c r="Q16" t="s">
        <v>37</v>
      </c>
      <c r="R16" t="s">
        <v>37</v>
      </c>
      <c r="S16" t="s">
        <v>37</v>
      </c>
      <c r="T16" t="s">
        <v>37</v>
      </c>
      <c r="U16" t="s">
        <v>38</v>
      </c>
      <c r="V16" t="s">
        <v>39</v>
      </c>
      <c r="W16" t="s">
        <v>40</v>
      </c>
      <c r="X16" t="s">
        <v>41</v>
      </c>
      <c r="Y16" t="s">
        <v>42</v>
      </c>
      <c r="Z16" t="s">
        <v>37</v>
      </c>
      <c r="AA16" t="s">
        <v>37</v>
      </c>
      <c r="AB16" t="s">
        <v>37</v>
      </c>
      <c r="AC16" t="s">
        <v>143</v>
      </c>
      <c r="AD16" t="s">
        <v>37</v>
      </c>
      <c r="AE16" t="s">
        <v>37</v>
      </c>
      <c r="AF16" s="19" t="s">
        <v>6343</v>
      </c>
      <c r="AG16" s="19">
        <v>9106022957</v>
      </c>
      <c r="AH16" t="str">
        <f t="shared" si="0"/>
        <v>9106022957-00475267</v>
      </c>
    </row>
    <row r="17" spans="1:34" x14ac:dyDescent="0.25">
      <c r="A17" s="19">
        <v>9106024662</v>
      </c>
      <c r="B17" s="19" t="s">
        <v>6464</v>
      </c>
      <c r="C17">
        <v>11681961</v>
      </c>
      <c r="D17" t="s">
        <v>144</v>
      </c>
      <c r="E17" t="s">
        <v>24</v>
      </c>
      <c r="F17" t="s">
        <v>25</v>
      </c>
      <c r="G17" t="s">
        <v>26</v>
      </c>
      <c r="H17" t="s">
        <v>145</v>
      </c>
      <c r="I17" t="s">
        <v>28</v>
      </c>
      <c r="J17" t="s">
        <v>29</v>
      </c>
      <c r="K17" t="s">
        <v>146</v>
      </c>
      <c r="L17" t="s">
        <v>147</v>
      </c>
      <c r="M17" t="s">
        <v>148</v>
      </c>
      <c r="N17" t="s">
        <v>119</v>
      </c>
      <c r="O17" t="s">
        <v>120</v>
      </c>
      <c r="P17" t="s">
        <v>121</v>
      </c>
      <c r="Q17" t="s">
        <v>37</v>
      </c>
      <c r="R17" t="s">
        <v>37</v>
      </c>
      <c r="S17" t="s">
        <v>37</v>
      </c>
      <c r="T17" t="s">
        <v>37</v>
      </c>
      <c r="U17" t="s">
        <v>38</v>
      </c>
      <c r="V17" t="s">
        <v>39</v>
      </c>
      <c r="W17" t="s">
        <v>40</v>
      </c>
      <c r="X17" t="s">
        <v>41</v>
      </c>
      <c r="Y17" t="s">
        <v>42</v>
      </c>
      <c r="Z17" t="s">
        <v>37</v>
      </c>
      <c r="AA17" t="s">
        <v>37</v>
      </c>
      <c r="AB17" t="s">
        <v>37</v>
      </c>
      <c r="AC17" t="s">
        <v>149</v>
      </c>
      <c r="AD17" t="s">
        <v>37</v>
      </c>
      <c r="AE17" t="s">
        <v>37</v>
      </c>
      <c r="AF17" s="19" t="s">
        <v>6343</v>
      </c>
      <c r="AG17" s="19">
        <v>9106024662</v>
      </c>
      <c r="AH17" t="str">
        <f t="shared" si="0"/>
        <v>9106024662-00008193</v>
      </c>
    </row>
    <row r="18" spans="1:34" x14ac:dyDescent="0.25">
      <c r="A18" s="19">
        <v>9106022541</v>
      </c>
      <c r="B18" s="19" t="s">
        <v>6376</v>
      </c>
      <c r="C18">
        <v>11681499</v>
      </c>
      <c r="D18" t="s">
        <v>150</v>
      </c>
      <c r="E18" t="s">
        <v>24</v>
      </c>
      <c r="F18" t="s">
        <v>25</v>
      </c>
      <c r="G18" t="s">
        <v>26</v>
      </c>
      <c r="H18" t="s">
        <v>151</v>
      </c>
      <c r="I18" t="s">
        <v>28</v>
      </c>
      <c r="J18" t="s">
        <v>29</v>
      </c>
      <c r="K18" t="s">
        <v>152</v>
      </c>
      <c r="L18" t="s">
        <v>153</v>
      </c>
      <c r="M18" t="s">
        <v>154</v>
      </c>
      <c r="N18" t="s">
        <v>110</v>
      </c>
      <c r="O18" t="s">
        <v>111</v>
      </c>
      <c r="P18" t="s">
        <v>112</v>
      </c>
      <c r="Q18" t="s">
        <v>37</v>
      </c>
      <c r="R18" t="s">
        <v>37</v>
      </c>
      <c r="S18" t="s">
        <v>37</v>
      </c>
      <c r="T18" t="s">
        <v>37</v>
      </c>
      <c r="U18" t="s">
        <v>38</v>
      </c>
      <c r="V18" t="s">
        <v>39</v>
      </c>
      <c r="W18" t="s">
        <v>40</v>
      </c>
      <c r="X18" t="s">
        <v>41</v>
      </c>
      <c r="Y18" t="s">
        <v>42</v>
      </c>
      <c r="Z18" t="s">
        <v>37</v>
      </c>
      <c r="AA18" t="s">
        <v>37</v>
      </c>
      <c r="AB18" t="s">
        <v>37</v>
      </c>
      <c r="AC18" t="s">
        <v>155</v>
      </c>
      <c r="AD18" t="s">
        <v>37</v>
      </c>
      <c r="AE18" t="s">
        <v>37</v>
      </c>
      <c r="AF18" s="19" t="s">
        <v>6343</v>
      </c>
      <c r="AG18" s="19">
        <v>9106022541</v>
      </c>
      <c r="AH18" t="str">
        <f t="shared" si="0"/>
        <v>9106022541-00079683</v>
      </c>
    </row>
    <row r="19" spans="1:34" x14ac:dyDescent="0.25">
      <c r="A19" s="19">
        <v>9106024313</v>
      </c>
      <c r="B19" s="19" t="s">
        <v>6450</v>
      </c>
      <c r="C19">
        <v>11679371</v>
      </c>
      <c r="D19" t="s">
        <v>156</v>
      </c>
      <c r="E19" t="s">
        <v>24</v>
      </c>
      <c r="F19" t="s">
        <v>25</v>
      </c>
      <c r="G19" t="s">
        <v>26</v>
      </c>
      <c r="H19" t="s">
        <v>157</v>
      </c>
      <c r="I19" t="s">
        <v>28</v>
      </c>
      <c r="J19" t="s">
        <v>29</v>
      </c>
      <c r="K19" t="s">
        <v>134</v>
      </c>
      <c r="L19" t="s">
        <v>135</v>
      </c>
      <c r="M19" t="s">
        <v>136</v>
      </c>
      <c r="N19" t="s">
        <v>79</v>
      </c>
      <c r="O19" t="s">
        <v>80</v>
      </c>
      <c r="P19" t="s">
        <v>81</v>
      </c>
      <c r="Q19" t="s">
        <v>82</v>
      </c>
      <c r="R19" t="s">
        <v>37</v>
      </c>
      <c r="S19" t="s">
        <v>37</v>
      </c>
      <c r="T19" t="s">
        <v>37</v>
      </c>
      <c r="U19" t="s">
        <v>38</v>
      </c>
      <c r="V19" t="s">
        <v>39</v>
      </c>
      <c r="W19" t="s">
        <v>40</v>
      </c>
      <c r="X19" t="s">
        <v>41</v>
      </c>
      <c r="Y19" t="s">
        <v>42</v>
      </c>
      <c r="Z19" t="s">
        <v>37</v>
      </c>
      <c r="AA19" t="s">
        <v>37</v>
      </c>
      <c r="AB19" t="s">
        <v>37</v>
      </c>
      <c r="AC19" t="s">
        <v>158</v>
      </c>
      <c r="AD19" t="s">
        <v>37</v>
      </c>
      <c r="AE19" t="s">
        <v>37</v>
      </c>
      <c r="AF19" s="19" t="s">
        <v>6343</v>
      </c>
      <c r="AG19" s="19">
        <v>9106024313</v>
      </c>
      <c r="AH19" t="str">
        <f t="shared" si="0"/>
        <v>9106024313-00046801</v>
      </c>
    </row>
    <row r="20" spans="1:34" x14ac:dyDescent="0.25">
      <c r="A20" s="19">
        <v>9106023880</v>
      </c>
      <c r="B20" s="19" t="s">
        <v>6423</v>
      </c>
      <c r="C20">
        <v>11682315</v>
      </c>
      <c r="D20" t="s">
        <v>159</v>
      </c>
      <c r="E20" t="s">
        <v>24</v>
      </c>
      <c r="F20" t="s">
        <v>25</v>
      </c>
      <c r="G20" t="s">
        <v>26</v>
      </c>
      <c r="H20" t="s">
        <v>160</v>
      </c>
      <c r="I20" t="s">
        <v>28</v>
      </c>
      <c r="J20" t="s">
        <v>29</v>
      </c>
      <c r="K20" t="s">
        <v>161</v>
      </c>
      <c r="L20" t="s">
        <v>162</v>
      </c>
      <c r="M20" t="s">
        <v>163</v>
      </c>
      <c r="N20" t="s">
        <v>33</v>
      </c>
      <c r="O20" t="s">
        <v>34</v>
      </c>
      <c r="P20" t="s">
        <v>35</v>
      </c>
      <c r="Q20" t="s">
        <v>36</v>
      </c>
      <c r="R20" t="s">
        <v>37</v>
      </c>
      <c r="S20" t="s">
        <v>37</v>
      </c>
      <c r="T20" t="s">
        <v>37</v>
      </c>
      <c r="U20" t="s">
        <v>38</v>
      </c>
      <c r="V20" t="s">
        <v>39</v>
      </c>
      <c r="W20" t="s">
        <v>40</v>
      </c>
      <c r="X20" t="s">
        <v>41</v>
      </c>
      <c r="Y20" t="s">
        <v>42</v>
      </c>
      <c r="Z20" t="s">
        <v>37</v>
      </c>
      <c r="AA20" t="s">
        <v>37</v>
      </c>
      <c r="AB20" t="s">
        <v>37</v>
      </c>
      <c r="AC20" t="s">
        <v>164</v>
      </c>
      <c r="AD20" t="s">
        <v>37</v>
      </c>
      <c r="AE20" t="s">
        <v>37</v>
      </c>
      <c r="AF20" s="19" t="s">
        <v>6343</v>
      </c>
      <c r="AG20" s="19">
        <v>9106023880</v>
      </c>
      <c r="AH20" t="str">
        <f t="shared" si="0"/>
        <v>9106023880-00157894</v>
      </c>
    </row>
    <row r="21" spans="1:34" x14ac:dyDescent="0.25">
      <c r="A21" s="19">
        <v>9106024800</v>
      </c>
      <c r="B21" s="19" t="s">
        <v>6467</v>
      </c>
      <c r="C21">
        <v>11679556</v>
      </c>
      <c r="D21" t="s">
        <v>165</v>
      </c>
      <c r="E21" t="s">
        <v>24</v>
      </c>
      <c r="F21" t="s">
        <v>25</v>
      </c>
      <c r="G21" t="s">
        <v>26</v>
      </c>
      <c r="H21" t="s">
        <v>166</v>
      </c>
      <c r="I21" t="s">
        <v>28</v>
      </c>
      <c r="J21" t="s">
        <v>29</v>
      </c>
      <c r="K21" t="s">
        <v>167</v>
      </c>
      <c r="L21" t="s">
        <v>168</v>
      </c>
      <c r="M21" t="s">
        <v>169</v>
      </c>
      <c r="N21" t="s">
        <v>170</v>
      </c>
      <c r="O21" t="s">
        <v>171</v>
      </c>
      <c r="P21" t="s">
        <v>172</v>
      </c>
      <c r="Q21" t="s">
        <v>37</v>
      </c>
      <c r="R21" t="s">
        <v>37</v>
      </c>
      <c r="S21" t="s">
        <v>37</v>
      </c>
      <c r="T21" t="s">
        <v>37</v>
      </c>
      <c r="U21" t="s">
        <v>38</v>
      </c>
      <c r="V21" t="s">
        <v>39</v>
      </c>
      <c r="W21" t="s">
        <v>40</v>
      </c>
      <c r="X21" t="s">
        <v>41</v>
      </c>
      <c r="Y21" t="s">
        <v>42</v>
      </c>
      <c r="Z21" t="s">
        <v>37</v>
      </c>
      <c r="AA21" t="s">
        <v>37</v>
      </c>
      <c r="AB21" t="s">
        <v>37</v>
      </c>
      <c r="AC21" t="s">
        <v>173</v>
      </c>
      <c r="AD21" t="s">
        <v>37</v>
      </c>
      <c r="AE21" t="s">
        <v>37</v>
      </c>
      <c r="AF21" s="19" t="s">
        <v>6343</v>
      </c>
      <c r="AG21" s="19">
        <v>9106024800</v>
      </c>
      <c r="AH21" t="str">
        <f t="shared" si="0"/>
        <v>9106024800-00003784</v>
      </c>
    </row>
    <row r="22" spans="1:34" x14ac:dyDescent="0.25">
      <c r="A22" s="19">
        <v>9106023902</v>
      </c>
      <c r="B22" s="19" t="s">
        <v>6425</v>
      </c>
      <c r="C22">
        <v>11682318</v>
      </c>
      <c r="D22" t="s">
        <v>174</v>
      </c>
      <c r="E22" t="s">
        <v>24</v>
      </c>
      <c r="F22" t="s">
        <v>25</v>
      </c>
      <c r="G22" t="s">
        <v>26</v>
      </c>
      <c r="H22" t="s">
        <v>175</v>
      </c>
      <c r="I22" t="s">
        <v>28</v>
      </c>
      <c r="J22" t="s">
        <v>29</v>
      </c>
      <c r="K22" t="s">
        <v>176</v>
      </c>
      <c r="L22" t="s">
        <v>177</v>
      </c>
      <c r="M22" t="s">
        <v>178</v>
      </c>
      <c r="N22" t="s">
        <v>33</v>
      </c>
      <c r="O22" t="s">
        <v>34</v>
      </c>
      <c r="P22" t="s">
        <v>35</v>
      </c>
      <c r="Q22" t="s">
        <v>36</v>
      </c>
      <c r="R22" t="s">
        <v>37</v>
      </c>
      <c r="S22" t="s">
        <v>37</v>
      </c>
      <c r="T22" t="s">
        <v>37</v>
      </c>
      <c r="U22" t="s">
        <v>38</v>
      </c>
      <c r="V22" t="s">
        <v>39</v>
      </c>
      <c r="W22" t="s">
        <v>40</v>
      </c>
      <c r="X22" t="s">
        <v>41</v>
      </c>
      <c r="Y22" t="s">
        <v>42</v>
      </c>
      <c r="Z22" t="s">
        <v>37</v>
      </c>
      <c r="AA22" t="s">
        <v>37</v>
      </c>
      <c r="AB22" t="s">
        <v>37</v>
      </c>
      <c r="AC22" t="s">
        <v>179</v>
      </c>
      <c r="AD22" t="s">
        <v>37</v>
      </c>
      <c r="AE22" t="s">
        <v>37</v>
      </c>
      <c r="AF22" s="19" t="s">
        <v>6343</v>
      </c>
      <c r="AG22" s="19">
        <v>9106023902</v>
      </c>
      <c r="AH22" t="str">
        <f t="shared" si="0"/>
        <v>9106023902-00157897</v>
      </c>
    </row>
    <row r="23" spans="1:34" x14ac:dyDescent="0.25">
      <c r="A23" s="19">
        <v>9106018450</v>
      </c>
      <c r="B23" s="19" t="s">
        <v>6349</v>
      </c>
      <c r="C23">
        <v>11679286</v>
      </c>
      <c r="D23" t="s">
        <v>180</v>
      </c>
      <c r="E23" t="s">
        <v>24</v>
      </c>
      <c r="F23" t="s">
        <v>25</v>
      </c>
      <c r="G23" t="s">
        <v>26</v>
      </c>
      <c r="H23" t="s">
        <v>181</v>
      </c>
      <c r="I23" t="s">
        <v>28</v>
      </c>
      <c r="J23" t="s">
        <v>29</v>
      </c>
      <c r="K23" t="s">
        <v>182</v>
      </c>
      <c r="L23" t="s">
        <v>183</v>
      </c>
      <c r="M23" t="s">
        <v>184</v>
      </c>
      <c r="N23" t="s">
        <v>79</v>
      </c>
      <c r="O23" t="s">
        <v>80</v>
      </c>
      <c r="P23" t="s">
        <v>81</v>
      </c>
      <c r="Q23" t="s">
        <v>82</v>
      </c>
      <c r="R23" t="s">
        <v>37</v>
      </c>
      <c r="S23" t="s">
        <v>37</v>
      </c>
      <c r="T23" t="s">
        <v>37</v>
      </c>
      <c r="U23" t="s">
        <v>38</v>
      </c>
      <c r="V23" t="s">
        <v>39</v>
      </c>
      <c r="W23" t="s">
        <v>40</v>
      </c>
      <c r="X23" t="s">
        <v>41</v>
      </c>
      <c r="Y23" t="s">
        <v>42</v>
      </c>
      <c r="Z23" t="s">
        <v>37</v>
      </c>
      <c r="AA23" t="s">
        <v>37</v>
      </c>
      <c r="AB23" t="s">
        <v>37</v>
      </c>
      <c r="AC23" t="s">
        <v>185</v>
      </c>
      <c r="AD23" t="s">
        <v>37</v>
      </c>
      <c r="AE23" t="s">
        <v>37</v>
      </c>
      <c r="AF23" s="19" t="s">
        <v>6343</v>
      </c>
      <c r="AG23" s="19">
        <v>9106018450</v>
      </c>
      <c r="AH23" t="str">
        <f t="shared" si="0"/>
        <v>9106018450-00046720</v>
      </c>
    </row>
    <row r="24" spans="1:34" x14ac:dyDescent="0.25">
      <c r="A24" s="19">
        <v>9106025130</v>
      </c>
      <c r="B24" s="19" t="s">
        <v>6477</v>
      </c>
      <c r="C24">
        <v>11681692</v>
      </c>
      <c r="D24" t="s">
        <v>186</v>
      </c>
      <c r="E24" t="s">
        <v>24</v>
      </c>
      <c r="F24" t="s">
        <v>25</v>
      </c>
      <c r="G24" t="s">
        <v>26</v>
      </c>
      <c r="H24" t="s">
        <v>187</v>
      </c>
      <c r="I24" t="s">
        <v>28</v>
      </c>
      <c r="J24" t="s">
        <v>29</v>
      </c>
      <c r="K24" t="s">
        <v>188</v>
      </c>
      <c r="L24" t="s">
        <v>189</v>
      </c>
      <c r="M24" t="s">
        <v>190</v>
      </c>
      <c r="N24" t="s">
        <v>110</v>
      </c>
      <c r="O24" t="s">
        <v>111</v>
      </c>
      <c r="P24" t="s">
        <v>112</v>
      </c>
      <c r="Q24" t="s">
        <v>37</v>
      </c>
      <c r="R24" t="s">
        <v>37</v>
      </c>
      <c r="S24" t="s">
        <v>37</v>
      </c>
      <c r="T24" t="s">
        <v>37</v>
      </c>
      <c r="U24" t="s">
        <v>38</v>
      </c>
      <c r="V24" t="s">
        <v>39</v>
      </c>
      <c r="W24" t="s">
        <v>40</v>
      </c>
      <c r="X24" t="s">
        <v>41</v>
      </c>
      <c r="Y24" t="s">
        <v>42</v>
      </c>
      <c r="Z24" t="s">
        <v>37</v>
      </c>
      <c r="AA24" t="s">
        <v>37</v>
      </c>
      <c r="AB24" t="s">
        <v>37</v>
      </c>
      <c r="AC24" t="s">
        <v>191</v>
      </c>
      <c r="AD24" t="s">
        <v>37</v>
      </c>
      <c r="AE24" t="s">
        <v>37</v>
      </c>
      <c r="AF24" s="19" t="s">
        <v>6343</v>
      </c>
      <c r="AG24" s="19">
        <v>9106025130</v>
      </c>
      <c r="AH24" t="str">
        <f t="shared" si="0"/>
        <v>9106025130-00079871</v>
      </c>
    </row>
    <row r="25" spans="1:34" x14ac:dyDescent="0.25">
      <c r="A25" s="19">
        <v>9106023924</v>
      </c>
      <c r="B25" s="19" t="s">
        <v>6428</v>
      </c>
      <c r="C25">
        <v>11682322</v>
      </c>
      <c r="D25" t="s">
        <v>192</v>
      </c>
      <c r="E25" t="s">
        <v>24</v>
      </c>
      <c r="F25" t="s">
        <v>25</v>
      </c>
      <c r="G25" t="s">
        <v>26</v>
      </c>
      <c r="H25" t="s">
        <v>193</v>
      </c>
      <c r="I25" t="s">
        <v>28</v>
      </c>
      <c r="J25" t="s">
        <v>29</v>
      </c>
      <c r="K25" t="s">
        <v>194</v>
      </c>
      <c r="L25" t="s">
        <v>195</v>
      </c>
      <c r="M25" t="s">
        <v>196</v>
      </c>
      <c r="N25" t="s">
        <v>33</v>
      </c>
      <c r="O25" t="s">
        <v>34</v>
      </c>
      <c r="P25" t="s">
        <v>35</v>
      </c>
      <c r="Q25" t="s">
        <v>36</v>
      </c>
      <c r="R25" t="s">
        <v>37</v>
      </c>
      <c r="S25" t="s">
        <v>37</v>
      </c>
      <c r="T25" t="s">
        <v>37</v>
      </c>
      <c r="U25" t="s">
        <v>38</v>
      </c>
      <c r="V25" t="s">
        <v>39</v>
      </c>
      <c r="W25" t="s">
        <v>40</v>
      </c>
      <c r="X25" t="s">
        <v>41</v>
      </c>
      <c r="Y25" t="s">
        <v>42</v>
      </c>
      <c r="Z25" t="s">
        <v>37</v>
      </c>
      <c r="AA25" t="s">
        <v>37</v>
      </c>
      <c r="AB25" t="s">
        <v>37</v>
      </c>
      <c r="AC25" t="s">
        <v>197</v>
      </c>
      <c r="AD25" t="s">
        <v>37</v>
      </c>
      <c r="AE25" t="s">
        <v>37</v>
      </c>
      <c r="AF25" s="19" t="s">
        <v>6343</v>
      </c>
      <c r="AG25" s="19">
        <v>9106023924</v>
      </c>
      <c r="AH25" t="str">
        <f t="shared" si="0"/>
        <v>9106023924-00157901</v>
      </c>
    </row>
    <row r="26" spans="1:34" x14ac:dyDescent="0.25">
      <c r="A26" s="19">
        <v>9106024428</v>
      </c>
      <c r="B26" s="19" t="s">
        <v>6454</v>
      </c>
      <c r="C26">
        <v>11678453</v>
      </c>
      <c r="D26" t="s">
        <v>198</v>
      </c>
      <c r="E26" t="s">
        <v>24</v>
      </c>
      <c r="F26" t="s">
        <v>25</v>
      </c>
      <c r="G26" t="s">
        <v>26</v>
      </c>
      <c r="H26" t="s">
        <v>199</v>
      </c>
      <c r="I26" t="s">
        <v>28</v>
      </c>
      <c r="J26" t="s">
        <v>29</v>
      </c>
      <c r="K26" t="s">
        <v>200</v>
      </c>
      <c r="L26" t="s">
        <v>201</v>
      </c>
      <c r="M26" t="s">
        <v>202</v>
      </c>
      <c r="N26" t="s">
        <v>58</v>
      </c>
      <c r="O26" t="s">
        <v>59</v>
      </c>
      <c r="P26" t="s">
        <v>60</v>
      </c>
      <c r="Q26" t="s">
        <v>37</v>
      </c>
      <c r="R26" t="s">
        <v>37</v>
      </c>
      <c r="S26" t="s">
        <v>37</v>
      </c>
      <c r="T26" t="s">
        <v>37</v>
      </c>
      <c r="U26" t="s">
        <v>38</v>
      </c>
      <c r="V26" t="s">
        <v>39</v>
      </c>
      <c r="W26" t="s">
        <v>40</v>
      </c>
      <c r="X26" t="s">
        <v>41</v>
      </c>
      <c r="Y26" t="s">
        <v>42</v>
      </c>
      <c r="Z26" t="s">
        <v>37</v>
      </c>
      <c r="AA26" t="s">
        <v>37</v>
      </c>
      <c r="AB26" t="s">
        <v>37</v>
      </c>
      <c r="AC26" t="s">
        <v>203</v>
      </c>
      <c r="AD26" t="s">
        <v>37</v>
      </c>
      <c r="AE26" t="s">
        <v>37</v>
      </c>
      <c r="AF26" s="19" t="s">
        <v>6343</v>
      </c>
      <c r="AG26" s="19">
        <v>9106024428</v>
      </c>
      <c r="AH26" t="str">
        <f t="shared" si="0"/>
        <v>9106024428-00475693</v>
      </c>
    </row>
    <row r="27" spans="1:34" x14ac:dyDescent="0.25">
      <c r="A27" s="19">
        <v>9106025574</v>
      </c>
      <c r="B27" s="19" t="s">
        <v>6501</v>
      </c>
      <c r="C27">
        <v>11678829</v>
      </c>
      <c r="D27" t="s">
        <v>204</v>
      </c>
      <c r="E27" t="s">
        <v>24</v>
      </c>
      <c r="F27" t="s">
        <v>25</v>
      </c>
      <c r="G27" t="s">
        <v>26</v>
      </c>
      <c r="H27" t="s">
        <v>205</v>
      </c>
      <c r="I27" t="s">
        <v>28</v>
      </c>
      <c r="J27" t="s">
        <v>29</v>
      </c>
      <c r="K27" t="s">
        <v>206</v>
      </c>
      <c r="L27" t="s">
        <v>207</v>
      </c>
      <c r="M27" t="s">
        <v>208</v>
      </c>
      <c r="N27" t="s">
        <v>58</v>
      </c>
      <c r="O27" t="s">
        <v>59</v>
      </c>
      <c r="P27" t="s">
        <v>60</v>
      </c>
      <c r="Q27" t="s">
        <v>37</v>
      </c>
      <c r="R27" t="s">
        <v>37</v>
      </c>
      <c r="S27" t="s">
        <v>37</v>
      </c>
      <c r="T27" t="s">
        <v>37</v>
      </c>
      <c r="U27" t="s">
        <v>38</v>
      </c>
      <c r="V27" t="s">
        <v>39</v>
      </c>
      <c r="W27" t="s">
        <v>40</v>
      </c>
      <c r="X27" t="s">
        <v>41</v>
      </c>
      <c r="Y27" t="s">
        <v>42</v>
      </c>
      <c r="Z27" t="s">
        <v>37</v>
      </c>
      <c r="AA27" t="s">
        <v>37</v>
      </c>
      <c r="AB27" t="s">
        <v>37</v>
      </c>
      <c r="AC27" t="s">
        <v>209</v>
      </c>
      <c r="AD27" t="s">
        <v>37</v>
      </c>
      <c r="AE27" t="s">
        <v>37</v>
      </c>
      <c r="AF27" s="19" t="s">
        <v>6343</v>
      </c>
      <c r="AG27" s="19">
        <v>9106025574</v>
      </c>
      <c r="AH27" t="str">
        <f t="shared" si="0"/>
        <v>9106025574-00476049</v>
      </c>
    </row>
    <row r="28" spans="1:34" x14ac:dyDescent="0.25">
      <c r="A28" s="19">
        <v>9106024976</v>
      </c>
      <c r="B28" s="19" t="s">
        <v>6472</v>
      </c>
      <c r="C28">
        <v>11681965</v>
      </c>
      <c r="D28" t="s">
        <v>210</v>
      </c>
      <c r="E28" t="s">
        <v>24</v>
      </c>
      <c r="F28" t="s">
        <v>25</v>
      </c>
      <c r="G28" t="s">
        <v>26</v>
      </c>
      <c r="H28" t="s">
        <v>211</v>
      </c>
      <c r="I28" t="s">
        <v>28</v>
      </c>
      <c r="J28" t="s">
        <v>29</v>
      </c>
      <c r="K28" t="s">
        <v>125</v>
      </c>
      <c r="L28" t="s">
        <v>126</v>
      </c>
      <c r="M28" t="s">
        <v>127</v>
      </c>
      <c r="N28" t="s">
        <v>119</v>
      </c>
      <c r="O28" t="s">
        <v>120</v>
      </c>
      <c r="P28" t="s">
        <v>121</v>
      </c>
      <c r="Q28" t="s">
        <v>37</v>
      </c>
      <c r="R28" t="s">
        <v>37</v>
      </c>
      <c r="S28" t="s">
        <v>37</v>
      </c>
      <c r="T28" t="s">
        <v>37</v>
      </c>
      <c r="U28" t="s">
        <v>38</v>
      </c>
      <c r="V28" t="s">
        <v>39</v>
      </c>
      <c r="W28" t="s">
        <v>40</v>
      </c>
      <c r="X28" t="s">
        <v>41</v>
      </c>
      <c r="Y28" t="s">
        <v>42</v>
      </c>
      <c r="Z28" t="s">
        <v>37</v>
      </c>
      <c r="AA28" t="s">
        <v>37</v>
      </c>
      <c r="AB28" t="s">
        <v>37</v>
      </c>
      <c r="AC28" t="s">
        <v>212</v>
      </c>
      <c r="AD28" t="s">
        <v>37</v>
      </c>
      <c r="AE28" t="s">
        <v>37</v>
      </c>
      <c r="AF28" s="19" t="s">
        <v>6343</v>
      </c>
      <c r="AG28" s="19">
        <v>9106024976</v>
      </c>
      <c r="AH28" t="str">
        <f t="shared" si="0"/>
        <v>9106024976-00008197</v>
      </c>
    </row>
    <row r="29" spans="1:34" x14ac:dyDescent="0.25">
      <c r="A29" s="19">
        <v>9106025608</v>
      </c>
      <c r="B29" s="19" t="s">
        <v>6500</v>
      </c>
      <c r="C29">
        <v>11678835</v>
      </c>
      <c r="D29" t="s">
        <v>213</v>
      </c>
      <c r="E29" t="s">
        <v>24</v>
      </c>
      <c r="F29" t="s">
        <v>25</v>
      </c>
      <c r="G29" t="s">
        <v>26</v>
      </c>
      <c r="H29" t="s">
        <v>214</v>
      </c>
      <c r="I29" t="s">
        <v>28</v>
      </c>
      <c r="J29" t="s">
        <v>29</v>
      </c>
      <c r="K29" t="s">
        <v>215</v>
      </c>
      <c r="L29" t="s">
        <v>216</v>
      </c>
      <c r="M29" t="s">
        <v>217</v>
      </c>
      <c r="N29" t="s">
        <v>58</v>
      </c>
      <c r="O29" t="s">
        <v>59</v>
      </c>
      <c r="P29" t="s">
        <v>60</v>
      </c>
      <c r="Q29" t="s">
        <v>37</v>
      </c>
      <c r="R29" t="s">
        <v>37</v>
      </c>
      <c r="S29" t="s">
        <v>37</v>
      </c>
      <c r="T29" t="s">
        <v>37</v>
      </c>
      <c r="U29" t="s">
        <v>38</v>
      </c>
      <c r="V29" t="s">
        <v>39</v>
      </c>
      <c r="W29" t="s">
        <v>40</v>
      </c>
      <c r="X29" t="s">
        <v>41</v>
      </c>
      <c r="Y29" t="s">
        <v>42</v>
      </c>
      <c r="Z29" t="s">
        <v>37</v>
      </c>
      <c r="AA29" t="s">
        <v>37</v>
      </c>
      <c r="AB29" t="s">
        <v>37</v>
      </c>
      <c r="AC29" t="s">
        <v>218</v>
      </c>
      <c r="AD29" t="s">
        <v>37</v>
      </c>
      <c r="AE29" t="s">
        <v>37</v>
      </c>
      <c r="AF29" s="19" t="s">
        <v>6343</v>
      </c>
      <c r="AG29" s="19">
        <v>9106025608</v>
      </c>
      <c r="AH29" t="str">
        <f t="shared" si="0"/>
        <v>9106025608-00476055</v>
      </c>
    </row>
    <row r="30" spans="1:34" x14ac:dyDescent="0.25">
      <c r="A30" s="19">
        <v>9106025231</v>
      </c>
      <c r="B30" s="19" t="s">
        <v>6480</v>
      </c>
      <c r="C30">
        <v>11681696</v>
      </c>
      <c r="D30" t="s">
        <v>219</v>
      </c>
      <c r="E30" t="s">
        <v>24</v>
      </c>
      <c r="F30" t="s">
        <v>25</v>
      </c>
      <c r="G30" t="s">
        <v>26</v>
      </c>
      <c r="H30" t="s">
        <v>220</v>
      </c>
      <c r="I30" t="s">
        <v>28</v>
      </c>
      <c r="J30" t="s">
        <v>29</v>
      </c>
      <c r="K30" t="s">
        <v>221</v>
      </c>
      <c r="L30" t="s">
        <v>222</v>
      </c>
      <c r="M30" t="s">
        <v>223</v>
      </c>
      <c r="N30" t="s">
        <v>110</v>
      </c>
      <c r="O30" t="s">
        <v>111</v>
      </c>
      <c r="P30" t="s">
        <v>112</v>
      </c>
      <c r="Q30" t="s">
        <v>37</v>
      </c>
      <c r="R30" t="s">
        <v>37</v>
      </c>
      <c r="S30" t="s">
        <v>37</v>
      </c>
      <c r="T30" t="s">
        <v>37</v>
      </c>
      <c r="U30" t="s">
        <v>38</v>
      </c>
      <c r="V30" t="s">
        <v>39</v>
      </c>
      <c r="W30" t="s">
        <v>40</v>
      </c>
      <c r="X30" t="s">
        <v>41</v>
      </c>
      <c r="Y30" t="s">
        <v>42</v>
      </c>
      <c r="Z30" t="s">
        <v>37</v>
      </c>
      <c r="AA30" t="s">
        <v>37</v>
      </c>
      <c r="AB30" t="s">
        <v>37</v>
      </c>
      <c r="AC30" t="s">
        <v>224</v>
      </c>
      <c r="AD30" t="s">
        <v>37</v>
      </c>
      <c r="AE30" t="s">
        <v>37</v>
      </c>
      <c r="AF30" s="19" t="s">
        <v>6343</v>
      </c>
      <c r="AG30" s="19">
        <v>9106025231</v>
      </c>
      <c r="AH30" t="str">
        <f t="shared" si="0"/>
        <v>9106025231-00079875</v>
      </c>
    </row>
    <row r="31" spans="1:34" x14ac:dyDescent="0.25">
      <c r="A31" s="19">
        <v>9106024168</v>
      </c>
      <c r="B31" s="19" t="s">
        <v>6436</v>
      </c>
      <c r="C31">
        <v>11678366</v>
      </c>
      <c r="D31" t="s">
        <v>225</v>
      </c>
      <c r="E31" t="s">
        <v>24</v>
      </c>
      <c r="F31" t="s">
        <v>25</v>
      </c>
      <c r="G31" t="s">
        <v>26</v>
      </c>
      <c r="H31" t="s">
        <v>226</v>
      </c>
      <c r="I31" t="s">
        <v>28</v>
      </c>
      <c r="J31" t="s">
        <v>29</v>
      </c>
      <c r="K31" t="s">
        <v>227</v>
      </c>
      <c r="L31" t="s">
        <v>228</v>
      </c>
      <c r="M31" t="s">
        <v>229</v>
      </c>
      <c r="N31" t="s">
        <v>58</v>
      </c>
      <c r="O31" t="s">
        <v>59</v>
      </c>
      <c r="P31" t="s">
        <v>60</v>
      </c>
      <c r="Q31" t="s">
        <v>37</v>
      </c>
      <c r="R31" t="s">
        <v>37</v>
      </c>
      <c r="S31" t="s">
        <v>37</v>
      </c>
      <c r="T31" t="s">
        <v>37</v>
      </c>
      <c r="U31" t="s">
        <v>38</v>
      </c>
      <c r="V31" t="s">
        <v>39</v>
      </c>
      <c r="W31" t="s">
        <v>40</v>
      </c>
      <c r="X31" t="s">
        <v>41</v>
      </c>
      <c r="Y31" t="s">
        <v>42</v>
      </c>
      <c r="Z31" t="s">
        <v>37</v>
      </c>
      <c r="AA31" t="s">
        <v>37</v>
      </c>
      <c r="AB31" t="s">
        <v>37</v>
      </c>
      <c r="AC31" t="s">
        <v>230</v>
      </c>
      <c r="AD31" t="s">
        <v>37</v>
      </c>
      <c r="AE31" t="s">
        <v>37</v>
      </c>
      <c r="AF31" s="19" t="s">
        <v>6343</v>
      </c>
      <c r="AG31" s="19">
        <v>9106024168</v>
      </c>
      <c r="AH31" t="str">
        <f t="shared" si="0"/>
        <v>9106024168-00475611</v>
      </c>
    </row>
    <row r="32" spans="1:34" x14ac:dyDescent="0.25">
      <c r="A32" s="19">
        <v>9106024171</v>
      </c>
      <c r="B32" s="19" t="s">
        <v>6440</v>
      </c>
      <c r="C32">
        <v>11678367</v>
      </c>
      <c r="D32" t="s">
        <v>231</v>
      </c>
      <c r="E32" t="s">
        <v>24</v>
      </c>
      <c r="F32" t="s">
        <v>25</v>
      </c>
      <c r="G32" t="s">
        <v>26</v>
      </c>
      <c r="H32" t="s">
        <v>232</v>
      </c>
      <c r="I32" t="s">
        <v>28</v>
      </c>
      <c r="J32" t="s">
        <v>29</v>
      </c>
      <c r="K32" t="s">
        <v>233</v>
      </c>
      <c r="L32" t="s">
        <v>234</v>
      </c>
      <c r="M32" t="s">
        <v>235</v>
      </c>
      <c r="N32" t="s">
        <v>58</v>
      </c>
      <c r="O32" t="s">
        <v>59</v>
      </c>
      <c r="P32" t="s">
        <v>60</v>
      </c>
      <c r="Q32" t="s">
        <v>37</v>
      </c>
      <c r="R32" t="s">
        <v>37</v>
      </c>
      <c r="S32" t="s">
        <v>37</v>
      </c>
      <c r="T32" t="s">
        <v>37</v>
      </c>
      <c r="U32" t="s">
        <v>38</v>
      </c>
      <c r="V32" t="s">
        <v>39</v>
      </c>
      <c r="W32" t="s">
        <v>40</v>
      </c>
      <c r="X32" t="s">
        <v>41</v>
      </c>
      <c r="Y32" t="s">
        <v>42</v>
      </c>
      <c r="Z32" t="s">
        <v>37</v>
      </c>
      <c r="AA32" t="s">
        <v>37</v>
      </c>
      <c r="AB32" t="s">
        <v>37</v>
      </c>
      <c r="AC32" t="s">
        <v>236</v>
      </c>
      <c r="AD32" t="s">
        <v>37</v>
      </c>
      <c r="AE32" t="s">
        <v>37</v>
      </c>
      <c r="AF32" s="19" t="s">
        <v>6343</v>
      </c>
      <c r="AG32" s="19">
        <v>9106024171</v>
      </c>
      <c r="AH32" t="str">
        <f t="shared" si="0"/>
        <v>9106024171-00475612</v>
      </c>
    </row>
    <row r="33" spans="1:34" x14ac:dyDescent="0.25">
      <c r="A33" s="19">
        <v>9106023424</v>
      </c>
      <c r="B33" s="19" t="s">
        <v>6407</v>
      </c>
      <c r="C33">
        <v>11683147</v>
      </c>
      <c r="D33" t="s">
        <v>237</v>
      </c>
      <c r="E33" t="s">
        <v>24</v>
      </c>
      <c r="F33" t="s">
        <v>25</v>
      </c>
      <c r="G33" t="s">
        <v>26</v>
      </c>
      <c r="H33" t="s">
        <v>238</v>
      </c>
      <c r="I33" t="s">
        <v>28</v>
      </c>
      <c r="J33" t="s">
        <v>29</v>
      </c>
      <c r="K33" t="s">
        <v>239</v>
      </c>
      <c r="L33" t="s">
        <v>240</v>
      </c>
      <c r="M33" t="s">
        <v>241</v>
      </c>
      <c r="N33" t="s">
        <v>242</v>
      </c>
      <c r="O33" t="s">
        <v>243</v>
      </c>
      <c r="P33" t="s">
        <v>244</v>
      </c>
      <c r="Q33" t="s">
        <v>37</v>
      </c>
      <c r="R33" t="s">
        <v>37</v>
      </c>
      <c r="S33" t="s">
        <v>37</v>
      </c>
      <c r="T33" t="s">
        <v>37</v>
      </c>
      <c r="U33" t="s">
        <v>38</v>
      </c>
      <c r="V33" t="s">
        <v>39</v>
      </c>
      <c r="W33" t="s">
        <v>40</v>
      </c>
      <c r="X33" t="s">
        <v>41</v>
      </c>
      <c r="Y33" t="s">
        <v>42</v>
      </c>
      <c r="Z33" t="s">
        <v>37</v>
      </c>
      <c r="AA33" t="s">
        <v>37</v>
      </c>
      <c r="AB33" t="s">
        <v>37</v>
      </c>
      <c r="AC33" t="s">
        <v>245</v>
      </c>
      <c r="AD33" t="s">
        <v>37</v>
      </c>
      <c r="AE33" t="s">
        <v>37</v>
      </c>
      <c r="AF33" s="19" t="s">
        <v>6343</v>
      </c>
      <c r="AG33" s="19">
        <v>9106023424</v>
      </c>
      <c r="AH33" t="str">
        <f t="shared" si="0"/>
        <v>9106023424-00006322</v>
      </c>
    </row>
    <row r="34" spans="1:34" x14ac:dyDescent="0.25">
      <c r="A34" s="19">
        <v>9106025447</v>
      </c>
      <c r="B34" s="19" t="s">
        <v>6488</v>
      </c>
      <c r="C34">
        <v>11681973</v>
      </c>
      <c r="D34" t="s">
        <v>246</v>
      </c>
      <c r="E34" t="s">
        <v>24</v>
      </c>
      <c r="F34" t="s">
        <v>25</v>
      </c>
      <c r="G34" t="s">
        <v>26</v>
      </c>
      <c r="H34" t="s">
        <v>247</v>
      </c>
      <c r="I34" t="s">
        <v>28</v>
      </c>
      <c r="J34" t="s">
        <v>29</v>
      </c>
      <c r="K34" t="s">
        <v>248</v>
      </c>
      <c r="L34" t="s">
        <v>249</v>
      </c>
      <c r="M34" t="s">
        <v>250</v>
      </c>
      <c r="N34" t="s">
        <v>119</v>
      </c>
      <c r="O34" t="s">
        <v>120</v>
      </c>
      <c r="P34" t="s">
        <v>121</v>
      </c>
      <c r="Q34" t="s">
        <v>37</v>
      </c>
      <c r="R34" t="s">
        <v>37</v>
      </c>
      <c r="S34" t="s">
        <v>37</v>
      </c>
      <c r="T34" t="s">
        <v>37</v>
      </c>
      <c r="U34" t="s">
        <v>38</v>
      </c>
      <c r="V34" t="s">
        <v>39</v>
      </c>
      <c r="W34" t="s">
        <v>40</v>
      </c>
      <c r="X34" t="s">
        <v>41</v>
      </c>
      <c r="Y34" t="s">
        <v>42</v>
      </c>
      <c r="Z34" t="s">
        <v>37</v>
      </c>
      <c r="AA34" t="s">
        <v>37</v>
      </c>
      <c r="AB34" t="s">
        <v>37</v>
      </c>
      <c r="AC34" t="s">
        <v>251</v>
      </c>
      <c r="AD34" t="s">
        <v>37</v>
      </c>
      <c r="AE34" t="s">
        <v>37</v>
      </c>
      <c r="AF34" s="19" t="s">
        <v>6343</v>
      </c>
      <c r="AG34" s="19">
        <v>9106025447</v>
      </c>
      <c r="AH34" t="str">
        <f t="shared" si="0"/>
        <v>9106025447-00008205</v>
      </c>
    </row>
    <row r="35" spans="1:34" x14ac:dyDescent="0.25">
      <c r="A35" s="19">
        <v>9106025459</v>
      </c>
      <c r="B35" s="19" t="s">
        <v>6490</v>
      </c>
      <c r="C35">
        <v>11681974</v>
      </c>
      <c r="D35" t="s">
        <v>252</v>
      </c>
      <c r="E35" t="s">
        <v>24</v>
      </c>
      <c r="F35" t="s">
        <v>25</v>
      </c>
      <c r="G35" t="s">
        <v>26</v>
      </c>
      <c r="H35" t="s">
        <v>253</v>
      </c>
      <c r="I35" t="s">
        <v>28</v>
      </c>
      <c r="J35" t="s">
        <v>29</v>
      </c>
      <c r="K35" t="s">
        <v>182</v>
      </c>
      <c r="L35" t="s">
        <v>183</v>
      </c>
      <c r="M35" t="s">
        <v>184</v>
      </c>
      <c r="N35" t="s">
        <v>119</v>
      </c>
      <c r="O35" t="s">
        <v>120</v>
      </c>
      <c r="P35" t="s">
        <v>121</v>
      </c>
      <c r="Q35" t="s">
        <v>37</v>
      </c>
      <c r="R35" t="s">
        <v>37</v>
      </c>
      <c r="S35" t="s">
        <v>37</v>
      </c>
      <c r="T35" t="s">
        <v>37</v>
      </c>
      <c r="U35" t="s">
        <v>38</v>
      </c>
      <c r="V35" t="s">
        <v>39</v>
      </c>
      <c r="W35" t="s">
        <v>40</v>
      </c>
      <c r="X35" t="s">
        <v>41</v>
      </c>
      <c r="Y35" t="s">
        <v>42</v>
      </c>
      <c r="Z35" t="s">
        <v>37</v>
      </c>
      <c r="AA35" t="s">
        <v>37</v>
      </c>
      <c r="AB35" t="s">
        <v>37</v>
      </c>
      <c r="AC35" t="s">
        <v>254</v>
      </c>
      <c r="AD35" t="s">
        <v>37</v>
      </c>
      <c r="AE35" t="s">
        <v>37</v>
      </c>
      <c r="AF35" s="19" t="s">
        <v>6343</v>
      </c>
      <c r="AG35" s="19">
        <v>9106025459</v>
      </c>
      <c r="AH35" t="str">
        <f t="shared" si="0"/>
        <v>9106025459-00008206</v>
      </c>
    </row>
    <row r="36" spans="1:34" x14ac:dyDescent="0.25">
      <c r="A36" s="19">
        <v>9106022070</v>
      </c>
      <c r="B36" s="19" t="s">
        <v>6357</v>
      </c>
      <c r="C36">
        <v>11679204</v>
      </c>
      <c r="D36" t="s">
        <v>255</v>
      </c>
      <c r="E36" t="s">
        <v>24</v>
      </c>
      <c r="F36" t="s">
        <v>25</v>
      </c>
      <c r="G36" t="s">
        <v>26</v>
      </c>
      <c r="H36" t="s">
        <v>256</v>
      </c>
      <c r="I36" t="s">
        <v>28</v>
      </c>
      <c r="J36" t="s">
        <v>29</v>
      </c>
      <c r="K36" t="s">
        <v>146</v>
      </c>
      <c r="L36" t="s">
        <v>147</v>
      </c>
      <c r="M36" t="s">
        <v>148</v>
      </c>
      <c r="N36" t="s">
        <v>257</v>
      </c>
      <c r="O36" t="s">
        <v>258</v>
      </c>
      <c r="P36" t="s">
        <v>259</v>
      </c>
      <c r="Q36" t="s">
        <v>37</v>
      </c>
      <c r="R36" t="s">
        <v>37</v>
      </c>
      <c r="S36" t="s">
        <v>37</v>
      </c>
      <c r="T36" t="s">
        <v>37</v>
      </c>
      <c r="U36" t="s">
        <v>38</v>
      </c>
      <c r="V36" t="s">
        <v>39</v>
      </c>
      <c r="W36" t="s">
        <v>40</v>
      </c>
      <c r="X36" t="s">
        <v>41</v>
      </c>
      <c r="Y36" t="s">
        <v>42</v>
      </c>
      <c r="Z36" t="s">
        <v>37</v>
      </c>
      <c r="AA36" t="s">
        <v>37</v>
      </c>
      <c r="AB36" t="s">
        <v>37</v>
      </c>
      <c r="AC36" t="s">
        <v>260</v>
      </c>
      <c r="AD36" t="s">
        <v>37</v>
      </c>
      <c r="AE36" t="s">
        <v>37</v>
      </c>
      <c r="AF36" s="19" t="s">
        <v>6343</v>
      </c>
      <c r="AG36" s="19">
        <v>9106022070</v>
      </c>
      <c r="AH36" t="str">
        <f t="shared" si="0"/>
        <v>9106022070-00034929</v>
      </c>
    </row>
    <row r="37" spans="1:34" x14ac:dyDescent="0.25">
      <c r="A37" s="19">
        <v>9106022921</v>
      </c>
      <c r="B37" s="19" t="s">
        <v>6385</v>
      </c>
      <c r="C37">
        <v>11682600</v>
      </c>
      <c r="D37" t="s">
        <v>261</v>
      </c>
      <c r="E37" t="s">
        <v>24</v>
      </c>
      <c r="F37" t="s">
        <v>25</v>
      </c>
      <c r="G37" t="s">
        <v>26</v>
      </c>
      <c r="H37" t="s">
        <v>262</v>
      </c>
      <c r="I37" t="s">
        <v>28</v>
      </c>
      <c r="J37" t="s">
        <v>29</v>
      </c>
      <c r="K37" t="s">
        <v>263</v>
      </c>
      <c r="L37" t="s">
        <v>264</v>
      </c>
      <c r="M37" t="s">
        <v>265</v>
      </c>
      <c r="N37" t="s">
        <v>266</v>
      </c>
      <c r="O37" t="s">
        <v>267</v>
      </c>
      <c r="P37" t="s">
        <v>268</v>
      </c>
      <c r="Q37" t="s">
        <v>37</v>
      </c>
      <c r="R37" t="s">
        <v>37</v>
      </c>
      <c r="S37" t="s">
        <v>37</v>
      </c>
      <c r="T37" t="s">
        <v>37</v>
      </c>
      <c r="U37" t="s">
        <v>38</v>
      </c>
      <c r="V37" t="s">
        <v>39</v>
      </c>
      <c r="W37" t="s">
        <v>40</v>
      </c>
      <c r="X37" t="s">
        <v>41</v>
      </c>
      <c r="Y37" t="s">
        <v>42</v>
      </c>
      <c r="Z37" t="s">
        <v>37</v>
      </c>
      <c r="AA37" t="s">
        <v>37</v>
      </c>
      <c r="AB37" t="s">
        <v>37</v>
      </c>
      <c r="AC37" t="s">
        <v>269</v>
      </c>
      <c r="AD37" t="s">
        <v>37</v>
      </c>
      <c r="AE37" t="s">
        <v>37</v>
      </c>
      <c r="AF37" s="19" t="s">
        <v>6343</v>
      </c>
      <c r="AG37" s="19">
        <v>9106022921</v>
      </c>
      <c r="AH37" t="str">
        <f t="shared" si="0"/>
        <v>9106022921-00062719</v>
      </c>
    </row>
    <row r="38" spans="1:34" x14ac:dyDescent="0.25">
      <c r="A38" s="19">
        <v>9106022010</v>
      </c>
      <c r="B38" s="19" t="s">
        <v>6354</v>
      </c>
      <c r="C38">
        <v>11679295</v>
      </c>
      <c r="D38" t="s">
        <v>270</v>
      </c>
      <c r="E38" t="s">
        <v>24</v>
      </c>
      <c r="F38" t="s">
        <v>25</v>
      </c>
      <c r="G38" t="s">
        <v>26</v>
      </c>
      <c r="H38" t="s">
        <v>271</v>
      </c>
      <c r="I38" t="s">
        <v>28</v>
      </c>
      <c r="J38" t="s">
        <v>29</v>
      </c>
      <c r="K38" t="s">
        <v>134</v>
      </c>
      <c r="L38" t="s">
        <v>135</v>
      </c>
      <c r="M38" t="s">
        <v>136</v>
      </c>
      <c r="N38" t="s">
        <v>79</v>
      </c>
      <c r="O38" t="s">
        <v>80</v>
      </c>
      <c r="P38" t="s">
        <v>81</v>
      </c>
      <c r="Q38" t="s">
        <v>82</v>
      </c>
      <c r="R38" t="s">
        <v>37</v>
      </c>
      <c r="S38" t="s">
        <v>37</v>
      </c>
      <c r="T38" t="s">
        <v>37</v>
      </c>
      <c r="U38" t="s">
        <v>38</v>
      </c>
      <c r="V38" t="s">
        <v>39</v>
      </c>
      <c r="W38" t="s">
        <v>40</v>
      </c>
      <c r="X38" t="s">
        <v>41</v>
      </c>
      <c r="Y38" t="s">
        <v>42</v>
      </c>
      <c r="Z38" t="s">
        <v>37</v>
      </c>
      <c r="AA38" t="s">
        <v>37</v>
      </c>
      <c r="AB38" t="s">
        <v>37</v>
      </c>
      <c r="AC38" t="s">
        <v>272</v>
      </c>
      <c r="AD38" t="s">
        <v>37</v>
      </c>
      <c r="AE38" t="s">
        <v>37</v>
      </c>
      <c r="AF38" s="19" t="s">
        <v>6343</v>
      </c>
      <c r="AG38" s="19">
        <v>9106022010</v>
      </c>
      <c r="AH38" t="str">
        <f t="shared" si="0"/>
        <v>9106022010-00046729</v>
      </c>
    </row>
    <row r="39" spans="1:34" x14ac:dyDescent="0.25">
      <c r="A39" s="19">
        <v>9106022182</v>
      </c>
      <c r="B39" s="19" t="s">
        <v>6364</v>
      </c>
      <c r="C39">
        <v>11679208</v>
      </c>
      <c r="D39" t="s">
        <v>273</v>
      </c>
      <c r="E39" t="s">
        <v>24</v>
      </c>
      <c r="F39" t="s">
        <v>25</v>
      </c>
      <c r="G39" t="s">
        <v>26</v>
      </c>
      <c r="H39" t="s">
        <v>274</v>
      </c>
      <c r="I39" t="s">
        <v>28</v>
      </c>
      <c r="J39" t="s">
        <v>29</v>
      </c>
      <c r="K39" t="s">
        <v>275</v>
      </c>
      <c r="L39" t="s">
        <v>276</v>
      </c>
      <c r="M39" t="s">
        <v>277</v>
      </c>
      <c r="N39" t="s">
        <v>257</v>
      </c>
      <c r="O39" t="s">
        <v>258</v>
      </c>
      <c r="P39" t="s">
        <v>259</v>
      </c>
      <c r="Q39" t="s">
        <v>37</v>
      </c>
      <c r="R39" t="s">
        <v>37</v>
      </c>
      <c r="S39" t="s">
        <v>37</v>
      </c>
      <c r="T39" t="s">
        <v>37</v>
      </c>
      <c r="U39" t="s">
        <v>38</v>
      </c>
      <c r="V39" t="s">
        <v>39</v>
      </c>
      <c r="W39" t="s">
        <v>40</v>
      </c>
      <c r="X39" t="s">
        <v>41</v>
      </c>
      <c r="Y39" t="s">
        <v>42</v>
      </c>
      <c r="Z39" t="s">
        <v>37</v>
      </c>
      <c r="AA39" t="s">
        <v>37</v>
      </c>
      <c r="AB39" t="s">
        <v>37</v>
      </c>
      <c r="AC39" t="s">
        <v>278</v>
      </c>
      <c r="AD39" t="s">
        <v>37</v>
      </c>
      <c r="AE39" t="s">
        <v>37</v>
      </c>
      <c r="AF39" s="19" t="s">
        <v>6343</v>
      </c>
      <c r="AG39" s="19">
        <v>9106022182</v>
      </c>
      <c r="AH39" t="str">
        <f t="shared" si="0"/>
        <v>9106022182-00034933</v>
      </c>
    </row>
    <row r="40" spans="1:34" x14ac:dyDescent="0.25">
      <c r="A40" s="19">
        <v>9106024186</v>
      </c>
      <c r="B40" s="19" t="s">
        <v>6442</v>
      </c>
      <c r="C40">
        <v>11678374</v>
      </c>
      <c r="D40" t="s">
        <v>279</v>
      </c>
      <c r="E40" t="s">
        <v>24</v>
      </c>
      <c r="F40" t="s">
        <v>25</v>
      </c>
      <c r="G40" t="s">
        <v>26</v>
      </c>
      <c r="H40" t="s">
        <v>280</v>
      </c>
      <c r="I40" t="s">
        <v>28</v>
      </c>
      <c r="J40" t="s">
        <v>29</v>
      </c>
      <c r="K40" t="s">
        <v>281</v>
      </c>
      <c r="L40" t="s">
        <v>282</v>
      </c>
      <c r="M40" t="s">
        <v>283</v>
      </c>
      <c r="N40" t="s">
        <v>58</v>
      </c>
      <c r="O40" t="s">
        <v>59</v>
      </c>
      <c r="P40" t="s">
        <v>60</v>
      </c>
      <c r="Q40" t="s">
        <v>37</v>
      </c>
      <c r="R40" t="s">
        <v>37</v>
      </c>
      <c r="S40" t="s">
        <v>37</v>
      </c>
      <c r="T40" t="s">
        <v>37</v>
      </c>
      <c r="U40" t="s">
        <v>38</v>
      </c>
      <c r="V40" t="s">
        <v>39</v>
      </c>
      <c r="W40" t="s">
        <v>40</v>
      </c>
      <c r="X40" t="s">
        <v>41</v>
      </c>
      <c r="Y40" t="s">
        <v>42</v>
      </c>
      <c r="Z40" t="s">
        <v>37</v>
      </c>
      <c r="AA40" t="s">
        <v>37</v>
      </c>
      <c r="AB40" t="s">
        <v>37</v>
      </c>
      <c r="AC40" t="s">
        <v>284</v>
      </c>
      <c r="AD40" t="s">
        <v>37</v>
      </c>
      <c r="AE40" t="s">
        <v>37</v>
      </c>
      <c r="AF40" s="19" t="s">
        <v>6343</v>
      </c>
      <c r="AG40" s="19">
        <v>9106024186</v>
      </c>
      <c r="AH40" t="str">
        <f t="shared" si="0"/>
        <v>9106024186-00475618</v>
      </c>
    </row>
    <row r="41" spans="1:34" x14ac:dyDescent="0.25">
      <c r="A41" s="19">
        <v>9106023022</v>
      </c>
      <c r="B41" s="19" t="s">
        <v>6391</v>
      </c>
      <c r="C41">
        <v>11677980</v>
      </c>
      <c r="D41" t="s">
        <v>285</v>
      </c>
      <c r="E41" t="s">
        <v>24</v>
      </c>
      <c r="F41" t="s">
        <v>25</v>
      </c>
      <c r="G41" t="s">
        <v>26</v>
      </c>
      <c r="H41" t="s">
        <v>286</v>
      </c>
      <c r="I41" t="s">
        <v>28</v>
      </c>
      <c r="J41" t="s">
        <v>29</v>
      </c>
      <c r="K41" t="s">
        <v>287</v>
      </c>
      <c r="L41" t="s">
        <v>288</v>
      </c>
      <c r="M41" t="s">
        <v>289</v>
      </c>
      <c r="N41" t="s">
        <v>58</v>
      </c>
      <c r="O41" t="s">
        <v>59</v>
      </c>
      <c r="P41" t="s">
        <v>60</v>
      </c>
      <c r="Q41" t="s">
        <v>37</v>
      </c>
      <c r="R41" t="s">
        <v>37</v>
      </c>
      <c r="S41" t="s">
        <v>37</v>
      </c>
      <c r="T41" t="s">
        <v>37</v>
      </c>
      <c r="U41" t="s">
        <v>38</v>
      </c>
      <c r="V41" t="s">
        <v>39</v>
      </c>
      <c r="W41" t="s">
        <v>40</v>
      </c>
      <c r="X41" t="s">
        <v>41</v>
      </c>
      <c r="Y41" t="s">
        <v>42</v>
      </c>
      <c r="Z41" t="s">
        <v>37</v>
      </c>
      <c r="AA41" t="s">
        <v>37</v>
      </c>
      <c r="AB41" t="s">
        <v>37</v>
      </c>
      <c r="AC41" t="s">
        <v>290</v>
      </c>
      <c r="AD41" t="s">
        <v>37</v>
      </c>
      <c r="AE41" t="s">
        <v>37</v>
      </c>
      <c r="AF41" s="19" t="s">
        <v>6343</v>
      </c>
      <c r="AG41" s="19">
        <v>9106023022</v>
      </c>
      <c r="AH41" t="str">
        <f t="shared" si="0"/>
        <v>9106023022-00475281</v>
      </c>
    </row>
    <row r="42" spans="1:34" x14ac:dyDescent="0.25">
      <c r="A42" s="19">
        <v>9106022177</v>
      </c>
      <c r="B42" s="19" t="s">
        <v>6363</v>
      </c>
      <c r="C42">
        <v>11677683</v>
      </c>
      <c r="D42" t="s">
        <v>291</v>
      </c>
      <c r="E42" t="s">
        <v>24</v>
      </c>
      <c r="F42" t="s">
        <v>25</v>
      </c>
      <c r="G42" t="s">
        <v>26</v>
      </c>
      <c r="H42" t="s">
        <v>292</v>
      </c>
      <c r="I42" t="s">
        <v>28</v>
      </c>
      <c r="J42" t="s">
        <v>29</v>
      </c>
      <c r="K42" t="s">
        <v>293</v>
      </c>
      <c r="L42" t="s">
        <v>294</v>
      </c>
      <c r="M42" t="s">
        <v>295</v>
      </c>
      <c r="N42" t="s">
        <v>58</v>
      </c>
      <c r="O42" t="s">
        <v>59</v>
      </c>
      <c r="P42" t="s">
        <v>60</v>
      </c>
      <c r="Q42" t="s">
        <v>37</v>
      </c>
      <c r="R42" t="s">
        <v>37</v>
      </c>
      <c r="S42" t="s">
        <v>37</v>
      </c>
      <c r="T42" t="s">
        <v>37</v>
      </c>
      <c r="U42" t="s">
        <v>38</v>
      </c>
      <c r="V42" t="s">
        <v>39</v>
      </c>
      <c r="W42" t="s">
        <v>40</v>
      </c>
      <c r="X42" t="s">
        <v>41</v>
      </c>
      <c r="Y42" t="s">
        <v>42</v>
      </c>
      <c r="Z42" t="s">
        <v>37</v>
      </c>
      <c r="AA42" t="s">
        <v>37</v>
      </c>
      <c r="AB42" t="s">
        <v>37</v>
      </c>
      <c r="AC42" t="s">
        <v>296</v>
      </c>
      <c r="AD42" t="s">
        <v>37</v>
      </c>
      <c r="AE42" t="s">
        <v>37</v>
      </c>
      <c r="AF42" s="19" t="s">
        <v>6343</v>
      </c>
      <c r="AG42" s="19">
        <v>9106022177</v>
      </c>
      <c r="AH42" t="str">
        <f t="shared" si="0"/>
        <v>9106022177-00475031</v>
      </c>
    </row>
    <row r="43" spans="1:34" x14ac:dyDescent="0.25">
      <c r="A43" s="19">
        <v>9106025764</v>
      </c>
      <c r="B43" s="19" t="s">
        <v>6507</v>
      </c>
      <c r="C43">
        <v>11682797</v>
      </c>
      <c r="D43" t="s">
        <v>297</v>
      </c>
      <c r="E43" t="s">
        <v>24</v>
      </c>
      <c r="F43" t="s">
        <v>25</v>
      </c>
      <c r="G43" t="s">
        <v>26</v>
      </c>
      <c r="H43" t="s">
        <v>298</v>
      </c>
      <c r="I43" t="s">
        <v>28</v>
      </c>
      <c r="J43" t="s">
        <v>29</v>
      </c>
      <c r="K43" t="s">
        <v>299</v>
      </c>
      <c r="L43" t="s">
        <v>300</v>
      </c>
      <c r="M43" t="s">
        <v>301</v>
      </c>
      <c r="N43" t="s">
        <v>266</v>
      </c>
      <c r="O43" t="s">
        <v>267</v>
      </c>
      <c r="P43" t="s">
        <v>268</v>
      </c>
      <c r="Q43" t="s">
        <v>37</v>
      </c>
      <c r="R43" t="s">
        <v>37</v>
      </c>
      <c r="S43" t="s">
        <v>37</v>
      </c>
      <c r="T43" t="s">
        <v>37</v>
      </c>
      <c r="U43" t="s">
        <v>38</v>
      </c>
      <c r="V43" t="s">
        <v>39</v>
      </c>
      <c r="W43" t="s">
        <v>40</v>
      </c>
      <c r="X43" t="s">
        <v>41</v>
      </c>
      <c r="Y43" t="s">
        <v>42</v>
      </c>
      <c r="Z43" t="s">
        <v>37</v>
      </c>
      <c r="AA43" t="s">
        <v>37</v>
      </c>
      <c r="AB43" t="s">
        <v>37</v>
      </c>
      <c r="AC43" t="s">
        <v>302</v>
      </c>
      <c r="AD43" t="s">
        <v>37</v>
      </c>
      <c r="AE43" t="s">
        <v>37</v>
      </c>
      <c r="AF43" s="19" t="s">
        <v>6343</v>
      </c>
      <c r="AG43" s="19">
        <v>9106025764</v>
      </c>
      <c r="AH43" t="str">
        <f t="shared" si="0"/>
        <v>9106025764-00062916</v>
      </c>
    </row>
    <row r="44" spans="1:34" x14ac:dyDescent="0.25">
      <c r="A44" s="19">
        <v>9106024436</v>
      </c>
      <c r="B44" s="19" t="s">
        <v>6456</v>
      </c>
      <c r="C44">
        <v>11683156</v>
      </c>
      <c r="D44" t="s">
        <v>303</v>
      </c>
      <c r="E44" t="s">
        <v>24</v>
      </c>
      <c r="F44" t="s">
        <v>25</v>
      </c>
      <c r="G44" t="s">
        <v>26</v>
      </c>
      <c r="H44" t="s">
        <v>304</v>
      </c>
      <c r="I44" t="s">
        <v>28</v>
      </c>
      <c r="J44" t="s">
        <v>29</v>
      </c>
      <c r="K44" t="s">
        <v>305</v>
      </c>
      <c r="L44" t="s">
        <v>306</v>
      </c>
      <c r="M44" t="s">
        <v>307</v>
      </c>
      <c r="N44" t="s">
        <v>242</v>
      </c>
      <c r="O44" t="s">
        <v>243</v>
      </c>
      <c r="P44" t="s">
        <v>244</v>
      </c>
      <c r="Q44" t="s">
        <v>37</v>
      </c>
      <c r="R44" t="s">
        <v>37</v>
      </c>
      <c r="S44" t="s">
        <v>37</v>
      </c>
      <c r="T44" t="s">
        <v>37</v>
      </c>
      <c r="U44" t="s">
        <v>38</v>
      </c>
      <c r="V44" t="s">
        <v>39</v>
      </c>
      <c r="W44" t="s">
        <v>40</v>
      </c>
      <c r="X44" t="s">
        <v>41</v>
      </c>
      <c r="Y44" t="s">
        <v>42</v>
      </c>
      <c r="Z44" t="s">
        <v>37</v>
      </c>
      <c r="AA44" t="s">
        <v>37</v>
      </c>
      <c r="AB44" t="s">
        <v>37</v>
      </c>
      <c r="AC44" t="s">
        <v>308</v>
      </c>
      <c r="AD44" t="s">
        <v>37</v>
      </c>
      <c r="AE44" t="s">
        <v>37</v>
      </c>
      <c r="AF44" s="19" t="s">
        <v>6343</v>
      </c>
      <c r="AG44" s="19">
        <v>9106024436</v>
      </c>
      <c r="AH44" t="str">
        <f t="shared" si="0"/>
        <v>9106024436-00006331</v>
      </c>
    </row>
    <row r="45" spans="1:34" x14ac:dyDescent="0.25">
      <c r="A45" s="19">
        <v>9106025500</v>
      </c>
      <c r="B45" s="19" t="s">
        <v>6491</v>
      </c>
      <c r="C45">
        <v>11681413</v>
      </c>
      <c r="D45" t="s">
        <v>309</v>
      </c>
      <c r="E45" t="s">
        <v>24</v>
      </c>
      <c r="F45" t="s">
        <v>25</v>
      </c>
      <c r="G45" t="s">
        <v>26</v>
      </c>
      <c r="H45" t="s">
        <v>310</v>
      </c>
      <c r="I45" t="s">
        <v>28</v>
      </c>
      <c r="J45" t="s">
        <v>29</v>
      </c>
      <c r="K45" t="s">
        <v>146</v>
      </c>
      <c r="L45" t="s">
        <v>147</v>
      </c>
      <c r="M45" t="s">
        <v>148</v>
      </c>
      <c r="N45" t="s">
        <v>311</v>
      </c>
      <c r="O45" t="s">
        <v>312</v>
      </c>
      <c r="P45" t="s">
        <v>313</v>
      </c>
      <c r="Q45" t="s">
        <v>37</v>
      </c>
      <c r="R45" t="s">
        <v>37</v>
      </c>
      <c r="S45" t="s">
        <v>37</v>
      </c>
      <c r="T45" t="s">
        <v>37</v>
      </c>
      <c r="U45" t="s">
        <v>38</v>
      </c>
      <c r="V45" t="s">
        <v>39</v>
      </c>
      <c r="W45" t="s">
        <v>40</v>
      </c>
      <c r="X45" t="s">
        <v>41</v>
      </c>
      <c r="Y45" t="s">
        <v>42</v>
      </c>
      <c r="Z45" t="s">
        <v>37</v>
      </c>
      <c r="AA45" t="s">
        <v>37</v>
      </c>
      <c r="AB45" t="s">
        <v>37</v>
      </c>
      <c r="AC45" t="s">
        <v>314</v>
      </c>
      <c r="AD45" t="s">
        <v>37</v>
      </c>
      <c r="AE45" t="s">
        <v>37</v>
      </c>
      <c r="AF45" s="19" t="s">
        <v>6343</v>
      </c>
      <c r="AG45" s="19">
        <v>9106025500</v>
      </c>
      <c r="AH45" t="str">
        <f t="shared" si="0"/>
        <v>9106025500-00010647</v>
      </c>
    </row>
    <row r="46" spans="1:34" x14ac:dyDescent="0.25">
      <c r="A46" s="19">
        <v>9106025503</v>
      </c>
      <c r="B46" s="19" t="s">
        <v>6492</v>
      </c>
      <c r="C46">
        <v>11681414</v>
      </c>
      <c r="D46" t="s">
        <v>315</v>
      </c>
      <c r="E46" t="s">
        <v>24</v>
      </c>
      <c r="F46" t="s">
        <v>25</v>
      </c>
      <c r="G46" t="s">
        <v>26</v>
      </c>
      <c r="H46" t="s">
        <v>316</v>
      </c>
      <c r="I46" t="s">
        <v>28</v>
      </c>
      <c r="J46" t="s">
        <v>29</v>
      </c>
      <c r="K46" t="s">
        <v>30</v>
      </c>
      <c r="L46" t="s">
        <v>31</v>
      </c>
      <c r="M46" t="s">
        <v>32</v>
      </c>
      <c r="N46" t="s">
        <v>311</v>
      </c>
      <c r="O46" t="s">
        <v>312</v>
      </c>
      <c r="P46" t="s">
        <v>313</v>
      </c>
      <c r="Q46" t="s">
        <v>37</v>
      </c>
      <c r="R46" t="s">
        <v>37</v>
      </c>
      <c r="S46" t="s">
        <v>37</v>
      </c>
      <c r="T46" t="s">
        <v>37</v>
      </c>
      <c r="U46" t="s">
        <v>38</v>
      </c>
      <c r="V46" t="s">
        <v>39</v>
      </c>
      <c r="W46" t="s">
        <v>40</v>
      </c>
      <c r="X46" t="s">
        <v>41</v>
      </c>
      <c r="Y46" t="s">
        <v>42</v>
      </c>
      <c r="Z46" t="s">
        <v>37</v>
      </c>
      <c r="AA46" t="s">
        <v>37</v>
      </c>
      <c r="AB46" t="s">
        <v>37</v>
      </c>
      <c r="AC46" t="s">
        <v>317</v>
      </c>
      <c r="AD46" t="s">
        <v>37</v>
      </c>
      <c r="AE46" t="s">
        <v>37</v>
      </c>
      <c r="AF46" s="19" t="s">
        <v>6343</v>
      </c>
      <c r="AG46" s="19">
        <v>9106025503</v>
      </c>
      <c r="AH46" t="str">
        <f t="shared" si="0"/>
        <v>9106025503-00010648</v>
      </c>
    </row>
    <row r="47" spans="1:34" x14ac:dyDescent="0.25">
      <c r="A47" s="19">
        <v>9106023073</v>
      </c>
      <c r="B47" s="19" t="s">
        <v>6395</v>
      </c>
      <c r="C47">
        <v>11679478</v>
      </c>
      <c r="D47" t="s">
        <v>318</v>
      </c>
      <c r="E47" t="s">
        <v>24</v>
      </c>
      <c r="F47" t="s">
        <v>25</v>
      </c>
      <c r="G47" t="s">
        <v>26</v>
      </c>
      <c r="H47" t="s">
        <v>319</v>
      </c>
      <c r="I47" t="s">
        <v>28</v>
      </c>
      <c r="J47" t="s">
        <v>29</v>
      </c>
      <c r="K47" t="s">
        <v>320</v>
      </c>
      <c r="L47" t="s">
        <v>321</v>
      </c>
      <c r="M47" t="s">
        <v>322</v>
      </c>
      <c r="N47" t="s">
        <v>323</v>
      </c>
      <c r="O47" t="s">
        <v>324</v>
      </c>
      <c r="P47" t="s">
        <v>325</v>
      </c>
      <c r="Q47" t="s">
        <v>37</v>
      </c>
      <c r="R47" t="s">
        <v>37</v>
      </c>
      <c r="S47" t="s">
        <v>37</v>
      </c>
      <c r="T47" t="s">
        <v>37</v>
      </c>
      <c r="U47" t="s">
        <v>38</v>
      </c>
      <c r="V47" t="s">
        <v>39</v>
      </c>
      <c r="W47" t="s">
        <v>40</v>
      </c>
      <c r="X47" t="s">
        <v>41</v>
      </c>
      <c r="Y47" t="s">
        <v>42</v>
      </c>
      <c r="Z47" t="s">
        <v>37</v>
      </c>
      <c r="AA47" t="s">
        <v>37</v>
      </c>
      <c r="AB47" t="s">
        <v>37</v>
      </c>
      <c r="AC47" t="s">
        <v>326</v>
      </c>
      <c r="AD47" t="s">
        <v>37</v>
      </c>
      <c r="AE47" t="s">
        <v>37</v>
      </c>
      <c r="AF47" s="19" t="s">
        <v>6343</v>
      </c>
      <c r="AG47" s="19">
        <v>9106023073</v>
      </c>
      <c r="AH47" t="str">
        <f t="shared" si="0"/>
        <v>9106023073-00014090</v>
      </c>
    </row>
    <row r="48" spans="1:34" x14ac:dyDescent="0.25">
      <c r="A48" s="19">
        <v>9106025420</v>
      </c>
      <c r="B48" s="19" t="s">
        <v>6487</v>
      </c>
      <c r="C48">
        <v>11681709</v>
      </c>
      <c r="D48" t="s">
        <v>327</v>
      </c>
      <c r="E48" t="s">
        <v>24</v>
      </c>
      <c r="F48" t="s">
        <v>25</v>
      </c>
      <c r="G48" t="s">
        <v>26</v>
      </c>
      <c r="H48" t="s">
        <v>328</v>
      </c>
      <c r="I48" t="s">
        <v>28</v>
      </c>
      <c r="J48" t="s">
        <v>29</v>
      </c>
      <c r="K48" t="s">
        <v>329</v>
      </c>
      <c r="L48" t="s">
        <v>330</v>
      </c>
      <c r="M48" t="s">
        <v>331</v>
      </c>
      <c r="N48" t="s">
        <v>110</v>
      </c>
      <c r="O48" t="s">
        <v>111</v>
      </c>
      <c r="P48" t="s">
        <v>112</v>
      </c>
      <c r="Q48" t="s">
        <v>37</v>
      </c>
      <c r="R48" t="s">
        <v>37</v>
      </c>
      <c r="S48" t="s">
        <v>37</v>
      </c>
      <c r="T48" t="s">
        <v>37</v>
      </c>
      <c r="U48" t="s">
        <v>38</v>
      </c>
      <c r="V48" t="s">
        <v>39</v>
      </c>
      <c r="W48" t="s">
        <v>40</v>
      </c>
      <c r="X48" t="s">
        <v>41</v>
      </c>
      <c r="Y48" t="s">
        <v>42</v>
      </c>
      <c r="Z48" t="s">
        <v>37</v>
      </c>
      <c r="AA48" t="s">
        <v>37</v>
      </c>
      <c r="AB48" t="s">
        <v>37</v>
      </c>
      <c r="AC48" t="s">
        <v>332</v>
      </c>
      <c r="AD48" t="s">
        <v>37</v>
      </c>
      <c r="AE48" t="s">
        <v>37</v>
      </c>
      <c r="AF48" s="19" t="s">
        <v>6343</v>
      </c>
      <c r="AG48" s="19">
        <v>9106025420</v>
      </c>
      <c r="AH48" t="str">
        <f t="shared" si="0"/>
        <v>9106025420-00079888</v>
      </c>
    </row>
    <row r="49" spans="1:34" x14ac:dyDescent="0.25">
      <c r="A49" s="19">
        <v>9106023926</v>
      </c>
      <c r="B49" s="19" t="s">
        <v>6429</v>
      </c>
      <c r="C49">
        <v>11683069</v>
      </c>
      <c r="D49" t="s">
        <v>333</v>
      </c>
      <c r="E49" t="s">
        <v>24</v>
      </c>
      <c r="F49" t="s">
        <v>25</v>
      </c>
      <c r="G49" t="s">
        <v>26</v>
      </c>
      <c r="H49" t="s">
        <v>334</v>
      </c>
      <c r="I49" t="s">
        <v>28</v>
      </c>
      <c r="J49" t="s">
        <v>29</v>
      </c>
      <c r="K49" t="s">
        <v>335</v>
      </c>
      <c r="L49" t="s">
        <v>336</v>
      </c>
      <c r="M49" t="s">
        <v>337</v>
      </c>
      <c r="N49" t="s">
        <v>338</v>
      </c>
      <c r="O49" t="s">
        <v>339</v>
      </c>
      <c r="P49" t="s">
        <v>340</v>
      </c>
      <c r="Q49" t="s">
        <v>36</v>
      </c>
      <c r="R49" t="s">
        <v>37</v>
      </c>
      <c r="S49" t="s">
        <v>37</v>
      </c>
      <c r="T49" t="s">
        <v>37</v>
      </c>
      <c r="U49" t="s">
        <v>38</v>
      </c>
      <c r="V49" t="s">
        <v>39</v>
      </c>
      <c r="W49" t="s">
        <v>40</v>
      </c>
      <c r="X49" t="s">
        <v>41</v>
      </c>
      <c r="Y49" t="s">
        <v>42</v>
      </c>
      <c r="Z49" t="s">
        <v>37</v>
      </c>
      <c r="AA49" t="s">
        <v>37</v>
      </c>
      <c r="AB49" t="s">
        <v>37</v>
      </c>
      <c r="AC49" t="s">
        <v>341</v>
      </c>
      <c r="AD49" t="s">
        <v>37</v>
      </c>
      <c r="AE49" t="s">
        <v>37</v>
      </c>
      <c r="AF49" s="19" t="s">
        <v>6343</v>
      </c>
      <c r="AG49" s="19">
        <v>9106023926</v>
      </c>
      <c r="AH49" t="str">
        <f t="shared" si="0"/>
        <v>9106023926-00025544</v>
      </c>
    </row>
    <row r="50" spans="1:34" x14ac:dyDescent="0.25">
      <c r="A50" s="19">
        <v>9106019600</v>
      </c>
      <c r="B50" s="19" t="s">
        <v>6352</v>
      </c>
      <c r="C50">
        <v>11677585</v>
      </c>
      <c r="D50" t="s">
        <v>342</v>
      </c>
      <c r="E50" t="s">
        <v>24</v>
      </c>
      <c r="F50" t="s">
        <v>25</v>
      </c>
      <c r="G50" t="s">
        <v>26</v>
      </c>
      <c r="H50" t="s">
        <v>343</v>
      </c>
      <c r="I50" t="s">
        <v>28</v>
      </c>
      <c r="J50" t="s">
        <v>29</v>
      </c>
      <c r="K50" t="s">
        <v>239</v>
      </c>
      <c r="L50" t="s">
        <v>240</v>
      </c>
      <c r="M50" t="s">
        <v>241</v>
      </c>
      <c r="N50" t="s">
        <v>58</v>
      </c>
      <c r="O50" t="s">
        <v>59</v>
      </c>
      <c r="P50" t="s">
        <v>60</v>
      </c>
      <c r="Q50" t="s">
        <v>37</v>
      </c>
      <c r="R50" t="s">
        <v>37</v>
      </c>
      <c r="S50" t="s">
        <v>37</v>
      </c>
      <c r="T50" t="s">
        <v>37</v>
      </c>
      <c r="U50" t="s">
        <v>38</v>
      </c>
      <c r="V50" t="s">
        <v>39</v>
      </c>
      <c r="W50" t="s">
        <v>40</v>
      </c>
      <c r="X50" t="s">
        <v>41</v>
      </c>
      <c r="Y50" t="s">
        <v>42</v>
      </c>
      <c r="Z50" t="s">
        <v>37</v>
      </c>
      <c r="AA50" t="s">
        <v>37</v>
      </c>
      <c r="AB50" t="s">
        <v>37</v>
      </c>
      <c r="AC50" t="s">
        <v>344</v>
      </c>
      <c r="AD50" t="s">
        <v>37</v>
      </c>
      <c r="AE50" t="s">
        <v>37</v>
      </c>
      <c r="AF50" s="19" t="s">
        <v>6343</v>
      </c>
      <c r="AG50" s="19">
        <v>9106019600</v>
      </c>
      <c r="AH50" t="str">
        <f t="shared" si="0"/>
        <v>9106019600-00474949</v>
      </c>
    </row>
    <row r="51" spans="1:34" x14ac:dyDescent="0.25">
      <c r="A51" s="19">
        <v>9106024641</v>
      </c>
      <c r="B51" s="19" t="s">
        <v>6463</v>
      </c>
      <c r="C51">
        <v>11681896</v>
      </c>
      <c r="D51" t="s">
        <v>345</v>
      </c>
      <c r="E51" t="s">
        <v>24</v>
      </c>
      <c r="F51" t="s">
        <v>25</v>
      </c>
      <c r="G51" t="s">
        <v>26</v>
      </c>
      <c r="H51" t="s">
        <v>346</v>
      </c>
      <c r="I51" t="s">
        <v>28</v>
      </c>
      <c r="J51" t="s">
        <v>29</v>
      </c>
      <c r="K51" t="s">
        <v>347</v>
      </c>
      <c r="L51" t="s">
        <v>348</v>
      </c>
      <c r="M51" t="s">
        <v>349</v>
      </c>
      <c r="N51" t="s">
        <v>350</v>
      </c>
      <c r="O51" t="s">
        <v>351</v>
      </c>
      <c r="P51" t="s">
        <v>352</v>
      </c>
      <c r="Q51" t="s">
        <v>37</v>
      </c>
      <c r="R51" t="s">
        <v>37</v>
      </c>
      <c r="S51" t="s">
        <v>37</v>
      </c>
      <c r="T51" t="s">
        <v>37</v>
      </c>
      <c r="U51" t="s">
        <v>38</v>
      </c>
      <c r="V51" t="s">
        <v>39</v>
      </c>
      <c r="W51" t="s">
        <v>40</v>
      </c>
      <c r="X51" t="s">
        <v>41</v>
      </c>
      <c r="Y51" t="s">
        <v>42</v>
      </c>
      <c r="Z51" t="s">
        <v>37</v>
      </c>
      <c r="AA51" t="s">
        <v>37</v>
      </c>
      <c r="AB51" t="s">
        <v>37</v>
      </c>
      <c r="AC51" t="s">
        <v>353</v>
      </c>
      <c r="AD51" t="s">
        <v>37</v>
      </c>
      <c r="AE51" t="s">
        <v>37</v>
      </c>
      <c r="AF51" s="19" t="s">
        <v>6343</v>
      </c>
      <c r="AG51" s="19">
        <v>9106024641</v>
      </c>
      <c r="AH51" t="str">
        <f t="shared" si="0"/>
        <v>9106024641-00010031</v>
      </c>
    </row>
    <row r="52" spans="1:34" x14ac:dyDescent="0.25">
      <c r="A52" s="19">
        <v>9106024258</v>
      </c>
      <c r="B52" s="19" t="s">
        <v>6443</v>
      </c>
      <c r="C52">
        <v>11680772</v>
      </c>
      <c r="D52" t="s">
        <v>354</v>
      </c>
      <c r="E52" t="s">
        <v>24</v>
      </c>
      <c r="F52" t="s">
        <v>25</v>
      </c>
      <c r="G52" t="s">
        <v>26</v>
      </c>
      <c r="H52" t="s">
        <v>355</v>
      </c>
      <c r="I52" t="s">
        <v>28</v>
      </c>
      <c r="J52" t="s">
        <v>29</v>
      </c>
      <c r="K52" t="s">
        <v>146</v>
      </c>
      <c r="L52" t="s">
        <v>147</v>
      </c>
      <c r="M52" t="s">
        <v>148</v>
      </c>
      <c r="N52" t="s">
        <v>356</v>
      </c>
      <c r="O52" t="s">
        <v>357</v>
      </c>
      <c r="P52" t="s">
        <v>358</v>
      </c>
      <c r="Q52" t="s">
        <v>37</v>
      </c>
      <c r="R52" t="s">
        <v>37</v>
      </c>
      <c r="S52" t="s">
        <v>37</v>
      </c>
      <c r="T52" t="s">
        <v>37</v>
      </c>
      <c r="U52" t="s">
        <v>38</v>
      </c>
      <c r="V52" t="s">
        <v>39</v>
      </c>
      <c r="W52" t="s">
        <v>40</v>
      </c>
      <c r="X52" t="s">
        <v>41</v>
      </c>
      <c r="Y52" t="s">
        <v>42</v>
      </c>
      <c r="Z52" t="s">
        <v>37</v>
      </c>
      <c r="AA52" t="s">
        <v>37</v>
      </c>
      <c r="AB52" t="s">
        <v>37</v>
      </c>
      <c r="AC52" t="s">
        <v>359</v>
      </c>
      <c r="AD52" t="s">
        <v>37</v>
      </c>
      <c r="AE52" t="s">
        <v>37</v>
      </c>
      <c r="AF52" s="19" t="s">
        <v>6343</v>
      </c>
      <c r="AG52" s="19">
        <v>9106024258</v>
      </c>
      <c r="AH52" t="str">
        <f t="shared" si="0"/>
        <v>9106024258-00009592</v>
      </c>
    </row>
    <row r="53" spans="1:34" x14ac:dyDescent="0.25">
      <c r="A53" s="19">
        <v>9106023905</v>
      </c>
      <c r="B53" s="19" t="s">
        <v>6426</v>
      </c>
      <c r="C53">
        <v>11681194</v>
      </c>
      <c r="D53" t="s">
        <v>360</v>
      </c>
      <c r="E53" t="s">
        <v>24</v>
      </c>
      <c r="F53" t="s">
        <v>25</v>
      </c>
      <c r="G53" t="s">
        <v>26</v>
      </c>
      <c r="H53" t="s">
        <v>361</v>
      </c>
      <c r="I53" t="s">
        <v>28</v>
      </c>
      <c r="J53" t="s">
        <v>29</v>
      </c>
      <c r="K53" t="s">
        <v>76</v>
      </c>
      <c r="L53" t="s">
        <v>77</v>
      </c>
      <c r="M53" t="s">
        <v>78</v>
      </c>
      <c r="N53" t="s">
        <v>89</v>
      </c>
      <c r="O53" t="s">
        <v>90</v>
      </c>
      <c r="P53" t="s">
        <v>91</v>
      </c>
      <c r="Q53" t="s">
        <v>37</v>
      </c>
      <c r="R53" t="s">
        <v>37</v>
      </c>
      <c r="S53" t="s">
        <v>37</v>
      </c>
      <c r="T53" t="s">
        <v>37</v>
      </c>
      <c r="U53" t="s">
        <v>38</v>
      </c>
      <c r="V53" t="s">
        <v>39</v>
      </c>
      <c r="W53" t="s">
        <v>40</v>
      </c>
      <c r="X53" t="s">
        <v>41</v>
      </c>
      <c r="Y53" t="s">
        <v>42</v>
      </c>
      <c r="Z53" t="s">
        <v>37</v>
      </c>
      <c r="AA53" t="s">
        <v>37</v>
      </c>
      <c r="AB53" t="s">
        <v>37</v>
      </c>
      <c r="AC53" t="s">
        <v>362</v>
      </c>
      <c r="AD53" t="s">
        <v>37</v>
      </c>
      <c r="AE53" t="s">
        <v>37</v>
      </c>
      <c r="AF53" s="19" t="s">
        <v>6343</v>
      </c>
      <c r="AG53" s="19">
        <v>9106023905</v>
      </c>
      <c r="AH53" t="str">
        <f t="shared" si="0"/>
        <v>9106023905-00036934</v>
      </c>
    </row>
    <row r="54" spans="1:34" x14ac:dyDescent="0.25">
      <c r="A54" s="19">
        <v>9106024578</v>
      </c>
      <c r="B54" s="19" t="s">
        <v>6460</v>
      </c>
      <c r="C54">
        <v>11680779</v>
      </c>
      <c r="D54" t="s">
        <v>363</v>
      </c>
      <c r="E54" t="s">
        <v>24</v>
      </c>
      <c r="F54" t="s">
        <v>25</v>
      </c>
      <c r="G54" t="s">
        <v>26</v>
      </c>
      <c r="H54" t="s">
        <v>364</v>
      </c>
      <c r="I54" t="s">
        <v>28</v>
      </c>
      <c r="J54" t="s">
        <v>29</v>
      </c>
      <c r="K54" t="s">
        <v>146</v>
      </c>
      <c r="L54" t="s">
        <v>147</v>
      </c>
      <c r="M54" t="s">
        <v>148</v>
      </c>
      <c r="N54" t="s">
        <v>356</v>
      </c>
      <c r="O54" t="s">
        <v>357</v>
      </c>
      <c r="P54" t="s">
        <v>358</v>
      </c>
      <c r="Q54" t="s">
        <v>37</v>
      </c>
      <c r="R54" t="s">
        <v>37</v>
      </c>
      <c r="S54" t="s">
        <v>37</v>
      </c>
      <c r="T54" t="s">
        <v>37</v>
      </c>
      <c r="U54" t="s">
        <v>38</v>
      </c>
      <c r="V54" t="s">
        <v>39</v>
      </c>
      <c r="W54" t="s">
        <v>40</v>
      </c>
      <c r="X54" t="s">
        <v>41</v>
      </c>
      <c r="Y54" t="s">
        <v>42</v>
      </c>
      <c r="Z54" t="s">
        <v>37</v>
      </c>
      <c r="AA54" t="s">
        <v>37</v>
      </c>
      <c r="AB54" t="s">
        <v>37</v>
      </c>
      <c r="AC54" t="s">
        <v>365</v>
      </c>
      <c r="AD54" t="s">
        <v>37</v>
      </c>
      <c r="AE54" t="s">
        <v>37</v>
      </c>
      <c r="AF54" s="19" t="s">
        <v>6343</v>
      </c>
      <c r="AG54" s="19">
        <v>9106024578</v>
      </c>
      <c r="AH54" t="str">
        <f t="shared" si="0"/>
        <v>9106024578-00009596</v>
      </c>
    </row>
    <row r="55" spans="1:34" x14ac:dyDescent="0.25">
      <c r="A55" s="19">
        <v>9106023897</v>
      </c>
      <c r="B55" s="19" t="s">
        <v>6424</v>
      </c>
      <c r="C55">
        <v>11679489</v>
      </c>
      <c r="D55" t="s">
        <v>366</v>
      </c>
      <c r="E55" t="s">
        <v>24</v>
      </c>
      <c r="F55" t="s">
        <v>25</v>
      </c>
      <c r="G55" t="s">
        <v>26</v>
      </c>
      <c r="H55" t="s">
        <v>367</v>
      </c>
      <c r="I55" t="s">
        <v>28</v>
      </c>
      <c r="J55" t="s">
        <v>29</v>
      </c>
      <c r="K55" t="s">
        <v>368</v>
      </c>
      <c r="L55" t="s">
        <v>369</v>
      </c>
      <c r="M55" t="s">
        <v>370</v>
      </c>
      <c r="N55" t="s">
        <v>323</v>
      </c>
      <c r="O55" t="s">
        <v>324</v>
      </c>
      <c r="P55" t="s">
        <v>325</v>
      </c>
      <c r="Q55" t="s">
        <v>37</v>
      </c>
      <c r="R55" t="s">
        <v>37</v>
      </c>
      <c r="S55" t="s">
        <v>37</v>
      </c>
      <c r="T55" t="s">
        <v>37</v>
      </c>
      <c r="U55" t="s">
        <v>38</v>
      </c>
      <c r="V55" t="s">
        <v>39</v>
      </c>
      <c r="W55" t="s">
        <v>40</v>
      </c>
      <c r="X55" t="s">
        <v>41</v>
      </c>
      <c r="Y55" t="s">
        <v>42</v>
      </c>
      <c r="Z55" t="s">
        <v>37</v>
      </c>
      <c r="AA55" t="s">
        <v>37</v>
      </c>
      <c r="AB55" t="s">
        <v>37</v>
      </c>
      <c r="AC55" t="s">
        <v>371</v>
      </c>
      <c r="AD55" t="s">
        <v>37</v>
      </c>
      <c r="AE55" t="s">
        <v>37</v>
      </c>
      <c r="AF55" s="19" t="s">
        <v>6343</v>
      </c>
      <c r="AG55" s="19">
        <v>9106023897</v>
      </c>
      <c r="AH55" t="str">
        <f t="shared" si="0"/>
        <v>9106023897-00014100</v>
      </c>
    </row>
    <row r="56" spans="1:34" x14ac:dyDescent="0.25">
      <c r="A56" s="19">
        <v>9106024790</v>
      </c>
      <c r="B56" s="19" t="s">
        <v>6468</v>
      </c>
      <c r="C56">
        <v>11679032</v>
      </c>
      <c r="D56" t="s">
        <v>372</v>
      </c>
      <c r="E56" t="s">
        <v>24</v>
      </c>
      <c r="F56" t="s">
        <v>25</v>
      </c>
      <c r="G56" t="s">
        <v>26</v>
      </c>
      <c r="H56" t="s">
        <v>373</v>
      </c>
      <c r="I56" t="s">
        <v>28</v>
      </c>
      <c r="J56" t="s">
        <v>29</v>
      </c>
      <c r="K56" t="s">
        <v>368</v>
      </c>
      <c r="L56" t="s">
        <v>369</v>
      </c>
      <c r="M56" t="s">
        <v>370</v>
      </c>
      <c r="N56" t="s">
        <v>374</v>
      </c>
      <c r="O56" t="s">
        <v>375</v>
      </c>
      <c r="P56" t="s">
        <v>376</v>
      </c>
      <c r="Q56" t="s">
        <v>377</v>
      </c>
      <c r="R56" t="s">
        <v>37</v>
      </c>
      <c r="S56" t="s">
        <v>37</v>
      </c>
      <c r="T56" t="s">
        <v>37</v>
      </c>
      <c r="U56" t="s">
        <v>38</v>
      </c>
      <c r="V56" t="s">
        <v>39</v>
      </c>
      <c r="W56" t="s">
        <v>40</v>
      </c>
      <c r="X56" t="s">
        <v>41</v>
      </c>
      <c r="Y56" t="s">
        <v>42</v>
      </c>
      <c r="Z56" t="s">
        <v>37</v>
      </c>
      <c r="AA56" t="s">
        <v>37</v>
      </c>
      <c r="AB56" t="s">
        <v>37</v>
      </c>
      <c r="AC56" t="s">
        <v>378</v>
      </c>
      <c r="AD56" t="s">
        <v>37</v>
      </c>
      <c r="AE56" t="s">
        <v>37</v>
      </c>
      <c r="AF56" s="19" t="s">
        <v>6343</v>
      </c>
      <c r="AG56" s="19">
        <v>9106024790</v>
      </c>
      <c r="AH56" t="str">
        <f t="shared" si="0"/>
        <v>9106024790-00018525</v>
      </c>
    </row>
    <row r="57" spans="1:34" x14ac:dyDescent="0.25">
      <c r="A57" s="19">
        <v>9106022806</v>
      </c>
      <c r="B57" s="19" t="s">
        <v>6384</v>
      </c>
      <c r="C57">
        <v>11680994</v>
      </c>
      <c r="D57" t="s">
        <v>379</v>
      </c>
      <c r="E57" t="s">
        <v>24</v>
      </c>
      <c r="F57" t="s">
        <v>25</v>
      </c>
      <c r="G57" t="s">
        <v>26</v>
      </c>
      <c r="H57" t="s">
        <v>380</v>
      </c>
      <c r="I57" t="s">
        <v>28</v>
      </c>
      <c r="J57" t="s">
        <v>29</v>
      </c>
      <c r="K57" t="s">
        <v>381</v>
      </c>
      <c r="L57" t="s">
        <v>382</v>
      </c>
      <c r="M57" t="s">
        <v>383</v>
      </c>
      <c r="N57" t="s">
        <v>101</v>
      </c>
      <c r="O57" t="s">
        <v>102</v>
      </c>
      <c r="P57" t="s">
        <v>103</v>
      </c>
      <c r="Q57" t="s">
        <v>82</v>
      </c>
      <c r="R57" t="s">
        <v>37</v>
      </c>
      <c r="S57" t="s">
        <v>37</v>
      </c>
      <c r="T57" t="s">
        <v>37</v>
      </c>
      <c r="U57" t="s">
        <v>38</v>
      </c>
      <c r="V57" t="s">
        <v>39</v>
      </c>
      <c r="W57" t="s">
        <v>40</v>
      </c>
      <c r="X57" t="s">
        <v>41</v>
      </c>
      <c r="Y57" t="s">
        <v>42</v>
      </c>
      <c r="Z57" t="s">
        <v>37</v>
      </c>
      <c r="AA57" t="s">
        <v>37</v>
      </c>
      <c r="AB57" t="s">
        <v>37</v>
      </c>
      <c r="AC57" t="s">
        <v>384</v>
      </c>
      <c r="AD57" t="s">
        <v>37</v>
      </c>
      <c r="AE57" t="s">
        <v>37</v>
      </c>
      <c r="AF57" s="19" t="s">
        <v>6343</v>
      </c>
      <c r="AG57" s="19">
        <v>9106022806</v>
      </c>
      <c r="AH57" t="str">
        <f t="shared" si="0"/>
        <v>9106022806-00033079</v>
      </c>
    </row>
    <row r="58" spans="1:34" x14ac:dyDescent="0.25">
      <c r="A58" s="19">
        <v>9106022744</v>
      </c>
      <c r="B58" s="19" t="s">
        <v>6381</v>
      </c>
      <c r="C58">
        <v>11677890</v>
      </c>
      <c r="D58" t="s">
        <v>385</v>
      </c>
      <c r="E58" t="s">
        <v>24</v>
      </c>
      <c r="F58" t="s">
        <v>25</v>
      </c>
      <c r="G58" t="s">
        <v>26</v>
      </c>
      <c r="H58" t="s">
        <v>386</v>
      </c>
      <c r="I58" t="s">
        <v>28</v>
      </c>
      <c r="J58" t="s">
        <v>29</v>
      </c>
      <c r="K58" t="s">
        <v>387</v>
      </c>
      <c r="L58" t="s">
        <v>388</v>
      </c>
      <c r="M58" t="s">
        <v>389</v>
      </c>
      <c r="N58" t="s">
        <v>58</v>
      </c>
      <c r="O58" t="s">
        <v>59</v>
      </c>
      <c r="P58" t="s">
        <v>60</v>
      </c>
      <c r="Q58" t="s">
        <v>37</v>
      </c>
      <c r="R58" t="s">
        <v>37</v>
      </c>
      <c r="S58" t="s">
        <v>37</v>
      </c>
      <c r="T58" t="s">
        <v>37</v>
      </c>
      <c r="U58" t="s">
        <v>38</v>
      </c>
      <c r="V58" t="s">
        <v>39</v>
      </c>
      <c r="W58" t="s">
        <v>40</v>
      </c>
      <c r="X58" t="s">
        <v>41</v>
      </c>
      <c r="Y58" t="s">
        <v>42</v>
      </c>
      <c r="Z58" t="s">
        <v>37</v>
      </c>
      <c r="AA58" t="s">
        <v>37</v>
      </c>
      <c r="AB58" t="s">
        <v>37</v>
      </c>
      <c r="AC58" t="s">
        <v>390</v>
      </c>
      <c r="AD58" t="s">
        <v>37</v>
      </c>
      <c r="AE58" t="s">
        <v>37</v>
      </c>
      <c r="AF58" s="19" t="s">
        <v>6343</v>
      </c>
      <c r="AG58" s="19">
        <v>9106022744</v>
      </c>
      <c r="AH58" t="str">
        <f t="shared" si="0"/>
        <v>9106022744-00475207</v>
      </c>
    </row>
    <row r="59" spans="1:34" x14ac:dyDescent="0.25">
      <c r="A59" s="19">
        <v>9106024094</v>
      </c>
      <c r="B59" s="19" t="s">
        <v>6435</v>
      </c>
      <c r="C59">
        <v>11682344</v>
      </c>
      <c r="D59" t="s">
        <v>391</v>
      </c>
      <c r="E59" t="s">
        <v>24</v>
      </c>
      <c r="F59" t="s">
        <v>25</v>
      </c>
      <c r="G59" t="s">
        <v>26</v>
      </c>
      <c r="H59" t="s">
        <v>392</v>
      </c>
      <c r="I59" t="s">
        <v>28</v>
      </c>
      <c r="J59" t="s">
        <v>29</v>
      </c>
      <c r="K59" t="s">
        <v>393</v>
      </c>
      <c r="L59" t="s">
        <v>394</v>
      </c>
      <c r="M59" t="s">
        <v>395</v>
      </c>
      <c r="N59" t="s">
        <v>33</v>
      </c>
      <c r="O59" t="s">
        <v>34</v>
      </c>
      <c r="P59" t="s">
        <v>35</v>
      </c>
      <c r="Q59" t="s">
        <v>36</v>
      </c>
      <c r="R59" t="s">
        <v>37</v>
      </c>
      <c r="S59" t="s">
        <v>37</v>
      </c>
      <c r="T59" t="s">
        <v>37</v>
      </c>
      <c r="U59" t="s">
        <v>38</v>
      </c>
      <c r="V59" t="s">
        <v>39</v>
      </c>
      <c r="W59" t="s">
        <v>40</v>
      </c>
      <c r="X59" t="s">
        <v>41</v>
      </c>
      <c r="Y59" t="s">
        <v>42</v>
      </c>
      <c r="Z59" t="s">
        <v>37</v>
      </c>
      <c r="AA59" t="s">
        <v>37</v>
      </c>
      <c r="AB59" t="s">
        <v>37</v>
      </c>
      <c r="AC59" t="s">
        <v>396</v>
      </c>
      <c r="AD59" t="s">
        <v>37</v>
      </c>
      <c r="AE59" t="s">
        <v>37</v>
      </c>
      <c r="AF59" s="19" t="s">
        <v>6343</v>
      </c>
      <c r="AG59" s="19">
        <v>9106024094</v>
      </c>
      <c r="AH59" t="str">
        <f t="shared" si="0"/>
        <v>9106024094-00157923</v>
      </c>
    </row>
    <row r="60" spans="1:34" x14ac:dyDescent="0.25">
      <c r="A60" s="19">
        <v>9106023334</v>
      </c>
      <c r="B60" s="19" t="s">
        <v>6403</v>
      </c>
      <c r="C60">
        <v>11679584</v>
      </c>
      <c r="D60" t="s">
        <v>397</v>
      </c>
      <c r="E60" t="s">
        <v>24</v>
      </c>
      <c r="F60" t="s">
        <v>25</v>
      </c>
      <c r="G60" t="s">
        <v>26</v>
      </c>
      <c r="H60" t="s">
        <v>398</v>
      </c>
      <c r="I60" t="s">
        <v>28</v>
      </c>
      <c r="J60" t="s">
        <v>29</v>
      </c>
      <c r="K60" t="s">
        <v>146</v>
      </c>
      <c r="L60" t="s">
        <v>147</v>
      </c>
      <c r="M60" t="s">
        <v>148</v>
      </c>
      <c r="N60" t="s">
        <v>399</v>
      </c>
      <c r="O60" t="s">
        <v>400</v>
      </c>
      <c r="P60" t="s">
        <v>401</v>
      </c>
      <c r="Q60" t="s">
        <v>37</v>
      </c>
      <c r="R60" t="s">
        <v>37</v>
      </c>
      <c r="S60" t="s">
        <v>37</v>
      </c>
      <c r="T60" t="s">
        <v>37</v>
      </c>
      <c r="U60" t="s">
        <v>38</v>
      </c>
      <c r="V60" t="s">
        <v>39</v>
      </c>
      <c r="W60" t="s">
        <v>40</v>
      </c>
      <c r="X60" t="s">
        <v>41</v>
      </c>
      <c r="Y60" t="s">
        <v>42</v>
      </c>
      <c r="Z60" t="s">
        <v>37</v>
      </c>
      <c r="AA60" t="s">
        <v>37</v>
      </c>
      <c r="AB60" t="s">
        <v>37</v>
      </c>
      <c r="AC60" t="s">
        <v>402</v>
      </c>
      <c r="AD60" t="s">
        <v>37</v>
      </c>
      <c r="AE60" t="s">
        <v>37</v>
      </c>
      <c r="AF60" s="19" t="s">
        <v>6343</v>
      </c>
      <c r="AG60" s="19">
        <v>9106023334</v>
      </c>
      <c r="AH60" t="str">
        <f t="shared" si="0"/>
        <v>9106023334-00001694</v>
      </c>
    </row>
    <row r="61" spans="1:34" x14ac:dyDescent="0.25">
      <c r="A61" s="19">
        <v>9106023394</v>
      </c>
      <c r="B61" s="19" t="s">
        <v>6406</v>
      </c>
      <c r="C61">
        <v>11681174</v>
      </c>
      <c r="D61" t="s">
        <v>403</v>
      </c>
      <c r="E61" t="s">
        <v>24</v>
      </c>
      <c r="F61" t="s">
        <v>25</v>
      </c>
      <c r="G61" t="s">
        <v>26</v>
      </c>
      <c r="H61" t="s">
        <v>404</v>
      </c>
      <c r="I61" t="s">
        <v>28</v>
      </c>
      <c r="J61" t="s">
        <v>29</v>
      </c>
      <c r="K61" t="s">
        <v>405</v>
      </c>
      <c r="L61" t="s">
        <v>406</v>
      </c>
      <c r="M61" t="s">
        <v>407</v>
      </c>
      <c r="N61" t="s">
        <v>89</v>
      </c>
      <c r="O61" t="s">
        <v>90</v>
      </c>
      <c r="P61" t="s">
        <v>91</v>
      </c>
      <c r="Q61" t="s">
        <v>37</v>
      </c>
      <c r="R61" t="s">
        <v>37</v>
      </c>
      <c r="S61" t="s">
        <v>37</v>
      </c>
      <c r="T61" t="s">
        <v>37</v>
      </c>
      <c r="U61" t="s">
        <v>38</v>
      </c>
      <c r="V61" t="s">
        <v>39</v>
      </c>
      <c r="W61" t="s">
        <v>40</v>
      </c>
      <c r="X61" t="s">
        <v>41</v>
      </c>
      <c r="Y61" t="s">
        <v>42</v>
      </c>
      <c r="Z61" t="s">
        <v>37</v>
      </c>
      <c r="AA61" t="s">
        <v>37</v>
      </c>
      <c r="AB61" t="s">
        <v>37</v>
      </c>
      <c r="AC61" t="s">
        <v>408</v>
      </c>
      <c r="AD61" t="s">
        <v>37</v>
      </c>
      <c r="AE61" t="s">
        <v>37</v>
      </c>
      <c r="AF61" s="19" t="s">
        <v>6343</v>
      </c>
      <c r="AG61" s="19">
        <v>9106023394</v>
      </c>
      <c r="AH61" t="str">
        <f t="shared" si="0"/>
        <v>9106023394-00036923</v>
      </c>
    </row>
    <row r="62" spans="1:34" x14ac:dyDescent="0.25">
      <c r="A62" s="19">
        <v>9106024155</v>
      </c>
      <c r="B62" s="19" t="s">
        <v>6438</v>
      </c>
      <c r="C62">
        <v>11682348</v>
      </c>
      <c r="D62" t="s">
        <v>409</v>
      </c>
      <c r="E62" t="s">
        <v>24</v>
      </c>
      <c r="F62" t="s">
        <v>25</v>
      </c>
      <c r="G62" t="s">
        <v>26</v>
      </c>
      <c r="H62" t="s">
        <v>410</v>
      </c>
      <c r="I62" t="s">
        <v>28</v>
      </c>
      <c r="J62" t="s">
        <v>29</v>
      </c>
      <c r="K62" t="s">
        <v>76</v>
      </c>
      <c r="L62" t="s">
        <v>77</v>
      </c>
      <c r="M62" t="s">
        <v>78</v>
      </c>
      <c r="N62" t="s">
        <v>33</v>
      </c>
      <c r="O62" t="s">
        <v>34</v>
      </c>
      <c r="P62" t="s">
        <v>35</v>
      </c>
      <c r="Q62" t="s">
        <v>36</v>
      </c>
      <c r="R62" t="s">
        <v>37</v>
      </c>
      <c r="S62" t="s">
        <v>37</v>
      </c>
      <c r="T62" t="s">
        <v>37</v>
      </c>
      <c r="U62" t="s">
        <v>38</v>
      </c>
      <c r="V62" t="s">
        <v>39</v>
      </c>
      <c r="W62" t="s">
        <v>40</v>
      </c>
      <c r="X62" t="s">
        <v>41</v>
      </c>
      <c r="Y62" t="s">
        <v>42</v>
      </c>
      <c r="Z62" t="s">
        <v>37</v>
      </c>
      <c r="AA62" t="s">
        <v>37</v>
      </c>
      <c r="AB62" t="s">
        <v>37</v>
      </c>
      <c r="AC62" t="s">
        <v>411</v>
      </c>
      <c r="AD62" t="s">
        <v>37</v>
      </c>
      <c r="AE62" t="s">
        <v>37</v>
      </c>
      <c r="AF62" s="19" t="s">
        <v>6343</v>
      </c>
      <c r="AG62" s="19">
        <v>9106024155</v>
      </c>
      <c r="AH62" t="str">
        <f t="shared" si="0"/>
        <v>9106024155-00157927</v>
      </c>
    </row>
    <row r="63" spans="1:34" x14ac:dyDescent="0.25">
      <c r="A63" s="19">
        <v>9106025938</v>
      </c>
      <c r="B63" s="19" t="s">
        <v>6513</v>
      </c>
      <c r="C63">
        <v>11678945</v>
      </c>
      <c r="D63" t="s">
        <v>412</v>
      </c>
      <c r="E63" t="s">
        <v>24</v>
      </c>
      <c r="F63" t="s">
        <v>25</v>
      </c>
      <c r="G63" t="s">
        <v>26</v>
      </c>
      <c r="H63" t="s">
        <v>413</v>
      </c>
      <c r="I63" t="s">
        <v>28</v>
      </c>
      <c r="J63" t="s">
        <v>29</v>
      </c>
      <c r="K63" t="s">
        <v>146</v>
      </c>
      <c r="L63" t="s">
        <v>147</v>
      </c>
      <c r="M63" t="s">
        <v>148</v>
      </c>
      <c r="N63" t="s">
        <v>58</v>
      </c>
      <c r="O63" t="s">
        <v>59</v>
      </c>
      <c r="P63" t="s">
        <v>60</v>
      </c>
      <c r="Q63" t="s">
        <v>37</v>
      </c>
      <c r="R63" t="s">
        <v>37</v>
      </c>
      <c r="S63" t="s">
        <v>37</v>
      </c>
      <c r="T63" t="s">
        <v>37</v>
      </c>
      <c r="U63" t="s">
        <v>38</v>
      </c>
      <c r="V63" t="s">
        <v>39</v>
      </c>
      <c r="W63" t="s">
        <v>40</v>
      </c>
      <c r="X63" t="s">
        <v>41</v>
      </c>
      <c r="Y63" t="s">
        <v>42</v>
      </c>
      <c r="Z63" t="s">
        <v>37</v>
      </c>
      <c r="AA63" t="s">
        <v>37</v>
      </c>
      <c r="AB63" t="s">
        <v>37</v>
      </c>
      <c r="AC63" t="s">
        <v>414</v>
      </c>
      <c r="AD63" t="s">
        <v>37</v>
      </c>
      <c r="AE63" t="s">
        <v>37</v>
      </c>
      <c r="AF63" s="19" t="s">
        <v>6343</v>
      </c>
      <c r="AG63" s="19">
        <v>9106025938</v>
      </c>
      <c r="AH63" t="str">
        <f t="shared" si="0"/>
        <v>9106025938-00476160</v>
      </c>
    </row>
    <row r="64" spans="1:34" x14ac:dyDescent="0.25">
      <c r="A64" s="19">
        <v>9106024507</v>
      </c>
      <c r="B64" s="19" t="s">
        <v>6457</v>
      </c>
      <c r="C64">
        <v>11678482</v>
      </c>
      <c r="D64" t="s">
        <v>415</v>
      </c>
      <c r="E64" t="s">
        <v>24</v>
      </c>
      <c r="F64" t="s">
        <v>25</v>
      </c>
      <c r="G64" t="s">
        <v>26</v>
      </c>
      <c r="H64" t="s">
        <v>416</v>
      </c>
      <c r="I64" t="s">
        <v>28</v>
      </c>
      <c r="J64" t="s">
        <v>29</v>
      </c>
      <c r="K64" t="s">
        <v>293</v>
      </c>
      <c r="L64" t="s">
        <v>294</v>
      </c>
      <c r="M64" t="s">
        <v>295</v>
      </c>
      <c r="N64" t="s">
        <v>58</v>
      </c>
      <c r="O64" t="s">
        <v>59</v>
      </c>
      <c r="P64" t="s">
        <v>60</v>
      </c>
      <c r="Q64" t="s">
        <v>37</v>
      </c>
      <c r="R64" t="s">
        <v>37</v>
      </c>
      <c r="S64" t="s">
        <v>37</v>
      </c>
      <c r="T64" t="s">
        <v>37</v>
      </c>
      <c r="U64" t="s">
        <v>38</v>
      </c>
      <c r="V64" t="s">
        <v>39</v>
      </c>
      <c r="W64" t="s">
        <v>40</v>
      </c>
      <c r="X64" t="s">
        <v>41</v>
      </c>
      <c r="Y64" t="s">
        <v>42</v>
      </c>
      <c r="Z64" t="s">
        <v>37</v>
      </c>
      <c r="AA64" t="s">
        <v>37</v>
      </c>
      <c r="AB64" t="s">
        <v>37</v>
      </c>
      <c r="AC64" t="s">
        <v>417</v>
      </c>
      <c r="AD64" t="s">
        <v>37</v>
      </c>
      <c r="AE64" t="s">
        <v>37</v>
      </c>
      <c r="AF64" s="19" t="s">
        <v>6343</v>
      </c>
      <c r="AG64" s="19">
        <v>9106024507</v>
      </c>
      <c r="AH64" t="str">
        <f t="shared" si="0"/>
        <v>9106024507-00475721</v>
      </c>
    </row>
    <row r="65" spans="1:34" x14ac:dyDescent="0.25">
      <c r="A65" s="19">
        <v>9106023067</v>
      </c>
      <c r="B65" s="19" t="s">
        <v>6393</v>
      </c>
      <c r="C65">
        <v>11677999</v>
      </c>
      <c r="D65" t="s">
        <v>418</v>
      </c>
      <c r="E65" t="s">
        <v>24</v>
      </c>
      <c r="F65" t="s">
        <v>25</v>
      </c>
      <c r="G65" t="s">
        <v>26</v>
      </c>
      <c r="H65" t="s">
        <v>419</v>
      </c>
      <c r="I65" t="s">
        <v>28</v>
      </c>
      <c r="J65" t="s">
        <v>29</v>
      </c>
      <c r="K65" t="s">
        <v>420</v>
      </c>
      <c r="L65" t="s">
        <v>421</v>
      </c>
      <c r="M65" t="s">
        <v>422</v>
      </c>
      <c r="N65" t="s">
        <v>58</v>
      </c>
      <c r="O65" t="s">
        <v>59</v>
      </c>
      <c r="P65" t="s">
        <v>60</v>
      </c>
      <c r="Q65" t="s">
        <v>37</v>
      </c>
      <c r="R65" t="s">
        <v>37</v>
      </c>
      <c r="S65" t="s">
        <v>37</v>
      </c>
      <c r="T65" t="s">
        <v>37</v>
      </c>
      <c r="U65" t="s">
        <v>38</v>
      </c>
      <c r="V65" t="s">
        <v>39</v>
      </c>
      <c r="W65" t="s">
        <v>40</v>
      </c>
      <c r="X65" t="s">
        <v>41</v>
      </c>
      <c r="Y65" t="s">
        <v>42</v>
      </c>
      <c r="Z65" t="s">
        <v>37</v>
      </c>
      <c r="AA65" t="s">
        <v>37</v>
      </c>
      <c r="AB65" t="s">
        <v>37</v>
      </c>
      <c r="AC65" t="s">
        <v>423</v>
      </c>
      <c r="AD65" t="s">
        <v>37</v>
      </c>
      <c r="AE65" t="s">
        <v>37</v>
      </c>
      <c r="AF65" s="19" t="s">
        <v>6343</v>
      </c>
      <c r="AG65" s="19">
        <v>9106023067</v>
      </c>
      <c r="AH65" t="str">
        <f t="shared" si="0"/>
        <v>9106023067-00475296</v>
      </c>
    </row>
    <row r="66" spans="1:34" x14ac:dyDescent="0.25">
      <c r="A66" s="19">
        <v>9106022902</v>
      </c>
      <c r="B66" s="19" t="s">
        <v>6386</v>
      </c>
      <c r="C66">
        <v>11679223</v>
      </c>
      <c r="D66" t="s">
        <v>424</v>
      </c>
      <c r="E66" t="s">
        <v>24</v>
      </c>
      <c r="F66" t="s">
        <v>25</v>
      </c>
      <c r="G66" t="s">
        <v>26</v>
      </c>
      <c r="H66" t="s">
        <v>425</v>
      </c>
      <c r="I66" t="s">
        <v>28</v>
      </c>
      <c r="J66" t="s">
        <v>29</v>
      </c>
      <c r="K66" t="s">
        <v>426</v>
      </c>
      <c r="L66" t="s">
        <v>427</v>
      </c>
      <c r="M66" t="s">
        <v>428</v>
      </c>
      <c r="N66" t="s">
        <v>257</v>
      </c>
      <c r="O66" t="s">
        <v>258</v>
      </c>
      <c r="P66" t="s">
        <v>259</v>
      </c>
      <c r="Q66" t="s">
        <v>37</v>
      </c>
      <c r="R66" t="s">
        <v>37</v>
      </c>
      <c r="S66" t="s">
        <v>37</v>
      </c>
      <c r="T66" t="s">
        <v>37</v>
      </c>
      <c r="U66" t="s">
        <v>38</v>
      </c>
      <c r="V66" t="s">
        <v>39</v>
      </c>
      <c r="W66" t="s">
        <v>40</v>
      </c>
      <c r="X66" t="s">
        <v>41</v>
      </c>
      <c r="Y66" t="s">
        <v>42</v>
      </c>
      <c r="Z66" t="s">
        <v>37</v>
      </c>
      <c r="AA66" t="s">
        <v>37</v>
      </c>
      <c r="AB66" t="s">
        <v>37</v>
      </c>
      <c r="AC66" t="s">
        <v>429</v>
      </c>
      <c r="AD66" t="s">
        <v>37</v>
      </c>
      <c r="AE66" t="s">
        <v>37</v>
      </c>
      <c r="AF66" s="19" t="s">
        <v>6343</v>
      </c>
      <c r="AG66" s="19">
        <v>9106022902</v>
      </c>
      <c r="AH66" t="str">
        <f t="shared" si="0"/>
        <v>9106022902-00034947</v>
      </c>
    </row>
    <row r="67" spans="1:34" x14ac:dyDescent="0.25">
      <c r="A67" s="19">
        <v>9106022261</v>
      </c>
      <c r="B67" s="19" t="s">
        <v>6366</v>
      </c>
      <c r="C67">
        <v>11679309</v>
      </c>
      <c r="D67" t="s">
        <v>430</v>
      </c>
      <c r="E67" t="s">
        <v>24</v>
      </c>
      <c r="F67" t="s">
        <v>25</v>
      </c>
      <c r="G67" t="s">
        <v>26</v>
      </c>
      <c r="H67" t="s">
        <v>431</v>
      </c>
      <c r="I67" t="s">
        <v>28</v>
      </c>
      <c r="J67" t="s">
        <v>29</v>
      </c>
      <c r="K67" t="s">
        <v>146</v>
      </c>
      <c r="L67" t="s">
        <v>147</v>
      </c>
      <c r="M67" t="s">
        <v>148</v>
      </c>
      <c r="N67" t="s">
        <v>79</v>
      </c>
      <c r="O67" t="s">
        <v>80</v>
      </c>
      <c r="P67" t="s">
        <v>81</v>
      </c>
      <c r="Q67" t="s">
        <v>82</v>
      </c>
      <c r="R67" t="s">
        <v>37</v>
      </c>
      <c r="S67" t="s">
        <v>37</v>
      </c>
      <c r="T67" t="s">
        <v>37</v>
      </c>
      <c r="U67" t="s">
        <v>38</v>
      </c>
      <c r="V67" t="s">
        <v>39</v>
      </c>
      <c r="W67" t="s">
        <v>40</v>
      </c>
      <c r="X67" t="s">
        <v>41</v>
      </c>
      <c r="Y67" t="s">
        <v>42</v>
      </c>
      <c r="Z67" t="s">
        <v>37</v>
      </c>
      <c r="AA67" t="s">
        <v>37</v>
      </c>
      <c r="AB67" t="s">
        <v>37</v>
      </c>
      <c r="AC67" t="s">
        <v>432</v>
      </c>
      <c r="AD67" t="s">
        <v>37</v>
      </c>
      <c r="AE67" t="s">
        <v>37</v>
      </c>
      <c r="AF67" s="19" t="s">
        <v>6343</v>
      </c>
      <c r="AG67" s="19">
        <v>9106022261</v>
      </c>
      <c r="AH67" t="str">
        <f t="shared" ref="AH67:AH130" si="1">A67&amp;"-"&amp;H67</f>
        <v>9106022261-00046743</v>
      </c>
    </row>
    <row r="68" spans="1:34" x14ac:dyDescent="0.25">
      <c r="A68" s="19">
        <v>9106021982</v>
      </c>
      <c r="B68" s="19" t="s">
        <v>6356</v>
      </c>
      <c r="C68">
        <v>11680924</v>
      </c>
      <c r="D68" t="s">
        <v>433</v>
      </c>
      <c r="E68" t="s">
        <v>24</v>
      </c>
      <c r="F68" t="s">
        <v>25</v>
      </c>
      <c r="G68" t="s">
        <v>26</v>
      </c>
      <c r="H68" t="s">
        <v>434</v>
      </c>
      <c r="I68" t="s">
        <v>28</v>
      </c>
      <c r="J68" t="s">
        <v>29</v>
      </c>
      <c r="K68" t="s">
        <v>435</v>
      </c>
      <c r="L68" t="s">
        <v>436</v>
      </c>
      <c r="M68" t="s">
        <v>437</v>
      </c>
      <c r="N68" t="s">
        <v>101</v>
      </c>
      <c r="O68" t="s">
        <v>102</v>
      </c>
      <c r="P68" t="s">
        <v>103</v>
      </c>
      <c r="Q68" t="s">
        <v>82</v>
      </c>
      <c r="R68" t="s">
        <v>37</v>
      </c>
      <c r="S68" t="s">
        <v>37</v>
      </c>
      <c r="T68" t="s">
        <v>37</v>
      </c>
      <c r="U68" t="s">
        <v>38</v>
      </c>
      <c r="V68" t="s">
        <v>39</v>
      </c>
      <c r="W68" t="s">
        <v>40</v>
      </c>
      <c r="X68" t="s">
        <v>41</v>
      </c>
      <c r="Y68" t="s">
        <v>42</v>
      </c>
      <c r="Z68" t="s">
        <v>37</v>
      </c>
      <c r="AA68" t="s">
        <v>37</v>
      </c>
      <c r="AB68" t="s">
        <v>37</v>
      </c>
      <c r="AC68" t="s">
        <v>438</v>
      </c>
      <c r="AD68" t="s">
        <v>37</v>
      </c>
      <c r="AE68" t="s">
        <v>37</v>
      </c>
      <c r="AF68" s="19" t="s">
        <v>6343</v>
      </c>
      <c r="AG68" s="19">
        <v>9106021982</v>
      </c>
      <c r="AH68" t="str">
        <f t="shared" si="1"/>
        <v>9106021982-00033058</v>
      </c>
    </row>
    <row r="69" spans="1:34" x14ac:dyDescent="0.25">
      <c r="A69" s="19">
        <v>9106025265</v>
      </c>
      <c r="B69" s="19" t="s">
        <v>6482</v>
      </c>
      <c r="C69">
        <v>11679133</v>
      </c>
      <c r="D69" t="s">
        <v>439</v>
      </c>
      <c r="E69" t="s">
        <v>24</v>
      </c>
      <c r="F69" t="s">
        <v>25</v>
      </c>
      <c r="G69" t="s">
        <v>26</v>
      </c>
      <c r="H69" t="s">
        <v>440</v>
      </c>
      <c r="I69" t="s">
        <v>28</v>
      </c>
      <c r="J69" t="s">
        <v>29</v>
      </c>
      <c r="K69" t="s">
        <v>293</v>
      </c>
      <c r="L69" t="s">
        <v>294</v>
      </c>
      <c r="M69" t="s">
        <v>295</v>
      </c>
      <c r="N69" t="s">
        <v>441</v>
      </c>
      <c r="O69" t="s">
        <v>442</v>
      </c>
      <c r="P69" t="s">
        <v>443</v>
      </c>
      <c r="Q69" t="s">
        <v>82</v>
      </c>
      <c r="R69" t="s">
        <v>37</v>
      </c>
      <c r="S69" t="s">
        <v>37</v>
      </c>
      <c r="T69" t="s">
        <v>37</v>
      </c>
      <c r="U69" t="s">
        <v>38</v>
      </c>
      <c r="V69" t="s">
        <v>39</v>
      </c>
      <c r="W69" t="s">
        <v>40</v>
      </c>
      <c r="X69" t="s">
        <v>41</v>
      </c>
      <c r="Y69" t="s">
        <v>42</v>
      </c>
      <c r="Z69" t="s">
        <v>37</v>
      </c>
      <c r="AA69" t="s">
        <v>37</v>
      </c>
      <c r="AB69" t="s">
        <v>37</v>
      </c>
      <c r="AC69" t="s">
        <v>444</v>
      </c>
      <c r="AD69" t="s">
        <v>37</v>
      </c>
      <c r="AE69" t="s">
        <v>37</v>
      </c>
      <c r="AF69" s="19" t="s">
        <v>6343</v>
      </c>
      <c r="AG69" s="19">
        <v>9106025265</v>
      </c>
      <c r="AH69" t="str">
        <f t="shared" si="1"/>
        <v>9106025265-00028536</v>
      </c>
    </row>
    <row r="70" spans="1:34" x14ac:dyDescent="0.25">
      <c r="A70" s="19">
        <v>9106025375</v>
      </c>
      <c r="B70" s="19" t="s">
        <v>6484</v>
      </c>
      <c r="C70">
        <v>11678761</v>
      </c>
      <c r="D70" t="s">
        <v>445</v>
      </c>
      <c r="E70" t="s">
        <v>24</v>
      </c>
      <c r="F70" t="s">
        <v>25</v>
      </c>
      <c r="G70" t="s">
        <v>26</v>
      </c>
      <c r="H70" t="s">
        <v>446</v>
      </c>
      <c r="I70" t="s">
        <v>28</v>
      </c>
      <c r="J70" t="s">
        <v>29</v>
      </c>
      <c r="K70" t="s">
        <v>447</v>
      </c>
      <c r="L70" t="s">
        <v>448</v>
      </c>
      <c r="M70" t="s">
        <v>449</v>
      </c>
      <c r="N70" t="s">
        <v>58</v>
      </c>
      <c r="O70" t="s">
        <v>59</v>
      </c>
      <c r="P70" t="s">
        <v>60</v>
      </c>
      <c r="Q70" t="s">
        <v>37</v>
      </c>
      <c r="R70" t="s">
        <v>37</v>
      </c>
      <c r="S70" t="s">
        <v>37</v>
      </c>
      <c r="T70" t="s">
        <v>37</v>
      </c>
      <c r="U70" t="s">
        <v>38</v>
      </c>
      <c r="V70" t="s">
        <v>39</v>
      </c>
      <c r="W70" t="s">
        <v>40</v>
      </c>
      <c r="X70" t="s">
        <v>41</v>
      </c>
      <c r="Y70" t="s">
        <v>42</v>
      </c>
      <c r="Z70" t="s">
        <v>37</v>
      </c>
      <c r="AA70" t="s">
        <v>37</v>
      </c>
      <c r="AB70" t="s">
        <v>37</v>
      </c>
      <c r="AC70" t="s">
        <v>450</v>
      </c>
      <c r="AD70" t="s">
        <v>37</v>
      </c>
      <c r="AE70" t="s">
        <v>37</v>
      </c>
      <c r="AF70" s="19" t="s">
        <v>6343</v>
      </c>
      <c r="AG70" s="19">
        <v>9106025375</v>
      </c>
      <c r="AH70" t="str">
        <f t="shared" si="1"/>
        <v>9106025375-00475986</v>
      </c>
    </row>
    <row r="71" spans="1:34" x14ac:dyDescent="0.25">
      <c r="A71" s="19">
        <v>9106023400</v>
      </c>
      <c r="B71" s="19" t="s">
        <v>6404</v>
      </c>
      <c r="C71">
        <v>11678106</v>
      </c>
      <c r="D71" t="s">
        <v>451</v>
      </c>
      <c r="E71" t="s">
        <v>24</v>
      </c>
      <c r="F71" t="s">
        <v>25</v>
      </c>
      <c r="G71" t="s">
        <v>26</v>
      </c>
      <c r="H71" t="s">
        <v>452</v>
      </c>
      <c r="I71" t="s">
        <v>28</v>
      </c>
      <c r="J71" t="s">
        <v>29</v>
      </c>
      <c r="K71" t="s">
        <v>368</v>
      </c>
      <c r="L71" t="s">
        <v>369</v>
      </c>
      <c r="M71" t="s">
        <v>370</v>
      </c>
      <c r="N71" t="s">
        <v>58</v>
      </c>
      <c r="O71" t="s">
        <v>59</v>
      </c>
      <c r="P71" t="s">
        <v>60</v>
      </c>
      <c r="Q71" t="s">
        <v>37</v>
      </c>
      <c r="R71" t="s">
        <v>37</v>
      </c>
      <c r="S71" t="s">
        <v>37</v>
      </c>
      <c r="T71" t="s">
        <v>37</v>
      </c>
      <c r="U71" t="s">
        <v>38</v>
      </c>
      <c r="V71" t="s">
        <v>39</v>
      </c>
      <c r="W71" t="s">
        <v>40</v>
      </c>
      <c r="X71" t="s">
        <v>41</v>
      </c>
      <c r="Y71" t="s">
        <v>42</v>
      </c>
      <c r="Z71" t="s">
        <v>37</v>
      </c>
      <c r="AA71" t="s">
        <v>37</v>
      </c>
      <c r="AB71" t="s">
        <v>37</v>
      </c>
      <c r="AC71" t="s">
        <v>453</v>
      </c>
      <c r="AD71" t="s">
        <v>37</v>
      </c>
      <c r="AE71" t="s">
        <v>37</v>
      </c>
      <c r="AF71" s="19" t="s">
        <v>6343</v>
      </c>
      <c r="AG71" s="19">
        <v>9106023400</v>
      </c>
      <c r="AH71" t="str">
        <f t="shared" si="1"/>
        <v>9106023400-00475383</v>
      </c>
    </row>
    <row r="72" spans="1:34" x14ac:dyDescent="0.25">
      <c r="A72" s="19">
        <v>9106023086</v>
      </c>
      <c r="B72" s="19" t="s">
        <v>6399</v>
      </c>
      <c r="C72">
        <v>11681001</v>
      </c>
      <c r="D72" t="s">
        <v>454</v>
      </c>
      <c r="E72" t="s">
        <v>24</v>
      </c>
      <c r="F72" t="s">
        <v>25</v>
      </c>
      <c r="G72" t="s">
        <v>26</v>
      </c>
      <c r="H72" t="s">
        <v>455</v>
      </c>
      <c r="I72" t="s">
        <v>28</v>
      </c>
      <c r="J72" t="s">
        <v>29</v>
      </c>
      <c r="K72" t="s">
        <v>456</v>
      </c>
      <c r="L72" t="s">
        <v>457</v>
      </c>
      <c r="M72" t="s">
        <v>458</v>
      </c>
      <c r="N72" t="s">
        <v>101</v>
      </c>
      <c r="O72" t="s">
        <v>102</v>
      </c>
      <c r="P72" t="s">
        <v>103</v>
      </c>
      <c r="Q72" t="s">
        <v>82</v>
      </c>
      <c r="R72" t="s">
        <v>37</v>
      </c>
      <c r="S72" t="s">
        <v>37</v>
      </c>
      <c r="T72" t="s">
        <v>37</v>
      </c>
      <c r="U72" t="s">
        <v>38</v>
      </c>
      <c r="V72" t="s">
        <v>39</v>
      </c>
      <c r="W72" t="s">
        <v>40</v>
      </c>
      <c r="X72" t="s">
        <v>41</v>
      </c>
      <c r="Y72" t="s">
        <v>42</v>
      </c>
      <c r="Z72" t="s">
        <v>37</v>
      </c>
      <c r="AA72" t="s">
        <v>37</v>
      </c>
      <c r="AB72" t="s">
        <v>37</v>
      </c>
      <c r="AC72" t="s">
        <v>459</v>
      </c>
      <c r="AD72" t="s">
        <v>37</v>
      </c>
      <c r="AE72" t="s">
        <v>37</v>
      </c>
      <c r="AF72" s="19" t="s">
        <v>6343</v>
      </c>
      <c r="AG72" s="19">
        <v>9106023086</v>
      </c>
      <c r="AH72" t="str">
        <f t="shared" si="1"/>
        <v>9106023086-00033083</v>
      </c>
    </row>
    <row r="73" spans="1:34" x14ac:dyDescent="0.25">
      <c r="A73" s="19">
        <v>9106023174</v>
      </c>
      <c r="B73" s="19" t="s">
        <v>6402</v>
      </c>
      <c r="C73">
        <v>11681004</v>
      </c>
      <c r="D73" t="s">
        <v>460</v>
      </c>
      <c r="E73" t="s">
        <v>24</v>
      </c>
      <c r="F73" t="s">
        <v>25</v>
      </c>
      <c r="G73" t="s">
        <v>26</v>
      </c>
      <c r="H73" t="s">
        <v>461</v>
      </c>
      <c r="I73" t="s">
        <v>28</v>
      </c>
      <c r="J73" t="s">
        <v>29</v>
      </c>
      <c r="K73" t="s">
        <v>146</v>
      </c>
      <c r="L73" t="s">
        <v>147</v>
      </c>
      <c r="M73" t="s">
        <v>148</v>
      </c>
      <c r="N73" t="s">
        <v>101</v>
      </c>
      <c r="O73" t="s">
        <v>102</v>
      </c>
      <c r="P73" t="s">
        <v>103</v>
      </c>
      <c r="Q73" t="s">
        <v>82</v>
      </c>
      <c r="R73" t="s">
        <v>37</v>
      </c>
      <c r="S73" t="s">
        <v>37</v>
      </c>
      <c r="T73" t="s">
        <v>37</v>
      </c>
      <c r="U73" t="s">
        <v>38</v>
      </c>
      <c r="V73" t="s">
        <v>39</v>
      </c>
      <c r="W73" t="s">
        <v>40</v>
      </c>
      <c r="X73" t="s">
        <v>41</v>
      </c>
      <c r="Y73" t="s">
        <v>42</v>
      </c>
      <c r="Z73" t="s">
        <v>37</v>
      </c>
      <c r="AA73" t="s">
        <v>37</v>
      </c>
      <c r="AB73" t="s">
        <v>37</v>
      </c>
      <c r="AC73" t="s">
        <v>462</v>
      </c>
      <c r="AD73" t="s">
        <v>37</v>
      </c>
      <c r="AE73" t="s">
        <v>37</v>
      </c>
      <c r="AF73" s="19" t="s">
        <v>6343</v>
      </c>
      <c r="AG73" s="19">
        <v>9106023174</v>
      </c>
      <c r="AH73" t="str">
        <f t="shared" si="1"/>
        <v>9106023174-00033084</v>
      </c>
    </row>
    <row r="74" spans="1:34" x14ac:dyDescent="0.25">
      <c r="A74" s="19">
        <v>9106023633</v>
      </c>
      <c r="B74" s="19" t="s">
        <v>6416</v>
      </c>
      <c r="C74">
        <v>11681338</v>
      </c>
      <c r="D74" t="s">
        <v>463</v>
      </c>
      <c r="E74" t="s">
        <v>24</v>
      </c>
      <c r="F74" t="s">
        <v>25</v>
      </c>
      <c r="G74" t="s">
        <v>26</v>
      </c>
      <c r="H74" t="s">
        <v>464</v>
      </c>
      <c r="I74" t="s">
        <v>28</v>
      </c>
      <c r="J74" t="s">
        <v>29</v>
      </c>
      <c r="K74" t="s">
        <v>239</v>
      </c>
      <c r="L74" t="s">
        <v>240</v>
      </c>
      <c r="M74" t="s">
        <v>241</v>
      </c>
      <c r="N74" t="s">
        <v>465</v>
      </c>
      <c r="O74" t="s">
        <v>466</v>
      </c>
      <c r="P74" t="s">
        <v>467</v>
      </c>
      <c r="Q74" t="s">
        <v>468</v>
      </c>
      <c r="R74" t="s">
        <v>37</v>
      </c>
      <c r="S74" t="s">
        <v>37</v>
      </c>
      <c r="T74" t="s">
        <v>37</v>
      </c>
      <c r="U74" t="s">
        <v>38</v>
      </c>
      <c r="V74" t="s">
        <v>39</v>
      </c>
      <c r="W74" t="s">
        <v>40</v>
      </c>
      <c r="X74" t="s">
        <v>41</v>
      </c>
      <c r="Y74" t="s">
        <v>42</v>
      </c>
      <c r="Z74" t="s">
        <v>37</v>
      </c>
      <c r="AA74" t="s">
        <v>37</v>
      </c>
      <c r="AB74" t="s">
        <v>37</v>
      </c>
      <c r="AC74" t="s">
        <v>469</v>
      </c>
      <c r="AD74" t="s">
        <v>37</v>
      </c>
      <c r="AE74" t="s">
        <v>37</v>
      </c>
      <c r="AF74" s="19" t="s">
        <v>6343</v>
      </c>
      <c r="AG74" s="19">
        <v>9106023633</v>
      </c>
      <c r="AH74" t="str">
        <f t="shared" si="1"/>
        <v>9106023633-00014708</v>
      </c>
    </row>
    <row r="75" spans="1:34" x14ac:dyDescent="0.25">
      <c r="A75" s="19">
        <v>9106025069</v>
      </c>
      <c r="B75" s="19" t="s">
        <v>6473</v>
      </c>
      <c r="C75">
        <v>11680670</v>
      </c>
      <c r="D75" t="s">
        <v>470</v>
      </c>
      <c r="E75" t="s">
        <v>24</v>
      </c>
      <c r="F75" t="s">
        <v>25</v>
      </c>
      <c r="G75" t="s">
        <v>26</v>
      </c>
      <c r="H75" t="s">
        <v>471</v>
      </c>
      <c r="I75" t="s">
        <v>28</v>
      </c>
      <c r="J75" t="s">
        <v>29</v>
      </c>
      <c r="K75" t="s">
        <v>305</v>
      </c>
      <c r="L75" t="s">
        <v>306</v>
      </c>
      <c r="M75" t="s">
        <v>307</v>
      </c>
      <c r="N75" t="s">
        <v>472</v>
      </c>
      <c r="O75" t="s">
        <v>473</v>
      </c>
      <c r="P75" t="s">
        <v>474</v>
      </c>
      <c r="Q75" t="s">
        <v>37</v>
      </c>
      <c r="R75" t="s">
        <v>37</v>
      </c>
      <c r="S75" t="s">
        <v>37</v>
      </c>
      <c r="T75" t="s">
        <v>37</v>
      </c>
      <c r="U75" t="s">
        <v>38</v>
      </c>
      <c r="V75" t="s">
        <v>39</v>
      </c>
      <c r="W75" t="s">
        <v>40</v>
      </c>
      <c r="X75" t="s">
        <v>41</v>
      </c>
      <c r="Y75" t="s">
        <v>42</v>
      </c>
      <c r="Z75" t="s">
        <v>37</v>
      </c>
      <c r="AA75" t="s">
        <v>37</v>
      </c>
      <c r="AB75" t="s">
        <v>37</v>
      </c>
      <c r="AC75" t="s">
        <v>475</v>
      </c>
      <c r="AD75" t="s">
        <v>37</v>
      </c>
      <c r="AE75" t="s">
        <v>37</v>
      </c>
      <c r="AF75" s="19" t="s">
        <v>6343</v>
      </c>
      <c r="AG75" s="19">
        <v>9106025069</v>
      </c>
      <c r="AH75" t="str">
        <f t="shared" si="1"/>
        <v>9106025069-00003147</v>
      </c>
    </row>
    <row r="76" spans="1:34" x14ac:dyDescent="0.25">
      <c r="A76" s="19">
        <v>9106025376</v>
      </c>
      <c r="B76" s="19" t="s">
        <v>6485</v>
      </c>
      <c r="C76">
        <v>11679038</v>
      </c>
      <c r="D76" t="s">
        <v>476</v>
      </c>
      <c r="E76" t="s">
        <v>24</v>
      </c>
      <c r="F76" t="s">
        <v>25</v>
      </c>
      <c r="G76" t="s">
        <v>26</v>
      </c>
      <c r="H76" t="s">
        <v>477</v>
      </c>
      <c r="I76" t="s">
        <v>28</v>
      </c>
      <c r="J76" t="s">
        <v>29</v>
      </c>
      <c r="K76" t="s">
        <v>76</v>
      </c>
      <c r="L76" t="s">
        <v>77</v>
      </c>
      <c r="M76" t="s">
        <v>78</v>
      </c>
      <c r="N76" t="s">
        <v>374</v>
      </c>
      <c r="O76" t="s">
        <v>375</v>
      </c>
      <c r="P76" t="s">
        <v>376</v>
      </c>
      <c r="Q76" t="s">
        <v>377</v>
      </c>
      <c r="R76" t="s">
        <v>37</v>
      </c>
      <c r="S76" t="s">
        <v>37</v>
      </c>
      <c r="T76" t="s">
        <v>37</v>
      </c>
      <c r="U76" t="s">
        <v>38</v>
      </c>
      <c r="V76" t="s">
        <v>39</v>
      </c>
      <c r="W76" t="s">
        <v>40</v>
      </c>
      <c r="X76" t="s">
        <v>41</v>
      </c>
      <c r="Y76" t="s">
        <v>42</v>
      </c>
      <c r="Z76" t="s">
        <v>37</v>
      </c>
      <c r="AA76" t="s">
        <v>37</v>
      </c>
      <c r="AB76" t="s">
        <v>37</v>
      </c>
      <c r="AC76" t="s">
        <v>478</v>
      </c>
      <c r="AD76" t="s">
        <v>37</v>
      </c>
      <c r="AE76" t="s">
        <v>37</v>
      </c>
      <c r="AF76" s="19" t="s">
        <v>6343</v>
      </c>
      <c r="AG76" s="19">
        <v>9106025376</v>
      </c>
      <c r="AH76" t="str">
        <f t="shared" si="1"/>
        <v>9106025376-00018530</v>
      </c>
    </row>
    <row r="77" spans="1:34" x14ac:dyDescent="0.25">
      <c r="A77" s="19">
        <v>9106021950</v>
      </c>
      <c r="B77" s="19" t="s">
        <v>6353</v>
      </c>
      <c r="C77">
        <v>11680675</v>
      </c>
      <c r="D77" t="s">
        <v>479</v>
      </c>
      <c r="E77" t="s">
        <v>24</v>
      </c>
      <c r="F77" t="s">
        <v>25</v>
      </c>
      <c r="G77" t="s">
        <v>26</v>
      </c>
      <c r="H77" t="s">
        <v>480</v>
      </c>
      <c r="I77" t="s">
        <v>28</v>
      </c>
      <c r="J77" t="s">
        <v>29</v>
      </c>
      <c r="K77" t="s">
        <v>76</v>
      </c>
      <c r="L77" t="s">
        <v>77</v>
      </c>
      <c r="M77" t="s">
        <v>78</v>
      </c>
      <c r="N77" t="s">
        <v>481</v>
      </c>
      <c r="O77" t="s">
        <v>482</v>
      </c>
      <c r="P77" t="s">
        <v>483</v>
      </c>
      <c r="Q77" t="s">
        <v>82</v>
      </c>
      <c r="R77" t="s">
        <v>37</v>
      </c>
      <c r="S77" t="s">
        <v>37</v>
      </c>
      <c r="T77" t="s">
        <v>37</v>
      </c>
      <c r="U77" t="s">
        <v>38</v>
      </c>
      <c r="V77" t="s">
        <v>39</v>
      </c>
      <c r="W77" t="s">
        <v>40</v>
      </c>
      <c r="X77" t="s">
        <v>41</v>
      </c>
      <c r="Y77" t="s">
        <v>42</v>
      </c>
      <c r="Z77" t="s">
        <v>37</v>
      </c>
      <c r="AA77" t="s">
        <v>37</v>
      </c>
      <c r="AB77" t="s">
        <v>37</v>
      </c>
      <c r="AC77" t="s">
        <v>484</v>
      </c>
      <c r="AD77" t="s">
        <v>37</v>
      </c>
      <c r="AE77" t="s">
        <v>37</v>
      </c>
      <c r="AF77" s="19" t="s">
        <v>6343</v>
      </c>
      <c r="AG77" s="19">
        <v>9106021950</v>
      </c>
      <c r="AH77" t="str">
        <f t="shared" si="1"/>
        <v>9106021950-00010721</v>
      </c>
    </row>
    <row r="78" spans="1:34" x14ac:dyDescent="0.25">
      <c r="A78" s="19">
        <v>9106025800</v>
      </c>
      <c r="B78" s="19" t="s">
        <v>6508</v>
      </c>
      <c r="C78">
        <v>11681081</v>
      </c>
      <c r="D78" t="s">
        <v>485</v>
      </c>
      <c r="E78" t="s">
        <v>24</v>
      </c>
      <c r="F78" t="s">
        <v>25</v>
      </c>
      <c r="G78" t="s">
        <v>26</v>
      </c>
      <c r="H78" t="s">
        <v>486</v>
      </c>
      <c r="I78" t="s">
        <v>28</v>
      </c>
      <c r="J78" t="s">
        <v>29</v>
      </c>
      <c r="K78" t="s">
        <v>335</v>
      </c>
      <c r="L78" t="s">
        <v>336</v>
      </c>
      <c r="M78" t="s">
        <v>337</v>
      </c>
      <c r="N78" t="s">
        <v>101</v>
      </c>
      <c r="O78" t="s">
        <v>102</v>
      </c>
      <c r="P78" t="s">
        <v>103</v>
      </c>
      <c r="Q78" t="s">
        <v>82</v>
      </c>
      <c r="R78" t="s">
        <v>37</v>
      </c>
      <c r="S78" t="s">
        <v>37</v>
      </c>
      <c r="T78" t="s">
        <v>37</v>
      </c>
      <c r="U78" t="s">
        <v>38</v>
      </c>
      <c r="V78" t="s">
        <v>39</v>
      </c>
      <c r="W78" t="s">
        <v>40</v>
      </c>
      <c r="X78" t="s">
        <v>41</v>
      </c>
      <c r="Y78" t="s">
        <v>42</v>
      </c>
      <c r="Z78" t="s">
        <v>37</v>
      </c>
      <c r="AA78" t="s">
        <v>37</v>
      </c>
      <c r="AB78" t="s">
        <v>37</v>
      </c>
      <c r="AC78" t="s">
        <v>487</v>
      </c>
      <c r="AD78" t="s">
        <v>37</v>
      </c>
      <c r="AE78" t="s">
        <v>37</v>
      </c>
      <c r="AF78" s="19" t="s">
        <v>6343</v>
      </c>
      <c r="AG78" s="19">
        <v>9106025800</v>
      </c>
      <c r="AH78" t="str">
        <f t="shared" si="1"/>
        <v>9106025800-00033127</v>
      </c>
    </row>
    <row r="79" spans="1:34" x14ac:dyDescent="0.25">
      <c r="A79" s="19">
        <v>9106025294</v>
      </c>
      <c r="B79" s="19" t="s">
        <v>6483</v>
      </c>
      <c r="C79">
        <v>11681912</v>
      </c>
      <c r="D79" t="s">
        <v>488</v>
      </c>
      <c r="E79" t="s">
        <v>24</v>
      </c>
      <c r="F79" t="s">
        <v>25</v>
      </c>
      <c r="G79" t="s">
        <v>26</v>
      </c>
      <c r="H79" t="s">
        <v>489</v>
      </c>
      <c r="I79" t="s">
        <v>28</v>
      </c>
      <c r="J79" t="s">
        <v>29</v>
      </c>
      <c r="K79" t="s">
        <v>490</v>
      </c>
      <c r="L79" t="s">
        <v>491</v>
      </c>
      <c r="M79" t="s">
        <v>492</v>
      </c>
      <c r="N79" t="s">
        <v>350</v>
      </c>
      <c r="O79" t="s">
        <v>351</v>
      </c>
      <c r="P79" t="s">
        <v>352</v>
      </c>
      <c r="Q79" t="s">
        <v>37</v>
      </c>
      <c r="R79" t="s">
        <v>37</v>
      </c>
      <c r="S79" t="s">
        <v>37</v>
      </c>
      <c r="T79" t="s">
        <v>37</v>
      </c>
      <c r="U79" t="s">
        <v>38</v>
      </c>
      <c r="V79" t="s">
        <v>39</v>
      </c>
      <c r="W79" t="s">
        <v>40</v>
      </c>
      <c r="X79" t="s">
        <v>41</v>
      </c>
      <c r="Y79" t="s">
        <v>42</v>
      </c>
      <c r="Z79" t="s">
        <v>37</v>
      </c>
      <c r="AA79" t="s">
        <v>37</v>
      </c>
      <c r="AB79" t="s">
        <v>37</v>
      </c>
      <c r="AC79" t="s">
        <v>493</v>
      </c>
      <c r="AD79" t="s">
        <v>37</v>
      </c>
      <c r="AE79" t="s">
        <v>37</v>
      </c>
      <c r="AF79" s="19" t="s">
        <v>6343</v>
      </c>
      <c r="AG79" s="19">
        <v>9106025294</v>
      </c>
      <c r="AH79" t="str">
        <f t="shared" si="1"/>
        <v>9106025294-00010047</v>
      </c>
    </row>
    <row r="80" spans="1:34" x14ac:dyDescent="0.25">
      <c r="A80" s="19">
        <v>9106022336</v>
      </c>
      <c r="B80" s="19" t="s">
        <v>6369</v>
      </c>
      <c r="C80">
        <v>11681914</v>
      </c>
      <c r="D80" t="s">
        <v>494</v>
      </c>
      <c r="E80" t="s">
        <v>24</v>
      </c>
      <c r="F80" t="s">
        <v>25</v>
      </c>
      <c r="G80" t="s">
        <v>26</v>
      </c>
      <c r="H80" t="s">
        <v>495</v>
      </c>
      <c r="I80" t="s">
        <v>28</v>
      </c>
      <c r="J80" t="s">
        <v>29</v>
      </c>
      <c r="K80" t="s">
        <v>305</v>
      </c>
      <c r="L80" t="s">
        <v>306</v>
      </c>
      <c r="M80" t="s">
        <v>307</v>
      </c>
      <c r="N80" t="s">
        <v>496</v>
      </c>
      <c r="O80" t="s">
        <v>497</v>
      </c>
      <c r="P80" t="s">
        <v>498</v>
      </c>
      <c r="Q80" t="s">
        <v>37</v>
      </c>
      <c r="R80" t="s">
        <v>37</v>
      </c>
      <c r="S80" t="s">
        <v>37</v>
      </c>
      <c r="T80" t="s">
        <v>37</v>
      </c>
      <c r="U80" t="s">
        <v>38</v>
      </c>
      <c r="V80" t="s">
        <v>39</v>
      </c>
      <c r="W80" t="s">
        <v>40</v>
      </c>
      <c r="X80" t="s">
        <v>41</v>
      </c>
      <c r="Y80" t="s">
        <v>42</v>
      </c>
      <c r="Z80" t="s">
        <v>37</v>
      </c>
      <c r="AA80" t="s">
        <v>37</v>
      </c>
      <c r="AB80" t="s">
        <v>37</v>
      </c>
      <c r="AC80" t="s">
        <v>499</v>
      </c>
      <c r="AD80" t="s">
        <v>37</v>
      </c>
      <c r="AE80" t="s">
        <v>37</v>
      </c>
      <c r="AF80" s="19" t="s">
        <v>6343</v>
      </c>
      <c r="AG80" s="19">
        <v>9106022336</v>
      </c>
      <c r="AH80" t="str">
        <f t="shared" si="1"/>
        <v>9106022336-00004408</v>
      </c>
    </row>
    <row r="81" spans="1:34" x14ac:dyDescent="0.25">
      <c r="A81" s="19">
        <v>9106024180</v>
      </c>
      <c r="B81" s="19" t="s">
        <v>6439</v>
      </c>
      <c r="C81">
        <v>11681819</v>
      </c>
      <c r="D81" t="s">
        <v>500</v>
      </c>
      <c r="E81" t="s">
        <v>24</v>
      </c>
      <c r="F81" t="s">
        <v>25</v>
      </c>
      <c r="G81" t="s">
        <v>26</v>
      </c>
      <c r="H81" t="s">
        <v>501</v>
      </c>
      <c r="I81" t="s">
        <v>28</v>
      </c>
      <c r="J81" t="s">
        <v>29</v>
      </c>
      <c r="K81" t="s">
        <v>146</v>
      </c>
      <c r="L81" t="s">
        <v>147</v>
      </c>
      <c r="M81" t="s">
        <v>148</v>
      </c>
      <c r="N81" t="s">
        <v>502</v>
      </c>
      <c r="O81" t="s">
        <v>503</v>
      </c>
      <c r="P81" t="s">
        <v>504</v>
      </c>
      <c r="Q81" t="s">
        <v>37</v>
      </c>
      <c r="R81" t="s">
        <v>37</v>
      </c>
      <c r="S81" t="s">
        <v>37</v>
      </c>
      <c r="T81" t="s">
        <v>37</v>
      </c>
      <c r="U81" t="s">
        <v>38</v>
      </c>
      <c r="V81" t="s">
        <v>39</v>
      </c>
      <c r="W81" t="s">
        <v>40</v>
      </c>
      <c r="X81" t="s">
        <v>41</v>
      </c>
      <c r="Y81" t="s">
        <v>42</v>
      </c>
      <c r="Z81" t="s">
        <v>37</v>
      </c>
      <c r="AA81" t="s">
        <v>37</v>
      </c>
      <c r="AB81" t="s">
        <v>37</v>
      </c>
      <c r="AC81" t="s">
        <v>505</v>
      </c>
      <c r="AD81" t="s">
        <v>37</v>
      </c>
      <c r="AE81" t="s">
        <v>37</v>
      </c>
      <c r="AF81" s="19" t="s">
        <v>6343</v>
      </c>
      <c r="AG81" s="19">
        <v>9106024180</v>
      </c>
      <c r="AH81" t="str">
        <f t="shared" si="1"/>
        <v>9106024180-00009893</v>
      </c>
    </row>
    <row r="82" spans="1:34" x14ac:dyDescent="0.25">
      <c r="A82" s="19">
        <v>9106025091</v>
      </c>
      <c r="B82" s="19" t="s">
        <v>6475</v>
      </c>
      <c r="C82">
        <v>11678672</v>
      </c>
      <c r="D82" t="s">
        <v>506</v>
      </c>
      <c r="E82" t="s">
        <v>24</v>
      </c>
      <c r="F82" t="s">
        <v>25</v>
      </c>
      <c r="G82" t="s">
        <v>26</v>
      </c>
      <c r="H82" t="s">
        <v>507</v>
      </c>
      <c r="I82" t="s">
        <v>28</v>
      </c>
      <c r="J82" t="s">
        <v>29</v>
      </c>
      <c r="K82" t="s">
        <v>508</v>
      </c>
      <c r="L82" t="s">
        <v>509</v>
      </c>
      <c r="M82" t="s">
        <v>510</v>
      </c>
      <c r="N82" t="s">
        <v>58</v>
      </c>
      <c r="O82" t="s">
        <v>59</v>
      </c>
      <c r="P82" t="s">
        <v>60</v>
      </c>
      <c r="Q82" t="s">
        <v>37</v>
      </c>
      <c r="R82" t="s">
        <v>37</v>
      </c>
      <c r="S82" t="s">
        <v>37</v>
      </c>
      <c r="T82" t="s">
        <v>37</v>
      </c>
      <c r="U82" t="s">
        <v>38</v>
      </c>
      <c r="V82" t="s">
        <v>39</v>
      </c>
      <c r="W82" t="s">
        <v>40</v>
      </c>
      <c r="X82" t="s">
        <v>41</v>
      </c>
      <c r="Y82" t="s">
        <v>42</v>
      </c>
      <c r="Z82" t="s">
        <v>37</v>
      </c>
      <c r="AA82" t="s">
        <v>37</v>
      </c>
      <c r="AB82" t="s">
        <v>37</v>
      </c>
      <c r="AC82" t="s">
        <v>511</v>
      </c>
      <c r="AD82" t="s">
        <v>37</v>
      </c>
      <c r="AE82" t="s">
        <v>37</v>
      </c>
      <c r="AF82" s="19" t="s">
        <v>6343</v>
      </c>
      <c r="AG82" s="19">
        <v>9106025091</v>
      </c>
      <c r="AH82" t="str">
        <f t="shared" si="1"/>
        <v>9106025091-00475904</v>
      </c>
    </row>
    <row r="83" spans="1:34" x14ac:dyDescent="0.25">
      <c r="A83" s="19">
        <v>9106024528</v>
      </c>
      <c r="B83" s="19" t="s">
        <v>6458</v>
      </c>
      <c r="C83">
        <v>11678491</v>
      </c>
      <c r="D83" t="s">
        <v>512</v>
      </c>
      <c r="E83" t="s">
        <v>24</v>
      </c>
      <c r="F83" t="s">
        <v>25</v>
      </c>
      <c r="G83" t="s">
        <v>26</v>
      </c>
      <c r="H83" t="s">
        <v>513</v>
      </c>
      <c r="I83" t="s">
        <v>28</v>
      </c>
      <c r="J83" t="s">
        <v>29</v>
      </c>
      <c r="K83" t="s">
        <v>514</v>
      </c>
      <c r="L83" t="s">
        <v>515</v>
      </c>
      <c r="M83" t="s">
        <v>516</v>
      </c>
      <c r="N83" t="s">
        <v>58</v>
      </c>
      <c r="O83" t="s">
        <v>59</v>
      </c>
      <c r="P83" t="s">
        <v>60</v>
      </c>
      <c r="Q83" t="s">
        <v>37</v>
      </c>
      <c r="R83" t="s">
        <v>37</v>
      </c>
      <c r="S83" t="s">
        <v>37</v>
      </c>
      <c r="T83" t="s">
        <v>37</v>
      </c>
      <c r="U83" t="s">
        <v>38</v>
      </c>
      <c r="V83" t="s">
        <v>39</v>
      </c>
      <c r="W83" t="s">
        <v>40</v>
      </c>
      <c r="X83" t="s">
        <v>41</v>
      </c>
      <c r="Y83" t="s">
        <v>42</v>
      </c>
      <c r="Z83" t="s">
        <v>37</v>
      </c>
      <c r="AA83" t="s">
        <v>37</v>
      </c>
      <c r="AB83" t="s">
        <v>37</v>
      </c>
      <c r="AC83" t="s">
        <v>517</v>
      </c>
      <c r="AD83" t="s">
        <v>37</v>
      </c>
      <c r="AE83" t="s">
        <v>37</v>
      </c>
      <c r="AF83" s="19" t="s">
        <v>6343</v>
      </c>
      <c r="AG83" s="19">
        <v>9106024528</v>
      </c>
      <c r="AH83" t="str">
        <f t="shared" si="1"/>
        <v>9106024528-00475729</v>
      </c>
    </row>
    <row r="84" spans="1:34" x14ac:dyDescent="0.25">
      <c r="A84" s="19">
        <v>9106024946</v>
      </c>
      <c r="B84" s="19" t="s">
        <v>6471</v>
      </c>
      <c r="C84">
        <v>11679499</v>
      </c>
      <c r="D84" t="s">
        <v>518</v>
      </c>
      <c r="E84" t="s">
        <v>24</v>
      </c>
      <c r="F84" t="s">
        <v>25</v>
      </c>
      <c r="G84" t="s">
        <v>26</v>
      </c>
      <c r="H84" t="s">
        <v>519</v>
      </c>
      <c r="I84" t="s">
        <v>28</v>
      </c>
      <c r="J84" t="s">
        <v>29</v>
      </c>
      <c r="K84" t="s">
        <v>134</v>
      </c>
      <c r="L84" t="s">
        <v>135</v>
      </c>
      <c r="M84" t="s">
        <v>136</v>
      </c>
      <c r="N84" t="s">
        <v>323</v>
      </c>
      <c r="O84" t="s">
        <v>324</v>
      </c>
      <c r="P84" t="s">
        <v>325</v>
      </c>
      <c r="Q84" t="s">
        <v>37</v>
      </c>
      <c r="R84" t="s">
        <v>37</v>
      </c>
      <c r="S84" t="s">
        <v>37</v>
      </c>
      <c r="T84" t="s">
        <v>37</v>
      </c>
      <c r="U84" t="s">
        <v>38</v>
      </c>
      <c r="V84" t="s">
        <v>39</v>
      </c>
      <c r="W84" t="s">
        <v>40</v>
      </c>
      <c r="X84" t="s">
        <v>41</v>
      </c>
      <c r="Y84" t="s">
        <v>42</v>
      </c>
      <c r="Z84" t="s">
        <v>37</v>
      </c>
      <c r="AA84" t="s">
        <v>37</v>
      </c>
      <c r="AB84" t="s">
        <v>37</v>
      </c>
      <c r="AC84" t="s">
        <v>520</v>
      </c>
      <c r="AD84" t="s">
        <v>37</v>
      </c>
      <c r="AE84" t="s">
        <v>37</v>
      </c>
      <c r="AF84" s="19" t="s">
        <v>6343</v>
      </c>
      <c r="AG84" s="19">
        <v>9106024946</v>
      </c>
      <c r="AH84" t="str">
        <f t="shared" si="1"/>
        <v>9106024946-00014110</v>
      </c>
    </row>
    <row r="85" spans="1:34" x14ac:dyDescent="0.25">
      <c r="A85" s="19">
        <v>9106025149</v>
      </c>
      <c r="B85" s="19" t="s">
        <v>6478</v>
      </c>
      <c r="C85">
        <v>11679500</v>
      </c>
      <c r="D85" t="s">
        <v>521</v>
      </c>
      <c r="E85" t="s">
        <v>24</v>
      </c>
      <c r="F85" t="s">
        <v>25</v>
      </c>
      <c r="G85" t="s">
        <v>26</v>
      </c>
      <c r="H85" t="s">
        <v>522</v>
      </c>
      <c r="I85" t="s">
        <v>28</v>
      </c>
      <c r="J85" t="s">
        <v>29</v>
      </c>
      <c r="K85" t="s">
        <v>30</v>
      </c>
      <c r="L85" t="s">
        <v>31</v>
      </c>
      <c r="M85" t="s">
        <v>32</v>
      </c>
      <c r="N85" t="s">
        <v>323</v>
      </c>
      <c r="O85" t="s">
        <v>324</v>
      </c>
      <c r="P85" t="s">
        <v>325</v>
      </c>
      <c r="Q85" t="s">
        <v>37</v>
      </c>
      <c r="R85" t="s">
        <v>37</v>
      </c>
      <c r="S85" t="s">
        <v>37</v>
      </c>
      <c r="T85" t="s">
        <v>37</v>
      </c>
      <c r="U85" t="s">
        <v>38</v>
      </c>
      <c r="V85" t="s">
        <v>39</v>
      </c>
      <c r="W85" t="s">
        <v>40</v>
      </c>
      <c r="X85" t="s">
        <v>41</v>
      </c>
      <c r="Y85" t="s">
        <v>42</v>
      </c>
      <c r="Z85" t="s">
        <v>37</v>
      </c>
      <c r="AA85" t="s">
        <v>37</v>
      </c>
      <c r="AB85" t="s">
        <v>37</v>
      </c>
      <c r="AC85" t="s">
        <v>523</v>
      </c>
      <c r="AD85" t="s">
        <v>37</v>
      </c>
      <c r="AE85" t="s">
        <v>37</v>
      </c>
      <c r="AF85" s="19" t="s">
        <v>6343</v>
      </c>
      <c r="AG85" s="19">
        <v>9106025149</v>
      </c>
      <c r="AH85" t="str">
        <f t="shared" si="1"/>
        <v>9106025149-00014111</v>
      </c>
    </row>
    <row r="86" spans="1:34" x14ac:dyDescent="0.25">
      <c r="A86" s="19">
        <v>9106025780</v>
      </c>
      <c r="B86" s="19" t="s">
        <v>6506</v>
      </c>
      <c r="C86">
        <v>11681730</v>
      </c>
      <c r="D86" t="s">
        <v>524</v>
      </c>
      <c r="E86" t="s">
        <v>24</v>
      </c>
      <c r="F86" t="s">
        <v>25</v>
      </c>
      <c r="G86" t="s">
        <v>26</v>
      </c>
      <c r="H86" t="s">
        <v>525</v>
      </c>
      <c r="I86" t="s">
        <v>28</v>
      </c>
      <c r="J86" t="s">
        <v>29</v>
      </c>
      <c r="K86" t="s">
        <v>182</v>
      </c>
      <c r="L86" t="s">
        <v>183</v>
      </c>
      <c r="M86" t="s">
        <v>184</v>
      </c>
      <c r="N86" t="s">
        <v>110</v>
      </c>
      <c r="O86" t="s">
        <v>111</v>
      </c>
      <c r="P86" t="s">
        <v>112</v>
      </c>
      <c r="Q86" t="s">
        <v>37</v>
      </c>
      <c r="R86" t="s">
        <v>37</v>
      </c>
      <c r="S86" t="s">
        <v>37</v>
      </c>
      <c r="T86" t="s">
        <v>37</v>
      </c>
      <c r="U86" t="s">
        <v>38</v>
      </c>
      <c r="V86" t="s">
        <v>39</v>
      </c>
      <c r="W86" t="s">
        <v>40</v>
      </c>
      <c r="X86" t="s">
        <v>41</v>
      </c>
      <c r="Y86" t="s">
        <v>42</v>
      </c>
      <c r="Z86" t="s">
        <v>37</v>
      </c>
      <c r="AA86" t="s">
        <v>37</v>
      </c>
      <c r="AB86" t="s">
        <v>37</v>
      </c>
      <c r="AC86" t="s">
        <v>526</v>
      </c>
      <c r="AD86" t="s">
        <v>37</v>
      </c>
      <c r="AE86" t="s">
        <v>37</v>
      </c>
      <c r="AF86" s="19" t="s">
        <v>6343</v>
      </c>
      <c r="AG86" s="19">
        <v>9106025780</v>
      </c>
      <c r="AH86" t="str">
        <f t="shared" si="1"/>
        <v>9106025780-00079909</v>
      </c>
    </row>
    <row r="87" spans="1:34" x14ac:dyDescent="0.25">
      <c r="A87" s="19">
        <v>9106023519</v>
      </c>
      <c r="B87" s="19" t="s">
        <v>6410</v>
      </c>
      <c r="C87">
        <v>11682907</v>
      </c>
      <c r="D87" t="s">
        <v>527</v>
      </c>
      <c r="E87" t="s">
        <v>24</v>
      </c>
      <c r="F87" t="s">
        <v>25</v>
      </c>
      <c r="G87" t="s">
        <v>26</v>
      </c>
      <c r="H87" t="s">
        <v>528</v>
      </c>
      <c r="I87" t="s">
        <v>28</v>
      </c>
      <c r="J87" t="s">
        <v>29</v>
      </c>
      <c r="K87" t="s">
        <v>529</v>
      </c>
      <c r="L87" t="s">
        <v>530</v>
      </c>
      <c r="M87" t="s">
        <v>531</v>
      </c>
      <c r="N87" t="s">
        <v>532</v>
      </c>
      <c r="O87" t="s">
        <v>533</v>
      </c>
      <c r="P87" t="s">
        <v>534</v>
      </c>
      <c r="Q87" t="s">
        <v>37</v>
      </c>
      <c r="R87" t="s">
        <v>37</v>
      </c>
      <c r="S87" t="s">
        <v>37</v>
      </c>
      <c r="T87" t="s">
        <v>37</v>
      </c>
      <c r="U87" t="s">
        <v>38</v>
      </c>
      <c r="V87" t="s">
        <v>39</v>
      </c>
      <c r="W87" t="s">
        <v>40</v>
      </c>
      <c r="X87" t="s">
        <v>41</v>
      </c>
      <c r="Y87" t="s">
        <v>42</v>
      </c>
      <c r="Z87" t="s">
        <v>37</v>
      </c>
      <c r="AA87" t="s">
        <v>37</v>
      </c>
      <c r="AB87" t="s">
        <v>37</v>
      </c>
      <c r="AC87" t="s">
        <v>535</v>
      </c>
      <c r="AD87" t="s">
        <v>37</v>
      </c>
      <c r="AE87" t="s">
        <v>37</v>
      </c>
      <c r="AF87" s="19" t="s">
        <v>6343</v>
      </c>
      <c r="AG87" s="19">
        <v>9106023519</v>
      </c>
      <c r="AH87" t="str">
        <f t="shared" si="1"/>
        <v>9106023519-00014724</v>
      </c>
    </row>
    <row r="88" spans="1:34" x14ac:dyDescent="0.25">
      <c r="A88" s="19">
        <v>9106025544</v>
      </c>
      <c r="B88" s="19" t="s">
        <v>6495</v>
      </c>
      <c r="C88">
        <v>11679504</v>
      </c>
      <c r="D88" t="s">
        <v>536</v>
      </c>
      <c r="E88" t="s">
        <v>24</v>
      </c>
      <c r="F88" t="s">
        <v>25</v>
      </c>
      <c r="G88" t="s">
        <v>26</v>
      </c>
      <c r="H88" t="s">
        <v>537</v>
      </c>
      <c r="I88" t="s">
        <v>28</v>
      </c>
      <c r="J88" t="s">
        <v>29</v>
      </c>
      <c r="K88" t="s">
        <v>538</v>
      </c>
      <c r="L88" t="s">
        <v>539</v>
      </c>
      <c r="M88" t="s">
        <v>540</v>
      </c>
      <c r="N88" t="s">
        <v>323</v>
      </c>
      <c r="O88" t="s">
        <v>324</v>
      </c>
      <c r="P88" t="s">
        <v>325</v>
      </c>
      <c r="Q88" t="s">
        <v>37</v>
      </c>
      <c r="R88" t="s">
        <v>37</v>
      </c>
      <c r="S88" t="s">
        <v>37</v>
      </c>
      <c r="T88" t="s">
        <v>37</v>
      </c>
      <c r="U88" t="s">
        <v>38</v>
      </c>
      <c r="V88" t="s">
        <v>39</v>
      </c>
      <c r="W88" t="s">
        <v>40</v>
      </c>
      <c r="X88" t="s">
        <v>41</v>
      </c>
      <c r="Y88" t="s">
        <v>42</v>
      </c>
      <c r="Z88" t="s">
        <v>37</v>
      </c>
      <c r="AA88" t="s">
        <v>37</v>
      </c>
      <c r="AB88" t="s">
        <v>37</v>
      </c>
      <c r="AC88" t="s">
        <v>541</v>
      </c>
      <c r="AD88" t="s">
        <v>37</v>
      </c>
      <c r="AE88" t="s">
        <v>37</v>
      </c>
      <c r="AF88" s="19" t="s">
        <v>6343</v>
      </c>
      <c r="AG88" s="19">
        <v>9106025544</v>
      </c>
      <c r="AH88" t="str">
        <f t="shared" si="1"/>
        <v>9106025544-00014115</v>
      </c>
    </row>
    <row r="89" spans="1:34" x14ac:dyDescent="0.25">
      <c r="A89" s="19">
        <v>9106023056</v>
      </c>
      <c r="B89" s="19" t="s">
        <v>6397</v>
      </c>
      <c r="C89">
        <v>11680840</v>
      </c>
      <c r="D89" t="s">
        <v>542</v>
      </c>
      <c r="E89" t="s">
        <v>24</v>
      </c>
      <c r="F89" t="s">
        <v>25</v>
      </c>
      <c r="G89" t="s">
        <v>26</v>
      </c>
      <c r="H89" t="s">
        <v>543</v>
      </c>
      <c r="I89" t="s">
        <v>28</v>
      </c>
      <c r="J89" t="s">
        <v>29</v>
      </c>
      <c r="K89" t="s">
        <v>146</v>
      </c>
      <c r="L89" t="s">
        <v>147</v>
      </c>
      <c r="M89" t="s">
        <v>148</v>
      </c>
      <c r="N89" t="s">
        <v>49</v>
      </c>
      <c r="O89" t="s">
        <v>50</v>
      </c>
      <c r="P89" t="s">
        <v>51</v>
      </c>
      <c r="Q89" t="s">
        <v>37</v>
      </c>
      <c r="R89" t="s">
        <v>37</v>
      </c>
      <c r="S89" t="s">
        <v>37</v>
      </c>
      <c r="T89" t="s">
        <v>37</v>
      </c>
      <c r="U89" t="s">
        <v>38</v>
      </c>
      <c r="V89" t="s">
        <v>39</v>
      </c>
      <c r="W89" t="s">
        <v>40</v>
      </c>
      <c r="X89" t="s">
        <v>41</v>
      </c>
      <c r="Y89" t="s">
        <v>42</v>
      </c>
      <c r="Z89" t="s">
        <v>37</v>
      </c>
      <c r="AA89" t="s">
        <v>37</v>
      </c>
      <c r="AB89" t="s">
        <v>37</v>
      </c>
      <c r="AC89" t="s">
        <v>544</v>
      </c>
      <c r="AD89" t="s">
        <v>37</v>
      </c>
      <c r="AE89" t="s">
        <v>37</v>
      </c>
      <c r="AF89" s="19" t="s">
        <v>6343</v>
      </c>
      <c r="AG89" s="19">
        <v>9106023056</v>
      </c>
      <c r="AH89" t="str">
        <f t="shared" si="1"/>
        <v>9106023056-00017866</v>
      </c>
    </row>
    <row r="90" spans="1:34" x14ac:dyDescent="0.25">
      <c r="A90" s="19">
        <v>9106023004</v>
      </c>
      <c r="B90" s="19" t="s">
        <v>6390</v>
      </c>
      <c r="C90">
        <v>11682179</v>
      </c>
      <c r="D90" t="s">
        <v>545</v>
      </c>
      <c r="E90" t="s">
        <v>24</v>
      </c>
      <c r="F90" t="s">
        <v>25</v>
      </c>
      <c r="G90" t="s">
        <v>26</v>
      </c>
      <c r="H90" t="s">
        <v>546</v>
      </c>
      <c r="I90" t="s">
        <v>28</v>
      </c>
      <c r="J90" t="s">
        <v>29</v>
      </c>
      <c r="K90" t="s">
        <v>547</v>
      </c>
      <c r="L90" t="s">
        <v>548</v>
      </c>
      <c r="M90" t="s">
        <v>549</v>
      </c>
      <c r="N90" t="s">
        <v>33</v>
      </c>
      <c r="O90" t="s">
        <v>34</v>
      </c>
      <c r="P90" t="s">
        <v>35</v>
      </c>
      <c r="Q90" t="s">
        <v>36</v>
      </c>
      <c r="R90" t="s">
        <v>37</v>
      </c>
      <c r="S90" t="s">
        <v>37</v>
      </c>
      <c r="T90" t="s">
        <v>37</v>
      </c>
      <c r="U90" t="s">
        <v>38</v>
      </c>
      <c r="V90" t="s">
        <v>39</v>
      </c>
      <c r="W90" t="s">
        <v>40</v>
      </c>
      <c r="X90" t="s">
        <v>41</v>
      </c>
      <c r="Y90" t="s">
        <v>42</v>
      </c>
      <c r="Z90" t="s">
        <v>37</v>
      </c>
      <c r="AA90" t="s">
        <v>37</v>
      </c>
      <c r="AB90" t="s">
        <v>37</v>
      </c>
      <c r="AC90" t="s">
        <v>550</v>
      </c>
      <c r="AD90" t="s">
        <v>37</v>
      </c>
      <c r="AE90" t="s">
        <v>37</v>
      </c>
      <c r="AF90" s="19" t="s">
        <v>6343</v>
      </c>
      <c r="AG90" s="19">
        <v>9106023004</v>
      </c>
      <c r="AH90" t="str">
        <f t="shared" si="1"/>
        <v>9106023004-00157758</v>
      </c>
    </row>
    <row r="91" spans="1:34" x14ac:dyDescent="0.25">
      <c r="A91" s="19">
        <v>9106024250</v>
      </c>
      <c r="B91" s="19" t="s">
        <v>6445</v>
      </c>
      <c r="C91">
        <v>11681027</v>
      </c>
      <c r="D91" t="s">
        <v>551</v>
      </c>
      <c r="E91" t="s">
        <v>24</v>
      </c>
      <c r="F91" t="s">
        <v>25</v>
      </c>
      <c r="G91" t="s">
        <v>26</v>
      </c>
      <c r="H91" t="s">
        <v>552</v>
      </c>
      <c r="I91" t="s">
        <v>28</v>
      </c>
      <c r="J91" t="s">
        <v>29</v>
      </c>
      <c r="K91" t="s">
        <v>553</v>
      </c>
      <c r="L91" t="s">
        <v>554</v>
      </c>
      <c r="M91" t="s">
        <v>555</v>
      </c>
      <c r="N91" t="s">
        <v>101</v>
      </c>
      <c r="O91" t="s">
        <v>102</v>
      </c>
      <c r="P91" t="s">
        <v>103</v>
      </c>
      <c r="Q91" t="s">
        <v>82</v>
      </c>
      <c r="R91" t="s">
        <v>37</v>
      </c>
      <c r="S91" t="s">
        <v>37</v>
      </c>
      <c r="T91" t="s">
        <v>37</v>
      </c>
      <c r="U91" t="s">
        <v>38</v>
      </c>
      <c r="V91" t="s">
        <v>39</v>
      </c>
      <c r="W91" t="s">
        <v>40</v>
      </c>
      <c r="X91" t="s">
        <v>41</v>
      </c>
      <c r="Y91" t="s">
        <v>42</v>
      </c>
      <c r="Z91" t="s">
        <v>37</v>
      </c>
      <c r="AA91" t="s">
        <v>37</v>
      </c>
      <c r="AB91" t="s">
        <v>37</v>
      </c>
      <c r="AC91" t="s">
        <v>556</v>
      </c>
      <c r="AD91" t="s">
        <v>37</v>
      </c>
      <c r="AE91" t="s">
        <v>37</v>
      </c>
      <c r="AF91" s="19" t="s">
        <v>6343</v>
      </c>
      <c r="AG91" s="19">
        <v>9106024250</v>
      </c>
      <c r="AH91" t="str">
        <f t="shared" si="1"/>
        <v>9106024250-00033097</v>
      </c>
    </row>
    <row r="92" spans="1:34" x14ac:dyDescent="0.25">
      <c r="A92" s="19">
        <v>9106022227</v>
      </c>
      <c r="B92" s="19" t="s">
        <v>6365</v>
      </c>
      <c r="C92">
        <v>11677710</v>
      </c>
      <c r="D92" t="s">
        <v>557</v>
      </c>
      <c r="E92" t="s">
        <v>24</v>
      </c>
      <c r="F92" t="s">
        <v>25</v>
      </c>
      <c r="G92" t="s">
        <v>26</v>
      </c>
      <c r="H92" t="s">
        <v>558</v>
      </c>
      <c r="I92" t="s">
        <v>28</v>
      </c>
      <c r="J92" t="s">
        <v>29</v>
      </c>
      <c r="K92" t="s">
        <v>293</v>
      </c>
      <c r="L92" t="s">
        <v>294</v>
      </c>
      <c r="M92" t="s">
        <v>295</v>
      </c>
      <c r="N92" t="s">
        <v>58</v>
      </c>
      <c r="O92" t="s">
        <v>59</v>
      </c>
      <c r="P92" t="s">
        <v>60</v>
      </c>
      <c r="Q92" t="s">
        <v>37</v>
      </c>
      <c r="R92" t="s">
        <v>37</v>
      </c>
      <c r="S92" t="s">
        <v>37</v>
      </c>
      <c r="T92" t="s">
        <v>37</v>
      </c>
      <c r="U92" t="s">
        <v>38</v>
      </c>
      <c r="V92" t="s">
        <v>39</v>
      </c>
      <c r="W92" t="s">
        <v>40</v>
      </c>
      <c r="X92" t="s">
        <v>41</v>
      </c>
      <c r="Y92" t="s">
        <v>42</v>
      </c>
      <c r="Z92" t="s">
        <v>37</v>
      </c>
      <c r="AA92" t="s">
        <v>37</v>
      </c>
      <c r="AB92" t="s">
        <v>37</v>
      </c>
      <c r="AC92" t="s">
        <v>559</v>
      </c>
      <c r="AD92" t="s">
        <v>37</v>
      </c>
      <c r="AE92" t="s">
        <v>37</v>
      </c>
      <c r="AF92" s="19" t="s">
        <v>6343</v>
      </c>
      <c r="AG92" s="19">
        <v>9106022227</v>
      </c>
      <c r="AH92" t="str">
        <f t="shared" si="1"/>
        <v>9106022227-00475054</v>
      </c>
    </row>
    <row r="93" spans="1:34" x14ac:dyDescent="0.25">
      <c r="A93" s="19">
        <v>9106023015</v>
      </c>
      <c r="B93" s="19" t="s">
        <v>6394</v>
      </c>
      <c r="C93">
        <v>11682182</v>
      </c>
      <c r="D93" t="s">
        <v>560</v>
      </c>
      <c r="E93" t="s">
        <v>24</v>
      </c>
      <c r="F93" t="s">
        <v>25</v>
      </c>
      <c r="G93" t="s">
        <v>26</v>
      </c>
      <c r="H93" t="s">
        <v>561</v>
      </c>
      <c r="I93" t="s">
        <v>28</v>
      </c>
      <c r="J93" t="s">
        <v>29</v>
      </c>
      <c r="K93" t="s">
        <v>562</v>
      </c>
      <c r="L93" t="s">
        <v>563</v>
      </c>
      <c r="M93" t="s">
        <v>564</v>
      </c>
      <c r="N93" t="s">
        <v>33</v>
      </c>
      <c r="O93" t="s">
        <v>34</v>
      </c>
      <c r="P93" t="s">
        <v>35</v>
      </c>
      <c r="Q93" t="s">
        <v>36</v>
      </c>
      <c r="R93" t="s">
        <v>37</v>
      </c>
      <c r="S93" t="s">
        <v>37</v>
      </c>
      <c r="T93" t="s">
        <v>37</v>
      </c>
      <c r="U93" t="s">
        <v>38</v>
      </c>
      <c r="V93" t="s">
        <v>39</v>
      </c>
      <c r="W93" t="s">
        <v>40</v>
      </c>
      <c r="X93" t="s">
        <v>41</v>
      </c>
      <c r="Y93" t="s">
        <v>42</v>
      </c>
      <c r="Z93" t="s">
        <v>37</v>
      </c>
      <c r="AA93" t="s">
        <v>37</v>
      </c>
      <c r="AB93" t="s">
        <v>37</v>
      </c>
      <c r="AC93" t="s">
        <v>565</v>
      </c>
      <c r="AD93" t="s">
        <v>37</v>
      </c>
      <c r="AE93" t="s">
        <v>37</v>
      </c>
      <c r="AF93" s="19" t="s">
        <v>6343</v>
      </c>
      <c r="AG93" s="19">
        <v>9106023015</v>
      </c>
      <c r="AH93" t="str">
        <f t="shared" si="1"/>
        <v>9106023015-00157761</v>
      </c>
    </row>
    <row r="94" spans="1:34" x14ac:dyDescent="0.25">
      <c r="A94" s="19">
        <v>9106022126</v>
      </c>
      <c r="B94" s="19" t="s">
        <v>6362</v>
      </c>
      <c r="C94">
        <v>11679051</v>
      </c>
      <c r="D94" t="s">
        <v>566</v>
      </c>
      <c r="E94" t="s">
        <v>24</v>
      </c>
      <c r="F94" t="s">
        <v>25</v>
      </c>
      <c r="G94" t="s">
        <v>26</v>
      </c>
      <c r="H94" t="s">
        <v>567</v>
      </c>
      <c r="I94" t="s">
        <v>28</v>
      </c>
      <c r="J94" t="s">
        <v>29</v>
      </c>
      <c r="K94" t="s">
        <v>146</v>
      </c>
      <c r="L94" t="s">
        <v>147</v>
      </c>
      <c r="M94" t="s">
        <v>148</v>
      </c>
      <c r="N94" t="s">
        <v>568</v>
      </c>
      <c r="O94" t="s">
        <v>569</v>
      </c>
      <c r="P94" t="s">
        <v>570</v>
      </c>
      <c r="Q94" t="s">
        <v>37</v>
      </c>
      <c r="R94" t="s">
        <v>37</v>
      </c>
      <c r="S94" t="s">
        <v>37</v>
      </c>
      <c r="T94" t="s">
        <v>37</v>
      </c>
      <c r="U94" t="s">
        <v>38</v>
      </c>
      <c r="V94" t="s">
        <v>39</v>
      </c>
      <c r="W94" t="s">
        <v>40</v>
      </c>
      <c r="X94" t="s">
        <v>41</v>
      </c>
      <c r="Y94" t="s">
        <v>42</v>
      </c>
      <c r="Z94" t="s">
        <v>37</v>
      </c>
      <c r="AA94" t="s">
        <v>37</v>
      </c>
      <c r="AB94" t="s">
        <v>37</v>
      </c>
      <c r="AC94" t="s">
        <v>571</v>
      </c>
      <c r="AD94" t="s">
        <v>37</v>
      </c>
      <c r="AE94" t="s">
        <v>37</v>
      </c>
      <c r="AF94" s="19" t="s">
        <v>6343</v>
      </c>
      <c r="AG94" s="19">
        <v>9106022126</v>
      </c>
      <c r="AH94" t="str">
        <f t="shared" si="1"/>
        <v>9106022126-00011143</v>
      </c>
    </row>
    <row r="95" spans="1:34" x14ac:dyDescent="0.25">
      <c r="A95" s="19">
        <v>9106022107</v>
      </c>
      <c r="B95" s="19" t="s">
        <v>6359</v>
      </c>
      <c r="C95">
        <v>11679510</v>
      </c>
      <c r="D95" t="s">
        <v>572</v>
      </c>
      <c r="E95" t="s">
        <v>24</v>
      </c>
      <c r="F95" t="s">
        <v>25</v>
      </c>
      <c r="G95" t="s">
        <v>26</v>
      </c>
      <c r="H95" t="s">
        <v>573</v>
      </c>
      <c r="I95" t="s">
        <v>28</v>
      </c>
      <c r="J95" t="s">
        <v>29</v>
      </c>
      <c r="K95" t="s">
        <v>574</v>
      </c>
      <c r="L95" t="s">
        <v>575</v>
      </c>
      <c r="M95" t="s">
        <v>576</v>
      </c>
      <c r="N95" t="s">
        <v>577</v>
      </c>
      <c r="O95" t="s">
        <v>578</v>
      </c>
      <c r="P95" t="s">
        <v>579</v>
      </c>
      <c r="Q95" t="s">
        <v>37</v>
      </c>
      <c r="R95" t="s">
        <v>37</v>
      </c>
      <c r="S95" t="s">
        <v>37</v>
      </c>
      <c r="T95" t="s">
        <v>37</v>
      </c>
      <c r="U95" t="s">
        <v>38</v>
      </c>
      <c r="V95" t="s">
        <v>39</v>
      </c>
      <c r="W95" t="s">
        <v>40</v>
      </c>
      <c r="X95" t="s">
        <v>41</v>
      </c>
      <c r="Y95" t="s">
        <v>42</v>
      </c>
      <c r="Z95" t="s">
        <v>37</v>
      </c>
      <c r="AA95" t="s">
        <v>37</v>
      </c>
      <c r="AB95" t="s">
        <v>37</v>
      </c>
      <c r="AC95" t="s">
        <v>580</v>
      </c>
      <c r="AD95" t="s">
        <v>37</v>
      </c>
      <c r="AE95" t="s">
        <v>37</v>
      </c>
      <c r="AF95" s="19" t="s">
        <v>6343</v>
      </c>
      <c r="AG95" s="19">
        <v>9106022107</v>
      </c>
      <c r="AH95" t="str">
        <f t="shared" si="1"/>
        <v>9106022107-00008053</v>
      </c>
    </row>
    <row r="96" spans="1:34" x14ac:dyDescent="0.25">
      <c r="A96" s="19">
        <v>9106023039</v>
      </c>
      <c r="B96" s="19" t="s">
        <v>6392</v>
      </c>
      <c r="C96">
        <v>11682185</v>
      </c>
      <c r="D96" t="s">
        <v>581</v>
      </c>
      <c r="E96" t="s">
        <v>24</v>
      </c>
      <c r="F96" t="s">
        <v>25</v>
      </c>
      <c r="G96" t="s">
        <v>26</v>
      </c>
      <c r="H96" t="s">
        <v>582</v>
      </c>
      <c r="I96" t="s">
        <v>28</v>
      </c>
      <c r="J96" t="s">
        <v>29</v>
      </c>
      <c r="K96" t="s">
        <v>583</v>
      </c>
      <c r="L96" t="s">
        <v>584</v>
      </c>
      <c r="M96" t="s">
        <v>585</v>
      </c>
      <c r="N96" t="s">
        <v>33</v>
      </c>
      <c r="O96" t="s">
        <v>34</v>
      </c>
      <c r="P96" t="s">
        <v>35</v>
      </c>
      <c r="Q96" t="s">
        <v>36</v>
      </c>
      <c r="R96" t="s">
        <v>37</v>
      </c>
      <c r="S96" t="s">
        <v>37</v>
      </c>
      <c r="T96" t="s">
        <v>37</v>
      </c>
      <c r="U96" t="s">
        <v>38</v>
      </c>
      <c r="V96" t="s">
        <v>39</v>
      </c>
      <c r="W96" t="s">
        <v>40</v>
      </c>
      <c r="X96" t="s">
        <v>41</v>
      </c>
      <c r="Y96" t="s">
        <v>42</v>
      </c>
      <c r="Z96" t="s">
        <v>37</v>
      </c>
      <c r="AA96" t="s">
        <v>37</v>
      </c>
      <c r="AB96" t="s">
        <v>37</v>
      </c>
      <c r="AC96" t="s">
        <v>586</v>
      </c>
      <c r="AD96" t="s">
        <v>37</v>
      </c>
      <c r="AE96" t="s">
        <v>37</v>
      </c>
      <c r="AF96" s="19" t="s">
        <v>6343</v>
      </c>
      <c r="AG96" s="19">
        <v>9106023039</v>
      </c>
      <c r="AH96" t="str">
        <f t="shared" si="1"/>
        <v>9106023039-00157764</v>
      </c>
    </row>
    <row r="97" spans="1:34" x14ac:dyDescent="0.25">
      <c r="A97" s="19">
        <v>9106024958</v>
      </c>
      <c r="B97" s="19" t="s">
        <v>6470</v>
      </c>
      <c r="C97">
        <v>11681356</v>
      </c>
      <c r="D97" t="s">
        <v>587</v>
      </c>
      <c r="E97" t="s">
        <v>24</v>
      </c>
      <c r="F97" t="s">
        <v>25</v>
      </c>
      <c r="G97" t="s">
        <v>26</v>
      </c>
      <c r="H97" t="s">
        <v>528</v>
      </c>
      <c r="I97" t="s">
        <v>28</v>
      </c>
      <c r="J97" t="s">
        <v>29</v>
      </c>
      <c r="K97" t="s">
        <v>588</v>
      </c>
      <c r="L97" t="s">
        <v>589</v>
      </c>
      <c r="M97" t="s">
        <v>590</v>
      </c>
      <c r="N97" t="s">
        <v>465</v>
      </c>
      <c r="O97" t="s">
        <v>466</v>
      </c>
      <c r="P97" t="s">
        <v>467</v>
      </c>
      <c r="Q97" t="s">
        <v>468</v>
      </c>
      <c r="R97" t="s">
        <v>37</v>
      </c>
      <c r="S97" t="s">
        <v>37</v>
      </c>
      <c r="T97" t="s">
        <v>37</v>
      </c>
      <c r="U97" t="s">
        <v>38</v>
      </c>
      <c r="V97" t="s">
        <v>39</v>
      </c>
      <c r="W97" t="s">
        <v>40</v>
      </c>
      <c r="X97" t="s">
        <v>41</v>
      </c>
      <c r="Y97" t="s">
        <v>42</v>
      </c>
      <c r="Z97" t="s">
        <v>37</v>
      </c>
      <c r="AA97" t="s">
        <v>37</v>
      </c>
      <c r="AB97" t="s">
        <v>37</v>
      </c>
      <c r="AC97" t="s">
        <v>591</v>
      </c>
      <c r="AD97" t="s">
        <v>37</v>
      </c>
      <c r="AE97" t="s">
        <v>37</v>
      </c>
      <c r="AF97" s="19" t="s">
        <v>6343</v>
      </c>
      <c r="AG97" s="19">
        <v>9106024958</v>
      </c>
      <c r="AH97" t="str">
        <f t="shared" si="1"/>
        <v>9106024958-00014724</v>
      </c>
    </row>
    <row r="98" spans="1:34" x14ac:dyDescent="0.25">
      <c r="A98" s="19">
        <v>9106023711</v>
      </c>
      <c r="B98" s="19" t="s">
        <v>6418</v>
      </c>
      <c r="C98">
        <v>11679151</v>
      </c>
      <c r="D98" t="s">
        <v>592</v>
      </c>
      <c r="E98" t="s">
        <v>24</v>
      </c>
      <c r="F98" t="s">
        <v>25</v>
      </c>
      <c r="G98" t="s">
        <v>26</v>
      </c>
      <c r="H98" t="s">
        <v>593</v>
      </c>
      <c r="I98" t="s">
        <v>28</v>
      </c>
      <c r="J98" t="s">
        <v>29</v>
      </c>
      <c r="K98" t="s">
        <v>200</v>
      </c>
      <c r="L98" t="s">
        <v>201</v>
      </c>
      <c r="M98" t="s">
        <v>202</v>
      </c>
      <c r="N98" t="s">
        <v>594</v>
      </c>
      <c r="O98" t="s">
        <v>595</v>
      </c>
      <c r="P98" t="s">
        <v>596</v>
      </c>
      <c r="Q98" t="s">
        <v>37</v>
      </c>
      <c r="R98" t="s">
        <v>37</v>
      </c>
      <c r="S98" t="s">
        <v>37</v>
      </c>
      <c r="T98" t="s">
        <v>37</v>
      </c>
      <c r="U98" t="s">
        <v>38</v>
      </c>
      <c r="V98" t="s">
        <v>39</v>
      </c>
      <c r="W98" t="s">
        <v>40</v>
      </c>
      <c r="X98" t="s">
        <v>41</v>
      </c>
      <c r="Y98" t="s">
        <v>42</v>
      </c>
      <c r="Z98" t="s">
        <v>37</v>
      </c>
      <c r="AA98" t="s">
        <v>37</v>
      </c>
      <c r="AB98" t="s">
        <v>37</v>
      </c>
      <c r="AC98" t="s">
        <v>597</v>
      </c>
      <c r="AD98" t="s">
        <v>37</v>
      </c>
      <c r="AE98" t="s">
        <v>37</v>
      </c>
      <c r="AF98" s="19" t="s">
        <v>6343</v>
      </c>
      <c r="AG98" s="19">
        <v>9106023711</v>
      </c>
      <c r="AH98" t="str">
        <f t="shared" si="1"/>
        <v>9106023711-00003473</v>
      </c>
    </row>
    <row r="99" spans="1:34" x14ac:dyDescent="0.25">
      <c r="A99" s="19">
        <v>9106023091</v>
      </c>
      <c r="B99" s="19" t="s">
        <v>6396</v>
      </c>
      <c r="C99">
        <v>11682189</v>
      </c>
      <c r="D99" t="s">
        <v>598</v>
      </c>
      <c r="E99" t="s">
        <v>24</v>
      </c>
      <c r="F99" t="s">
        <v>25</v>
      </c>
      <c r="G99" t="s">
        <v>26</v>
      </c>
      <c r="H99" t="s">
        <v>599</v>
      </c>
      <c r="I99" t="s">
        <v>28</v>
      </c>
      <c r="J99" t="s">
        <v>29</v>
      </c>
      <c r="K99" t="s">
        <v>600</v>
      </c>
      <c r="L99" t="s">
        <v>601</v>
      </c>
      <c r="M99" t="s">
        <v>602</v>
      </c>
      <c r="N99" t="s">
        <v>33</v>
      </c>
      <c r="O99" t="s">
        <v>34</v>
      </c>
      <c r="P99" t="s">
        <v>35</v>
      </c>
      <c r="Q99" t="s">
        <v>36</v>
      </c>
      <c r="R99" t="s">
        <v>37</v>
      </c>
      <c r="S99" t="s">
        <v>37</v>
      </c>
      <c r="T99" t="s">
        <v>37</v>
      </c>
      <c r="U99" t="s">
        <v>38</v>
      </c>
      <c r="V99" t="s">
        <v>39</v>
      </c>
      <c r="W99" t="s">
        <v>40</v>
      </c>
      <c r="X99" t="s">
        <v>41</v>
      </c>
      <c r="Y99" t="s">
        <v>42</v>
      </c>
      <c r="Z99" t="s">
        <v>37</v>
      </c>
      <c r="AA99" t="s">
        <v>37</v>
      </c>
      <c r="AB99" t="s">
        <v>37</v>
      </c>
      <c r="AC99" t="s">
        <v>603</v>
      </c>
      <c r="AD99" t="s">
        <v>37</v>
      </c>
      <c r="AE99" t="s">
        <v>37</v>
      </c>
      <c r="AF99" s="19" t="s">
        <v>6343</v>
      </c>
      <c r="AG99" s="19">
        <v>9106023091</v>
      </c>
      <c r="AH99" t="str">
        <f t="shared" si="1"/>
        <v>9106023091-00157768</v>
      </c>
    </row>
    <row r="100" spans="1:34" x14ac:dyDescent="0.25">
      <c r="A100" s="19">
        <v>9106025150</v>
      </c>
      <c r="B100" s="19" t="s">
        <v>6479</v>
      </c>
      <c r="C100">
        <v>11678688</v>
      </c>
      <c r="D100" t="s">
        <v>604</v>
      </c>
      <c r="E100" t="s">
        <v>24</v>
      </c>
      <c r="F100" t="s">
        <v>25</v>
      </c>
      <c r="G100" t="s">
        <v>26</v>
      </c>
      <c r="H100" t="s">
        <v>605</v>
      </c>
      <c r="I100" t="s">
        <v>28</v>
      </c>
      <c r="J100" t="s">
        <v>29</v>
      </c>
      <c r="K100" t="s">
        <v>606</v>
      </c>
      <c r="L100" t="s">
        <v>607</v>
      </c>
      <c r="M100" t="s">
        <v>608</v>
      </c>
      <c r="N100" t="s">
        <v>58</v>
      </c>
      <c r="O100" t="s">
        <v>59</v>
      </c>
      <c r="P100" t="s">
        <v>60</v>
      </c>
      <c r="Q100" t="s">
        <v>37</v>
      </c>
      <c r="R100" t="s">
        <v>37</v>
      </c>
      <c r="S100" t="s">
        <v>37</v>
      </c>
      <c r="T100" t="s">
        <v>37</v>
      </c>
      <c r="U100" t="s">
        <v>38</v>
      </c>
      <c r="V100" t="s">
        <v>39</v>
      </c>
      <c r="W100" t="s">
        <v>40</v>
      </c>
      <c r="X100" t="s">
        <v>41</v>
      </c>
      <c r="Y100" t="s">
        <v>42</v>
      </c>
      <c r="Z100" t="s">
        <v>37</v>
      </c>
      <c r="AA100" t="s">
        <v>37</v>
      </c>
      <c r="AB100" t="s">
        <v>37</v>
      </c>
      <c r="AC100" t="s">
        <v>609</v>
      </c>
      <c r="AD100" t="s">
        <v>37</v>
      </c>
      <c r="AE100" t="s">
        <v>37</v>
      </c>
      <c r="AF100" s="19" t="s">
        <v>6343</v>
      </c>
      <c r="AG100" s="19">
        <v>9106025150</v>
      </c>
      <c r="AH100" t="str">
        <f t="shared" si="1"/>
        <v>9106025150-00475919</v>
      </c>
    </row>
    <row r="101" spans="1:34" x14ac:dyDescent="0.25">
      <c r="A101" s="19">
        <v>9106023418</v>
      </c>
      <c r="B101" s="19" t="s">
        <v>6405</v>
      </c>
      <c r="C101">
        <v>11682644</v>
      </c>
      <c r="D101" t="s">
        <v>610</v>
      </c>
      <c r="E101" t="s">
        <v>24</v>
      </c>
      <c r="F101" t="s">
        <v>25</v>
      </c>
      <c r="G101" t="s">
        <v>26</v>
      </c>
      <c r="H101" t="s">
        <v>611</v>
      </c>
      <c r="I101" t="s">
        <v>28</v>
      </c>
      <c r="J101" t="s">
        <v>29</v>
      </c>
      <c r="K101" t="s">
        <v>612</v>
      </c>
      <c r="L101" t="s">
        <v>613</v>
      </c>
      <c r="M101" t="s">
        <v>614</v>
      </c>
      <c r="N101" t="s">
        <v>266</v>
      </c>
      <c r="O101" t="s">
        <v>267</v>
      </c>
      <c r="P101" t="s">
        <v>268</v>
      </c>
      <c r="Q101" t="s">
        <v>37</v>
      </c>
      <c r="R101" t="s">
        <v>37</v>
      </c>
      <c r="S101" t="s">
        <v>37</v>
      </c>
      <c r="T101" t="s">
        <v>37</v>
      </c>
      <c r="U101" t="s">
        <v>38</v>
      </c>
      <c r="V101" t="s">
        <v>39</v>
      </c>
      <c r="W101" t="s">
        <v>40</v>
      </c>
      <c r="X101" t="s">
        <v>41</v>
      </c>
      <c r="Y101" t="s">
        <v>42</v>
      </c>
      <c r="Z101" t="s">
        <v>37</v>
      </c>
      <c r="AA101" t="s">
        <v>37</v>
      </c>
      <c r="AB101" t="s">
        <v>37</v>
      </c>
      <c r="AC101" t="s">
        <v>615</v>
      </c>
      <c r="AD101" t="s">
        <v>37</v>
      </c>
      <c r="AE101" t="s">
        <v>37</v>
      </c>
      <c r="AF101" s="19" t="s">
        <v>6343</v>
      </c>
      <c r="AG101" s="19">
        <v>9106023418</v>
      </c>
      <c r="AH101" t="str">
        <f t="shared" si="1"/>
        <v>9106023418-00062763</v>
      </c>
    </row>
    <row r="102" spans="1:34" x14ac:dyDescent="0.25">
      <c r="A102" s="19">
        <v>9106023962</v>
      </c>
      <c r="B102" s="19" t="s">
        <v>6430</v>
      </c>
      <c r="C102">
        <v>11679241</v>
      </c>
      <c r="D102" t="s">
        <v>616</v>
      </c>
      <c r="E102" t="s">
        <v>24</v>
      </c>
      <c r="F102" t="s">
        <v>25</v>
      </c>
      <c r="G102" t="s">
        <v>26</v>
      </c>
      <c r="H102" t="s">
        <v>617</v>
      </c>
      <c r="I102" t="s">
        <v>28</v>
      </c>
      <c r="J102" t="s">
        <v>29</v>
      </c>
      <c r="K102" t="s">
        <v>618</v>
      </c>
      <c r="L102" t="s">
        <v>619</v>
      </c>
      <c r="M102" t="s">
        <v>620</v>
      </c>
      <c r="N102" t="s">
        <v>257</v>
      </c>
      <c r="O102" t="s">
        <v>258</v>
      </c>
      <c r="P102" t="s">
        <v>259</v>
      </c>
      <c r="Q102" t="s">
        <v>37</v>
      </c>
      <c r="R102" t="s">
        <v>37</v>
      </c>
      <c r="S102" t="s">
        <v>37</v>
      </c>
      <c r="T102" t="s">
        <v>37</v>
      </c>
      <c r="U102" t="s">
        <v>38</v>
      </c>
      <c r="V102" t="s">
        <v>39</v>
      </c>
      <c r="W102" t="s">
        <v>40</v>
      </c>
      <c r="X102" t="s">
        <v>41</v>
      </c>
      <c r="Y102" t="s">
        <v>42</v>
      </c>
      <c r="Z102" t="s">
        <v>37</v>
      </c>
      <c r="AA102" t="s">
        <v>37</v>
      </c>
      <c r="AB102" t="s">
        <v>37</v>
      </c>
      <c r="AC102" t="s">
        <v>621</v>
      </c>
      <c r="AD102" t="s">
        <v>37</v>
      </c>
      <c r="AE102" t="s">
        <v>37</v>
      </c>
      <c r="AF102" s="19" t="s">
        <v>6343</v>
      </c>
      <c r="AG102" s="19">
        <v>9106023962</v>
      </c>
      <c r="AH102" t="str">
        <f t="shared" si="1"/>
        <v>9106023962-00034964</v>
      </c>
    </row>
    <row r="103" spans="1:34" x14ac:dyDescent="0.25">
      <c r="A103" s="19">
        <v>9106025541</v>
      </c>
      <c r="B103" s="19" t="s">
        <v>6494</v>
      </c>
      <c r="C103">
        <v>11683009</v>
      </c>
      <c r="D103" t="s">
        <v>622</v>
      </c>
      <c r="E103" t="s">
        <v>24</v>
      </c>
      <c r="F103" t="s">
        <v>25</v>
      </c>
      <c r="G103" t="s">
        <v>26</v>
      </c>
      <c r="H103" t="s">
        <v>623</v>
      </c>
      <c r="I103" t="s">
        <v>28</v>
      </c>
      <c r="J103" t="s">
        <v>29</v>
      </c>
      <c r="K103" t="s">
        <v>624</v>
      </c>
      <c r="L103" t="s">
        <v>625</v>
      </c>
      <c r="M103" t="s">
        <v>626</v>
      </c>
      <c r="N103" t="s">
        <v>627</v>
      </c>
      <c r="O103" t="s">
        <v>628</v>
      </c>
      <c r="P103" t="s">
        <v>629</v>
      </c>
      <c r="Q103" t="s">
        <v>37</v>
      </c>
      <c r="R103" t="s">
        <v>37</v>
      </c>
      <c r="S103" t="s">
        <v>37</v>
      </c>
      <c r="T103" t="s">
        <v>37</v>
      </c>
      <c r="U103" t="s">
        <v>38</v>
      </c>
      <c r="V103" t="s">
        <v>39</v>
      </c>
      <c r="W103" t="s">
        <v>40</v>
      </c>
      <c r="X103" t="s">
        <v>41</v>
      </c>
      <c r="Y103" t="s">
        <v>42</v>
      </c>
      <c r="Z103" t="s">
        <v>37</v>
      </c>
      <c r="AA103" t="s">
        <v>37</v>
      </c>
      <c r="AB103" t="s">
        <v>37</v>
      </c>
      <c r="AC103" t="s">
        <v>630</v>
      </c>
      <c r="AD103" t="s">
        <v>37</v>
      </c>
      <c r="AE103" t="s">
        <v>37</v>
      </c>
      <c r="AF103" s="19" t="s">
        <v>6343</v>
      </c>
      <c r="AG103" s="19">
        <v>9106025541</v>
      </c>
      <c r="AH103" t="str">
        <f t="shared" si="1"/>
        <v>9106025541-00010824</v>
      </c>
    </row>
    <row r="104" spans="1:34" x14ac:dyDescent="0.25">
      <c r="A104" s="19">
        <v>9106023178</v>
      </c>
      <c r="B104" s="19" t="s">
        <v>6400</v>
      </c>
      <c r="C104">
        <v>11679332</v>
      </c>
      <c r="D104" t="s">
        <v>631</v>
      </c>
      <c r="E104" t="s">
        <v>24</v>
      </c>
      <c r="F104" t="s">
        <v>25</v>
      </c>
      <c r="G104" t="s">
        <v>26</v>
      </c>
      <c r="H104" t="s">
        <v>632</v>
      </c>
      <c r="I104" t="s">
        <v>28</v>
      </c>
      <c r="J104" t="s">
        <v>29</v>
      </c>
      <c r="K104" t="s">
        <v>633</v>
      </c>
      <c r="L104" t="s">
        <v>634</v>
      </c>
      <c r="M104" t="s">
        <v>635</v>
      </c>
      <c r="N104" t="s">
        <v>79</v>
      </c>
      <c r="O104" t="s">
        <v>80</v>
      </c>
      <c r="P104" t="s">
        <v>81</v>
      </c>
      <c r="Q104" t="s">
        <v>82</v>
      </c>
      <c r="R104" t="s">
        <v>37</v>
      </c>
      <c r="S104" t="s">
        <v>37</v>
      </c>
      <c r="T104" t="s">
        <v>37</v>
      </c>
      <c r="U104" t="s">
        <v>38</v>
      </c>
      <c r="V104" t="s">
        <v>39</v>
      </c>
      <c r="W104" t="s">
        <v>40</v>
      </c>
      <c r="X104" t="s">
        <v>41</v>
      </c>
      <c r="Y104" t="s">
        <v>42</v>
      </c>
      <c r="Z104" t="s">
        <v>37</v>
      </c>
      <c r="AA104" t="s">
        <v>37</v>
      </c>
      <c r="AB104" t="s">
        <v>37</v>
      </c>
      <c r="AC104" t="s">
        <v>636</v>
      </c>
      <c r="AD104" t="s">
        <v>37</v>
      </c>
      <c r="AE104" t="s">
        <v>37</v>
      </c>
      <c r="AF104" s="19" t="s">
        <v>6343</v>
      </c>
      <c r="AG104" s="19">
        <v>9106023178</v>
      </c>
      <c r="AH104" t="str">
        <f t="shared" si="1"/>
        <v>9106023178-00046764</v>
      </c>
    </row>
    <row r="105" spans="1:34" x14ac:dyDescent="0.25">
      <c r="A105" s="19">
        <v>9106022436</v>
      </c>
      <c r="B105" s="19" t="s">
        <v>6374</v>
      </c>
      <c r="C105">
        <v>11682100</v>
      </c>
      <c r="D105" t="s">
        <v>637</v>
      </c>
      <c r="E105" t="s">
        <v>24</v>
      </c>
      <c r="F105" t="s">
        <v>25</v>
      </c>
      <c r="G105" t="s">
        <v>26</v>
      </c>
      <c r="H105" t="s">
        <v>638</v>
      </c>
      <c r="I105" t="s">
        <v>28</v>
      </c>
      <c r="J105" t="s">
        <v>29</v>
      </c>
      <c r="K105" t="s">
        <v>639</v>
      </c>
      <c r="L105" t="s">
        <v>640</v>
      </c>
      <c r="M105" t="s">
        <v>641</v>
      </c>
      <c r="N105" t="s">
        <v>33</v>
      </c>
      <c r="O105" t="s">
        <v>34</v>
      </c>
      <c r="P105" t="s">
        <v>35</v>
      </c>
      <c r="Q105" t="s">
        <v>36</v>
      </c>
      <c r="R105" t="s">
        <v>37</v>
      </c>
      <c r="S105" t="s">
        <v>37</v>
      </c>
      <c r="T105" t="s">
        <v>37</v>
      </c>
      <c r="U105" t="s">
        <v>38</v>
      </c>
      <c r="V105" t="s">
        <v>39</v>
      </c>
      <c r="W105" t="s">
        <v>40</v>
      </c>
      <c r="X105" t="s">
        <v>41</v>
      </c>
      <c r="Y105" t="s">
        <v>42</v>
      </c>
      <c r="Z105" t="s">
        <v>37</v>
      </c>
      <c r="AA105" t="s">
        <v>37</v>
      </c>
      <c r="AB105" t="s">
        <v>37</v>
      </c>
      <c r="AC105" t="s">
        <v>642</v>
      </c>
      <c r="AD105" t="s">
        <v>37</v>
      </c>
      <c r="AE105" t="s">
        <v>37</v>
      </c>
      <c r="AF105" s="19" t="s">
        <v>6343</v>
      </c>
      <c r="AG105" s="19">
        <v>9106022436</v>
      </c>
      <c r="AH105" t="str">
        <f t="shared" si="1"/>
        <v>9106022436-00157679</v>
      </c>
    </row>
    <row r="106" spans="1:34" x14ac:dyDescent="0.25">
      <c r="A106" s="19">
        <v>9106026001</v>
      </c>
      <c r="B106" s="19" t="s">
        <v>6517</v>
      </c>
      <c r="C106">
        <v>11678971</v>
      </c>
      <c r="D106" t="s">
        <v>643</v>
      </c>
      <c r="E106" t="s">
        <v>24</v>
      </c>
      <c r="F106" t="s">
        <v>25</v>
      </c>
      <c r="G106" t="s">
        <v>26</v>
      </c>
      <c r="H106" t="s">
        <v>644</v>
      </c>
      <c r="I106" t="s">
        <v>28</v>
      </c>
      <c r="J106" t="s">
        <v>29</v>
      </c>
      <c r="K106" t="s">
        <v>645</v>
      </c>
      <c r="L106" t="s">
        <v>646</v>
      </c>
      <c r="M106" t="s">
        <v>647</v>
      </c>
      <c r="N106" t="s">
        <v>58</v>
      </c>
      <c r="O106" t="s">
        <v>59</v>
      </c>
      <c r="P106" t="s">
        <v>60</v>
      </c>
      <c r="Q106" t="s">
        <v>37</v>
      </c>
      <c r="R106" t="s">
        <v>37</v>
      </c>
      <c r="S106" t="s">
        <v>37</v>
      </c>
      <c r="T106" t="s">
        <v>37</v>
      </c>
      <c r="U106" t="s">
        <v>38</v>
      </c>
      <c r="V106" t="s">
        <v>39</v>
      </c>
      <c r="W106" t="s">
        <v>40</v>
      </c>
      <c r="X106" t="s">
        <v>41</v>
      </c>
      <c r="Y106" t="s">
        <v>42</v>
      </c>
      <c r="Z106" t="s">
        <v>37</v>
      </c>
      <c r="AA106" t="s">
        <v>37</v>
      </c>
      <c r="AB106" t="s">
        <v>37</v>
      </c>
      <c r="AC106" t="s">
        <v>648</v>
      </c>
      <c r="AD106" t="s">
        <v>37</v>
      </c>
      <c r="AE106" t="s">
        <v>37</v>
      </c>
      <c r="AF106" s="19" t="s">
        <v>6343</v>
      </c>
      <c r="AG106" s="19">
        <v>9106026001</v>
      </c>
      <c r="AH106" t="str">
        <f t="shared" si="1"/>
        <v>9106026001-00476185</v>
      </c>
    </row>
    <row r="107" spans="1:34" x14ac:dyDescent="0.25">
      <c r="A107" s="19">
        <v>9106024011</v>
      </c>
      <c r="B107" s="19" t="s">
        <v>6432</v>
      </c>
      <c r="C107">
        <v>11679243</v>
      </c>
      <c r="D107" t="s">
        <v>649</v>
      </c>
      <c r="E107" t="s">
        <v>24</v>
      </c>
      <c r="F107" t="s">
        <v>25</v>
      </c>
      <c r="G107" t="s">
        <v>26</v>
      </c>
      <c r="H107" t="s">
        <v>650</v>
      </c>
      <c r="I107" t="s">
        <v>28</v>
      </c>
      <c r="J107" t="s">
        <v>29</v>
      </c>
      <c r="K107" t="s">
        <v>98</v>
      </c>
      <c r="L107" t="s">
        <v>99</v>
      </c>
      <c r="M107" t="s">
        <v>100</v>
      </c>
      <c r="N107" t="s">
        <v>257</v>
      </c>
      <c r="O107" t="s">
        <v>258</v>
      </c>
      <c r="P107" t="s">
        <v>259</v>
      </c>
      <c r="Q107" t="s">
        <v>37</v>
      </c>
      <c r="R107" t="s">
        <v>37</v>
      </c>
      <c r="S107" t="s">
        <v>37</v>
      </c>
      <c r="T107" t="s">
        <v>37</v>
      </c>
      <c r="U107" t="s">
        <v>38</v>
      </c>
      <c r="V107" t="s">
        <v>39</v>
      </c>
      <c r="W107" t="s">
        <v>40</v>
      </c>
      <c r="X107" t="s">
        <v>41</v>
      </c>
      <c r="Y107" t="s">
        <v>42</v>
      </c>
      <c r="Z107" t="s">
        <v>37</v>
      </c>
      <c r="AA107" t="s">
        <v>37</v>
      </c>
      <c r="AB107" t="s">
        <v>37</v>
      </c>
      <c r="AC107" t="s">
        <v>651</v>
      </c>
      <c r="AD107" t="s">
        <v>37</v>
      </c>
      <c r="AE107" t="s">
        <v>37</v>
      </c>
      <c r="AF107" s="19" t="s">
        <v>6343</v>
      </c>
      <c r="AG107" s="19">
        <v>9106024011</v>
      </c>
      <c r="AH107" t="str">
        <f t="shared" si="1"/>
        <v>9106024011-00034966</v>
      </c>
    </row>
    <row r="108" spans="1:34" x14ac:dyDescent="0.25">
      <c r="A108" s="19">
        <v>9106025598</v>
      </c>
      <c r="B108" s="19" t="s">
        <v>6499</v>
      </c>
      <c r="C108">
        <v>11683011</v>
      </c>
      <c r="D108" t="s">
        <v>652</v>
      </c>
      <c r="E108" t="s">
        <v>24</v>
      </c>
      <c r="F108" t="s">
        <v>25</v>
      </c>
      <c r="G108" t="s">
        <v>26</v>
      </c>
      <c r="H108" t="s">
        <v>653</v>
      </c>
      <c r="I108" t="s">
        <v>28</v>
      </c>
      <c r="J108" t="s">
        <v>29</v>
      </c>
      <c r="K108" t="s">
        <v>76</v>
      </c>
      <c r="L108" t="s">
        <v>77</v>
      </c>
      <c r="M108" t="s">
        <v>78</v>
      </c>
      <c r="N108" t="s">
        <v>627</v>
      </c>
      <c r="O108" t="s">
        <v>628</v>
      </c>
      <c r="P108" t="s">
        <v>629</v>
      </c>
      <c r="Q108" t="s">
        <v>37</v>
      </c>
      <c r="R108" t="s">
        <v>37</v>
      </c>
      <c r="S108" t="s">
        <v>37</v>
      </c>
      <c r="T108" t="s">
        <v>37</v>
      </c>
      <c r="U108" t="s">
        <v>38</v>
      </c>
      <c r="V108" t="s">
        <v>39</v>
      </c>
      <c r="W108" t="s">
        <v>40</v>
      </c>
      <c r="X108" t="s">
        <v>41</v>
      </c>
      <c r="Y108" t="s">
        <v>42</v>
      </c>
      <c r="Z108" t="s">
        <v>37</v>
      </c>
      <c r="AA108" t="s">
        <v>37</v>
      </c>
      <c r="AB108" t="s">
        <v>37</v>
      </c>
      <c r="AC108" t="s">
        <v>654</v>
      </c>
      <c r="AD108" t="s">
        <v>37</v>
      </c>
      <c r="AE108" t="s">
        <v>37</v>
      </c>
      <c r="AF108" s="19" t="s">
        <v>6343</v>
      </c>
      <c r="AG108" s="19">
        <v>9106025598</v>
      </c>
      <c r="AH108" t="str">
        <f t="shared" si="1"/>
        <v>9106025598-00010826</v>
      </c>
    </row>
    <row r="109" spans="1:34" x14ac:dyDescent="0.25">
      <c r="A109" s="19">
        <v>9106023181</v>
      </c>
      <c r="B109" s="19" t="s">
        <v>6401</v>
      </c>
      <c r="C109">
        <v>11679521</v>
      </c>
      <c r="D109" t="s">
        <v>655</v>
      </c>
      <c r="E109" t="s">
        <v>24</v>
      </c>
      <c r="F109" t="s">
        <v>25</v>
      </c>
      <c r="G109" t="s">
        <v>26</v>
      </c>
      <c r="H109" t="s">
        <v>656</v>
      </c>
      <c r="I109" t="s">
        <v>28</v>
      </c>
      <c r="J109" t="s">
        <v>29</v>
      </c>
      <c r="K109" t="s">
        <v>657</v>
      </c>
      <c r="L109" t="s">
        <v>658</v>
      </c>
      <c r="M109" t="s">
        <v>659</v>
      </c>
      <c r="N109" t="s">
        <v>577</v>
      </c>
      <c r="O109" t="s">
        <v>578</v>
      </c>
      <c r="P109" t="s">
        <v>579</v>
      </c>
      <c r="Q109" t="s">
        <v>37</v>
      </c>
      <c r="R109" t="s">
        <v>37</v>
      </c>
      <c r="S109" t="s">
        <v>37</v>
      </c>
      <c r="T109" t="s">
        <v>37</v>
      </c>
      <c r="U109" t="s">
        <v>38</v>
      </c>
      <c r="V109" t="s">
        <v>39</v>
      </c>
      <c r="W109" t="s">
        <v>40</v>
      </c>
      <c r="X109" t="s">
        <v>41</v>
      </c>
      <c r="Y109" t="s">
        <v>42</v>
      </c>
      <c r="Z109" t="s">
        <v>37</v>
      </c>
      <c r="AA109" t="s">
        <v>37</v>
      </c>
      <c r="AB109" t="s">
        <v>37</v>
      </c>
      <c r="AC109" t="s">
        <v>660</v>
      </c>
      <c r="AD109" t="s">
        <v>37</v>
      </c>
      <c r="AE109" t="s">
        <v>37</v>
      </c>
      <c r="AF109" s="19" t="s">
        <v>6343</v>
      </c>
      <c r="AG109" s="19">
        <v>9106023181</v>
      </c>
      <c r="AH109" t="str">
        <f t="shared" si="1"/>
        <v>9106023181-00008063</v>
      </c>
    </row>
    <row r="110" spans="1:34" x14ac:dyDescent="0.25">
      <c r="A110" s="19">
        <v>9106022460</v>
      </c>
      <c r="B110" s="19" t="s">
        <v>6371</v>
      </c>
      <c r="C110">
        <v>11682840</v>
      </c>
      <c r="D110" t="s">
        <v>661</v>
      </c>
      <c r="E110" t="s">
        <v>24</v>
      </c>
      <c r="F110" t="s">
        <v>25</v>
      </c>
      <c r="G110" t="s">
        <v>26</v>
      </c>
      <c r="H110" t="s">
        <v>662</v>
      </c>
      <c r="I110" t="s">
        <v>28</v>
      </c>
      <c r="J110" t="s">
        <v>29</v>
      </c>
      <c r="K110" t="s">
        <v>663</v>
      </c>
      <c r="L110" t="s">
        <v>664</v>
      </c>
      <c r="M110" t="s">
        <v>665</v>
      </c>
      <c r="N110" t="s">
        <v>666</v>
      </c>
      <c r="O110" t="s">
        <v>667</v>
      </c>
      <c r="P110" t="s">
        <v>668</v>
      </c>
      <c r="Q110" t="s">
        <v>82</v>
      </c>
      <c r="R110" t="s">
        <v>37</v>
      </c>
      <c r="S110" t="s">
        <v>37</v>
      </c>
      <c r="T110" t="s">
        <v>37</v>
      </c>
      <c r="U110" t="s">
        <v>38</v>
      </c>
      <c r="V110" t="s">
        <v>39</v>
      </c>
      <c r="W110" t="s">
        <v>40</v>
      </c>
      <c r="X110" t="s">
        <v>41</v>
      </c>
      <c r="Y110" t="s">
        <v>42</v>
      </c>
      <c r="Z110" t="s">
        <v>37</v>
      </c>
      <c r="AA110" t="s">
        <v>37</v>
      </c>
      <c r="AB110" t="s">
        <v>37</v>
      </c>
      <c r="AC110" t="s">
        <v>669</v>
      </c>
      <c r="AD110" t="s">
        <v>37</v>
      </c>
      <c r="AE110" t="s">
        <v>37</v>
      </c>
      <c r="AF110" s="19" t="s">
        <v>6343</v>
      </c>
      <c r="AG110" s="19">
        <v>9106022460</v>
      </c>
      <c r="AH110" t="str">
        <f t="shared" si="1"/>
        <v>9106022460-00017033</v>
      </c>
    </row>
    <row r="111" spans="1:34" x14ac:dyDescent="0.25">
      <c r="A111" s="19">
        <v>9106022556</v>
      </c>
      <c r="B111" s="19" t="s">
        <v>6377</v>
      </c>
      <c r="C111">
        <v>11677822</v>
      </c>
      <c r="D111" t="s">
        <v>670</v>
      </c>
      <c r="E111" t="s">
        <v>24</v>
      </c>
      <c r="F111" t="s">
        <v>25</v>
      </c>
      <c r="G111" t="s">
        <v>26</v>
      </c>
      <c r="H111" t="s">
        <v>671</v>
      </c>
      <c r="I111" t="s">
        <v>28</v>
      </c>
      <c r="J111" t="s">
        <v>29</v>
      </c>
      <c r="K111" t="s">
        <v>347</v>
      </c>
      <c r="L111" t="s">
        <v>348</v>
      </c>
      <c r="M111" t="s">
        <v>349</v>
      </c>
      <c r="N111" t="s">
        <v>58</v>
      </c>
      <c r="O111" t="s">
        <v>59</v>
      </c>
      <c r="P111" t="s">
        <v>60</v>
      </c>
      <c r="Q111" t="s">
        <v>37</v>
      </c>
      <c r="R111" t="s">
        <v>37</v>
      </c>
      <c r="S111" t="s">
        <v>37</v>
      </c>
      <c r="T111" t="s">
        <v>37</v>
      </c>
      <c r="U111" t="s">
        <v>38</v>
      </c>
      <c r="V111" t="s">
        <v>39</v>
      </c>
      <c r="W111" t="s">
        <v>40</v>
      </c>
      <c r="X111" t="s">
        <v>41</v>
      </c>
      <c r="Y111" t="s">
        <v>42</v>
      </c>
      <c r="Z111" t="s">
        <v>37</v>
      </c>
      <c r="AA111" t="s">
        <v>37</v>
      </c>
      <c r="AB111" t="s">
        <v>37</v>
      </c>
      <c r="AC111" t="s">
        <v>672</v>
      </c>
      <c r="AD111" t="s">
        <v>37</v>
      </c>
      <c r="AE111" t="s">
        <v>37</v>
      </c>
      <c r="AF111" s="19" t="s">
        <v>6343</v>
      </c>
      <c r="AG111" s="19">
        <v>9106022556</v>
      </c>
      <c r="AH111" t="str">
        <f t="shared" si="1"/>
        <v>9106022556-00475148</v>
      </c>
    </row>
    <row r="112" spans="1:34" x14ac:dyDescent="0.25">
      <c r="A112" s="19">
        <v>9106024301</v>
      </c>
      <c r="B112" s="19" t="s">
        <v>6446</v>
      </c>
      <c r="C112">
        <v>11678413</v>
      </c>
      <c r="D112" t="s">
        <v>673</v>
      </c>
      <c r="E112" t="s">
        <v>24</v>
      </c>
      <c r="F112" t="s">
        <v>25</v>
      </c>
      <c r="G112" t="s">
        <v>26</v>
      </c>
      <c r="H112" t="s">
        <v>674</v>
      </c>
      <c r="I112" t="s">
        <v>28</v>
      </c>
      <c r="J112" t="s">
        <v>29</v>
      </c>
      <c r="K112" t="s">
        <v>675</v>
      </c>
      <c r="L112" t="s">
        <v>676</v>
      </c>
      <c r="M112" t="s">
        <v>677</v>
      </c>
      <c r="N112" t="s">
        <v>58</v>
      </c>
      <c r="O112" t="s">
        <v>59</v>
      </c>
      <c r="P112" t="s">
        <v>60</v>
      </c>
      <c r="Q112" t="s">
        <v>37</v>
      </c>
      <c r="R112" t="s">
        <v>37</v>
      </c>
      <c r="S112" t="s">
        <v>37</v>
      </c>
      <c r="T112" t="s">
        <v>37</v>
      </c>
      <c r="U112" t="s">
        <v>38</v>
      </c>
      <c r="V112" t="s">
        <v>39</v>
      </c>
      <c r="W112" t="s">
        <v>40</v>
      </c>
      <c r="X112" t="s">
        <v>41</v>
      </c>
      <c r="Y112" t="s">
        <v>42</v>
      </c>
      <c r="Z112" t="s">
        <v>37</v>
      </c>
      <c r="AA112" t="s">
        <v>37</v>
      </c>
      <c r="AB112" t="s">
        <v>37</v>
      </c>
      <c r="AC112" t="s">
        <v>678</v>
      </c>
      <c r="AD112" t="s">
        <v>37</v>
      </c>
      <c r="AE112" t="s">
        <v>37</v>
      </c>
      <c r="AF112" s="19" t="s">
        <v>6343</v>
      </c>
      <c r="AG112" s="19">
        <v>9106024301</v>
      </c>
      <c r="AH112" t="str">
        <f t="shared" si="1"/>
        <v>9106024301-00475655</v>
      </c>
    </row>
    <row r="113" spans="1:34" x14ac:dyDescent="0.25">
      <c r="A113" s="19">
        <v>9106023492</v>
      </c>
      <c r="B113" s="19" t="s">
        <v>6409</v>
      </c>
      <c r="C113">
        <v>11678132</v>
      </c>
      <c r="D113" t="s">
        <v>679</v>
      </c>
      <c r="E113" t="s">
        <v>24</v>
      </c>
      <c r="F113" t="s">
        <v>25</v>
      </c>
      <c r="G113" t="s">
        <v>26</v>
      </c>
      <c r="H113" t="s">
        <v>680</v>
      </c>
      <c r="I113" t="s">
        <v>28</v>
      </c>
      <c r="J113" t="s">
        <v>29</v>
      </c>
      <c r="K113" t="s">
        <v>146</v>
      </c>
      <c r="L113" t="s">
        <v>147</v>
      </c>
      <c r="M113" t="s">
        <v>148</v>
      </c>
      <c r="N113" t="s">
        <v>58</v>
      </c>
      <c r="O113" t="s">
        <v>59</v>
      </c>
      <c r="P113" t="s">
        <v>60</v>
      </c>
      <c r="Q113" t="s">
        <v>37</v>
      </c>
      <c r="R113" t="s">
        <v>37</v>
      </c>
      <c r="S113" t="s">
        <v>37</v>
      </c>
      <c r="T113" t="s">
        <v>37</v>
      </c>
      <c r="U113" t="s">
        <v>38</v>
      </c>
      <c r="V113" t="s">
        <v>39</v>
      </c>
      <c r="W113" t="s">
        <v>40</v>
      </c>
      <c r="X113" t="s">
        <v>41</v>
      </c>
      <c r="Y113" t="s">
        <v>42</v>
      </c>
      <c r="Z113" t="s">
        <v>37</v>
      </c>
      <c r="AA113" t="s">
        <v>37</v>
      </c>
      <c r="AB113" t="s">
        <v>37</v>
      </c>
      <c r="AC113" t="s">
        <v>681</v>
      </c>
      <c r="AD113" t="s">
        <v>37</v>
      </c>
      <c r="AE113" t="s">
        <v>37</v>
      </c>
      <c r="AF113" s="19" t="s">
        <v>6343</v>
      </c>
      <c r="AG113" s="19">
        <v>9106023492</v>
      </c>
      <c r="AH113" t="str">
        <f t="shared" si="1"/>
        <v>9106023492-00475404</v>
      </c>
    </row>
    <row r="114" spans="1:34" x14ac:dyDescent="0.25">
      <c r="A114" s="19">
        <v>9106025622</v>
      </c>
      <c r="B114" s="19" t="s">
        <v>6502</v>
      </c>
      <c r="C114">
        <v>11681368</v>
      </c>
      <c r="D114" t="s">
        <v>682</v>
      </c>
      <c r="E114" t="s">
        <v>24</v>
      </c>
      <c r="F114" t="s">
        <v>25</v>
      </c>
      <c r="G114" t="s">
        <v>26</v>
      </c>
      <c r="H114" t="s">
        <v>683</v>
      </c>
      <c r="I114" t="s">
        <v>28</v>
      </c>
      <c r="J114" t="s">
        <v>29</v>
      </c>
      <c r="K114" t="s">
        <v>76</v>
      </c>
      <c r="L114" t="s">
        <v>77</v>
      </c>
      <c r="M114" t="s">
        <v>78</v>
      </c>
      <c r="N114" t="s">
        <v>465</v>
      </c>
      <c r="O114" t="s">
        <v>466</v>
      </c>
      <c r="P114" t="s">
        <v>467</v>
      </c>
      <c r="Q114" t="s">
        <v>468</v>
      </c>
      <c r="R114" t="s">
        <v>37</v>
      </c>
      <c r="S114" t="s">
        <v>37</v>
      </c>
      <c r="T114" t="s">
        <v>37</v>
      </c>
      <c r="U114" t="s">
        <v>38</v>
      </c>
      <c r="V114" t="s">
        <v>39</v>
      </c>
      <c r="W114" t="s">
        <v>40</v>
      </c>
      <c r="X114" t="s">
        <v>41</v>
      </c>
      <c r="Y114" t="s">
        <v>42</v>
      </c>
      <c r="Z114" t="s">
        <v>37</v>
      </c>
      <c r="AA114" t="s">
        <v>37</v>
      </c>
      <c r="AB114" t="s">
        <v>37</v>
      </c>
      <c r="AC114" t="s">
        <v>684</v>
      </c>
      <c r="AD114" t="s">
        <v>37</v>
      </c>
      <c r="AE114" t="s">
        <v>37</v>
      </c>
      <c r="AF114" s="19" t="s">
        <v>6343</v>
      </c>
      <c r="AG114" s="19">
        <v>9106025622</v>
      </c>
      <c r="AH114" t="str">
        <f t="shared" si="1"/>
        <v>9106025622-00014734</v>
      </c>
    </row>
    <row r="115" spans="1:34" x14ac:dyDescent="0.25">
      <c r="A115" s="19">
        <v>9106023161</v>
      </c>
      <c r="B115" s="19" t="s">
        <v>6398</v>
      </c>
      <c r="C115">
        <v>11682197</v>
      </c>
      <c r="D115" t="s">
        <v>685</v>
      </c>
      <c r="E115" t="s">
        <v>24</v>
      </c>
      <c r="F115" t="s">
        <v>25</v>
      </c>
      <c r="G115" t="s">
        <v>26</v>
      </c>
      <c r="H115" t="s">
        <v>686</v>
      </c>
      <c r="I115" t="s">
        <v>28</v>
      </c>
      <c r="J115" t="s">
        <v>29</v>
      </c>
      <c r="K115" t="s">
        <v>687</v>
      </c>
      <c r="L115" t="s">
        <v>688</v>
      </c>
      <c r="M115" t="s">
        <v>689</v>
      </c>
      <c r="N115" t="s">
        <v>33</v>
      </c>
      <c r="O115" t="s">
        <v>34</v>
      </c>
      <c r="P115" t="s">
        <v>35</v>
      </c>
      <c r="Q115" t="s">
        <v>36</v>
      </c>
      <c r="R115" t="s">
        <v>37</v>
      </c>
      <c r="S115" t="s">
        <v>37</v>
      </c>
      <c r="T115" t="s">
        <v>37</v>
      </c>
      <c r="U115" t="s">
        <v>38</v>
      </c>
      <c r="V115" t="s">
        <v>39</v>
      </c>
      <c r="W115" t="s">
        <v>40</v>
      </c>
      <c r="X115" t="s">
        <v>41</v>
      </c>
      <c r="Y115" t="s">
        <v>42</v>
      </c>
      <c r="Z115" t="s">
        <v>37</v>
      </c>
      <c r="AA115" t="s">
        <v>37</v>
      </c>
      <c r="AB115" t="s">
        <v>37</v>
      </c>
      <c r="AC115" t="s">
        <v>690</v>
      </c>
      <c r="AD115" t="s">
        <v>37</v>
      </c>
      <c r="AE115" t="s">
        <v>37</v>
      </c>
      <c r="AF115" s="19" t="s">
        <v>6343</v>
      </c>
      <c r="AG115" s="19">
        <v>9106023161</v>
      </c>
      <c r="AH115" t="str">
        <f t="shared" si="1"/>
        <v>9106023161-00157776</v>
      </c>
    </row>
    <row r="116" spans="1:34" x14ac:dyDescent="0.25">
      <c r="A116" s="19">
        <v>9106024729</v>
      </c>
      <c r="B116" s="19" t="s">
        <v>6465</v>
      </c>
      <c r="C116">
        <v>11680784</v>
      </c>
      <c r="D116" t="s">
        <v>691</v>
      </c>
      <c r="E116" t="s">
        <v>24</v>
      </c>
      <c r="F116" t="s">
        <v>25</v>
      </c>
      <c r="G116" t="s">
        <v>26</v>
      </c>
      <c r="H116" t="s">
        <v>692</v>
      </c>
      <c r="I116" t="s">
        <v>28</v>
      </c>
      <c r="J116" t="s">
        <v>29</v>
      </c>
      <c r="K116" t="s">
        <v>70</v>
      </c>
      <c r="L116" t="s">
        <v>71</v>
      </c>
      <c r="M116" t="s">
        <v>72</v>
      </c>
      <c r="N116" t="s">
        <v>356</v>
      </c>
      <c r="O116" t="s">
        <v>357</v>
      </c>
      <c r="P116" t="s">
        <v>358</v>
      </c>
      <c r="Q116" t="s">
        <v>37</v>
      </c>
      <c r="R116" t="s">
        <v>37</v>
      </c>
      <c r="S116" t="s">
        <v>37</v>
      </c>
      <c r="T116" t="s">
        <v>37</v>
      </c>
      <c r="U116" t="s">
        <v>38</v>
      </c>
      <c r="V116" t="s">
        <v>39</v>
      </c>
      <c r="W116" t="s">
        <v>40</v>
      </c>
      <c r="X116" t="s">
        <v>41</v>
      </c>
      <c r="Y116" t="s">
        <v>42</v>
      </c>
      <c r="Z116" t="s">
        <v>37</v>
      </c>
      <c r="AA116" t="s">
        <v>37</v>
      </c>
      <c r="AB116" t="s">
        <v>37</v>
      </c>
      <c r="AC116" t="s">
        <v>693</v>
      </c>
      <c r="AD116" t="s">
        <v>37</v>
      </c>
      <c r="AE116" t="s">
        <v>37</v>
      </c>
      <c r="AF116" s="19" t="s">
        <v>6343</v>
      </c>
      <c r="AG116" s="19">
        <v>9106024729</v>
      </c>
      <c r="AH116" t="str">
        <f t="shared" si="1"/>
        <v>9106024729-00009599</v>
      </c>
    </row>
    <row r="117" spans="1:34" x14ac:dyDescent="0.25">
      <c r="A117" s="19">
        <v>9106025458</v>
      </c>
      <c r="B117" s="19" t="s">
        <v>6489</v>
      </c>
      <c r="C117">
        <v>11679428</v>
      </c>
      <c r="D117" t="s">
        <v>694</v>
      </c>
      <c r="E117" t="s">
        <v>24</v>
      </c>
      <c r="F117" t="s">
        <v>25</v>
      </c>
      <c r="G117" t="s">
        <v>26</v>
      </c>
      <c r="H117" t="s">
        <v>695</v>
      </c>
      <c r="I117" t="s">
        <v>28</v>
      </c>
      <c r="J117" t="s">
        <v>29</v>
      </c>
      <c r="K117" t="s">
        <v>368</v>
      </c>
      <c r="L117" t="s">
        <v>369</v>
      </c>
      <c r="M117" t="s">
        <v>370</v>
      </c>
      <c r="N117" t="s">
        <v>79</v>
      </c>
      <c r="O117" t="s">
        <v>80</v>
      </c>
      <c r="P117" t="s">
        <v>81</v>
      </c>
      <c r="Q117" t="s">
        <v>82</v>
      </c>
      <c r="R117" t="s">
        <v>37</v>
      </c>
      <c r="S117" t="s">
        <v>37</v>
      </c>
      <c r="T117" t="s">
        <v>37</v>
      </c>
      <c r="U117" t="s">
        <v>38</v>
      </c>
      <c r="V117" t="s">
        <v>39</v>
      </c>
      <c r="W117" t="s">
        <v>40</v>
      </c>
      <c r="X117" t="s">
        <v>41</v>
      </c>
      <c r="Y117" t="s">
        <v>42</v>
      </c>
      <c r="Z117" t="s">
        <v>37</v>
      </c>
      <c r="AA117" t="s">
        <v>37</v>
      </c>
      <c r="AB117" t="s">
        <v>37</v>
      </c>
      <c r="AC117" t="s">
        <v>696</v>
      </c>
      <c r="AD117" t="s">
        <v>37</v>
      </c>
      <c r="AE117" t="s">
        <v>37</v>
      </c>
      <c r="AF117" s="19" t="s">
        <v>6343</v>
      </c>
      <c r="AG117" s="19">
        <v>9106025458</v>
      </c>
      <c r="AH117" t="str">
        <f t="shared" si="1"/>
        <v>9106025458-00046856</v>
      </c>
    </row>
    <row r="118" spans="1:34" x14ac:dyDescent="0.25">
      <c r="A118" s="19">
        <v>9106025539</v>
      </c>
      <c r="B118" s="19" t="s">
        <v>6493</v>
      </c>
      <c r="C118">
        <v>11679430</v>
      </c>
      <c r="D118" t="s">
        <v>697</v>
      </c>
      <c r="E118" t="s">
        <v>24</v>
      </c>
      <c r="F118" t="s">
        <v>25</v>
      </c>
      <c r="G118" t="s">
        <v>26</v>
      </c>
      <c r="H118" t="s">
        <v>698</v>
      </c>
      <c r="I118" t="s">
        <v>28</v>
      </c>
      <c r="J118" t="s">
        <v>29</v>
      </c>
      <c r="K118" t="s">
        <v>76</v>
      </c>
      <c r="L118" t="s">
        <v>77</v>
      </c>
      <c r="M118" t="s">
        <v>78</v>
      </c>
      <c r="N118" t="s">
        <v>79</v>
      </c>
      <c r="O118" t="s">
        <v>80</v>
      </c>
      <c r="P118" t="s">
        <v>81</v>
      </c>
      <c r="Q118" t="s">
        <v>82</v>
      </c>
      <c r="R118" t="s">
        <v>37</v>
      </c>
      <c r="S118" t="s">
        <v>37</v>
      </c>
      <c r="T118" t="s">
        <v>37</v>
      </c>
      <c r="U118" t="s">
        <v>38</v>
      </c>
      <c r="V118" t="s">
        <v>39</v>
      </c>
      <c r="W118" t="s">
        <v>40</v>
      </c>
      <c r="X118" t="s">
        <v>41</v>
      </c>
      <c r="Y118" t="s">
        <v>42</v>
      </c>
      <c r="Z118" t="s">
        <v>37</v>
      </c>
      <c r="AA118" t="s">
        <v>37</v>
      </c>
      <c r="AB118" t="s">
        <v>37</v>
      </c>
      <c r="AC118" t="s">
        <v>699</v>
      </c>
      <c r="AD118" t="s">
        <v>37</v>
      </c>
      <c r="AE118" t="s">
        <v>37</v>
      </c>
      <c r="AF118" s="19" t="s">
        <v>6343</v>
      </c>
      <c r="AG118" s="19">
        <v>9106025539</v>
      </c>
      <c r="AH118" t="str">
        <f t="shared" si="1"/>
        <v>9106025539-00046858</v>
      </c>
    </row>
    <row r="119" spans="1:34" x14ac:dyDescent="0.25">
      <c r="A119" s="19">
        <v>9106025984</v>
      </c>
      <c r="B119" s="19" t="s">
        <v>6516</v>
      </c>
      <c r="C119">
        <v>11681094</v>
      </c>
      <c r="D119" t="s">
        <v>700</v>
      </c>
      <c r="E119" t="s">
        <v>24</v>
      </c>
      <c r="F119" t="s">
        <v>25</v>
      </c>
      <c r="G119" t="s">
        <v>26</v>
      </c>
      <c r="H119" t="s">
        <v>701</v>
      </c>
      <c r="I119" t="s">
        <v>28</v>
      </c>
      <c r="J119" t="s">
        <v>29</v>
      </c>
      <c r="K119" t="s">
        <v>134</v>
      </c>
      <c r="L119" t="s">
        <v>135</v>
      </c>
      <c r="M119" t="s">
        <v>136</v>
      </c>
      <c r="N119" t="s">
        <v>101</v>
      </c>
      <c r="O119" t="s">
        <v>102</v>
      </c>
      <c r="P119" t="s">
        <v>103</v>
      </c>
      <c r="Q119" t="s">
        <v>82</v>
      </c>
      <c r="R119" t="s">
        <v>37</v>
      </c>
      <c r="S119" t="s">
        <v>37</v>
      </c>
      <c r="T119" t="s">
        <v>37</v>
      </c>
      <c r="U119" t="s">
        <v>38</v>
      </c>
      <c r="V119" t="s">
        <v>39</v>
      </c>
      <c r="W119" t="s">
        <v>40</v>
      </c>
      <c r="X119" t="s">
        <v>41</v>
      </c>
      <c r="Y119" t="s">
        <v>42</v>
      </c>
      <c r="Z119" t="s">
        <v>37</v>
      </c>
      <c r="AA119" t="s">
        <v>37</v>
      </c>
      <c r="AB119" t="s">
        <v>37</v>
      </c>
      <c r="AC119" t="s">
        <v>702</v>
      </c>
      <c r="AD119" t="s">
        <v>37</v>
      </c>
      <c r="AE119" t="s">
        <v>37</v>
      </c>
      <c r="AF119" s="19" t="s">
        <v>6343</v>
      </c>
      <c r="AG119" s="19">
        <v>9106025984</v>
      </c>
      <c r="AH119" t="str">
        <f t="shared" si="1"/>
        <v>9106025984-00033133</v>
      </c>
    </row>
    <row r="120" spans="1:34" x14ac:dyDescent="0.25">
      <c r="A120" s="19">
        <v>9106024445</v>
      </c>
      <c r="B120" s="19" t="s">
        <v>6455</v>
      </c>
      <c r="C120">
        <v>11682378</v>
      </c>
      <c r="D120" t="s">
        <v>703</v>
      </c>
      <c r="E120" t="s">
        <v>24</v>
      </c>
      <c r="F120" t="s">
        <v>25</v>
      </c>
      <c r="G120" t="s">
        <v>26</v>
      </c>
      <c r="H120" t="s">
        <v>704</v>
      </c>
      <c r="I120" t="s">
        <v>28</v>
      </c>
      <c r="J120" t="s">
        <v>29</v>
      </c>
      <c r="K120" t="s">
        <v>705</v>
      </c>
      <c r="L120" t="s">
        <v>706</v>
      </c>
      <c r="M120" t="s">
        <v>707</v>
      </c>
      <c r="N120" t="s">
        <v>33</v>
      </c>
      <c r="O120" t="s">
        <v>34</v>
      </c>
      <c r="P120" t="s">
        <v>35</v>
      </c>
      <c r="Q120" t="s">
        <v>36</v>
      </c>
      <c r="R120" t="s">
        <v>37</v>
      </c>
      <c r="S120" t="s">
        <v>37</v>
      </c>
      <c r="T120" t="s">
        <v>37</v>
      </c>
      <c r="U120" t="s">
        <v>38</v>
      </c>
      <c r="V120" t="s">
        <v>39</v>
      </c>
      <c r="W120" t="s">
        <v>40</v>
      </c>
      <c r="X120" t="s">
        <v>41</v>
      </c>
      <c r="Y120" t="s">
        <v>42</v>
      </c>
      <c r="Z120" t="s">
        <v>37</v>
      </c>
      <c r="AA120" t="s">
        <v>37</v>
      </c>
      <c r="AB120" t="s">
        <v>37</v>
      </c>
      <c r="AC120" t="s">
        <v>708</v>
      </c>
      <c r="AD120" t="s">
        <v>37</v>
      </c>
      <c r="AE120" t="s">
        <v>37</v>
      </c>
      <c r="AF120" s="19" t="s">
        <v>6343</v>
      </c>
      <c r="AG120" s="19">
        <v>9106024445</v>
      </c>
      <c r="AH120" t="str">
        <f t="shared" si="1"/>
        <v>9106024445-00157957</v>
      </c>
    </row>
    <row r="121" spans="1:34" x14ac:dyDescent="0.25">
      <c r="A121" s="19">
        <v>9106023608</v>
      </c>
      <c r="B121" s="19" t="s">
        <v>6413</v>
      </c>
      <c r="C121">
        <v>11679344</v>
      </c>
      <c r="D121" t="s">
        <v>709</v>
      </c>
      <c r="E121" t="s">
        <v>24</v>
      </c>
      <c r="F121" t="s">
        <v>25</v>
      </c>
      <c r="G121" t="s">
        <v>26</v>
      </c>
      <c r="H121" t="s">
        <v>710</v>
      </c>
      <c r="I121" t="s">
        <v>28</v>
      </c>
      <c r="J121" t="s">
        <v>29</v>
      </c>
      <c r="K121" t="s">
        <v>711</v>
      </c>
      <c r="L121" t="s">
        <v>712</v>
      </c>
      <c r="M121" t="s">
        <v>713</v>
      </c>
      <c r="N121" t="s">
        <v>79</v>
      </c>
      <c r="O121" t="s">
        <v>80</v>
      </c>
      <c r="P121" t="s">
        <v>81</v>
      </c>
      <c r="Q121" t="s">
        <v>82</v>
      </c>
      <c r="R121" t="s">
        <v>37</v>
      </c>
      <c r="S121" t="s">
        <v>37</v>
      </c>
      <c r="T121" t="s">
        <v>37</v>
      </c>
      <c r="U121" t="s">
        <v>38</v>
      </c>
      <c r="V121" t="s">
        <v>39</v>
      </c>
      <c r="W121" t="s">
        <v>40</v>
      </c>
      <c r="X121" t="s">
        <v>41</v>
      </c>
      <c r="Y121" t="s">
        <v>42</v>
      </c>
      <c r="Z121" t="s">
        <v>37</v>
      </c>
      <c r="AA121" t="s">
        <v>37</v>
      </c>
      <c r="AB121" t="s">
        <v>37</v>
      </c>
      <c r="AC121" t="s">
        <v>714</v>
      </c>
      <c r="AD121" t="s">
        <v>37</v>
      </c>
      <c r="AE121" t="s">
        <v>37</v>
      </c>
      <c r="AF121" s="19" t="s">
        <v>6343</v>
      </c>
      <c r="AG121" s="19">
        <v>9106023608</v>
      </c>
      <c r="AH121" t="str">
        <f t="shared" si="1"/>
        <v>9106023608-00046775</v>
      </c>
    </row>
    <row r="122" spans="1:34" x14ac:dyDescent="0.25">
      <c r="A122" s="19">
        <v>9106023615</v>
      </c>
      <c r="B122" s="19" t="s">
        <v>6415</v>
      </c>
      <c r="C122">
        <v>11679345</v>
      </c>
      <c r="D122" t="s">
        <v>715</v>
      </c>
      <c r="E122" t="s">
        <v>24</v>
      </c>
      <c r="F122" t="s">
        <v>25</v>
      </c>
      <c r="G122" t="s">
        <v>26</v>
      </c>
      <c r="H122" t="s">
        <v>716</v>
      </c>
      <c r="I122" t="s">
        <v>28</v>
      </c>
      <c r="J122" t="s">
        <v>29</v>
      </c>
      <c r="K122" t="s">
        <v>717</v>
      </c>
      <c r="L122" t="s">
        <v>718</v>
      </c>
      <c r="M122" t="s">
        <v>719</v>
      </c>
      <c r="N122" t="s">
        <v>79</v>
      </c>
      <c r="O122" t="s">
        <v>80</v>
      </c>
      <c r="P122" t="s">
        <v>81</v>
      </c>
      <c r="Q122" t="s">
        <v>82</v>
      </c>
      <c r="R122" t="s">
        <v>37</v>
      </c>
      <c r="S122" t="s">
        <v>37</v>
      </c>
      <c r="T122" t="s">
        <v>37</v>
      </c>
      <c r="U122" t="s">
        <v>38</v>
      </c>
      <c r="V122" t="s">
        <v>39</v>
      </c>
      <c r="W122" t="s">
        <v>40</v>
      </c>
      <c r="X122" t="s">
        <v>41</v>
      </c>
      <c r="Y122" t="s">
        <v>42</v>
      </c>
      <c r="Z122" t="s">
        <v>37</v>
      </c>
      <c r="AA122" t="s">
        <v>37</v>
      </c>
      <c r="AB122" t="s">
        <v>37</v>
      </c>
      <c r="AC122" t="s">
        <v>720</v>
      </c>
      <c r="AD122" t="s">
        <v>37</v>
      </c>
      <c r="AE122" t="s">
        <v>37</v>
      </c>
      <c r="AF122" s="19" t="s">
        <v>6343</v>
      </c>
      <c r="AG122" s="19">
        <v>9106023615</v>
      </c>
      <c r="AH122" t="str">
        <f t="shared" si="1"/>
        <v>9106023615-00046776</v>
      </c>
    </row>
    <row r="123" spans="1:34" x14ac:dyDescent="0.25">
      <c r="A123" s="19">
        <v>9106024063</v>
      </c>
      <c r="B123" s="19" t="s">
        <v>6434</v>
      </c>
      <c r="C123">
        <v>11679524</v>
      </c>
      <c r="D123" t="s">
        <v>721</v>
      </c>
      <c r="E123" t="s">
        <v>24</v>
      </c>
      <c r="F123" t="s">
        <v>25</v>
      </c>
      <c r="G123" t="s">
        <v>26</v>
      </c>
      <c r="H123" t="s">
        <v>722</v>
      </c>
      <c r="I123" t="s">
        <v>28</v>
      </c>
      <c r="J123" t="s">
        <v>29</v>
      </c>
      <c r="K123" t="s">
        <v>723</v>
      </c>
      <c r="L123" t="s">
        <v>724</v>
      </c>
      <c r="M123" t="s">
        <v>725</v>
      </c>
      <c r="N123" t="s">
        <v>577</v>
      </c>
      <c r="O123" t="s">
        <v>578</v>
      </c>
      <c r="P123" t="s">
        <v>579</v>
      </c>
      <c r="Q123" t="s">
        <v>37</v>
      </c>
      <c r="R123" t="s">
        <v>37</v>
      </c>
      <c r="S123" t="s">
        <v>37</v>
      </c>
      <c r="T123" t="s">
        <v>37</v>
      </c>
      <c r="U123" t="s">
        <v>38</v>
      </c>
      <c r="V123" t="s">
        <v>39</v>
      </c>
      <c r="W123" t="s">
        <v>40</v>
      </c>
      <c r="X123" t="s">
        <v>41</v>
      </c>
      <c r="Y123" t="s">
        <v>42</v>
      </c>
      <c r="Z123" t="s">
        <v>37</v>
      </c>
      <c r="AA123" t="s">
        <v>37</v>
      </c>
      <c r="AB123" t="s">
        <v>37</v>
      </c>
      <c r="AC123" t="s">
        <v>726</v>
      </c>
      <c r="AD123" t="s">
        <v>37</v>
      </c>
      <c r="AE123" t="s">
        <v>37</v>
      </c>
      <c r="AF123" s="19" t="s">
        <v>6343</v>
      </c>
      <c r="AG123" s="19">
        <v>9106024063</v>
      </c>
      <c r="AH123" t="str">
        <f t="shared" si="1"/>
        <v>9106024063-00008066</v>
      </c>
    </row>
    <row r="124" spans="1:34" x14ac:dyDescent="0.25">
      <c r="A124" s="19">
        <v>9106025756</v>
      </c>
      <c r="B124" s="19" t="s">
        <v>6511</v>
      </c>
      <c r="C124">
        <v>11683109</v>
      </c>
      <c r="D124" t="s">
        <v>727</v>
      </c>
      <c r="E124" t="s">
        <v>24</v>
      </c>
      <c r="F124" t="s">
        <v>25</v>
      </c>
      <c r="G124" t="s">
        <v>26</v>
      </c>
      <c r="H124" t="s">
        <v>728</v>
      </c>
      <c r="I124" t="s">
        <v>28</v>
      </c>
      <c r="J124" t="s">
        <v>29</v>
      </c>
      <c r="K124" t="s">
        <v>729</v>
      </c>
      <c r="L124" t="s">
        <v>730</v>
      </c>
      <c r="M124" t="s">
        <v>731</v>
      </c>
      <c r="N124" t="s">
        <v>338</v>
      </c>
      <c r="O124" t="s">
        <v>339</v>
      </c>
      <c r="P124" t="s">
        <v>340</v>
      </c>
      <c r="Q124" t="s">
        <v>36</v>
      </c>
      <c r="R124" t="s">
        <v>37</v>
      </c>
      <c r="S124" t="s">
        <v>37</v>
      </c>
      <c r="T124" t="s">
        <v>37</v>
      </c>
      <c r="U124" t="s">
        <v>38</v>
      </c>
      <c r="V124" t="s">
        <v>39</v>
      </c>
      <c r="W124" t="s">
        <v>40</v>
      </c>
      <c r="X124" t="s">
        <v>41</v>
      </c>
      <c r="Y124" t="s">
        <v>42</v>
      </c>
      <c r="Z124" t="s">
        <v>37</v>
      </c>
      <c r="AA124" t="s">
        <v>37</v>
      </c>
      <c r="AB124" t="s">
        <v>37</v>
      </c>
      <c r="AC124" t="s">
        <v>732</v>
      </c>
      <c r="AD124" t="s">
        <v>37</v>
      </c>
      <c r="AE124" t="s">
        <v>37</v>
      </c>
      <c r="AF124" s="19" t="s">
        <v>6343</v>
      </c>
      <c r="AG124" s="19">
        <v>9106025756</v>
      </c>
      <c r="AH124" t="str">
        <f t="shared" si="1"/>
        <v>9106025756-00025584</v>
      </c>
    </row>
    <row r="125" spans="1:34" x14ac:dyDescent="0.25">
      <c r="A125" s="19">
        <v>9106025402</v>
      </c>
      <c r="B125" s="19" t="s">
        <v>6486</v>
      </c>
      <c r="C125">
        <v>11682930</v>
      </c>
      <c r="D125" t="s">
        <v>733</v>
      </c>
      <c r="E125" t="s">
        <v>24</v>
      </c>
      <c r="F125" t="s">
        <v>25</v>
      </c>
      <c r="G125" t="s">
        <v>26</v>
      </c>
      <c r="H125" t="s">
        <v>734</v>
      </c>
      <c r="I125" t="s">
        <v>28</v>
      </c>
      <c r="J125" t="s">
        <v>29</v>
      </c>
      <c r="K125" t="s">
        <v>735</v>
      </c>
      <c r="L125" t="s">
        <v>736</v>
      </c>
      <c r="M125" t="s">
        <v>737</v>
      </c>
      <c r="N125" t="s">
        <v>738</v>
      </c>
      <c r="O125" t="s">
        <v>739</v>
      </c>
      <c r="P125" t="s">
        <v>740</v>
      </c>
      <c r="Q125" t="s">
        <v>37</v>
      </c>
      <c r="R125" t="s">
        <v>37</v>
      </c>
      <c r="S125" t="s">
        <v>37</v>
      </c>
      <c r="T125" t="s">
        <v>37</v>
      </c>
      <c r="U125" t="s">
        <v>38</v>
      </c>
      <c r="V125" t="s">
        <v>39</v>
      </c>
      <c r="W125" t="s">
        <v>40</v>
      </c>
      <c r="X125" t="s">
        <v>41</v>
      </c>
      <c r="Y125" t="s">
        <v>42</v>
      </c>
      <c r="Z125" t="s">
        <v>37</v>
      </c>
      <c r="AA125" t="s">
        <v>37</v>
      </c>
      <c r="AB125" t="s">
        <v>37</v>
      </c>
      <c r="AC125" t="s">
        <v>741</v>
      </c>
      <c r="AD125" t="s">
        <v>37</v>
      </c>
      <c r="AE125" t="s">
        <v>37</v>
      </c>
      <c r="AF125" s="19" t="s">
        <v>6343</v>
      </c>
      <c r="AG125" s="19">
        <v>9106025402</v>
      </c>
      <c r="AH125" t="str">
        <f t="shared" si="1"/>
        <v>9106025402-00004719</v>
      </c>
    </row>
    <row r="126" spans="1:34" x14ac:dyDescent="0.25">
      <c r="A126" s="19">
        <v>9106025947</v>
      </c>
      <c r="B126" s="19" t="s">
        <v>6514</v>
      </c>
      <c r="C126">
        <v>11683020</v>
      </c>
      <c r="D126" t="s">
        <v>742</v>
      </c>
      <c r="E126" t="s">
        <v>24</v>
      </c>
      <c r="F126" t="s">
        <v>25</v>
      </c>
      <c r="G126" t="s">
        <v>26</v>
      </c>
      <c r="H126" t="s">
        <v>743</v>
      </c>
      <c r="I126" t="s">
        <v>28</v>
      </c>
      <c r="J126" t="s">
        <v>29</v>
      </c>
      <c r="K126" t="s">
        <v>744</v>
      </c>
      <c r="L126" t="s">
        <v>745</v>
      </c>
      <c r="M126" t="s">
        <v>746</v>
      </c>
      <c r="N126" t="s">
        <v>627</v>
      </c>
      <c r="O126" t="s">
        <v>628</v>
      </c>
      <c r="P126" t="s">
        <v>629</v>
      </c>
      <c r="Q126" t="s">
        <v>37</v>
      </c>
      <c r="R126" t="s">
        <v>37</v>
      </c>
      <c r="S126" t="s">
        <v>37</v>
      </c>
      <c r="T126" t="s">
        <v>37</v>
      </c>
      <c r="U126" t="s">
        <v>38</v>
      </c>
      <c r="V126" t="s">
        <v>39</v>
      </c>
      <c r="W126" t="s">
        <v>40</v>
      </c>
      <c r="X126" t="s">
        <v>41</v>
      </c>
      <c r="Y126" t="s">
        <v>42</v>
      </c>
      <c r="Z126" t="s">
        <v>37</v>
      </c>
      <c r="AA126" t="s">
        <v>37</v>
      </c>
      <c r="AB126" t="s">
        <v>37</v>
      </c>
      <c r="AC126" t="s">
        <v>747</v>
      </c>
      <c r="AD126" t="s">
        <v>37</v>
      </c>
      <c r="AE126" t="s">
        <v>37</v>
      </c>
      <c r="AF126" s="19" t="s">
        <v>6343</v>
      </c>
      <c r="AG126" s="19">
        <v>9106025947</v>
      </c>
      <c r="AH126" t="str">
        <f t="shared" si="1"/>
        <v>9106025947-00010835</v>
      </c>
    </row>
    <row r="127" spans="1:34" x14ac:dyDescent="0.25">
      <c r="A127" s="19">
        <v>9106025968</v>
      </c>
      <c r="B127" s="19" t="s">
        <v>6515</v>
      </c>
      <c r="C127">
        <v>11683021</v>
      </c>
      <c r="D127" t="s">
        <v>748</v>
      </c>
      <c r="E127" t="s">
        <v>24</v>
      </c>
      <c r="F127" t="s">
        <v>25</v>
      </c>
      <c r="G127" t="s">
        <v>26</v>
      </c>
      <c r="H127" t="s">
        <v>749</v>
      </c>
      <c r="I127" t="s">
        <v>28</v>
      </c>
      <c r="J127" t="s">
        <v>29</v>
      </c>
      <c r="K127" t="s">
        <v>750</v>
      </c>
      <c r="L127" t="s">
        <v>751</v>
      </c>
      <c r="M127" t="s">
        <v>752</v>
      </c>
      <c r="N127" t="s">
        <v>627</v>
      </c>
      <c r="O127" t="s">
        <v>628</v>
      </c>
      <c r="P127" t="s">
        <v>629</v>
      </c>
      <c r="Q127" t="s">
        <v>37</v>
      </c>
      <c r="R127" t="s">
        <v>37</v>
      </c>
      <c r="S127" t="s">
        <v>37</v>
      </c>
      <c r="T127" t="s">
        <v>37</v>
      </c>
      <c r="U127" t="s">
        <v>38</v>
      </c>
      <c r="V127" t="s">
        <v>39</v>
      </c>
      <c r="W127" t="s">
        <v>40</v>
      </c>
      <c r="X127" t="s">
        <v>41</v>
      </c>
      <c r="Y127" t="s">
        <v>42</v>
      </c>
      <c r="Z127" t="s">
        <v>37</v>
      </c>
      <c r="AA127" t="s">
        <v>37</v>
      </c>
      <c r="AB127" t="s">
        <v>37</v>
      </c>
      <c r="AC127" t="s">
        <v>753</v>
      </c>
      <c r="AD127" t="s">
        <v>37</v>
      </c>
      <c r="AE127" t="s">
        <v>37</v>
      </c>
      <c r="AF127" s="19" t="s">
        <v>6343</v>
      </c>
      <c r="AG127" s="19">
        <v>9106025968</v>
      </c>
      <c r="AH127" t="str">
        <f t="shared" si="1"/>
        <v>9106025968-00010836</v>
      </c>
    </row>
    <row r="128" spans="1:34" x14ac:dyDescent="0.25">
      <c r="A128" s="19">
        <v>9106022614</v>
      </c>
      <c r="B128" s="19" t="s">
        <v>6378</v>
      </c>
      <c r="C128">
        <v>11679166</v>
      </c>
      <c r="D128" t="s">
        <v>754</v>
      </c>
      <c r="E128" t="s">
        <v>24</v>
      </c>
      <c r="F128" t="s">
        <v>25</v>
      </c>
      <c r="G128" t="s">
        <v>26</v>
      </c>
      <c r="H128" t="s">
        <v>755</v>
      </c>
      <c r="I128" t="s">
        <v>28</v>
      </c>
      <c r="J128" t="s">
        <v>29</v>
      </c>
      <c r="K128" t="s">
        <v>756</v>
      </c>
      <c r="L128" t="s">
        <v>757</v>
      </c>
      <c r="M128" t="s">
        <v>758</v>
      </c>
      <c r="N128" t="s">
        <v>759</v>
      </c>
      <c r="O128" t="s">
        <v>760</v>
      </c>
      <c r="P128" t="s">
        <v>761</v>
      </c>
      <c r="Q128" t="s">
        <v>37</v>
      </c>
      <c r="R128" t="s">
        <v>37</v>
      </c>
      <c r="S128" t="s">
        <v>37</v>
      </c>
      <c r="T128" t="s">
        <v>37</v>
      </c>
      <c r="U128" t="s">
        <v>38</v>
      </c>
      <c r="V128" t="s">
        <v>39</v>
      </c>
      <c r="W128" t="s">
        <v>40</v>
      </c>
      <c r="X128" t="s">
        <v>41</v>
      </c>
      <c r="Y128" t="s">
        <v>42</v>
      </c>
      <c r="Z128" t="s">
        <v>37</v>
      </c>
      <c r="AA128" t="s">
        <v>37</v>
      </c>
      <c r="AB128" t="s">
        <v>37</v>
      </c>
      <c r="AC128" t="s">
        <v>762</v>
      </c>
      <c r="AD128" t="s">
        <v>37</v>
      </c>
      <c r="AE128" t="s">
        <v>37</v>
      </c>
      <c r="AF128" s="19" t="s">
        <v>6343</v>
      </c>
      <c r="AG128" s="19">
        <v>9106022614</v>
      </c>
      <c r="AH128" t="str">
        <f t="shared" si="1"/>
        <v>9106022614-00014741</v>
      </c>
    </row>
    <row r="129" spans="1:34" x14ac:dyDescent="0.25">
      <c r="A129" s="19">
        <v>9106023695</v>
      </c>
      <c r="B129" s="19" t="s">
        <v>6417</v>
      </c>
      <c r="C129">
        <v>11680860</v>
      </c>
      <c r="D129" t="s">
        <v>763</v>
      </c>
      <c r="E129" t="s">
        <v>24</v>
      </c>
      <c r="F129" t="s">
        <v>25</v>
      </c>
      <c r="G129" t="s">
        <v>26</v>
      </c>
      <c r="H129" t="s">
        <v>764</v>
      </c>
      <c r="I129" t="s">
        <v>28</v>
      </c>
      <c r="J129" t="s">
        <v>29</v>
      </c>
      <c r="K129" t="s">
        <v>368</v>
      </c>
      <c r="L129" t="s">
        <v>369</v>
      </c>
      <c r="M129" t="s">
        <v>370</v>
      </c>
      <c r="N129" t="s">
        <v>49</v>
      </c>
      <c r="O129" t="s">
        <v>50</v>
      </c>
      <c r="P129" t="s">
        <v>51</v>
      </c>
      <c r="Q129" t="s">
        <v>37</v>
      </c>
      <c r="R129" t="s">
        <v>37</v>
      </c>
      <c r="S129" t="s">
        <v>37</v>
      </c>
      <c r="T129" t="s">
        <v>37</v>
      </c>
      <c r="U129" t="s">
        <v>38</v>
      </c>
      <c r="V129" t="s">
        <v>39</v>
      </c>
      <c r="W129" t="s">
        <v>40</v>
      </c>
      <c r="X129" t="s">
        <v>41</v>
      </c>
      <c r="Y129" t="s">
        <v>42</v>
      </c>
      <c r="Z129" t="s">
        <v>37</v>
      </c>
      <c r="AA129" t="s">
        <v>37</v>
      </c>
      <c r="AB129" t="s">
        <v>37</v>
      </c>
      <c r="AC129" t="s">
        <v>765</v>
      </c>
      <c r="AD129" t="s">
        <v>37</v>
      </c>
      <c r="AE129" t="s">
        <v>37</v>
      </c>
      <c r="AF129" s="19" t="s">
        <v>6343</v>
      </c>
      <c r="AG129" s="19">
        <v>9106023695</v>
      </c>
      <c r="AH129" t="str">
        <f t="shared" si="1"/>
        <v>9106023695-00017877</v>
      </c>
    </row>
    <row r="130" spans="1:34" x14ac:dyDescent="0.25">
      <c r="A130" s="19">
        <v>9106025836</v>
      </c>
      <c r="B130" s="19" t="s">
        <v>6512</v>
      </c>
      <c r="C130">
        <v>11681370</v>
      </c>
      <c r="D130" t="s">
        <v>766</v>
      </c>
      <c r="E130" t="s">
        <v>24</v>
      </c>
      <c r="F130" t="s">
        <v>25</v>
      </c>
      <c r="G130" t="s">
        <v>26</v>
      </c>
      <c r="H130" t="s">
        <v>767</v>
      </c>
      <c r="I130" t="s">
        <v>28</v>
      </c>
      <c r="J130" t="s">
        <v>29</v>
      </c>
      <c r="K130" t="s">
        <v>633</v>
      </c>
      <c r="L130" t="s">
        <v>634</v>
      </c>
      <c r="M130" t="s">
        <v>635</v>
      </c>
      <c r="N130" t="s">
        <v>465</v>
      </c>
      <c r="O130" t="s">
        <v>466</v>
      </c>
      <c r="P130" t="s">
        <v>467</v>
      </c>
      <c r="Q130" t="s">
        <v>468</v>
      </c>
      <c r="R130" t="s">
        <v>37</v>
      </c>
      <c r="S130" t="s">
        <v>37</v>
      </c>
      <c r="T130" t="s">
        <v>37</v>
      </c>
      <c r="U130" t="s">
        <v>38</v>
      </c>
      <c r="V130" t="s">
        <v>39</v>
      </c>
      <c r="W130" t="s">
        <v>40</v>
      </c>
      <c r="X130" t="s">
        <v>41</v>
      </c>
      <c r="Y130" t="s">
        <v>42</v>
      </c>
      <c r="Z130" t="s">
        <v>37</v>
      </c>
      <c r="AA130" t="s">
        <v>37</v>
      </c>
      <c r="AB130" t="s">
        <v>37</v>
      </c>
      <c r="AC130" t="s">
        <v>768</v>
      </c>
      <c r="AD130" t="s">
        <v>37</v>
      </c>
      <c r="AE130" t="s">
        <v>37</v>
      </c>
      <c r="AF130" s="19" t="s">
        <v>6343</v>
      </c>
      <c r="AG130" s="19">
        <v>9106025836</v>
      </c>
      <c r="AH130" t="str">
        <f t="shared" si="1"/>
        <v>9106025836-00014736</v>
      </c>
    </row>
    <row r="131" spans="1:34" x14ac:dyDescent="0.25">
      <c r="A131" s="19">
        <v>9106023616</v>
      </c>
      <c r="B131" s="19" t="s">
        <v>6414</v>
      </c>
      <c r="C131">
        <v>11681571</v>
      </c>
      <c r="D131" t="s">
        <v>769</v>
      </c>
      <c r="E131" t="s">
        <v>24</v>
      </c>
      <c r="F131" t="s">
        <v>25</v>
      </c>
      <c r="G131" t="s">
        <v>26</v>
      </c>
      <c r="H131" t="s">
        <v>770</v>
      </c>
      <c r="I131" t="s">
        <v>28</v>
      </c>
      <c r="J131" t="s">
        <v>29</v>
      </c>
      <c r="K131" t="s">
        <v>146</v>
      </c>
      <c r="L131" t="s">
        <v>147</v>
      </c>
      <c r="M131" t="s">
        <v>148</v>
      </c>
      <c r="N131" t="s">
        <v>110</v>
      </c>
      <c r="O131" t="s">
        <v>111</v>
      </c>
      <c r="P131" t="s">
        <v>112</v>
      </c>
      <c r="Q131" t="s">
        <v>37</v>
      </c>
      <c r="R131" t="s">
        <v>37</v>
      </c>
      <c r="S131" t="s">
        <v>37</v>
      </c>
      <c r="T131" t="s">
        <v>37</v>
      </c>
      <c r="U131" t="s">
        <v>38</v>
      </c>
      <c r="V131" t="s">
        <v>39</v>
      </c>
      <c r="W131" t="s">
        <v>40</v>
      </c>
      <c r="X131" t="s">
        <v>41</v>
      </c>
      <c r="Y131" t="s">
        <v>42</v>
      </c>
      <c r="Z131" t="s">
        <v>37</v>
      </c>
      <c r="AA131" t="s">
        <v>37</v>
      </c>
      <c r="AB131" t="s">
        <v>37</v>
      </c>
      <c r="AC131" t="s">
        <v>771</v>
      </c>
      <c r="AD131" t="s">
        <v>37</v>
      </c>
      <c r="AE131" t="s">
        <v>37</v>
      </c>
      <c r="AF131" s="19" t="s">
        <v>6343</v>
      </c>
      <c r="AG131" s="19">
        <v>9106023616</v>
      </c>
      <c r="AH131" t="str">
        <f t="shared" ref="AH131:AH194" si="2">A131&amp;"-"&amp;H131</f>
        <v>9106023616-00079750</v>
      </c>
    </row>
    <row r="132" spans="1:34" x14ac:dyDescent="0.25">
      <c r="A132" s="19">
        <v>9106022809</v>
      </c>
      <c r="B132" s="19" t="s">
        <v>6382</v>
      </c>
      <c r="C132">
        <v>11682849</v>
      </c>
      <c r="D132" t="s">
        <v>772</v>
      </c>
      <c r="E132" t="s">
        <v>24</v>
      </c>
      <c r="F132" t="s">
        <v>25</v>
      </c>
      <c r="G132" t="s">
        <v>26</v>
      </c>
      <c r="H132" t="s">
        <v>773</v>
      </c>
      <c r="I132" t="s">
        <v>28</v>
      </c>
      <c r="J132" t="s">
        <v>29</v>
      </c>
      <c r="K132" t="s">
        <v>774</v>
      </c>
      <c r="L132" t="s">
        <v>775</v>
      </c>
      <c r="M132" t="s">
        <v>776</v>
      </c>
      <c r="N132" t="s">
        <v>666</v>
      </c>
      <c r="O132" t="s">
        <v>667</v>
      </c>
      <c r="P132" t="s">
        <v>668</v>
      </c>
      <c r="Q132" t="s">
        <v>82</v>
      </c>
      <c r="R132" t="s">
        <v>37</v>
      </c>
      <c r="S132" t="s">
        <v>37</v>
      </c>
      <c r="T132" t="s">
        <v>37</v>
      </c>
      <c r="U132" t="s">
        <v>38</v>
      </c>
      <c r="V132" t="s">
        <v>39</v>
      </c>
      <c r="W132" t="s">
        <v>40</v>
      </c>
      <c r="X132" t="s">
        <v>41</v>
      </c>
      <c r="Y132" t="s">
        <v>42</v>
      </c>
      <c r="Z132" t="s">
        <v>37</v>
      </c>
      <c r="AA132" t="s">
        <v>37</v>
      </c>
      <c r="AB132" t="s">
        <v>37</v>
      </c>
      <c r="AC132" t="s">
        <v>777</v>
      </c>
      <c r="AD132" t="s">
        <v>37</v>
      </c>
      <c r="AE132" t="s">
        <v>37</v>
      </c>
      <c r="AF132" s="19" t="s">
        <v>6343</v>
      </c>
      <c r="AG132" s="19">
        <v>9106022809</v>
      </c>
      <c r="AH132" t="str">
        <f t="shared" si="2"/>
        <v>9106022809-00017042</v>
      </c>
    </row>
    <row r="133" spans="1:34" x14ac:dyDescent="0.25">
      <c r="A133" s="19">
        <v>9106023512</v>
      </c>
      <c r="B133" s="19" t="s">
        <v>6408</v>
      </c>
      <c r="C133">
        <v>11678143</v>
      </c>
      <c r="D133" t="s">
        <v>778</v>
      </c>
      <c r="E133" t="s">
        <v>24</v>
      </c>
      <c r="F133" t="s">
        <v>25</v>
      </c>
      <c r="G133" t="s">
        <v>26</v>
      </c>
      <c r="H133" t="s">
        <v>779</v>
      </c>
      <c r="I133" t="s">
        <v>28</v>
      </c>
      <c r="J133" t="s">
        <v>29</v>
      </c>
      <c r="K133" t="s">
        <v>657</v>
      </c>
      <c r="L133" t="s">
        <v>658</v>
      </c>
      <c r="M133" t="s">
        <v>659</v>
      </c>
      <c r="N133" t="s">
        <v>58</v>
      </c>
      <c r="O133" t="s">
        <v>59</v>
      </c>
      <c r="P133" t="s">
        <v>60</v>
      </c>
      <c r="Q133" t="s">
        <v>37</v>
      </c>
      <c r="R133" t="s">
        <v>37</v>
      </c>
      <c r="S133" t="s">
        <v>37</v>
      </c>
      <c r="T133" t="s">
        <v>37</v>
      </c>
      <c r="U133" t="s">
        <v>38</v>
      </c>
      <c r="V133" t="s">
        <v>39</v>
      </c>
      <c r="W133" t="s">
        <v>40</v>
      </c>
      <c r="X133" t="s">
        <v>41</v>
      </c>
      <c r="Y133" t="s">
        <v>42</v>
      </c>
      <c r="Z133" t="s">
        <v>37</v>
      </c>
      <c r="AA133" t="s">
        <v>37</v>
      </c>
      <c r="AB133" t="s">
        <v>37</v>
      </c>
      <c r="AC133" t="s">
        <v>780</v>
      </c>
      <c r="AD133" t="s">
        <v>37</v>
      </c>
      <c r="AE133" t="s">
        <v>37</v>
      </c>
      <c r="AF133" s="19" t="s">
        <v>6343</v>
      </c>
      <c r="AG133" s="19">
        <v>9106023512</v>
      </c>
      <c r="AH133" t="str">
        <f t="shared" si="2"/>
        <v>9106023512-00475413</v>
      </c>
    </row>
    <row r="134" spans="1:34" x14ac:dyDescent="0.25">
      <c r="A134" s="19">
        <v>9106024624</v>
      </c>
      <c r="B134" s="19" t="s">
        <v>6462</v>
      </c>
      <c r="C134">
        <v>11678526</v>
      </c>
      <c r="D134" t="s">
        <v>781</v>
      </c>
      <c r="E134" t="s">
        <v>24</v>
      </c>
      <c r="F134" t="s">
        <v>25</v>
      </c>
      <c r="G134" t="s">
        <v>26</v>
      </c>
      <c r="H134" t="s">
        <v>782</v>
      </c>
      <c r="I134" t="s">
        <v>28</v>
      </c>
      <c r="J134" t="s">
        <v>29</v>
      </c>
      <c r="K134" t="s">
        <v>783</v>
      </c>
      <c r="L134" t="s">
        <v>784</v>
      </c>
      <c r="M134" t="s">
        <v>785</v>
      </c>
      <c r="N134" t="s">
        <v>58</v>
      </c>
      <c r="O134" t="s">
        <v>59</v>
      </c>
      <c r="P134" t="s">
        <v>60</v>
      </c>
      <c r="Q134" t="s">
        <v>37</v>
      </c>
      <c r="R134" t="s">
        <v>37</v>
      </c>
      <c r="S134" t="s">
        <v>37</v>
      </c>
      <c r="T134" t="s">
        <v>37</v>
      </c>
      <c r="U134" t="s">
        <v>38</v>
      </c>
      <c r="V134" t="s">
        <v>39</v>
      </c>
      <c r="W134" t="s">
        <v>40</v>
      </c>
      <c r="X134" t="s">
        <v>41</v>
      </c>
      <c r="Y134" t="s">
        <v>42</v>
      </c>
      <c r="Z134" t="s">
        <v>37</v>
      </c>
      <c r="AA134" t="s">
        <v>37</v>
      </c>
      <c r="AB134" t="s">
        <v>37</v>
      </c>
      <c r="AC134" t="s">
        <v>786</v>
      </c>
      <c r="AD134" t="s">
        <v>37</v>
      </c>
      <c r="AE134" t="s">
        <v>37</v>
      </c>
      <c r="AF134" s="19" t="s">
        <v>6343</v>
      </c>
      <c r="AG134" s="19">
        <v>9106024624</v>
      </c>
      <c r="AH134" t="str">
        <f t="shared" si="2"/>
        <v>9106024624-00475763</v>
      </c>
    </row>
    <row r="135" spans="1:34" x14ac:dyDescent="0.25">
      <c r="A135" s="19">
        <v>9106023757</v>
      </c>
      <c r="B135" s="19" t="s">
        <v>6420</v>
      </c>
      <c r="C135">
        <v>11679353</v>
      </c>
      <c r="D135" t="s">
        <v>787</v>
      </c>
      <c r="E135" t="s">
        <v>24</v>
      </c>
      <c r="F135" t="s">
        <v>25</v>
      </c>
      <c r="G135" t="s">
        <v>26</v>
      </c>
      <c r="H135" t="s">
        <v>788</v>
      </c>
      <c r="I135" t="s">
        <v>28</v>
      </c>
      <c r="J135" t="s">
        <v>29</v>
      </c>
      <c r="K135" t="s">
        <v>293</v>
      </c>
      <c r="L135" t="s">
        <v>294</v>
      </c>
      <c r="M135" t="s">
        <v>295</v>
      </c>
      <c r="N135" t="s">
        <v>79</v>
      </c>
      <c r="O135" t="s">
        <v>80</v>
      </c>
      <c r="P135" t="s">
        <v>81</v>
      </c>
      <c r="Q135" t="s">
        <v>82</v>
      </c>
      <c r="R135" t="s">
        <v>37</v>
      </c>
      <c r="S135" t="s">
        <v>37</v>
      </c>
      <c r="T135" t="s">
        <v>37</v>
      </c>
      <c r="U135" t="s">
        <v>38</v>
      </c>
      <c r="V135" t="s">
        <v>39</v>
      </c>
      <c r="W135" t="s">
        <v>40</v>
      </c>
      <c r="X135" t="s">
        <v>41</v>
      </c>
      <c r="Y135" t="s">
        <v>42</v>
      </c>
      <c r="Z135" t="s">
        <v>37</v>
      </c>
      <c r="AA135" t="s">
        <v>37</v>
      </c>
      <c r="AB135" t="s">
        <v>37</v>
      </c>
      <c r="AC135" t="s">
        <v>789</v>
      </c>
      <c r="AD135" t="s">
        <v>37</v>
      </c>
      <c r="AE135" t="s">
        <v>37</v>
      </c>
      <c r="AF135" s="19" t="s">
        <v>6343</v>
      </c>
      <c r="AG135" s="19">
        <v>9106023757</v>
      </c>
      <c r="AH135" t="str">
        <f t="shared" si="2"/>
        <v>9106023757-00046784</v>
      </c>
    </row>
    <row r="136" spans="1:34" x14ac:dyDescent="0.25">
      <c r="A136" s="19">
        <v>9106024576</v>
      </c>
      <c r="B136" s="19" t="s">
        <v>6461</v>
      </c>
      <c r="C136">
        <v>11682387</v>
      </c>
      <c r="D136" t="s">
        <v>790</v>
      </c>
      <c r="E136" t="s">
        <v>24</v>
      </c>
      <c r="F136" t="s">
        <v>25</v>
      </c>
      <c r="G136" t="s">
        <v>26</v>
      </c>
      <c r="H136" t="s">
        <v>791</v>
      </c>
      <c r="I136" t="s">
        <v>28</v>
      </c>
      <c r="J136" t="s">
        <v>29</v>
      </c>
      <c r="K136" t="s">
        <v>146</v>
      </c>
      <c r="L136" t="s">
        <v>147</v>
      </c>
      <c r="M136" t="s">
        <v>148</v>
      </c>
      <c r="N136" t="s">
        <v>33</v>
      </c>
      <c r="O136" t="s">
        <v>34</v>
      </c>
      <c r="P136" t="s">
        <v>35</v>
      </c>
      <c r="Q136" t="s">
        <v>36</v>
      </c>
      <c r="R136" t="s">
        <v>37</v>
      </c>
      <c r="S136" t="s">
        <v>37</v>
      </c>
      <c r="T136" t="s">
        <v>37</v>
      </c>
      <c r="U136" t="s">
        <v>38</v>
      </c>
      <c r="V136" t="s">
        <v>39</v>
      </c>
      <c r="W136" t="s">
        <v>40</v>
      </c>
      <c r="X136" t="s">
        <v>41</v>
      </c>
      <c r="Y136" t="s">
        <v>42</v>
      </c>
      <c r="Z136" t="s">
        <v>37</v>
      </c>
      <c r="AA136" t="s">
        <v>37</v>
      </c>
      <c r="AB136" t="s">
        <v>37</v>
      </c>
      <c r="AC136" t="s">
        <v>792</v>
      </c>
      <c r="AD136" t="s">
        <v>37</v>
      </c>
      <c r="AE136" t="s">
        <v>37</v>
      </c>
      <c r="AF136" s="19" t="s">
        <v>6343</v>
      </c>
      <c r="AG136" s="19">
        <v>9106024576</v>
      </c>
      <c r="AH136" t="str">
        <f t="shared" si="2"/>
        <v>9106024576-00157966</v>
      </c>
    </row>
    <row r="137" spans="1:34" x14ac:dyDescent="0.25">
      <c r="A137" s="19">
        <v>9106024359</v>
      </c>
      <c r="B137" s="19" t="s">
        <v>6451</v>
      </c>
      <c r="C137">
        <v>11678429</v>
      </c>
      <c r="D137" t="s">
        <v>793</v>
      </c>
      <c r="E137" t="s">
        <v>24</v>
      </c>
      <c r="F137" t="s">
        <v>25</v>
      </c>
      <c r="G137" t="s">
        <v>26</v>
      </c>
      <c r="H137" t="s">
        <v>794</v>
      </c>
      <c r="I137" t="s">
        <v>28</v>
      </c>
      <c r="J137" t="s">
        <v>29</v>
      </c>
      <c r="K137" t="s">
        <v>76</v>
      </c>
      <c r="L137" t="s">
        <v>77</v>
      </c>
      <c r="M137" t="s">
        <v>78</v>
      </c>
      <c r="N137" t="s">
        <v>58</v>
      </c>
      <c r="O137" t="s">
        <v>59</v>
      </c>
      <c r="P137" t="s">
        <v>60</v>
      </c>
      <c r="Q137" t="s">
        <v>37</v>
      </c>
      <c r="R137" t="s">
        <v>37</v>
      </c>
      <c r="S137" t="s">
        <v>37</v>
      </c>
      <c r="T137" t="s">
        <v>37</v>
      </c>
      <c r="U137" t="s">
        <v>38</v>
      </c>
      <c r="V137" t="s">
        <v>39</v>
      </c>
      <c r="W137" t="s">
        <v>40</v>
      </c>
      <c r="X137" t="s">
        <v>41</v>
      </c>
      <c r="Y137" t="s">
        <v>42</v>
      </c>
      <c r="Z137" t="s">
        <v>37</v>
      </c>
      <c r="AA137" t="s">
        <v>37</v>
      </c>
      <c r="AB137" t="s">
        <v>37</v>
      </c>
      <c r="AC137" t="s">
        <v>795</v>
      </c>
      <c r="AD137" t="s">
        <v>37</v>
      </c>
      <c r="AE137" t="s">
        <v>37</v>
      </c>
      <c r="AF137" s="19" t="s">
        <v>6343</v>
      </c>
      <c r="AG137" s="19">
        <v>9106024359</v>
      </c>
      <c r="AH137" t="str">
        <f t="shared" si="2"/>
        <v>9106024359-00475670</v>
      </c>
    </row>
    <row r="138" spans="1:34" x14ac:dyDescent="0.25">
      <c r="A138" s="19">
        <v>9106019055</v>
      </c>
      <c r="B138" s="19" t="s">
        <v>6351</v>
      </c>
      <c r="C138">
        <v>11682936</v>
      </c>
      <c r="D138" t="s">
        <v>796</v>
      </c>
      <c r="E138" t="s">
        <v>24</v>
      </c>
      <c r="F138" t="s">
        <v>25</v>
      </c>
      <c r="G138" t="s">
        <v>26</v>
      </c>
      <c r="H138" t="s">
        <v>797</v>
      </c>
      <c r="I138" t="s">
        <v>28</v>
      </c>
      <c r="J138" t="s">
        <v>29</v>
      </c>
      <c r="K138" t="s">
        <v>798</v>
      </c>
      <c r="L138" t="s">
        <v>799</v>
      </c>
      <c r="M138" t="s">
        <v>800</v>
      </c>
      <c r="N138" t="s">
        <v>801</v>
      </c>
      <c r="O138" t="s">
        <v>802</v>
      </c>
      <c r="P138" t="s">
        <v>803</v>
      </c>
      <c r="Q138" t="s">
        <v>36</v>
      </c>
      <c r="R138" t="s">
        <v>37</v>
      </c>
      <c r="S138" t="s">
        <v>37</v>
      </c>
      <c r="T138" t="s">
        <v>37</v>
      </c>
      <c r="U138" t="s">
        <v>38</v>
      </c>
      <c r="V138" t="s">
        <v>39</v>
      </c>
      <c r="W138" t="s">
        <v>40</v>
      </c>
      <c r="X138" t="s">
        <v>41</v>
      </c>
      <c r="Y138" t="s">
        <v>42</v>
      </c>
      <c r="Z138" t="s">
        <v>37</v>
      </c>
      <c r="AA138" t="s">
        <v>37</v>
      </c>
      <c r="AB138" t="s">
        <v>37</v>
      </c>
      <c r="AC138" t="s">
        <v>804</v>
      </c>
      <c r="AD138" t="s">
        <v>37</v>
      </c>
      <c r="AE138" t="s">
        <v>37</v>
      </c>
      <c r="AF138" s="19" t="s">
        <v>6343</v>
      </c>
      <c r="AG138" s="19">
        <v>9106019055</v>
      </c>
      <c r="AH138" t="str">
        <f t="shared" si="2"/>
        <v>9106019055-00002233</v>
      </c>
    </row>
    <row r="139" spans="1:34" x14ac:dyDescent="0.25">
      <c r="A139" s="19">
        <v>9106024849</v>
      </c>
      <c r="B139" s="19" t="s">
        <v>6469</v>
      </c>
      <c r="C139">
        <v>11679533</v>
      </c>
      <c r="D139" t="s">
        <v>805</v>
      </c>
      <c r="E139" t="s">
        <v>24</v>
      </c>
      <c r="F139" t="s">
        <v>25</v>
      </c>
      <c r="G139" t="s">
        <v>26</v>
      </c>
      <c r="H139" t="s">
        <v>806</v>
      </c>
      <c r="I139" t="s">
        <v>28</v>
      </c>
      <c r="J139" t="s">
        <v>29</v>
      </c>
      <c r="K139" t="s">
        <v>146</v>
      </c>
      <c r="L139" t="s">
        <v>147</v>
      </c>
      <c r="M139" t="s">
        <v>148</v>
      </c>
      <c r="N139" t="s">
        <v>577</v>
      </c>
      <c r="O139" t="s">
        <v>578</v>
      </c>
      <c r="P139" t="s">
        <v>579</v>
      </c>
      <c r="Q139" t="s">
        <v>37</v>
      </c>
      <c r="R139" t="s">
        <v>37</v>
      </c>
      <c r="S139" t="s">
        <v>37</v>
      </c>
      <c r="T139" t="s">
        <v>37</v>
      </c>
      <c r="U139" t="s">
        <v>38</v>
      </c>
      <c r="V139" t="s">
        <v>39</v>
      </c>
      <c r="W139" t="s">
        <v>40</v>
      </c>
      <c r="X139" t="s">
        <v>41</v>
      </c>
      <c r="Y139" t="s">
        <v>42</v>
      </c>
      <c r="Z139" t="s">
        <v>37</v>
      </c>
      <c r="AA139" t="s">
        <v>37</v>
      </c>
      <c r="AB139" t="s">
        <v>37</v>
      </c>
      <c r="AC139" t="s">
        <v>807</v>
      </c>
      <c r="AD139" t="s">
        <v>37</v>
      </c>
      <c r="AE139" t="s">
        <v>37</v>
      </c>
      <c r="AF139" s="19" t="s">
        <v>6343</v>
      </c>
      <c r="AG139" s="19">
        <v>9106024849</v>
      </c>
      <c r="AH139" t="str">
        <f t="shared" si="2"/>
        <v>9106024849-00008075</v>
      </c>
    </row>
    <row r="140" spans="1:34" x14ac:dyDescent="0.25">
      <c r="A140" s="19">
        <v>9106022944</v>
      </c>
      <c r="B140" s="19" t="s">
        <v>6389</v>
      </c>
      <c r="C140">
        <v>11681760</v>
      </c>
      <c r="D140" t="s">
        <v>808</v>
      </c>
      <c r="E140" t="s">
        <v>24</v>
      </c>
      <c r="F140" t="s">
        <v>25</v>
      </c>
      <c r="G140" t="s">
        <v>26</v>
      </c>
      <c r="H140" t="s">
        <v>809</v>
      </c>
      <c r="I140" t="s">
        <v>28</v>
      </c>
      <c r="J140" t="s">
        <v>29</v>
      </c>
      <c r="K140" t="s">
        <v>146</v>
      </c>
      <c r="L140" t="s">
        <v>147</v>
      </c>
      <c r="M140" t="s">
        <v>148</v>
      </c>
      <c r="N140" t="s">
        <v>810</v>
      </c>
      <c r="O140" t="s">
        <v>811</v>
      </c>
      <c r="P140" t="s">
        <v>812</v>
      </c>
      <c r="Q140" t="s">
        <v>82</v>
      </c>
      <c r="R140" t="s">
        <v>37</v>
      </c>
      <c r="S140" t="s">
        <v>37</v>
      </c>
      <c r="T140" t="s">
        <v>37</v>
      </c>
      <c r="U140" t="s">
        <v>38</v>
      </c>
      <c r="V140" t="s">
        <v>39</v>
      </c>
      <c r="W140" t="s">
        <v>40</v>
      </c>
      <c r="X140" t="s">
        <v>41</v>
      </c>
      <c r="Y140" t="s">
        <v>42</v>
      </c>
      <c r="Z140" t="s">
        <v>37</v>
      </c>
      <c r="AA140" t="s">
        <v>37</v>
      </c>
      <c r="AB140" t="s">
        <v>37</v>
      </c>
      <c r="AC140" t="s">
        <v>813</v>
      </c>
      <c r="AD140" t="s">
        <v>37</v>
      </c>
      <c r="AE140" t="s">
        <v>37</v>
      </c>
      <c r="AF140" s="19" t="s">
        <v>6343</v>
      </c>
      <c r="AG140" s="19">
        <v>9106022944</v>
      </c>
      <c r="AH140" t="str">
        <f t="shared" si="2"/>
        <v>9106022944-00015557</v>
      </c>
    </row>
    <row r="141" spans="1:34" x14ac:dyDescent="0.25">
      <c r="A141" s="19">
        <v>9106022317</v>
      </c>
      <c r="B141" s="19" t="s">
        <v>6367</v>
      </c>
      <c r="C141">
        <v>11677746</v>
      </c>
      <c r="D141" t="s">
        <v>814</v>
      </c>
      <c r="E141" t="s">
        <v>24</v>
      </c>
      <c r="F141" t="s">
        <v>25</v>
      </c>
      <c r="G141" t="s">
        <v>26</v>
      </c>
      <c r="H141" t="s">
        <v>815</v>
      </c>
      <c r="I141" t="s">
        <v>28</v>
      </c>
      <c r="J141" t="s">
        <v>29</v>
      </c>
      <c r="K141" t="s">
        <v>816</v>
      </c>
      <c r="L141" t="s">
        <v>817</v>
      </c>
      <c r="M141" t="s">
        <v>818</v>
      </c>
      <c r="N141" t="s">
        <v>58</v>
      </c>
      <c r="O141" t="s">
        <v>59</v>
      </c>
      <c r="P141" t="s">
        <v>60</v>
      </c>
      <c r="Q141" t="s">
        <v>37</v>
      </c>
      <c r="R141" t="s">
        <v>37</v>
      </c>
      <c r="S141" t="s">
        <v>37</v>
      </c>
      <c r="T141" t="s">
        <v>37</v>
      </c>
      <c r="U141" t="s">
        <v>38</v>
      </c>
      <c r="V141" t="s">
        <v>39</v>
      </c>
      <c r="W141" t="s">
        <v>40</v>
      </c>
      <c r="X141" t="s">
        <v>41</v>
      </c>
      <c r="Y141" t="s">
        <v>42</v>
      </c>
      <c r="Z141" t="s">
        <v>37</v>
      </c>
      <c r="AA141" t="s">
        <v>37</v>
      </c>
      <c r="AB141" t="s">
        <v>37</v>
      </c>
      <c r="AC141" t="s">
        <v>819</v>
      </c>
      <c r="AD141" t="s">
        <v>37</v>
      </c>
      <c r="AE141" t="s">
        <v>37</v>
      </c>
      <c r="AF141" s="19" t="s">
        <v>6343</v>
      </c>
      <c r="AG141" s="19">
        <v>9106022317</v>
      </c>
      <c r="AH141" t="str">
        <f t="shared" si="2"/>
        <v>9106022317-00475084</v>
      </c>
    </row>
    <row r="142" spans="1:34" x14ac:dyDescent="0.25">
      <c r="A142" s="19">
        <v>9106025713</v>
      </c>
      <c r="B142" s="19" t="s">
        <v>6503</v>
      </c>
      <c r="C142">
        <v>11682477</v>
      </c>
      <c r="D142" t="s">
        <v>820</v>
      </c>
      <c r="E142" t="s">
        <v>24</v>
      </c>
      <c r="F142" t="s">
        <v>25</v>
      </c>
      <c r="G142" t="s">
        <v>26</v>
      </c>
      <c r="H142" t="s">
        <v>821</v>
      </c>
      <c r="I142" t="s">
        <v>28</v>
      </c>
      <c r="J142" t="s">
        <v>29</v>
      </c>
      <c r="K142" t="s">
        <v>822</v>
      </c>
      <c r="L142" t="s">
        <v>823</v>
      </c>
      <c r="M142" t="s">
        <v>824</v>
      </c>
      <c r="N142" t="s">
        <v>33</v>
      </c>
      <c r="O142" t="s">
        <v>34</v>
      </c>
      <c r="P142" t="s">
        <v>35</v>
      </c>
      <c r="Q142" t="s">
        <v>36</v>
      </c>
      <c r="R142" t="s">
        <v>37</v>
      </c>
      <c r="S142" t="s">
        <v>37</v>
      </c>
      <c r="T142" t="s">
        <v>37</v>
      </c>
      <c r="U142" t="s">
        <v>38</v>
      </c>
      <c r="V142" t="s">
        <v>39</v>
      </c>
      <c r="W142" t="s">
        <v>40</v>
      </c>
      <c r="X142" t="s">
        <v>41</v>
      </c>
      <c r="Y142" t="s">
        <v>42</v>
      </c>
      <c r="Z142" t="s">
        <v>37</v>
      </c>
      <c r="AA142" t="s">
        <v>37</v>
      </c>
      <c r="AB142" t="s">
        <v>37</v>
      </c>
      <c r="AC142" t="s">
        <v>825</v>
      </c>
      <c r="AD142" t="s">
        <v>37</v>
      </c>
      <c r="AE142" t="s">
        <v>37</v>
      </c>
      <c r="AF142" s="19" t="s">
        <v>6343</v>
      </c>
      <c r="AG142" s="19">
        <v>9106025713</v>
      </c>
      <c r="AH142" t="str">
        <f t="shared" si="2"/>
        <v>9106025713-00158056</v>
      </c>
    </row>
    <row r="143" spans="1:34" x14ac:dyDescent="0.25">
      <c r="A143" s="19">
        <v>9106023929</v>
      </c>
      <c r="B143" s="19" t="s">
        <v>6427</v>
      </c>
      <c r="C143">
        <v>11679358</v>
      </c>
      <c r="D143" t="s">
        <v>826</v>
      </c>
      <c r="E143" t="s">
        <v>24</v>
      </c>
      <c r="F143" t="s">
        <v>25</v>
      </c>
      <c r="G143" t="s">
        <v>26</v>
      </c>
      <c r="H143" t="s">
        <v>827</v>
      </c>
      <c r="I143" t="s">
        <v>28</v>
      </c>
      <c r="J143" t="s">
        <v>29</v>
      </c>
      <c r="K143" t="s">
        <v>368</v>
      </c>
      <c r="L143" t="s">
        <v>369</v>
      </c>
      <c r="M143" t="s">
        <v>370</v>
      </c>
      <c r="N143" t="s">
        <v>79</v>
      </c>
      <c r="O143" t="s">
        <v>80</v>
      </c>
      <c r="P143" t="s">
        <v>81</v>
      </c>
      <c r="Q143" t="s">
        <v>82</v>
      </c>
      <c r="R143" t="s">
        <v>37</v>
      </c>
      <c r="S143" t="s">
        <v>37</v>
      </c>
      <c r="T143" t="s">
        <v>37</v>
      </c>
      <c r="U143" t="s">
        <v>38</v>
      </c>
      <c r="V143" t="s">
        <v>39</v>
      </c>
      <c r="W143" t="s">
        <v>40</v>
      </c>
      <c r="X143" t="s">
        <v>41</v>
      </c>
      <c r="Y143" t="s">
        <v>42</v>
      </c>
      <c r="Z143" t="s">
        <v>37</v>
      </c>
      <c r="AA143" t="s">
        <v>37</v>
      </c>
      <c r="AB143" t="s">
        <v>37</v>
      </c>
      <c r="AC143" t="s">
        <v>828</v>
      </c>
      <c r="AD143" t="s">
        <v>37</v>
      </c>
      <c r="AE143" t="s">
        <v>37</v>
      </c>
      <c r="AF143" s="19" t="s">
        <v>6343</v>
      </c>
      <c r="AG143" s="19">
        <v>9106023929</v>
      </c>
      <c r="AH143" t="str">
        <f t="shared" si="2"/>
        <v>9106023929-00046789</v>
      </c>
    </row>
    <row r="144" spans="1:34" x14ac:dyDescent="0.25">
      <c r="A144" s="19">
        <v>9106025760</v>
      </c>
      <c r="B144" s="19" t="s">
        <v>6504</v>
      </c>
      <c r="C144">
        <v>11682482</v>
      </c>
      <c r="D144" t="s">
        <v>829</v>
      </c>
      <c r="E144" t="s">
        <v>24</v>
      </c>
      <c r="F144" t="s">
        <v>25</v>
      </c>
      <c r="G144" t="s">
        <v>26</v>
      </c>
      <c r="H144" t="s">
        <v>830</v>
      </c>
      <c r="I144" t="s">
        <v>28</v>
      </c>
      <c r="J144" t="s">
        <v>29</v>
      </c>
      <c r="K144" t="s">
        <v>831</v>
      </c>
      <c r="L144" t="s">
        <v>832</v>
      </c>
      <c r="M144" t="s">
        <v>833</v>
      </c>
      <c r="N144" t="s">
        <v>33</v>
      </c>
      <c r="O144" t="s">
        <v>34</v>
      </c>
      <c r="P144" t="s">
        <v>35</v>
      </c>
      <c r="Q144" t="s">
        <v>36</v>
      </c>
      <c r="R144" t="s">
        <v>37</v>
      </c>
      <c r="S144" t="s">
        <v>37</v>
      </c>
      <c r="T144" t="s">
        <v>37</v>
      </c>
      <c r="U144" t="s">
        <v>38</v>
      </c>
      <c r="V144" t="s">
        <v>39</v>
      </c>
      <c r="W144" t="s">
        <v>40</v>
      </c>
      <c r="X144" t="s">
        <v>41</v>
      </c>
      <c r="Y144" t="s">
        <v>42</v>
      </c>
      <c r="Z144" t="s">
        <v>37</v>
      </c>
      <c r="AA144" t="s">
        <v>37</v>
      </c>
      <c r="AB144" t="s">
        <v>37</v>
      </c>
      <c r="AC144" t="s">
        <v>834</v>
      </c>
      <c r="AD144" t="s">
        <v>37</v>
      </c>
      <c r="AE144" t="s">
        <v>37</v>
      </c>
      <c r="AF144" s="19" t="s">
        <v>6343</v>
      </c>
      <c r="AG144" s="19">
        <v>9106025760</v>
      </c>
      <c r="AH144" t="str">
        <f t="shared" si="2"/>
        <v>9106025760-00158061</v>
      </c>
    </row>
    <row r="145" spans="1:34" x14ac:dyDescent="0.25">
      <c r="A145" s="19">
        <v>9106023514</v>
      </c>
      <c r="B145" s="19" t="s">
        <v>6411</v>
      </c>
      <c r="C145">
        <v>11678144</v>
      </c>
      <c r="D145" t="s">
        <v>835</v>
      </c>
      <c r="E145" t="s">
        <v>24</v>
      </c>
      <c r="F145" t="s">
        <v>25</v>
      </c>
      <c r="G145" t="s">
        <v>26</v>
      </c>
      <c r="H145" t="s">
        <v>836</v>
      </c>
      <c r="I145" t="s">
        <v>28</v>
      </c>
      <c r="J145" t="s">
        <v>29</v>
      </c>
      <c r="K145" t="s">
        <v>837</v>
      </c>
      <c r="L145" t="s">
        <v>838</v>
      </c>
      <c r="M145" t="s">
        <v>839</v>
      </c>
      <c r="N145" t="s">
        <v>58</v>
      </c>
      <c r="O145" t="s">
        <v>59</v>
      </c>
      <c r="P145" t="s">
        <v>60</v>
      </c>
      <c r="Q145" t="s">
        <v>37</v>
      </c>
      <c r="R145" t="s">
        <v>37</v>
      </c>
      <c r="S145" t="s">
        <v>37</v>
      </c>
      <c r="T145" t="s">
        <v>37</v>
      </c>
      <c r="U145" t="s">
        <v>38</v>
      </c>
      <c r="V145" t="s">
        <v>39</v>
      </c>
      <c r="W145" t="s">
        <v>40</v>
      </c>
      <c r="X145" t="s">
        <v>41</v>
      </c>
      <c r="Y145" t="s">
        <v>42</v>
      </c>
      <c r="Z145" t="s">
        <v>37</v>
      </c>
      <c r="AA145" t="s">
        <v>37</v>
      </c>
      <c r="AB145" t="s">
        <v>37</v>
      </c>
      <c r="AC145" t="s">
        <v>840</v>
      </c>
      <c r="AD145" t="s">
        <v>37</v>
      </c>
      <c r="AE145" t="s">
        <v>37</v>
      </c>
      <c r="AF145" s="19" t="s">
        <v>6343</v>
      </c>
      <c r="AG145" s="19">
        <v>9106023514</v>
      </c>
      <c r="AH145" t="str">
        <f t="shared" si="2"/>
        <v>9106023514-00475414</v>
      </c>
    </row>
    <row r="146" spans="1:34" x14ac:dyDescent="0.25">
      <c r="A146" s="19">
        <v>9106022904</v>
      </c>
      <c r="B146" s="19" t="s">
        <v>6387</v>
      </c>
      <c r="C146">
        <v>11677950</v>
      </c>
      <c r="D146" t="s">
        <v>841</v>
      </c>
      <c r="E146" t="s">
        <v>24</v>
      </c>
      <c r="F146" t="s">
        <v>25</v>
      </c>
      <c r="G146" t="s">
        <v>26</v>
      </c>
      <c r="H146" t="s">
        <v>842</v>
      </c>
      <c r="I146" t="s">
        <v>28</v>
      </c>
      <c r="J146" t="s">
        <v>29</v>
      </c>
      <c r="K146" t="s">
        <v>843</v>
      </c>
      <c r="L146" t="s">
        <v>844</v>
      </c>
      <c r="M146" t="s">
        <v>845</v>
      </c>
      <c r="N146" t="s">
        <v>58</v>
      </c>
      <c r="O146" t="s">
        <v>59</v>
      </c>
      <c r="P146" t="s">
        <v>60</v>
      </c>
      <c r="Q146" t="s">
        <v>37</v>
      </c>
      <c r="R146" t="s">
        <v>37</v>
      </c>
      <c r="S146" t="s">
        <v>37</v>
      </c>
      <c r="T146" t="s">
        <v>37</v>
      </c>
      <c r="U146" t="s">
        <v>38</v>
      </c>
      <c r="V146" t="s">
        <v>39</v>
      </c>
      <c r="W146" t="s">
        <v>40</v>
      </c>
      <c r="X146" t="s">
        <v>41</v>
      </c>
      <c r="Y146" t="s">
        <v>42</v>
      </c>
      <c r="Z146" t="s">
        <v>37</v>
      </c>
      <c r="AA146" t="s">
        <v>37</v>
      </c>
      <c r="AB146" t="s">
        <v>37</v>
      </c>
      <c r="AC146" t="s">
        <v>846</v>
      </c>
      <c r="AD146" t="s">
        <v>37</v>
      </c>
      <c r="AE146" t="s">
        <v>37</v>
      </c>
      <c r="AF146" s="19" t="s">
        <v>6343</v>
      </c>
      <c r="AG146" s="19">
        <v>9106022904</v>
      </c>
      <c r="AH146" t="str">
        <f t="shared" si="2"/>
        <v>9106022904-00475256</v>
      </c>
    </row>
    <row r="147" spans="1:34" x14ac:dyDescent="0.25">
      <c r="A147" s="19">
        <v>9106022015</v>
      </c>
      <c r="B147" s="19" t="s">
        <v>6355</v>
      </c>
      <c r="C147">
        <v>11681107</v>
      </c>
      <c r="D147" t="s">
        <v>847</v>
      </c>
      <c r="E147" t="s">
        <v>24</v>
      </c>
      <c r="F147" t="s">
        <v>25</v>
      </c>
      <c r="G147" t="s">
        <v>26</v>
      </c>
      <c r="H147" t="s">
        <v>848</v>
      </c>
      <c r="I147" t="s">
        <v>28</v>
      </c>
      <c r="J147" t="s">
        <v>29</v>
      </c>
      <c r="K147" t="s">
        <v>146</v>
      </c>
      <c r="L147" t="s">
        <v>147</v>
      </c>
      <c r="M147" t="s">
        <v>148</v>
      </c>
      <c r="N147" t="s">
        <v>89</v>
      </c>
      <c r="O147" t="s">
        <v>90</v>
      </c>
      <c r="P147" t="s">
        <v>91</v>
      </c>
      <c r="Q147" t="s">
        <v>37</v>
      </c>
      <c r="R147" t="s">
        <v>37</v>
      </c>
      <c r="S147" t="s">
        <v>37</v>
      </c>
      <c r="T147" t="s">
        <v>37</v>
      </c>
      <c r="U147" t="s">
        <v>38</v>
      </c>
      <c r="V147" t="s">
        <v>39</v>
      </c>
      <c r="W147" t="s">
        <v>40</v>
      </c>
      <c r="X147" t="s">
        <v>41</v>
      </c>
      <c r="Y147" t="s">
        <v>42</v>
      </c>
      <c r="Z147" t="s">
        <v>37</v>
      </c>
      <c r="AA147" t="s">
        <v>37</v>
      </c>
      <c r="AB147" t="s">
        <v>37</v>
      </c>
      <c r="AC147" t="s">
        <v>849</v>
      </c>
      <c r="AD147" t="s">
        <v>37</v>
      </c>
      <c r="AE147" t="s">
        <v>37</v>
      </c>
      <c r="AF147" s="19" t="s">
        <v>6343</v>
      </c>
      <c r="AG147" s="19">
        <v>9106022015</v>
      </c>
      <c r="AH147" t="str">
        <f t="shared" si="2"/>
        <v>9106022015-00036881</v>
      </c>
    </row>
    <row r="148" spans="1:34" x14ac:dyDescent="0.25">
      <c r="A148" s="19">
        <v>9106023719</v>
      </c>
      <c r="B148" s="19" t="s">
        <v>6419</v>
      </c>
      <c r="C148">
        <v>11682299</v>
      </c>
      <c r="D148" t="s">
        <v>850</v>
      </c>
      <c r="E148" t="s">
        <v>24</v>
      </c>
      <c r="F148" t="s">
        <v>25</v>
      </c>
      <c r="G148" t="s">
        <v>26</v>
      </c>
      <c r="H148" t="s">
        <v>851</v>
      </c>
      <c r="I148" t="s">
        <v>28</v>
      </c>
      <c r="J148" t="s">
        <v>29</v>
      </c>
      <c r="K148" t="s">
        <v>852</v>
      </c>
      <c r="L148" t="s">
        <v>853</v>
      </c>
      <c r="M148" t="s">
        <v>854</v>
      </c>
      <c r="N148" t="s">
        <v>33</v>
      </c>
      <c r="O148" t="s">
        <v>34</v>
      </c>
      <c r="P148" t="s">
        <v>35</v>
      </c>
      <c r="Q148" t="s">
        <v>36</v>
      </c>
      <c r="R148" t="s">
        <v>37</v>
      </c>
      <c r="S148" t="s">
        <v>37</v>
      </c>
      <c r="T148" t="s">
        <v>37</v>
      </c>
      <c r="U148" t="s">
        <v>38</v>
      </c>
      <c r="V148" t="s">
        <v>39</v>
      </c>
      <c r="W148" t="s">
        <v>40</v>
      </c>
      <c r="X148" t="s">
        <v>41</v>
      </c>
      <c r="Y148" t="s">
        <v>42</v>
      </c>
      <c r="Z148" t="s">
        <v>37</v>
      </c>
      <c r="AA148" t="s">
        <v>37</v>
      </c>
      <c r="AB148" t="s">
        <v>37</v>
      </c>
      <c r="AC148" t="s">
        <v>855</v>
      </c>
      <c r="AD148" t="s">
        <v>37</v>
      </c>
      <c r="AE148" t="s">
        <v>37</v>
      </c>
      <c r="AF148" s="19" t="s">
        <v>6343</v>
      </c>
      <c r="AG148" s="19">
        <v>9106023719</v>
      </c>
      <c r="AH148" t="str">
        <f t="shared" si="2"/>
        <v>9106023719-00157878</v>
      </c>
    </row>
    <row r="149" spans="1:34" x14ac:dyDescent="0.25">
      <c r="A149" s="19">
        <v>9106024267</v>
      </c>
      <c r="B149" s="19" t="s">
        <v>6444</v>
      </c>
      <c r="C149">
        <v>11681028</v>
      </c>
      <c r="D149" t="s">
        <v>856</v>
      </c>
      <c r="E149" t="s">
        <v>24</v>
      </c>
      <c r="F149" t="s">
        <v>25</v>
      </c>
      <c r="G149" t="s">
        <v>26</v>
      </c>
      <c r="H149" t="s">
        <v>857</v>
      </c>
      <c r="I149" t="s">
        <v>28</v>
      </c>
      <c r="J149" t="s">
        <v>29</v>
      </c>
      <c r="K149" t="s">
        <v>335</v>
      </c>
      <c r="L149" t="s">
        <v>336</v>
      </c>
      <c r="M149" t="s">
        <v>337</v>
      </c>
      <c r="N149" t="s">
        <v>101</v>
      </c>
      <c r="O149" t="s">
        <v>102</v>
      </c>
      <c r="P149" t="s">
        <v>103</v>
      </c>
      <c r="Q149" t="s">
        <v>82</v>
      </c>
      <c r="R149" t="s">
        <v>37</v>
      </c>
      <c r="S149" t="s">
        <v>37</v>
      </c>
      <c r="T149" t="s">
        <v>37</v>
      </c>
      <c r="U149" t="s">
        <v>38</v>
      </c>
      <c r="V149" t="s">
        <v>39</v>
      </c>
      <c r="W149" t="s">
        <v>40</v>
      </c>
      <c r="X149" t="s">
        <v>41</v>
      </c>
      <c r="Y149" t="s">
        <v>42</v>
      </c>
      <c r="Z149" t="s">
        <v>37</v>
      </c>
      <c r="AA149" t="s">
        <v>37</v>
      </c>
      <c r="AB149" t="s">
        <v>37</v>
      </c>
      <c r="AC149" t="s">
        <v>858</v>
      </c>
      <c r="AD149" t="s">
        <v>37</v>
      </c>
      <c r="AE149" t="s">
        <v>37</v>
      </c>
      <c r="AF149" s="19" t="s">
        <v>6343</v>
      </c>
      <c r="AG149" s="19">
        <v>9106024267</v>
      </c>
      <c r="AH149" t="str">
        <f t="shared" si="2"/>
        <v>9106024267-00033098</v>
      </c>
    </row>
    <row r="150" spans="1:34" x14ac:dyDescent="0.25">
      <c r="A150" s="19">
        <v>9106022474</v>
      </c>
      <c r="B150" s="19" t="s">
        <v>6373</v>
      </c>
      <c r="C150">
        <v>11683035</v>
      </c>
      <c r="D150" t="s">
        <v>859</v>
      </c>
      <c r="E150" t="s">
        <v>24</v>
      </c>
      <c r="F150" t="s">
        <v>25</v>
      </c>
      <c r="G150" t="s">
        <v>26</v>
      </c>
      <c r="H150" t="s">
        <v>860</v>
      </c>
      <c r="I150" t="s">
        <v>28</v>
      </c>
      <c r="J150" t="s">
        <v>29</v>
      </c>
      <c r="K150" t="s">
        <v>861</v>
      </c>
      <c r="L150" t="s">
        <v>862</v>
      </c>
      <c r="M150" t="s">
        <v>863</v>
      </c>
      <c r="N150" t="s">
        <v>338</v>
      </c>
      <c r="O150" t="s">
        <v>339</v>
      </c>
      <c r="P150" t="s">
        <v>340</v>
      </c>
      <c r="Q150" t="s">
        <v>36</v>
      </c>
      <c r="R150" t="s">
        <v>37</v>
      </c>
      <c r="S150" t="s">
        <v>37</v>
      </c>
      <c r="T150" t="s">
        <v>37</v>
      </c>
      <c r="U150" t="s">
        <v>38</v>
      </c>
      <c r="V150" t="s">
        <v>39</v>
      </c>
      <c r="W150" t="s">
        <v>40</v>
      </c>
      <c r="X150" t="s">
        <v>41</v>
      </c>
      <c r="Y150" t="s">
        <v>42</v>
      </c>
      <c r="Z150" t="s">
        <v>37</v>
      </c>
      <c r="AA150" t="s">
        <v>37</v>
      </c>
      <c r="AB150" t="s">
        <v>37</v>
      </c>
      <c r="AC150" t="s">
        <v>864</v>
      </c>
      <c r="AD150" t="s">
        <v>37</v>
      </c>
      <c r="AE150" t="s">
        <v>37</v>
      </c>
      <c r="AF150" s="19" t="s">
        <v>6343</v>
      </c>
      <c r="AG150" s="19">
        <v>9106022474</v>
      </c>
      <c r="AH150" t="str">
        <f t="shared" si="2"/>
        <v>9106022474-00025510</v>
      </c>
    </row>
    <row r="151" spans="1:34" x14ac:dyDescent="0.25">
      <c r="A151" s="19">
        <v>9106023769</v>
      </c>
      <c r="B151" s="19" t="s">
        <v>6421</v>
      </c>
      <c r="C151">
        <v>11682304</v>
      </c>
      <c r="D151" t="s">
        <v>865</v>
      </c>
      <c r="E151" t="s">
        <v>24</v>
      </c>
      <c r="F151" t="s">
        <v>25</v>
      </c>
      <c r="G151" t="s">
        <v>26</v>
      </c>
      <c r="H151" t="s">
        <v>866</v>
      </c>
      <c r="I151" t="s">
        <v>28</v>
      </c>
      <c r="J151" t="s">
        <v>29</v>
      </c>
      <c r="K151" t="s">
        <v>86</v>
      </c>
      <c r="L151" t="s">
        <v>87</v>
      </c>
      <c r="M151" t="s">
        <v>88</v>
      </c>
      <c r="N151" t="s">
        <v>33</v>
      </c>
      <c r="O151" t="s">
        <v>34</v>
      </c>
      <c r="P151" t="s">
        <v>35</v>
      </c>
      <c r="Q151" t="s">
        <v>36</v>
      </c>
      <c r="R151" t="s">
        <v>37</v>
      </c>
      <c r="S151" t="s">
        <v>37</v>
      </c>
      <c r="T151" t="s">
        <v>37</v>
      </c>
      <c r="U151" t="s">
        <v>38</v>
      </c>
      <c r="V151" t="s">
        <v>39</v>
      </c>
      <c r="W151" t="s">
        <v>40</v>
      </c>
      <c r="X151" t="s">
        <v>41</v>
      </c>
      <c r="Y151" t="s">
        <v>42</v>
      </c>
      <c r="Z151" t="s">
        <v>37</v>
      </c>
      <c r="AA151" t="s">
        <v>37</v>
      </c>
      <c r="AB151" t="s">
        <v>37</v>
      </c>
      <c r="AC151" t="s">
        <v>867</v>
      </c>
      <c r="AD151" t="s">
        <v>37</v>
      </c>
      <c r="AE151" t="s">
        <v>37</v>
      </c>
      <c r="AF151" s="19" t="s">
        <v>6343</v>
      </c>
      <c r="AG151" s="19">
        <v>9106023769</v>
      </c>
      <c r="AH151" t="str">
        <f t="shared" si="2"/>
        <v>9106023769-00157883</v>
      </c>
    </row>
    <row r="152" spans="1:34" x14ac:dyDescent="0.25">
      <c r="A152" s="19">
        <v>9106022509</v>
      </c>
      <c r="B152" s="19" t="s">
        <v>6375</v>
      </c>
      <c r="C152">
        <v>11683038</v>
      </c>
      <c r="D152" t="s">
        <v>868</v>
      </c>
      <c r="E152" t="s">
        <v>24</v>
      </c>
      <c r="F152" t="s">
        <v>25</v>
      </c>
      <c r="G152" t="s">
        <v>26</v>
      </c>
      <c r="H152" t="s">
        <v>869</v>
      </c>
      <c r="I152" t="s">
        <v>28</v>
      </c>
      <c r="J152" t="s">
        <v>29</v>
      </c>
      <c r="K152" t="s">
        <v>870</v>
      </c>
      <c r="L152" t="s">
        <v>871</v>
      </c>
      <c r="M152" t="s">
        <v>872</v>
      </c>
      <c r="N152" t="s">
        <v>338</v>
      </c>
      <c r="O152" t="s">
        <v>339</v>
      </c>
      <c r="P152" t="s">
        <v>340</v>
      </c>
      <c r="Q152" t="s">
        <v>36</v>
      </c>
      <c r="R152" t="s">
        <v>37</v>
      </c>
      <c r="S152" t="s">
        <v>37</v>
      </c>
      <c r="T152" t="s">
        <v>37</v>
      </c>
      <c r="U152" t="s">
        <v>38</v>
      </c>
      <c r="V152" t="s">
        <v>39</v>
      </c>
      <c r="W152" t="s">
        <v>40</v>
      </c>
      <c r="X152" t="s">
        <v>41</v>
      </c>
      <c r="Y152" t="s">
        <v>42</v>
      </c>
      <c r="Z152" t="s">
        <v>37</v>
      </c>
      <c r="AA152" t="s">
        <v>37</v>
      </c>
      <c r="AB152" t="s">
        <v>37</v>
      </c>
      <c r="AC152" t="s">
        <v>873</v>
      </c>
      <c r="AD152" t="s">
        <v>37</v>
      </c>
      <c r="AE152" t="s">
        <v>37</v>
      </c>
      <c r="AF152" s="19" t="s">
        <v>6343</v>
      </c>
      <c r="AG152" s="19">
        <v>9106022509</v>
      </c>
      <c r="AH152" t="str">
        <f t="shared" si="2"/>
        <v>9106022509-00025513</v>
      </c>
    </row>
    <row r="153" spans="1:34" x14ac:dyDescent="0.25">
      <c r="A153" s="19">
        <v>9106025099</v>
      </c>
      <c r="B153" s="19" t="s">
        <v>6474</v>
      </c>
      <c r="C153">
        <v>11679269</v>
      </c>
      <c r="D153" t="s">
        <v>874</v>
      </c>
      <c r="E153" t="s">
        <v>24</v>
      </c>
      <c r="F153" t="s">
        <v>25</v>
      </c>
      <c r="G153" t="s">
        <v>26</v>
      </c>
      <c r="H153" t="s">
        <v>875</v>
      </c>
      <c r="I153" t="s">
        <v>28</v>
      </c>
      <c r="J153" t="s">
        <v>29</v>
      </c>
      <c r="K153" t="s">
        <v>876</v>
      </c>
      <c r="L153" t="s">
        <v>877</v>
      </c>
      <c r="M153" t="s">
        <v>878</v>
      </c>
      <c r="N153" t="s">
        <v>257</v>
      </c>
      <c r="O153" t="s">
        <v>258</v>
      </c>
      <c r="P153" t="s">
        <v>259</v>
      </c>
      <c r="Q153" t="s">
        <v>37</v>
      </c>
      <c r="R153" t="s">
        <v>37</v>
      </c>
      <c r="S153" t="s">
        <v>37</v>
      </c>
      <c r="T153" t="s">
        <v>37</v>
      </c>
      <c r="U153" t="s">
        <v>38</v>
      </c>
      <c r="V153" t="s">
        <v>39</v>
      </c>
      <c r="W153" t="s">
        <v>40</v>
      </c>
      <c r="X153" t="s">
        <v>41</v>
      </c>
      <c r="Y153" t="s">
        <v>42</v>
      </c>
      <c r="Z153" t="s">
        <v>37</v>
      </c>
      <c r="AA153" t="s">
        <v>37</v>
      </c>
      <c r="AB153" t="s">
        <v>37</v>
      </c>
      <c r="AC153" t="s">
        <v>879</v>
      </c>
      <c r="AD153" t="s">
        <v>37</v>
      </c>
      <c r="AE153" t="s">
        <v>37</v>
      </c>
      <c r="AF153" s="19" t="s">
        <v>6343</v>
      </c>
      <c r="AG153" s="19">
        <v>9106025099</v>
      </c>
      <c r="AH153" t="str">
        <f t="shared" si="2"/>
        <v>9106025099-00034991</v>
      </c>
    </row>
    <row r="154" spans="1:34" x14ac:dyDescent="0.25">
      <c r="A154" s="19">
        <v>9106022828</v>
      </c>
      <c r="B154" s="19" t="s">
        <v>6383</v>
      </c>
      <c r="C154">
        <v>11679088</v>
      </c>
      <c r="D154" t="s">
        <v>880</v>
      </c>
      <c r="E154" t="s">
        <v>24</v>
      </c>
      <c r="F154" t="s">
        <v>25</v>
      </c>
      <c r="G154" t="s">
        <v>26</v>
      </c>
      <c r="H154" t="s">
        <v>881</v>
      </c>
      <c r="I154" t="s">
        <v>28</v>
      </c>
      <c r="J154" t="s">
        <v>29</v>
      </c>
      <c r="K154" t="s">
        <v>335</v>
      </c>
      <c r="L154" t="s">
        <v>336</v>
      </c>
      <c r="M154" t="s">
        <v>337</v>
      </c>
      <c r="N154" t="s">
        <v>441</v>
      </c>
      <c r="O154" t="s">
        <v>442</v>
      </c>
      <c r="P154" t="s">
        <v>443</v>
      </c>
      <c r="Q154" t="s">
        <v>82</v>
      </c>
      <c r="R154" t="s">
        <v>37</v>
      </c>
      <c r="S154" t="s">
        <v>37</v>
      </c>
      <c r="T154" t="s">
        <v>37</v>
      </c>
      <c r="U154" t="s">
        <v>38</v>
      </c>
      <c r="V154" t="s">
        <v>39</v>
      </c>
      <c r="W154" t="s">
        <v>40</v>
      </c>
      <c r="X154" t="s">
        <v>41</v>
      </c>
      <c r="Y154" t="s">
        <v>42</v>
      </c>
      <c r="Z154" t="s">
        <v>37</v>
      </c>
      <c r="AA154" t="s">
        <v>37</v>
      </c>
      <c r="AB154" t="s">
        <v>37</v>
      </c>
      <c r="AC154" t="s">
        <v>882</v>
      </c>
      <c r="AD154" t="s">
        <v>37</v>
      </c>
      <c r="AE154" t="s">
        <v>37</v>
      </c>
      <c r="AF154" s="19" t="s">
        <v>6343</v>
      </c>
      <c r="AG154" s="19">
        <v>9106022828</v>
      </c>
      <c r="AH154" t="str">
        <f t="shared" si="2"/>
        <v>9106022828-00028492</v>
      </c>
    </row>
    <row r="155" spans="1:34" x14ac:dyDescent="0.25">
      <c r="A155" s="19">
        <v>9106022324</v>
      </c>
      <c r="B155" s="19" t="s">
        <v>6368</v>
      </c>
      <c r="C155">
        <v>11677749</v>
      </c>
      <c r="D155" t="s">
        <v>883</v>
      </c>
      <c r="E155" t="s">
        <v>24</v>
      </c>
      <c r="F155" t="s">
        <v>25</v>
      </c>
      <c r="G155" t="s">
        <v>26</v>
      </c>
      <c r="H155" t="s">
        <v>884</v>
      </c>
      <c r="I155" t="s">
        <v>28</v>
      </c>
      <c r="J155" t="s">
        <v>29</v>
      </c>
      <c r="K155" t="s">
        <v>885</v>
      </c>
      <c r="L155" t="s">
        <v>886</v>
      </c>
      <c r="M155" t="s">
        <v>887</v>
      </c>
      <c r="N155" t="s">
        <v>58</v>
      </c>
      <c r="O155" t="s">
        <v>59</v>
      </c>
      <c r="P155" t="s">
        <v>60</v>
      </c>
      <c r="Q155" t="s">
        <v>37</v>
      </c>
      <c r="R155" t="s">
        <v>37</v>
      </c>
      <c r="S155" t="s">
        <v>37</v>
      </c>
      <c r="T155" t="s">
        <v>37</v>
      </c>
      <c r="U155" t="s">
        <v>38</v>
      </c>
      <c r="V155" t="s">
        <v>39</v>
      </c>
      <c r="W155" t="s">
        <v>40</v>
      </c>
      <c r="X155" t="s">
        <v>41</v>
      </c>
      <c r="Y155" t="s">
        <v>42</v>
      </c>
      <c r="Z155" t="s">
        <v>37</v>
      </c>
      <c r="AA155" t="s">
        <v>37</v>
      </c>
      <c r="AB155" t="s">
        <v>37</v>
      </c>
      <c r="AC155" t="s">
        <v>888</v>
      </c>
      <c r="AD155" t="s">
        <v>37</v>
      </c>
      <c r="AE155" t="s">
        <v>37</v>
      </c>
      <c r="AF155" s="19" t="s">
        <v>6343</v>
      </c>
      <c r="AG155" s="19">
        <v>9106022324</v>
      </c>
      <c r="AH155" t="str">
        <f t="shared" si="2"/>
        <v>9106022324-00475087</v>
      </c>
    </row>
    <row r="156" spans="1:34" x14ac:dyDescent="0.25">
      <c r="A156" s="19">
        <v>9106025241</v>
      </c>
      <c r="B156" s="19" t="s">
        <v>6481</v>
      </c>
      <c r="C156">
        <v>11678712</v>
      </c>
      <c r="D156" t="s">
        <v>889</v>
      </c>
      <c r="E156" t="s">
        <v>24</v>
      </c>
      <c r="F156" t="s">
        <v>25</v>
      </c>
      <c r="G156" t="s">
        <v>26</v>
      </c>
      <c r="H156" t="s">
        <v>890</v>
      </c>
      <c r="I156" t="s">
        <v>28</v>
      </c>
      <c r="J156" t="s">
        <v>29</v>
      </c>
      <c r="K156" t="s">
        <v>76</v>
      </c>
      <c r="L156" t="s">
        <v>77</v>
      </c>
      <c r="M156" t="s">
        <v>78</v>
      </c>
      <c r="N156" t="s">
        <v>58</v>
      </c>
      <c r="O156" t="s">
        <v>59</v>
      </c>
      <c r="P156" t="s">
        <v>60</v>
      </c>
      <c r="Q156" t="s">
        <v>37</v>
      </c>
      <c r="R156" t="s">
        <v>37</v>
      </c>
      <c r="S156" t="s">
        <v>37</v>
      </c>
      <c r="T156" t="s">
        <v>37</v>
      </c>
      <c r="U156" t="s">
        <v>38</v>
      </c>
      <c r="V156" t="s">
        <v>39</v>
      </c>
      <c r="W156" t="s">
        <v>40</v>
      </c>
      <c r="X156" t="s">
        <v>41</v>
      </c>
      <c r="Y156" t="s">
        <v>42</v>
      </c>
      <c r="Z156" t="s">
        <v>37</v>
      </c>
      <c r="AA156" t="s">
        <v>37</v>
      </c>
      <c r="AB156" t="s">
        <v>37</v>
      </c>
      <c r="AC156" t="s">
        <v>891</v>
      </c>
      <c r="AD156" t="s">
        <v>37</v>
      </c>
      <c r="AE156" t="s">
        <v>37</v>
      </c>
      <c r="AF156" s="19" t="s">
        <v>6343</v>
      </c>
      <c r="AG156" s="19">
        <v>9106025241</v>
      </c>
      <c r="AH156" t="str">
        <f t="shared" si="2"/>
        <v>9106025241-00475941</v>
      </c>
    </row>
    <row r="157" spans="1:34" x14ac:dyDescent="0.25">
      <c r="A157" s="19">
        <v>9106022119</v>
      </c>
      <c r="B157" s="19" t="s">
        <v>6360</v>
      </c>
      <c r="C157">
        <v>11678996</v>
      </c>
      <c r="D157" t="s">
        <v>892</v>
      </c>
      <c r="E157" t="s">
        <v>24</v>
      </c>
      <c r="F157" t="s">
        <v>25</v>
      </c>
      <c r="G157" t="s">
        <v>26</v>
      </c>
      <c r="H157" t="s">
        <v>893</v>
      </c>
      <c r="I157" t="s">
        <v>28</v>
      </c>
      <c r="J157" t="s">
        <v>29</v>
      </c>
      <c r="K157" t="s">
        <v>146</v>
      </c>
      <c r="L157" t="s">
        <v>147</v>
      </c>
      <c r="M157" t="s">
        <v>148</v>
      </c>
      <c r="N157" t="s">
        <v>374</v>
      </c>
      <c r="O157" t="s">
        <v>375</v>
      </c>
      <c r="P157" t="s">
        <v>376</v>
      </c>
      <c r="Q157" t="s">
        <v>377</v>
      </c>
      <c r="R157" t="s">
        <v>37</v>
      </c>
      <c r="S157" t="s">
        <v>37</v>
      </c>
      <c r="T157" t="s">
        <v>37</v>
      </c>
      <c r="U157" t="s">
        <v>38</v>
      </c>
      <c r="V157" t="s">
        <v>39</v>
      </c>
      <c r="W157" t="s">
        <v>40</v>
      </c>
      <c r="X157" t="s">
        <v>41</v>
      </c>
      <c r="Y157" t="s">
        <v>42</v>
      </c>
      <c r="Z157" t="s">
        <v>37</v>
      </c>
      <c r="AA157" t="s">
        <v>37</v>
      </c>
      <c r="AB157" t="s">
        <v>37</v>
      </c>
      <c r="AC157" t="s">
        <v>894</v>
      </c>
      <c r="AD157" t="s">
        <v>37</v>
      </c>
      <c r="AE157" t="s">
        <v>37</v>
      </c>
      <c r="AF157" s="19" t="s">
        <v>6343</v>
      </c>
      <c r="AG157" s="19">
        <v>9106022119</v>
      </c>
      <c r="AH157" t="str">
        <f t="shared" si="2"/>
        <v>9106022119-00018490</v>
      </c>
    </row>
    <row r="158" spans="1:34" x14ac:dyDescent="0.25">
      <c r="A158" s="19">
        <v>9106025582</v>
      </c>
      <c r="B158" s="19" t="s">
        <v>6498</v>
      </c>
      <c r="C158">
        <v>11679546</v>
      </c>
      <c r="D158" t="s">
        <v>895</v>
      </c>
      <c r="E158" t="s">
        <v>24</v>
      </c>
      <c r="F158" t="s">
        <v>25</v>
      </c>
      <c r="G158" t="s">
        <v>26</v>
      </c>
      <c r="H158" t="s">
        <v>896</v>
      </c>
      <c r="I158" t="s">
        <v>28</v>
      </c>
      <c r="J158" t="s">
        <v>29</v>
      </c>
      <c r="K158" t="s">
        <v>76</v>
      </c>
      <c r="L158" t="s">
        <v>77</v>
      </c>
      <c r="M158" t="s">
        <v>78</v>
      </c>
      <c r="N158" t="s">
        <v>897</v>
      </c>
      <c r="O158" t="s">
        <v>898</v>
      </c>
      <c r="P158" t="s">
        <v>899</v>
      </c>
      <c r="Q158" t="s">
        <v>377</v>
      </c>
      <c r="R158" t="s">
        <v>37</v>
      </c>
      <c r="S158" t="s">
        <v>37</v>
      </c>
      <c r="T158" t="s">
        <v>37</v>
      </c>
      <c r="U158" t="s">
        <v>38</v>
      </c>
      <c r="V158" t="s">
        <v>39</v>
      </c>
      <c r="W158" t="s">
        <v>40</v>
      </c>
      <c r="X158" t="s">
        <v>41</v>
      </c>
      <c r="Y158" t="s">
        <v>42</v>
      </c>
      <c r="Z158" t="s">
        <v>37</v>
      </c>
      <c r="AA158" t="s">
        <v>37</v>
      </c>
      <c r="AB158" t="s">
        <v>37</v>
      </c>
      <c r="AC158" t="s">
        <v>900</v>
      </c>
      <c r="AD158" t="s">
        <v>37</v>
      </c>
      <c r="AE158" t="s">
        <v>37</v>
      </c>
      <c r="AF158" s="19" t="s">
        <v>6343</v>
      </c>
      <c r="AG158" s="19">
        <v>9106025582</v>
      </c>
      <c r="AH158" t="str">
        <f t="shared" si="2"/>
        <v>9106025582-00005691</v>
      </c>
    </row>
    <row r="159" spans="1:34" x14ac:dyDescent="0.25">
      <c r="A159" s="19">
        <v>9106024028</v>
      </c>
      <c r="B159" s="19" t="s">
        <v>6431</v>
      </c>
      <c r="C159">
        <v>11680764</v>
      </c>
      <c r="D159" t="s">
        <v>901</v>
      </c>
      <c r="E159" t="s">
        <v>24</v>
      </c>
      <c r="F159" t="s">
        <v>25</v>
      </c>
      <c r="G159" t="s">
        <v>26</v>
      </c>
      <c r="H159" t="s">
        <v>902</v>
      </c>
      <c r="I159" t="s">
        <v>28</v>
      </c>
      <c r="J159" t="s">
        <v>29</v>
      </c>
      <c r="K159" t="s">
        <v>903</v>
      </c>
      <c r="L159" t="s">
        <v>904</v>
      </c>
      <c r="M159" t="s">
        <v>905</v>
      </c>
      <c r="N159" t="s">
        <v>356</v>
      </c>
      <c r="O159" t="s">
        <v>357</v>
      </c>
      <c r="P159" t="s">
        <v>358</v>
      </c>
      <c r="Q159" t="s">
        <v>37</v>
      </c>
      <c r="R159" t="s">
        <v>37</v>
      </c>
      <c r="S159" t="s">
        <v>37</v>
      </c>
      <c r="T159" t="s">
        <v>37</v>
      </c>
      <c r="U159" t="s">
        <v>38</v>
      </c>
      <c r="V159" t="s">
        <v>39</v>
      </c>
      <c r="W159" t="s">
        <v>40</v>
      </c>
      <c r="X159" t="s">
        <v>41</v>
      </c>
      <c r="Y159" t="s">
        <v>42</v>
      </c>
      <c r="Z159" t="s">
        <v>37</v>
      </c>
      <c r="AA159" t="s">
        <v>37</v>
      </c>
      <c r="AB159" t="s">
        <v>37</v>
      </c>
      <c r="AC159" t="s">
        <v>906</v>
      </c>
      <c r="AD159" t="s">
        <v>37</v>
      </c>
      <c r="AE159" t="s">
        <v>37</v>
      </c>
      <c r="AF159" s="19" t="s">
        <v>6343</v>
      </c>
      <c r="AG159" s="19">
        <v>9106024028</v>
      </c>
      <c r="AH159" t="str">
        <f t="shared" si="2"/>
        <v>9106024028-00009588</v>
      </c>
    </row>
    <row r="160" spans="1:34" x14ac:dyDescent="0.25">
      <c r="A160" s="19">
        <v>9106024390</v>
      </c>
      <c r="B160" s="19" t="s">
        <v>6453</v>
      </c>
      <c r="C160">
        <v>11678442</v>
      </c>
      <c r="D160" t="s">
        <v>907</v>
      </c>
      <c r="E160" t="s">
        <v>24</v>
      </c>
      <c r="F160" t="s">
        <v>25</v>
      </c>
      <c r="G160" t="s">
        <v>26</v>
      </c>
      <c r="H160" t="s">
        <v>908</v>
      </c>
      <c r="I160" t="s">
        <v>28</v>
      </c>
      <c r="J160" t="s">
        <v>29</v>
      </c>
      <c r="K160" t="s">
        <v>909</v>
      </c>
      <c r="L160" t="s">
        <v>910</v>
      </c>
      <c r="M160" t="s">
        <v>911</v>
      </c>
      <c r="N160" t="s">
        <v>58</v>
      </c>
      <c r="O160" t="s">
        <v>59</v>
      </c>
      <c r="P160" t="s">
        <v>60</v>
      </c>
      <c r="Q160" t="s">
        <v>37</v>
      </c>
      <c r="R160" t="s">
        <v>37</v>
      </c>
      <c r="S160" t="s">
        <v>37</v>
      </c>
      <c r="T160" t="s">
        <v>37</v>
      </c>
      <c r="U160" t="s">
        <v>38</v>
      </c>
      <c r="V160" t="s">
        <v>39</v>
      </c>
      <c r="W160" t="s">
        <v>40</v>
      </c>
      <c r="X160" t="s">
        <v>41</v>
      </c>
      <c r="Y160" t="s">
        <v>42</v>
      </c>
      <c r="Z160" t="s">
        <v>37</v>
      </c>
      <c r="AA160" t="s">
        <v>37</v>
      </c>
      <c r="AB160" t="s">
        <v>37</v>
      </c>
      <c r="AC160" t="s">
        <v>912</v>
      </c>
      <c r="AD160" t="s">
        <v>37</v>
      </c>
      <c r="AE160" t="s">
        <v>37</v>
      </c>
      <c r="AF160" s="19" t="s">
        <v>6343</v>
      </c>
      <c r="AG160" s="19">
        <v>9106024390</v>
      </c>
      <c r="AH160" t="str">
        <f t="shared" si="2"/>
        <v>9106024390-00475682</v>
      </c>
    </row>
    <row r="161" spans="1:34" x14ac:dyDescent="0.25">
      <c r="A161" s="19">
        <v>9106024036</v>
      </c>
      <c r="B161" s="19" t="s">
        <v>6433</v>
      </c>
      <c r="C161">
        <v>11680766</v>
      </c>
      <c r="D161" t="s">
        <v>913</v>
      </c>
      <c r="E161" t="s">
        <v>24</v>
      </c>
      <c r="F161" t="s">
        <v>25</v>
      </c>
      <c r="G161" t="s">
        <v>26</v>
      </c>
      <c r="H161" t="s">
        <v>914</v>
      </c>
      <c r="I161" t="s">
        <v>28</v>
      </c>
      <c r="J161" t="s">
        <v>29</v>
      </c>
      <c r="K161" t="s">
        <v>903</v>
      </c>
      <c r="L161" t="s">
        <v>904</v>
      </c>
      <c r="M161" t="s">
        <v>905</v>
      </c>
      <c r="N161" t="s">
        <v>356</v>
      </c>
      <c r="O161" t="s">
        <v>357</v>
      </c>
      <c r="P161" t="s">
        <v>358</v>
      </c>
      <c r="Q161" t="s">
        <v>37</v>
      </c>
      <c r="R161" t="s">
        <v>37</v>
      </c>
      <c r="S161" t="s">
        <v>37</v>
      </c>
      <c r="T161" t="s">
        <v>37</v>
      </c>
      <c r="U161" t="s">
        <v>38</v>
      </c>
      <c r="V161" t="s">
        <v>39</v>
      </c>
      <c r="W161" t="s">
        <v>40</v>
      </c>
      <c r="X161" t="s">
        <v>41</v>
      </c>
      <c r="Y161" t="s">
        <v>42</v>
      </c>
      <c r="Z161" t="s">
        <v>37</v>
      </c>
      <c r="AA161" t="s">
        <v>37</v>
      </c>
      <c r="AB161" t="s">
        <v>37</v>
      </c>
      <c r="AC161" t="s">
        <v>915</v>
      </c>
      <c r="AD161" t="s">
        <v>37</v>
      </c>
      <c r="AE161" t="s">
        <v>37</v>
      </c>
      <c r="AF161" s="19" t="s">
        <v>6343</v>
      </c>
      <c r="AG161" s="19">
        <v>9106024036</v>
      </c>
      <c r="AH161" t="str">
        <f t="shared" si="2"/>
        <v>9106024036-00009589</v>
      </c>
    </row>
    <row r="162" spans="1:34" x14ac:dyDescent="0.25">
      <c r="A162" s="19">
        <v>9106022674</v>
      </c>
      <c r="B162" s="19" t="s">
        <v>6380</v>
      </c>
      <c r="C162">
        <v>11682130</v>
      </c>
      <c r="D162" t="s">
        <v>916</v>
      </c>
      <c r="E162" t="s">
        <v>24</v>
      </c>
      <c r="F162" t="s">
        <v>25</v>
      </c>
      <c r="G162" t="s">
        <v>26</v>
      </c>
      <c r="H162" t="s">
        <v>917</v>
      </c>
      <c r="I162" t="s">
        <v>28</v>
      </c>
      <c r="J162" t="s">
        <v>29</v>
      </c>
      <c r="K162" t="s">
        <v>918</v>
      </c>
      <c r="L162" t="s">
        <v>919</v>
      </c>
      <c r="M162" t="s">
        <v>920</v>
      </c>
      <c r="N162" t="s">
        <v>33</v>
      </c>
      <c r="O162" t="s">
        <v>34</v>
      </c>
      <c r="P162" t="s">
        <v>35</v>
      </c>
      <c r="Q162" t="s">
        <v>36</v>
      </c>
      <c r="R162" t="s">
        <v>37</v>
      </c>
      <c r="S162" t="s">
        <v>37</v>
      </c>
      <c r="T162" t="s">
        <v>37</v>
      </c>
      <c r="U162" t="s">
        <v>38</v>
      </c>
      <c r="V162" t="s">
        <v>39</v>
      </c>
      <c r="W162" t="s">
        <v>40</v>
      </c>
      <c r="X162" t="s">
        <v>41</v>
      </c>
      <c r="Y162" t="s">
        <v>42</v>
      </c>
      <c r="Z162" t="s">
        <v>37</v>
      </c>
      <c r="AA162" t="s">
        <v>37</v>
      </c>
      <c r="AB162" t="s">
        <v>37</v>
      </c>
      <c r="AC162" t="s">
        <v>921</v>
      </c>
      <c r="AD162" t="s">
        <v>37</v>
      </c>
      <c r="AE162" t="s">
        <v>37</v>
      </c>
      <c r="AF162" s="19" t="s">
        <v>6343</v>
      </c>
      <c r="AG162" s="19">
        <v>9106022674</v>
      </c>
      <c r="AH162" t="str">
        <f t="shared" si="2"/>
        <v>9106022674-00157709</v>
      </c>
    </row>
    <row r="163" spans="1:34" x14ac:dyDescent="0.25">
      <c r="A163" s="19">
        <v>9106023793</v>
      </c>
      <c r="B163" s="19" t="s">
        <v>6422</v>
      </c>
      <c r="C163">
        <v>11681587</v>
      </c>
      <c r="D163" t="s">
        <v>922</v>
      </c>
      <c r="E163" t="s">
        <v>24</v>
      </c>
      <c r="F163" t="s">
        <v>25</v>
      </c>
      <c r="G163" t="s">
        <v>26</v>
      </c>
      <c r="H163" t="s">
        <v>923</v>
      </c>
      <c r="I163" t="s">
        <v>28</v>
      </c>
      <c r="J163" t="s">
        <v>29</v>
      </c>
      <c r="K163" t="s">
        <v>146</v>
      </c>
      <c r="L163" t="s">
        <v>147</v>
      </c>
      <c r="M163" t="s">
        <v>148</v>
      </c>
      <c r="N163" t="s">
        <v>110</v>
      </c>
      <c r="O163" t="s">
        <v>111</v>
      </c>
      <c r="P163" t="s">
        <v>112</v>
      </c>
      <c r="Q163" t="s">
        <v>37</v>
      </c>
      <c r="R163" t="s">
        <v>37</v>
      </c>
      <c r="S163" t="s">
        <v>37</v>
      </c>
      <c r="T163" t="s">
        <v>37</v>
      </c>
      <c r="U163" t="s">
        <v>38</v>
      </c>
      <c r="V163" t="s">
        <v>39</v>
      </c>
      <c r="W163" t="s">
        <v>40</v>
      </c>
      <c r="X163" t="s">
        <v>41</v>
      </c>
      <c r="Y163" t="s">
        <v>42</v>
      </c>
      <c r="Z163" t="s">
        <v>37</v>
      </c>
      <c r="AA163" t="s">
        <v>37</v>
      </c>
      <c r="AB163" t="s">
        <v>37</v>
      </c>
      <c r="AC163" t="s">
        <v>924</v>
      </c>
      <c r="AD163" t="s">
        <v>37</v>
      </c>
      <c r="AE163" t="s">
        <v>37</v>
      </c>
      <c r="AF163" s="19" t="s">
        <v>6343</v>
      </c>
      <c r="AG163" s="19">
        <v>9106023793</v>
      </c>
      <c r="AH163" t="str">
        <f t="shared" si="2"/>
        <v>9106023793-00079766</v>
      </c>
    </row>
    <row r="164" spans="1:34" x14ac:dyDescent="0.25">
      <c r="A164" s="19">
        <v>9106025555</v>
      </c>
      <c r="B164" s="19" t="s">
        <v>6496</v>
      </c>
      <c r="C164">
        <v>11678819</v>
      </c>
      <c r="D164" t="s">
        <v>925</v>
      </c>
      <c r="E164" t="s">
        <v>24</v>
      </c>
      <c r="F164" t="s">
        <v>25</v>
      </c>
      <c r="G164" t="s">
        <v>26</v>
      </c>
      <c r="H164" t="s">
        <v>926</v>
      </c>
      <c r="I164" t="s">
        <v>28</v>
      </c>
      <c r="J164" t="s">
        <v>29</v>
      </c>
      <c r="K164" t="s">
        <v>927</v>
      </c>
      <c r="L164" t="s">
        <v>928</v>
      </c>
      <c r="M164" t="s">
        <v>929</v>
      </c>
      <c r="N164" t="s">
        <v>58</v>
      </c>
      <c r="O164" t="s">
        <v>59</v>
      </c>
      <c r="P164" t="s">
        <v>60</v>
      </c>
      <c r="Q164" t="s">
        <v>37</v>
      </c>
      <c r="R164" t="s">
        <v>37</v>
      </c>
      <c r="S164" t="s">
        <v>37</v>
      </c>
      <c r="T164" t="s">
        <v>37</v>
      </c>
      <c r="U164" t="s">
        <v>38</v>
      </c>
      <c r="V164" t="s">
        <v>39</v>
      </c>
      <c r="W164" t="s">
        <v>40</v>
      </c>
      <c r="X164" t="s">
        <v>41</v>
      </c>
      <c r="Y164" t="s">
        <v>42</v>
      </c>
      <c r="Z164" t="s">
        <v>37</v>
      </c>
      <c r="AA164" t="s">
        <v>37</v>
      </c>
      <c r="AB164" t="s">
        <v>37</v>
      </c>
      <c r="AC164" t="s">
        <v>930</v>
      </c>
      <c r="AD164" t="s">
        <v>37</v>
      </c>
      <c r="AE164" t="s">
        <v>37</v>
      </c>
      <c r="AF164" s="19" t="s">
        <v>6343</v>
      </c>
      <c r="AG164" s="19">
        <v>9106025555</v>
      </c>
      <c r="AH164" t="str">
        <f t="shared" si="2"/>
        <v>9106025555-00476040</v>
      </c>
    </row>
    <row r="165" spans="1:34" x14ac:dyDescent="0.25">
      <c r="A165" s="19">
        <v>9106025556</v>
      </c>
      <c r="B165" s="19" t="s">
        <v>6497</v>
      </c>
      <c r="C165">
        <v>11678821</v>
      </c>
      <c r="D165" t="s">
        <v>931</v>
      </c>
      <c r="E165" t="s">
        <v>24</v>
      </c>
      <c r="F165" t="s">
        <v>25</v>
      </c>
      <c r="G165" t="s">
        <v>26</v>
      </c>
      <c r="H165" t="s">
        <v>932</v>
      </c>
      <c r="I165" t="s">
        <v>28</v>
      </c>
      <c r="J165" t="s">
        <v>29</v>
      </c>
      <c r="K165" t="s">
        <v>933</v>
      </c>
      <c r="L165" t="s">
        <v>934</v>
      </c>
      <c r="M165" t="s">
        <v>935</v>
      </c>
      <c r="N165" t="s">
        <v>58</v>
      </c>
      <c r="O165" t="s">
        <v>59</v>
      </c>
      <c r="P165" t="s">
        <v>60</v>
      </c>
      <c r="Q165" t="s">
        <v>37</v>
      </c>
      <c r="R165" t="s">
        <v>37</v>
      </c>
      <c r="S165" t="s">
        <v>37</v>
      </c>
      <c r="T165" t="s">
        <v>37</v>
      </c>
      <c r="U165" t="s">
        <v>38</v>
      </c>
      <c r="V165" t="s">
        <v>39</v>
      </c>
      <c r="W165" t="s">
        <v>40</v>
      </c>
      <c r="X165" t="s">
        <v>41</v>
      </c>
      <c r="Y165" t="s">
        <v>42</v>
      </c>
      <c r="Z165" t="s">
        <v>37</v>
      </c>
      <c r="AA165" t="s">
        <v>37</v>
      </c>
      <c r="AB165" t="s">
        <v>37</v>
      </c>
      <c r="AC165" t="s">
        <v>936</v>
      </c>
      <c r="AD165" t="s">
        <v>37</v>
      </c>
      <c r="AE165" t="s">
        <v>37</v>
      </c>
      <c r="AF165" s="19" t="s">
        <v>6343</v>
      </c>
      <c r="AG165" s="19">
        <v>9106025556</v>
      </c>
      <c r="AH165" t="str">
        <f t="shared" si="2"/>
        <v>9106025556-00476041</v>
      </c>
    </row>
    <row r="166" spans="1:34" x14ac:dyDescent="0.25">
      <c r="A166" s="19">
        <v>9106026586</v>
      </c>
      <c r="B166" s="19" t="s">
        <v>6539</v>
      </c>
      <c r="C166">
        <v>11687576</v>
      </c>
      <c r="D166" t="s">
        <v>937</v>
      </c>
      <c r="E166" t="s">
        <v>938</v>
      </c>
      <c r="F166" t="s">
        <v>25</v>
      </c>
      <c r="G166" t="s">
        <v>26</v>
      </c>
      <c r="H166" t="s">
        <v>939</v>
      </c>
      <c r="I166" t="s">
        <v>28</v>
      </c>
      <c r="J166" t="s">
        <v>29</v>
      </c>
      <c r="K166" t="s">
        <v>200</v>
      </c>
      <c r="L166" t="s">
        <v>201</v>
      </c>
      <c r="M166" t="s">
        <v>202</v>
      </c>
      <c r="N166" t="s">
        <v>940</v>
      </c>
      <c r="O166" t="s">
        <v>941</v>
      </c>
      <c r="P166" t="s">
        <v>942</v>
      </c>
      <c r="Q166" t="s">
        <v>37</v>
      </c>
      <c r="R166" t="s">
        <v>37</v>
      </c>
      <c r="S166" t="s">
        <v>37</v>
      </c>
      <c r="T166" t="s">
        <v>37</v>
      </c>
      <c r="U166" t="s">
        <v>38</v>
      </c>
      <c r="V166" t="s">
        <v>39</v>
      </c>
      <c r="W166" t="s">
        <v>40</v>
      </c>
      <c r="X166" t="s">
        <v>41</v>
      </c>
      <c r="Y166" t="s">
        <v>42</v>
      </c>
      <c r="Z166" t="s">
        <v>37</v>
      </c>
      <c r="AA166" t="s">
        <v>37</v>
      </c>
      <c r="AB166" t="s">
        <v>37</v>
      </c>
      <c r="AC166" t="s">
        <v>943</v>
      </c>
      <c r="AD166" t="s">
        <v>37</v>
      </c>
      <c r="AE166" t="s">
        <v>37</v>
      </c>
      <c r="AF166" s="19" t="s">
        <v>6343</v>
      </c>
      <c r="AG166" s="19">
        <v>9106026586</v>
      </c>
      <c r="AH166" t="str">
        <f t="shared" si="2"/>
        <v>9106026586-00001753</v>
      </c>
    </row>
    <row r="167" spans="1:34" x14ac:dyDescent="0.25">
      <c r="A167" s="19">
        <v>9106026073</v>
      </c>
      <c r="B167" s="19" t="s">
        <v>6521</v>
      </c>
      <c r="C167">
        <v>11687796</v>
      </c>
      <c r="D167" t="s">
        <v>944</v>
      </c>
      <c r="E167" t="s">
        <v>938</v>
      </c>
      <c r="F167" t="s">
        <v>25</v>
      </c>
      <c r="G167" t="s">
        <v>26</v>
      </c>
      <c r="H167" t="s">
        <v>945</v>
      </c>
      <c r="I167" t="s">
        <v>28</v>
      </c>
      <c r="J167" t="s">
        <v>29</v>
      </c>
      <c r="K167" t="s">
        <v>946</v>
      </c>
      <c r="L167" t="s">
        <v>947</v>
      </c>
      <c r="M167" t="s">
        <v>948</v>
      </c>
      <c r="N167" t="s">
        <v>481</v>
      </c>
      <c r="O167" t="s">
        <v>482</v>
      </c>
      <c r="P167" t="s">
        <v>483</v>
      </c>
      <c r="Q167" t="s">
        <v>82</v>
      </c>
      <c r="R167" t="s">
        <v>37</v>
      </c>
      <c r="S167" t="s">
        <v>37</v>
      </c>
      <c r="T167" t="s">
        <v>37</v>
      </c>
      <c r="U167" t="s">
        <v>38</v>
      </c>
      <c r="V167" t="s">
        <v>39</v>
      </c>
      <c r="W167" t="s">
        <v>40</v>
      </c>
      <c r="X167" t="s">
        <v>41</v>
      </c>
      <c r="Y167" t="s">
        <v>42</v>
      </c>
      <c r="Z167" t="s">
        <v>37</v>
      </c>
      <c r="AA167" t="s">
        <v>37</v>
      </c>
      <c r="AB167" t="s">
        <v>37</v>
      </c>
      <c r="AC167" t="s">
        <v>949</v>
      </c>
      <c r="AD167" t="s">
        <v>37</v>
      </c>
      <c r="AE167" t="s">
        <v>37</v>
      </c>
      <c r="AF167" s="19" t="s">
        <v>6343</v>
      </c>
      <c r="AG167" s="19">
        <v>9106026073</v>
      </c>
      <c r="AH167" t="str">
        <f t="shared" si="2"/>
        <v>9106026073-00010756</v>
      </c>
    </row>
    <row r="168" spans="1:34" x14ac:dyDescent="0.25">
      <c r="A168" s="19">
        <v>9106026418</v>
      </c>
      <c r="B168" s="19" t="s">
        <v>6529</v>
      </c>
      <c r="C168">
        <v>11688068</v>
      </c>
      <c r="D168" t="s">
        <v>950</v>
      </c>
      <c r="E168" t="s">
        <v>938</v>
      </c>
      <c r="F168" t="s">
        <v>25</v>
      </c>
      <c r="G168" t="s">
        <v>26</v>
      </c>
      <c r="H168" t="s">
        <v>951</v>
      </c>
      <c r="I168" t="s">
        <v>28</v>
      </c>
      <c r="J168" t="s">
        <v>29</v>
      </c>
      <c r="K168" t="s">
        <v>952</v>
      </c>
      <c r="L168" t="s">
        <v>953</v>
      </c>
      <c r="M168" t="s">
        <v>954</v>
      </c>
      <c r="N168" t="s">
        <v>101</v>
      </c>
      <c r="O168" t="s">
        <v>102</v>
      </c>
      <c r="P168" t="s">
        <v>103</v>
      </c>
      <c r="Q168" t="s">
        <v>82</v>
      </c>
      <c r="R168" t="s">
        <v>37</v>
      </c>
      <c r="S168" t="s">
        <v>37</v>
      </c>
      <c r="T168" t="s">
        <v>37</v>
      </c>
      <c r="U168" t="s">
        <v>38</v>
      </c>
      <c r="V168" t="s">
        <v>39</v>
      </c>
      <c r="W168" t="s">
        <v>40</v>
      </c>
      <c r="X168" t="s">
        <v>41</v>
      </c>
      <c r="Y168" t="s">
        <v>42</v>
      </c>
      <c r="Z168" t="s">
        <v>37</v>
      </c>
      <c r="AA168" t="s">
        <v>37</v>
      </c>
      <c r="AB168" t="s">
        <v>37</v>
      </c>
      <c r="AC168" t="s">
        <v>955</v>
      </c>
      <c r="AD168" t="s">
        <v>37</v>
      </c>
      <c r="AE168" t="s">
        <v>37</v>
      </c>
      <c r="AF168" s="19" t="s">
        <v>6343</v>
      </c>
      <c r="AG168" s="19">
        <v>9106026418</v>
      </c>
      <c r="AH168" t="str">
        <f t="shared" si="2"/>
        <v>9106026418-00033147</v>
      </c>
    </row>
    <row r="169" spans="1:34" x14ac:dyDescent="0.25">
      <c r="A169" s="19">
        <v>9106028033</v>
      </c>
      <c r="B169" s="19" t="s">
        <v>6593</v>
      </c>
      <c r="C169">
        <v>11687486</v>
      </c>
      <c r="D169" t="s">
        <v>956</v>
      </c>
      <c r="E169" t="s">
        <v>938</v>
      </c>
      <c r="F169" t="s">
        <v>25</v>
      </c>
      <c r="G169" t="s">
        <v>26</v>
      </c>
      <c r="H169" t="s">
        <v>957</v>
      </c>
      <c r="I169" t="s">
        <v>28</v>
      </c>
      <c r="J169" t="s">
        <v>29</v>
      </c>
      <c r="K169" t="s">
        <v>146</v>
      </c>
      <c r="L169" t="s">
        <v>147</v>
      </c>
      <c r="M169" t="s">
        <v>148</v>
      </c>
      <c r="N169" t="s">
        <v>79</v>
      </c>
      <c r="O169" t="s">
        <v>80</v>
      </c>
      <c r="P169" t="s">
        <v>81</v>
      </c>
      <c r="Q169" t="s">
        <v>82</v>
      </c>
      <c r="R169" t="s">
        <v>37</v>
      </c>
      <c r="S169" t="s">
        <v>37</v>
      </c>
      <c r="T169" t="s">
        <v>37</v>
      </c>
      <c r="U169" t="s">
        <v>38</v>
      </c>
      <c r="V169" t="s">
        <v>39</v>
      </c>
      <c r="W169" t="s">
        <v>40</v>
      </c>
      <c r="X169" t="s">
        <v>41</v>
      </c>
      <c r="Y169" t="s">
        <v>42</v>
      </c>
      <c r="Z169" t="s">
        <v>37</v>
      </c>
      <c r="AA169" t="s">
        <v>37</v>
      </c>
      <c r="AB169" t="s">
        <v>37</v>
      </c>
      <c r="AC169" t="s">
        <v>958</v>
      </c>
      <c r="AD169" t="s">
        <v>37</v>
      </c>
      <c r="AE169" t="s">
        <v>37</v>
      </c>
      <c r="AF169" s="19" t="s">
        <v>6343</v>
      </c>
      <c r="AG169" s="19">
        <v>9106028033</v>
      </c>
      <c r="AH169" t="str">
        <f t="shared" si="2"/>
        <v>9106028033-00046954</v>
      </c>
    </row>
    <row r="170" spans="1:34" x14ac:dyDescent="0.25">
      <c r="A170" s="19">
        <v>9106027084</v>
      </c>
      <c r="B170" s="19" t="s">
        <v>6560</v>
      </c>
      <c r="C170">
        <v>11689444</v>
      </c>
      <c r="D170" t="s">
        <v>959</v>
      </c>
      <c r="E170" t="s">
        <v>938</v>
      </c>
      <c r="F170" t="s">
        <v>25</v>
      </c>
      <c r="G170" t="s">
        <v>26</v>
      </c>
      <c r="H170" t="s">
        <v>960</v>
      </c>
      <c r="I170" t="s">
        <v>28</v>
      </c>
      <c r="J170" t="s">
        <v>29</v>
      </c>
      <c r="K170" t="s">
        <v>134</v>
      </c>
      <c r="L170" t="s">
        <v>135</v>
      </c>
      <c r="M170" t="s">
        <v>136</v>
      </c>
      <c r="N170" t="s">
        <v>627</v>
      </c>
      <c r="O170" t="s">
        <v>628</v>
      </c>
      <c r="P170" t="s">
        <v>629</v>
      </c>
      <c r="Q170" t="s">
        <v>37</v>
      </c>
      <c r="R170" t="s">
        <v>37</v>
      </c>
      <c r="S170" t="s">
        <v>37</v>
      </c>
      <c r="T170" t="s">
        <v>37</v>
      </c>
      <c r="U170" t="s">
        <v>38</v>
      </c>
      <c r="V170" t="s">
        <v>39</v>
      </c>
      <c r="W170" t="s">
        <v>40</v>
      </c>
      <c r="X170" t="s">
        <v>41</v>
      </c>
      <c r="Y170" t="s">
        <v>42</v>
      </c>
      <c r="Z170" t="s">
        <v>37</v>
      </c>
      <c r="AA170" t="s">
        <v>37</v>
      </c>
      <c r="AB170" t="s">
        <v>37</v>
      </c>
      <c r="AC170" t="s">
        <v>961</v>
      </c>
      <c r="AD170" t="s">
        <v>37</v>
      </c>
      <c r="AE170" t="s">
        <v>37</v>
      </c>
      <c r="AF170" s="19" t="s">
        <v>6343</v>
      </c>
      <c r="AG170" s="19">
        <v>9106027084</v>
      </c>
      <c r="AH170" t="str">
        <f t="shared" si="2"/>
        <v>9106027084-00010850</v>
      </c>
    </row>
    <row r="171" spans="1:34" x14ac:dyDescent="0.25">
      <c r="A171" s="19">
        <v>9106028484</v>
      </c>
      <c r="B171" s="19" t="s">
        <v>6616</v>
      </c>
      <c r="C171">
        <v>11687571</v>
      </c>
      <c r="D171" t="s">
        <v>962</v>
      </c>
      <c r="E171" t="s">
        <v>938</v>
      </c>
      <c r="F171" t="s">
        <v>25</v>
      </c>
      <c r="G171" t="s">
        <v>26</v>
      </c>
      <c r="H171" t="s">
        <v>963</v>
      </c>
      <c r="I171" t="s">
        <v>28</v>
      </c>
      <c r="J171" t="s">
        <v>29</v>
      </c>
      <c r="K171" t="s">
        <v>381</v>
      </c>
      <c r="L171" t="s">
        <v>382</v>
      </c>
      <c r="M171" t="s">
        <v>383</v>
      </c>
      <c r="N171" t="s">
        <v>897</v>
      </c>
      <c r="O171" t="s">
        <v>898</v>
      </c>
      <c r="P171" t="s">
        <v>899</v>
      </c>
      <c r="Q171" t="s">
        <v>377</v>
      </c>
      <c r="R171" t="s">
        <v>37</v>
      </c>
      <c r="S171" t="s">
        <v>37</v>
      </c>
      <c r="T171" t="s">
        <v>37</v>
      </c>
      <c r="U171" t="s">
        <v>38</v>
      </c>
      <c r="V171" t="s">
        <v>39</v>
      </c>
      <c r="W171" t="s">
        <v>40</v>
      </c>
      <c r="X171" t="s">
        <v>41</v>
      </c>
      <c r="Y171" t="s">
        <v>42</v>
      </c>
      <c r="Z171" t="s">
        <v>37</v>
      </c>
      <c r="AA171" t="s">
        <v>37</v>
      </c>
      <c r="AB171" t="s">
        <v>37</v>
      </c>
      <c r="AC171" t="s">
        <v>964</v>
      </c>
      <c r="AD171" t="s">
        <v>37</v>
      </c>
      <c r="AE171" t="s">
        <v>37</v>
      </c>
      <c r="AF171" s="19" t="s">
        <v>6343</v>
      </c>
      <c r="AG171" s="19">
        <v>9106028484</v>
      </c>
      <c r="AH171" t="str">
        <f t="shared" si="2"/>
        <v>9106028484-00005706</v>
      </c>
    </row>
    <row r="172" spans="1:34" x14ac:dyDescent="0.25">
      <c r="A172" s="19">
        <v>9106028444</v>
      </c>
      <c r="B172" s="19" t="s">
        <v>6615</v>
      </c>
      <c r="C172">
        <v>11689134</v>
      </c>
      <c r="D172" t="s">
        <v>965</v>
      </c>
      <c r="E172" t="s">
        <v>938</v>
      </c>
      <c r="F172" t="s">
        <v>25</v>
      </c>
      <c r="G172" t="s">
        <v>26</v>
      </c>
      <c r="H172" t="s">
        <v>966</v>
      </c>
      <c r="I172" t="s">
        <v>28</v>
      </c>
      <c r="J172" t="s">
        <v>29</v>
      </c>
      <c r="K172" t="s">
        <v>967</v>
      </c>
      <c r="L172" t="s">
        <v>968</v>
      </c>
      <c r="M172" t="s">
        <v>969</v>
      </c>
      <c r="N172" t="s">
        <v>33</v>
      </c>
      <c r="O172" t="s">
        <v>34</v>
      </c>
      <c r="P172" t="s">
        <v>35</v>
      </c>
      <c r="Q172" t="s">
        <v>36</v>
      </c>
      <c r="R172" t="s">
        <v>37</v>
      </c>
      <c r="S172" t="s">
        <v>37</v>
      </c>
      <c r="T172" t="s">
        <v>37</v>
      </c>
      <c r="U172" t="s">
        <v>38</v>
      </c>
      <c r="V172" t="s">
        <v>39</v>
      </c>
      <c r="W172" t="s">
        <v>40</v>
      </c>
      <c r="X172" t="s">
        <v>41</v>
      </c>
      <c r="Y172" t="s">
        <v>42</v>
      </c>
      <c r="Z172" t="s">
        <v>37</v>
      </c>
      <c r="AA172" t="s">
        <v>37</v>
      </c>
      <c r="AB172" t="s">
        <v>37</v>
      </c>
      <c r="AC172" t="s">
        <v>970</v>
      </c>
      <c r="AD172" t="s">
        <v>37</v>
      </c>
      <c r="AE172" t="s">
        <v>37</v>
      </c>
      <c r="AF172" s="19" t="s">
        <v>6343</v>
      </c>
      <c r="AG172" s="19">
        <v>9106028444</v>
      </c>
      <c r="AH172" t="str">
        <f t="shared" si="2"/>
        <v>9106028444-00158371</v>
      </c>
    </row>
    <row r="173" spans="1:34" x14ac:dyDescent="0.25">
      <c r="A173" s="19">
        <v>9106027702</v>
      </c>
      <c r="B173" s="19" t="s">
        <v>6579</v>
      </c>
      <c r="C173">
        <v>11689416</v>
      </c>
      <c r="D173" t="s">
        <v>971</v>
      </c>
      <c r="E173" t="s">
        <v>938</v>
      </c>
      <c r="F173" t="s">
        <v>25</v>
      </c>
      <c r="G173" t="s">
        <v>26</v>
      </c>
      <c r="H173" t="s">
        <v>972</v>
      </c>
      <c r="I173" t="s">
        <v>28</v>
      </c>
      <c r="J173" t="s">
        <v>29</v>
      </c>
      <c r="K173" t="s">
        <v>200</v>
      </c>
      <c r="L173" t="s">
        <v>201</v>
      </c>
      <c r="M173" t="s">
        <v>202</v>
      </c>
      <c r="N173" t="s">
        <v>973</v>
      </c>
      <c r="O173" t="s">
        <v>974</v>
      </c>
      <c r="P173" t="s">
        <v>975</v>
      </c>
      <c r="Q173" t="s">
        <v>976</v>
      </c>
      <c r="R173" t="s">
        <v>37</v>
      </c>
      <c r="S173" t="s">
        <v>37</v>
      </c>
      <c r="T173" t="s">
        <v>37</v>
      </c>
      <c r="U173" t="s">
        <v>38</v>
      </c>
      <c r="V173" t="s">
        <v>39</v>
      </c>
      <c r="W173" t="s">
        <v>40</v>
      </c>
      <c r="X173" t="s">
        <v>41</v>
      </c>
      <c r="Y173" t="s">
        <v>42</v>
      </c>
      <c r="Z173" t="s">
        <v>37</v>
      </c>
      <c r="AA173" t="s">
        <v>37</v>
      </c>
      <c r="AB173" t="s">
        <v>37</v>
      </c>
      <c r="AC173" t="s">
        <v>977</v>
      </c>
      <c r="AD173" t="s">
        <v>37</v>
      </c>
      <c r="AE173" t="s">
        <v>37</v>
      </c>
      <c r="AF173" s="19" t="s">
        <v>6343</v>
      </c>
      <c r="AG173" s="19">
        <v>9106027702</v>
      </c>
      <c r="AH173" t="str">
        <f t="shared" si="2"/>
        <v>9106027702-00005669</v>
      </c>
    </row>
    <row r="174" spans="1:34" x14ac:dyDescent="0.25">
      <c r="A174" s="19">
        <v>9106026466</v>
      </c>
      <c r="B174" s="19" t="s">
        <v>6534</v>
      </c>
      <c r="C174">
        <v>11688649</v>
      </c>
      <c r="D174" t="s">
        <v>978</v>
      </c>
      <c r="E174" t="s">
        <v>938</v>
      </c>
      <c r="F174" t="s">
        <v>25</v>
      </c>
      <c r="G174" t="s">
        <v>26</v>
      </c>
      <c r="H174" t="s">
        <v>979</v>
      </c>
      <c r="I174" t="s">
        <v>28</v>
      </c>
      <c r="J174" t="s">
        <v>29</v>
      </c>
      <c r="K174" t="s">
        <v>980</v>
      </c>
      <c r="L174" t="s">
        <v>981</v>
      </c>
      <c r="M174" t="s">
        <v>982</v>
      </c>
      <c r="N174" t="s">
        <v>983</v>
      </c>
      <c r="O174" t="s">
        <v>984</v>
      </c>
      <c r="P174" t="s">
        <v>985</v>
      </c>
      <c r="Q174" t="s">
        <v>37</v>
      </c>
      <c r="R174" t="s">
        <v>37</v>
      </c>
      <c r="S174" t="s">
        <v>37</v>
      </c>
      <c r="T174" t="s">
        <v>37</v>
      </c>
      <c r="U174" t="s">
        <v>38</v>
      </c>
      <c r="V174" t="s">
        <v>39</v>
      </c>
      <c r="W174" t="s">
        <v>40</v>
      </c>
      <c r="X174" t="s">
        <v>41</v>
      </c>
      <c r="Y174" t="s">
        <v>42</v>
      </c>
      <c r="Z174" t="s">
        <v>37</v>
      </c>
      <c r="AA174" t="s">
        <v>37</v>
      </c>
      <c r="AB174" t="s">
        <v>37</v>
      </c>
      <c r="AC174" t="s">
        <v>986</v>
      </c>
      <c r="AD174" t="s">
        <v>37</v>
      </c>
      <c r="AE174" t="s">
        <v>37</v>
      </c>
      <c r="AF174" s="19" t="s">
        <v>6343</v>
      </c>
      <c r="AG174" s="19">
        <v>9106026466</v>
      </c>
      <c r="AH174" t="str">
        <f t="shared" si="2"/>
        <v>9106026466-00009460</v>
      </c>
    </row>
    <row r="175" spans="1:34" x14ac:dyDescent="0.25">
      <c r="A175" s="19">
        <v>9106027729</v>
      </c>
      <c r="B175" s="19" t="s">
        <v>6581</v>
      </c>
      <c r="C175">
        <v>11689418</v>
      </c>
      <c r="D175" t="s">
        <v>987</v>
      </c>
      <c r="E175" t="s">
        <v>938</v>
      </c>
      <c r="F175" t="s">
        <v>25</v>
      </c>
      <c r="G175" t="s">
        <v>26</v>
      </c>
      <c r="H175" t="s">
        <v>988</v>
      </c>
      <c r="I175" t="s">
        <v>28</v>
      </c>
      <c r="J175" t="s">
        <v>29</v>
      </c>
      <c r="K175" t="s">
        <v>989</v>
      </c>
      <c r="L175" t="s">
        <v>990</v>
      </c>
      <c r="M175" t="s">
        <v>991</v>
      </c>
      <c r="N175" t="s">
        <v>973</v>
      </c>
      <c r="O175" t="s">
        <v>974</v>
      </c>
      <c r="P175" t="s">
        <v>975</v>
      </c>
      <c r="Q175" t="s">
        <v>976</v>
      </c>
      <c r="R175" t="s">
        <v>37</v>
      </c>
      <c r="S175" t="s">
        <v>37</v>
      </c>
      <c r="T175" t="s">
        <v>37</v>
      </c>
      <c r="U175" t="s">
        <v>38</v>
      </c>
      <c r="V175" t="s">
        <v>39</v>
      </c>
      <c r="W175" t="s">
        <v>40</v>
      </c>
      <c r="X175" t="s">
        <v>41</v>
      </c>
      <c r="Y175" t="s">
        <v>42</v>
      </c>
      <c r="Z175" t="s">
        <v>37</v>
      </c>
      <c r="AA175" t="s">
        <v>37</v>
      </c>
      <c r="AB175" t="s">
        <v>37</v>
      </c>
      <c r="AC175" t="s">
        <v>992</v>
      </c>
      <c r="AD175" t="s">
        <v>37</v>
      </c>
      <c r="AE175" t="s">
        <v>37</v>
      </c>
      <c r="AF175" s="19" t="s">
        <v>6343</v>
      </c>
      <c r="AG175" s="19">
        <v>9106027729</v>
      </c>
      <c r="AH175" t="str">
        <f t="shared" si="2"/>
        <v>9106027729-00005670</v>
      </c>
    </row>
    <row r="176" spans="1:34" x14ac:dyDescent="0.25">
      <c r="A176" s="19">
        <v>9106027882</v>
      </c>
      <c r="B176" s="19" t="s">
        <v>6588</v>
      </c>
      <c r="C176">
        <v>11689458</v>
      </c>
      <c r="D176" t="s">
        <v>993</v>
      </c>
      <c r="E176" t="s">
        <v>938</v>
      </c>
      <c r="F176" t="s">
        <v>25</v>
      </c>
      <c r="G176" t="s">
        <v>26</v>
      </c>
      <c r="H176" t="s">
        <v>994</v>
      </c>
      <c r="I176" t="s">
        <v>28</v>
      </c>
      <c r="J176" t="s">
        <v>29</v>
      </c>
      <c r="K176" t="s">
        <v>657</v>
      </c>
      <c r="L176" t="s">
        <v>658</v>
      </c>
      <c r="M176" t="s">
        <v>659</v>
      </c>
      <c r="N176" t="s">
        <v>627</v>
      </c>
      <c r="O176" t="s">
        <v>628</v>
      </c>
      <c r="P176" t="s">
        <v>629</v>
      </c>
      <c r="Q176" t="s">
        <v>37</v>
      </c>
      <c r="R176" t="s">
        <v>37</v>
      </c>
      <c r="S176" t="s">
        <v>37</v>
      </c>
      <c r="T176" t="s">
        <v>37</v>
      </c>
      <c r="U176" t="s">
        <v>38</v>
      </c>
      <c r="V176" t="s">
        <v>39</v>
      </c>
      <c r="W176" t="s">
        <v>40</v>
      </c>
      <c r="X176" t="s">
        <v>41</v>
      </c>
      <c r="Y176" t="s">
        <v>42</v>
      </c>
      <c r="Z176" t="s">
        <v>37</v>
      </c>
      <c r="AA176" t="s">
        <v>37</v>
      </c>
      <c r="AB176" t="s">
        <v>37</v>
      </c>
      <c r="AC176" t="s">
        <v>995</v>
      </c>
      <c r="AD176" t="s">
        <v>37</v>
      </c>
      <c r="AE176" t="s">
        <v>37</v>
      </c>
      <c r="AF176" s="19" t="s">
        <v>6343</v>
      </c>
      <c r="AG176" s="19">
        <v>9106027882</v>
      </c>
      <c r="AH176" t="str">
        <f t="shared" si="2"/>
        <v>9106027882-00010861</v>
      </c>
    </row>
    <row r="177" spans="1:34" x14ac:dyDescent="0.25">
      <c r="A177" s="19">
        <v>9106027766</v>
      </c>
      <c r="B177" s="19" t="s">
        <v>6585</v>
      </c>
      <c r="C177">
        <v>11688154</v>
      </c>
      <c r="D177" t="s">
        <v>996</v>
      </c>
      <c r="E177" t="s">
        <v>938</v>
      </c>
      <c r="F177" t="s">
        <v>25</v>
      </c>
      <c r="G177" t="s">
        <v>26</v>
      </c>
      <c r="H177" t="s">
        <v>997</v>
      </c>
      <c r="I177" t="s">
        <v>28</v>
      </c>
      <c r="J177" t="s">
        <v>29</v>
      </c>
      <c r="K177" t="s">
        <v>998</v>
      </c>
      <c r="L177" t="s">
        <v>999</v>
      </c>
      <c r="M177" t="s">
        <v>1000</v>
      </c>
      <c r="N177" t="s">
        <v>101</v>
      </c>
      <c r="O177" t="s">
        <v>102</v>
      </c>
      <c r="P177" t="s">
        <v>103</v>
      </c>
      <c r="Q177" t="s">
        <v>82</v>
      </c>
      <c r="R177" t="s">
        <v>37</v>
      </c>
      <c r="S177" t="s">
        <v>37</v>
      </c>
      <c r="T177" t="s">
        <v>37</v>
      </c>
      <c r="U177" t="s">
        <v>38</v>
      </c>
      <c r="V177" t="s">
        <v>39</v>
      </c>
      <c r="W177" t="s">
        <v>40</v>
      </c>
      <c r="X177" t="s">
        <v>41</v>
      </c>
      <c r="Y177" t="s">
        <v>42</v>
      </c>
      <c r="Z177" t="s">
        <v>37</v>
      </c>
      <c r="AA177" t="s">
        <v>37</v>
      </c>
      <c r="AB177" t="s">
        <v>37</v>
      </c>
      <c r="AC177" t="s">
        <v>1001</v>
      </c>
      <c r="AD177" t="s">
        <v>37</v>
      </c>
      <c r="AE177" t="s">
        <v>37</v>
      </c>
      <c r="AF177" s="19" t="s">
        <v>6343</v>
      </c>
      <c r="AG177" s="19">
        <v>9106027766</v>
      </c>
      <c r="AH177" t="str">
        <f t="shared" si="2"/>
        <v>9106027766-00033186</v>
      </c>
    </row>
    <row r="178" spans="1:34" x14ac:dyDescent="0.25">
      <c r="A178" s="19">
        <v>9106026499</v>
      </c>
      <c r="B178" s="19" t="s">
        <v>6535</v>
      </c>
      <c r="C178">
        <v>11688650</v>
      </c>
      <c r="D178" t="s">
        <v>1002</v>
      </c>
      <c r="E178" t="s">
        <v>938</v>
      </c>
      <c r="F178" t="s">
        <v>25</v>
      </c>
      <c r="G178" t="s">
        <v>26</v>
      </c>
      <c r="H178" t="s">
        <v>1003</v>
      </c>
      <c r="I178" t="s">
        <v>28</v>
      </c>
      <c r="J178" t="s">
        <v>29</v>
      </c>
      <c r="K178" t="s">
        <v>76</v>
      </c>
      <c r="L178" t="s">
        <v>77</v>
      </c>
      <c r="M178" t="s">
        <v>78</v>
      </c>
      <c r="N178" t="s">
        <v>983</v>
      </c>
      <c r="O178" t="s">
        <v>984</v>
      </c>
      <c r="P178" t="s">
        <v>985</v>
      </c>
      <c r="Q178" t="s">
        <v>37</v>
      </c>
      <c r="R178" t="s">
        <v>37</v>
      </c>
      <c r="S178" t="s">
        <v>37</v>
      </c>
      <c r="T178" t="s">
        <v>37</v>
      </c>
      <c r="U178" t="s">
        <v>38</v>
      </c>
      <c r="V178" t="s">
        <v>39</v>
      </c>
      <c r="W178" t="s">
        <v>40</v>
      </c>
      <c r="X178" t="s">
        <v>41</v>
      </c>
      <c r="Y178" t="s">
        <v>42</v>
      </c>
      <c r="Z178" t="s">
        <v>37</v>
      </c>
      <c r="AA178" t="s">
        <v>37</v>
      </c>
      <c r="AB178" t="s">
        <v>37</v>
      </c>
      <c r="AC178" t="s">
        <v>1004</v>
      </c>
      <c r="AD178" t="s">
        <v>37</v>
      </c>
      <c r="AE178" t="s">
        <v>37</v>
      </c>
      <c r="AF178" s="19" t="s">
        <v>6343</v>
      </c>
      <c r="AG178" s="19">
        <v>9106026499</v>
      </c>
      <c r="AH178" t="str">
        <f t="shared" si="2"/>
        <v>9106026499-00009461</v>
      </c>
    </row>
    <row r="179" spans="1:34" x14ac:dyDescent="0.25">
      <c r="A179" s="19">
        <v>9106028439</v>
      </c>
      <c r="B179" s="19" t="s">
        <v>6613</v>
      </c>
      <c r="C179">
        <v>11689133</v>
      </c>
      <c r="D179" t="s">
        <v>1005</v>
      </c>
      <c r="E179" t="s">
        <v>938</v>
      </c>
      <c r="F179" t="s">
        <v>25</v>
      </c>
      <c r="G179" t="s">
        <v>26</v>
      </c>
      <c r="H179" t="s">
        <v>1006</v>
      </c>
      <c r="I179" t="s">
        <v>28</v>
      </c>
      <c r="J179" t="s">
        <v>29</v>
      </c>
      <c r="K179" t="s">
        <v>1007</v>
      </c>
      <c r="L179" t="s">
        <v>1008</v>
      </c>
      <c r="M179" t="s">
        <v>1009</v>
      </c>
      <c r="N179" t="s">
        <v>33</v>
      </c>
      <c r="O179" t="s">
        <v>34</v>
      </c>
      <c r="P179" t="s">
        <v>35</v>
      </c>
      <c r="Q179" t="s">
        <v>36</v>
      </c>
      <c r="R179" t="s">
        <v>37</v>
      </c>
      <c r="S179" t="s">
        <v>37</v>
      </c>
      <c r="T179" t="s">
        <v>37</v>
      </c>
      <c r="U179" t="s">
        <v>38</v>
      </c>
      <c r="V179" t="s">
        <v>39</v>
      </c>
      <c r="W179" t="s">
        <v>40</v>
      </c>
      <c r="X179" t="s">
        <v>41</v>
      </c>
      <c r="Y179" t="s">
        <v>42</v>
      </c>
      <c r="Z179" t="s">
        <v>37</v>
      </c>
      <c r="AA179" t="s">
        <v>37</v>
      </c>
      <c r="AB179" t="s">
        <v>37</v>
      </c>
      <c r="AC179" t="s">
        <v>1010</v>
      </c>
      <c r="AD179" t="s">
        <v>37</v>
      </c>
      <c r="AE179" t="s">
        <v>37</v>
      </c>
      <c r="AF179" s="19" t="s">
        <v>6343</v>
      </c>
      <c r="AG179" s="19">
        <v>9106028439</v>
      </c>
      <c r="AH179" t="str">
        <f t="shared" si="2"/>
        <v>9106028439-00158370</v>
      </c>
    </row>
    <row r="180" spans="1:34" x14ac:dyDescent="0.25">
      <c r="A180" s="19">
        <v>9106026471</v>
      </c>
      <c r="B180" s="19" t="s">
        <v>6531</v>
      </c>
      <c r="C180">
        <v>11689437</v>
      </c>
      <c r="D180" t="s">
        <v>1011</v>
      </c>
      <c r="E180" t="s">
        <v>938</v>
      </c>
      <c r="F180" t="s">
        <v>25</v>
      </c>
      <c r="G180" t="s">
        <v>26</v>
      </c>
      <c r="H180" t="s">
        <v>1012</v>
      </c>
      <c r="I180" t="s">
        <v>28</v>
      </c>
      <c r="J180" t="s">
        <v>29</v>
      </c>
      <c r="K180" t="s">
        <v>146</v>
      </c>
      <c r="L180" t="s">
        <v>147</v>
      </c>
      <c r="M180" t="s">
        <v>148</v>
      </c>
      <c r="N180" t="s">
        <v>627</v>
      </c>
      <c r="O180" t="s">
        <v>628</v>
      </c>
      <c r="P180" t="s">
        <v>629</v>
      </c>
      <c r="Q180" t="s">
        <v>37</v>
      </c>
      <c r="R180" t="s">
        <v>37</v>
      </c>
      <c r="S180" t="s">
        <v>37</v>
      </c>
      <c r="T180" t="s">
        <v>37</v>
      </c>
      <c r="U180" t="s">
        <v>38</v>
      </c>
      <c r="V180" t="s">
        <v>39</v>
      </c>
      <c r="W180" t="s">
        <v>40</v>
      </c>
      <c r="X180" t="s">
        <v>41</v>
      </c>
      <c r="Y180" t="s">
        <v>42</v>
      </c>
      <c r="Z180" t="s">
        <v>37</v>
      </c>
      <c r="AA180" t="s">
        <v>37</v>
      </c>
      <c r="AB180" t="s">
        <v>37</v>
      </c>
      <c r="AC180" t="s">
        <v>1013</v>
      </c>
      <c r="AD180" t="s">
        <v>37</v>
      </c>
      <c r="AE180" t="s">
        <v>37</v>
      </c>
      <c r="AF180" s="19" t="s">
        <v>6343</v>
      </c>
      <c r="AG180" s="19">
        <v>9106026471</v>
      </c>
      <c r="AH180" t="str">
        <f t="shared" si="2"/>
        <v>9106026471-00010844</v>
      </c>
    </row>
    <row r="181" spans="1:34" x14ac:dyDescent="0.25">
      <c r="A181" s="19">
        <v>9106027906</v>
      </c>
      <c r="B181" s="19" t="s">
        <v>6590</v>
      </c>
      <c r="C181">
        <v>11688715</v>
      </c>
      <c r="D181" t="s">
        <v>1014</v>
      </c>
      <c r="E181" t="s">
        <v>938</v>
      </c>
      <c r="F181" t="s">
        <v>25</v>
      </c>
      <c r="G181" t="s">
        <v>26</v>
      </c>
      <c r="H181" t="s">
        <v>1015</v>
      </c>
      <c r="I181" t="s">
        <v>28</v>
      </c>
      <c r="J181" t="s">
        <v>29</v>
      </c>
      <c r="K181" t="s">
        <v>1016</v>
      </c>
      <c r="L181" t="s">
        <v>1017</v>
      </c>
      <c r="M181" t="s">
        <v>1018</v>
      </c>
      <c r="N181" t="s">
        <v>496</v>
      </c>
      <c r="O181" t="s">
        <v>497</v>
      </c>
      <c r="P181" t="s">
        <v>498</v>
      </c>
      <c r="Q181" t="s">
        <v>37</v>
      </c>
      <c r="R181" t="s">
        <v>37</v>
      </c>
      <c r="S181" t="s">
        <v>37</v>
      </c>
      <c r="T181" t="s">
        <v>37</v>
      </c>
      <c r="U181" t="s">
        <v>38</v>
      </c>
      <c r="V181" t="s">
        <v>39</v>
      </c>
      <c r="W181" t="s">
        <v>40</v>
      </c>
      <c r="X181" t="s">
        <v>41</v>
      </c>
      <c r="Y181" t="s">
        <v>42</v>
      </c>
      <c r="Z181" t="s">
        <v>37</v>
      </c>
      <c r="AA181" t="s">
        <v>37</v>
      </c>
      <c r="AB181" t="s">
        <v>37</v>
      </c>
      <c r="AC181" t="s">
        <v>1019</v>
      </c>
      <c r="AD181" t="s">
        <v>37</v>
      </c>
      <c r="AE181" t="s">
        <v>37</v>
      </c>
      <c r="AF181" s="19" t="s">
        <v>6343</v>
      </c>
      <c r="AG181" s="19">
        <v>9106027906</v>
      </c>
      <c r="AH181" t="str">
        <f t="shared" si="2"/>
        <v>9106027906-00004429</v>
      </c>
    </row>
    <row r="182" spans="1:34" x14ac:dyDescent="0.25">
      <c r="A182" s="19">
        <v>9106028204</v>
      </c>
      <c r="B182" s="19" t="s">
        <v>6602</v>
      </c>
      <c r="C182">
        <v>11687567</v>
      </c>
      <c r="D182" t="s">
        <v>1020</v>
      </c>
      <c r="E182" t="s">
        <v>938</v>
      </c>
      <c r="F182" t="s">
        <v>25</v>
      </c>
      <c r="G182" t="s">
        <v>26</v>
      </c>
      <c r="H182" t="s">
        <v>1021</v>
      </c>
      <c r="I182" t="s">
        <v>28</v>
      </c>
      <c r="J182" t="s">
        <v>29</v>
      </c>
      <c r="K182" t="s">
        <v>1022</v>
      </c>
      <c r="L182" t="s">
        <v>1023</v>
      </c>
      <c r="M182" t="s">
        <v>1024</v>
      </c>
      <c r="N182" t="s">
        <v>897</v>
      </c>
      <c r="O182" t="s">
        <v>898</v>
      </c>
      <c r="P182" t="s">
        <v>899</v>
      </c>
      <c r="Q182" t="s">
        <v>377</v>
      </c>
      <c r="R182" t="s">
        <v>37</v>
      </c>
      <c r="S182" t="s">
        <v>37</v>
      </c>
      <c r="T182" t="s">
        <v>37</v>
      </c>
      <c r="U182" t="s">
        <v>38</v>
      </c>
      <c r="V182" t="s">
        <v>39</v>
      </c>
      <c r="W182" t="s">
        <v>40</v>
      </c>
      <c r="X182" t="s">
        <v>41</v>
      </c>
      <c r="Y182" t="s">
        <v>42</v>
      </c>
      <c r="Z182" t="s">
        <v>37</v>
      </c>
      <c r="AA182" t="s">
        <v>37</v>
      </c>
      <c r="AB182" t="s">
        <v>37</v>
      </c>
      <c r="AC182" t="s">
        <v>1025</v>
      </c>
      <c r="AD182" t="s">
        <v>37</v>
      </c>
      <c r="AE182" t="s">
        <v>37</v>
      </c>
      <c r="AF182" s="19" t="s">
        <v>6343</v>
      </c>
      <c r="AG182" s="19">
        <v>9106028204</v>
      </c>
      <c r="AH182" t="str">
        <f t="shared" si="2"/>
        <v>9106028204-00005702</v>
      </c>
    </row>
    <row r="183" spans="1:34" x14ac:dyDescent="0.25">
      <c r="A183" s="19">
        <v>9106026072</v>
      </c>
      <c r="B183" s="19" t="s">
        <v>6520</v>
      </c>
      <c r="C183">
        <v>11687793</v>
      </c>
      <c r="D183" t="s">
        <v>1026</v>
      </c>
      <c r="E183" t="s">
        <v>938</v>
      </c>
      <c r="F183" t="s">
        <v>25</v>
      </c>
      <c r="G183" t="s">
        <v>26</v>
      </c>
      <c r="H183" t="s">
        <v>1027</v>
      </c>
      <c r="I183" t="s">
        <v>28</v>
      </c>
      <c r="J183" t="s">
        <v>29</v>
      </c>
      <c r="K183" t="s">
        <v>347</v>
      </c>
      <c r="L183" t="s">
        <v>348</v>
      </c>
      <c r="M183" t="s">
        <v>349</v>
      </c>
      <c r="N183" t="s">
        <v>481</v>
      </c>
      <c r="O183" t="s">
        <v>482</v>
      </c>
      <c r="P183" t="s">
        <v>483</v>
      </c>
      <c r="Q183" t="s">
        <v>82</v>
      </c>
      <c r="R183" t="s">
        <v>37</v>
      </c>
      <c r="S183" t="s">
        <v>37</v>
      </c>
      <c r="T183" t="s">
        <v>37</v>
      </c>
      <c r="U183" t="s">
        <v>38</v>
      </c>
      <c r="V183" t="s">
        <v>39</v>
      </c>
      <c r="W183" t="s">
        <v>40</v>
      </c>
      <c r="X183" t="s">
        <v>41</v>
      </c>
      <c r="Y183" t="s">
        <v>42</v>
      </c>
      <c r="Z183" t="s">
        <v>37</v>
      </c>
      <c r="AA183" t="s">
        <v>37</v>
      </c>
      <c r="AB183" t="s">
        <v>37</v>
      </c>
      <c r="AC183" t="s">
        <v>1028</v>
      </c>
      <c r="AD183" t="s">
        <v>37</v>
      </c>
      <c r="AE183" t="s">
        <v>37</v>
      </c>
      <c r="AF183" s="19" t="s">
        <v>6343</v>
      </c>
      <c r="AG183" s="19">
        <v>9106026072</v>
      </c>
      <c r="AH183" t="str">
        <f t="shared" si="2"/>
        <v>9106026072-00010755</v>
      </c>
    </row>
    <row r="184" spans="1:34" x14ac:dyDescent="0.25">
      <c r="A184" s="19">
        <v>9106028308</v>
      </c>
      <c r="B184" s="19" t="s">
        <v>6605</v>
      </c>
      <c r="C184">
        <v>11687187</v>
      </c>
      <c r="D184" t="s">
        <v>1029</v>
      </c>
      <c r="E184" t="s">
        <v>938</v>
      </c>
      <c r="F184" t="s">
        <v>25</v>
      </c>
      <c r="G184" t="s">
        <v>26</v>
      </c>
      <c r="H184" t="s">
        <v>1030</v>
      </c>
      <c r="I184" t="s">
        <v>28</v>
      </c>
      <c r="J184" t="s">
        <v>29</v>
      </c>
      <c r="K184" t="s">
        <v>1031</v>
      </c>
      <c r="L184" t="s">
        <v>1032</v>
      </c>
      <c r="M184" t="s">
        <v>1033</v>
      </c>
      <c r="N184" t="s">
        <v>58</v>
      </c>
      <c r="O184" t="s">
        <v>59</v>
      </c>
      <c r="P184" t="s">
        <v>60</v>
      </c>
      <c r="Q184" t="s">
        <v>37</v>
      </c>
      <c r="R184" t="s">
        <v>37</v>
      </c>
      <c r="S184" t="s">
        <v>37</v>
      </c>
      <c r="T184" t="s">
        <v>37</v>
      </c>
      <c r="U184" t="s">
        <v>38</v>
      </c>
      <c r="V184" t="s">
        <v>39</v>
      </c>
      <c r="W184" t="s">
        <v>40</v>
      </c>
      <c r="X184" t="s">
        <v>41</v>
      </c>
      <c r="Y184" t="s">
        <v>42</v>
      </c>
      <c r="Z184" t="s">
        <v>37</v>
      </c>
      <c r="AA184" t="s">
        <v>37</v>
      </c>
      <c r="AB184" t="s">
        <v>37</v>
      </c>
      <c r="AC184" t="s">
        <v>1034</v>
      </c>
      <c r="AD184" t="s">
        <v>37</v>
      </c>
      <c r="AE184" t="s">
        <v>37</v>
      </c>
      <c r="AF184" s="19" t="s">
        <v>6343</v>
      </c>
      <c r="AG184" s="19">
        <v>9106028308</v>
      </c>
      <c r="AH184" t="str">
        <f t="shared" si="2"/>
        <v>9106028308-00476919</v>
      </c>
    </row>
    <row r="185" spans="1:34" x14ac:dyDescent="0.25">
      <c r="A185" s="19">
        <v>9106026920</v>
      </c>
      <c r="B185" s="19" t="s">
        <v>6556</v>
      </c>
      <c r="C185">
        <v>11688094</v>
      </c>
      <c r="D185" t="s">
        <v>1035</v>
      </c>
      <c r="E185" t="s">
        <v>938</v>
      </c>
      <c r="F185" t="s">
        <v>25</v>
      </c>
      <c r="G185" t="s">
        <v>26</v>
      </c>
      <c r="H185" t="s">
        <v>1036</v>
      </c>
      <c r="I185" t="s">
        <v>28</v>
      </c>
      <c r="J185" t="s">
        <v>29</v>
      </c>
      <c r="K185" t="s">
        <v>368</v>
      </c>
      <c r="L185" t="s">
        <v>369</v>
      </c>
      <c r="M185" t="s">
        <v>370</v>
      </c>
      <c r="N185" t="s">
        <v>101</v>
      </c>
      <c r="O185" t="s">
        <v>102</v>
      </c>
      <c r="P185" t="s">
        <v>103</v>
      </c>
      <c r="Q185" t="s">
        <v>82</v>
      </c>
      <c r="R185" t="s">
        <v>37</v>
      </c>
      <c r="S185" t="s">
        <v>37</v>
      </c>
      <c r="T185" t="s">
        <v>37</v>
      </c>
      <c r="U185" t="s">
        <v>38</v>
      </c>
      <c r="V185" t="s">
        <v>39</v>
      </c>
      <c r="W185" t="s">
        <v>40</v>
      </c>
      <c r="X185" t="s">
        <v>41</v>
      </c>
      <c r="Y185" t="s">
        <v>42</v>
      </c>
      <c r="Z185" t="s">
        <v>37</v>
      </c>
      <c r="AA185" t="s">
        <v>37</v>
      </c>
      <c r="AB185" t="s">
        <v>37</v>
      </c>
      <c r="AC185" t="s">
        <v>1037</v>
      </c>
      <c r="AD185" t="s">
        <v>37</v>
      </c>
      <c r="AE185" t="s">
        <v>37</v>
      </c>
      <c r="AF185" s="19" t="s">
        <v>6343</v>
      </c>
      <c r="AG185" s="19">
        <v>9106026920</v>
      </c>
      <c r="AH185" t="str">
        <f t="shared" si="2"/>
        <v>9106026920-00033157</v>
      </c>
    </row>
    <row r="186" spans="1:34" x14ac:dyDescent="0.25">
      <c r="A186" s="19">
        <v>9106026636</v>
      </c>
      <c r="B186" s="19" t="s">
        <v>6543</v>
      </c>
      <c r="C186">
        <v>11688367</v>
      </c>
      <c r="D186" t="s">
        <v>1038</v>
      </c>
      <c r="E186" t="s">
        <v>938</v>
      </c>
      <c r="F186" t="s">
        <v>25</v>
      </c>
      <c r="G186" t="s">
        <v>26</v>
      </c>
      <c r="H186" t="s">
        <v>1039</v>
      </c>
      <c r="I186" t="s">
        <v>28</v>
      </c>
      <c r="J186" t="s">
        <v>29</v>
      </c>
      <c r="K186" t="s">
        <v>152</v>
      </c>
      <c r="L186" t="s">
        <v>153</v>
      </c>
      <c r="M186" t="s">
        <v>154</v>
      </c>
      <c r="N186" t="s">
        <v>311</v>
      </c>
      <c r="O186" t="s">
        <v>312</v>
      </c>
      <c r="P186" t="s">
        <v>313</v>
      </c>
      <c r="Q186" t="s">
        <v>37</v>
      </c>
      <c r="R186" t="s">
        <v>37</v>
      </c>
      <c r="S186" t="s">
        <v>37</v>
      </c>
      <c r="T186" t="s">
        <v>37</v>
      </c>
      <c r="U186" t="s">
        <v>38</v>
      </c>
      <c r="V186" t="s">
        <v>39</v>
      </c>
      <c r="W186" t="s">
        <v>40</v>
      </c>
      <c r="X186" t="s">
        <v>41</v>
      </c>
      <c r="Y186" t="s">
        <v>42</v>
      </c>
      <c r="Z186" t="s">
        <v>37</v>
      </c>
      <c r="AA186" t="s">
        <v>37</v>
      </c>
      <c r="AB186" t="s">
        <v>37</v>
      </c>
      <c r="AC186" t="s">
        <v>1040</v>
      </c>
      <c r="AD186" t="s">
        <v>37</v>
      </c>
      <c r="AE186" t="s">
        <v>37</v>
      </c>
      <c r="AF186" s="19" t="s">
        <v>6343</v>
      </c>
      <c r="AG186" s="19">
        <v>9106026636</v>
      </c>
      <c r="AH186" t="str">
        <f t="shared" si="2"/>
        <v>9106026636-00010659</v>
      </c>
    </row>
    <row r="187" spans="1:34" x14ac:dyDescent="0.25">
      <c r="A187" s="19">
        <v>9106026222</v>
      </c>
      <c r="B187" s="19" t="s">
        <v>6526</v>
      </c>
      <c r="C187">
        <v>11689574</v>
      </c>
      <c r="D187" t="s">
        <v>1041</v>
      </c>
      <c r="E187" t="s">
        <v>938</v>
      </c>
      <c r="F187" t="s">
        <v>25</v>
      </c>
      <c r="G187" t="s">
        <v>26</v>
      </c>
      <c r="H187" t="s">
        <v>1042</v>
      </c>
      <c r="I187" t="s">
        <v>28</v>
      </c>
      <c r="J187" t="s">
        <v>29</v>
      </c>
      <c r="K187" t="s">
        <v>146</v>
      </c>
      <c r="L187" t="s">
        <v>147</v>
      </c>
      <c r="M187" t="s">
        <v>148</v>
      </c>
      <c r="N187" t="s">
        <v>242</v>
      </c>
      <c r="O187" t="s">
        <v>243</v>
      </c>
      <c r="P187" t="s">
        <v>244</v>
      </c>
      <c r="Q187" t="s">
        <v>37</v>
      </c>
      <c r="R187" t="s">
        <v>37</v>
      </c>
      <c r="S187" t="s">
        <v>37</v>
      </c>
      <c r="T187" t="s">
        <v>37</v>
      </c>
      <c r="U187" t="s">
        <v>38</v>
      </c>
      <c r="V187" t="s">
        <v>39</v>
      </c>
      <c r="W187" t="s">
        <v>40</v>
      </c>
      <c r="X187" t="s">
        <v>41</v>
      </c>
      <c r="Y187" t="s">
        <v>42</v>
      </c>
      <c r="Z187" t="s">
        <v>37</v>
      </c>
      <c r="AA187" t="s">
        <v>37</v>
      </c>
      <c r="AB187" t="s">
        <v>37</v>
      </c>
      <c r="AC187" t="s">
        <v>1043</v>
      </c>
      <c r="AD187" t="s">
        <v>37</v>
      </c>
      <c r="AE187" t="s">
        <v>37</v>
      </c>
      <c r="AF187" s="19" t="s">
        <v>6343</v>
      </c>
      <c r="AG187" s="19">
        <v>9106026222</v>
      </c>
      <c r="AH187" t="str">
        <f t="shared" si="2"/>
        <v>9106026222-00006346</v>
      </c>
    </row>
    <row r="188" spans="1:34" x14ac:dyDescent="0.25">
      <c r="A188" s="19">
        <v>9106024485</v>
      </c>
      <c r="B188" s="19" t="s">
        <v>6459</v>
      </c>
      <c r="C188">
        <v>11686394</v>
      </c>
      <c r="D188" t="s">
        <v>1044</v>
      </c>
      <c r="E188" t="s">
        <v>938</v>
      </c>
      <c r="F188" t="s">
        <v>25</v>
      </c>
      <c r="G188" t="s">
        <v>26</v>
      </c>
      <c r="H188" t="s">
        <v>1045</v>
      </c>
      <c r="I188" t="s">
        <v>28</v>
      </c>
      <c r="J188" t="s">
        <v>29</v>
      </c>
      <c r="K188" t="s">
        <v>146</v>
      </c>
      <c r="L188" t="s">
        <v>147</v>
      </c>
      <c r="M188" t="s">
        <v>148</v>
      </c>
      <c r="N188" t="s">
        <v>58</v>
      </c>
      <c r="O188" t="s">
        <v>59</v>
      </c>
      <c r="P188" t="s">
        <v>60</v>
      </c>
      <c r="Q188" t="s">
        <v>37</v>
      </c>
      <c r="R188" t="s">
        <v>37</v>
      </c>
      <c r="S188" t="s">
        <v>37</v>
      </c>
      <c r="T188" t="s">
        <v>37</v>
      </c>
      <c r="U188" t="s">
        <v>38</v>
      </c>
      <c r="V188" t="s">
        <v>39</v>
      </c>
      <c r="W188" t="s">
        <v>40</v>
      </c>
      <c r="X188" t="s">
        <v>41</v>
      </c>
      <c r="Y188" t="s">
        <v>42</v>
      </c>
      <c r="Z188" t="s">
        <v>37</v>
      </c>
      <c r="AA188" t="s">
        <v>37</v>
      </c>
      <c r="AB188" t="s">
        <v>37</v>
      </c>
      <c r="AC188" t="s">
        <v>1046</v>
      </c>
      <c r="AD188" t="s">
        <v>37</v>
      </c>
      <c r="AE188" t="s">
        <v>37</v>
      </c>
      <c r="AF188" s="19" t="s">
        <v>6343</v>
      </c>
      <c r="AG188" s="19">
        <v>9106024485</v>
      </c>
      <c r="AH188" t="str">
        <f t="shared" si="2"/>
        <v>9106024485-00476233</v>
      </c>
    </row>
    <row r="189" spans="1:34" x14ac:dyDescent="0.25">
      <c r="A189" s="19">
        <v>9106027753</v>
      </c>
      <c r="B189" s="19" t="s">
        <v>6582</v>
      </c>
      <c r="C189">
        <v>11689548</v>
      </c>
      <c r="D189" t="s">
        <v>1047</v>
      </c>
      <c r="E189" t="s">
        <v>938</v>
      </c>
      <c r="F189" t="s">
        <v>25</v>
      </c>
      <c r="G189" t="s">
        <v>26</v>
      </c>
      <c r="H189" t="s">
        <v>1048</v>
      </c>
      <c r="I189" t="s">
        <v>28</v>
      </c>
      <c r="J189" t="s">
        <v>29</v>
      </c>
      <c r="K189" t="s">
        <v>1049</v>
      </c>
      <c r="L189" t="s">
        <v>1050</v>
      </c>
      <c r="M189" t="s">
        <v>1051</v>
      </c>
      <c r="N189" t="s">
        <v>1052</v>
      </c>
      <c r="O189" t="s">
        <v>1053</v>
      </c>
      <c r="P189" t="s">
        <v>1054</v>
      </c>
      <c r="Q189" t="s">
        <v>377</v>
      </c>
      <c r="R189" t="s">
        <v>37</v>
      </c>
      <c r="S189" t="s">
        <v>37</v>
      </c>
      <c r="T189" t="s">
        <v>37</v>
      </c>
      <c r="U189" t="s">
        <v>38</v>
      </c>
      <c r="V189" t="s">
        <v>39</v>
      </c>
      <c r="W189" t="s">
        <v>40</v>
      </c>
      <c r="X189" t="s">
        <v>41</v>
      </c>
      <c r="Y189" t="s">
        <v>42</v>
      </c>
      <c r="Z189" t="s">
        <v>37</v>
      </c>
      <c r="AA189" t="s">
        <v>37</v>
      </c>
      <c r="AB189" t="s">
        <v>37</v>
      </c>
      <c r="AC189" t="s">
        <v>1055</v>
      </c>
      <c r="AD189" t="s">
        <v>37</v>
      </c>
      <c r="AE189" t="s">
        <v>37</v>
      </c>
      <c r="AF189" s="19" t="s">
        <v>6343</v>
      </c>
      <c r="AG189" s="19">
        <v>9106027753</v>
      </c>
      <c r="AH189" t="str">
        <f t="shared" si="2"/>
        <v>9106027753-00002693</v>
      </c>
    </row>
    <row r="190" spans="1:34" x14ac:dyDescent="0.25">
      <c r="A190" s="19">
        <v>9106027124</v>
      </c>
      <c r="B190" s="19" t="s">
        <v>6564</v>
      </c>
      <c r="C190">
        <v>11688923</v>
      </c>
      <c r="D190" t="s">
        <v>1056</v>
      </c>
      <c r="E190" t="s">
        <v>938</v>
      </c>
      <c r="F190" t="s">
        <v>25</v>
      </c>
      <c r="G190" t="s">
        <v>26</v>
      </c>
      <c r="H190" t="s">
        <v>1057</v>
      </c>
      <c r="I190" t="s">
        <v>28</v>
      </c>
      <c r="J190" t="s">
        <v>29</v>
      </c>
      <c r="K190" t="s">
        <v>1058</v>
      </c>
      <c r="L190" t="s">
        <v>1059</v>
      </c>
      <c r="M190" t="s">
        <v>1060</v>
      </c>
      <c r="N190" t="s">
        <v>33</v>
      </c>
      <c r="O190" t="s">
        <v>34</v>
      </c>
      <c r="P190" t="s">
        <v>35</v>
      </c>
      <c r="Q190" t="s">
        <v>36</v>
      </c>
      <c r="R190" t="s">
        <v>37</v>
      </c>
      <c r="S190" t="s">
        <v>37</v>
      </c>
      <c r="T190" t="s">
        <v>37</v>
      </c>
      <c r="U190" t="s">
        <v>38</v>
      </c>
      <c r="V190" t="s">
        <v>39</v>
      </c>
      <c r="W190" t="s">
        <v>40</v>
      </c>
      <c r="X190" t="s">
        <v>41</v>
      </c>
      <c r="Y190" t="s">
        <v>42</v>
      </c>
      <c r="Z190" t="s">
        <v>37</v>
      </c>
      <c r="AA190" t="s">
        <v>37</v>
      </c>
      <c r="AB190" t="s">
        <v>37</v>
      </c>
      <c r="AC190" t="s">
        <v>1061</v>
      </c>
      <c r="AD190" t="s">
        <v>37</v>
      </c>
      <c r="AE190" t="s">
        <v>37</v>
      </c>
      <c r="AF190" s="19" t="s">
        <v>6343</v>
      </c>
      <c r="AG190" s="19">
        <v>9106027124</v>
      </c>
      <c r="AH190" t="str">
        <f t="shared" si="2"/>
        <v>9106027124-00158206</v>
      </c>
    </row>
    <row r="191" spans="1:34" x14ac:dyDescent="0.25">
      <c r="A191" s="19">
        <v>9106026640</v>
      </c>
      <c r="B191" s="19" t="s">
        <v>6540</v>
      </c>
      <c r="C191">
        <v>11687280</v>
      </c>
      <c r="D191" t="s">
        <v>1062</v>
      </c>
      <c r="E191" t="s">
        <v>938</v>
      </c>
      <c r="F191" t="s">
        <v>25</v>
      </c>
      <c r="G191" t="s">
        <v>26</v>
      </c>
      <c r="H191" t="s">
        <v>1063</v>
      </c>
      <c r="I191" t="s">
        <v>28</v>
      </c>
      <c r="J191" t="s">
        <v>29</v>
      </c>
      <c r="K191" t="s">
        <v>152</v>
      </c>
      <c r="L191" t="s">
        <v>153</v>
      </c>
      <c r="M191" t="s">
        <v>154</v>
      </c>
      <c r="N191" t="s">
        <v>374</v>
      </c>
      <c r="O191" t="s">
        <v>375</v>
      </c>
      <c r="P191" t="s">
        <v>376</v>
      </c>
      <c r="Q191" t="s">
        <v>377</v>
      </c>
      <c r="R191" t="s">
        <v>37</v>
      </c>
      <c r="S191" t="s">
        <v>37</v>
      </c>
      <c r="T191" t="s">
        <v>37</v>
      </c>
      <c r="U191" t="s">
        <v>38</v>
      </c>
      <c r="V191" t="s">
        <v>39</v>
      </c>
      <c r="W191" t="s">
        <v>40</v>
      </c>
      <c r="X191" t="s">
        <v>41</v>
      </c>
      <c r="Y191" t="s">
        <v>42</v>
      </c>
      <c r="Z191" t="s">
        <v>37</v>
      </c>
      <c r="AA191" t="s">
        <v>37</v>
      </c>
      <c r="AB191" t="s">
        <v>37</v>
      </c>
      <c r="AC191" t="s">
        <v>1064</v>
      </c>
      <c r="AD191" t="s">
        <v>37</v>
      </c>
      <c r="AE191" t="s">
        <v>37</v>
      </c>
      <c r="AF191" s="19" t="s">
        <v>6343</v>
      </c>
      <c r="AG191" s="19">
        <v>9106026640</v>
      </c>
      <c r="AH191" t="str">
        <f t="shared" si="2"/>
        <v>9106026640-00018541</v>
      </c>
    </row>
    <row r="192" spans="1:34" x14ac:dyDescent="0.25">
      <c r="A192" s="19">
        <v>9106026641</v>
      </c>
      <c r="B192" s="19" t="s">
        <v>6541</v>
      </c>
      <c r="C192">
        <v>11687281</v>
      </c>
      <c r="D192" t="s">
        <v>1065</v>
      </c>
      <c r="E192" t="s">
        <v>938</v>
      </c>
      <c r="F192" t="s">
        <v>25</v>
      </c>
      <c r="G192" t="s">
        <v>26</v>
      </c>
      <c r="H192" t="s">
        <v>1066</v>
      </c>
      <c r="I192" t="s">
        <v>28</v>
      </c>
      <c r="J192" t="s">
        <v>29</v>
      </c>
      <c r="K192" t="s">
        <v>146</v>
      </c>
      <c r="L192" t="s">
        <v>147</v>
      </c>
      <c r="M192" t="s">
        <v>148</v>
      </c>
      <c r="N192" t="s">
        <v>374</v>
      </c>
      <c r="O192" t="s">
        <v>375</v>
      </c>
      <c r="P192" t="s">
        <v>376</v>
      </c>
      <c r="Q192" t="s">
        <v>377</v>
      </c>
      <c r="R192" t="s">
        <v>37</v>
      </c>
      <c r="S192" t="s">
        <v>37</v>
      </c>
      <c r="T192" t="s">
        <v>37</v>
      </c>
      <c r="U192" t="s">
        <v>38</v>
      </c>
      <c r="V192" t="s">
        <v>39</v>
      </c>
      <c r="W192" t="s">
        <v>40</v>
      </c>
      <c r="X192" t="s">
        <v>41</v>
      </c>
      <c r="Y192" t="s">
        <v>42</v>
      </c>
      <c r="Z192" t="s">
        <v>37</v>
      </c>
      <c r="AA192" t="s">
        <v>37</v>
      </c>
      <c r="AB192" t="s">
        <v>37</v>
      </c>
      <c r="AC192" t="s">
        <v>1067</v>
      </c>
      <c r="AD192" t="s">
        <v>37</v>
      </c>
      <c r="AE192" t="s">
        <v>37</v>
      </c>
      <c r="AF192" s="19" t="s">
        <v>6343</v>
      </c>
      <c r="AG192" s="19">
        <v>9106026641</v>
      </c>
      <c r="AH192" t="str">
        <f t="shared" si="2"/>
        <v>9106026641-00018542</v>
      </c>
    </row>
    <row r="193" spans="1:34" x14ac:dyDescent="0.25">
      <c r="A193" s="19">
        <v>9106028061</v>
      </c>
      <c r="B193" s="19" t="s">
        <v>6595</v>
      </c>
      <c r="C193">
        <v>11687094</v>
      </c>
      <c r="D193" t="s">
        <v>1068</v>
      </c>
      <c r="E193" t="s">
        <v>938</v>
      </c>
      <c r="F193" t="s">
        <v>25</v>
      </c>
      <c r="G193" t="s">
        <v>26</v>
      </c>
      <c r="H193" t="s">
        <v>1069</v>
      </c>
      <c r="I193" t="s">
        <v>28</v>
      </c>
      <c r="J193" t="s">
        <v>29</v>
      </c>
      <c r="K193" t="s">
        <v>885</v>
      </c>
      <c r="L193" t="s">
        <v>886</v>
      </c>
      <c r="M193" t="s">
        <v>887</v>
      </c>
      <c r="N193" t="s">
        <v>58</v>
      </c>
      <c r="O193" t="s">
        <v>59</v>
      </c>
      <c r="P193" t="s">
        <v>60</v>
      </c>
      <c r="Q193" t="s">
        <v>37</v>
      </c>
      <c r="R193" t="s">
        <v>37</v>
      </c>
      <c r="S193" t="s">
        <v>37</v>
      </c>
      <c r="T193" t="s">
        <v>37</v>
      </c>
      <c r="U193" t="s">
        <v>38</v>
      </c>
      <c r="V193" t="s">
        <v>39</v>
      </c>
      <c r="W193" t="s">
        <v>40</v>
      </c>
      <c r="X193" t="s">
        <v>41</v>
      </c>
      <c r="Y193" t="s">
        <v>42</v>
      </c>
      <c r="Z193" t="s">
        <v>37</v>
      </c>
      <c r="AA193" t="s">
        <v>37</v>
      </c>
      <c r="AB193" t="s">
        <v>37</v>
      </c>
      <c r="AC193" t="s">
        <v>1070</v>
      </c>
      <c r="AD193" t="s">
        <v>37</v>
      </c>
      <c r="AE193" t="s">
        <v>37</v>
      </c>
      <c r="AF193" s="19" t="s">
        <v>6343</v>
      </c>
      <c r="AG193" s="19">
        <v>9106028061</v>
      </c>
      <c r="AH193" t="str">
        <f t="shared" si="2"/>
        <v>9106028061-00476832</v>
      </c>
    </row>
    <row r="194" spans="1:34" x14ac:dyDescent="0.25">
      <c r="A194" s="19">
        <v>9106027755</v>
      </c>
      <c r="B194" s="19" t="s">
        <v>6583</v>
      </c>
      <c r="C194">
        <v>11687000</v>
      </c>
      <c r="D194" t="s">
        <v>1071</v>
      </c>
      <c r="E194" t="s">
        <v>938</v>
      </c>
      <c r="F194" t="s">
        <v>25</v>
      </c>
      <c r="G194" t="s">
        <v>26</v>
      </c>
      <c r="H194" t="s">
        <v>1072</v>
      </c>
      <c r="I194" t="s">
        <v>28</v>
      </c>
      <c r="J194" t="s">
        <v>29</v>
      </c>
      <c r="K194" t="s">
        <v>1073</v>
      </c>
      <c r="L194" t="s">
        <v>1074</v>
      </c>
      <c r="M194" t="s">
        <v>1075</v>
      </c>
      <c r="N194" t="s">
        <v>58</v>
      </c>
      <c r="O194" t="s">
        <v>59</v>
      </c>
      <c r="P194" t="s">
        <v>60</v>
      </c>
      <c r="Q194" t="s">
        <v>37</v>
      </c>
      <c r="R194" t="s">
        <v>37</v>
      </c>
      <c r="S194" t="s">
        <v>37</v>
      </c>
      <c r="T194" t="s">
        <v>37</v>
      </c>
      <c r="U194" t="s">
        <v>38</v>
      </c>
      <c r="V194" t="s">
        <v>39</v>
      </c>
      <c r="W194" t="s">
        <v>40</v>
      </c>
      <c r="X194" t="s">
        <v>41</v>
      </c>
      <c r="Y194" t="s">
        <v>42</v>
      </c>
      <c r="Z194" t="s">
        <v>37</v>
      </c>
      <c r="AA194" t="s">
        <v>37</v>
      </c>
      <c r="AB194" t="s">
        <v>37</v>
      </c>
      <c r="AC194" t="s">
        <v>1076</v>
      </c>
      <c r="AD194" t="s">
        <v>37</v>
      </c>
      <c r="AE194" t="s">
        <v>37</v>
      </c>
      <c r="AF194" s="19" t="s">
        <v>6343</v>
      </c>
      <c r="AG194" s="19">
        <v>9106027755</v>
      </c>
      <c r="AH194" t="str">
        <f t="shared" si="2"/>
        <v>9106027755-00476749</v>
      </c>
    </row>
    <row r="195" spans="1:34" x14ac:dyDescent="0.25">
      <c r="A195" s="19">
        <v>9106027122</v>
      </c>
      <c r="B195" s="19" t="s">
        <v>6563</v>
      </c>
      <c r="C195">
        <v>11688921</v>
      </c>
      <c r="D195" t="s">
        <v>1077</v>
      </c>
      <c r="E195" t="s">
        <v>938</v>
      </c>
      <c r="F195" t="s">
        <v>25</v>
      </c>
      <c r="G195" t="s">
        <v>26</v>
      </c>
      <c r="H195" t="s">
        <v>1078</v>
      </c>
      <c r="I195" t="s">
        <v>28</v>
      </c>
      <c r="J195" t="s">
        <v>29</v>
      </c>
      <c r="K195" t="s">
        <v>1079</v>
      </c>
      <c r="L195" t="s">
        <v>1080</v>
      </c>
      <c r="M195" t="s">
        <v>1081</v>
      </c>
      <c r="N195" t="s">
        <v>33</v>
      </c>
      <c r="O195" t="s">
        <v>34</v>
      </c>
      <c r="P195" t="s">
        <v>35</v>
      </c>
      <c r="Q195" t="s">
        <v>36</v>
      </c>
      <c r="R195" t="s">
        <v>37</v>
      </c>
      <c r="S195" t="s">
        <v>37</v>
      </c>
      <c r="T195" t="s">
        <v>37</v>
      </c>
      <c r="U195" t="s">
        <v>38</v>
      </c>
      <c r="V195" t="s">
        <v>39</v>
      </c>
      <c r="W195" t="s">
        <v>40</v>
      </c>
      <c r="X195" t="s">
        <v>41</v>
      </c>
      <c r="Y195" t="s">
        <v>42</v>
      </c>
      <c r="Z195" t="s">
        <v>37</v>
      </c>
      <c r="AA195" t="s">
        <v>37</v>
      </c>
      <c r="AB195" t="s">
        <v>37</v>
      </c>
      <c r="AC195" t="s">
        <v>1082</v>
      </c>
      <c r="AD195" t="s">
        <v>37</v>
      </c>
      <c r="AE195" t="s">
        <v>37</v>
      </c>
      <c r="AF195" s="19" t="s">
        <v>6343</v>
      </c>
      <c r="AG195" s="19">
        <v>9106027122</v>
      </c>
      <c r="AH195" t="str">
        <f t="shared" ref="AH195:AH258" si="3">A195&amp;"-"&amp;H195</f>
        <v>9106027122-00158205</v>
      </c>
    </row>
    <row r="196" spans="1:34" x14ac:dyDescent="0.25">
      <c r="A196" s="19">
        <v>9106013465</v>
      </c>
      <c r="B196" s="19" t="s">
        <v>6348</v>
      </c>
      <c r="C196">
        <v>11689434</v>
      </c>
      <c r="D196" t="s">
        <v>1083</v>
      </c>
      <c r="E196" t="s">
        <v>938</v>
      </c>
      <c r="F196" t="s">
        <v>25</v>
      </c>
      <c r="G196" t="s">
        <v>26</v>
      </c>
      <c r="H196" t="s">
        <v>1084</v>
      </c>
      <c r="I196" t="s">
        <v>28</v>
      </c>
      <c r="J196" t="s">
        <v>29</v>
      </c>
      <c r="K196" t="s">
        <v>134</v>
      </c>
      <c r="L196" t="s">
        <v>135</v>
      </c>
      <c r="M196" t="s">
        <v>136</v>
      </c>
      <c r="N196" t="s">
        <v>627</v>
      </c>
      <c r="O196" t="s">
        <v>628</v>
      </c>
      <c r="P196" t="s">
        <v>629</v>
      </c>
      <c r="Q196" t="s">
        <v>37</v>
      </c>
      <c r="R196" t="s">
        <v>37</v>
      </c>
      <c r="S196" t="s">
        <v>37</v>
      </c>
      <c r="T196" t="s">
        <v>37</v>
      </c>
      <c r="U196" t="s">
        <v>38</v>
      </c>
      <c r="V196" t="s">
        <v>39</v>
      </c>
      <c r="W196" t="s">
        <v>40</v>
      </c>
      <c r="X196" t="s">
        <v>41</v>
      </c>
      <c r="Y196" t="s">
        <v>42</v>
      </c>
      <c r="Z196" t="s">
        <v>37</v>
      </c>
      <c r="AA196" t="s">
        <v>37</v>
      </c>
      <c r="AB196" t="s">
        <v>37</v>
      </c>
      <c r="AC196" t="s">
        <v>1085</v>
      </c>
      <c r="AD196" t="s">
        <v>37</v>
      </c>
      <c r="AE196" t="s">
        <v>37</v>
      </c>
      <c r="AF196" s="19" t="s">
        <v>6343</v>
      </c>
      <c r="AG196" s="19">
        <v>9106013465</v>
      </c>
      <c r="AH196" t="str">
        <f t="shared" si="3"/>
        <v>9106013465-00010841</v>
      </c>
    </row>
    <row r="197" spans="1:34" x14ac:dyDescent="0.25">
      <c r="A197" s="19">
        <v>9106027927</v>
      </c>
      <c r="B197" s="19" t="s">
        <v>6589</v>
      </c>
      <c r="C197">
        <v>11689427</v>
      </c>
      <c r="D197" t="s">
        <v>1086</v>
      </c>
      <c r="E197" t="s">
        <v>938</v>
      </c>
      <c r="F197" t="s">
        <v>25</v>
      </c>
      <c r="G197" t="s">
        <v>26</v>
      </c>
      <c r="H197" t="s">
        <v>1087</v>
      </c>
      <c r="I197" t="s">
        <v>28</v>
      </c>
      <c r="J197" t="s">
        <v>29</v>
      </c>
      <c r="K197" t="s">
        <v>717</v>
      </c>
      <c r="L197" t="s">
        <v>718</v>
      </c>
      <c r="M197" t="s">
        <v>719</v>
      </c>
      <c r="N197" t="s">
        <v>1088</v>
      </c>
      <c r="O197" t="s">
        <v>1089</v>
      </c>
      <c r="P197" t="s">
        <v>1090</v>
      </c>
      <c r="Q197" t="s">
        <v>82</v>
      </c>
      <c r="R197" t="s">
        <v>37</v>
      </c>
      <c r="S197" t="s">
        <v>37</v>
      </c>
      <c r="T197" t="s">
        <v>37</v>
      </c>
      <c r="U197" t="s">
        <v>38</v>
      </c>
      <c r="V197" t="s">
        <v>39</v>
      </c>
      <c r="W197" t="s">
        <v>40</v>
      </c>
      <c r="X197" t="s">
        <v>41</v>
      </c>
      <c r="Y197" t="s">
        <v>42</v>
      </c>
      <c r="Z197" t="s">
        <v>37</v>
      </c>
      <c r="AA197" t="s">
        <v>37</v>
      </c>
      <c r="AB197" t="s">
        <v>37</v>
      </c>
      <c r="AC197" t="s">
        <v>1091</v>
      </c>
      <c r="AD197" t="s">
        <v>37</v>
      </c>
      <c r="AE197" t="s">
        <v>37</v>
      </c>
      <c r="AF197" s="19" t="s">
        <v>6343</v>
      </c>
      <c r="AG197" s="19">
        <v>9106027927</v>
      </c>
      <c r="AH197" t="str">
        <f t="shared" si="3"/>
        <v>9106027927-00002512</v>
      </c>
    </row>
    <row r="198" spans="1:34" x14ac:dyDescent="0.25">
      <c r="A198" s="19">
        <v>9106027438</v>
      </c>
      <c r="B198" s="19" t="s">
        <v>6572</v>
      </c>
      <c r="C198">
        <v>11686890</v>
      </c>
      <c r="D198" t="s">
        <v>1092</v>
      </c>
      <c r="E198" t="s">
        <v>938</v>
      </c>
      <c r="F198" t="s">
        <v>25</v>
      </c>
      <c r="G198" t="s">
        <v>26</v>
      </c>
      <c r="H198" t="s">
        <v>1093</v>
      </c>
      <c r="I198" t="s">
        <v>28</v>
      </c>
      <c r="J198" t="s">
        <v>29</v>
      </c>
      <c r="K198" t="s">
        <v>335</v>
      </c>
      <c r="L198" t="s">
        <v>336</v>
      </c>
      <c r="M198" t="s">
        <v>337</v>
      </c>
      <c r="N198" t="s">
        <v>58</v>
      </c>
      <c r="O198" t="s">
        <v>59</v>
      </c>
      <c r="P198" t="s">
        <v>60</v>
      </c>
      <c r="Q198" t="s">
        <v>37</v>
      </c>
      <c r="R198" t="s">
        <v>37</v>
      </c>
      <c r="S198" t="s">
        <v>37</v>
      </c>
      <c r="T198" t="s">
        <v>37</v>
      </c>
      <c r="U198" t="s">
        <v>38</v>
      </c>
      <c r="V198" t="s">
        <v>39</v>
      </c>
      <c r="W198" t="s">
        <v>40</v>
      </c>
      <c r="X198" t="s">
        <v>41</v>
      </c>
      <c r="Y198" t="s">
        <v>42</v>
      </c>
      <c r="Z198" t="s">
        <v>37</v>
      </c>
      <c r="AA198" t="s">
        <v>37</v>
      </c>
      <c r="AB198" t="s">
        <v>37</v>
      </c>
      <c r="AC198" t="s">
        <v>1094</v>
      </c>
      <c r="AD198" t="s">
        <v>37</v>
      </c>
      <c r="AE198" t="s">
        <v>37</v>
      </c>
      <c r="AF198" s="19" t="s">
        <v>6343</v>
      </c>
      <c r="AG198" s="19">
        <v>9106027438</v>
      </c>
      <c r="AH198" t="str">
        <f t="shared" si="3"/>
        <v>9106027438-00476656</v>
      </c>
    </row>
    <row r="199" spans="1:34" x14ac:dyDescent="0.25">
      <c r="A199" s="19">
        <v>9106027173</v>
      </c>
      <c r="B199" s="19" t="s">
        <v>6565</v>
      </c>
      <c r="C199">
        <v>11686787</v>
      </c>
      <c r="D199" t="s">
        <v>1095</v>
      </c>
      <c r="E199" t="s">
        <v>938</v>
      </c>
      <c r="F199" t="s">
        <v>25</v>
      </c>
      <c r="G199" t="s">
        <v>26</v>
      </c>
      <c r="H199" t="s">
        <v>1096</v>
      </c>
      <c r="I199" t="s">
        <v>28</v>
      </c>
      <c r="J199" t="s">
        <v>29</v>
      </c>
      <c r="K199" t="s">
        <v>1097</v>
      </c>
      <c r="L199" t="s">
        <v>1098</v>
      </c>
      <c r="M199" t="s">
        <v>1099</v>
      </c>
      <c r="N199" t="s">
        <v>58</v>
      </c>
      <c r="O199" t="s">
        <v>59</v>
      </c>
      <c r="P199" t="s">
        <v>60</v>
      </c>
      <c r="Q199" t="s">
        <v>37</v>
      </c>
      <c r="R199" t="s">
        <v>37</v>
      </c>
      <c r="S199" t="s">
        <v>37</v>
      </c>
      <c r="T199" t="s">
        <v>37</v>
      </c>
      <c r="U199" t="s">
        <v>38</v>
      </c>
      <c r="V199" t="s">
        <v>39</v>
      </c>
      <c r="W199" t="s">
        <v>40</v>
      </c>
      <c r="X199" t="s">
        <v>41</v>
      </c>
      <c r="Y199" t="s">
        <v>42</v>
      </c>
      <c r="Z199" t="s">
        <v>37</v>
      </c>
      <c r="AA199" t="s">
        <v>37</v>
      </c>
      <c r="AB199" t="s">
        <v>37</v>
      </c>
      <c r="AC199" t="s">
        <v>1100</v>
      </c>
      <c r="AD199" t="s">
        <v>37</v>
      </c>
      <c r="AE199" t="s">
        <v>37</v>
      </c>
      <c r="AF199" s="19" t="s">
        <v>6343</v>
      </c>
      <c r="AG199" s="19">
        <v>9106027173</v>
      </c>
      <c r="AH199" t="str">
        <f t="shared" si="3"/>
        <v>9106027173-00476570</v>
      </c>
    </row>
    <row r="200" spans="1:34" x14ac:dyDescent="0.25">
      <c r="A200" s="19">
        <v>9106027660</v>
      </c>
      <c r="B200" s="19" t="s">
        <v>6578</v>
      </c>
      <c r="C200">
        <v>11689012</v>
      </c>
      <c r="D200" t="s">
        <v>1101</v>
      </c>
      <c r="E200" t="s">
        <v>938</v>
      </c>
      <c r="F200" t="s">
        <v>25</v>
      </c>
      <c r="G200" t="s">
        <v>26</v>
      </c>
      <c r="H200" t="s">
        <v>1102</v>
      </c>
      <c r="I200" t="s">
        <v>28</v>
      </c>
      <c r="J200" t="s">
        <v>29</v>
      </c>
      <c r="K200" t="s">
        <v>1103</v>
      </c>
      <c r="L200" t="s">
        <v>1104</v>
      </c>
      <c r="M200" t="s">
        <v>1105</v>
      </c>
      <c r="N200" t="s">
        <v>33</v>
      </c>
      <c r="O200" t="s">
        <v>34</v>
      </c>
      <c r="P200" t="s">
        <v>35</v>
      </c>
      <c r="Q200" t="s">
        <v>36</v>
      </c>
      <c r="R200" t="s">
        <v>37</v>
      </c>
      <c r="S200" t="s">
        <v>37</v>
      </c>
      <c r="T200" t="s">
        <v>37</v>
      </c>
      <c r="U200" t="s">
        <v>38</v>
      </c>
      <c r="V200" t="s">
        <v>39</v>
      </c>
      <c r="W200" t="s">
        <v>40</v>
      </c>
      <c r="X200" t="s">
        <v>41</v>
      </c>
      <c r="Y200" t="s">
        <v>42</v>
      </c>
      <c r="Z200" t="s">
        <v>37</v>
      </c>
      <c r="AA200" t="s">
        <v>37</v>
      </c>
      <c r="AB200" t="s">
        <v>37</v>
      </c>
      <c r="AC200" t="s">
        <v>1106</v>
      </c>
      <c r="AD200" t="s">
        <v>37</v>
      </c>
      <c r="AE200" t="s">
        <v>37</v>
      </c>
      <c r="AF200" s="19" t="s">
        <v>6343</v>
      </c>
      <c r="AG200" s="19">
        <v>9106027660</v>
      </c>
      <c r="AH200" t="str">
        <f t="shared" si="3"/>
        <v>9106027660-00158276</v>
      </c>
    </row>
    <row r="201" spans="1:34" x14ac:dyDescent="0.25">
      <c r="A201" s="19">
        <v>9106027644</v>
      </c>
      <c r="B201" s="19" t="s">
        <v>6577</v>
      </c>
      <c r="C201">
        <v>11689009</v>
      </c>
      <c r="D201" t="s">
        <v>1107</v>
      </c>
      <c r="E201" t="s">
        <v>938</v>
      </c>
      <c r="F201" t="s">
        <v>25</v>
      </c>
      <c r="G201" t="s">
        <v>26</v>
      </c>
      <c r="H201" t="s">
        <v>1108</v>
      </c>
      <c r="I201" t="s">
        <v>28</v>
      </c>
      <c r="J201" t="s">
        <v>29</v>
      </c>
      <c r="K201" t="s">
        <v>1109</v>
      </c>
      <c r="L201" t="s">
        <v>1110</v>
      </c>
      <c r="M201" t="s">
        <v>1111</v>
      </c>
      <c r="N201" t="s">
        <v>33</v>
      </c>
      <c r="O201" t="s">
        <v>34</v>
      </c>
      <c r="P201" t="s">
        <v>35</v>
      </c>
      <c r="Q201" t="s">
        <v>36</v>
      </c>
      <c r="R201" t="s">
        <v>37</v>
      </c>
      <c r="S201" t="s">
        <v>37</v>
      </c>
      <c r="T201" t="s">
        <v>37</v>
      </c>
      <c r="U201" t="s">
        <v>38</v>
      </c>
      <c r="V201" t="s">
        <v>39</v>
      </c>
      <c r="W201" t="s">
        <v>40</v>
      </c>
      <c r="X201" t="s">
        <v>41</v>
      </c>
      <c r="Y201" t="s">
        <v>42</v>
      </c>
      <c r="Z201" t="s">
        <v>37</v>
      </c>
      <c r="AA201" t="s">
        <v>37</v>
      </c>
      <c r="AB201" t="s">
        <v>37</v>
      </c>
      <c r="AC201" t="s">
        <v>1112</v>
      </c>
      <c r="AD201" t="s">
        <v>37</v>
      </c>
      <c r="AE201" t="s">
        <v>37</v>
      </c>
      <c r="AF201" s="19" t="s">
        <v>6343</v>
      </c>
      <c r="AG201" s="19">
        <v>9106027644</v>
      </c>
      <c r="AH201" t="str">
        <f t="shared" si="3"/>
        <v>9106027644-00158274</v>
      </c>
    </row>
    <row r="202" spans="1:34" x14ac:dyDescent="0.25">
      <c r="A202" s="19">
        <v>9106028400</v>
      </c>
      <c r="B202" s="19" t="s">
        <v>6611</v>
      </c>
      <c r="C202">
        <v>11687359</v>
      </c>
      <c r="D202" t="s">
        <v>1113</v>
      </c>
      <c r="E202" t="s">
        <v>938</v>
      </c>
      <c r="F202" t="s">
        <v>25</v>
      </c>
      <c r="G202" t="s">
        <v>26</v>
      </c>
      <c r="H202" t="s">
        <v>1114</v>
      </c>
      <c r="I202" t="s">
        <v>28</v>
      </c>
      <c r="J202" t="s">
        <v>29</v>
      </c>
      <c r="K202" t="s">
        <v>335</v>
      </c>
      <c r="L202" t="s">
        <v>336</v>
      </c>
      <c r="M202" t="s">
        <v>337</v>
      </c>
      <c r="N202" t="s">
        <v>441</v>
      </c>
      <c r="O202" t="s">
        <v>442</v>
      </c>
      <c r="P202" t="s">
        <v>443</v>
      </c>
      <c r="Q202" t="s">
        <v>82</v>
      </c>
      <c r="R202" t="s">
        <v>37</v>
      </c>
      <c r="S202" t="s">
        <v>37</v>
      </c>
      <c r="T202" t="s">
        <v>37</v>
      </c>
      <c r="U202" t="s">
        <v>38</v>
      </c>
      <c r="V202" t="s">
        <v>39</v>
      </c>
      <c r="W202" t="s">
        <v>40</v>
      </c>
      <c r="X202" t="s">
        <v>41</v>
      </c>
      <c r="Y202" t="s">
        <v>42</v>
      </c>
      <c r="Z202" t="s">
        <v>37</v>
      </c>
      <c r="AA202" t="s">
        <v>37</v>
      </c>
      <c r="AB202" t="s">
        <v>37</v>
      </c>
      <c r="AC202" t="s">
        <v>1115</v>
      </c>
      <c r="AD202" t="s">
        <v>37</v>
      </c>
      <c r="AE202" t="s">
        <v>37</v>
      </c>
      <c r="AF202" s="19" t="s">
        <v>6343</v>
      </c>
      <c r="AG202" s="19">
        <v>9106028400</v>
      </c>
      <c r="AH202" t="str">
        <f t="shared" si="3"/>
        <v>9106028400-00028587</v>
      </c>
    </row>
    <row r="203" spans="1:34" x14ac:dyDescent="0.25">
      <c r="A203" s="19">
        <v>9106026807</v>
      </c>
      <c r="B203" s="19" t="s">
        <v>6549</v>
      </c>
      <c r="C203">
        <v>11688391</v>
      </c>
      <c r="D203" t="s">
        <v>1116</v>
      </c>
      <c r="E203" t="s">
        <v>938</v>
      </c>
      <c r="F203" t="s">
        <v>25</v>
      </c>
      <c r="G203" t="s">
        <v>26</v>
      </c>
      <c r="H203" t="s">
        <v>1117</v>
      </c>
      <c r="I203" t="s">
        <v>28</v>
      </c>
      <c r="J203" t="s">
        <v>29</v>
      </c>
      <c r="K203" t="s">
        <v>182</v>
      </c>
      <c r="L203" t="s">
        <v>183</v>
      </c>
      <c r="M203" t="s">
        <v>184</v>
      </c>
      <c r="N203" t="s">
        <v>1118</v>
      </c>
      <c r="O203" t="s">
        <v>1119</v>
      </c>
      <c r="P203" t="s">
        <v>1120</v>
      </c>
      <c r="Q203" t="s">
        <v>37</v>
      </c>
      <c r="R203" t="s">
        <v>37</v>
      </c>
      <c r="S203" t="s">
        <v>37</v>
      </c>
      <c r="T203" t="s">
        <v>37</v>
      </c>
      <c r="U203" t="s">
        <v>38</v>
      </c>
      <c r="V203" t="s">
        <v>39</v>
      </c>
      <c r="W203" t="s">
        <v>40</v>
      </c>
      <c r="X203" t="s">
        <v>41</v>
      </c>
      <c r="Y203" t="s">
        <v>42</v>
      </c>
      <c r="Z203" t="s">
        <v>37</v>
      </c>
      <c r="AA203" t="s">
        <v>37</v>
      </c>
      <c r="AB203" t="s">
        <v>37</v>
      </c>
      <c r="AC203" t="s">
        <v>1121</v>
      </c>
      <c r="AD203" t="s">
        <v>37</v>
      </c>
      <c r="AE203" t="s">
        <v>37</v>
      </c>
      <c r="AF203" s="19" t="s">
        <v>6343</v>
      </c>
      <c r="AG203" s="19">
        <v>9106026807</v>
      </c>
      <c r="AH203" t="str">
        <f t="shared" si="3"/>
        <v>9106026807-00008725</v>
      </c>
    </row>
    <row r="204" spans="1:34" x14ac:dyDescent="0.25">
      <c r="A204" s="19">
        <v>9106028165</v>
      </c>
      <c r="B204" s="19" t="s">
        <v>6600</v>
      </c>
      <c r="C204">
        <v>11687542</v>
      </c>
      <c r="D204" t="s">
        <v>1122</v>
      </c>
      <c r="E204" t="s">
        <v>938</v>
      </c>
      <c r="F204" t="s">
        <v>25</v>
      </c>
      <c r="G204" t="s">
        <v>26</v>
      </c>
      <c r="H204" t="s">
        <v>1123</v>
      </c>
      <c r="I204" t="s">
        <v>28</v>
      </c>
      <c r="J204" t="s">
        <v>29</v>
      </c>
      <c r="K204" t="s">
        <v>146</v>
      </c>
      <c r="L204" t="s">
        <v>147</v>
      </c>
      <c r="M204" t="s">
        <v>148</v>
      </c>
      <c r="N204" t="s">
        <v>323</v>
      </c>
      <c r="O204" t="s">
        <v>324</v>
      </c>
      <c r="P204" t="s">
        <v>325</v>
      </c>
      <c r="Q204" t="s">
        <v>37</v>
      </c>
      <c r="R204" t="s">
        <v>37</v>
      </c>
      <c r="S204" t="s">
        <v>37</v>
      </c>
      <c r="T204" t="s">
        <v>37</v>
      </c>
      <c r="U204" t="s">
        <v>38</v>
      </c>
      <c r="V204" t="s">
        <v>39</v>
      </c>
      <c r="W204" t="s">
        <v>40</v>
      </c>
      <c r="X204" t="s">
        <v>41</v>
      </c>
      <c r="Y204" t="s">
        <v>42</v>
      </c>
      <c r="Z204" t="s">
        <v>37</v>
      </c>
      <c r="AA204" t="s">
        <v>37</v>
      </c>
      <c r="AB204" t="s">
        <v>37</v>
      </c>
      <c r="AC204" t="s">
        <v>1124</v>
      </c>
      <c r="AD204" t="s">
        <v>37</v>
      </c>
      <c r="AE204" t="s">
        <v>37</v>
      </c>
      <c r="AF204" s="19" t="s">
        <v>6343</v>
      </c>
      <c r="AG204" s="19">
        <v>9106028165</v>
      </c>
      <c r="AH204" t="str">
        <f t="shared" si="3"/>
        <v>9106028165-00014147</v>
      </c>
    </row>
    <row r="205" spans="1:34" x14ac:dyDescent="0.25">
      <c r="A205" s="19">
        <v>9106026545</v>
      </c>
      <c r="B205" s="19" t="s">
        <v>6538</v>
      </c>
      <c r="C205">
        <v>11686584</v>
      </c>
      <c r="D205" t="s">
        <v>1125</v>
      </c>
      <c r="E205" t="s">
        <v>938</v>
      </c>
      <c r="F205" t="s">
        <v>25</v>
      </c>
      <c r="G205" t="s">
        <v>26</v>
      </c>
      <c r="H205" t="s">
        <v>1126</v>
      </c>
      <c r="I205" t="s">
        <v>28</v>
      </c>
      <c r="J205" t="s">
        <v>29</v>
      </c>
      <c r="K205" t="s">
        <v>152</v>
      </c>
      <c r="L205" t="s">
        <v>153</v>
      </c>
      <c r="M205" t="s">
        <v>154</v>
      </c>
      <c r="N205" t="s">
        <v>58</v>
      </c>
      <c r="O205" t="s">
        <v>59</v>
      </c>
      <c r="P205" t="s">
        <v>60</v>
      </c>
      <c r="Q205" t="s">
        <v>37</v>
      </c>
      <c r="R205" t="s">
        <v>37</v>
      </c>
      <c r="S205" t="s">
        <v>37</v>
      </c>
      <c r="T205" t="s">
        <v>37</v>
      </c>
      <c r="U205" t="s">
        <v>38</v>
      </c>
      <c r="V205" t="s">
        <v>39</v>
      </c>
      <c r="W205" t="s">
        <v>40</v>
      </c>
      <c r="X205" t="s">
        <v>41</v>
      </c>
      <c r="Y205" t="s">
        <v>42</v>
      </c>
      <c r="Z205" t="s">
        <v>37</v>
      </c>
      <c r="AA205" t="s">
        <v>37</v>
      </c>
      <c r="AB205" t="s">
        <v>37</v>
      </c>
      <c r="AC205" t="s">
        <v>1127</v>
      </c>
      <c r="AD205" t="s">
        <v>37</v>
      </c>
      <c r="AE205" t="s">
        <v>37</v>
      </c>
      <c r="AF205" s="19" t="s">
        <v>6343</v>
      </c>
      <c r="AG205" s="19">
        <v>9106026545</v>
      </c>
      <c r="AH205" t="str">
        <f t="shared" si="3"/>
        <v>9106026545-00476396</v>
      </c>
    </row>
    <row r="206" spans="1:34" x14ac:dyDescent="0.25">
      <c r="A206" s="19">
        <v>9106028560</v>
      </c>
      <c r="B206" s="19" t="s">
        <v>6620</v>
      </c>
      <c r="C206">
        <v>11687263</v>
      </c>
      <c r="D206" t="s">
        <v>1128</v>
      </c>
      <c r="E206" t="s">
        <v>938</v>
      </c>
      <c r="F206" t="s">
        <v>25</v>
      </c>
      <c r="G206" t="s">
        <v>26</v>
      </c>
      <c r="H206" t="s">
        <v>1129</v>
      </c>
      <c r="I206" t="s">
        <v>28</v>
      </c>
      <c r="J206" t="s">
        <v>29</v>
      </c>
      <c r="K206" t="s">
        <v>1130</v>
      </c>
      <c r="L206" t="s">
        <v>1131</v>
      </c>
      <c r="M206" t="s">
        <v>1132</v>
      </c>
      <c r="N206" t="s">
        <v>58</v>
      </c>
      <c r="O206" t="s">
        <v>59</v>
      </c>
      <c r="P206" t="s">
        <v>60</v>
      </c>
      <c r="Q206" t="s">
        <v>37</v>
      </c>
      <c r="R206" t="s">
        <v>37</v>
      </c>
      <c r="S206" t="s">
        <v>37</v>
      </c>
      <c r="T206" t="s">
        <v>37</v>
      </c>
      <c r="U206" t="s">
        <v>38</v>
      </c>
      <c r="V206" t="s">
        <v>39</v>
      </c>
      <c r="W206" t="s">
        <v>40</v>
      </c>
      <c r="X206" t="s">
        <v>41</v>
      </c>
      <c r="Y206" t="s">
        <v>42</v>
      </c>
      <c r="Z206" t="s">
        <v>37</v>
      </c>
      <c r="AA206" t="s">
        <v>37</v>
      </c>
      <c r="AB206" t="s">
        <v>37</v>
      </c>
      <c r="AC206" t="s">
        <v>1133</v>
      </c>
      <c r="AD206" t="s">
        <v>37</v>
      </c>
      <c r="AE206" t="s">
        <v>37</v>
      </c>
      <c r="AF206" s="19" t="s">
        <v>6343</v>
      </c>
      <c r="AG206" s="19">
        <v>9106028560</v>
      </c>
      <c r="AH206" t="str">
        <f t="shared" si="3"/>
        <v>9106028560-00476992</v>
      </c>
    </row>
    <row r="207" spans="1:34" x14ac:dyDescent="0.25">
      <c r="A207" s="19">
        <v>9106026990</v>
      </c>
      <c r="B207" s="19" t="s">
        <v>6557</v>
      </c>
      <c r="C207">
        <v>11687451</v>
      </c>
      <c r="D207" t="s">
        <v>1134</v>
      </c>
      <c r="E207" t="s">
        <v>938</v>
      </c>
      <c r="F207" t="s">
        <v>25</v>
      </c>
      <c r="G207" t="s">
        <v>26</v>
      </c>
      <c r="H207" t="s">
        <v>1135</v>
      </c>
      <c r="I207" t="s">
        <v>28</v>
      </c>
      <c r="J207" t="s">
        <v>29</v>
      </c>
      <c r="K207" t="s">
        <v>1136</v>
      </c>
      <c r="L207" t="s">
        <v>1137</v>
      </c>
      <c r="M207" t="s">
        <v>1138</v>
      </c>
      <c r="N207" t="s">
        <v>79</v>
      </c>
      <c r="O207" t="s">
        <v>80</v>
      </c>
      <c r="P207" t="s">
        <v>81</v>
      </c>
      <c r="Q207" t="s">
        <v>82</v>
      </c>
      <c r="R207" t="s">
        <v>37</v>
      </c>
      <c r="S207" t="s">
        <v>37</v>
      </c>
      <c r="T207" t="s">
        <v>37</v>
      </c>
      <c r="U207" t="s">
        <v>38</v>
      </c>
      <c r="V207" t="s">
        <v>39</v>
      </c>
      <c r="W207" t="s">
        <v>40</v>
      </c>
      <c r="X207" t="s">
        <v>41</v>
      </c>
      <c r="Y207" t="s">
        <v>42</v>
      </c>
      <c r="Z207" t="s">
        <v>37</v>
      </c>
      <c r="AA207" t="s">
        <v>37</v>
      </c>
      <c r="AB207" t="s">
        <v>37</v>
      </c>
      <c r="AC207" t="s">
        <v>1139</v>
      </c>
      <c r="AD207" t="s">
        <v>37</v>
      </c>
      <c r="AE207" t="s">
        <v>37</v>
      </c>
      <c r="AF207" s="19" t="s">
        <v>6343</v>
      </c>
      <c r="AG207" s="19">
        <v>9106026990</v>
      </c>
      <c r="AH207" t="str">
        <f t="shared" si="3"/>
        <v>9106026990-00046920</v>
      </c>
    </row>
    <row r="208" spans="1:34" x14ac:dyDescent="0.25">
      <c r="A208" s="19">
        <v>9106027966</v>
      </c>
      <c r="B208" s="19" t="s">
        <v>6591</v>
      </c>
      <c r="C208">
        <v>11687538</v>
      </c>
      <c r="D208" t="s">
        <v>1140</v>
      </c>
      <c r="E208" t="s">
        <v>938</v>
      </c>
      <c r="F208" t="s">
        <v>25</v>
      </c>
      <c r="G208" t="s">
        <v>26</v>
      </c>
      <c r="H208" t="s">
        <v>1141</v>
      </c>
      <c r="I208" t="s">
        <v>28</v>
      </c>
      <c r="J208" t="s">
        <v>29</v>
      </c>
      <c r="K208" t="s">
        <v>1142</v>
      </c>
      <c r="L208" t="s">
        <v>1143</v>
      </c>
      <c r="M208" t="s">
        <v>1144</v>
      </c>
      <c r="N208" t="s">
        <v>323</v>
      </c>
      <c r="O208" t="s">
        <v>324</v>
      </c>
      <c r="P208" t="s">
        <v>325</v>
      </c>
      <c r="Q208" t="s">
        <v>37</v>
      </c>
      <c r="R208" t="s">
        <v>37</v>
      </c>
      <c r="S208" t="s">
        <v>37</v>
      </c>
      <c r="T208" t="s">
        <v>37</v>
      </c>
      <c r="U208" t="s">
        <v>38</v>
      </c>
      <c r="V208" t="s">
        <v>39</v>
      </c>
      <c r="W208" t="s">
        <v>40</v>
      </c>
      <c r="X208" t="s">
        <v>41</v>
      </c>
      <c r="Y208" t="s">
        <v>42</v>
      </c>
      <c r="Z208" t="s">
        <v>37</v>
      </c>
      <c r="AA208" t="s">
        <v>37</v>
      </c>
      <c r="AB208" t="s">
        <v>37</v>
      </c>
      <c r="AC208" t="s">
        <v>1145</v>
      </c>
      <c r="AD208" t="s">
        <v>37</v>
      </c>
      <c r="AE208" t="s">
        <v>37</v>
      </c>
      <c r="AF208" s="19" t="s">
        <v>6343</v>
      </c>
      <c r="AG208" s="19">
        <v>9106027966</v>
      </c>
      <c r="AH208" t="str">
        <f t="shared" si="3"/>
        <v>9106027966-00014143</v>
      </c>
    </row>
    <row r="209" spans="1:34" x14ac:dyDescent="0.25">
      <c r="A209" s="19">
        <v>9106027555</v>
      </c>
      <c r="B209" s="19" t="s">
        <v>6576</v>
      </c>
      <c r="C209">
        <v>11688146</v>
      </c>
      <c r="D209" t="s">
        <v>1146</v>
      </c>
      <c r="E209" t="s">
        <v>938</v>
      </c>
      <c r="F209" t="s">
        <v>25</v>
      </c>
      <c r="G209" t="s">
        <v>26</v>
      </c>
      <c r="H209" t="s">
        <v>1147</v>
      </c>
      <c r="I209" t="s">
        <v>28</v>
      </c>
      <c r="J209" t="s">
        <v>29</v>
      </c>
      <c r="K209" t="s">
        <v>188</v>
      </c>
      <c r="L209" t="s">
        <v>189</v>
      </c>
      <c r="M209" t="s">
        <v>190</v>
      </c>
      <c r="N209" t="s">
        <v>101</v>
      </c>
      <c r="O209" t="s">
        <v>102</v>
      </c>
      <c r="P209" t="s">
        <v>103</v>
      </c>
      <c r="Q209" t="s">
        <v>82</v>
      </c>
      <c r="R209" t="s">
        <v>37</v>
      </c>
      <c r="S209" t="s">
        <v>37</v>
      </c>
      <c r="T209" t="s">
        <v>37</v>
      </c>
      <c r="U209" t="s">
        <v>38</v>
      </c>
      <c r="V209" t="s">
        <v>39</v>
      </c>
      <c r="W209" t="s">
        <v>40</v>
      </c>
      <c r="X209" t="s">
        <v>41</v>
      </c>
      <c r="Y209" t="s">
        <v>42</v>
      </c>
      <c r="Z209" t="s">
        <v>37</v>
      </c>
      <c r="AA209" t="s">
        <v>37</v>
      </c>
      <c r="AB209" t="s">
        <v>37</v>
      </c>
      <c r="AC209" t="s">
        <v>1148</v>
      </c>
      <c r="AD209" t="s">
        <v>37</v>
      </c>
      <c r="AE209" t="s">
        <v>37</v>
      </c>
      <c r="AF209" s="19" t="s">
        <v>6343</v>
      </c>
      <c r="AG209" s="19">
        <v>9106027555</v>
      </c>
      <c r="AH209" t="str">
        <f t="shared" si="3"/>
        <v>9106027555-00033181</v>
      </c>
    </row>
    <row r="210" spans="1:34" x14ac:dyDescent="0.25">
      <c r="A210" s="19">
        <v>9106026916</v>
      </c>
      <c r="B210" s="19" t="s">
        <v>6555</v>
      </c>
      <c r="C210">
        <v>11687446</v>
      </c>
      <c r="D210" t="s">
        <v>1149</v>
      </c>
      <c r="E210" t="s">
        <v>938</v>
      </c>
      <c r="F210" t="s">
        <v>25</v>
      </c>
      <c r="G210" t="s">
        <v>26</v>
      </c>
      <c r="H210" t="s">
        <v>1150</v>
      </c>
      <c r="I210" t="s">
        <v>28</v>
      </c>
      <c r="J210" t="s">
        <v>29</v>
      </c>
      <c r="K210" t="s">
        <v>1151</v>
      </c>
      <c r="L210" t="s">
        <v>1152</v>
      </c>
      <c r="M210" t="s">
        <v>1153</v>
      </c>
      <c r="N210" t="s">
        <v>79</v>
      </c>
      <c r="O210" t="s">
        <v>80</v>
      </c>
      <c r="P210" t="s">
        <v>81</v>
      </c>
      <c r="Q210" t="s">
        <v>82</v>
      </c>
      <c r="R210" t="s">
        <v>37</v>
      </c>
      <c r="S210" t="s">
        <v>37</v>
      </c>
      <c r="T210" t="s">
        <v>37</v>
      </c>
      <c r="U210" t="s">
        <v>38</v>
      </c>
      <c r="V210" t="s">
        <v>39</v>
      </c>
      <c r="W210" t="s">
        <v>40</v>
      </c>
      <c r="X210" t="s">
        <v>41</v>
      </c>
      <c r="Y210" t="s">
        <v>42</v>
      </c>
      <c r="Z210" t="s">
        <v>37</v>
      </c>
      <c r="AA210" t="s">
        <v>37</v>
      </c>
      <c r="AB210" t="s">
        <v>37</v>
      </c>
      <c r="AC210" t="s">
        <v>1154</v>
      </c>
      <c r="AD210" t="s">
        <v>37</v>
      </c>
      <c r="AE210" t="s">
        <v>37</v>
      </c>
      <c r="AF210" s="19" t="s">
        <v>6343</v>
      </c>
      <c r="AG210" s="19">
        <v>9106026916</v>
      </c>
      <c r="AH210" t="str">
        <f t="shared" si="3"/>
        <v>9106026916-00046916</v>
      </c>
    </row>
    <row r="211" spans="1:34" x14ac:dyDescent="0.25">
      <c r="A211" s="19">
        <v>9106028349</v>
      </c>
      <c r="B211" s="19" t="s">
        <v>6607</v>
      </c>
      <c r="C211">
        <v>11688281</v>
      </c>
      <c r="D211" t="s">
        <v>1155</v>
      </c>
      <c r="E211" t="s">
        <v>938</v>
      </c>
      <c r="F211" t="s">
        <v>25</v>
      </c>
      <c r="G211" t="s">
        <v>26</v>
      </c>
      <c r="H211" t="s">
        <v>1156</v>
      </c>
      <c r="I211" t="s">
        <v>28</v>
      </c>
      <c r="J211" t="s">
        <v>29</v>
      </c>
      <c r="K211" t="s">
        <v>368</v>
      </c>
      <c r="L211" t="s">
        <v>369</v>
      </c>
      <c r="M211" t="s">
        <v>370</v>
      </c>
      <c r="N211" t="s">
        <v>89</v>
      </c>
      <c r="O211" t="s">
        <v>90</v>
      </c>
      <c r="P211" t="s">
        <v>91</v>
      </c>
      <c r="Q211" t="s">
        <v>37</v>
      </c>
      <c r="R211" t="s">
        <v>37</v>
      </c>
      <c r="S211" t="s">
        <v>37</v>
      </c>
      <c r="T211" t="s">
        <v>37</v>
      </c>
      <c r="U211" t="s">
        <v>38</v>
      </c>
      <c r="V211" t="s">
        <v>39</v>
      </c>
      <c r="W211" t="s">
        <v>40</v>
      </c>
      <c r="X211" t="s">
        <v>41</v>
      </c>
      <c r="Y211" t="s">
        <v>42</v>
      </c>
      <c r="Z211" t="s">
        <v>37</v>
      </c>
      <c r="AA211" t="s">
        <v>37</v>
      </c>
      <c r="AB211" t="s">
        <v>37</v>
      </c>
      <c r="AC211" t="s">
        <v>1157</v>
      </c>
      <c r="AD211" t="s">
        <v>37</v>
      </c>
      <c r="AE211" t="s">
        <v>37</v>
      </c>
      <c r="AF211" s="19" t="s">
        <v>6343</v>
      </c>
      <c r="AG211" s="19">
        <v>9106028349</v>
      </c>
      <c r="AH211" t="str">
        <f t="shared" si="3"/>
        <v>9106028349-00037073</v>
      </c>
    </row>
    <row r="212" spans="1:34" x14ac:dyDescent="0.25">
      <c r="A212" s="19">
        <v>9106028302</v>
      </c>
      <c r="B212" s="19" t="s">
        <v>6606</v>
      </c>
      <c r="C212">
        <v>11688172</v>
      </c>
      <c r="D212" t="s">
        <v>1158</v>
      </c>
      <c r="E212" t="s">
        <v>938</v>
      </c>
      <c r="F212" t="s">
        <v>25</v>
      </c>
      <c r="G212" t="s">
        <v>26</v>
      </c>
      <c r="H212" t="s">
        <v>1159</v>
      </c>
      <c r="I212" t="s">
        <v>28</v>
      </c>
      <c r="J212" t="s">
        <v>29</v>
      </c>
      <c r="K212" t="s">
        <v>200</v>
      </c>
      <c r="L212" t="s">
        <v>201</v>
      </c>
      <c r="M212" t="s">
        <v>202</v>
      </c>
      <c r="N212" t="s">
        <v>101</v>
      </c>
      <c r="O212" t="s">
        <v>102</v>
      </c>
      <c r="P212" t="s">
        <v>103</v>
      </c>
      <c r="Q212" t="s">
        <v>82</v>
      </c>
      <c r="R212" t="s">
        <v>37</v>
      </c>
      <c r="S212" t="s">
        <v>37</v>
      </c>
      <c r="T212" t="s">
        <v>37</v>
      </c>
      <c r="U212" t="s">
        <v>38</v>
      </c>
      <c r="V212" t="s">
        <v>39</v>
      </c>
      <c r="W212" t="s">
        <v>40</v>
      </c>
      <c r="X212" t="s">
        <v>41</v>
      </c>
      <c r="Y212" t="s">
        <v>42</v>
      </c>
      <c r="Z212" t="s">
        <v>37</v>
      </c>
      <c r="AA212" t="s">
        <v>37</v>
      </c>
      <c r="AB212" t="s">
        <v>37</v>
      </c>
      <c r="AC212" t="s">
        <v>1160</v>
      </c>
      <c r="AD212" t="s">
        <v>37</v>
      </c>
      <c r="AE212" t="s">
        <v>37</v>
      </c>
      <c r="AF212" s="19" t="s">
        <v>6343</v>
      </c>
      <c r="AG212" s="19">
        <v>9106028302</v>
      </c>
      <c r="AH212" t="str">
        <f t="shared" si="3"/>
        <v>9106028302-00033200</v>
      </c>
    </row>
    <row r="213" spans="1:34" x14ac:dyDescent="0.25">
      <c r="A213" s="19">
        <v>9106027683</v>
      </c>
      <c r="B213" s="19" t="s">
        <v>6580</v>
      </c>
      <c r="C213">
        <v>11688699</v>
      </c>
      <c r="D213" t="s">
        <v>1161</v>
      </c>
      <c r="E213" t="s">
        <v>938</v>
      </c>
      <c r="F213" t="s">
        <v>25</v>
      </c>
      <c r="G213" t="s">
        <v>26</v>
      </c>
      <c r="H213" t="s">
        <v>1162</v>
      </c>
      <c r="I213" t="s">
        <v>28</v>
      </c>
      <c r="J213" t="s">
        <v>29</v>
      </c>
      <c r="K213" t="s">
        <v>1163</v>
      </c>
      <c r="L213" t="s">
        <v>1164</v>
      </c>
      <c r="M213" t="s">
        <v>1165</v>
      </c>
      <c r="N213" t="s">
        <v>350</v>
      </c>
      <c r="O213" t="s">
        <v>351</v>
      </c>
      <c r="P213" t="s">
        <v>352</v>
      </c>
      <c r="Q213" t="s">
        <v>37</v>
      </c>
      <c r="R213" t="s">
        <v>37</v>
      </c>
      <c r="S213" t="s">
        <v>37</v>
      </c>
      <c r="T213" t="s">
        <v>37</v>
      </c>
      <c r="U213" t="s">
        <v>38</v>
      </c>
      <c r="V213" t="s">
        <v>39</v>
      </c>
      <c r="W213" t="s">
        <v>40</v>
      </c>
      <c r="X213" t="s">
        <v>41</v>
      </c>
      <c r="Y213" t="s">
        <v>42</v>
      </c>
      <c r="Z213" t="s">
        <v>37</v>
      </c>
      <c r="AA213" t="s">
        <v>37</v>
      </c>
      <c r="AB213" t="s">
        <v>37</v>
      </c>
      <c r="AC213" t="s">
        <v>1166</v>
      </c>
      <c r="AD213" t="s">
        <v>37</v>
      </c>
      <c r="AE213" t="s">
        <v>37</v>
      </c>
      <c r="AF213" s="19" t="s">
        <v>6343</v>
      </c>
      <c r="AG213" s="19">
        <v>9106027683</v>
      </c>
      <c r="AH213" t="str">
        <f t="shared" si="3"/>
        <v>9106027683-00010070</v>
      </c>
    </row>
    <row r="214" spans="1:34" x14ac:dyDescent="0.25">
      <c r="A214" s="19">
        <v>9106008389</v>
      </c>
      <c r="B214" s="19" t="s">
        <v>6346</v>
      </c>
      <c r="C214">
        <v>11684900</v>
      </c>
      <c r="D214" t="s">
        <v>1167</v>
      </c>
      <c r="E214" t="s">
        <v>938</v>
      </c>
      <c r="F214" t="s">
        <v>25</v>
      </c>
      <c r="G214" t="s">
        <v>26</v>
      </c>
      <c r="H214" t="s">
        <v>1168</v>
      </c>
      <c r="I214" t="s">
        <v>28</v>
      </c>
      <c r="J214" t="s">
        <v>29</v>
      </c>
      <c r="K214" t="s">
        <v>146</v>
      </c>
      <c r="L214" t="s">
        <v>147</v>
      </c>
      <c r="M214" t="s">
        <v>148</v>
      </c>
      <c r="N214" t="s">
        <v>441</v>
      </c>
      <c r="O214" t="s">
        <v>442</v>
      </c>
      <c r="P214" t="s">
        <v>443</v>
      </c>
      <c r="Q214" t="s">
        <v>82</v>
      </c>
      <c r="R214" t="s">
        <v>37</v>
      </c>
      <c r="S214" t="s">
        <v>37</v>
      </c>
      <c r="T214" t="s">
        <v>37</v>
      </c>
      <c r="U214" t="s">
        <v>38</v>
      </c>
      <c r="V214" t="s">
        <v>39</v>
      </c>
      <c r="W214" t="s">
        <v>40</v>
      </c>
      <c r="X214" t="s">
        <v>41</v>
      </c>
      <c r="Y214" t="s">
        <v>42</v>
      </c>
      <c r="Z214" t="s">
        <v>37</v>
      </c>
      <c r="AA214" t="s">
        <v>37</v>
      </c>
      <c r="AB214" s="20" t="s">
        <v>1169</v>
      </c>
      <c r="AC214" t="s">
        <v>37</v>
      </c>
      <c r="AD214" t="s">
        <v>1170</v>
      </c>
      <c r="AE214" t="s">
        <v>37</v>
      </c>
      <c r="AF214" s="20" t="s">
        <v>1169</v>
      </c>
      <c r="AG214" s="19">
        <v>9106008389</v>
      </c>
      <c r="AH214" t="str">
        <f t="shared" si="3"/>
        <v>9106008389-00028549</v>
      </c>
    </row>
    <row r="215" spans="1:34" x14ac:dyDescent="0.25">
      <c r="A215" s="19">
        <v>9106027377</v>
      </c>
      <c r="B215" s="19" t="s">
        <v>6569</v>
      </c>
      <c r="C215">
        <v>11686874</v>
      </c>
      <c r="D215" t="s">
        <v>1171</v>
      </c>
      <c r="E215" t="s">
        <v>938</v>
      </c>
      <c r="F215" t="s">
        <v>25</v>
      </c>
      <c r="G215" t="s">
        <v>26</v>
      </c>
      <c r="H215" t="s">
        <v>1172</v>
      </c>
      <c r="I215" t="s">
        <v>28</v>
      </c>
      <c r="J215" t="s">
        <v>29</v>
      </c>
      <c r="K215" t="s">
        <v>1173</v>
      </c>
      <c r="L215" t="s">
        <v>1174</v>
      </c>
      <c r="M215" t="s">
        <v>1175</v>
      </c>
      <c r="N215" t="s">
        <v>58</v>
      </c>
      <c r="O215" t="s">
        <v>59</v>
      </c>
      <c r="P215" t="s">
        <v>60</v>
      </c>
      <c r="Q215" t="s">
        <v>37</v>
      </c>
      <c r="R215" t="s">
        <v>37</v>
      </c>
      <c r="S215" t="s">
        <v>37</v>
      </c>
      <c r="T215" t="s">
        <v>37</v>
      </c>
      <c r="U215" t="s">
        <v>38</v>
      </c>
      <c r="V215" t="s">
        <v>39</v>
      </c>
      <c r="W215" t="s">
        <v>40</v>
      </c>
      <c r="X215" t="s">
        <v>41</v>
      </c>
      <c r="Y215" t="s">
        <v>42</v>
      </c>
      <c r="Z215" t="s">
        <v>37</v>
      </c>
      <c r="AA215" t="s">
        <v>37</v>
      </c>
      <c r="AB215" t="s">
        <v>37</v>
      </c>
      <c r="AC215" t="s">
        <v>1176</v>
      </c>
      <c r="AD215" t="s">
        <v>37</v>
      </c>
      <c r="AE215" t="s">
        <v>37</v>
      </c>
      <c r="AF215" s="19" t="s">
        <v>6343</v>
      </c>
      <c r="AG215" s="19">
        <v>9106027377</v>
      </c>
      <c r="AH215" t="str">
        <f t="shared" si="3"/>
        <v>9106027377-00476642</v>
      </c>
    </row>
    <row r="216" spans="1:34" x14ac:dyDescent="0.25">
      <c r="A216" s="19">
        <v>9106026537</v>
      </c>
      <c r="B216" s="19" t="s">
        <v>6536</v>
      </c>
      <c r="C216">
        <v>11686579</v>
      </c>
      <c r="D216" t="s">
        <v>1177</v>
      </c>
      <c r="E216" t="s">
        <v>938</v>
      </c>
      <c r="F216" t="s">
        <v>25</v>
      </c>
      <c r="G216" t="s">
        <v>26</v>
      </c>
      <c r="H216" t="s">
        <v>1178</v>
      </c>
      <c r="I216" t="s">
        <v>28</v>
      </c>
      <c r="J216" t="s">
        <v>29</v>
      </c>
      <c r="K216" t="s">
        <v>1179</v>
      </c>
      <c r="L216" t="s">
        <v>1180</v>
      </c>
      <c r="M216" t="s">
        <v>1181</v>
      </c>
      <c r="N216" t="s">
        <v>58</v>
      </c>
      <c r="O216" t="s">
        <v>59</v>
      </c>
      <c r="P216" t="s">
        <v>60</v>
      </c>
      <c r="Q216" t="s">
        <v>37</v>
      </c>
      <c r="R216" t="s">
        <v>37</v>
      </c>
      <c r="S216" t="s">
        <v>37</v>
      </c>
      <c r="T216" t="s">
        <v>37</v>
      </c>
      <c r="U216" t="s">
        <v>38</v>
      </c>
      <c r="V216" t="s">
        <v>39</v>
      </c>
      <c r="W216" t="s">
        <v>40</v>
      </c>
      <c r="X216" t="s">
        <v>41</v>
      </c>
      <c r="Y216" t="s">
        <v>42</v>
      </c>
      <c r="Z216" t="s">
        <v>37</v>
      </c>
      <c r="AA216" t="s">
        <v>37</v>
      </c>
      <c r="AB216" t="s">
        <v>37</v>
      </c>
      <c r="AC216" t="s">
        <v>1182</v>
      </c>
      <c r="AD216" t="s">
        <v>37</v>
      </c>
      <c r="AE216" t="s">
        <v>37</v>
      </c>
      <c r="AF216" s="19" t="s">
        <v>6343</v>
      </c>
      <c r="AG216" s="19">
        <v>9106026537</v>
      </c>
      <c r="AH216" t="str">
        <f t="shared" si="3"/>
        <v>9106026537-00476391</v>
      </c>
    </row>
    <row r="217" spans="1:34" x14ac:dyDescent="0.25">
      <c r="A217" s="19">
        <v>9106028305</v>
      </c>
      <c r="B217" s="19" t="s">
        <v>6608</v>
      </c>
      <c r="C217">
        <v>11688174</v>
      </c>
      <c r="D217" t="s">
        <v>1183</v>
      </c>
      <c r="E217" t="s">
        <v>938</v>
      </c>
      <c r="F217" t="s">
        <v>25</v>
      </c>
      <c r="G217" t="s">
        <v>26</v>
      </c>
      <c r="H217" t="s">
        <v>1184</v>
      </c>
      <c r="I217" t="s">
        <v>28</v>
      </c>
      <c r="J217" t="s">
        <v>29</v>
      </c>
      <c r="K217" t="s">
        <v>347</v>
      </c>
      <c r="L217" t="s">
        <v>348</v>
      </c>
      <c r="M217" t="s">
        <v>349</v>
      </c>
      <c r="N217" t="s">
        <v>101</v>
      </c>
      <c r="O217" t="s">
        <v>102</v>
      </c>
      <c r="P217" t="s">
        <v>103</v>
      </c>
      <c r="Q217" t="s">
        <v>82</v>
      </c>
      <c r="R217" t="s">
        <v>37</v>
      </c>
      <c r="S217" t="s">
        <v>37</v>
      </c>
      <c r="T217" t="s">
        <v>37</v>
      </c>
      <c r="U217" t="s">
        <v>38</v>
      </c>
      <c r="V217" t="s">
        <v>39</v>
      </c>
      <c r="W217" t="s">
        <v>40</v>
      </c>
      <c r="X217" t="s">
        <v>41</v>
      </c>
      <c r="Y217" t="s">
        <v>42</v>
      </c>
      <c r="Z217" t="s">
        <v>37</v>
      </c>
      <c r="AA217" t="s">
        <v>37</v>
      </c>
      <c r="AB217" t="s">
        <v>37</v>
      </c>
      <c r="AC217" t="s">
        <v>1185</v>
      </c>
      <c r="AD217" t="s">
        <v>37</v>
      </c>
      <c r="AE217" t="s">
        <v>37</v>
      </c>
      <c r="AF217" s="19" t="s">
        <v>6343</v>
      </c>
      <c r="AG217" s="19">
        <v>9106028305</v>
      </c>
      <c r="AH217" t="str">
        <f t="shared" si="3"/>
        <v>9106028305-00033201</v>
      </c>
    </row>
    <row r="218" spans="1:34" x14ac:dyDescent="0.25">
      <c r="A218" s="19">
        <v>9106026828</v>
      </c>
      <c r="B218" s="19" t="s">
        <v>6550</v>
      </c>
      <c r="C218">
        <v>11688088</v>
      </c>
      <c r="D218" t="s">
        <v>1186</v>
      </c>
      <c r="E218" t="s">
        <v>938</v>
      </c>
      <c r="F218" t="s">
        <v>25</v>
      </c>
      <c r="G218" t="s">
        <v>26</v>
      </c>
      <c r="H218" t="s">
        <v>1187</v>
      </c>
      <c r="I218" t="s">
        <v>28</v>
      </c>
      <c r="J218" t="s">
        <v>29</v>
      </c>
      <c r="K218" t="s">
        <v>1188</v>
      </c>
      <c r="L218" t="s">
        <v>1189</v>
      </c>
      <c r="M218" t="s">
        <v>1190</v>
      </c>
      <c r="N218" t="s">
        <v>101</v>
      </c>
      <c r="O218" t="s">
        <v>102</v>
      </c>
      <c r="P218" t="s">
        <v>103</v>
      </c>
      <c r="Q218" t="s">
        <v>82</v>
      </c>
      <c r="R218" t="s">
        <v>37</v>
      </c>
      <c r="S218" t="s">
        <v>37</v>
      </c>
      <c r="T218" t="s">
        <v>37</v>
      </c>
      <c r="U218" t="s">
        <v>38</v>
      </c>
      <c r="V218" t="s">
        <v>39</v>
      </c>
      <c r="W218" t="s">
        <v>40</v>
      </c>
      <c r="X218" t="s">
        <v>41</v>
      </c>
      <c r="Y218" t="s">
        <v>42</v>
      </c>
      <c r="Z218" t="s">
        <v>37</v>
      </c>
      <c r="AA218" t="s">
        <v>37</v>
      </c>
      <c r="AB218" t="s">
        <v>37</v>
      </c>
      <c r="AC218" t="s">
        <v>1191</v>
      </c>
      <c r="AD218" t="s">
        <v>37</v>
      </c>
      <c r="AE218" t="s">
        <v>37</v>
      </c>
      <c r="AF218" s="19" t="s">
        <v>6343</v>
      </c>
      <c r="AG218" s="19">
        <v>9106026828</v>
      </c>
      <c r="AH218" t="str">
        <f t="shared" si="3"/>
        <v>9106026828-00033155</v>
      </c>
    </row>
    <row r="219" spans="1:34" x14ac:dyDescent="0.25">
      <c r="A219" s="19">
        <v>9106027610</v>
      </c>
      <c r="B219" s="19" t="s">
        <v>6575</v>
      </c>
      <c r="C219">
        <v>11688245</v>
      </c>
      <c r="D219" t="s">
        <v>1192</v>
      </c>
      <c r="E219" t="s">
        <v>938</v>
      </c>
      <c r="F219" t="s">
        <v>25</v>
      </c>
      <c r="G219" t="s">
        <v>26</v>
      </c>
      <c r="H219" t="s">
        <v>1193</v>
      </c>
      <c r="I219" t="s">
        <v>28</v>
      </c>
      <c r="J219" t="s">
        <v>29</v>
      </c>
      <c r="K219" t="s">
        <v>76</v>
      </c>
      <c r="L219" t="s">
        <v>77</v>
      </c>
      <c r="M219" t="s">
        <v>78</v>
      </c>
      <c r="N219" t="s">
        <v>89</v>
      </c>
      <c r="O219" t="s">
        <v>90</v>
      </c>
      <c r="P219" t="s">
        <v>91</v>
      </c>
      <c r="Q219" t="s">
        <v>37</v>
      </c>
      <c r="R219" t="s">
        <v>37</v>
      </c>
      <c r="S219" t="s">
        <v>37</v>
      </c>
      <c r="T219" t="s">
        <v>37</v>
      </c>
      <c r="U219" t="s">
        <v>38</v>
      </c>
      <c r="V219" t="s">
        <v>39</v>
      </c>
      <c r="W219" t="s">
        <v>40</v>
      </c>
      <c r="X219" t="s">
        <v>41</v>
      </c>
      <c r="Y219" t="s">
        <v>42</v>
      </c>
      <c r="Z219" t="s">
        <v>37</v>
      </c>
      <c r="AA219" t="s">
        <v>37</v>
      </c>
      <c r="AB219" t="s">
        <v>37</v>
      </c>
      <c r="AC219" t="s">
        <v>1194</v>
      </c>
      <c r="AD219" t="s">
        <v>37</v>
      </c>
      <c r="AE219" t="s">
        <v>37</v>
      </c>
      <c r="AF219" s="19" t="s">
        <v>6343</v>
      </c>
      <c r="AG219" s="19">
        <v>9106027610</v>
      </c>
      <c r="AH219" t="str">
        <f t="shared" si="3"/>
        <v>9106027610-00037043</v>
      </c>
    </row>
    <row r="220" spans="1:34" x14ac:dyDescent="0.25">
      <c r="A220" s="19">
        <v>9106026764</v>
      </c>
      <c r="B220" s="19" t="s">
        <v>6548</v>
      </c>
      <c r="C220">
        <v>11688081</v>
      </c>
      <c r="D220" t="s">
        <v>1195</v>
      </c>
      <c r="E220" t="s">
        <v>938</v>
      </c>
      <c r="F220" t="s">
        <v>25</v>
      </c>
      <c r="G220" t="s">
        <v>26</v>
      </c>
      <c r="H220" t="s">
        <v>1196</v>
      </c>
      <c r="I220" t="s">
        <v>28</v>
      </c>
      <c r="J220" t="s">
        <v>29</v>
      </c>
      <c r="K220" t="s">
        <v>1188</v>
      </c>
      <c r="L220" t="s">
        <v>1189</v>
      </c>
      <c r="M220" t="s">
        <v>1190</v>
      </c>
      <c r="N220" t="s">
        <v>101</v>
      </c>
      <c r="O220" t="s">
        <v>102</v>
      </c>
      <c r="P220" t="s">
        <v>103</v>
      </c>
      <c r="Q220" t="s">
        <v>82</v>
      </c>
      <c r="R220" t="s">
        <v>37</v>
      </c>
      <c r="S220" t="s">
        <v>37</v>
      </c>
      <c r="T220" t="s">
        <v>37</v>
      </c>
      <c r="U220" t="s">
        <v>38</v>
      </c>
      <c r="V220" t="s">
        <v>39</v>
      </c>
      <c r="W220" t="s">
        <v>40</v>
      </c>
      <c r="X220" t="s">
        <v>41</v>
      </c>
      <c r="Y220" t="s">
        <v>42</v>
      </c>
      <c r="Z220" t="s">
        <v>37</v>
      </c>
      <c r="AA220" t="s">
        <v>37</v>
      </c>
      <c r="AB220" t="s">
        <v>37</v>
      </c>
      <c r="AC220" t="s">
        <v>1197</v>
      </c>
      <c r="AD220" t="s">
        <v>37</v>
      </c>
      <c r="AE220" t="s">
        <v>37</v>
      </c>
      <c r="AF220" s="19" t="s">
        <v>6343</v>
      </c>
      <c r="AG220" s="19">
        <v>9106026764</v>
      </c>
      <c r="AH220" t="str">
        <f t="shared" si="3"/>
        <v>9106026764-00033152</v>
      </c>
    </row>
    <row r="221" spans="1:34" x14ac:dyDescent="0.25">
      <c r="A221" s="19">
        <v>9106026796</v>
      </c>
      <c r="B221" s="19" t="s">
        <v>6551</v>
      </c>
      <c r="C221">
        <v>11686673</v>
      </c>
      <c r="D221" t="s">
        <v>1198</v>
      </c>
      <c r="E221" t="s">
        <v>938</v>
      </c>
      <c r="F221" t="s">
        <v>25</v>
      </c>
      <c r="G221" t="s">
        <v>26</v>
      </c>
      <c r="H221" t="s">
        <v>1199</v>
      </c>
      <c r="I221" t="s">
        <v>28</v>
      </c>
      <c r="J221" t="s">
        <v>29</v>
      </c>
      <c r="K221" t="s">
        <v>146</v>
      </c>
      <c r="L221" t="s">
        <v>147</v>
      </c>
      <c r="M221" t="s">
        <v>148</v>
      </c>
      <c r="N221" t="s">
        <v>58</v>
      </c>
      <c r="O221" t="s">
        <v>59</v>
      </c>
      <c r="P221" t="s">
        <v>60</v>
      </c>
      <c r="Q221" t="s">
        <v>37</v>
      </c>
      <c r="R221" t="s">
        <v>37</v>
      </c>
      <c r="S221" t="s">
        <v>37</v>
      </c>
      <c r="T221" t="s">
        <v>37</v>
      </c>
      <c r="U221" t="s">
        <v>38</v>
      </c>
      <c r="V221" t="s">
        <v>39</v>
      </c>
      <c r="W221" t="s">
        <v>40</v>
      </c>
      <c r="X221" t="s">
        <v>41</v>
      </c>
      <c r="Y221" t="s">
        <v>42</v>
      </c>
      <c r="Z221" t="s">
        <v>37</v>
      </c>
      <c r="AA221" t="s">
        <v>37</v>
      </c>
      <c r="AB221" t="s">
        <v>37</v>
      </c>
      <c r="AC221" t="s">
        <v>1200</v>
      </c>
      <c r="AD221" t="s">
        <v>37</v>
      </c>
      <c r="AE221" t="s">
        <v>37</v>
      </c>
      <c r="AF221" s="19" t="s">
        <v>6343</v>
      </c>
      <c r="AG221" s="19">
        <v>9106026796</v>
      </c>
      <c r="AH221" t="str">
        <f t="shared" si="3"/>
        <v>9106026796-00476472</v>
      </c>
    </row>
    <row r="222" spans="1:34" x14ac:dyDescent="0.25">
      <c r="A222" s="19">
        <v>9106026524</v>
      </c>
      <c r="B222" s="19" t="s">
        <v>6537</v>
      </c>
      <c r="C222">
        <v>11686572</v>
      </c>
      <c r="D222" t="s">
        <v>1201</v>
      </c>
      <c r="E222" t="s">
        <v>938</v>
      </c>
      <c r="F222" t="s">
        <v>25</v>
      </c>
      <c r="G222" t="s">
        <v>26</v>
      </c>
      <c r="H222" t="s">
        <v>1202</v>
      </c>
      <c r="I222" t="s">
        <v>28</v>
      </c>
      <c r="J222" t="s">
        <v>29</v>
      </c>
      <c r="K222" t="s">
        <v>1203</v>
      </c>
      <c r="L222" t="s">
        <v>1204</v>
      </c>
      <c r="M222" t="s">
        <v>1205</v>
      </c>
      <c r="N222" t="s">
        <v>58</v>
      </c>
      <c r="O222" t="s">
        <v>59</v>
      </c>
      <c r="P222" t="s">
        <v>60</v>
      </c>
      <c r="Q222" t="s">
        <v>37</v>
      </c>
      <c r="R222" t="s">
        <v>37</v>
      </c>
      <c r="S222" t="s">
        <v>37</v>
      </c>
      <c r="T222" t="s">
        <v>37</v>
      </c>
      <c r="U222" t="s">
        <v>38</v>
      </c>
      <c r="V222" t="s">
        <v>39</v>
      </c>
      <c r="W222" t="s">
        <v>40</v>
      </c>
      <c r="X222" t="s">
        <v>41</v>
      </c>
      <c r="Y222" t="s">
        <v>42</v>
      </c>
      <c r="Z222" t="s">
        <v>37</v>
      </c>
      <c r="AA222" t="s">
        <v>37</v>
      </c>
      <c r="AB222" t="s">
        <v>37</v>
      </c>
      <c r="AC222" t="s">
        <v>1206</v>
      </c>
      <c r="AD222" t="s">
        <v>37</v>
      </c>
      <c r="AE222" t="s">
        <v>37</v>
      </c>
      <c r="AF222" s="19" t="s">
        <v>6343</v>
      </c>
      <c r="AG222" s="19">
        <v>9106026524</v>
      </c>
      <c r="AH222" t="str">
        <f t="shared" si="3"/>
        <v>9106026524-00476385</v>
      </c>
    </row>
    <row r="223" spans="1:34" x14ac:dyDescent="0.25">
      <c r="A223" s="19">
        <v>9106026975</v>
      </c>
      <c r="B223" s="19" t="s">
        <v>6559</v>
      </c>
      <c r="C223">
        <v>11688907</v>
      </c>
      <c r="D223" t="s">
        <v>1207</v>
      </c>
      <c r="E223" t="s">
        <v>938</v>
      </c>
      <c r="F223" t="s">
        <v>25</v>
      </c>
      <c r="G223" t="s">
        <v>26</v>
      </c>
      <c r="H223" t="s">
        <v>1208</v>
      </c>
      <c r="I223" t="s">
        <v>28</v>
      </c>
      <c r="J223" t="s">
        <v>29</v>
      </c>
      <c r="K223" t="s">
        <v>1209</v>
      </c>
      <c r="L223" t="s">
        <v>1210</v>
      </c>
      <c r="M223" t="s">
        <v>1211</v>
      </c>
      <c r="N223" t="s">
        <v>33</v>
      </c>
      <c r="O223" t="s">
        <v>34</v>
      </c>
      <c r="P223" t="s">
        <v>35</v>
      </c>
      <c r="Q223" t="s">
        <v>36</v>
      </c>
      <c r="R223" t="s">
        <v>37</v>
      </c>
      <c r="S223" t="s">
        <v>37</v>
      </c>
      <c r="T223" t="s">
        <v>37</v>
      </c>
      <c r="U223" t="s">
        <v>38</v>
      </c>
      <c r="V223" t="s">
        <v>39</v>
      </c>
      <c r="W223" t="s">
        <v>40</v>
      </c>
      <c r="X223" t="s">
        <v>41</v>
      </c>
      <c r="Y223" t="s">
        <v>42</v>
      </c>
      <c r="Z223" t="s">
        <v>37</v>
      </c>
      <c r="AA223" t="s">
        <v>37</v>
      </c>
      <c r="AB223" t="s">
        <v>37</v>
      </c>
      <c r="AC223" t="s">
        <v>1212</v>
      </c>
      <c r="AD223" t="s">
        <v>37</v>
      </c>
      <c r="AE223" t="s">
        <v>37</v>
      </c>
      <c r="AF223" s="19" t="s">
        <v>6343</v>
      </c>
      <c r="AG223" s="19">
        <v>9106026975</v>
      </c>
      <c r="AH223" t="str">
        <f t="shared" si="3"/>
        <v>9106026975-00158194</v>
      </c>
    </row>
    <row r="224" spans="1:34" x14ac:dyDescent="0.25">
      <c r="A224" s="19">
        <v>9106028442</v>
      </c>
      <c r="B224" s="19" t="s">
        <v>6614</v>
      </c>
      <c r="C224">
        <v>11688177</v>
      </c>
      <c r="D224" t="s">
        <v>1213</v>
      </c>
      <c r="E224" t="s">
        <v>938</v>
      </c>
      <c r="F224" t="s">
        <v>25</v>
      </c>
      <c r="G224" t="s">
        <v>26</v>
      </c>
      <c r="H224" t="s">
        <v>1214</v>
      </c>
      <c r="I224" t="s">
        <v>28</v>
      </c>
      <c r="J224" t="s">
        <v>29</v>
      </c>
      <c r="K224" t="s">
        <v>1215</v>
      </c>
      <c r="L224" t="s">
        <v>1216</v>
      </c>
      <c r="M224" t="s">
        <v>1217</v>
      </c>
      <c r="N224" t="s">
        <v>101</v>
      </c>
      <c r="O224" t="s">
        <v>102</v>
      </c>
      <c r="P224" t="s">
        <v>103</v>
      </c>
      <c r="Q224" t="s">
        <v>82</v>
      </c>
      <c r="R224" t="s">
        <v>37</v>
      </c>
      <c r="S224" t="s">
        <v>37</v>
      </c>
      <c r="T224" t="s">
        <v>37</v>
      </c>
      <c r="U224" t="s">
        <v>38</v>
      </c>
      <c r="V224" t="s">
        <v>39</v>
      </c>
      <c r="W224" t="s">
        <v>40</v>
      </c>
      <c r="X224" t="s">
        <v>41</v>
      </c>
      <c r="Y224" t="s">
        <v>42</v>
      </c>
      <c r="Z224" t="s">
        <v>37</v>
      </c>
      <c r="AA224" t="s">
        <v>37</v>
      </c>
      <c r="AB224" t="s">
        <v>37</v>
      </c>
      <c r="AC224" t="s">
        <v>1218</v>
      </c>
      <c r="AD224" t="s">
        <v>37</v>
      </c>
      <c r="AE224" t="s">
        <v>37</v>
      </c>
      <c r="AF224" s="19" t="s">
        <v>6343</v>
      </c>
      <c r="AG224" s="19">
        <v>9106028442</v>
      </c>
      <c r="AH224" t="str">
        <f t="shared" si="3"/>
        <v>9106028442-00033204</v>
      </c>
    </row>
    <row r="225" spans="1:34" x14ac:dyDescent="0.25">
      <c r="A225" s="19">
        <v>9106027250</v>
      </c>
      <c r="B225" s="19" t="s">
        <v>6567</v>
      </c>
      <c r="C225">
        <v>11688130</v>
      </c>
      <c r="D225" t="s">
        <v>1219</v>
      </c>
      <c r="E225" t="s">
        <v>938</v>
      </c>
      <c r="F225" t="s">
        <v>25</v>
      </c>
      <c r="G225" t="s">
        <v>26</v>
      </c>
      <c r="H225" t="s">
        <v>1220</v>
      </c>
      <c r="I225" t="s">
        <v>28</v>
      </c>
      <c r="J225" t="s">
        <v>29</v>
      </c>
      <c r="K225" t="s">
        <v>152</v>
      </c>
      <c r="L225" t="s">
        <v>153</v>
      </c>
      <c r="M225" t="s">
        <v>154</v>
      </c>
      <c r="N225" t="s">
        <v>101</v>
      </c>
      <c r="O225" t="s">
        <v>102</v>
      </c>
      <c r="P225" t="s">
        <v>103</v>
      </c>
      <c r="Q225" t="s">
        <v>82</v>
      </c>
      <c r="R225" t="s">
        <v>37</v>
      </c>
      <c r="S225" t="s">
        <v>37</v>
      </c>
      <c r="T225" t="s">
        <v>37</v>
      </c>
      <c r="U225" t="s">
        <v>38</v>
      </c>
      <c r="V225" t="s">
        <v>39</v>
      </c>
      <c r="W225" t="s">
        <v>40</v>
      </c>
      <c r="X225" t="s">
        <v>41</v>
      </c>
      <c r="Y225" t="s">
        <v>42</v>
      </c>
      <c r="Z225" t="s">
        <v>37</v>
      </c>
      <c r="AA225" t="s">
        <v>37</v>
      </c>
      <c r="AB225" t="s">
        <v>37</v>
      </c>
      <c r="AC225" t="s">
        <v>1221</v>
      </c>
      <c r="AD225" t="s">
        <v>37</v>
      </c>
      <c r="AE225" t="s">
        <v>37</v>
      </c>
      <c r="AF225" s="19" t="s">
        <v>6343</v>
      </c>
      <c r="AG225" s="19">
        <v>9106027250</v>
      </c>
      <c r="AH225" t="str">
        <f t="shared" si="3"/>
        <v>9106027250-00033173</v>
      </c>
    </row>
    <row r="226" spans="1:34" x14ac:dyDescent="0.25">
      <c r="A226" s="19">
        <v>9106028215</v>
      </c>
      <c r="B226" s="19" t="s">
        <v>6603</v>
      </c>
      <c r="C226">
        <v>11687158</v>
      </c>
      <c r="D226" t="s">
        <v>1222</v>
      </c>
      <c r="E226" t="s">
        <v>938</v>
      </c>
      <c r="F226" t="s">
        <v>25</v>
      </c>
      <c r="G226" t="s">
        <v>26</v>
      </c>
      <c r="H226" t="s">
        <v>1223</v>
      </c>
      <c r="I226" t="s">
        <v>28</v>
      </c>
      <c r="J226" t="s">
        <v>29</v>
      </c>
      <c r="K226" t="s">
        <v>843</v>
      </c>
      <c r="L226" t="s">
        <v>844</v>
      </c>
      <c r="M226" t="s">
        <v>845</v>
      </c>
      <c r="N226" t="s">
        <v>58</v>
      </c>
      <c r="O226" t="s">
        <v>59</v>
      </c>
      <c r="P226" t="s">
        <v>60</v>
      </c>
      <c r="Q226" t="s">
        <v>37</v>
      </c>
      <c r="R226" t="s">
        <v>37</v>
      </c>
      <c r="S226" t="s">
        <v>37</v>
      </c>
      <c r="T226" t="s">
        <v>37</v>
      </c>
      <c r="U226" t="s">
        <v>38</v>
      </c>
      <c r="V226" t="s">
        <v>39</v>
      </c>
      <c r="W226" t="s">
        <v>40</v>
      </c>
      <c r="X226" t="s">
        <v>41</v>
      </c>
      <c r="Y226" t="s">
        <v>42</v>
      </c>
      <c r="Z226" t="s">
        <v>37</v>
      </c>
      <c r="AA226" t="s">
        <v>37</v>
      </c>
      <c r="AB226" t="s">
        <v>37</v>
      </c>
      <c r="AC226" t="s">
        <v>1224</v>
      </c>
      <c r="AD226" t="s">
        <v>37</v>
      </c>
      <c r="AE226" t="s">
        <v>37</v>
      </c>
      <c r="AF226" s="19" t="s">
        <v>6343</v>
      </c>
      <c r="AG226" s="19">
        <v>9106028215</v>
      </c>
      <c r="AH226" t="str">
        <f t="shared" si="3"/>
        <v>9106028215-00476891</v>
      </c>
    </row>
    <row r="227" spans="1:34" x14ac:dyDescent="0.25">
      <c r="A227" s="19">
        <v>9106027214</v>
      </c>
      <c r="B227" s="19" t="s">
        <v>6566</v>
      </c>
      <c r="C227">
        <v>11688597</v>
      </c>
      <c r="D227" t="s">
        <v>1225</v>
      </c>
      <c r="E227" t="s">
        <v>938</v>
      </c>
      <c r="F227" t="s">
        <v>25</v>
      </c>
      <c r="G227" t="s">
        <v>26</v>
      </c>
      <c r="H227" t="s">
        <v>1226</v>
      </c>
      <c r="I227" t="s">
        <v>28</v>
      </c>
      <c r="J227" t="s">
        <v>29</v>
      </c>
      <c r="K227" t="s">
        <v>146</v>
      </c>
      <c r="L227" t="s">
        <v>147</v>
      </c>
      <c r="M227" t="s">
        <v>148</v>
      </c>
      <c r="N227" t="s">
        <v>810</v>
      </c>
      <c r="O227" t="s">
        <v>811</v>
      </c>
      <c r="P227" t="s">
        <v>812</v>
      </c>
      <c r="Q227" t="s">
        <v>82</v>
      </c>
      <c r="R227" t="s">
        <v>37</v>
      </c>
      <c r="S227" t="s">
        <v>37</v>
      </c>
      <c r="T227" t="s">
        <v>37</v>
      </c>
      <c r="U227" t="s">
        <v>38</v>
      </c>
      <c r="V227" t="s">
        <v>39</v>
      </c>
      <c r="W227" t="s">
        <v>40</v>
      </c>
      <c r="X227" t="s">
        <v>41</v>
      </c>
      <c r="Y227" t="s">
        <v>42</v>
      </c>
      <c r="Z227" t="s">
        <v>37</v>
      </c>
      <c r="AA227" t="s">
        <v>37</v>
      </c>
      <c r="AB227" t="s">
        <v>37</v>
      </c>
      <c r="AC227" t="s">
        <v>1227</v>
      </c>
      <c r="AD227" t="s">
        <v>37</v>
      </c>
      <c r="AE227" t="s">
        <v>37</v>
      </c>
      <c r="AF227" s="19" t="s">
        <v>6343</v>
      </c>
      <c r="AG227" s="19">
        <v>9106027214</v>
      </c>
      <c r="AH227" t="str">
        <f t="shared" si="3"/>
        <v>9106027214-00015610</v>
      </c>
    </row>
    <row r="228" spans="1:34" x14ac:dyDescent="0.25">
      <c r="A228" s="19">
        <v>9106028373</v>
      </c>
      <c r="B228" s="19" t="s">
        <v>6610</v>
      </c>
      <c r="C228">
        <v>11688570</v>
      </c>
      <c r="D228" t="s">
        <v>1228</v>
      </c>
      <c r="E228" t="s">
        <v>938</v>
      </c>
      <c r="F228" t="s">
        <v>25</v>
      </c>
      <c r="G228" t="s">
        <v>26</v>
      </c>
      <c r="H228" t="s">
        <v>1229</v>
      </c>
      <c r="I228" t="s">
        <v>28</v>
      </c>
      <c r="J228" t="s">
        <v>29</v>
      </c>
      <c r="K228" t="s">
        <v>152</v>
      </c>
      <c r="L228" t="s">
        <v>153</v>
      </c>
      <c r="M228" t="s">
        <v>154</v>
      </c>
      <c r="N228" t="s">
        <v>110</v>
      </c>
      <c r="O228" t="s">
        <v>111</v>
      </c>
      <c r="P228" t="s">
        <v>112</v>
      </c>
      <c r="Q228" t="s">
        <v>37</v>
      </c>
      <c r="R228" t="s">
        <v>37</v>
      </c>
      <c r="S228" t="s">
        <v>37</v>
      </c>
      <c r="T228" t="s">
        <v>37</v>
      </c>
      <c r="U228" t="s">
        <v>38</v>
      </c>
      <c r="V228" t="s">
        <v>39</v>
      </c>
      <c r="W228" t="s">
        <v>40</v>
      </c>
      <c r="X228" t="s">
        <v>41</v>
      </c>
      <c r="Y228" t="s">
        <v>42</v>
      </c>
      <c r="Z228" t="s">
        <v>37</v>
      </c>
      <c r="AA228" t="s">
        <v>37</v>
      </c>
      <c r="AB228" t="s">
        <v>37</v>
      </c>
      <c r="AC228" t="s">
        <v>1230</v>
      </c>
      <c r="AD228" t="s">
        <v>37</v>
      </c>
      <c r="AE228" t="s">
        <v>37</v>
      </c>
      <c r="AF228" s="19" t="s">
        <v>6343</v>
      </c>
      <c r="AG228" s="19">
        <v>9106028373</v>
      </c>
      <c r="AH228" t="str">
        <f t="shared" si="3"/>
        <v>9106028373-00080049</v>
      </c>
    </row>
    <row r="229" spans="1:34" x14ac:dyDescent="0.25">
      <c r="A229" s="19">
        <v>9106027107</v>
      </c>
      <c r="B229" s="19" t="s">
        <v>6561</v>
      </c>
      <c r="C229">
        <v>11687777</v>
      </c>
      <c r="D229" t="s">
        <v>1231</v>
      </c>
      <c r="E229" t="s">
        <v>938</v>
      </c>
      <c r="F229" t="s">
        <v>25</v>
      </c>
      <c r="G229" t="s">
        <v>26</v>
      </c>
      <c r="H229" t="s">
        <v>1232</v>
      </c>
      <c r="I229" t="s">
        <v>28</v>
      </c>
      <c r="J229" t="s">
        <v>29</v>
      </c>
      <c r="K229" t="s">
        <v>76</v>
      </c>
      <c r="L229" t="s">
        <v>77</v>
      </c>
      <c r="M229" t="s">
        <v>78</v>
      </c>
      <c r="N229" t="s">
        <v>472</v>
      </c>
      <c r="O229" t="s">
        <v>473</v>
      </c>
      <c r="P229" t="s">
        <v>474</v>
      </c>
      <c r="Q229" t="s">
        <v>37</v>
      </c>
      <c r="R229" t="s">
        <v>37</v>
      </c>
      <c r="S229" t="s">
        <v>37</v>
      </c>
      <c r="T229" t="s">
        <v>37</v>
      </c>
      <c r="U229" t="s">
        <v>38</v>
      </c>
      <c r="V229" t="s">
        <v>39</v>
      </c>
      <c r="W229" t="s">
        <v>40</v>
      </c>
      <c r="X229" t="s">
        <v>41</v>
      </c>
      <c r="Y229" t="s">
        <v>42</v>
      </c>
      <c r="Z229" t="s">
        <v>37</v>
      </c>
      <c r="AA229" t="s">
        <v>37</v>
      </c>
      <c r="AB229" t="s">
        <v>37</v>
      </c>
      <c r="AC229" t="s">
        <v>1233</v>
      </c>
      <c r="AD229" t="s">
        <v>37</v>
      </c>
      <c r="AE229" t="s">
        <v>37</v>
      </c>
      <c r="AF229" s="19" t="s">
        <v>6343</v>
      </c>
      <c r="AG229" s="19">
        <v>9106027107</v>
      </c>
      <c r="AH229" t="str">
        <f t="shared" si="3"/>
        <v>9106027107-00003150</v>
      </c>
    </row>
    <row r="230" spans="1:34" x14ac:dyDescent="0.25">
      <c r="A230" s="19">
        <v>9106026950</v>
      </c>
      <c r="B230" s="19" t="s">
        <v>6554</v>
      </c>
      <c r="C230">
        <v>11688305</v>
      </c>
      <c r="D230" t="s">
        <v>1234</v>
      </c>
      <c r="E230" t="s">
        <v>938</v>
      </c>
      <c r="F230" t="s">
        <v>25</v>
      </c>
      <c r="G230" t="s">
        <v>26</v>
      </c>
      <c r="H230" t="s">
        <v>1235</v>
      </c>
      <c r="I230" t="s">
        <v>28</v>
      </c>
      <c r="J230" t="s">
        <v>29</v>
      </c>
      <c r="K230" t="s">
        <v>76</v>
      </c>
      <c r="L230" t="s">
        <v>77</v>
      </c>
      <c r="M230" t="s">
        <v>78</v>
      </c>
      <c r="N230" t="s">
        <v>465</v>
      </c>
      <c r="O230" t="s">
        <v>466</v>
      </c>
      <c r="P230" t="s">
        <v>467</v>
      </c>
      <c r="Q230" t="s">
        <v>468</v>
      </c>
      <c r="R230" t="s">
        <v>37</v>
      </c>
      <c r="S230" t="s">
        <v>37</v>
      </c>
      <c r="T230" t="s">
        <v>37</v>
      </c>
      <c r="U230" t="s">
        <v>38</v>
      </c>
      <c r="V230" t="s">
        <v>39</v>
      </c>
      <c r="W230" t="s">
        <v>40</v>
      </c>
      <c r="X230" t="s">
        <v>41</v>
      </c>
      <c r="Y230" t="s">
        <v>42</v>
      </c>
      <c r="Z230" t="s">
        <v>37</v>
      </c>
      <c r="AA230" t="s">
        <v>37</v>
      </c>
      <c r="AB230" t="s">
        <v>37</v>
      </c>
      <c r="AC230" t="s">
        <v>1236</v>
      </c>
      <c r="AD230" t="s">
        <v>37</v>
      </c>
      <c r="AE230" t="s">
        <v>37</v>
      </c>
      <c r="AF230" s="19" t="s">
        <v>6343</v>
      </c>
      <c r="AG230" s="19">
        <v>9106026950</v>
      </c>
      <c r="AH230" t="str">
        <f t="shared" si="3"/>
        <v>9106026950-00014753</v>
      </c>
    </row>
    <row r="231" spans="1:34" x14ac:dyDescent="0.25">
      <c r="A231" s="19">
        <v>9106027334</v>
      </c>
      <c r="B231" s="19" t="s">
        <v>6571</v>
      </c>
      <c r="C231">
        <v>11686862</v>
      </c>
      <c r="D231" t="s">
        <v>1237</v>
      </c>
      <c r="E231" t="s">
        <v>938</v>
      </c>
      <c r="F231" t="s">
        <v>25</v>
      </c>
      <c r="G231" t="s">
        <v>26</v>
      </c>
      <c r="H231" t="s">
        <v>1238</v>
      </c>
      <c r="I231" t="s">
        <v>28</v>
      </c>
      <c r="J231" t="s">
        <v>29</v>
      </c>
      <c r="K231" t="s">
        <v>146</v>
      </c>
      <c r="L231" t="s">
        <v>147</v>
      </c>
      <c r="M231" t="s">
        <v>148</v>
      </c>
      <c r="N231" t="s">
        <v>58</v>
      </c>
      <c r="O231" t="s">
        <v>59</v>
      </c>
      <c r="P231" t="s">
        <v>60</v>
      </c>
      <c r="Q231" t="s">
        <v>37</v>
      </c>
      <c r="R231" t="s">
        <v>37</v>
      </c>
      <c r="S231" t="s">
        <v>37</v>
      </c>
      <c r="T231" t="s">
        <v>37</v>
      </c>
      <c r="U231" t="s">
        <v>38</v>
      </c>
      <c r="V231" t="s">
        <v>39</v>
      </c>
      <c r="W231" t="s">
        <v>40</v>
      </c>
      <c r="X231" t="s">
        <v>41</v>
      </c>
      <c r="Y231" t="s">
        <v>42</v>
      </c>
      <c r="Z231" t="s">
        <v>37</v>
      </c>
      <c r="AA231" t="s">
        <v>37</v>
      </c>
      <c r="AB231" t="s">
        <v>37</v>
      </c>
      <c r="AC231" t="s">
        <v>1239</v>
      </c>
      <c r="AD231" t="s">
        <v>37</v>
      </c>
      <c r="AE231" t="s">
        <v>37</v>
      </c>
      <c r="AF231" s="19" t="s">
        <v>6343</v>
      </c>
      <c r="AG231" s="19">
        <v>9106027334</v>
      </c>
      <c r="AH231" t="str">
        <f t="shared" si="3"/>
        <v>9106027334-00476632</v>
      </c>
    </row>
    <row r="232" spans="1:34" x14ac:dyDescent="0.25">
      <c r="A232" s="19">
        <v>9106028529</v>
      </c>
      <c r="B232" s="19" t="s">
        <v>6617</v>
      </c>
      <c r="C232">
        <v>11689151</v>
      </c>
      <c r="D232" t="s">
        <v>1240</v>
      </c>
      <c r="E232" t="s">
        <v>938</v>
      </c>
      <c r="F232" t="s">
        <v>25</v>
      </c>
      <c r="G232" t="s">
        <v>26</v>
      </c>
      <c r="H232" t="s">
        <v>1241</v>
      </c>
      <c r="I232" t="s">
        <v>28</v>
      </c>
      <c r="J232" t="s">
        <v>29</v>
      </c>
      <c r="K232" t="s">
        <v>1242</v>
      </c>
      <c r="L232" t="s">
        <v>1243</v>
      </c>
      <c r="M232" t="s">
        <v>1244</v>
      </c>
      <c r="N232" t="s">
        <v>33</v>
      </c>
      <c r="O232" t="s">
        <v>34</v>
      </c>
      <c r="P232" t="s">
        <v>35</v>
      </c>
      <c r="Q232" t="s">
        <v>36</v>
      </c>
      <c r="R232" t="s">
        <v>37</v>
      </c>
      <c r="S232" t="s">
        <v>37</v>
      </c>
      <c r="T232" t="s">
        <v>37</v>
      </c>
      <c r="U232" t="s">
        <v>38</v>
      </c>
      <c r="V232" t="s">
        <v>39</v>
      </c>
      <c r="W232" t="s">
        <v>40</v>
      </c>
      <c r="X232" t="s">
        <v>41</v>
      </c>
      <c r="Y232" t="s">
        <v>42</v>
      </c>
      <c r="Z232" t="s">
        <v>37</v>
      </c>
      <c r="AA232" t="s">
        <v>37</v>
      </c>
      <c r="AB232" t="s">
        <v>37</v>
      </c>
      <c r="AC232" t="s">
        <v>1245</v>
      </c>
      <c r="AD232" t="s">
        <v>37</v>
      </c>
      <c r="AE232" t="s">
        <v>37</v>
      </c>
      <c r="AF232" s="19" t="s">
        <v>6343</v>
      </c>
      <c r="AG232" s="19">
        <v>9106028529</v>
      </c>
      <c r="AH232" t="str">
        <f t="shared" si="3"/>
        <v>9106028529-00158384</v>
      </c>
    </row>
    <row r="233" spans="1:34" x14ac:dyDescent="0.25">
      <c r="A233" s="19">
        <v>9106027324</v>
      </c>
      <c r="B233" s="19" t="s">
        <v>6568</v>
      </c>
      <c r="C233">
        <v>11688351</v>
      </c>
      <c r="D233" t="s">
        <v>1246</v>
      </c>
      <c r="E233" t="s">
        <v>938</v>
      </c>
      <c r="F233" t="s">
        <v>25</v>
      </c>
      <c r="G233" t="s">
        <v>26</v>
      </c>
      <c r="H233" t="s">
        <v>1247</v>
      </c>
      <c r="I233" t="s">
        <v>28</v>
      </c>
      <c r="J233" t="s">
        <v>29</v>
      </c>
      <c r="K233" t="s">
        <v>368</v>
      </c>
      <c r="L233" t="s">
        <v>369</v>
      </c>
      <c r="M233" t="s">
        <v>370</v>
      </c>
      <c r="N233" t="s">
        <v>1248</v>
      </c>
      <c r="O233" t="s">
        <v>1249</v>
      </c>
      <c r="P233" t="s">
        <v>1250</v>
      </c>
      <c r="Q233" t="s">
        <v>37</v>
      </c>
      <c r="R233" t="s">
        <v>37</v>
      </c>
      <c r="S233" t="s">
        <v>37</v>
      </c>
      <c r="T233" t="s">
        <v>37</v>
      </c>
      <c r="U233" t="s">
        <v>38</v>
      </c>
      <c r="V233" t="s">
        <v>39</v>
      </c>
      <c r="W233" t="s">
        <v>40</v>
      </c>
      <c r="X233" t="s">
        <v>41</v>
      </c>
      <c r="Y233" t="s">
        <v>42</v>
      </c>
      <c r="Z233" t="s">
        <v>37</v>
      </c>
      <c r="AA233" t="s">
        <v>37</v>
      </c>
      <c r="AB233" t="s">
        <v>37</v>
      </c>
      <c r="AC233" t="s">
        <v>1251</v>
      </c>
      <c r="AD233" t="s">
        <v>37</v>
      </c>
      <c r="AE233" t="s">
        <v>37</v>
      </c>
      <c r="AF233" s="19" t="s">
        <v>6343</v>
      </c>
      <c r="AG233" s="19">
        <v>9106027324</v>
      </c>
      <c r="AH233" t="str">
        <f t="shared" si="3"/>
        <v>9106027324-00005222</v>
      </c>
    </row>
    <row r="234" spans="1:34" x14ac:dyDescent="0.25">
      <c r="A234" s="19">
        <v>9106028182</v>
      </c>
      <c r="B234" s="19" t="s">
        <v>6598</v>
      </c>
      <c r="C234">
        <v>11687151</v>
      </c>
      <c r="D234" t="s">
        <v>1252</v>
      </c>
      <c r="E234" t="s">
        <v>938</v>
      </c>
      <c r="F234" t="s">
        <v>25</v>
      </c>
      <c r="G234" t="s">
        <v>26</v>
      </c>
      <c r="H234" t="s">
        <v>1253</v>
      </c>
      <c r="I234" t="s">
        <v>28</v>
      </c>
      <c r="J234" t="s">
        <v>29</v>
      </c>
      <c r="K234" t="s">
        <v>200</v>
      </c>
      <c r="L234" t="s">
        <v>201</v>
      </c>
      <c r="M234" t="s">
        <v>202</v>
      </c>
      <c r="N234" t="s">
        <v>58</v>
      </c>
      <c r="O234" t="s">
        <v>59</v>
      </c>
      <c r="P234" t="s">
        <v>60</v>
      </c>
      <c r="Q234" t="s">
        <v>37</v>
      </c>
      <c r="R234" t="s">
        <v>37</v>
      </c>
      <c r="S234" t="s">
        <v>37</v>
      </c>
      <c r="T234" t="s">
        <v>37</v>
      </c>
      <c r="U234" t="s">
        <v>38</v>
      </c>
      <c r="V234" t="s">
        <v>39</v>
      </c>
      <c r="W234" t="s">
        <v>40</v>
      </c>
      <c r="X234" t="s">
        <v>41</v>
      </c>
      <c r="Y234" t="s">
        <v>42</v>
      </c>
      <c r="Z234" t="s">
        <v>37</v>
      </c>
      <c r="AA234" t="s">
        <v>37</v>
      </c>
      <c r="AB234" t="s">
        <v>37</v>
      </c>
      <c r="AC234" t="s">
        <v>1254</v>
      </c>
      <c r="AD234" t="s">
        <v>37</v>
      </c>
      <c r="AE234" t="s">
        <v>37</v>
      </c>
      <c r="AF234" s="19" t="s">
        <v>6343</v>
      </c>
      <c r="AG234" s="19">
        <v>9106028182</v>
      </c>
      <c r="AH234" t="str">
        <f t="shared" si="3"/>
        <v>9106028182-00476884</v>
      </c>
    </row>
    <row r="235" spans="1:34" x14ac:dyDescent="0.25">
      <c r="A235" s="19">
        <v>9106026462</v>
      </c>
      <c r="B235" s="19" t="s">
        <v>6532</v>
      </c>
      <c r="C235">
        <v>11687430</v>
      </c>
      <c r="D235" t="s">
        <v>1255</v>
      </c>
      <c r="E235" t="s">
        <v>938</v>
      </c>
      <c r="F235" t="s">
        <v>25</v>
      </c>
      <c r="G235" t="s">
        <v>26</v>
      </c>
      <c r="H235" t="s">
        <v>1256</v>
      </c>
      <c r="I235" t="s">
        <v>28</v>
      </c>
      <c r="J235" t="s">
        <v>29</v>
      </c>
      <c r="K235" t="s">
        <v>1173</v>
      </c>
      <c r="L235" t="s">
        <v>1174</v>
      </c>
      <c r="M235" t="s">
        <v>1175</v>
      </c>
      <c r="N235" t="s">
        <v>79</v>
      </c>
      <c r="O235" t="s">
        <v>80</v>
      </c>
      <c r="P235" t="s">
        <v>81</v>
      </c>
      <c r="Q235" t="s">
        <v>82</v>
      </c>
      <c r="R235" t="s">
        <v>37</v>
      </c>
      <c r="S235" t="s">
        <v>37</v>
      </c>
      <c r="T235" t="s">
        <v>37</v>
      </c>
      <c r="U235" t="s">
        <v>38</v>
      </c>
      <c r="V235" t="s">
        <v>39</v>
      </c>
      <c r="W235" t="s">
        <v>40</v>
      </c>
      <c r="X235" t="s">
        <v>41</v>
      </c>
      <c r="Y235" t="s">
        <v>42</v>
      </c>
      <c r="Z235" t="s">
        <v>37</v>
      </c>
      <c r="AA235" t="s">
        <v>37</v>
      </c>
      <c r="AB235" t="s">
        <v>37</v>
      </c>
      <c r="AC235" t="s">
        <v>1257</v>
      </c>
      <c r="AD235" t="s">
        <v>37</v>
      </c>
      <c r="AE235" t="s">
        <v>37</v>
      </c>
      <c r="AF235" s="19" t="s">
        <v>6343</v>
      </c>
      <c r="AG235" s="19">
        <v>9106026462</v>
      </c>
      <c r="AH235" t="str">
        <f t="shared" si="3"/>
        <v>9106026462-00046900</v>
      </c>
    </row>
    <row r="236" spans="1:34" x14ac:dyDescent="0.25">
      <c r="A236" s="19">
        <v>9106026075</v>
      </c>
      <c r="B236" s="19" t="s">
        <v>6523</v>
      </c>
      <c r="C236">
        <v>11687517</v>
      </c>
      <c r="D236" t="s">
        <v>1258</v>
      </c>
      <c r="E236" t="s">
        <v>938</v>
      </c>
      <c r="F236" t="s">
        <v>25</v>
      </c>
      <c r="G236" t="s">
        <v>26</v>
      </c>
      <c r="H236" t="s">
        <v>1259</v>
      </c>
      <c r="I236" t="s">
        <v>28</v>
      </c>
      <c r="J236" t="s">
        <v>29</v>
      </c>
      <c r="K236" t="s">
        <v>633</v>
      </c>
      <c r="L236" t="s">
        <v>634</v>
      </c>
      <c r="M236" t="s">
        <v>635</v>
      </c>
      <c r="N236" t="s">
        <v>323</v>
      </c>
      <c r="O236" t="s">
        <v>324</v>
      </c>
      <c r="P236" t="s">
        <v>325</v>
      </c>
      <c r="Q236" t="s">
        <v>37</v>
      </c>
      <c r="R236" t="s">
        <v>37</v>
      </c>
      <c r="S236" t="s">
        <v>37</v>
      </c>
      <c r="T236" t="s">
        <v>37</v>
      </c>
      <c r="U236" t="s">
        <v>38</v>
      </c>
      <c r="V236" t="s">
        <v>39</v>
      </c>
      <c r="W236" t="s">
        <v>40</v>
      </c>
      <c r="X236" t="s">
        <v>41</v>
      </c>
      <c r="Y236" t="s">
        <v>42</v>
      </c>
      <c r="Z236" t="s">
        <v>37</v>
      </c>
      <c r="AA236" t="s">
        <v>37</v>
      </c>
      <c r="AB236" t="s">
        <v>37</v>
      </c>
      <c r="AC236" t="s">
        <v>1260</v>
      </c>
      <c r="AD236" t="s">
        <v>37</v>
      </c>
      <c r="AE236" t="s">
        <v>37</v>
      </c>
      <c r="AF236" s="19" t="s">
        <v>6343</v>
      </c>
      <c r="AG236" s="19">
        <v>9106026075</v>
      </c>
      <c r="AH236" t="str">
        <f t="shared" si="3"/>
        <v>9106026075-00014123</v>
      </c>
    </row>
    <row r="237" spans="1:34" x14ac:dyDescent="0.25">
      <c r="A237" s="19">
        <v>9106026473</v>
      </c>
      <c r="B237" s="19" t="s">
        <v>6533</v>
      </c>
      <c r="C237">
        <v>11687431</v>
      </c>
      <c r="D237" t="s">
        <v>1261</v>
      </c>
      <c r="E237" t="s">
        <v>938</v>
      </c>
      <c r="F237" t="s">
        <v>25</v>
      </c>
      <c r="G237" t="s">
        <v>26</v>
      </c>
      <c r="H237" t="s">
        <v>1262</v>
      </c>
      <c r="I237" t="s">
        <v>28</v>
      </c>
      <c r="J237" t="s">
        <v>29</v>
      </c>
      <c r="K237" t="s">
        <v>1263</v>
      </c>
      <c r="L237" t="s">
        <v>1264</v>
      </c>
      <c r="M237" t="s">
        <v>1265</v>
      </c>
      <c r="N237" t="s">
        <v>79</v>
      </c>
      <c r="O237" t="s">
        <v>80</v>
      </c>
      <c r="P237" t="s">
        <v>81</v>
      </c>
      <c r="Q237" t="s">
        <v>82</v>
      </c>
      <c r="R237" t="s">
        <v>37</v>
      </c>
      <c r="S237" t="s">
        <v>37</v>
      </c>
      <c r="T237" t="s">
        <v>37</v>
      </c>
      <c r="U237" t="s">
        <v>38</v>
      </c>
      <c r="V237" t="s">
        <v>39</v>
      </c>
      <c r="W237" t="s">
        <v>40</v>
      </c>
      <c r="X237" t="s">
        <v>41</v>
      </c>
      <c r="Y237" t="s">
        <v>42</v>
      </c>
      <c r="Z237" t="s">
        <v>37</v>
      </c>
      <c r="AA237" t="s">
        <v>37</v>
      </c>
      <c r="AB237" t="s">
        <v>37</v>
      </c>
      <c r="AC237" t="s">
        <v>1266</v>
      </c>
      <c r="AD237" t="s">
        <v>37</v>
      </c>
      <c r="AE237" t="s">
        <v>37</v>
      </c>
      <c r="AF237" s="19" t="s">
        <v>6343</v>
      </c>
      <c r="AG237" s="19">
        <v>9106026473</v>
      </c>
      <c r="AH237" t="str">
        <f t="shared" si="3"/>
        <v>9106026473-00046901</v>
      </c>
    </row>
    <row r="238" spans="1:34" x14ac:dyDescent="0.25">
      <c r="A238" s="19">
        <v>9106027056</v>
      </c>
      <c r="B238" s="19" t="s">
        <v>6562</v>
      </c>
      <c r="C238">
        <v>11686751</v>
      </c>
      <c r="D238" t="s">
        <v>1267</v>
      </c>
      <c r="E238" t="s">
        <v>938</v>
      </c>
      <c r="F238" t="s">
        <v>25</v>
      </c>
      <c r="G238" t="s">
        <v>26</v>
      </c>
      <c r="H238" t="s">
        <v>1268</v>
      </c>
      <c r="I238" t="s">
        <v>28</v>
      </c>
      <c r="J238" t="s">
        <v>29</v>
      </c>
      <c r="K238" t="s">
        <v>1269</v>
      </c>
      <c r="L238" t="s">
        <v>1270</v>
      </c>
      <c r="M238" t="s">
        <v>1271</v>
      </c>
      <c r="N238" t="s">
        <v>58</v>
      </c>
      <c r="O238" t="s">
        <v>59</v>
      </c>
      <c r="P238" t="s">
        <v>60</v>
      </c>
      <c r="Q238" t="s">
        <v>37</v>
      </c>
      <c r="R238" t="s">
        <v>37</v>
      </c>
      <c r="S238" t="s">
        <v>37</v>
      </c>
      <c r="T238" t="s">
        <v>37</v>
      </c>
      <c r="U238" t="s">
        <v>38</v>
      </c>
      <c r="V238" t="s">
        <v>39</v>
      </c>
      <c r="W238" t="s">
        <v>40</v>
      </c>
      <c r="X238" t="s">
        <v>41</v>
      </c>
      <c r="Y238" t="s">
        <v>42</v>
      </c>
      <c r="Z238" t="s">
        <v>37</v>
      </c>
      <c r="AA238" t="s">
        <v>37</v>
      </c>
      <c r="AB238" t="s">
        <v>37</v>
      </c>
      <c r="AC238" t="s">
        <v>1272</v>
      </c>
      <c r="AD238" t="s">
        <v>37</v>
      </c>
      <c r="AE238" t="s">
        <v>37</v>
      </c>
      <c r="AF238" s="19" t="s">
        <v>6343</v>
      </c>
      <c r="AG238" s="19">
        <v>9106027056</v>
      </c>
      <c r="AH238" t="str">
        <f t="shared" si="3"/>
        <v>9106027056-00476539</v>
      </c>
    </row>
    <row r="239" spans="1:34" x14ac:dyDescent="0.25">
      <c r="A239" s="19">
        <v>9106027999</v>
      </c>
      <c r="B239" s="19" t="s">
        <v>6592</v>
      </c>
      <c r="C239">
        <v>11688163</v>
      </c>
      <c r="D239" t="s">
        <v>1273</v>
      </c>
      <c r="E239" t="s">
        <v>938</v>
      </c>
      <c r="F239" t="s">
        <v>25</v>
      </c>
      <c r="G239" t="s">
        <v>26</v>
      </c>
      <c r="H239" t="s">
        <v>1274</v>
      </c>
      <c r="I239" t="s">
        <v>28</v>
      </c>
      <c r="J239" t="s">
        <v>29</v>
      </c>
      <c r="K239" t="s">
        <v>152</v>
      </c>
      <c r="L239" t="s">
        <v>153</v>
      </c>
      <c r="M239" t="s">
        <v>154</v>
      </c>
      <c r="N239" t="s">
        <v>101</v>
      </c>
      <c r="O239" t="s">
        <v>102</v>
      </c>
      <c r="P239" t="s">
        <v>103</v>
      </c>
      <c r="Q239" t="s">
        <v>82</v>
      </c>
      <c r="R239" t="s">
        <v>37</v>
      </c>
      <c r="S239" t="s">
        <v>37</v>
      </c>
      <c r="T239" t="s">
        <v>37</v>
      </c>
      <c r="U239" t="s">
        <v>38</v>
      </c>
      <c r="V239" t="s">
        <v>39</v>
      </c>
      <c r="W239" t="s">
        <v>40</v>
      </c>
      <c r="X239" t="s">
        <v>41</v>
      </c>
      <c r="Y239" t="s">
        <v>42</v>
      </c>
      <c r="Z239" t="s">
        <v>37</v>
      </c>
      <c r="AA239" t="s">
        <v>37</v>
      </c>
      <c r="AB239" t="s">
        <v>37</v>
      </c>
      <c r="AC239" t="s">
        <v>1275</v>
      </c>
      <c r="AD239" t="s">
        <v>37</v>
      </c>
      <c r="AE239" t="s">
        <v>37</v>
      </c>
      <c r="AF239" s="19" t="s">
        <v>6343</v>
      </c>
      <c r="AG239" s="19">
        <v>9106027999</v>
      </c>
      <c r="AH239" t="str">
        <f t="shared" si="3"/>
        <v>9106027999-00033193</v>
      </c>
    </row>
    <row r="240" spans="1:34" x14ac:dyDescent="0.25">
      <c r="A240" s="19">
        <v>9106026036</v>
      </c>
      <c r="B240" s="19" t="s">
        <v>6522</v>
      </c>
      <c r="C240">
        <v>11688037</v>
      </c>
      <c r="D240" t="s">
        <v>1276</v>
      </c>
      <c r="E240" t="s">
        <v>938</v>
      </c>
      <c r="F240" t="s">
        <v>25</v>
      </c>
      <c r="G240" t="s">
        <v>26</v>
      </c>
      <c r="H240" t="s">
        <v>1277</v>
      </c>
      <c r="I240" t="s">
        <v>28</v>
      </c>
      <c r="J240" t="s">
        <v>29</v>
      </c>
      <c r="K240" t="s">
        <v>146</v>
      </c>
      <c r="L240" t="s">
        <v>147</v>
      </c>
      <c r="M240" t="s">
        <v>148</v>
      </c>
      <c r="N240" t="s">
        <v>101</v>
      </c>
      <c r="O240" t="s">
        <v>102</v>
      </c>
      <c r="P240" t="s">
        <v>103</v>
      </c>
      <c r="Q240" t="s">
        <v>82</v>
      </c>
      <c r="R240" t="s">
        <v>37</v>
      </c>
      <c r="S240" t="s">
        <v>37</v>
      </c>
      <c r="T240" t="s">
        <v>37</v>
      </c>
      <c r="U240" t="s">
        <v>38</v>
      </c>
      <c r="V240" t="s">
        <v>39</v>
      </c>
      <c r="W240" t="s">
        <v>40</v>
      </c>
      <c r="X240" t="s">
        <v>41</v>
      </c>
      <c r="Y240" t="s">
        <v>42</v>
      </c>
      <c r="Z240" t="s">
        <v>37</v>
      </c>
      <c r="AA240" t="s">
        <v>37</v>
      </c>
      <c r="AB240" t="s">
        <v>37</v>
      </c>
      <c r="AC240" t="s">
        <v>1278</v>
      </c>
      <c r="AD240" t="s">
        <v>37</v>
      </c>
      <c r="AE240" t="s">
        <v>37</v>
      </c>
      <c r="AF240" s="19" t="s">
        <v>6343</v>
      </c>
      <c r="AG240" s="19">
        <v>9106026036</v>
      </c>
      <c r="AH240" t="str">
        <f t="shared" si="3"/>
        <v>9106026036-00033137</v>
      </c>
    </row>
    <row r="241" spans="1:34" x14ac:dyDescent="0.25">
      <c r="A241" s="19">
        <v>9106027356</v>
      </c>
      <c r="B241" s="19" t="s">
        <v>6570</v>
      </c>
      <c r="C241">
        <v>11687948</v>
      </c>
      <c r="D241" t="s">
        <v>1279</v>
      </c>
      <c r="E241" t="s">
        <v>938</v>
      </c>
      <c r="F241" t="s">
        <v>25</v>
      </c>
      <c r="G241" t="s">
        <v>26</v>
      </c>
      <c r="H241" t="s">
        <v>1280</v>
      </c>
      <c r="I241" t="s">
        <v>28</v>
      </c>
      <c r="J241" t="s">
        <v>29</v>
      </c>
      <c r="K241" t="s">
        <v>633</v>
      </c>
      <c r="L241" t="s">
        <v>634</v>
      </c>
      <c r="M241" t="s">
        <v>635</v>
      </c>
      <c r="N241" t="s">
        <v>49</v>
      </c>
      <c r="O241" t="s">
        <v>50</v>
      </c>
      <c r="P241" t="s">
        <v>51</v>
      </c>
      <c r="Q241" t="s">
        <v>37</v>
      </c>
      <c r="R241" t="s">
        <v>37</v>
      </c>
      <c r="S241" t="s">
        <v>37</v>
      </c>
      <c r="T241" t="s">
        <v>37</v>
      </c>
      <c r="U241" t="s">
        <v>38</v>
      </c>
      <c r="V241" t="s">
        <v>39</v>
      </c>
      <c r="W241" t="s">
        <v>40</v>
      </c>
      <c r="X241" t="s">
        <v>41</v>
      </c>
      <c r="Y241" t="s">
        <v>42</v>
      </c>
      <c r="Z241" t="s">
        <v>37</v>
      </c>
      <c r="AA241" t="s">
        <v>37</v>
      </c>
      <c r="AB241" t="s">
        <v>37</v>
      </c>
      <c r="AC241" t="s">
        <v>1281</v>
      </c>
      <c r="AD241" t="s">
        <v>37</v>
      </c>
      <c r="AE241" t="s">
        <v>37</v>
      </c>
      <c r="AF241" s="19" t="s">
        <v>6343</v>
      </c>
      <c r="AG241" s="19">
        <v>9106027356</v>
      </c>
      <c r="AH241" t="str">
        <f t="shared" si="3"/>
        <v>9106027356-00017926</v>
      </c>
    </row>
    <row r="242" spans="1:34" x14ac:dyDescent="0.25">
      <c r="A242" s="19">
        <v>9106028533</v>
      </c>
      <c r="B242" s="19" t="s">
        <v>6619</v>
      </c>
      <c r="C242">
        <v>11687851</v>
      </c>
      <c r="D242" t="s">
        <v>1282</v>
      </c>
      <c r="E242" t="s">
        <v>938</v>
      </c>
      <c r="F242" t="s">
        <v>25</v>
      </c>
      <c r="G242" t="s">
        <v>26</v>
      </c>
      <c r="H242" t="s">
        <v>1283</v>
      </c>
      <c r="I242" t="s">
        <v>28</v>
      </c>
      <c r="J242" t="s">
        <v>29</v>
      </c>
      <c r="K242" t="s">
        <v>146</v>
      </c>
      <c r="L242" t="s">
        <v>147</v>
      </c>
      <c r="M242" t="s">
        <v>148</v>
      </c>
      <c r="N242" t="s">
        <v>481</v>
      </c>
      <c r="O242" t="s">
        <v>482</v>
      </c>
      <c r="P242" t="s">
        <v>483</v>
      </c>
      <c r="Q242" t="s">
        <v>82</v>
      </c>
      <c r="R242" t="s">
        <v>37</v>
      </c>
      <c r="S242" t="s">
        <v>37</v>
      </c>
      <c r="T242" t="s">
        <v>37</v>
      </c>
      <c r="U242" t="s">
        <v>38</v>
      </c>
      <c r="V242" t="s">
        <v>39</v>
      </c>
      <c r="W242" t="s">
        <v>40</v>
      </c>
      <c r="X242" t="s">
        <v>41</v>
      </c>
      <c r="Y242" t="s">
        <v>42</v>
      </c>
      <c r="Z242" t="s">
        <v>37</v>
      </c>
      <c r="AA242" t="s">
        <v>37</v>
      </c>
      <c r="AB242" t="s">
        <v>37</v>
      </c>
      <c r="AC242" t="s">
        <v>1284</v>
      </c>
      <c r="AD242" t="s">
        <v>37</v>
      </c>
      <c r="AE242" t="s">
        <v>37</v>
      </c>
      <c r="AF242" s="19" t="s">
        <v>6343</v>
      </c>
      <c r="AG242" s="19">
        <v>9106028533</v>
      </c>
      <c r="AH242" t="str">
        <f t="shared" si="3"/>
        <v>9106028533-00010786</v>
      </c>
    </row>
    <row r="243" spans="1:34" x14ac:dyDescent="0.25">
      <c r="A243" s="19">
        <v>9106027790</v>
      </c>
      <c r="B243" s="19" t="s">
        <v>6586</v>
      </c>
      <c r="C243">
        <v>11689041</v>
      </c>
      <c r="D243" t="s">
        <v>1285</v>
      </c>
      <c r="E243" t="s">
        <v>938</v>
      </c>
      <c r="F243" t="s">
        <v>25</v>
      </c>
      <c r="G243" t="s">
        <v>26</v>
      </c>
      <c r="H243" t="s">
        <v>1286</v>
      </c>
      <c r="I243" t="s">
        <v>28</v>
      </c>
      <c r="J243" t="s">
        <v>29</v>
      </c>
      <c r="K243" t="s">
        <v>1287</v>
      </c>
      <c r="L243" t="s">
        <v>1288</v>
      </c>
      <c r="M243" t="s">
        <v>1289</v>
      </c>
      <c r="N243" t="s">
        <v>33</v>
      </c>
      <c r="O243" t="s">
        <v>34</v>
      </c>
      <c r="P243" t="s">
        <v>35</v>
      </c>
      <c r="Q243" t="s">
        <v>36</v>
      </c>
      <c r="R243" t="s">
        <v>37</v>
      </c>
      <c r="S243" t="s">
        <v>37</v>
      </c>
      <c r="T243" t="s">
        <v>37</v>
      </c>
      <c r="U243" t="s">
        <v>38</v>
      </c>
      <c r="V243" t="s">
        <v>39</v>
      </c>
      <c r="W243" t="s">
        <v>40</v>
      </c>
      <c r="X243" t="s">
        <v>41</v>
      </c>
      <c r="Y243" t="s">
        <v>42</v>
      </c>
      <c r="Z243" t="s">
        <v>37</v>
      </c>
      <c r="AA243" t="s">
        <v>37</v>
      </c>
      <c r="AB243" t="s">
        <v>37</v>
      </c>
      <c r="AC243" t="s">
        <v>1290</v>
      </c>
      <c r="AD243" t="s">
        <v>37</v>
      </c>
      <c r="AE243" t="s">
        <v>37</v>
      </c>
      <c r="AF243" s="19" t="s">
        <v>6343</v>
      </c>
      <c r="AG243" s="19">
        <v>9106027790</v>
      </c>
      <c r="AH243" t="str">
        <f t="shared" si="3"/>
        <v>9106027790-00158299</v>
      </c>
    </row>
    <row r="244" spans="1:34" x14ac:dyDescent="0.25">
      <c r="A244" s="19">
        <v>9106026288</v>
      </c>
      <c r="B244" s="19" t="s">
        <v>6527</v>
      </c>
      <c r="C244">
        <v>11688817</v>
      </c>
      <c r="D244" t="s">
        <v>1291</v>
      </c>
      <c r="E244" t="s">
        <v>938</v>
      </c>
      <c r="F244" t="s">
        <v>25</v>
      </c>
      <c r="G244" t="s">
        <v>26</v>
      </c>
      <c r="H244" t="s">
        <v>1292</v>
      </c>
      <c r="I244" t="s">
        <v>28</v>
      </c>
      <c r="J244" t="s">
        <v>29</v>
      </c>
      <c r="K244" t="s">
        <v>1293</v>
      </c>
      <c r="L244" t="s">
        <v>1294</v>
      </c>
      <c r="M244" t="s">
        <v>1295</v>
      </c>
      <c r="N244" t="s">
        <v>33</v>
      </c>
      <c r="O244" t="s">
        <v>34</v>
      </c>
      <c r="P244" t="s">
        <v>35</v>
      </c>
      <c r="Q244" t="s">
        <v>36</v>
      </c>
      <c r="R244" t="s">
        <v>37</v>
      </c>
      <c r="S244" t="s">
        <v>37</v>
      </c>
      <c r="T244" t="s">
        <v>37</v>
      </c>
      <c r="U244" t="s">
        <v>38</v>
      </c>
      <c r="V244" t="s">
        <v>39</v>
      </c>
      <c r="W244" t="s">
        <v>40</v>
      </c>
      <c r="X244" t="s">
        <v>41</v>
      </c>
      <c r="Y244" t="s">
        <v>42</v>
      </c>
      <c r="Z244" t="s">
        <v>37</v>
      </c>
      <c r="AA244" t="s">
        <v>37</v>
      </c>
      <c r="AB244" t="s">
        <v>37</v>
      </c>
      <c r="AC244" t="s">
        <v>1296</v>
      </c>
      <c r="AD244" t="s">
        <v>37</v>
      </c>
      <c r="AE244" t="s">
        <v>37</v>
      </c>
      <c r="AF244" s="19" t="s">
        <v>6343</v>
      </c>
      <c r="AG244" s="19">
        <v>9106026288</v>
      </c>
      <c r="AH244" t="str">
        <f t="shared" si="3"/>
        <v>9106026288-00158123</v>
      </c>
    </row>
    <row r="245" spans="1:34" x14ac:dyDescent="0.25">
      <c r="A245" s="19">
        <v>9106027434</v>
      </c>
      <c r="B245" s="19" t="s">
        <v>6573</v>
      </c>
      <c r="C245">
        <v>11688970</v>
      </c>
      <c r="D245" t="s">
        <v>1297</v>
      </c>
      <c r="E245" t="s">
        <v>938</v>
      </c>
      <c r="F245" t="s">
        <v>25</v>
      </c>
      <c r="G245" t="s">
        <v>26</v>
      </c>
      <c r="H245" t="s">
        <v>1298</v>
      </c>
      <c r="I245" t="s">
        <v>28</v>
      </c>
      <c r="J245" t="s">
        <v>29</v>
      </c>
      <c r="K245" t="s">
        <v>1299</v>
      </c>
      <c r="L245" t="s">
        <v>1300</v>
      </c>
      <c r="M245" t="s">
        <v>1301</v>
      </c>
      <c r="N245" t="s">
        <v>33</v>
      </c>
      <c r="O245" t="s">
        <v>34</v>
      </c>
      <c r="P245" t="s">
        <v>35</v>
      </c>
      <c r="Q245" t="s">
        <v>36</v>
      </c>
      <c r="R245" t="s">
        <v>37</v>
      </c>
      <c r="S245" t="s">
        <v>37</v>
      </c>
      <c r="T245" t="s">
        <v>37</v>
      </c>
      <c r="U245" t="s">
        <v>38</v>
      </c>
      <c r="V245" t="s">
        <v>39</v>
      </c>
      <c r="W245" t="s">
        <v>40</v>
      </c>
      <c r="X245" t="s">
        <v>41</v>
      </c>
      <c r="Y245" t="s">
        <v>42</v>
      </c>
      <c r="Z245" t="s">
        <v>37</v>
      </c>
      <c r="AA245" t="s">
        <v>37</v>
      </c>
      <c r="AB245" t="s">
        <v>37</v>
      </c>
      <c r="AC245" t="s">
        <v>1302</v>
      </c>
      <c r="AD245" t="s">
        <v>37</v>
      </c>
      <c r="AE245" t="s">
        <v>37</v>
      </c>
      <c r="AF245" s="19" t="s">
        <v>6343</v>
      </c>
      <c r="AG245" s="19">
        <v>9106027434</v>
      </c>
      <c r="AH245" t="str">
        <f t="shared" si="3"/>
        <v>9106027434-00158243</v>
      </c>
    </row>
    <row r="246" spans="1:34" x14ac:dyDescent="0.25">
      <c r="A246" s="19">
        <v>9106026126</v>
      </c>
      <c r="B246" s="19" t="s">
        <v>6524</v>
      </c>
      <c r="C246">
        <v>11686433</v>
      </c>
      <c r="D246" t="s">
        <v>1303</v>
      </c>
      <c r="E246" t="s">
        <v>938</v>
      </c>
      <c r="F246" t="s">
        <v>25</v>
      </c>
      <c r="G246" t="s">
        <v>26</v>
      </c>
      <c r="H246" t="s">
        <v>1304</v>
      </c>
      <c r="I246" t="s">
        <v>28</v>
      </c>
      <c r="J246" t="s">
        <v>29</v>
      </c>
      <c r="K246" t="s">
        <v>146</v>
      </c>
      <c r="L246" t="s">
        <v>147</v>
      </c>
      <c r="M246" t="s">
        <v>148</v>
      </c>
      <c r="N246" t="s">
        <v>58</v>
      </c>
      <c r="O246" t="s">
        <v>59</v>
      </c>
      <c r="P246" t="s">
        <v>60</v>
      </c>
      <c r="Q246" t="s">
        <v>37</v>
      </c>
      <c r="R246" t="s">
        <v>37</v>
      </c>
      <c r="S246" t="s">
        <v>37</v>
      </c>
      <c r="T246" t="s">
        <v>37</v>
      </c>
      <c r="U246" t="s">
        <v>38</v>
      </c>
      <c r="V246" t="s">
        <v>39</v>
      </c>
      <c r="W246" t="s">
        <v>40</v>
      </c>
      <c r="X246" t="s">
        <v>41</v>
      </c>
      <c r="Y246" t="s">
        <v>42</v>
      </c>
      <c r="Z246" t="s">
        <v>37</v>
      </c>
      <c r="AA246" t="s">
        <v>37</v>
      </c>
      <c r="AB246" t="s">
        <v>37</v>
      </c>
      <c r="AC246" t="s">
        <v>1305</v>
      </c>
      <c r="AD246" t="s">
        <v>37</v>
      </c>
      <c r="AE246" t="s">
        <v>37</v>
      </c>
      <c r="AF246" s="19" t="s">
        <v>6343</v>
      </c>
      <c r="AG246" s="19">
        <v>9106026126</v>
      </c>
      <c r="AH246" t="str">
        <f t="shared" si="3"/>
        <v>9106026126-00476267</v>
      </c>
    </row>
    <row r="247" spans="1:34" x14ac:dyDescent="0.25">
      <c r="A247" s="19">
        <v>9106026906</v>
      </c>
      <c r="B247" s="19" t="s">
        <v>6553</v>
      </c>
      <c r="C247">
        <v>11687941</v>
      </c>
      <c r="D247" t="s">
        <v>1306</v>
      </c>
      <c r="E247" t="s">
        <v>938</v>
      </c>
      <c r="F247" t="s">
        <v>25</v>
      </c>
      <c r="G247" t="s">
        <v>26</v>
      </c>
      <c r="H247" t="s">
        <v>1307</v>
      </c>
      <c r="I247" t="s">
        <v>28</v>
      </c>
      <c r="J247" t="s">
        <v>29</v>
      </c>
      <c r="K247" t="s">
        <v>200</v>
      </c>
      <c r="L247" t="s">
        <v>201</v>
      </c>
      <c r="M247" t="s">
        <v>202</v>
      </c>
      <c r="N247" t="s">
        <v>49</v>
      </c>
      <c r="O247" t="s">
        <v>50</v>
      </c>
      <c r="P247" t="s">
        <v>51</v>
      </c>
      <c r="Q247" t="s">
        <v>37</v>
      </c>
      <c r="R247" t="s">
        <v>37</v>
      </c>
      <c r="S247" t="s">
        <v>37</v>
      </c>
      <c r="T247" t="s">
        <v>37</v>
      </c>
      <c r="U247" t="s">
        <v>38</v>
      </c>
      <c r="V247" t="s">
        <v>39</v>
      </c>
      <c r="W247" t="s">
        <v>40</v>
      </c>
      <c r="X247" t="s">
        <v>41</v>
      </c>
      <c r="Y247" t="s">
        <v>42</v>
      </c>
      <c r="Z247" t="s">
        <v>37</v>
      </c>
      <c r="AA247" t="s">
        <v>37</v>
      </c>
      <c r="AB247" t="s">
        <v>37</v>
      </c>
      <c r="AC247" t="s">
        <v>1308</v>
      </c>
      <c r="AD247" t="s">
        <v>37</v>
      </c>
      <c r="AE247" t="s">
        <v>37</v>
      </c>
      <c r="AF247" s="19" t="s">
        <v>6343</v>
      </c>
      <c r="AG247" s="19">
        <v>9106026906</v>
      </c>
      <c r="AH247" t="str">
        <f t="shared" si="3"/>
        <v>9106026906-00017923</v>
      </c>
    </row>
    <row r="248" spans="1:34" x14ac:dyDescent="0.25">
      <c r="A248" s="19">
        <v>9106026029</v>
      </c>
      <c r="B248" s="19" t="s">
        <v>6518</v>
      </c>
      <c r="C248">
        <v>11687414</v>
      </c>
      <c r="D248" t="s">
        <v>1309</v>
      </c>
      <c r="E248" t="s">
        <v>938</v>
      </c>
      <c r="F248" t="s">
        <v>25</v>
      </c>
      <c r="G248" t="s">
        <v>26</v>
      </c>
      <c r="H248" t="s">
        <v>1310</v>
      </c>
      <c r="I248" t="s">
        <v>28</v>
      </c>
      <c r="J248" t="s">
        <v>29</v>
      </c>
      <c r="K248" t="s">
        <v>1163</v>
      </c>
      <c r="L248" t="s">
        <v>1164</v>
      </c>
      <c r="M248" t="s">
        <v>1165</v>
      </c>
      <c r="N248" t="s">
        <v>79</v>
      </c>
      <c r="O248" t="s">
        <v>80</v>
      </c>
      <c r="P248" t="s">
        <v>81</v>
      </c>
      <c r="Q248" t="s">
        <v>82</v>
      </c>
      <c r="R248" t="s">
        <v>37</v>
      </c>
      <c r="S248" t="s">
        <v>37</v>
      </c>
      <c r="T248" t="s">
        <v>37</v>
      </c>
      <c r="U248" t="s">
        <v>38</v>
      </c>
      <c r="V248" t="s">
        <v>39</v>
      </c>
      <c r="W248" t="s">
        <v>40</v>
      </c>
      <c r="X248" t="s">
        <v>41</v>
      </c>
      <c r="Y248" t="s">
        <v>42</v>
      </c>
      <c r="Z248" t="s">
        <v>37</v>
      </c>
      <c r="AA248" t="s">
        <v>37</v>
      </c>
      <c r="AB248" t="s">
        <v>37</v>
      </c>
      <c r="AC248" t="s">
        <v>1311</v>
      </c>
      <c r="AD248" t="s">
        <v>37</v>
      </c>
      <c r="AE248" t="s">
        <v>37</v>
      </c>
      <c r="AF248" s="19" t="s">
        <v>6343</v>
      </c>
      <c r="AG248" s="19">
        <v>9106026029</v>
      </c>
      <c r="AH248" t="str">
        <f t="shared" si="3"/>
        <v>9106026029-00046885</v>
      </c>
    </row>
    <row r="249" spans="1:34" x14ac:dyDescent="0.25">
      <c r="A249" s="19">
        <v>9106026324</v>
      </c>
      <c r="B249" s="19" t="s">
        <v>6528</v>
      </c>
      <c r="C249">
        <v>11688438</v>
      </c>
      <c r="D249" t="s">
        <v>1312</v>
      </c>
      <c r="E249" t="s">
        <v>938</v>
      </c>
      <c r="F249" t="s">
        <v>25</v>
      </c>
      <c r="G249" t="s">
        <v>26</v>
      </c>
      <c r="H249" t="s">
        <v>1313</v>
      </c>
      <c r="I249" t="s">
        <v>28</v>
      </c>
      <c r="J249" t="s">
        <v>29</v>
      </c>
      <c r="K249" t="s">
        <v>76</v>
      </c>
      <c r="L249" t="s">
        <v>77</v>
      </c>
      <c r="M249" t="s">
        <v>78</v>
      </c>
      <c r="N249" t="s">
        <v>110</v>
      </c>
      <c r="O249" t="s">
        <v>111</v>
      </c>
      <c r="P249" t="s">
        <v>112</v>
      </c>
      <c r="Q249" t="s">
        <v>37</v>
      </c>
      <c r="R249" t="s">
        <v>37</v>
      </c>
      <c r="S249" t="s">
        <v>37</v>
      </c>
      <c r="T249" t="s">
        <v>37</v>
      </c>
      <c r="U249" t="s">
        <v>38</v>
      </c>
      <c r="V249" t="s">
        <v>39</v>
      </c>
      <c r="W249" t="s">
        <v>40</v>
      </c>
      <c r="X249" t="s">
        <v>41</v>
      </c>
      <c r="Y249" t="s">
        <v>42</v>
      </c>
      <c r="Z249" t="s">
        <v>37</v>
      </c>
      <c r="AA249" t="s">
        <v>37</v>
      </c>
      <c r="AB249" t="s">
        <v>37</v>
      </c>
      <c r="AC249" t="s">
        <v>1314</v>
      </c>
      <c r="AD249" t="s">
        <v>37</v>
      </c>
      <c r="AE249" t="s">
        <v>37</v>
      </c>
      <c r="AF249" s="19" t="s">
        <v>6343</v>
      </c>
      <c r="AG249" s="19">
        <v>9106026324</v>
      </c>
      <c r="AH249" t="str">
        <f t="shared" si="3"/>
        <v>9106026324-00079942</v>
      </c>
    </row>
    <row r="250" spans="1:34" x14ac:dyDescent="0.25">
      <c r="A250" s="19">
        <v>9106026898</v>
      </c>
      <c r="B250" s="19" t="s">
        <v>6552</v>
      </c>
      <c r="C250">
        <v>11687937</v>
      </c>
      <c r="D250" t="s">
        <v>1315</v>
      </c>
      <c r="E250" t="s">
        <v>938</v>
      </c>
      <c r="F250" t="s">
        <v>25</v>
      </c>
      <c r="G250" t="s">
        <v>26</v>
      </c>
      <c r="H250" t="s">
        <v>1316</v>
      </c>
      <c r="I250" t="s">
        <v>28</v>
      </c>
      <c r="J250" t="s">
        <v>29</v>
      </c>
      <c r="K250" t="s">
        <v>1317</v>
      </c>
      <c r="L250" t="s">
        <v>1318</v>
      </c>
      <c r="M250" t="s">
        <v>1319</v>
      </c>
      <c r="N250" t="s">
        <v>49</v>
      </c>
      <c r="O250" t="s">
        <v>50</v>
      </c>
      <c r="P250" t="s">
        <v>51</v>
      </c>
      <c r="Q250" t="s">
        <v>37</v>
      </c>
      <c r="R250" t="s">
        <v>37</v>
      </c>
      <c r="S250" t="s">
        <v>37</v>
      </c>
      <c r="T250" t="s">
        <v>37</v>
      </c>
      <c r="U250" t="s">
        <v>38</v>
      </c>
      <c r="V250" t="s">
        <v>39</v>
      </c>
      <c r="W250" t="s">
        <v>40</v>
      </c>
      <c r="X250" t="s">
        <v>41</v>
      </c>
      <c r="Y250" t="s">
        <v>42</v>
      </c>
      <c r="Z250" t="s">
        <v>37</v>
      </c>
      <c r="AA250" t="s">
        <v>37</v>
      </c>
      <c r="AB250" t="s">
        <v>37</v>
      </c>
      <c r="AC250" t="s">
        <v>1320</v>
      </c>
      <c r="AD250" t="s">
        <v>37</v>
      </c>
      <c r="AE250" t="s">
        <v>37</v>
      </c>
      <c r="AF250" s="19" t="s">
        <v>6343</v>
      </c>
      <c r="AG250" s="19">
        <v>9106026898</v>
      </c>
      <c r="AH250" t="str">
        <f t="shared" si="3"/>
        <v>9106026898-00017921</v>
      </c>
    </row>
    <row r="251" spans="1:34" x14ac:dyDescent="0.25">
      <c r="A251" s="19">
        <v>9106028205</v>
      </c>
      <c r="B251" s="19" t="s">
        <v>6604</v>
      </c>
      <c r="C251">
        <v>11687880</v>
      </c>
      <c r="D251" t="s">
        <v>1321</v>
      </c>
      <c r="E251" t="s">
        <v>938</v>
      </c>
      <c r="F251" t="s">
        <v>25</v>
      </c>
      <c r="G251" t="s">
        <v>26</v>
      </c>
      <c r="H251" t="s">
        <v>1322</v>
      </c>
      <c r="I251" t="s">
        <v>28</v>
      </c>
      <c r="J251" t="s">
        <v>29</v>
      </c>
      <c r="K251" t="s">
        <v>239</v>
      </c>
      <c r="L251" t="s">
        <v>240</v>
      </c>
      <c r="M251" t="s">
        <v>241</v>
      </c>
      <c r="N251" t="s">
        <v>356</v>
      </c>
      <c r="O251" t="s">
        <v>357</v>
      </c>
      <c r="P251" t="s">
        <v>358</v>
      </c>
      <c r="Q251" t="s">
        <v>37</v>
      </c>
      <c r="R251" t="s">
        <v>37</v>
      </c>
      <c r="S251" t="s">
        <v>37</v>
      </c>
      <c r="T251" t="s">
        <v>37</v>
      </c>
      <c r="U251" t="s">
        <v>38</v>
      </c>
      <c r="V251" t="s">
        <v>39</v>
      </c>
      <c r="W251" t="s">
        <v>40</v>
      </c>
      <c r="X251" t="s">
        <v>41</v>
      </c>
      <c r="Y251" t="s">
        <v>42</v>
      </c>
      <c r="Z251" t="s">
        <v>37</v>
      </c>
      <c r="AA251" t="s">
        <v>37</v>
      </c>
      <c r="AB251" t="s">
        <v>37</v>
      </c>
      <c r="AC251" t="s">
        <v>1323</v>
      </c>
      <c r="AD251" t="s">
        <v>37</v>
      </c>
      <c r="AE251" t="s">
        <v>37</v>
      </c>
      <c r="AF251" s="19" t="s">
        <v>6343</v>
      </c>
      <c r="AG251" s="19">
        <v>9106028205</v>
      </c>
      <c r="AH251" t="str">
        <f t="shared" si="3"/>
        <v>9106028205-00009627</v>
      </c>
    </row>
    <row r="252" spans="1:34" x14ac:dyDescent="0.25">
      <c r="A252" s="19">
        <v>9106026704</v>
      </c>
      <c r="B252" s="19" t="s">
        <v>6544</v>
      </c>
      <c r="C252">
        <v>11686645</v>
      </c>
      <c r="D252" t="s">
        <v>1324</v>
      </c>
      <c r="E252" t="s">
        <v>938</v>
      </c>
      <c r="F252" t="s">
        <v>25</v>
      </c>
      <c r="G252" t="s">
        <v>26</v>
      </c>
      <c r="H252" t="s">
        <v>1325</v>
      </c>
      <c r="I252" t="s">
        <v>28</v>
      </c>
      <c r="J252" t="s">
        <v>29</v>
      </c>
      <c r="K252" t="s">
        <v>711</v>
      </c>
      <c r="L252" t="s">
        <v>712</v>
      </c>
      <c r="M252" t="s">
        <v>713</v>
      </c>
      <c r="N252" t="s">
        <v>58</v>
      </c>
      <c r="O252" t="s">
        <v>59</v>
      </c>
      <c r="P252" t="s">
        <v>60</v>
      </c>
      <c r="Q252" t="s">
        <v>37</v>
      </c>
      <c r="R252" t="s">
        <v>37</v>
      </c>
      <c r="S252" t="s">
        <v>37</v>
      </c>
      <c r="T252" t="s">
        <v>37</v>
      </c>
      <c r="U252" t="s">
        <v>38</v>
      </c>
      <c r="V252" t="s">
        <v>39</v>
      </c>
      <c r="W252" t="s">
        <v>40</v>
      </c>
      <c r="X252" t="s">
        <v>41</v>
      </c>
      <c r="Y252" t="s">
        <v>42</v>
      </c>
      <c r="Z252" t="s">
        <v>37</v>
      </c>
      <c r="AA252" t="s">
        <v>37</v>
      </c>
      <c r="AB252" t="s">
        <v>37</v>
      </c>
      <c r="AC252" t="s">
        <v>1326</v>
      </c>
      <c r="AD252" t="s">
        <v>37</v>
      </c>
      <c r="AE252" t="s">
        <v>37</v>
      </c>
      <c r="AF252" s="19" t="s">
        <v>6343</v>
      </c>
      <c r="AG252" s="19">
        <v>9106026704</v>
      </c>
      <c r="AH252" t="str">
        <f t="shared" si="3"/>
        <v>9106026704-00476448</v>
      </c>
    </row>
    <row r="253" spans="1:34" x14ac:dyDescent="0.25">
      <c r="A253" s="19">
        <v>9106026031</v>
      </c>
      <c r="B253" s="19" t="s">
        <v>6519</v>
      </c>
      <c r="C253">
        <v>11688189</v>
      </c>
      <c r="D253" t="s">
        <v>1327</v>
      </c>
      <c r="E253" t="s">
        <v>938</v>
      </c>
      <c r="F253" t="s">
        <v>25</v>
      </c>
      <c r="G253" t="s">
        <v>26</v>
      </c>
      <c r="H253" t="s">
        <v>1328</v>
      </c>
      <c r="I253" t="s">
        <v>28</v>
      </c>
      <c r="J253" t="s">
        <v>29</v>
      </c>
      <c r="K253" t="s">
        <v>1173</v>
      </c>
      <c r="L253" t="s">
        <v>1174</v>
      </c>
      <c r="M253" t="s">
        <v>1175</v>
      </c>
      <c r="N253" t="s">
        <v>89</v>
      </c>
      <c r="O253" t="s">
        <v>90</v>
      </c>
      <c r="P253" t="s">
        <v>91</v>
      </c>
      <c r="Q253" t="s">
        <v>37</v>
      </c>
      <c r="R253" t="s">
        <v>37</v>
      </c>
      <c r="S253" t="s">
        <v>37</v>
      </c>
      <c r="T253" t="s">
        <v>37</v>
      </c>
      <c r="U253" t="s">
        <v>38</v>
      </c>
      <c r="V253" t="s">
        <v>39</v>
      </c>
      <c r="W253" t="s">
        <v>40</v>
      </c>
      <c r="X253" t="s">
        <v>41</v>
      </c>
      <c r="Y253" t="s">
        <v>42</v>
      </c>
      <c r="Z253" t="s">
        <v>37</v>
      </c>
      <c r="AA253" t="s">
        <v>37</v>
      </c>
      <c r="AB253" t="s">
        <v>37</v>
      </c>
      <c r="AC253" t="s">
        <v>1329</v>
      </c>
      <c r="AD253" t="s">
        <v>37</v>
      </c>
      <c r="AE253" t="s">
        <v>37</v>
      </c>
      <c r="AF253" s="19" t="s">
        <v>6343</v>
      </c>
      <c r="AG253" s="19">
        <v>9106026031</v>
      </c>
      <c r="AH253" t="str">
        <f t="shared" si="3"/>
        <v>9106026031-00036997</v>
      </c>
    </row>
    <row r="254" spans="1:34" x14ac:dyDescent="0.25">
      <c r="A254" s="19">
        <v>9106028549</v>
      </c>
      <c r="B254" s="19" t="s">
        <v>6618</v>
      </c>
      <c r="C254">
        <v>11688186</v>
      </c>
      <c r="D254" t="s">
        <v>1330</v>
      </c>
      <c r="E254" t="s">
        <v>938</v>
      </c>
      <c r="F254" t="s">
        <v>25</v>
      </c>
      <c r="G254" t="s">
        <v>26</v>
      </c>
      <c r="H254" t="s">
        <v>1331</v>
      </c>
      <c r="I254" t="s">
        <v>28</v>
      </c>
      <c r="J254" t="s">
        <v>29</v>
      </c>
      <c r="K254" t="s">
        <v>146</v>
      </c>
      <c r="L254" t="s">
        <v>147</v>
      </c>
      <c r="M254" t="s">
        <v>148</v>
      </c>
      <c r="N254" t="s">
        <v>101</v>
      </c>
      <c r="O254" t="s">
        <v>102</v>
      </c>
      <c r="P254" t="s">
        <v>103</v>
      </c>
      <c r="Q254" t="s">
        <v>82</v>
      </c>
      <c r="R254" t="s">
        <v>37</v>
      </c>
      <c r="S254" t="s">
        <v>37</v>
      </c>
      <c r="T254" t="s">
        <v>37</v>
      </c>
      <c r="U254" t="s">
        <v>38</v>
      </c>
      <c r="V254" t="s">
        <v>39</v>
      </c>
      <c r="W254" t="s">
        <v>40</v>
      </c>
      <c r="X254" t="s">
        <v>41</v>
      </c>
      <c r="Y254" t="s">
        <v>42</v>
      </c>
      <c r="Z254" t="s">
        <v>37</v>
      </c>
      <c r="AA254" t="s">
        <v>37</v>
      </c>
      <c r="AB254" t="s">
        <v>37</v>
      </c>
      <c r="AC254" t="s">
        <v>1332</v>
      </c>
      <c r="AD254" t="s">
        <v>37</v>
      </c>
      <c r="AE254" t="s">
        <v>37</v>
      </c>
      <c r="AF254" s="19" t="s">
        <v>6343</v>
      </c>
      <c r="AG254" s="19">
        <v>9106028549</v>
      </c>
      <c r="AH254" t="str">
        <f t="shared" si="3"/>
        <v>9106028549-00033211</v>
      </c>
    </row>
    <row r="255" spans="1:34" x14ac:dyDescent="0.25">
      <c r="A255" s="19">
        <v>9106026427</v>
      </c>
      <c r="B255" s="19" t="s">
        <v>6530</v>
      </c>
      <c r="C255">
        <v>11686536</v>
      </c>
      <c r="D255" t="s">
        <v>1333</v>
      </c>
      <c r="E255" t="s">
        <v>938</v>
      </c>
      <c r="F255" t="s">
        <v>25</v>
      </c>
      <c r="G255" t="s">
        <v>26</v>
      </c>
      <c r="H255" t="s">
        <v>1334</v>
      </c>
      <c r="I255" t="s">
        <v>28</v>
      </c>
      <c r="J255" t="s">
        <v>29</v>
      </c>
      <c r="K255" t="s">
        <v>1016</v>
      </c>
      <c r="L255" t="s">
        <v>1017</v>
      </c>
      <c r="M255" t="s">
        <v>1018</v>
      </c>
      <c r="N255" t="s">
        <v>58</v>
      </c>
      <c r="O255" t="s">
        <v>59</v>
      </c>
      <c r="P255" t="s">
        <v>60</v>
      </c>
      <c r="Q255" t="s">
        <v>37</v>
      </c>
      <c r="R255" t="s">
        <v>37</v>
      </c>
      <c r="S255" t="s">
        <v>37</v>
      </c>
      <c r="T255" t="s">
        <v>37</v>
      </c>
      <c r="U255" t="s">
        <v>38</v>
      </c>
      <c r="V255" t="s">
        <v>39</v>
      </c>
      <c r="W255" t="s">
        <v>40</v>
      </c>
      <c r="X255" t="s">
        <v>41</v>
      </c>
      <c r="Y255" t="s">
        <v>42</v>
      </c>
      <c r="Z255" t="s">
        <v>37</v>
      </c>
      <c r="AA255" t="s">
        <v>37</v>
      </c>
      <c r="AB255" t="s">
        <v>37</v>
      </c>
      <c r="AC255" t="s">
        <v>1335</v>
      </c>
      <c r="AD255" t="s">
        <v>37</v>
      </c>
      <c r="AE255" t="s">
        <v>37</v>
      </c>
      <c r="AF255" s="19" t="s">
        <v>6343</v>
      </c>
      <c r="AG255" s="19">
        <v>9106026427</v>
      </c>
      <c r="AH255" t="str">
        <f t="shared" si="3"/>
        <v>9106026427-00476354</v>
      </c>
    </row>
    <row r="256" spans="1:34" x14ac:dyDescent="0.25">
      <c r="A256" s="19">
        <v>9106026723</v>
      </c>
      <c r="B256" s="19" t="s">
        <v>6546</v>
      </c>
      <c r="C256">
        <v>11688868</v>
      </c>
      <c r="D256" t="s">
        <v>1336</v>
      </c>
      <c r="E256" t="s">
        <v>938</v>
      </c>
      <c r="F256" t="s">
        <v>25</v>
      </c>
      <c r="G256" t="s">
        <v>26</v>
      </c>
      <c r="H256" t="s">
        <v>1337</v>
      </c>
      <c r="I256" t="s">
        <v>28</v>
      </c>
      <c r="J256" t="s">
        <v>29</v>
      </c>
      <c r="K256" t="s">
        <v>1338</v>
      </c>
      <c r="L256" t="s">
        <v>1339</v>
      </c>
      <c r="M256" t="s">
        <v>1340</v>
      </c>
      <c r="N256" t="s">
        <v>33</v>
      </c>
      <c r="O256" t="s">
        <v>34</v>
      </c>
      <c r="P256" t="s">
        <v>35</v>
      </c>
      <c r="Q256" t="s">
        <v>36</v>
      </c>
      <c r="R256" t="s">
        <v>37</v>
      </c>
      <c r="S256" t="s">
        <v>37</v>
      </c>
      <c r="T256" t="s">
        <v>37</v>
      </c>
      <c r="U256" t="s">
        <v>38</v>
      </c>
      <c r="V256" t="s">
        <v>39</v>
      </c>
      <c r="W256" t="s">
        <v>40</v>
      </c>
      <c r="X256" t="s">
        <v>41</v>
      </c>
      <c r="Y256" t="s">
        <v>42</v>
      </c>
      <c r="Z256" t="s">
        <v>37</v>
      </c>
      <c r="AA256" t="s">
        <v>37</v>
      </c>
      <c r="AB256" t="s">
        <v>37</v>
      </c>
      <c r="AC256" t="s">
        <v>1341</v>
      </c>
      <c r="AD256" t="s">
        <v>37</v>
      </c>
      <c r="AE256" t="s">
        <v>37</v>
      </c>
      <c r="AF256" s="19" t="s">
        <v>6343</v>
      </c>
      <c r="AG256" s="19">
        <v>9106026723</v>
      </c>
      <c r="AH256" t="str">
        <f t="shared" si="3"/>
        <v>9106026723-00158164</v>
      </c>
    </row>
    <row r="257" spans="1:34" x14ac:dyDescent="0.25">
      <c r="A257" s="19">
        <v>9106027782</v>
      </c>
      <c r="B257" s="19" t="s">
        <v>6584</v>
      </c>
      <c r="C257">
        <v>11689038</v>
      </c>
      <c r="D257" t="s">
        <v>1342</v>
      </c>
      <c r="E257" t="s">
        <v>938</v>
      </c>
      <c r="F257" t="s">
        <v>25</v>
      </c>
      <c r="G257" t="s">
        <v>26</v>
      </c>
      <c r="H257" t="s">
        <v>1343</v>
      </c>
      <c r="I257" t="s">
        <v>28</v>
      </c>
      <c r="J257" t="s">
        <v>29</v>
      </c>
      <c r="K257" t="s">
        <v>1344</v>
      </c>
      <c r="L257" t="s">
        <v>1345</v>
      </c>
      <c r="M257" t="s">
        <v>1346</v>
      </c>
      <c r="N257" t="s">
        <v>33</v>
      </c>
      <c r="O257" t="s">
        <v>34</v>
      </c>
      <c r="P257" t="s">
        <v>35</v>
      </c>
      <c r="Q257" t="s">
        <v>36</v>
      </c>
      <c r="R257" t="s">
        <v>37</v>
      </c>
      <c r="S257" t="s">
        <v>37</v>
      </c>
      <c r="T257" t="s">
        <v>37</v>
      </c>
      <c r="U257" t="s">
        <v>38</v>
      </c>
      <c r="V257" t="s">
        <v>39</v>
      </c>
      <c r="W257" t="s">
        <v>40</v>
      </c>
      <c r="X257" t="s">
        <v>41</v>
      </c>
      <c r="Y257" t="s">
        <v>42</v>
      </c>
      <c r="Z257" t="s">
        <v>37</v>
      </c>
      <c r="AA257" t="s">
        <v>37</v>
      </c>
      <c r="AB257" t="s">
        <v>37</v>
      </c>
      <c r="AC257" t="s">
        <v>1347</v>
      </c>
      <c r="AD257" t="s">
        <v>37</v>
      </c>
      <c r="AE257" t="s">
        <v>37</v>
      </c>
      <c r="AF257" s="19" t="s">
        <v>6343</v>
      </c>
      <c r="AG257" s="19">
        <v>9106027782</v>
      </c>
      <c r="AH257" t="str">
        <f t="shared" si="3"/>
        <v>9106027782-00158296</v>
      </c>
    </row>
    <row r="258" spans="1:34" x14ac:dyDescent="0.25">
      <c r="A258" s="19">
        <v>9106028139</v>
      </c>
      <c r="B258" s="19" t="s">
        <v>6597</v>
      </c>
      <c r="C258">
        <v>11687407</v>
      </c>
      <c r="D258" t="s">
        <v>1348</v>
      </c>
      <c r="E258" t="s">
        <v>938</v>
      </c>
      <c r="F258" t="s">
        <v>25</v>
      </c>
      <c r="G258" t="s">
        <v>26</v>
      </c>
      <c r="H258" t="s">
        <v>1349</v>
      </c>
      <c r="I258" t="s">
        <v>28</v>
      </c>
      <c r="J258" t="s">
        <v>29</v>
      </c>
      <c r="K258" t="s">
        <v>1350</v>
      </c>
      <c r="L258" t="s">
        <v>1351</v>
      </c>
      <c r="M258" t="s">
        <v>1352</v>
      </c>
      <c r="N258" t="s">
        <v>257</v>
      </c>
      <c r="O258" t="s">
        <v>258</v>
      </c>
      <c r="P258" t="s">
        <v>259</v>
      </c>
      <c r="Q258" t="s">
        <v>37</v>
      </c>
      <c r="R258" t="s">
        <v>37</v>
      </c>
      <c r="S258" t="s">
        <v>37</v>
      </c>
      <c r="T258" t="s">
        <v>37</v>
      </c>
      <c r="U258" t="s">
        <v>38</v>
      </c>
      <c r="V258" t="s">
        <v>39</v>
      </c>
      <c r="W258" t="s">
        <v>40</v>
      </c>
      <c r="X258" t="s">
        <v>41</v>
      </c>
      <c r="Y258" t="s">
        <v>42</v>
      </c>
      <c r="Z258" t="s">
        <v>37</v>
      </c>
      <c r="AA258" t="s">
        <v>37</v>
      </c>
      <c r="AB258" t="s">
        <v>37</v>
      </c>
      <c r="AC258" t="s">
        <v>1353</v>
      </c>
      <c r="AD258" t="s">
        <v>37</v>
      </c>
      <c r="AE258" t="s">
        <v>37</v>
      </c>
      <c r="AF258" s="19" t="s">
        <v>6343</v>
      </c>
      <c r="AG258" s="19">
        <v>9106028139</v>
      </c>
      <c r="AH258" t="str">
        <f t="shared" si="3"/>
        <v>9106028139-00035038</v>
      </c>
    </row>
    <row r="259" spans="1:34" x14ac:dyDescent="0.25">
      <c r="A259" s="19">
        <v>9106028117</v>
      </c>
      <c r="B259" s="19" t="s">
        <v>6596</v>
      </c>
      <c r="C259">
        <v>11687406</v>
      </c>
      <c r="D259" t="s">
        <v>1354</v>
      </c>
      <c r="E259" t="s">
        <v>938</v>
      </c>
      <c r="F259" t="s">
        <v>25</v>
      </c>
      <c r="G259" t="s">
        <v>26</v>
      </c>
      <c r="H259" t="s">
        <v>1355</v>
      </c>
      <c r="I259" t="s">
        <v>28</v>
      </c>
      <c r="J259" t="s">
        <v>29</v>
      </c>
      <c r="K259" t="s">
        <v>146</v>
      </c>
      <c r="L259" t="s">
        <v>147</v>
      </c>
      <c r="M259" t="s">
        <v>148</v>
      </c>
      <c r="N259" t="s">
        <v>257</v>
      </c>
      <c r="O259" t="s">
        <v>258</v>
      </c>
      <c r="P259" t="s">
        <v>259</v>
      </c>
      <c r="Q259" t="s">
        <v>37</v>
      </c>
      <c r="R259" t="s">
        <v>37</v>
      </c>
      <c r="S259" t="s">
        <v>37</v>
      </c>
      <c r="T259" t="s">
        <v>37</v>
      </c>
      <c r="U259" t="s">
        <v>38</v>
      </c>
      <c r="V259" t="s">
        <v>39</v>
      </c>
      <c r="W259" t="s">
        <v>40</v>
      </c>
      <c r="X259" t="s">
        <v>41</v>
      </c>
      <c r="Y259" t="s">
        <v>42</v>
      </c>
      <c r="Z259" t="s">
        <v>37</v>
      </c>
      <c r="AA259" t="s">
        <v>37</v>
      </c>
      <c r="AB259" t="s">
        <v>37</v>
      </c>
      <c r="AC259" t="s">
        <v>1356</v>
      </c>
      <c r="AD259" t="s">
        <v>37</v>
      </c>
      <c r="AE259" t="s">
        <v>37</v>
      </c>
      <c r="AF259" s="19" t="s">
        <v>6343</v>
      </c>
      <c r="AG259" s="19">
        <v>9106028117</v>
      </c>
      <c r="AH259" t="str">
        <f t="shared" ref="AH259:AH322" si="4">A259&amp;"-"&amp;H259</f>
        <v>9106028117-00035037</v>
      </c>
    </row>
    <row r="260" spans="1:34" x14ac:dyDescent="0.25">
      <c r="A260" s="19">
        <v>9106026718</v>
      </c>
      <c r="B260" s="19" t="s">
        <v>6545</v>
      </c>
      <c r="C260">
        <v>11689493</v>
      </c>
      <c r="D260" t="s">
        <v>1357</v>
      </c>
      <c r="E260" t="s">
        <v>938</v>
      </c>
      <c r="F260" t="s">
        <v>25</v>
      </c>
      <c r="G260" t="s">
        <v>26</v>
      </c>
      <c r="H260" t="s">
        <v>1358</v>
      </c>
      <c r="I260" t="s">
        <v>28</v>
      </c>
      <c r="J260" t="s">
        <v>29</v>
      </c>
      <c r="K260" t="s">
        <v>293</v>
      </c>
      <c r="L260" t="s">
        <v>294</v>
      </c>
      <c r="M260" t="s">
        <v>295</v>
      </c>
      <c r="N260" t="s">
        <v>338</v>
      </c>
      <c r="O260" t="s">
        <v>339</v>
      </c>
      <c r="P260" t="s">
        <v>340</v>
      </c>
      <c r="Q260" t="s">
        <v>36</v>
      </c>
      <c r="R260" t="s">
        <v>37</v>
      </c>
      <c r="S260" t="s">
        <v>37</v>
      </c>
      <c r="T260" t="s">
        <v>37</v>
      </c>
      <c r="U260" t="s">
        <v>38</v>
      </c>
      <c r="V260" t="s">
        <v>39</v>
      </c>
      <c r="W260" t="s">
        <v>40</v>
      </c>
      <c r="X260" t="s">
        <v>41</v>
      </c>
      <c r="Y260" t="s">
        <v>42</v>
      </c>
      <c r="Z260" t="s">
        <v>37</v>
      </c>
      <c r="AA260" t="s">
        <v>37</v>
      </c>
      <c r="AB260" t="s">
        <v>37</v>
      </c>
      <c r="AC260" t="s">
        <v>1359</v>
      </c>
      <c r="AD260" t="s">
        <v>37</v>
      </c>
      <c r="AE260" t="s">
        <v>37</v>
      </c>
      <c r="AF260" s="19" t="s">
        <v>6343</v>
      </c>
      <c r="AG260" s="19">
        <v>9106026718</v>
      </c>
      <c r="AH260" t="str">
        <f t="shared" si="4"/>
        <v>9106026718-00025615</v>
      </c>
    </row>
    <row r="261" spans="1:34" x14ac:dyDescent="0.25">
      <c r="A261" s="19">
        <v>9106028219</v>
      </c>
      <c r="B261" s="19" t="s">
        <v>6601</v>
      </c>
      <c r="C261">
        <v>11687492</v>
      </c>
      <c r="D261" t="s">
        <v>1360</v>
      </c>
      <c r="E261" t="s">
        <v>938</v>
      </c>
      <c r="F261" t="s">
        <v>25</v>
      </c>
      <c r="G261" t="s">
        <v>26</v>
      </c>
      <c r="H261" t="s">
        <v>1361</v>
      </c>
      <c r="I261" t="s">
        <v>28</v>
      </c>
      <c r="J261" t="s">
        <v>29</v>
      </c>
      <c r="K261" t="s">
        <v>76</v>
      </c>
      <c r="L261" t="s">
        <v>77</v>
      </c>
      <c r="M261" t="s">
        <v>78</v>
      </c>
      <c r="N261" t="s">
        <v>79</v>
      </c>
      <c r="O261" t="s">
        <v>80</v>
      </c>
      <c r="P261" t="s">
        <v>81</v>
      </c>
      <c r="Q261" t="s">
        <v>82</v>
      </c>
      <c r="R261" t="s">
        <v>37</v>
      </c>
      <c r="S261" t="s">
        <v>37</v>
      </c>
      <c r="T261" t="s">
        <v>37</v>
      </c>
      <c r="U261" t="s">
        <v>38</v>
      </c>
      <c r="V261" t="s">
        <v>39</v>
      </c>
      <c r="W261" t="s">
        <v>40</v>
      </c>
      <c r="X261" t="s">
        <v>41</v>
      </c>
      <c r="Y261" t="s">
        <v>42</v>
      </c>
      <c r="Z261" t="s">
        <v>37</v>
      </c>
      <c r="AA261" t="s">
        <v>37</v>
      </c>
      <c r="AB261" t="s">
        <v>37</v>
      </c>
      <c r="AC261" t="s">
        <v>1362</v>
      </c>
      <c r="AD261" t="s">
        <v>37</v>
      </c>
      <c r="AE261" t="s">
        <v>37</v>
      </c>
      <c r="AF261" s="19" t="s">
        <v>6343</v>
      </c>
      <c r="AG261" s="19">
        <v>9106028219</v>
      </c>
      <c r="AH261" t="str">
        <f t="shared" si="4"/>
        <v>9106028219-00046960</v>
      </c>
    </row>
    <row r="262" spans="1:34" x14ac:dyDescent="0.25">
      <c r="A262" s="19">
        <v>9106026731</v>
      </c>
      <c r="B262" s="19" t="s">
        <v>6547</v>
      </c>
      <c r="C262">
        <v>11687932</v>
      </c>
      <c r="D262" t="s">
        <v>1363</v>
      </c>
      <c r="E262" t="s">
        <v>938</v>
      </c>
      <c r="F262" t="s">
        <v>25</v>
      </c>
      <c r="G262" t="s">
        <v>26</v>
      </c>
      <c r="H262" t="s">
        <v>1364</v>
      </c>
      <c r="I262" t="s">
        <v>28</v>
      </c>
      <c r="J262" t="s">
        <v>29</v>
      </c>
      <c r="K262" t="s">
        <v>1365</v>
      </c>
      <c r="L262" t="s">
        <v>1366</v>
      </c>
      <c r="M262" t="s">
        <v>1367</v>
      </c>
      <c r="N262" t="s">
        <v>49</v>
      </c>
      <c r="O262" t="s">
        <v>50</v>
      </c>
      <c r="P262" t="s">
        <v>51</v>
      </c>
      <c r="Q262" t="s">
        <v>37</v>
      </c>
      <c r="R262" t="s">
        <v>37</v>
      </c>
      <c r="S262" t="s">
        <v>37</v>
      </c>
      <c r="T262" t="s">
        <v>37</v>
      </c>
      <c r="U262" t="s">
        <v>38</v>
      </c>
      <c r="V262" t="s">
        <v>39</v>
      </c>
      <c r="W262" t="s">
        <v>40</v>
      </c>
      <c r="X262" t="s">
        <v>41</v>
      </c>
      <c r="Y262" t="s">
        <v>42</v>
      </c>
      <c r="Z262" t="s">
        <v>37</v>
      </c>
      <c r="AA262" t="s">
        <v>37</v>
      </c>
      <c r="AB262" t="s">
        <v>37</v>
      </c>
      <c r="AC262" t="s">
        <v>1368</v>
      </c>
      <c r="AD262" t="s">
        <v>37</v>
      </c>
      <c r="AE262" t="s">
        <v>37</v>
      </c>
      <c r="AF262" s="19" t="s">
        <v>6343</v>
      </c>
      <c r="AG262" s="19">
        <v>9106026731</v>
      </c>
      <c r="AH262" t="str">
        <f t="shared" si="4"/>
        <v>9106026731-00017919</v>
      </c>
    </row>
    <row r="263" spans="1:34" x14ac:dyDescent="0.25">
      <c r="A263" s="19">
        <v>9106026659</v>
      </c>
      <c r="B263" s="19" t="s">
        <v>6542</v>
      </c>
      <c r="C263">
        <v>11686631</v>
      </c>
      <c r="D263" t="s">
        <v>1369</v>
      </c>
      <c r="E263" t="s">
        <v>938</v>
      </c>
      <c r="F263" t="s">
        <v>25</v>
      </c>
      <c r="G263" t="s">
        <v>26</v>
      </c>
      <c r="H263" t="s">
        <v>1370</v>
      </c>
      <c r="I263" t="s">
        <v>28</v>
      </c>
      <c r="J263" t="s">
        <v>29</v>
      </c>
      <c r="K263" t="s">
        <v>1371</v>
      </c>
      <c r="L263" t="s">
        <v>1372</v>
      </c>
      <c r="M263" t="s">
        <v>1373</v>
      </c>
      <c r="N263" t="s">
        <v>58</v>
      </c>
      <c r="O263" t="s">
        <v>59</v>
      </c>
      <c r="P263" t="s">
        <v>60</v>
      </c>
      <c r="Q263" t="s">
        <v>37</v>
      </c>
      <c r="R263" t="s">
        <v>37</v>
      </c>
      <c r="S263" t="s">
        <v>37</v>
      </c>
      <c r="T263" t="s">
        <v>37</v>
      </c>
      <c r="U263" t="s">
        <v>38</v>
      </c>
      <c r="V263" t="s">
        <v>39</v>
      </c>
      <c r="W263" t="s">
        <v>40</v>
      </c>
      <c r="X263" t="s">
        <v>41</v>
      </c>
      <c r="Y263" t="s">
        <v>42</v>
      </c>
      <c r="Z263" t="s">
        <v>37</v>
      </c>
      <c r="AA263" t="s">
        <v>37</v>
      </c>
      <c r="AB263" t="s">
        <v>37</v>
      </c>
      <c r="AC263" t="s">
        <v>1374</v>
      </c>
      <c r="AD263" t="s">
        <v>37</v>
      </c>
      <c r="AE263" t="s">
        <v>37</v>
      </c>
      <c r="AF263" s="19" t="s">
        <v>6343</v>
      </c>
      <c r="AG263" s="19">
        <v>9106026659</v>
      </c>
      <c r="AH263" t="str">
        <f t="shared" si="4"/>
        <v>9106026659-00476436</v>
      </c>
    </row>
    <row r="264" spans="1:34" x14ac:dyDescent="0.25">
      <c r="A264" s="19">
        <v>9106026163</v>
      </c>
      <c r="B264" s="19" t="s">
        <v>6525</v>
      </c>
      <c r="C264">
        <v>11687578</v>
      </c>
      <c r="D264" t="s">
        <v>1375</v>
      </c>
      <c r="E264" t="s">
        <v>938</v>
      </c>
      <c r="F264" t="s">
        <v>25</v>
      </c>
      <c r="G264" t="s">
        <v>26</v>
      </c>
      <c r="H264" t="s">
        <v>1376</v>
      </c>
      <c r="I264" t="s">
        <v>28</v>
      </c>
      <c r="J264" t="s">
        <v>29</v>
      </c>
      <c r="K264" t="s">
        <v>146</v>
      </c>
      <c r="L264" t="s">
        <v>147</v>
      </c>
      <c r="M264" t="s">
        <v>148</v>
      </c>
      <c r="N264" t="s">
        <v>170</v>
      </c>
      <c r="O264" t="s">
        <v>171</v>
      </c>
      <c r="P264" t="s">
        <v>172</v>
      </c>
      <c r="Q264" t="s">
        <v>37</v>
      </c>
      <c r="R264" t="s">
        <v>37</v>
      </c>
      <c r="S264" t="s">
        <v>37</v>
      </c>
      <c r="T264" t="s">
        <v>37</v>
      </c>
      <c r="U264" t="s">
        <v>38</v>
      </c>
      <c r="V264" t="s">
        <v>39</v>
      </c>
      <c r="W264" t="s">
        <v>40</v>
      </c>
      <c r="X264" t="s">
        <v>41</v>
      </c>
      <c r="Y264" t="s">
        <v>42</v>
      </c>
      <c r="Z264" t="s">
        <v>37</v>
      </c>
      <c r="AA264" t="s">
        <v>37</v>
      </c>
      <c r="AB264" t="s">
        <v>37</v>
      </c>
      <c r="AC264" t="s">
        <v>1377</v>
      </c>
      <c r="AD264" t="s">
        <v>37</v>
      </c>
      <c r="AE264" t="s">
        <v>37</v>
      </c>
      <c r="AF264" s="19" t="s">
        <v>6343</v>
      </c>
      <c r="AG264" s="19">
        <v>9106026163</v>
      </c>
      <c r="AH264" t="str">
        <f t="shared" si="4"/>
        <v>9106026163-00003790</v>
      </c>
    </row>
    <row r="265" spans="1:34" x14ac:dyDescent="0.25">
      <c r="A265" s="19">
        <v>9106028227</v>
      </c>
      <c r="B265" s="19" t="s">
        <v>6599</v>
      </c>
      <c r="C265">
        <v>11689399</v>
      </c>
      <c r="D265" t="s">
        <v>1378</v>
      </c>
      <c r="E265" t="s">
        <v>938</v>
      </c>
      <c r="F265" t="s">
        <v>25</v>
      </c>
      <c r="G265" t="s">
        <v>26</v>
      </c>
      <c r="H265" t="s">
        <v>1379</v>
      </c>
      <c r="I265" t="s">
        <v>28</v>
      </c>
      <c r="J265" t="s">
        <v>29</v>
      </c>
      <c r="K265" t="s">
        <v>1380</v>
      </c>
      <c r="L265" t="s">
        <v>1381</v>
      </c>
      <c r="M265" t="s">
        <v>1382</v>
      </c>
      <c r="N265" t="s">
        <v>738</v>
      </c>
      <c r="O265" t="s">
        <v>739</v>
      </c>
      <c r="P265" t="s">
        <v>740</v>
      </c>
      <c r="Q265" t="s">
        <v>37</v>
      </c>
      <c r="R265" t="s">
        <v>37</v>
      </c>
      <c r="S265" t="s">
        <v>37</v>
      </c>
      <c r="T265" t="s">
        <v>37</v>
      </c>
      <c r="U265" t="s">
        <v>38</v>
      </c>
      <c r="V265" t="s">
        <v>39</v>
      </c>
      <c r="W265" t="s">
        <v>40</v>
      </c>
      <c r="X265" t="s">
        <v>41</v>
      </c>
      <c r="Y265" t="s">
        <v>42</v>
      </c>
      <c r="Z265" t="s">
        <v>37</v>
      </c>
      <c r="AA265" t="s">
        <v>37</v>
      </c>
      <c r="AB265" t="s">
        <v>37</v>
      </c>
      <c r="AC265" t="s">
        <v>1383</v>
      </c>
      <c r="AD265" t="s">
        <v>37</v>
      </c>
      <c r="AE265" t="s">
        <v>37</v>
      </c>
      <c r="AF265" s="19" t="s">
        <v>6343</v>
      </c>
      <c r="AG265" s="19">
        <v>9106028227</v>
      </c>
      <c r="AH265" t="str">
        <f t="shared" si="4"/>
        <v>9106028227-00004735</v>
      </c>
    </row>
    <row r="266" spans="1:34" x14ac:dyDescent="0.25">
      <c r="A266" s="19">
        <v>9106027027</v>
      </c>
      <c r="B266" s="19" t="s">
        <v>6558</v>
      </c>
      <c r="C266">
        <v>11687307</v>
      </c>
      <c r="D266" t="s">
        <v>1384</v>
      </c>
      <c r="E266" t="s">
        <v>938</v>
      </c>
      <c r="F266" t="s">
        <v>25</v>
      </c>
      <c r="G266" t="s">
        <v>26</v>
      </c>
      <c r="H266" t="s">
        <v>1385</v>
      </c>
      <c r="I266" t="s">
        <v>28</v>
      </c>
      <c r="J266" t="s">
        <v>29</v>
      </c>
      <c r="K266" t="s">
        <v>146</v>
      </c>
      <c r="L266" t="s">
        <v>147</v>
      </c>
      <c r="M266" t="s">
        <v>148</v>
      </c>
      <c r="N266" t="s">
        <v>568</v>
      </c>
      <c r="O266" t="s">
        <v>569</v>
      </c>
      <c r="P266" t="s">
        <v>570</v>
      </c>
      <c r="Q266" t="s">
        <v>37</v>
      </c>
      <c r="R266" t="s">
        <v>37</v>
      </c>
      <c r="S266" t="s">
        <v>37</v>
      </c>
      <c r="T266" t="s">
        <v>37</v>
      </c>
      <c r="U266" t="s">
        <v>38</v>
      </c>
      <c r="V266" t="s">
        <v>39</v>
      </c>
      <c r="W266" t="s">
        <v>40</v>
      </c>
      <c r="X266" t="s">
        <v>41</v>
      </c>
      <c r="Y266" t="s">
        <v>42</v>
      </c>
      <c r="Z266" t="s">
        <v>37</v>
      </c>
      <c r="AA266" t="s">
        <v>37</v>
      </c>
      <c r="AB266" t="s">
        <v>37</v>
      </c>
      <c r="AC266" t="s">
        <v>1386</v>
      </c>
      <c r="AD266" t="s">
        <v>37</v>
      </c>
      <c r="AE266" t="s">
        <v>37</v>
      </c>
      <c r="AF266" s="19" t="s">
        <v>6343</v>
      </c>
      <c r="AG266" s="19">
        <v>9106027027</v>
      </c>
      <c r="AH266" t="str">
        <f t="shared" si="4"/>
        <v>9106027027-00011165</v>
      </c>
    </row>
    <row r="267" spans="1:34" x14ac:dyDescent="0.25">
      <c r="A267" s="19">
        <v>9106027580</v>
      </c>
      <c r="B267" s="19" t="s">
        <v>6574</v>
      </c>
      <c r="C267">
        <v>11688658</v>
      </c>
      <c r="D267" t="s">
        <v>1387</v>
      </c>
      <c r="E267" t="s">
        <v>938</v>
      </c>
      <c r="F267" t="s">
        <v>25</v>
      </c>
      <c r="G267" t="s">
        <v>26</v>
      </c>
      <c r="H267" t="s">
        <v>1388</v>
      </c>
      <c r="I267" t="s">
        <v>28</v>
      </c>
      <c r="J267" t="s">
        <v>29</v>
      </c>
      <c r="K267" t="s">
        <v>1389</v>
      </c>
      <c r="L267" t="s">
        <v>1390</v>
      </c>
      <c r="M267" t="s">
        <v>1391</v>
      </c>
      <c r="N267" t="s">
        <v>983</v>
      </c>
      <c r="O267" t="s">
        <v>984</v>
      </c>
      <c r="P267" t="s">
        <v>985</v>
      </c>
      <c r="Q267" t="s">
        <v>37</v>
      </c>
      <c r="R267" t="s">
        <v>37</v>
      </c>
      <c r="S267" t="s">
        <v>37</v>
      </c>
      <c r="T267" t="s">
        <v>37</v>
      </c>
      <c r="U267" t="s">
        <v>38</v>
      </c>
      <c r="V267" t="s">
        <v>39</v>
      </c>
      <c r="W267" t="s">
        <v>40</v>
      </c>
      <c r="X267" t="s">
        <v>41</v>
      </c>
      <c r="Y267" t="s">
        <v>42</v>
      </c>
      <c r="Z267" t="s">
        <v>37</v>
      </c>
      <c r="AA267" t="s">
        <v>37</v>
      </c>
      <c r="AB267" t="s">
        <v>37</v>
      </c>
      <c r="AC267" t="s">
        <v>1392</v>
      </c>
      <c r="AD267" t="s">
        <v>37</v>
      </c>
      <c r="AE267" t="s">
        <v>37</v>
      </c>
      <c r="AF267" s="19" t="s">
        <v>6343</v>
      </c>
      <c r="AG267" s="19">
        <v>9106027580</v>
      </c>
      <c r="AH267" t="str">
        <f t="shared" si="4"/>
        <v>9106027580-00009468</v>
      </c>
    </row>
    <row r="268" spans="1:34" x14ac:dyDescent="0.25">
      <c r="A268" s="19">
        <v>9106028372</v>
      </c>
      <c r="B268" s="19" t="s">
        <v>6609</v>
      </c>
      <c r="C268">
        <v>11687206</v>
      </c>
      <c r="D268" t="s">
        <v>1393</v>
      </c>
      <c r="E268" t="s">
        <v>938</v>
      </c>
      <c r="F268" t="s">
        <v>25</v>
      </c>
      <c r="G268" t="s">
        <v>26</v>
      </c>
      <c r="H268" t="s">
        <v>1394</v>
      </c>
      <c r="I268" t="s">
        <v>28</v>
      </c>
      <c r="J268" t="s">
        <v>29</v>
      </c>
      <c r="K268" t="s">
        <v>1395</v>
      </c>
      <c r="L268" t="s">
        <v>1396</v>
      </c>
      <c r="M268" t="s">
        <v>1397</v>
      </c>
      <c r="N268" t="s">
        <v>58</v>
      </c>
      <c r="O268" t="s">
        <v>59</v>
      </c>
      <c r="P268" t="s">
        <v>60</v>
      </c>
      <c r="Q268" t="s">
        <v>37</v>
      </c>
      <c r="R268" t="s">
        <v>37</v>
      </c>
      <c r="S268" t="s">
        <v>37</v>
      </c>
      <c r="T268" t="s">
        <v>37</v>
      </c>
      <c r="U268" t="s">
        <v>38</v>
      </c>
      <c r="V268" t="s">
        <v>39</v>
      </c>
      <c r="W268" t="s">
        <v>40</v>
      </c>
      <c r="X268" t="s">
        <v>41</v>
      </c>
      <c r="Y268" t="s">
        <v>42</v>
      </c>
      <c r="Z268" t="s">
        <v>37</v>
      </c>
      <c r="AA268" t="s">
        <v>37</v>
      </c>
      <c r="AB268" t="s">
        <v>37</v>
      </c>
      <c r="AC268" t="s">
        <v>1398</v>
      </c>
      <c r="AD268" t="s">
        <v>37</v>
      </c>
      <c r="AE268" t="s">
        <v>37</v>
      </c>
      <c r="AF268" s="19" t="s">
        <v>6343</v>
      </c>
      <c r="AG268" s="19">
        <v>9106028372</v>
      </c>
      <c r="AH268" t="str">
        <f t="shared" si="4"/>
        <v>9106028372-00476937</v>
      </c>
    </row>
    <row r="269" spans="1:34" x14ac:dyDescent="0.25">
      <c r="A269" s="19">
        <v>9106028405</v>
      </c>
      <c r="B269" s="19" t="s">
        <v>6612</v>
      </c>
      <c r="C269">
        <v>11688282</v>
      </c>
      <c r="D269" t="s">
        <v>1399</v>
      </c>
      <c r="E269" t="s">
        <v>938</v>
      </c>
      <c r="F269" t="s">
        <v>25</v>
      </c>
      <c r="G269" t="s">
        <v>26</v>
      </c>
      <c r="H269" t="s">
        <v>1400</v>
      </c>
      <c r="I269" t="s">
        <v>28</v>
      </c>
      <c r="J269" t="s">
        <v>29</v>
      </c>
      <c r="K269" t="s">
        <v>152</v>
      </c>
      <c r="L269" t="s">
        <v>153</v>
      </c>
      <c r="M269" t="s">
        <v>154</v>
      </c>
      <c r="N269" t="s">
        <v>89</v>
      </c>
      <c r="O269" t="s">
        <v>90</v>
      </c>
      <c r="P269" t="s">
        <v>91</v>
      </c>
      <c r="Q269" t="s">
        <v>37</v>
      </c>
      <c r="R269" t="s">
        <v>37</v>
      </c>
      <c r="S269" t="s">
        <v>37</v>
      </c>
      <c r="T269" t="s">
        <v>37</v>
      </c>
      <c r="U269" t="s">
        <v>38</v>
      </c>
      <c r="V269" t="s">
        <v>39</v>
      </c>
      <c r="W269" t="s">
        <v>40</v>
      </c>
      <c r="X269" t="s">
        <v>41</v>
      </c>
      <c r="Y269" t="s">
        <v>42</v>
      </c>
      <c r="Z269" t="s">
        <v>37</v>
      </c>
      <c r="AA269" t="s">
        <v>37</v>
      </c>
      <c r="AB269" t="s">
        <v>37</v>
      </c>
      <c r="AC269" t="s">
        <v>1401</v>
      </c>
      <c r="AD269" t="s">
        <v>37</v>
      </c>
      <c r="AE269" t="s">
        <v>37</v>
      </c>
      <c r="AF269" s="19" t="s">
        <v>6343</v>
      </c>
      <c r="AG269" s="19">
        <v>9106028405</v>
      </c>
      <c r="AH269" t="str">
        <f t="shared" si="4"/>
        <v>9106028405-00037074</v>
      </c>
    </row>
    <row r="270" spans="1:34" x14ac:dyDescent="0.25">
      <c r="A270" s="19">
        <v>9106027784</v>
      </c>
      <c r="B270" s="19" t="s">
        <v>6587</v>
      </c>
      <c r="C270">
        <v>11687393</v>
      </c>
      <c r="D270" t="s">
        <v>1402</v>
      </c>
      <c r="E270" t="s">
        <v>938</v>
      </c>
      <c r="F270" t="s">
        <v>25</v>
      </c>
      <c r="G270" t="s">
        <v>26</v>
      </c>
      <c r="H270" t="s">
        <v>1403</v>
      </c>
      <c r="I270" t="s">
        <v>28</v>
      </c>
      <c r="J270" t="s">
        <v>29</v>
      </c>
      <c r="K270" t="s">
        <v>1404</v>
      </c>
      <c r="L270" t="s">
        <v>1405</v>
      </c>
      <c r="M270" t="s">
        <v>1406</v>
      </c>
      <c r="N270" t="s">
        <v>257</v>
      </c>
      <c r="O270" t="s">
        <v>258</v>
      </c>
      <c r="P270" t="s">
        <v>259</v>
      </c>
      <c r="Q270" t="s">
        <v>37</v>
      </c>
      <c r="R270" t="s">
        <v>37</v>
      </c>
      <c r="S270" t="s">
        <v>37</v>
      </c>
      <c r="T270" t="s">
        <v>37</v>
      </c>
      <c r="U270" t="s">
        <v>38</v>
      </c>
      <c r="V270" t="s">
        <v>39</v>
      </c>
      <c r="W270" t="s">
        <v>40</v>
      </c>
      <c r="X270" t="s">
        <v>41</v>
      </c>
      <c r="Y270" t="s">
        <v>42</v>
      </c>
      <c r="Z270" t="s">
        <v>37</v>
      </c>
      <c r="AA270" t="s">
        <v>37</v>
      </c>
      <c r="AB270" t="s">
        <v>37</v>
      </c>
      <c r="AC270" t="s">
        <v>1407</v>
      </c>
      <c r="AD270" t="s">
        <v>37</v>
      </c>
      <c r="AE270" t="s">
        <v>37</v>
      </c>
      <c r="AF270" s="19" t="s">
        <v>6343</v>
      </c>
      <c r="AG270" s="19">
        <v>9106027784</v>
      </c>
      <c r="AH270" t="str">
        <f t="shared" si="4"/>
        <v>9106027784-00035025</v>
      </c>
    </row>
    <row r="271" spans="1:34" x14ac:dyDescent="0.25">
      <c r="A271" s="19">
        <v>9106029671</v>
      </c>
      <c r="B271" s="19" t="s">
        <v>6655</v>
      </c>
      <c r="C271">
        <v>11695996</v>
      </c>
      <c r="D271" t="s">
        <v>1408</v>
      </c>
      <c r="E271" t="s">
        <v>1409</v>
      </c>
      <c r="F271" t="s">
        <v>25</v>
      </c>
      <c r="G271" t="s">
        <v>26</v>
      </c>
      <c r="H271" t="s">
        <v>1410</v>
      </c>
      <c r="I271" t="s">
        <v>28</v>
      </c>
      <c r="J271" t="s">
        <v>29</v>
      </c>
      <c r="K271" t="s">
        <v>347</v>
      </c>
      <c r="L271" t="s">
        <v>348</v>
      </c>
      <c r="M271" t="s">
        <v>349</v>
      </c>
      <c r="N271" t="s">
        <v>79</v>
      </c>
      <c r="O271" t="s">
        <v>80</v>
      </c>
      <c r="P271" t="s">
        <v>81</v>
      </c>
      <c r="Q271" t="s">
        <v>82</v>
      </c>
      <c r="R271" t="s">
        <v>37</v>
      </c>
      <c r="S271" t="s">
        <v>37</v>
      </c>
      <c r="T271" t="s">
        <v>37</v>
      </c>
      <c r="U271" t="s">
        <v>38</v>
      </c>
      <c r="V271" t="s">
        <v>39</v>
      </c>
      <c r="W271" t="s">
        <v>40</v>
      </c>
      <c r="X271" t="s">
        <v>41</v>
      </c>
      <c r="Y271" t="s">
        <v>42</v>
      </c>
      <c r="Z271" t="s">
        <v>37</v>
      </c>
      <c r="AA271" t="s">
        <v>37</v>
      </c>
      <c r="AB271" t="s">
        <v>37</v>
      </c>
      <c r="AC271" t="s">
        <v>1411</v>
      </c>
      <c r="AD271" t="s">
        <v>37</v>
      </c>
      <c r="AE271" t="s">
        <v>37</v>
      </c>
      <c r="AF271" s="19" t="s">
        <v>6343</v>
      </c>
      <c r="AG271" s="19">
        <v>9106029671</v>
      </c>
      <c r="AH271" t="str">
        <f t="shared" si="4"/>
        <v>9106029671-00047031</v>
      </c>
    </row>
    <row r="272" spans="1:34" x14ac:dyDescent="0.25">
      <c r="A272" s="19">
        <v>9106032874</v>
      </c>
      <c r="B272" s="19" t="s">
        <v>6769</v>
      </c>
      <c r="C272">
        <v>11698536</v>
      </c>
      <c r="D272" t="s">
        <v>1412</v>
      </c>
      <c r="E272" t="s">
        <v>1409</v>
      </c>
      <c r="F272" t="s">
        <v>25</v>
      </c>
      <c r="G272" t="s">
        <v>26</v>
      </c>
      <c r="H272" t="s">
        <v>1413</v>
      </c>
      <c r="I272" t="s">
        <v>28</v>
      </c>
      <c r="J272" t="s">
        <v>29</v>
      </c>
      <c r="K272" t="s">
        <v>1414</v>
      </c>
      <c r="L272" t="s">
        <v>1415</v>
      </c>
      <c r="M272" t="s">
        <v>1416</v>
      </c>
      <c r="N272" t="s">
        <v>110</v>
      </c>
      <c r="O272" t="s">
        <v>111</v>
      </c>
      <c r="P272" t="s">
        <v>112</v>
      </c>
      <c r="Q272" t="s">
        <v>37</v>
      </c>
      <c r="R272" t="s">
        <v>37</v>
      </c>
      <c r="S272" t="s">
        <v>37</v>
      </c>
      <c r="T272" t="s">
        <v>37</v>
      </c>
      <c r="U272" t="s">
        <v>38</v>
      </c>
      <c r="V272" t="s">
        <v>39</v>
      </c>
      <c r="W272" t="s">
        <v>40</v>
      </c>
      <c r="X272" t="s">
        <v>41</v>
      </c>
      <c r="Y272" t="s">
        <v>42</v>
      </c>
      <c r="Z272" t="s">
        <v>37</v>
      </c>
      <c r="AA272" t="s">
        <v>37</v>
      </c>
      <c r="AB272" t="s">
        <v>37</v>
      </c>
      <c r="AC272" t="s">
        <v>1417</v>
      </c>
      <c r="AD272" t="s">
        <v>37</v>
      </c>
      <c r="AE272" t="s">
        <v>37</v>
      </c>
      <c r="AF272" s="19" t="s">
        <v>6343</v>
      </c>
      <c r="AG272" s="19">
        <v>9106032874</v>
      </c>
      <c r="AH272" t="str">
        <f t="shared" si="4"/>
        <v>9106032874-00080274</v>
      </c>
    </row>
    <row r="273" spans="1:34" x14ac:dyDescent="0.25">
      <c r="A273" s="19">
        <v>9106032421</v>
      </c>
      <c r="B273" s="19" t="s">
        <v>6754</v>
      </c>
      <c r="C273">
        <v>11697947</v>
      </c>
      <c r="D273" t="s">
        <v>1418</v>
      </c>
      <c r="E273" t="s">
        <v>1409</v>
      </c>
      <c r="F273" t="s">
        <v>25</v>
      </c>
      <c r="G273" t="s">
        <v>26</v>
      </c>
      <c r="H273" t="s">
        <v>1419</v>
      </c>
      <c r="I273" t="s">
        <v>28</v>
      </c>
      <c r="J273" t="s">
        <v>29</v>
      </c>
      <c r="K273" t="s">
        <v>633</v>
      </c>
      <c r="L273" t="s">
        <v>634</v>
      </c>
      <c r="M273" t="s">
        <v>635</v>
      </c>
      <c r="N273" t="s">
        <v>101</v>
      </c>
      <c r="O273" t="s">
        <v>102</v>
      </c>
      <c r="P273" t="s">
        <v>103</v>
      </c>
      <c r="Q273" t="s">
        <v>82</v>
      </c>
      <c r="R273" t="s">
        <v>37</v>
      </c>
      <c r="S273" t="s">
        <v>37</v>
      </c>
      <c r="T273" t="s">
        <v>37</v>
      </c>
      <c r="U273" t="s">
        <v>38</v>
      </c>
      <c r="V273" t="s">
        <v>39</v>
      </c>
      <c r="W273" t="s">
        <v>40</v>
      </c>
      <c r="X273" t="s">
        <v>41</v>
      </c>
      <c r="Y273" t="s">
        <v>42</v>
      </c>
      <c r="Z273" t="s">
        <v>37</v>
      </c>
      <c r="AA273" t="s">
        <v>37</v>
      </c>
      <c r="AB273" t="s">
        <v>37</v>
      </c>
      <c r="AC273" t="s">
        <v>1420</v>
      </c>
      <c r="AD273" t="s">
        <v>37</v>
      </c>
      <c r="AE273" t="s">
        <v>37</v>
      </c>
      <c r="AF273" s="19" t="s">
        <v>6343</v>
      </c>
      <c r="AG273" s="19">
        <v>9106032421</v>
      </c>
      <c r="AH273" t="str">
        <f t="shared" si="4"/>
        <v>9106032421-00033308</v>
      </c>
    </row>
    <row r="274" spans="1:34" x14ac:dyDescent="0.25">
      <c r="A274" s="19">
        <v>9106032576</v>
      </c>
      <c r="B274" s="19" t="s">
        <v>6758</v>
      </c>
      <c r="C274">
        <v>11697951</v>
      </c>
      <c r="D274" t="s">
        <v>1421</v>
      </c>
      <c r="E274" t="s">
        <v>1409</v>
      </c>
      <c r="F274" t="s">
        <v>25</v>
      </c>
      <c r="G274" t="s">
        <v>26</v>
      </c>
      <c r="H274" t="s">
        <v>1422</v>
      </c>
      <c r="I274" t="s">
        <v>28</v>
      </c>
      <c r="J274" t="s">
        <v>29</v>
      </c>
      <c r="K274" t="s">
        <v>1423</v>
      </c>
      <c r="L274" t="s">
        <v>1424</v>
      </c>
      <c r="M274" t="s">
        <v>1425</v>
      </c>
      <c r="N274" t="s">
        <v>101</v>
      </c>
      <c r="O274" t="s">
        <v>102</v>
      </c>
      <c r="P274" t="s">
        <v>103</v>
      </c>
      <c r="Q274" t="s">
        <v>82</v>
      </c>
      <c r="R274" t="s">
        <v>37</v>
      </c>
      <c r="S274" t="s">
        <v>37</v>
      </c>
      <c r="T274" t="s">
        <v>37</v>
      </c>
      <c r="U274" t="s">
        <v>38</v>
      </c>
      <c r="V274" t="s">
        <v>39</v>
      </c>
      <c r="W274" t="s">
        <v>40</v>
      </c>
      <c r="X274" t="s">
        <v>41</v>
      </c>
      <c r="Y274" t="s">
        <v>42</v>
      </c>
      <c r="Z274" t="s">
        <v>37</v>
      </c>
      <c r="AA274" t="s">
        <v>37</v>
      </c>
      <c r="AB274" t="s">
        <v>37</v>
      </c>
      <c r="AC274" t="s">
        <v>1426</v>
      </c>
      <c r="AD274" t="s">
        <v>37</v>
      </c>
      <c r="AE274" t="s">
        <v>37</v>
      </c>
      <c r="AF274" s="19" t="s">
        <v>6343</v>
      </c>
      <c r="AG274" s="19">
        <v>9106032576</v>
      </c>
      <c r="AH274" t="str">
        <f t="shared" si="4"/>
        <v>9106032576-00033310</v>
      </c>
    </row>
    <row r="275" spans="1:34" x14ac:dyDescent="0.25">
      <c r="A275" s="19">
        <v>9106028757</v>
      </c>
      <c r="B275" s="19" t="s">
        <v>6624</v>
      </c>
      <c r="C275">
        <v>11699024</v>
      </c>
      <c r="D275" t="s">
        <v>1427</v>
      </c>
      <c r="E275" t="s">
        <v>1409</v>
      </c>
      <c r="F275" t="s">
        <v>25</v>
      </c>
      <c r="G275" t="s">
        <v>26</v>
      </c>
      <c r="H275" t="s">
        <v>1428</v>
      </c>
      <c r="I275" t="s">
        <v>28</v>
      </c>
      <c r="J275" t="s">
        <v>29</v>
      </c>
      <c r="K275" t="s">
        <v>1429</v>
      </c>
      <c r="L275" t="s">
        <v>1430</v>
      </c>
      <c r="M275" t="s">
        <v>1431</v>
      </c>
      <c r="N275" t="s">
        <v>33</v>
      </c>
      <c r="O275" t="s">
        <v>34</v>
      </c>
      <c r="P275" t="s">
        <v>35</v>
      </c>
      <c r="Q275" t="s">
        <v>36</v>
      </c>
      <c r="R275" t="s">
        <v>37</v>
      </c>
      <c r="S275" t="s">
        <v>37</v>
      </c>
      <c r="T275" t="s">
        <v>37</v>
      </c>
      <c r="U275" t="s">
        <v>38</v>
      </c>
      <c r="V275" t="s">
        <v>39</v>
      </c>
      <c r="W275" t="s">
        <v>40</v>
      </c>
      <c r="X275" t="s">
        <v>41</v>
      </c>
      <c r="Y275" t="s">
        <v>42</v>
      </c>
      <c r="Z275" t="s">
        <v>37</v>
      </c>
      <c r="AA275" t="s">
        <v>37</v>
      </c>
      <c r="AB275" t="s">
        <v>37</v>
      </c>
      <c r="AC275" t="s">
        <v>1432</v>
      </c>
      <c r="AD275" t="s">
        <v>37</v>
      </c>
      <c r="AE275" t="s">
        <v>37</v>
      </c>
      <c r="AF275" s="19" t="s">
        <v>6343</v>
      </c>
      <c r="AG275" s="19">
        <v>9106028757</v>
      </c>
      <c r="AH275" t="str">
        <f t="shared" si="4"/>
        <v>9106028757-00158439</v>
      </c>
    </row>
    <row r="276" spans="1:34" x14ac:dyDescent="0.25">
      <c r="A276" s="19">
        <v>9106031051</v>
      </c>
      <c r="B276" s="19" t="s">
        <v>6720</v>
      </c>
      <c r="C276">
        <v>11694624</v>
      </c>
      <c r="D276" t="s">
        <v>1433</v>
      </c>
      <c r="E276" t="s">
        <v>1409</v>
      </c>
      <c r="F276" t="s">
        <v>25</v>
      </c>
      <c r="G276" t="s">
        <v>26</v>
      </c>
      <c r="H276" t="s">
        <v>1434</v>
      </c>
      <c r="I276" t="s">
        <v>28</v>
      </c>
      <c r="J276" t="s">
        <v>29</v>
      </c>
      <c r="K276" t="s">
        <v>1435</v>
      </c>
      <c r="L276" t="s">
        <v>1436</v>
      </c>
      <c r="M276" t="s">
        <v>1437</v>
      </c>
      <c r="N276" t="s">
        <v>58</v>
      </c>
      <c r="O276" t="s">
        <v>59</v>
      </c>
      <c r="P276" t="s">
        <v>60</v>
      </c>
      <c r="Q276" t="s">
        <v>37</v>
      </c>
      <c r="R276" t="s">
        <v>37</v>
      </c>
      <c r="S276" t="s">
        <v>37</v>
      </c>
      <c r="T276" t="s">
        <v>37</v>
      </c>
      <c r="U276" t="s">
        <v>38</v>
      </c>
      <c r="V276" t="s">
        <v>39</v>
      </c>
      <c r="W276" t="s">
        <v>40</v>
      </c>
      <c r="X276" t="s">
        <v>41</v>
      </c>
      <c r="Y276" t="s">
        <v>42</v>
      </c>
      <c r="Z276" t="s">
        <v>37</v>
      </c>
      <c r="AA276" t="s">
        <v>37</v>
      </c>
      <c r="AB276" t="s">
        <v>37</v>
      </c>
      <c r="AC276" t="s">
        <v>1438</v>
      </c>
      <c r="AD276" t="s">
        <v>37</v>
      </c>
      <c r="AE276" t="s">
        <v>37</v>
      </c>
      <c r="AF276" s="19" t="s">
        <v>6343</v>
      </c>
      <c r="AG276" s="19">
        <v>9106031051</v>
      </c>
      <c r="AH276" t="str">
        <f t="shared" si="4"/>
        <v>9106031051-00477849</v>
      </c>
    </row>
    <row r="277" spans="1:34" x14ac:dyDescent="0.25">
      <c r="A277" s="19">
        <v>9106033258</v>
      </c>
      <c r="B277" s="19" t="s">
        <v>6783</v>
      </c>
      <c r="C277">
        <v>11698241</v>
      </c>
      <c r="D277" t="s">
        <v>1439</v>
      </c>
      <c r="E277" t="s">
        <v>1409</v>
      </c>
      <c r="F277" t="s">
        <v>25</v>
      </c>
      <c r="G277" t="s">
        <v>26</v>
      </c>
      <c r="H277" t="s">
        <v>1440</v>
      </c>
      <c r="I277" t="s">
        <v>28</v>
      </c>
      <c r="J277" t="s">
        <v>29</v>
      </c>
      <c r="K277" t="s">
        <v>146</v>
      </c>
      <c r="L277" t="s">
        <v>147</v>
      </c>
      <c r="M277" t="s">
        <v>148</v>
      </c>
      <c r="N277" t="s">
        <v>311</v>
      </c>
      <c r="O277" t="s">
        <v>312</v>
      </c>
      <c r="P277" t="s">
        <v>313</v>
      </c>
      <c r="Q277" t="s">
        <v>37</v>
      </c>
      <c r="R277" t="s">
        <v>37</v>
      </c>
      <c r="S277" t="s">
        <v>37</v>
      </c>
      <c r="T277" t="s">
        <v>37</v>
      </c>
      <c r="U277" t="s">
        <v>38</v>
      </c>
      <c r="V277" t="s">
        <v>39</v>
      </c>
      <c r="W277" t="s">
        <v>40</v>
      </c>
      <c r="X277" t="s">
        <v>41</v>
      </c>
      <c r="Y277" t="s">
        <v>42</v>
      </c>
      <c r="Z277" t="s">
        <v>37</v>
      </c>
      <c r="AA277" t="s">
        <v>37</v>
      </c>
      <c r="AB277" t="s">
        <v>37</v>
      </c>
      <c r="AC277" t="s">
        <v>1441</v>
      </c>
      <c r="AD277" t="s">
        <v>37</v>
      </c>
      <c r="AE277" t="s">
        <v>37</v>
      </c>
      <c r="AF277" s="19" t="s">
        <v>6343</v>
      </c>
      <c r="AG277" s="19">
        <v>9106033258</v>
      </c>
      <c r="AH277" t="str">
        <f t="shared" si="4"/>
        <v>9106033258-00010703</v>
      </c>
    </row>
    <row r="278" spans="1:34" x14ac:dyDescent="0.25">
      <c r="A278" s="19">
        <v>9106031344</v>
      </c>
      <c r="B278" s="19" t="s">
        <v>6727</v>
      </c>
      <c r="C278">
        <v>11697495</v>
      </c>
      <c r="D278" t="s">
        <v>1442</v>
      </c>
      <c r="E278" t="s">
        <v>1409</v>
      </c>
      <c r="F278" t="s">
        <v>25</v>
      </c>
      <c r="G278" t="s">
        <v>26</v>
      </c>
      <c r="H278" t="s">
        <v>1443</v>
      </c>
      <c r="I278" t="s">
        <v>28</v>
      </c>
      <c r="J278" t="s">
        <v>29</v>
      </c>
      <c r="K278" t="s">
        <v>146</v>
      </c>
      <c r="L278" t="s">
        <v>147</v>
      </c>
      <c r="M278" t="s">
        <v>148</v>
      </c>
      <c r="N278" t="s">
        <v>356</v>
      </c>
      <c r="O278" t="s">
        <v>357</v>
      </c>
      <c r="P278" t="s">
        <v>358</v>
      </c>
      <c r="Q278" t="s">
        <v>37</v>
      </c>
      <c r="R278" t="s">
        <v>37</v>
      </c>
      <c r="S278" t="s">
        <v>37</v>
      </c>
      <c r="T278" t="s">
        <v>37</v>
      </c>
      <c r="U278" t="s">
        <v>38</v>
      </c>
      <c r="V278" t="s">
        <v>39</v>
      </c>
      <c r="W278" t="s">
        <v>40</v>
      </c>
      <c r="X278" t="s">
        <v>41</v>
      </c>
      <c r="Y278" t="s">
        <v>42</v>
      </c>
      <c r="Z278" t="s">
        <v>37</v>
      </c>
      <c r="AA278" t="s">
        <v>37</v>
      </c>
      <c r="AB278" t="s">
        <v>37</v>
      </c>
      <c r="AC278" t="s">
        <v>1444</v>
      </c>
      <c r="AD278" t="s">
        <v>37</v>
      </c>
      <c r="AE278" t="s">
        <v>37</v>
      </c>
      <c r="AF278" s="19" t="s">
        <v>6343</v>
      </c>
      <c r="AG278" s="19">
        <v>9106031344</v>
      </c>
      <c r="AH278" t="str">
        <f t="shared" si="4"/>
        <v>9106031344-00009646</v>
      </c>
    </row>
    <row r="279" spans="1:34" x14ac:dyDescent="0.25">
      <c r="A279" s="19">
        <v>9106032881</v>
      </c>
      <c r="B279" s="19" t="s">
        <v>6767</v>
      </c>
      <c r="C279">
        <v>11698537</v>
      </c>
      <c r="D279" t="s">
        <v>1445</v>
      </c>
      <c r="E279" t="s">
        <v>1409</v>
      </c>
      <c r="F279" t="s">
        <v>25</v>
      </c>
      <c r="G279" t="s">
        <v>26</v>
      </c>
      <c r="H279" t="s">
        <v>1446</v>
      </c>
      <c r="I279" t="s">
        <v>28</v>
      </c>
      <c r="J279" t="s">
        <v>29</v>
      </c>
      <c r="K279" t="s">
        <v>182</v>
      </c>
      <c r="L279" t="s">
        <v>183</v>
      </c>
      <c r="M279" t="s">
        <v>184</v>
      </c>
      <c r="N279" t="s">
        <v>110</v>
      </c>
      <c r="O279" t="s">
        <v>111</v>
      </c>
      <c r="P279" t="s">
        <v>112</v>
      </c>
      <c r="Q279" t="s">
        <v>37</v>
      </c>
      <c r="R279" t="s">
        <v>37</v>
      </c>
      <c r="S279" t="s">
        <v>37</v>
      </c>
      <c r="T279" t="s">
        <v>37</v>
      </c>
      <c r="U279" t="s">
        <v>38</v>
      </c>
      <c r="V279" t="s">
        <v>39</v>
      </c>
      <c r="W279" t="s">
        <v>40</v>
      </c>
      <c r="X279" t="s">
        <v>41</v>
      </c>
      <c r="Y279" t="s">
        <v>42</v>
      </c>
      <c r="Z279" t="s">
        <v>37</v>
      </c>
      <c r="AA279" t="s">
        <v>37</v>
      </c>
      <c r="AB279" t="s">
        <v>37</v>
      </c>
      <c r="AC279" t="s">
        <v>1447</v>
      </c>
      <c r="AD279" t="s">
        <v>37</v>
      </c>
      <c r="AE279" t="s">
        <v>37</v>
      </c>
      <c r="AF279" s="19" t="s">
        <v>6343</v>
      </c>
      <c r="AG279" s="19">
        <v>9106032881</v>
      </c>
      <c r="AH279" t="str">
        <f t="shared" si="4"/>
        <v>9106032881-00080275</v>
      </c>
    </row>
    <row r="280" spans="1:34" x14ac:dyDescent="0.25">
      <c r="A280" s="19">
        <v>9106029817</v>
      </c>
      <c r="B280" s="19" t="s">
        <v>6661</v>
      </c>
      <c r="C280">
        <v>11696002</v>
      </c>
      <c r="D280" t="s">
        <v>1448</v>
      </c>
      <c r="E280" t="s">
        <v>1409</v>
      </c>
      <c r="F280" t="s">
        <v>25</v>
      </c>
      <c r="G280" t="s">
        <v>26</v>
      </c>
      <c r="H280" t="s">
        <v>1449</v>
      </c>
      <c r="I280" t="s">
        <v>28</v>
      </c>
      <c r="J280" t="s">
        <v>29</v>
      </c>
      <c r="K280" t="s">
        <v>1450</v>
      </c>
      <c r="L280" t="s">
        <v>1451</v>
      </c>
      <c r="M280" t="s">
        <v>1452</v>
      </c>
      <c r="N280" t="s">
        <v>79</v>
      </c>
      <c r="O280" t="s">
        <v>80</v>
      </c>
      <c r="P280" t="s">
        <v>81</v>
      </c>
      <c r="Q280" t="s">
        <v>82</v>
      </c>
      <c r="R280" t="s">
        <v>37</v>
      </c>
      <c r="S280" t="s">
        <v>37</v>
      </c>
      <c r="T280" t="s">
        <v>37</v>
      </c>
      <c r="U280" t="s">
        <v>38</v>
      </c>
      <c r="V280" t="s">
        <v>39</v>
      </c>
      <c r="W280" t="s">
        <v>40</v>
      </c>
      <c r="X280" t="s">
        <v>41</v>
      </c>
      <c r="Y280" t="s">
        <v>42</v>
      </c>
      <c r="Z280" t="s">
        <v>37</v>
      </c>
      <c r="AA280" t="s">
        <v>37</v>
      </c>
      <c r="AB280" t="s">
        <v>37</v>
      </c>
      <c r="AC280" t="s">
        <v>1453</v>
      </c>
      <c r="AD280" t="s">
        <v>37</v>
      </c>
      <c r="AE280" t="s">
        <v>37</v>
      </c>
      <c r="AF280" s="19" t="s">
        <v>6343</v>
      </c>
      <c r="AG280" s="19">
        <v>9106029817</v>
      </c>
      <c r="AH280" t="str">
        <f t="shared" si="4"/>
        <v>9106029817-00047037</v>
      </c>
    </row>
    <row r="281" spans="1:34" x14ac:dyDescent="0.25">
      <c r="A281" s="19">
        <v>9106032715</v>
      </c>
      <c r="B281" s="19" t="s">
        <v>6763</v>
      </c>
      <c r="C281">
        <v>11697954</v>
      </c>
      <c r="D281" t="s">
        <v>1454</v>
      </c>
      <c r="E281" t="s">
        <v>1409</v>
      </c>
      <c r="F281" t="s">
        <v>25</v>
      </c>
      <c r="G281" t="s">
        <v>26</v>
      </c>
      <c r="H281" t="s">
        <v>1455</v>
      </c>
      <c r="I281" t="s">
        <v>28</v>
      </c>
      <c r="J281" t="s">
        <v>29</v>
      </c>
      <c r="K281" t="s">
        <v>1456</v>
      </c>
      <c r="L281" t="s">
        <v>1457</v>
      </c>
      <c r="M281" t="s">
        <v>1458</v>
      </c>
      <c r="N281" t="s">
        <v>101</v>
      </c>
      <c r="O281" t="s">
        <v>102</v>
      </c>
      <c r="P281" t="s">
        <v>103</v>
      </c>
      <c r="Q281" t="s">
        <v>82</v>
      </c>
      <c r="R281" t="s">
        <v>37</v>
      </c>
      <c r="S281" t="s">
        <v>37</v>
      </c>
      <c r="T281" t="s">
        <v>37</v>
      </c>
      <c r="U281" t="s">
        <v>38</v>
      </c>
      <c r="V281" t="s">
        <v>39</v>
      </c>
      <c r="W281" t="s">
        <v>40</v>
      </c>
      <c r="X281" t="s">
        <v>41</v>
      </c>
      <c r="Y281" t="s">
        <v>42</v>
      </c>
      <c r="Z281" t="s">
        <v>37</v>
      </c>
      <c r="AA281" t="s">
        <v>37</v>
      </c>
      <c r="AB281" t="s">
        <v>37</v>
      </c>
      <c r="AC281" t="s">
        <v>1459</v>
      </c>
      <c r="AD281" t="s">
        <v>37</v>
      </c>
      <c r="AE281" t="s">
        <v>37</v>
      </c>
      <c r="AF281" s="19" t="s">
        <v>6343</v>
      </c>
      <c r="AG281" s="19">
        <v>9106032715</v>
      </c>
      <c r="AH281" t="str">
        <f t="shared" si="4"/>
        <v>9106032715-00033313</v>
      </c>
    </row>
    <row r="282" spans="1:34" x14ac:dyDescent="0.25">
      <c r="A282" s="19">
        <v>9106031135</v>
      </c>
      <c r="B282" s="19" t="s">
        <v>6723</v>
      </c>
      <c r="C282">
        <v>11698052</v>
      </c>
      <c r="D282" t="s">
        <v>1460</v>
      </c>
      <c r="E282" t="s">
        <v>1409</v>
      </c>
      <c r="F282" t="s">
        <v>25</v>
      </c>
      <c r="G282" t="s">
        <v>26</v>
      </c>
      <c r="H282" t="s">
        <v>1461</v>
      </c>
      <c r="I282" t="s">
        <v>28</v>
      </c>
      <c r="J282" t="s">
        <v>29</v>
      </c>
      <c r="K282" t="s">
        <v>30</v>
      </c>
      <c r="L282" t="s">
        <v>31</v>
      </c>
      <c r="M282" t="s">
        <v>32</v>
      </c>
      <c r="N282" t="s">
        <v>89</v>
      </c>
      <c r="O282" t="s">
        <v>90</v>
      </c>
      <c r="P282" t="s">
        <v>91</v>
      </c>
      <c r="Q282" t="s">
        <v>37</v>
      </c>
      <c r="R282" t="s">
        <v>37</v>
      </c>
      <c r="S282" t="s">
        <v>37</v>
      </c>
      <c r="T282" t="s">
        <v>37</v>
      </c>
      <c r="U282" t="s">
        <v>38</v>
      </c>
      <c r="V282" t="s">
        <v>39</v>
      </c>
      <c r="W282" t="s">
        <v>40</v>
      </c>
      <c r="X282" t="s">
        <v>41</v>
      </c>
      <c r="Y282" t="s">
        <v>42</v>
      </c>
      <c r="Z282" t="s">
        <v>37</v>
      </c>
      <c r="AA282" t="s">
        <v>37</v>
      </c>
      <c r="AB282" t="s">
        <v>37</v>
      </c>
      <c r="AC282" t="s">
        <v>1462</v>
      </c>
      <c r="AD282" t="s">
        <v>37</v>
      </c>
      <c r="AE282" t="s">
        <v>37</v>
      </c>
      <c r="AF282" s="19" t="s">
        <v>6343</v>
      </c>
      <c r="AG282" s="19">
        <v>9106031135</v>
      </c>
      <c r="AH282" t="str">
        <f t="shared" si="4"/>
        <v>9106031135-00037138</v>
      </c>
    </row>
    <row r="283" spans="1:34" x14ac:dyDescent="0.25">
      <c r="A283" s="19">
        <v>9106032961</v>
      </c>
      <c r="B283" s="19" t="s">
        <v>6771</v>
      </c>
      <c r="C283">
        <v>11698540</v>
      </c>
      <c r="D283" t="s">
        <v>1463</v>
      </c>
      <c r="E283" t="s">
        <v>1409</v>
      </c>
      <c r="F283" t="s">
        <v>25</v>
      </c>
      <c r="G283" t="s">
        <v>26</v>
      </c>
      <c r="H283" t="s">
        <v>1464</v>
      </c>
      <c r="I283" t="s">
        <v>28</v>
      </c>
      <c r="J283" t="s">
        <v>29</v>
      </c>
      <c r="K283" t="s">
        <v>1465</v>
      </c>
      <c r="L283" t="s">
        <v>1466</v>
      </c>
      <c r="M283" t="s">
        <v>1467</v>
      </c>
      <c r="N283" t="s">
        <v>110</v>
      </c>
      <c r="O283" t="s">
        <v>111</v>
      </c>
      <c r="P283" t="s">
        <v>112</v>
      </c>
      <c r="Q283" t="s">
        <v>37</v>
      </c>
      <c r="R283" t="s">
        <v>37</v>
      </c>
      <c r="S283" t="s">
        <v>37</v>
      </c>
      <c r="T283" t="s">
        <v>37</v>
      </c>
      <c r="U283" t="s">
        <v>38</v>
      </c>
      <c r="V283" t="s">
        <v>39</v>
      </c>
      <c r="W283" t="s">
        <v>40</v>
      </c>
      <c r="X283" t="s">
        <v>41</v>
      </c>
      <c r="Y283" t="s">
        <v>42</v>
      </c>
      <c r="Z283" t="s">
        <v>37</v>
      </c>
      <c r="AA283" t="s">
        <v>37</v>
      </c>
      <c r="AB283" t="s">
        <v>37</v>
      </c>
      <c r="AC283" t="s">
        <v>1468</v>
      </c>
      <c r="AD283" t="s">
        <v>37</v>
      </c>
      <c r="AE283" t="s">
        <v>37</v>
      </c>
      <c r="AF283" s="19" t="s">
        <v>6343</v>
      </c>
      <c r="AG283" s="19">
        <v>9106032961</v>
      </c>
      <c r="AH283" t="str">
        <f t="shared" si="4"/>
        <v>9106032961-00080278</v>
      </c>
    </row>
    <row r="284" spans="1:34" x14ac:dyDescent="0.25">
      <c r="A284" s="19">
        <v>9106029992</v>
      </c>
      <c r="B284" s="19" t="s">
        <v>6675</v>
      </c>
      <c r="C284">
        <v>11699226</v>
      </c>
      <c r="D284" t="s">
        <v>1469</v>
      </c>
      <c r="E284" t="s">
        <v>1409</v>
      </c>
      <c r="F284" t="s">
        <v>25</v>
      </c>
      <c r="G284" t="s">
        <v>26</v>
      </c>
      <c r="H284" t="s">
        <v>1470</v>
      </c>
      <c r="I284" t="s">
        <v>28</v>
      </c>
      <c r="J284" t="s">
        <v>29</v>
      </c>
      <c r="K284" t="s">
        <v>1471</v>
      </c>
      <c r="L284" t="s">
        <v>1472</v>
      </c>
      <c r="M284" t="s">
        <v>1473</v>
      </c>
      <c r="N284" t="s">
        <v>33</v>
      </c>
      <c r="O284" t="s">
        <v>34</v>
      </c>
      <c r="P284" t="s">
        <v>35</v>
      </c>
      <c r="Q284" t="s">
        <v>36</v>
      </c>
      <c r="R284" t="s">
        <v>37</v>
      </c>
      <c r="S284" t="s">
        <v>37</v>
      </c>
      <c r="T284" t="s">
        <v>37</v>
      </c>
      <c r="U284" t="s">
        <v>38</v>
      </c>
      <c r="V284" t="s">
        <v>39</v>
      </c>
      <c r="W284" t="s">
        <v>40</v>
      </c>
      <c r="X284" t="s">
        <v>41</v>
      </c>
      <c r="Y284" t="s">
        <v>42</v>
      </c>
      <c r="Z284" t="s">
        <v>37</v>
      </c>
      <c r="AA284" t="s">
        <v>37</v>
      </c>
      <c r="AB284" t="s">
        <v>37</v>
      </c>
      <c r="AC284" t="s">
        <v>1474</v>
      </c>
      <c r="AD284" t="s">
        <v>37</v>
      </c>
      <c r="AE284" t="s">
        <v>37</v>
      </c>
      <c r="AF284" s="19" t="s">
        <v>6343</v>
      </c>
      <c r="AG284" s="19">
        <v>9106029992</v>
      </c>
      <c r="AH284" t="str">
        <f t="shared" si="4"/>
        <v>9106029992-00158604</v>
      </c>
    </row>
    <row r="285" spans="1:34" x14ac:dyDescent="0.25">
      <c r="A285" s="19">
        <v>9106031826</v>
      </c>
      <c r="B285" s="19" t="s">
        <v>6736</v>
      </c>
      <c r="C285">
        <v>11699409</v>
      </c>
      <c r="D285" t="s">
        <v>1475</v>
      </c>
      <c r="E285" t="s">
        <v>1409</v>
      </c>
      <c r="F285" t="s">
        <v>25</v>
      </c>
      <c r="G285" t="s">
        <v>26</v>
      </c>
      <c r="H285" t="s">
        <v>1476</v>
      </c>
      <c r="I285" t="s">
        <v>28</v>
      </c>
      <c r="J285" t="s">
        <v>29</v>
      </c>
      <c r="K285" t="s">
        <v>1477</v>
      </c>
      <c r="L285" t="s">
        <v>1478</v>
      </c>
      <c r="M285" t="s">
        <v>1479</v>
      </c>
      <c r="N285" t="s">
        <v>33</v>
      </c>
      <c r="O285" t="s">
        <v>34</v>
      </c>
      <c r="P285" t="s">
        <v>35</v>
      </c>
      <c r="Q285" t="s">
        <v>36</v>
      </c>
      <c r="R285" t="s">
        <v>37</v>
      </c>
      <c r="S285" t="s">
        <v>37</v>
      </c>
      <c r="T285" t="s">
        <v>37</v>
      </c>
      <c r="U285" t="s">
        <v>38</v>
      </c>
      <c r="V285" t="s">
        <v>39</v>
      </c>
      <c r="W285" t="s">
        <v>40</v>
      </c>
      <c r="X285" t="s">
        <v>41</v>
      </c>
      <c r="Y285" t="s">
        <v>42</v>
      </c>
      <c r="Z285" t="s">
        <v>37</v>
      </c>
      <c r="AA285" t="s">
        <v>37</v>
      </c>
      <c r="AB285" t="s">
        <v>37</v>
      </c>
      <c r="AC285" t="s">
        <v>1480</v>
      </c>
      <c r="AD285" t="s">
        <v>37</v>
      </c>
      <c r="AE285" t="s">
        <v>37</v>
      </c>
      <c r="AF285" s="19" t="s">
        <v>6343</v>
      </c>
      <c r="AG285" s="19">
        <v>9106031826</v>
      </c>
      <c r="AH285" t="str">
        <f t="shared" si="4"/>
        <v>9106031826-00158776</v>
      </c>
    </row>
    <row r="286" spans="1:34" x14ac:dyDescent="0.25">
      <c r="A286" s="19">
        <v>9106029867</v>
      </c>
      <c r="B286" s="19" t="s">
        <v>6663</v>
      </c>
      <c r="C286">
        <v>11699939</v>
      </c>
      <c r="D286" t="s">
        <v>1481</v>
      </c>
      <c r="E286" t="s">
        <v>1409</v>
      </c>
      <c r="F286" t="s">
        <v>25</v>
      </c>
      <c r="G286" t="s">
        <v>26</v>
      </c>
      <c r="H286" t="s">
        <v>1482</v>
      </c>
      <c r="I286" t="s">
        <v>28</v>
      </c>
      <c r="J286" t="s">
        <v>29</v>
      </c>
      <c r="K286" t="s">
        <v>1483</v>
      </c>
      <c r="L286" t="s">
        <v>1484</v>
      </c>
      <c r="M286" t="s">
        <v>1485</v>
      </c>
      <c r="N286" t="s">
        <v>532</v>
      </c>
      <c r="O286" t="s">
        <v>533</v>
      </c>
      <c r="P286" t="s">
        <v>534</v>
      </c>
      <c r="Q286" t="s">
        <v>37</v>
      </c>
      <c r="R286" t="s">
        <v>37</v>
      </c>
      <c r="S286" t="s">
        <v>37</v>
      </c>
      <c r="T286" t="s">
        <v>37</v>
      </c>
      <c r="U286" t="s">
        <v>38</v>
      </c>
      <c r="V286" t="s">
        <v>39</v>
      </c>
      <c r="W286" t="s">
        <v>40</v>
      </c>
      <c r="X286" t="s">
        <v>41</v>
      </c>
      <c r="Y286" t="s">
        <v>42</v>
      </c>
      <c r="Z286" t="s">
        <v>37</v>
      </c>
      <c r="AA286" t="s">
        <v>37</v>
      </c>
      <c r="AB286" t="s">
        <v>37</v>
      </c>
      <c r="AC286" t="s">
        <v>1486</v>
      </c>
      <c r="AD286" t="s">
        <v>37</v>
      </c>
      <c r="AE286" t="s">
        <v>37</v>
      </c>
      <c r="AF286" s="19" t="s">
        <v>6343</v>
      </c>
      <c r="AG286" s="19">
        <v>9106029867</v>
      </c>
      <c r="AH286" t="str">
        <f t="shared" si="4"/>
        <v>9106029867-00014758</v>
      </c>
    </row>
    <row r="287" spans="1:34" x14ac:dyDescent="0.25">
      <c r="A287" s="19">
        <v>9106030691</v>
      </c>
      <c r="B287" s="19" t="s">
        <v>6708</v>
      </c>
      <c r="C287">
        <v>11699321</v>
      </c>
      <c r="D287" t="s">
        <v>1487</v>
      </c>
      <c r="E287" t="s">
        <v>1409</v>
      </c>
      <c r="F287" t="s">
        <v>25</v>
      </c>
      <c r="G287" t="s">
        <v>26</v>
      </c>
      <c r="H287" t="s">
        <v>1488</v>
      </c>
      <c r="I287" t="s">
        <v>28</v>
      </c>
      <c r="J287" t="s">
        <v>29</v>
      </c>
      <c r="K287" t="s">
        <v>1489</v>
      </c>
      <c r="L287" t="s">
        <v>1490</v>
      </c>
      <c r="M287" t="s">
        <v>1491</v>
      </c>
      <c r="N287" t="s">
        <v>33</v>
      </c>
      <c r="O287" t="s">
        <v>34</v>
      </c>
      <c r="P287" t="s">
        <v>35</v>
      </c>
      <c r="Q287" t="s">
        <v>36</v>
      </c>
      <c r="R287" t="s">
        <v>37</v>
      </c>
      <c r="S287" t="s">
        <v>37</v>
      </c>
      <c r="T287" t="s">
        <v>37</v>
      </c>
      <c r="U287" t="s">
        <v>38</v>
      </c>
      <c r="V287" t="s">
        <v>39</v>
      </c>
      <c r="W287" t="s">
        <v>40</v>
      </c>
      <c r="X287" t="s">
        <v>41</v>
      </c>
      <c r="Y287" t="s">
        <v>42</v>
      </c>
      <c r="Z287" t="s">
        <v>37</v>
      </c>
      <c r="AA287" t="s">
        <v>37</v>
      </c>
      <c r="AB287" t="s">
        <v>37</v>
      </c>
      <c r="AC287" t="s">
        <v>1492</v>
      </c>
      <c r="AD287" t="s">
        <v>37</v>
      </c>
      <c r="AE287" t="s">
        <v>37</v>
      </c>
      <c r="AF287" s="19" t="s">
        <v>6343</v>
      </c>
      <c r="AG287" s="19">
        <v>9106030691</v>
      </c>
      <c r="AH287" t="str">
        <f t="shared" si="4"/>
        <v>9106030691-00158688</v>
      </c>
    </row>
    <row r="288" spans="1:34" x14ac:dyDescent="0.25">
      <c r="A288" s="19">
        <v>9106029310</v>
      </c>
      <c r="B288" s="19" t="s">
        <v>6643</v>
      </c>
      <c r="C288">
        <v>11695823</v>
      </c>
      <c r="D288" t="s">
        <v>1493</v>
      </c>
      <c r="E288" t="s">
        <v>1409</v>
      </c>
      <c r="F288" t="s">
        <v>25</v>
      </c>
      <c r="G288" t="s">
        <v>26</v>
      </c>
      <c r="H288" t="s">
        <v>1494</v>
      </c>
      <c r="I288" t="s">
        <v>28</v>
      </c>
      <c r="J288" t="s">
        <v>29</v>
      </c>
      <c r="K288" t="s">
        <v>1163</v>
      </c>
      <c r="L288" t="s">
        <v>1164</v>
      </c>
      <c r="M288" t="s">
        <v>1165</v>
      </c>
      <c r="N288" t="s">
        <v>257</v>
      </c>
      <c r="O288" t="s">
        <v>258</v>
      </c>
      <c r="P288" t="s">
        <v>259</v>
      </c>
      <c r="Q288" t="s">
        <v>37</v>
      </c>
      <c r="R288" t="s">
        <v>37</v>
      </c>
      <c r="S288" t="s">
        <v>37</v>
      </c>
      <c r="T288" t="s">
        <v>37</v>
      </c>
      <c r="U288" t="s">
        <v>38</v>
      </c>
      <c r="V288" t="s">
        <v>39</v>
      </c>
      <c r="W288" t="s">
        <v>40</v>
      </c>
      <c r="X288" t="s">
        <v>41</v>
      </c>
      <c r="Y288" t="s">
        <v>42</v>
      </c>
      <c r="Z288" t="s">
        <v>37</v>
      </c>
      <c r="AA288" t="s">
        <v>37</v>
      </c>
      <c r="AB288" t="s">
        <v>37</v>
      </c>
      <c r="AC288" t="s">
        <v>1495</v>
      </c>
      <c r="AD288" t="s">
        <v>37</v>
      </c>
      <c r="AE288" t="s">
        <v>37</v>
      </c>
      <c r="AF288" s="19" t="s">
        <v>6343</v>
      </c>
      <c r="AG288" s="19">
        <v>9106029310</v>
      </c>
      <c r="AH288" t="str">
        <f t="shared" si="4"/>
        <v>9106029310-00035067</v>
      </c>
    </row>
    <row r="289" spans="1:34" x14ac:dyDescent="0.25">
      <c r="A289" s="19">
        <v>9106030678</v>
      </c>
      <c r="B289" s="19" t="s">
        <v>6705</v>
      </c>
      <c r="C289">
        <v>11699319</v>
      </c>
      <c r="D289" t="s">
        <v>1496</v>
      </c>
      <c r="E289" t="s">
        <v>1409</v>
      </c>
      <c r="F289" t="s">
        <v>25</v>
      </c>
      <c r="G289" t="s">
        <v>26</v>
      </c>
      <c r="H289" t="s">
        <v>1497</v>
      </c>
      <c r="I289" t="s">
        <v>28</v>
      </c>
      <c r="J289" t="s">
        <v>29</v>
      </c>
      <c r="K289" t="s">
        <v>1498</v>
      </c>
      <c r="L289" t="s">
        <v>1499</v>
      </c>
      <c r="M289" t="s">
        <v>1500</v>
      </c>
      <c r="N289" t="s">
        <v>33</v>
      </c>
      <c r="O289" t="s">
        <v>34</v>
      </c>
      <c r="P289" t="s">
        <v>35</v>
      </c>
      <c r="Q289" t="s">
        <v>36</v>
      </c>
      <c r="R289" t="s">
        <v>37</v>
      </c>
      <c r="S289" t="s">
        <v>37</v>
      </c>
      <c r="T289" t="s">
        <v>37</v>
      </c>
      <c r="U289" t="s">
        <v>38</v>
      </c>
      <c r="V289" t="s">
        <v>39</v>
      </c>
      <c r="W289" t="s">
        <v>40</v>
      </c>
      <c r="X289" t="s">
        <v>41</v>
      </c>
      <c r="Y289" t="s">
        <v>42</v>
      </c>
      <c r="Z289" t="s">
        <v>37</v>
      </c>
      <c r="AA289" t="s">
        <v>37</v>
      </c>
      <c r="AB289" t="s">
        <v>37</v>
      </c>
      <c r="AC289" t="s">
        <v>1501</v>
      </c>
      <c r="AD289" t="s">
        <v>37</v>
      </c>
      <c r="AE289" t="s">
        <v>37</v>
      </c>
      <c r="AF289" s="19" t="s">
        <v>6343</v>
      </c>
      <c r="AG289" s="19">
        <v>9106030678</v>
      </c>
      <c r="AH289" t="str">
        <f t="shared" si="4"/>
        <v>9106030678-00158686</v>
      </c>
    </row>
    <row r="290" spans="1:34" x14ac:dyDescent="0.25">
      <c r="A290" s="19">
        <v>9106029739</v>
      </c>
      <c r="B290" s="19" t="s">
        <v>6658</v>
      </c>
      <c r="C290">
        <v>11695640</v>
      </c>
      <c r="D290" t="s">
        <v>1502</v>
      </c>
      <c r="E290" t="s">
        <v>1409</v>
      </c>
      <c r="F290" t="s">
        <v>25</v>
      </c>
      <c r="G290" t="s">
        <v>26</v>
      </c>
      <c r="H290" t="s">
        <v>1503</v>
      </c>
      <c r="I290" t="s">
        <v>28</v>
      </c>
      <c r="J290" t="s">
        <v>29</v>
      </c>
      <c r="K290" t="s">
        <v>227</v>
      </c>
      <c r="L290" t="s">
        <v>228</v>
      </c>
      <c r="M290" t="s">
        <v>229</v>
      </c>
      <c r="N290" t="s">
        <v>441</v>
      </c>
      <c r="O290" t="s">
        <v>442</v>
      </c>
      <c r="P290" t="s">
        <v>443</v>
      </c>
      <c r="Q290" t="s">
        <v>82</v>
      </c>
      <c r="R290" t="s">
        <v>37</v>
      </c>
      <c r="S290" t="s">
        <v>37</v>
      </c>
      <c r="T290" t="s">
        <v>37</v>
      </c>
      <c r="U290" t="s">
        <v>38</v>
      </c>
      <c r="V290" t="s">
        <v>39</v>
      </c>
      <c r="W290" t="s">
        <v>40</v>
      </c>
      <c r="X290" t="s">
        <v>41</v>
      </c>
      <c r="Y290" t="s">
        <v>42</v>
      </c>
      <c r="Z290" t="s">
        <v>37</v>
      </c>
      <c r="AA290" t="s">
        <v>37</v>
      </c>
      <c r="AB290" t="s">
        <v>37</v>
      </c>
      <c r="AC290" t="s">
        <v>1504</v>
      </c>
      <c r="AD290" t="s">
        <v>37</v>
      </c>
      <c r="AE290" t="s">
        <v>37</v>
      </c>
      <c r="AF290" s="19" t="s">
        <v>6343</v>
      </c>
      <c r="AG290" s="19">
        <v>9106029739</v>
      </c>
      <c r="AH290" t="str">
        <f t="shared" si="4"/>
        <v>9106029739-00028612</v>
      </c>
    </row>
    <row r="291" spans="1:34" x14ac:dyDescent="0.25">
      <c r="A291" s="19">
        <v>9106028565</v>
      </c>
      <c r="B291" s="19" t="s">
        <v>6621</v>
      </c>
      <c r="C291">
        <v>11698735</v>
      </c>
      <c r="D291" t="s">
        <v>1505</v>
      </c>
      <c r="E291" t="s">
        <v>1409</v>
      </c>
      <c r="F291" t="s">
        <v>25</v>
      </c>
      <c r="G291" t="s">
        <v>26</v>
      </c>
      <c r="H291" t="s">
        <v>1506</v>
      </c>
      <c r="I291" t="s">
        <v>28</v>
      </c>
      <c r="J291" t="s">
        <v>29</v>
      </c>
      <c r="K291" t="s">
        <v>305</v>
      </c>
      <c r="L291" t="s">
        <v>306</v>
      </c>
      <c r="M291" t="s">
        <v>307</v>
      </c>
      <c r="N291" t="s">
        <v>983</v>
      </c>
      <c r="O291" t="s">
        <v>984</v>
      </c>
      <c r="P291" t="s">
        <v>985</v>
      </c>
      <c r="Q291" t="s">
        <v>37</v>
      </c>
      <c r="R291" t="s">
        <v>37</v>
      </c>
      <c r="S291" t="s">
        <v>37</v>
      </c>
      <c r="T291" t="s">
        <v>37</v>
      </c>
      <c r="U291" t="s">
        <v>38</v>
      </c>
      <c r="V291" t="s">
        <v>39</v>
      </c>
      <c r="W291" t="s">
        <v>40</v>
      </c>
      <c r="X291" t="s">
        <v>41</v>
      </c>
      <c r="Y291" t="s">
        <v>42</v>
      </c>
      <c r="Z291" t="s">
        <v>37</v>
      </c>
      <c r="AA291" t="s">
        <v>37</v>
      </c>
      <c r="AB291" t="s">
        <v>37</v>
      </c>
      <c r="AC291" t="s">
        <v>1507</v>
      </c>
      <c r="AD291" t="s">
        <v>37</v>
      </c>
      <c r="AE291" t="s">
        <v>37</v>
      </c>
      <c r="AF291" s="19" t="s">
        <v>6343</v>
      </c>
      <c r="AG291" s="19">
        <v>9106028565</v>
      </c>
      <c r="AH291" t="str">
        <f t="shared" si="4"/>
        <v>9106028565-00009476</v>
      </c>
    </row>
    <row r="292" spans="1:34" x14ac:dyDescent="0.25">
      <c r="A292" s="19">
        <v>9106031850</v>
      </c>
      <c r="B292" s="19" t="s">
        <v>6738</v>
      </c>
      <c r="C292">
        <v>11699411</v>
      </c>
      <c r="D292" t="s">
        <v>1508</v>
      </c>
      <c r="E292" t="s">
        <v>1409</v>
      </c>
      <c r="F292" t="s">
        <v>25</v>
      </c>
      <c r="G292" t="s">
        <v>26</v>
      </c>
      <c r="H292" t="s">
        <v>1509</v>
      </c>
      <c r="I292" t="s">
        <v>28</v>
      </c>
      <c r="J292" t="s">
        <v>29</v>
      </c>
      <c r="K292" t="s">
        <v>1215</v>
      </c>
      <c r="L292" t="s">
        <v>1216</v>
      </c>
      <c r="M292" t="s">
        <v>1217</v>
      </c>
      <c r="N292" t="s">
        <v>33</v>
      </c>
      <c r="O292" t="s">
        <v>34</v>
      </c>
      <c r="P292" t="s">
        <v>35</v>
      </c>
      <c r="Q292" t="s">
        <v>36</v>
      </c>
      <c r="R292" t="s">
        <v>37</v>
      </c>
      <c r="S292" t="s">
        <v>37</v>
      </c>
      <c r="T292" t="s">
        <v>37</v>
      </c>
      <c r="U292" t="s">
        <v>38</v>
      </c>
      <c r="V292" t="s">
        <v>39</v>
      </c>
      <c r="W292" t="s">
        <v>40</v>
      </c>
      <c r="X292" t="s">
        <v>41</v>
      </c>
      <c r="Y292" t="s">
        <v>42</v>
      </c>
      <c r="Z292" t="s">
        <v>37</v>
      </c>
      <c r="AA292" t="s">
        <v>37</v>
      </c>
      <c r="AB292" t="s">
        <v>37</v>
      </c>
      <c r="AC292" t="s">
        <v>1510</v>
      </c>
      <c r="AD292" t="s">
        <v>37</v>
      </c>
      <c r="AE292" t="s">
        <v>37</v>
      </c>
      <c r="AF292" s="19" t="s">
        <v>6343</v>
      </c>
      <c r="AG292" s="19">
        <v>9106031850</v>
      </c>
      <c r="AH292" t="str">
        <f t="shared" si="4"/>
        <v>9106031850-00158778</v>
      </c>
    </row>
    <row r="293" spans="1:34" x14ac:dyDescent="0.25">
      <c r="A293" s="19">
        <v>9106031837</v>
      </c>
      <c r="B293" s="19" t="s">
        <v>6735</v>
      </c>
      <c r="C293">
        <v>11694908</v>
      </c>
      <c r="D293" t="s">
        <v>1511</v>
      </c>
      <c r="E293" t="s">
        <v>1409</v>
      </c>
      <c r="F293" t="s">
        <v>25</v>
      </c>
      <c r="G293" t="s">
        <v>26</v>
      </c>
      <c r="H293" t="s">
        <v>1512</v>
      </c>
      <c r="I293" t="s">
        <v>28</v>
      </c>
      <c r="J293" t="s">
        <v>29</v>
      </c>
      <c r="K293" t="s">
        <v>1513</v>
      </c>
      <c r="L293" t="s">
        <v>1514</v>
      </c>
      <c r="M293" t="s">
        <v>1515</v>
      </c>
      <c r="N293" t="s">
        <v>58</v>
      </c>
      <c r="O293" t="s">
        <v>59</v>
      </c>
      <c r="P293" t="s">
        <v>60</v>
      </c>
      <c r="Q293" t="s">
        <v>37</v>
      </c>
      <c r="R293" t="s">
        <v>37</v>
      </c>
      <c r="S293" t="s">
        <v>37</v>
      </c>
      <c r="T293" t="s">
        <v>37</v>
      </c>
      <c r="U293" t="s">
        <v>38</v>
      </c>
      <c r="V293" t="s">
        <v>39</v>
      </c>
      <c r="W293" t="s">
        <v>40</v>
      </c>
      <c r="X293" t="s">
        <v>41</v>
      </c>
      <c r="Y293" t="s">
        <v>42</v>
      </c>
      <c r="Z293" t="s">
        <v>37</v>
      </c>
      <c r="AA293" t="s">
        <v>37</v>
      </c>
      <c r="AB293" t="s">
        <v>37</v>
      </c>
      <c r="AC293" t="s">
        <v>1516</v>
      </c>
      <c r="AD293" t="s">
        <v>37</v>
      </c>
      <c r="AE293" t="s">
        <v>37</v>
      </c>
      <c r="AF293" s="19" t="s">
        <v>6343</v>
      </c>
      <c r="AG293" s="19">
        <v>9106031837</v>
      </c>
      <c r="AH293" t="str">
        <f t="shared" si="4"/>
        <v>9106031837-00478118</v>
      </c>
    </row>
    <row r="294" spans="1:34" x14ac:dyDescent="0.25">
      <c r="A294" s="19">
        <v>9106029656</v>
      </c>
      <c r="B294" s="19" t="s">
        <v>6656</v>
      </c>
      <c r="C294">
        <v>11694159</v>
      </c>
      <c r="D294" t="s">
        <v>1517</v>
      </c>
      <c r="E294" t="s">
        <v>1409</v>
      </c>
      <c r="F294" t="s">
        <v>25</v>
      </c>
      <c r="G294" t="s">
        <v>26</v>
      </c>
      <c r="H294" t="s">
        <v>1518</v>
      </c>
      <c r="I294" t="s">
        <v>28</v>
      </c>
      <c r="J294" t="s">
        <v>29</v>
      </c>
      <c r="K294" t="s">
        <v>335</v>
      </c>
      <c r="L294" t="s">
        <v>336</v>
      </c>
      <c r="M294" t="s">
        <v>337</v>
      </c>
      <c r="N294" t="s">
        <v>58</v>
      </c>
      <c r="O294" t="s">
        <v>59</v>
      </c>
      <c r="P294" t="s">
        <v>60</v>
      </c>
      <c r="Q294" t="s">
        <v>37</v>
      </c>
      <c r="R294" t="s">
        <v>37</v>
      </c>
      <c r="S294" t="s">
        <v>37</v>
      </c>
      <c r="T294" t="s">
        <v>37</v>
      </c>
      <c r="U294" t="s">
        <v>38</v>
      </c>
      <c r="V294" t="s">
        <v>39</v>
      </c>
      <c r="W294" t="s">
        <v>40</v>
      </c>
      <c r="X294" t="s">
        <v>41</v>
      </c>
      <c r="Y294" t="s">
        <v>42</v>
      </c>
      <c r="Z294" t="s">
        <v>37</v>
      </c>
      <c r="AA294" t="s">
        <v>37</v>
      </c>
      <c r="AB294" t="s">
        <v>37</v>
      </c>
      <c r="AC294" t="s">
        <v>1519</v>
      </c>
      <c r="AD294" t="s">
        <v>37</v>
      </c>
      <c r="AE294" t="s">
        <v>37</v>
      </c>
      <c r="AF294" s="19" t="s">
        <v>6343</v>
      </c>
      <c r="AG294" s="19">
        <v>9106029656</v>
      </c>
      <c r="AH294" t="str">
        <f t="shared" si="4"/>
        <v>9106029656-00477408</v>
      </c>
    </row>
    <row r="295" spans="1:34" x14ac:dyDescent="0.25">
      <c r="A295" s="19">
        <v>9106029942</v>
      </c>
      <c r="B295" s="19" t="s">
        <v>6668</v>
      </c>
      <c r="C295">
        <v>11694262</v>
      </c>
      <c r="D295" t="s">
        <v>1520</v>
      </c>
      <c r="E295" t="s">
        <v>1409</v>
      </c>
      <c r="F295" t="s">
        <v>25</v>
      </c>
      <c r="G295" t="s">
        <v>26</v>
      </c>
      <c r="H295" t="s">
        <v>1521</v>
      </c>
      <c r="I295" t="s">
        <v>28</v>
      </c>
      <c r="J295" t="s">
        <v>29</v>
      </c>
      <c r="K295" t="s">
        <v>1522</v>
      </c>
      <c r="L295" t="s">
        <v>1523</v>
      </c>
      <c r="M295" t="s">
        <v>1524</v>
      </c>
      <c r="N295" t="s">
        <v>58</v>
      </c>
      <c r="O295" t="s">
        <v>59</v>
      </c>
      <c r="P295" t="s">
        <v>60</v>
      </c>
      <c r="Q295" t="s">
        <v>37</v>
      </c>
      <c r="R295" t="s">
        <v>37</v>
      </c>
      <c r="S295" t="s">
        <v>37</v>
      </c>
      <c r="T295" t="s">
        <v>37</v>
      </c>
      <c r="U295" t="s">
        <v>38</v>
      </c>
      <c r="V295" t="s">
        <v>39</v>
      </c>
      <c r="W295" t="s">
        <v>40</v>
      </c>
      <c r="X295" t="s">
        <v>41</v>
      </c>
      <c r="Y295" t="s">
        <v>42</v>
      </c>
      <c r="Z295" t="s">
        <v>37</v>
      </c>
      <c r="AA295" t="s">
        <v>37</v>
      </c>
      <c r="AB295" t="s">
        <v>37</v>
      </c>
      <c r="AC295" t="s">
        <v>1525</v>
      </c>
      <c r="AD295" t="s">
        <v>37</v>
      </c>
      <c r="AE295" t="s">
        <v>37</v>
      </c>
      <c r="AF295" s="19" t="s">
        <v>6343</v>
      </c>
      <c r="AG295" s="19">
        <v>9106029942</v>
      </c>
      <c r="AH295" t="str">
        <f t="shared" si="4"/>
        <v>9106029942-00477499</v>
      </c>
    </row>
    <row r="296" spans="1:34" x14ac:dyDescent="0.25">
      <c r="A296" s="19">
        <v>9106032277</v>
      </c>
      <c r="B296" s="19" t="s">
        <v>6751</v>
      </c>
      <c r="C296">
        <v>11696095</v>
      </c>
      <c r="D296" t="s">
        <v>1526</v>
      </c>
      <c r="E296" t="s">
        <v>1409</v>
      </c>
      <c r="F296" t="s">
        <v>25</v>
      </c>
      <c r="G296" t="s">
        <v>26</v>
      </c>
      <c r="H296" t="s">
        <v>1527</v>
      </c>
      <c r="I296" t="s">
        <v>28</v>
      </c>
      <c r="J296" t="s">
        <v>29</v>
      </c>
      <c r="K296" t="s">
        <v>146</v>
      </c>
      <c r="L296" t="s">
        <v>147</v>
      </c>
      <c r="M296" t="s">
        <v>148</v>
      </c>
      <c r="N296" t="s">
        <v>79</v>
      </c>
      <c r="O296" t="s">
        <v>80</v>
      </c>
      <c r="P296" t="s">
        <v>81</v>
      </c>
      <c r="Q296" t="s">
        <v>82</v>
      </c>
      <c r="R296" t="s">
        <v>37</v>
      </c>
      <c r="S296" t="s">
        <v>37</v>
      </c>
      <c r="T296" t="s">
        <v>37</v>
      </c>
      <c r="U296" t="s">
        <v>38</v>
      </c>
      <c r="V296" t="s">
        <v>39</v>
      </c>
      <c r="W296" t="s">
        <v>40</v>
      </c>
      <c r="X296" t="s">
        <v>41</v>
      </c>
      <c r="Y296" t="s">
        <v>42</v>
      </c>
      <c r="Z296" t="s">
        <v>37</v>
      </c>
      <c r="AA296" t="s">
        <v>37</v>
      </c>
      <c r="AB296" t="s">
        <v>37</v>
      </c>
      <c r="AC296" t="s">
        <v>1528</v>
      </c>
      <c r="AD296" t="s">
        <v>37</v>
      </c>
      <c r="AE296" t="s">
        <v>37</v>
      </c>
      <c r="AF296" s="19" t="s">
        <v>6343</v>
      </c>
      <c r="AG296" s="19">
        <v>9106032277</v>
      </c>
      <c r="AH296" t="str">
        <f t="shared" si="4"/>
        <v>9106032277-00047123</v>
      </c>
    </row>
    <row r="297" spans="1:34" x14ac:dyDescent="0.25">
      <c r="A297" s="19">
        <v>9106029971</v>
      </c>
      <c r="B297" s="19" t="s">
        <v>6671</v>
      </c>
      <c r="C297">
        <v>11694268</v>
      </c>
      <c r="D297" t="s">
        <v>1529</v>
      </c>
      <c r="E297" t="s">
        <v>1409</v>
      </c>
      <c r="F297" t="s">
        <v>25</v>
      </c>
      <c r="G297" t="s">
        <v>26</v>
      </c>
      <c r="H297" t="s">
        <v>1530</v>
      </c>
      <c r="I297" t="s">
        <v>28</v>
      </c>
      <c r="J297" t="s">
        <v>29</v>
      </c>
      <c r="K297" t="s">
        <v>1531</v>
      </c>
      <c r="L297" t="s">
        <v>1532</v>
      </c>
      <c r="M297" t="s">
        <v>1533</v>
      </c>
      <c r="N297" t="s">
        <v>58</v>
      </c>
      <c r="O297" t="s">
        <v>59</v>
      </c>
      <c r="P297" t="s">
        <v>60</v>
      </c>
      <c r="Q297" t="s">
        <v>37</v>
      </c>
      <c r="R297" t="s">
        <v>37</v>
      </c>
      <c r="S297" t="s">
        <v>37</v>
      </c>
      <c r="T297" t="s">
        <v>37</v>
      </c>
      <c r="U297" t="s">
        <v>38</v>
      </c>
      <c r="V297" t="s">
        <v>39</v>
      </c>
      <c r="W297" t="s">
        <v>40</v>
      </c>
      <c r="X297" t="s">
        <v>41</v>
      </c>
      <c r="Y297" t="s">
        <v>42</v>
      </c>
      <c r="Z297" t="s">
        <v>37</v>
      </c>
      <c r="AA297" t="s">
        <v>37</v>
      </c>
      <c r="AB297" t="s">
        <v>37</v>
      </c>
      <c r="AC297" t="s">
        <v>1534</v>
      </c>
      <c r="AD297" t="s">
        <v>37</v>
      </c>
      <c r="AE297" t="s">
        <v>37</v>
      </c>
      <c r="AF297" s="19" t="s">
        <v>6343</v>
      </c>
      <c r="AG297" s="19">
        <v>9106029971</v>
      </c>
      <c r="AH297" t="str">
        <f t="shared" si="4"/>
        <v>9106029971-00477505</v>
      </c>
    </row>
    <row r="298" spans="1:34" x14ac:dyDescent="0.25">
      <c r="A298" s="19">
        <v>9106029855</v>
      </c>
      <c r="B298" s="19" t="s">
        <v>6664</v>
      </c>
      <c r="C298">
        <v>11696005</v>
      </c>
      <c r="D298" t="s">
        <v>1535</v>
      </c>
      <c r="E298" t="s">
        <v>1409</v>
      </c>
      <c r="F298" t="s">
        <v>25</v>
      </c>
      <c r="G298" t="s">
        <v>26</v>
      </c>
      <c r="H298" t="s">
        <v>1536</v>
      </c>
      <c r="I298" t="s">
        <v>28</v>
      </c>
      <c r="J298" t="s">
        <v>29</v>
      </c>
      <c r="K298" t="s">
        <v>200</v>
      </c>
      <c r="L298" t="s">
        <v>201</v>
      </c>
      <c r="M298" t="s">
        <v>202</v>
      </c>
      <c r="N298" t="s">
        <v>79</v>
      </c>
      <c r="O298" t="s">
        <v>80</v>
      </c>
      <c r="P298" t="s">
        <v>81</v>
      </c>
      <c r="Q298" t="s">
        <v>82</v>
      </c>
      <c r="R298" t="s">
        <v>37</v>
      </c>
      <c r="S298" t="s">
        <v>37</v>
      </c>
      <c r="T298" t="s">
        <v>37</v>
      </c>
      <c r="U298" t="s">
        <v>38</v>
      </c>
      <c r="V298" t="s">
        <v>39</v>
      </c>
      <c r="W298" t="s">
        <v>40</v>
      </c>
      <c r="X298" t="s">
        <v>41</v>
      </c>
      <c r="Y298" t="s">
        <v>42</v>
      </c>
      <c r="Z298" t="s">
        <v>37</v>
      </c>
      <c r="AA298" t="s">
        <v>37</v>
      </c>
      <c r="AB298" t="s">
        <v>37</v>
      </c>
      <c r="AC298" t="s">
        <v>1537</v>
      </c>
      <c r="AD298" t="s">
        <v>37</v>
      </c>
      <c r="AE298" t="s">
        <v>37</v>
      </c>
      <c r="AF298" s="19" t="s">
        <v>6343</v>
      </c>
      <c r="AG298" s="19">
        <v>9106029855</v>
      </c>
      <c r="AH298" t="str">
        <f t="shared" si="4"/>
        <v>9106029855-00047040</v>
      </c>
    </row>
    <row r="299" spans="1:34" x14ac:dyDescent="0.25">
      <c r="A299" s="19">
        <v>9106031509</v>
      </c>
      <c r="B299" s="19" t="s">
        <v>6730</v>
      </c>
      <c r="C299">
        <v>11696194</v>
      </c>
      <c r="D299" t="s">
        <v>1538</v>
      </c>
      <c r="E299" t="s">
        <v>1409</v>
      </c>
      <c r="F299" t="s">
        <v>25</v>
      </c>
      <c r="G299" t="s">
        <v>26</v>
      </c>
      <c r="H299" t="s">
        <v>1539</v>
      </c>
      <c r="I299" t="s">
        <v>28</v>
      </c>
      <c r="J299" t="s">
        <v>29</v>
      </c>
      <c r="K299" t="s">
        <v>1371</v>
      </c>
      <c r="L299" t="s">
        <v>1372</v>
      </c>
      <c r="M299" t="s">
        <v>1373</v>
      </c>
      <c r="N299" t="s">
        <v>323</v>
      </c>
      <c r="O299" t="s">
        <v>324</v>
      </c>
      <c r="P299" t="s">
        <v>325</v>
      </c>
      <c r="Q299" t="s">
        <v>37</v>
      </c>
      <c r="R299" t="s">
        <v>37</v>
      </c>
      <c r="S299" t="s">
        <v>37</v>
      </c>
      <c r="T299" t="s">
        <v>37</v>
      </c>
      <c r="U299" t="s">
        <v>38</v>
      </c>
      <c r="V299" t="s">
        <v>39</v>
      </c>
      <c r="W299" t="s">
        <v>40</v>
      </c>
      <c r="X299" t="s">
        <v>41</v>
      </c>
      <c r="Y299" t="s">
        <v>42</v>
      </c>
      <c r="Z299" t="s">
        <v>37</v>
      </c>
      <c r="AA299" t="s">
        <v>37</v>
      </c>
      <c r="AB299" t="s">
        <v>37</v>
      </c>
      <c r="AC299" t="s">
        <v>1540</v>
      </c>
      <c r="AD299" t="s">
        <v>37</v>
      </c>
      <c r="AE299" t="s">
        <v>37</v>
      </c>
      <c r="AF299" s="19" t="s">
        <v>6343</v>
      </c>
      <c r="AG299" s="19">
        <v>9106031509</v>
      </c>
      <c r="AH299" t="str">
        <f t="shared" si="4"/>
        <v>9106031509-00014179</v>
      </c>
    </row>
    <row r="300" spans="1:34" x14ac:dyDescent="0.25">
      <c r="A300" s="19">
        <v>9106030462</v>
      </c>
      <c r="B300" s="19" t="s">
        <v>6696</v>
      </c>
      <c r="C300">
        <v>11697623</v>
      </c>
      <c r="D300" t="s">
        <v>1541</v>
      </c>
      <c r="E300" t="s">
        <v>1409</v>
      </c>
      <c r="F300" t="s">
        <v>25</v>
      </c>
      <c r="G300" t="s">
        <v>26</v>
      </c>
      <c r="H300" t="s">
        <v>1542</v>
      </c>
      <c r="I300" t="s">
        <v>28</v>
      </c>
      <c r="J300" t="s">
        <v>29</v>
      </c>
      <c r="K300" t="s">
        <v>76</v>
      </c>
      <c r="L300" t="s">
        <v>77</v>
      </c>
      <c r="M300" t="s">
        <v>78</v>
      </c>
      <c r="N300" t="s">
        <v>49</v>
      </c>
      <c r="O300" t="s">
        <v>50</v>
      </c>
      <c r="P300" t="s">
        <v>51</v>
      </c>
      <c r="Q300" t="s">
        <v>37</v>
      </c>
      <c r="R300" t="s">
        <v>37</v>
      </c>
      <c r="S300" t="s">
        <v>37</v>
      </c>
      <c r="T300" t="s">
        <v>37</v>
      </c>
      <c r="U300" t="s">
        <v>38</v>
      </c>
      <c r="V300" t="s">
        <v>39</v>
      </c>
      <c r="W300" t="s">
        <v>40</v>
      </c>
      <c r="X300" t="s">
        <v>41</v>
      </c>
      <c r="Y300" t="s">
        <v>42</v>
      </c>
      <c r="Z300" t="s">
        <v>37</v>
      </c>
      <c r="AA300" t="s">
        <v>37</v>
      </c>
      <c r="AB300" t="s">
        <v>37</v>
      </c>
      <c r="AC300" t="s">
        <v>1543</v>
      </c>
      <c r="AD300" t="s">
        <v>37</v>
      </c>
      <c r="AE300" t="s">
        <v>37</v>
      </c>
      <c r="AF300" s="19" t="s">
        <v>6343</v>
      </c>
      <c r="AG300" s="19">
        <v>9106030462</v>
      </c>
      <c r="AH300" t="str">
        <f t="shared" si="4"/>
        <v>9106030462-00017986</v>
      </c>
    </row>
    <row r="301" spans="1:34" x14ac:dyDescent="0.25">
      <c r="A301" s="19">
        <v>9106030050</v>
      </c>
      <c r="B301" s="19" t="s">
        <v>6677</v>
      </c>
      <c r="C301">
        <v>11700206</v>
      </c>
      <c r="D301" t="s">
        <v>1544</v>
      </c>
      <c r="E301" t="s">
        <v>1409</v>
      </c>
      <c r="F301" t="s">
        <v>25</v>
      </c>
      <c r="G301" t="s">
        <v>26</v>
      </c>
      <c r="H301" t="s">
        <v>1545</v>
      </c>
      <c r="I301" t="s">
        <v>28</v>
      </c>
      <c r="J301" t="s">
        <v>29</v>
      </c>
      <c r="K301" t="s">
        <v>756</v>
      </c>
      <c r="L301" t="s">
        <v>757</v>
      </c>
      <c r="M301" t="s">
        <v>758</v>
      </c>
      <c r="N301" t="s">
        <v>1052</v>
      </c>
      <c r="O301" t="s">
        <v>1053</v>
      </c>
      <c r="P301" t="s">
        <v>1054</v>
      </c>
      <c r="Q301" t="s">
        <v>377</v>
      </c>
      <c r="R301" t="s">
        <v>37</v>
      </c>
      <c r="S301" t="s">
        <v>37</v>
      </c>
      <c r="T301" t="s">
        <v>37</v>
      </c>
      <c r="U301" t="s">
        <v>38</v>
      </c>
      <c r="V301" t="s">
        <v>39</v>
      </c>
      <c r="W301" t="s">
        <v>40</v>
      </c>
      <c r="X301" t="s">
        <v>41</v>
      </c>
      <c r="Y301" t="s">
        <v>42</v>
      </c>
      <c r="Z301" t="s">
        <v>37</v>
      </c>
      <c r="AA301" t="s">
        <v>37</v>
      </c>
      <c r="AB301" t="s">
        <v>37</v>
      </c>
      <c r="AC301" t="s">
        <v>1546</v>
      </c>
      <c r="AD301" t="s">
        <v>37</v>
      </c>
      <c r="AE301" t="s">
        <v>37</v>
      </c>
      <c r="AF301" s="19" t="s">
        <v>6343</v>
      </c>
      <c r="AG301" s="19">
        <v>9106030050</v>
      </c>
      <c r="AH301" t="str">
        <f t="shared" si="4"/>
        <v>9106030050-00002695</v>
      </c>
    </row>
    <row r="302" spans="1:34" x14ac:dyDescent="0.25">
      <c r="A302" s="19">
        <v>9106032247</v>
      </c>
      <c r="B302" s="19" t="s">
        <v>6750</v>
      </c>
      <c r="C302">
        <v>11697704</v>
      </c>
      <c r="D302" t="s">
        <v>1547</v>
      </c>
      <c r="E302" t="s">
        <v>1409</v>
      </c>
      <c r="F302" t="s">
        <v>25</v>
      </c>
      <c r="G302" t="s">
        <v>26</v>
      </c>
      <c r="H302" t="s">
        <v>1548</v>
      </c>
      <c r="I302" t="s">
        <v>28</v>
      </c>
      <c r="J302" t="s">
        <v>29</v>
      </c>
      <c r="K302" t="s">
        <v>146</v>
      </c>
      <c r="L302" t="s">
        <v>147</v>
      </c>
      <c r="M302" t="s">
        <v>148</v>
      </c>
      <c r="N302" t="s">
        <v>49</v>
      </c>
      <c r="O302" t="s">
        <v>50</v>
      </c>
      <c r="P302" t="s">
        <v>51</v>
      </c>
      <c r="Q302" t="s">
        <v>37</v>
      </c>
      <c r="R302" t="s">
        <v>37</v>
      </c>
      <c r="S302" t="s">
        <v>37</v>
      </c>
      <c r="T302" t="s">
        <v>37</v>
      </c>
      <c r="U302" t="s">
        <v>38</v>
      </c>
      <c r="V302" t="s">
        <v>39</v>
      </c>
      <c r="W302" t="s">
        <v>40</v>
      </c>
      <c r="X302" t="s">
        <v>41</v>
      </c>
      <c r="Y302" t="s">
        <v>42</v>
      </c>
      <c r="Z302" t="s">
        <v>37</v>
      </c>
      <c r="AA302" t="s">
        <v>37</v>
      </c>
      <c r="AB302" t="s">
        <v>37</v>
      </c>
      <c r="AC302" t="s">
        <v>1549</v>
      </c>
      <c r="AD302" t="s">
        <v>37</v>
      </c>
      <c r="AE302" t="s">
        <v>37</v>
      </c>
      <c r="AF302" s="19" t="s">
        <v>6343</v>
      </c>
      <c r="AG302" s="19">
        <v>9106032247</v>
      </c>
      <c r="AH302" t="str">
        <f t="shared" si="4"/>
        <v>9106032247-00018024</v>
      </c>
    </row>
    <row r="303" spans="1:34" x14ac:dyDescent="0.25">
      <c r="A303" s="19">
        <v>9106030522</v>
      </c>
      <c r="B303" s="19" t="s">
        <v>6700</v>
      </c>
      <c r="C303">
        <v>11697627</v>
      </c>
      <c r="D303" t="s">
        <v>1550</v>
      </c>
      <c r="E303" t="s">
        <v>1409</v>
      </c>
      <c r="F303" t="s">
        <v>25</v>
      </c>
      <c r="G303" t="s">
        <v>26</v>
      </c>
      <c r="H303" t="s">
        <v>1551</v>
      </c>
      <c r="I303" t="s">
        <v>28</v>
      </c>
      <c r="J303" t="s">
        <v>29</v>
      </c>
      <c r="K303" t="s">
        <v>633</v>
      </c>
      <c r="L303" t="s">
        <v>634</v>
      </c>
      <c r="M303" t="s">
        <v>635</v>
      </c>
      <c r="N303" t="s">
        <v>49</v>
      </c>
      <c r="O303" t="s">
        <v>50</v>
      </c>
      <c r="P303" t="s">
        <v>51</v>
      </c>
      <c r="Q303" t="s">
        <v>37</v>
      </c>
      <c r="R303" t="s">
        <v>37</v>
      </c>
      <c r="S303" t="s">
        <v>37</v>
      </c>
      <c r="T303" t="s">
        <v>37</v>
      </c>
      <c r="U303" t="s">
        <v>38</v>
      </c>
      <c r="V303" t="s">
        <v>39</v>
      </c>
      <c r="W303" t="s">
        <v>40</v>
      </c>
      <c r="X303" t="s">
        <v>41</v>
      </c>
      <c r="Y303" t="s">
        <v>42</v>
      </c>
      <c r="Z303" t="s">
        <v>37</v>
      </c>
      <c r="AA303" t="s">
        <v>37</v>
      </c>
      <c r="AB303" t="s">
        <v>37</v>
      </c>
      <c r="AC303" t="s">
        <v>1552</v>
      </c>
      <c r="AD303" t="s">
        <v>37</v>
      </c>
      <c r="AE303" t="s">
        <v>37</v>
      </c>
      <c r="AF303" s="19" t="s">
        <v>6343</v>
      </c>
      <c r="AG303" s="19">
        <v>9106030522</v>
      </c>
      <c r="AH303" t="str">
        <f t="shared" si="4"/>
        <v>9106030522-00017988</v>
      </c>
    </row>
    <row r="304" spans="1:34" x14ac:dyDescent="0.25">
      <c r="A304" s="19">
        <v>9106033617</v>
      </c>
      <c r="B304" s="19" t="s">
        <v>6792</v>
      </c>
      <c r="C304">
        <v>11695474</v>
      </c>
      <c r="D304" t="s">
        <v>1553</v>
      </c>
      <c r="E304" t="s">
        <v>1409</v>
      </c>
      <c r="F304" t="s">
        <v>25</v>
      </c>
      <c r="G304" t="s">
        <v>26</v>
      </c>
      <c r="H304" t="s">
        <v>1554</v>
      </c>
      <c r="I304" t="s">
        <v>28</v>
      </c>
      <c r="J304" t="s">
        <v>29</v>
      </c>
      <c r="K304" t="s">
        <v>1555</v>
      </c>
      <c r="L304" t="s">
        <v>1556</v>
      </c>
      <c r="M304" t="s">
        <v>1557</v>
      </c>
      <c r="N304" t="s">
        <v>58</v>
      </c>
      <c r="O304" t="s">
        <v>59</v>
      </c>
      <c r="P304" t="s">
        <v>60</v>
      </c>
      <c r="Q304" t="s">
        <v>37</v>
      </c>
      <c r="R304" t="s">
        <v>37</v>
      </c>
      <c r="S304" t="s">
        <v>37</v>
      </c>
      <c r="T304" t="s">
        <v>37</v>
      </c>
      <c r="U304" t="s">
        <v>38</v>
      </c>
      <c r="V304" t="s">
        <v>39</v>
      </c>
      <c r="W304" t="s">
        <v>40</v>
      </c>
      <c r="X304" t="s">
        <v>41</v>
      </c>
      <c r="Y304" t="s">
        <v>42</v>
      </c>
      <c r="Z304" t="s">
        <v>37</v>
      </c>
      <c r="AA304" t="s">
        <v>37</v>
      </c>
      <c r="AB304" t="s">
        <v>37</v>
      </c>
      <c r="AC304" t="s">
        <v>1558</v>
      </c>
      <c r="AD304" t="s">
        <v>37</v>
      </c>
      <c r="AE304" t="s">
        <v>37</v>
      </c>
      <c r="AF304" s="19" t="s">
        <v>6343</v>
      </c>
      <c r="AG304" s="19">
        <v>9106033617</v>
      </c>
      <c r="AH304" t="str">
        <f t="shared" si="4"/>
        <v>9106033617-00478661</v>
      </c>
    </row>
    <row r="305" spans="1:34" x14ac:dyDescent="0.25">
      <c r="A305" s="19">
        <v>9106029980</v>
      </c>
      <c r="B305" s="19" t="s">
        <v>6669</v>
      </c>
      <c r="C305">
        <v>11696010</v>
      </c>
      <c r="D305" t="s">
        <v>1559</v>
      </c>
      <c r="E305" t="s">
        <v>1409</v>
      </c>
      <c r="F305" t="s">
        <v>25</v>
      </c>
      <c r="G305" t="s">
        <v>26</v>
      </c>
      <c r="H305" t="s">
        <v>1560</v>
      </c>
      <c r="I305" t="s">
        <v>28</v>
      </c>
      <c r="J305" t="s">
        <v>29</v>
      </c>
      <c r="K305" t="s">
        <v>76</v>
      </c>
      <c r="L305" t="s">
        <v>77</v>
      </c>
      <c r="M305" t="s">
        <v>78</v>
      </c>
      <c r="N305" t="s">
        <v>79</v>
      </c>
      <c r="O305" t="s">
        <v>80</v>
      </c>
      <c r="P305" t="s">
        <v>81</v>
      </c>
      <c r="Q305" t="s">
        <v>82</v>
      </c>
      <c r="R305" t="s">
        <v>37</v>
      </c>
      <c r="S305" t="s">
        <v>37</v>
      </c>
      <c r="T305" t="s">
        <v>37</v>
      </c>
      <c r="U305" t="s">
        <v>38</v>
      </c>
      <c r="V305" t="s">
        <v>39</v>
      </c>
      <c r="W305" t="s">
        <v>40</v>
      </c>
      <c r="X305" t="s">
        <v>41</v>
      </c>
      <c r="Y305" t="s">
        <v>42</v>
      </c>
      <c r="Z305" t="s">
        <v>37</v>
      </c>
      <c r="AA305" t="s">
        <v>37</v>
      </c>
      <c r="AB305" t="s">
        <v>37</v>
      </c>
      <c r="AC305" t="s">
        <v>1561</v>
      </c>
      <c r="AD305" t="s">
        <v>37</v>
      </c>
      <c r="AE305" t="s">
        <v>37</v>
      </c>
      <c r="AF305" s="19" t="s">
        <v>6343</v>
      </c>
      <c r="AG305" s="19">
        <v>9106029980</v>
      </c>
      <c r="AH305" t="str">
        <f t="shared" si="4"/>
        <v>9106029980-00047045</v>
      </c>
    </row>
    <row r="306" spans="1:34" x14ac:dyDescent="0.25">
      <c r="A306" s="19">
        <v>9106031795</v>
      </c>
      <c r="B306" s="19" t="s">
        <v>6734</v>
      </c>
      <c r="C306">
        <v>11696198</v>
      </c>
      <c r="D306" t="s">
        <v>1562</v>
      </c>
      <c r="E306" t="s">
        <v>1409</v>
      </c>
      <c r="F306" t="s">
        <v>25</v>
      </c>
      <c r="G306" t="s">
        <v>26</v>
      </c>
      <c r="H306" t="s">
        <v>1563</v>
      </c>
      <c r="I306" t="s">
        <v>28</v>
      </c>
      <c r="J306" t="s">
        <v>29</v>
      </c>
      <c r="K306" t="s">
        <v>30</v>
      </c>
      <c r="L306" t="s">
        <v>31</v>
      </c>
      <c r="M306" t="s">
        <v>32</v>
      </c>
      <c r="N306" t="s">
        <v>323</v>
      </c>
      <c r="O306" t="s">
        <v>324</v>
      </c>
      <c r="P306" t="s">
        <v>325</v>
      </c>
      <c r="Q306" t="s">
        <v>37</v>
      </c>
      <c r="R306" t="s">
        <v>37</v>
      </c>
      <c r="S306" t="s">
        <v>37</v>
      </c>
      <c r="T306" t="s">
        <v>37</v>
      </c>
      <c r="U306" t="s">
        <v>38</v>
      </c>
      <c r="V306" t="s">
        <v>39</v>
      </c>
      <c r="W306" t="s">
        <v>40</v>
      </c>
      <c r="X306" t="s">
        <v>41</v>
      </c>
      <c r="Y306" t="s">
        <v>42</v>
      </c>
      <c r="Z306" t="s">
        <v>37</v>
      </c>
      <c r="AA306" t="s">
        <v>37</v>
      </c>
      <c r="AB306" t="s">
        <v>37</v>
      </c>
      <c r="AC306" t="s">
        <v>1564</v>
      </c>
      <c r="AD306" t="s">
        <v>37</v>
      </c>
      <c r="AE306" t="s">
        <v>37</v>
      </c>
      <c r="AF306" s="19" t="s">
        <v>6343</v>
      </c>
      <c r="AG306" s="19">
        <v>9106031795</v>
      </c>
      <c r="AH306" t="str">
        <f t="shared" si="4"/>
        <v>9106031795-00014183</v>
      </c>
    </row>
    <row r="307" spans="1:34" x14ac:dyDescent="0.25">
      <c r="A307" s="19">
        <v>9106032705</v>
      </c>
      <c r="B307" s="19" t="s">
        <v>6761</v>
      </c>
      <c r="C307">
        <v>11700213</v>
      </c>
      <c r="D307" t="s">
        <v>1565</v>
      </c>
      <c r="E307" t="s">
        <v>1409</v>
      </c>
      <c r="F307" t="s">
        <v>25</v>
      </c>
      <c r="G307" t="s">
        <v>26</v>
      </c>
      <c r="H307" t="s">
        <v>1566</v>
      </c>
      <c r="I307" t="s">
        <v>28</v>
      </c>
      <c r="J307" t="s">
        <v>29</v>
      </c>
      <c r="K307" t="s">
        <v>1567</v>
      </c>
      <c r="L307" t="s">
        <v>1568</v>
      </c>
      <c r="M307" t="s">
        <v>1569</v>
      </c>
      <c r="N307" t="s">
        <v>1052</v>
      </c>
      <c r="O307" t="s">
        <v>1053</v>
      </c>
      <c r="P307" t="s">
        <v>1054</v>
      </c>
      <c r="Q307" t="s">
        <v>377</v>
      </c>
      <c r="R307" t="s">
        <v>37</v>
      </c>
      <c r="S307" t="s">
        <v>37</v>
      </c>
      <c r="T307" t="s">
        <v>37</v>
      </c>
      <c r="U307" t="s">
        <v>38</v>
      </c>
      <c r="V307" t="s">
        <v>39</v>
      </c>
      <c r="W307" t="s">
        <v>40</v>
      </c>
      <c r="X307" t="s">
        <v>41</v>
      </c>
      <c r="Y307" t="s">
        <v>42</v>
      </c>
      <c r="Z307" t="s">
        <v>37</v>
      </c>
      <c r="AA307" t="s">
        <v>37</v>
      </c>
      <c r="AB307" t="s">
        <v>37</v>
      </c>
      <c r="AC307" t="s">
        <v>1570</v>
      </c>
      <c r="AD307" t="s">
        <v>37</v>
      </c>
      <c r="AE307" t="s">
        <v>37</v>
      </c>
      <c r="AF307" s="19" t="s">
        <v>6343</v>
      </c>
      <c r="AG307" s="19">
        <v>9106032705</v>
      </c>
      <c r="AH307" t="str">
        <f t="shared" si="4"/>
        <v>9106032705-00002702</v>
      </c>
    </row>
    <row r="308" spans="1:34" x14ac:dyDescent="0.25">
      <c r="A308" s="19">
        <v>9106029563</v>
      </c>
      <c r="B308" s="19" t="s">
        <v>6653</v>
      </c>
      <c r="C308">
        <v>11698744</v>
      </c>
      <c r="D308" t="s">
        <v>1571</v>
      </c>
      <c r="E308" t="s">
        <v>1409</v>
      </c>
      <c r="F308" t="s">
        <v>25</v>
      </c>
      <c r="G308" t="s">
        <v>26</v>
      </c>
      <c r="H308" t="s">
        <v>1572</v>
      </c>
      <c r="I308" t="s">
        <v>28</v>
      </c>
      <c r="J308" t="s">
        <v>29</v>
      </c>
      <c r="K308" t="s">
        <v>1203</v>
      </c>
      <c r="L308" t="s">
        <v>1204</v>
      </c>
      <c r="M308" t="s">
        <v>1205</v>
      </c>
      <c r="N308" t="s">
        <v>983</v>
      </c>
      <c r="O308" t="s">
        <v>984</v>
      </c>
      <c r="P308" t="s">
        <v>985</v>
      </c>
      <c r="Q308" t="s">
        <v>37</v>
      </c>
      <c r="R308" t="s">
        <v>37</v>
      </c>
      <c r="S308" t="s">
        <v>37</v>
      </c>
      <c r="T308" t="s">
        <v>37</v>
      </c>
      <c r="U308" t="s">
        <v>38</v>
      </c>
      <c r="V308" t="s">
        <v>39</v>
      </c>
      <c r="W308" t="s">
        <v>40</v>
      </c>
      <c r="X308" t="s">
        <v>41</v>
      </c>
      <c r="Y308" t="s">
        <v>42</v>
      </c>
      <c r="Z308" t="s">
        <v>37</v>
      </c>
      <c r="AA308" t="s">
        <v>37</v>
      </c>
      <c r="AB308" t="s">
        <v>37</v>
      </c>
      <c r="AC308" t="s">
        <v>1573</v>
      </c>
      <c r="AD308" t="s">
        <v>37</v>
      </c>
      <c r="AE308" t="s">
        <v>37</v>
      </c>
      <c r="AF308" s="19" t="s">
        <v>6343</v>
      </c>
      <c r="AG308" s="19">
        <v>9106029563</v>
      </c>
      <c r="AH308" t="str">
        <f t="shared" si="4"/>
        <v>9106029563-00009484</v>
      </c>
    </row>
    <row r="309" spans="1:34" x14ac:dyDescent="0.25">
      <c r="A309" s="19">
        <v>9106029407</v>
      </c>
      <c r="B309" s="19" t="s">
        <v>6646</v>
      </c>
      <c r="C309">
        <v>11694066</v>
      </c>
      <c r="D309" t="s">
        <v>1574</v>
      </c>
      <c r="E309" t="s">
        <v>1409</v>
      </c>
      <c r="F309" t="s">
        <v>25</v>
      </c>
      <c r="G309" t="s">
        <v>26</v>
      </c>
      <c r="H309" t="s">
        <v>1575</v>
      </c>
      <c r="I309" t="s">
        <v>28</v>
      </c>
      <c r="J309" t="s">
        <v>29</v>
      </c>
      <c r="K309" t="s">
        <v>146</v>
      </c>
      <c r="L309" t="s">
        <v>147</v>
      </c>
      <c r="M309" t="s">
        <v>148</v>
      </c>
      <c r="N309" t="s">
        <v>58</v>
      </c>
      <c r="O309" t="s">
        <v>59</v>
      </c>
      <c r="P309" t="s">
        <v>60</v>
      </c>
      <c r="Q309" t="s">
        <v>37</v>
      </c>
      <c r="R309" t="s">
        <v>37</v>
      </c>
      <c r="S309" t="s">
        <v>37</v>
      </c>
      <c r="T309" t="s">
        <v>37</v>
      </c>
      <c r="U309" t="s">
        <v>38</v>
      </c>
      <c r="V309" t="s">
        <v>39</v>
      </c>
      <c r="W309" t="s">
        <v>40</v>
      </c>
      <c r="X309" t="s">
        <v>41</v>
      </c>
      <c r="Y309" t="s">
        <v>42</v>
      </c>
      <c r="Z309" t="s">
        <v>37</v>
      </c>
      <c r="AA309" t="s">
        <v>37</v>
      </c>
      <c r="AB309" t="s">
        <v>37</v>
      </c>
      <c r="AC309" t="s">
        <v>1576</v>
      </c>
      <c r="AD309" t="s">
        <v>37</v>
      </c>
      <c r="AE309" t="s">
        <v>37</v>
      </c>
      <c r="AF309" s="19" t="s">
        <v>6343</v>
      </c>
      <c r="AG309" s="19">
        <v>9106029407</v>
      </c>
      <c r="AH309" t="str">
        <f t="shared" si="4"/>
        <v>9106029407-00477331</v>
      </c>
    </row>
    <row r="310" spans="1:34" x14ac:dyDescent="0.25">
      <c r="A310" s="19">
        <v>9106033003</v>
      </c>
      <c r="B310" s="19" t="s">
        <v>6774</v>
      </c>
      <c r="C310">
        <v>11695292</v>
      </c>
      <c r="D310" t="s">
        <v>1577</v>
      </c>
      <c r="E310" t="s">
        <v>1409</v>
      </c>
      <c r="F310" t="s">
        <v>25</v>
      </c>
      <c r="G310" t="s">
        <v>26</v>
      </c>
      <c r="H310" t="s">
        <v>1578</v>
      </c>
      <c r="I310" t="s">
        <v>28</v>
      </c>
      <c r="J310" t="s">
        <v>29</v>
      </c>
      <c r="K310" t="s">
        <v>76</v>
      </c>
      <c r="L310" t="s">
        <v>77</v>
      </c>
      <c r="M310" t="s">
        <v>78</v>
      </c>
      <c r="N310" t="s">
        <v>58</v>
      </c>
      <c r="O310" t="s">
        <v>59</v>
      </c>
      <c r="P310" t="s">
        <v>60</v>
      </c>
      <c r="Q310" t="s">
        <v>37</v>
      </c>
      <c r="R310" t="s">
        <v>37</v>
      </c>
      <c r="S310" t="s">
        <v>37</v>
      </c>
      <c r="T310" t="s">
        <v>37</v>
      </c>
      <c r="U310" t="s">
        <v>38</v>
      </c>
      <c r="V310" t="s">
        <v>39</v>
      </c>
      <c r="W310" t="s">
        <v>40</v>
      </c>
      <c r="X310" t="s">
        <v>41</v>
      </c>
      <c r="Y310" t="s">
        <v>42</v>
      </c>
      <c r="Z310" t="s">
        <v>37</v>
      </c>
      <c r="AA310" t="s">
        <v>37</v>
      </c>
      <c r="AB310" t="s">
        <v>37</v>
      </c>
      <c r="AC310" t="s">
        <v>1579</v>
      </c>
      <c r="AD310" t="s">
        <v>37</v>
      </c>
      <c r="AE310" t="s">
        <v>37</v>
      </c>
      <c r="AF310" s="19" t="s">
        <v>6343</v>
      </c>
      <c r="AG310" s="19">
        <v>9106033003</v>
      </c>
      <c r="AH310" t="str">
        <f t="shared" si="4"/>
        <v>9106033003-00478486</v>
      </c>
    </row>
    <row r="311" spans="1:34" x14ac:dyDescent="0.25">
      <c r="A311" s="19">
        <v>9106029972</v>
      </c>
      <c r="B311" s="19" t="s">
        <v>6672</v>
      </c>
      <c r="C311">
        <v>11694269</v>
      </c>
      <c r="D311" t="s">
        <v>1580</v>
      </c>
      <c r="E311" t="s">
        <v>1409</v>
      </c>
      <c r="F311" t="s">
        <v>25</v>
      </c>
      <c r="G311" t="s">
        <v>26</v>
      </c>
      <c r="H311" t="s">
        <v>1581</v>
      </c>
      <c r="I311" t="s">
        <v>28</v>
      </c>
      <c r="J311" t="s">
        <v>29</v>
      </c>
      <c r="K311" t="s">
        <v>146</v>
      </c>
      <c r="L311" t="s">
        <v>147</v>
      </c>
      <c r="M311" t="s">
        <v>148</v>
      </c>
      <c r="N311" t="s">
        <v>58</v>
      </c>
      <c r="O311" t="s">
        <v>59</v>
      </c>
      <c r="P311" t="s">
        <v>60</v>
      </c>
      <c r="Q311" t="s">
        <v>37</v>
      </c>
      <c r="R311" t="s">
        <v>37</v>
      </c>
      <c r="S311" t="s">
        <v>37</v>
      </c>
      <c r="T311" t="s">
        <v>37</v>
      </c>
      <c r="U311" t="s">
        <v>38</v>
      </c>
      <c r="V311" t="s">
        <v>39</v>
      </c>
      <c r="W311" t="s">
        <v>40</v>
      </c>
      <c r="X311" t="s">
        <v>41</v>
      </c>
      <c r="Y311" t="s">
        <v>42</v>
      </c>
      <c r="Z311" t="s">
        <v>37</v>
      </c>
      <c r="AA311" t="s">
        <v>37</v>
      </c>
      <c r="AB311" t="s">
        <v>37</v>
      </c>
      <c r="AC311" t="s">
        <v>1582</v>
      </c>
      <c r="AD311" t="s">
        <v>37</v>
      </c>
      <c r="AE311" t="s">
        <v>37</v>
      </c>
      <c r="AF311" s="19" t="s">
        <v>6343</v>
      </c>
      <c r="AG311" s="19">
        <v>9106029972</v>
      </c>
      <c r="AH311" t="str">
        <f t="shared" si="4"/>
        <v>9106029972-00477506</v>
      </c>
    </row>
    <row r="312" spans="1:34" x14ac:dyDescent="0.25">
      <c r="A312" s="19">
        <v>9106028944</v>
      </c>
      <c r="B312" s="19" t="s">
        <v>6630</v>
      </c>
      <c r="C312">
        <v>11695742</v>
      </c>
      <c r="D312" t="s">
        <v>1583</v>
      </c>
      <c r="E312" t="s">
        <v>1409</v>
      </c>
      <c r="F312" t="s">
        <v>25</v>
      </c>
      <c r="G312" t="s">
        <v>26</v>
      </c>
      <c r="H312" t="s">
        <v>1584</v>
      </c>
      <c r="I312" t="s">
        <v>28</v>
      </c>
      <c r="J312" t="s">
        <v>29</v>
      </c>
      <c r="K312" t="s">
        <v>1585</v>
      </c>
      <c r="L312" t="s">
        <v>1586</v>
      </c>
      <c r="M312" t="s">
        <v>1587</v>
      </c>
      <c r="N312" t="s">
        <v>759</v>
      </c>
      <c r="O312" t="s">
        <v>760</v>
      </c>
      <c r="P312" t="s">
        <v>761</v>
      </c>
      <c r="Q312" t="s">
        <v>37</v>
      </c>
      <c r="R312" t="s">
        <v>37</v>
      </c>
      <c r="S312" t="s">
        <v>37</v>
      </c>
      <c r="T312" t="s">
        <v>37</v>
      </c>
      <c r="U312" t="s">
        <v>38</v>
      </c>
      <c r="V312" t="s">
        <v>39</v>
      </c>
      <c r="W312" t="s">
        <v>40</v>
      </c>
      <c r="X312" t="s">
        <v>41</v>
      </c>
      <c r="Y312" t="s">
        <v>42</v>
      </c>
      <c r="Z312" t="s">
        <v>37</v>
      </c>
      <c r="AA312" t="s">
        <v>37</v>
      </c>
      <c r="AB312" t="s">
        <v>37</v>
      </c>
      <c r="AC312" t="s">
        <v>1588</v>
      </c>
      <c r="AD312" t="s">
        <v>37</v>
      </c>
      <c r="AE312" t="s">
        <v>37</v>
      </c>
      <c r="AF312" s="19" t="s">
        <v>6343</v>
      </c>
      <c r="AG312" s="19">
        <v>9106028944</v>
      </c>
      <c r="AH312" t="str">
        <f t="shared" si="4"/>
        <v>9106028944-00014794</v>
      </c>
    </row>
    <row r="313" spans="1:34" x14ac:dyDescent="0.25">
      <c r="A313" s="19">
        <v>9106029933</v>
      </c>
      <c r="B313" s="19" t="s">
        <v>6667</v>
      </c>
      <c r="C313">
        <v>11698746</v>
      </c>
      <c r="D313" t="s">
        <v>1589</v>
      </c>
      <c r="E313" t="s">
        <v>1409</v>
      </c>
      <c r="F313" t="s">
        <v>25</v>
      </c>
      <c r="G313" t="s">
        <v>26</v>
      </c>
      <c r="H313" t="s">
        <v>1590</v>
      </c>
      <c r="I313" t="s">
        <v>28</v>
      </c>
      <c r="J313" t="s">
        <v>29</v>
      </c>
      <c r="K313" t="s">
        <v>293</v>
      </c>
      <c r="L313" t="s">
        <v>294</v>
      </c>
      <c r="M313" t="s">
        <v>295</v>
      </c>
      <c r="N313" t="s">
        <v>983</v>
      </c>
      <c r="O313" t="s">
        <v>984</v>
      </c>
      <c r="P313" t="s">
        <v>985</v>
      </c>
      <c r="Q313" t="s">
        <v>37</v>
      </c>
      <c r="R313" t="s">
        <v>37</v>
      </c>
      <c r="S313" t="s">
        <v>37</v>
      </c>
      <c r="T313" t="s">
        <v>37</v>
      </c>
      <c r="U313" t="s">
        <v>38</v>
      </c>
      <c r="V313" t="s">
        <v>39</v>
      </c>
      <c r="W313" t="s">
        <v>40</v>
      </c>
      <c r="X313" t="s">
        <v>41</v>
      </c>
      <c r="Y313" t="s">
        <v>42</v>
      </c>
      <c r="Z313" t="s">
        <v>37</v>
      </c>
      <c r="AA313" t="s">
        <v>37</v>
      </c>
      <c r="AB313" t="s">
        <v>37</v>
      </c>
      <c r="AC313" t="s">
        <v>1591</v>
      </c>
      <c r="AD313" t="s">
        <v>37</v>
      </c>
      <c r="AE313" t="s">
        <v>37</v>
      </c>
      <c r="AF313" s="19" t="s">
        <v>6343</v>
      </c>
      <c r="AG313" s="19">
        <v>9106029933</v>
      </c>
      <c r="AH313" t="str">
        <f t="shared" si="4"/>
        <v>9106029933-00009485</v>
      </c>
    </row>
    <row r="314" spans="1:34" x14ac:dyDescent="0.25">
      <c r="A314" s="19">
        <v>9106032683</v>
      </c>
      <c r="B314" s="19" t="s">
        <v>6759</v>
      </c>
      <c r="C314">
        <v>11695928</v>
      </c>
      <c r="D314" t="s">
        <v>1592</v>
      </c>
      <c r="E314" t="s">
        <v>1409</v>
      </c>
      <c r="F314" t="s">
        <v>25</v>
      </c>
      <c r="G314" t="s">
        <v>26</v>
      </c>
      <c r="H314" t="s">
        <v>1593</v>
      </c>
      <c r="I314" t="s">
        <v>28</v>
      </c>
      <c r="J314" t="s">
        <v>29</v>
      </c>
      <c r="K314" t="s">
        <v>1163</v>
      </c>
      <c r="L314" t="s">
        <v>1164</v>
      </c>
      <c r="M314" t="s">
        <v>1165</v>
      </c>
      <c r="N314" t="s">
        <v>257</v>
      </c>
      <c r="O314" t="s">
        <v>258</v>
      </c>
      <c r="P314" t="s">
        <v>259</v>
      </c>
      <c r="Q314" t="s">
        <v>37</v>
      </c>
      <c r="R314" t="s">
        <v>37</v>
      </c>
      <c r="S314" t="s">
        <v>37</v>
      </c>
      <c r="T314" t="s">
        <v>37</v>
      </c>
      <c r="U314" t="s">
        <v>38</v>
      </c>
      <c r="V314" t="s">
        <v>39</v>
      </c>
      <c r="W314" t="s">
        <v>40</v>
      </c>
      <c r="X314" t="s">
        <v>41</v>
      </c>
      <c r="Y314" t="s">
        <v>42</v>
      </c>
      <c r="Z314" t="s">
        <v>37</v>
      </c>
      <c r="AA314" t="s">
        <v>37</v>
      </c>
      <c r="AB314" t="s">
        <v>37</v>
      </c>
      <c r="AC314" t="s">
        <v>1594</v>
      </c>
      <c r="AD314" t="s">
        <v>37</v>
      </c>
      <c r="AE314" t="s">
        <v>37</v>
      </c>
      <c r="AF314" s="19" t="s">
        <v>6343</v>
      </c>
      <c r="AG314" s="19">
        <v>9106032683</v>
      </c>
      <c r="AH314" t="str">
        <f t="shared" si="4"/>
        <v>9106032683-00035168</v>
      </c>
    </row>
    <row r="315" spans="1:34" x14ac:dyDescent="0.25">
      <c r="A315" s="19">
        <v>9106033063</v>
      </c>
      <c r="B315" s="19" t="s">
        <v>6777</v>
      </c>
      <c r="C315">
        <v>11697968</v>
      </c>
      <c r="D315" t="s">
        <v>1595</v>
      </c>
      <c r="E315" t="s">
        <v>1409</v>
      </c>
      <c r="F315" t="s">
        <v>25</v>
      </c>
      <c r="G315" t="s">
        <v>26</v>
      </c>
      <c r="H315" t="s">
        <v>1596</v>
      </c>
      <c r="I315" t="s">
        <v>28</v>
      </c>
      <c r="J315" t="s">
        <v>29</v>
      </c>
      <c r="K315" t="s">
        <v>657</v>
      </c>
      <c r="L315" t="s">
        <v>658</v>
      </c>
      <c r="M315" t="s">
        <v>659</v>
      </c>
      <c r="N315" t="s">
        <v>101</v>
      </c>
      <c r="O315" t="s">
        <v>102</v>
      </c>
      <c r="P315" t="s">
        <v>103</v>
      </c>
      <c r="Q315" t="s">
        <v>82</v>
      </c>
      <c r="R315" t="s">
        <v>37</v>
      </c>
      <c r="S315" t="s">
        <v>37</v>
      </c>
      <c r="T315" t="s">
        <v>37</v>
      </c>
      <c r="U315" t="s">
        <v>38</v>
      </c>
      <c r="V315" t="s">
        <v>39</v>
      </c>
      <c r="W315" t="s">
        <v>40</v>
      </c>
      <c r="X315" t="s">
        <v>41</v>
      </c>
      <c r="Y315" t="s">
        <v>42</v>
      </c>
      <c r="Z315" t="s">
        <v>37</v>
      </c>
      <c r="AA315" t="s">
        <v>37</v>
      </c>
      <c r="AB315" t="s">
        <v>37</v>
      </c>
      <c r="AC315" t="s">
        <v>1597</v>
      </c>
      <c r="AD315" t="s">
        <v>37</v>
      </c>
      <c r="AE315" t="s">
        <v>37</v>
      </c>
      <c r="AF315" s="19" t="s">
        <v>6343</v>
      </c>
      <c r="AG315" s="19">
        <v>9106033063</v>
      </c>
      <c r="AH315" t="str">
        <f t="shared" si="4"/>
        <v>9106033063-00033325</v>
      </c>
    </row>
    <row r="316" spans="1:34" x14ac:dyDescent="0.25">
      <c r="A316" s="19">
        <v>9106030827</v>
      </c>
      <c r="B316" s="19" t="s">
        <v>6710</v>
      </c>
      <c r="C316">
        <v>11699333</v>
      </c>
      <c r="D316" t="s">
        <v>1598</v>
      </c>
      <c r="E316" t="s">
        <v>1409</v>
      </c>
      <c r="F316" t="s">
        <v>25</v>
      </c>
      <c r="G316" t="s">
        <v>26</v>
      </c>
      <c r="H316" t="s">
        <v>1599</v>
      </c>
      <c r="I316" t="s">
        <v>28</v>
      </c>
      <c r="J316" t="s">
        <v>29</v>
      </c>
      <c r="K316" t="s">
        <v>1600</v>
      </c>
      <c r="L316" t="s">
        <v>1601</v>
      </c>
      <c r="M316" t="s">
        <v>1602</v>
      </c>
      <c r="N316" t="s">
        <v>33</v>
      </c>
      <c r="O316" t="s">
        <v>34</v>
      </c>
      <c r="P316" t="s">
        <v>35</v>
      </c>
      <c r="Q316" t="s">
        <v>36</v>
      </c>
      <c r="R316" t="s">
        <v>37</v>
      </c>
      <c r="S316" t="s">
        <v>37</v>
      </c>
      <c r="T316" t="s">
        <v>37</v>
      </c>
      <c r="U316" t="s">
        <v>38</v>
      </c>
      <c r="V316" t="s">
        <v>39</v>
      </c>
      <c r="W316" t="s">
        <v>40</v>
      </c>
      <c r="X316" t="s">
        <v>41</v>
      </c>
      <c r="Y316" t="s">
        <v>42</v>
      </c>
      <c r="Z316" t="s">
        <v>37</v>
      </c>
      <c r="AA316" t="s">
        <v>37</v>
      </c>
      <c r="AB316" t="s">
        <v>37</v>
      </c>
      <c r="AC316" t="s">
        <v>1603</v>
      </c>
      <c r="AD316" t="s">
        <v>37</v>
      </c>
      <c r="AE316" t="s">
        <v>37</v>
      </c>
      <c r="AF316" s="19" t="s">
        <v>6343</v>
      </c>
      <c r="AG316" s="19">
        <v>9106030827</v>
      </c>
      <c r="AH316" t="str">
        <f t="shared" si="4"/>
        <v>9106030827-00158700</v>
      </c>
    </row>
    <row r="317" spans="1:34" x14ac:dyDescent="0.25">
      <c r="A317" s="19">
        <v>9106030095</v>
      </c>
      <c r="B317" s="19" t="s">
        <v>6684</v>
      </c>
      <c r="C317">
        <v>11699952</v>
      </c>
      <c r="D317" t="s">
        <v>1604</v>
      </c>
      <c r="E317" t="s">
        <v>1409</v>
      </c>
      <c r="F317" t="s">
        <v>25</v>
      </c>
      <c r="G317" t="s">
        <v>26</v>
      </c>
      <c r="H317" t="s">
        <v>1605</v>
      </c>
      <c r="I317" t="s">
        <v>28</v>
      </c>
      <c r="J317" t="s">
        <v>29</v>
      </c>
      <c r="K317" t="s">
        <v>1606</v>
      </c>
      <c r="L317" t="s">
        <v>1607</v>
      </c>
      <c r="M317" t="s">
        <v>1608</v>
      </c>
      <c r="N317" t="s">
        <v>532</v>
      </c>
      <c r="O317" t="s">
        <v>533</v>
      </c>
      <c r="P317" t="s">
        <v>534</v>
      </c>
      <c r="Q317" t="s">
        <v>37</v>
      </c>
      <c r="R317" t="s">
        <v>37</v>
      </c>
      <c r="S317" t="s">
        <v>37</v>
      </c>
      <c r="T317" t="s">
        <v>37</v>
      </c>
      <c r="U317" t="s">
        <v>38</v>
      </c>
      <c r="V317" t="s">
        <v>39</v>
      </c>
      <c r="W317" t="s">
        <v>40</v>
      </c>
      <c r="X317" t="s">
        <v>41</v>
      </c>
      <c r="Y317" t="s">
        <v>42</v>
      </c>
      <c r="Z317" t="s">
        <v>37</v>
      </c>
      <c r="AA317" t="s">
        <v>37</v>
      </c>
      <c r="AB317" t="s">
        <v>37</v>
      </c>
      <c r="AC317" t="s">
        <v>1609</v>
      </c>
      <c r="AD317" t="s">
        <v>37</v>
      </c>
      <c r="AE317" t="s">
        <v>37</v>
      </c>
      <c r="AF317" s="19" t="s">
        <v>6343</v>
      </c>
      <c r="AG317" s="19">
        <v>9106030095</v>
      </c>
      <c r="AH317" t="str">
        <f t="shared" si="4"/>
        <v>9106030095-00014771</v>
      </c>
    </row>
    <row r="318" spans="1:34" x14ac:dyDescent="0.25">
      <c r="A318" s="19">
        <v>9106033267</v>
      </c>
      <c r="B318" s="19" t="s">
        <v>6782</v>
      </c>
      <c r="C318">
        <v>11698557</v>
      </c>
      <c r="D318" t="s">
        <v>1610</v>
      </c>
      <c r="E318" t="s">
        <v>1409</v>
      </c>
      <c r="F318" t="s">
        <v>25</v>
      </c>
      <c r="G318" t="s">
        <v>26</v>
      </c>
      <c r="H318" t="s">
        <v>1611</v>
      </c>
      <c r="I318" t="s">
        <v>28</v>
      </c>
      <c r="J318" t="s">
        <v>29</v>
      </c>
      <c r="K318" t="s">
        <v>1612</v>
      </c>
      <c r="L318" t="s">
        <v>1613</v>
      </c>
      <c r="M318" t="s">
        <v>1614</v>
      </c>
      <c r="N318" t="s">
        <v>110</v>
      </c>
      <c r="O318" t="s">
        <v>111</v>
      </c>
      <c r="P318" t="s">
        <v>112</v>
      </c>
      <c r="Q318" t="s">
        <v>37</v>
      </c>
      <c r="R318" t="s">
        <v>37</v>
      </c>
      <c r="S318" t="s">
        <v>37</v>
      </c>
      <c r="T318" t="s">
        <v>37</v>
      </c>
      <c r="U318" t="s">
        <v>38</v>
      </c>
      <c r="V318" t="s">
        <v>39</v>
      </c>
      <c r="W318" t="s">
        <v>40</v>
      </c>
      <c r="X318" t="s">
        <v>41</v>
      </c>
      <c r="Y318" t="s">
        <v>42</v>
      </c>
      <c r="Z318" t="s">
        <v>37</v>
      </c>
      <c r="AA318" t="s">
        <v>37</v>
      </c>
      <c r="AB318" t="s">
        <v>37</v>
      </c>
      <c r="AC318" t="s">
        <v>1615</v>
      </c>
      <c r="AD318" t="s">
        <v>37</v>
      </c>
      <c r="AE318" t="s">
        <v>37</v>
      </c>
      <c r="AF318" s="19" t="s">
        <v>6343</v>
      </c>
      <c r="AG318" s="19">
        <v>9106033267</v>
      </c>
      <c r="AH318" t="str">
        <f t="shared" si="4"/>
        <v>9106033267-00080292</v>
      </c>
    </row>
    <row r="319" spans="1:34" x14ac:dyDescent="0.25">
      <c r="A319" s="19">
        <v>9106028746</v>
      </c>
      <c r="B319" s="19" t="s">
        <v>6627</v>
      </c>
      <c r="C319">
        <v>11699869</v>
      </c>
      <c r="D319" t="s">
        <v>1616</v>
      </c>
      <c r="E319" t="s">
        <v>1409</v>
      </c>
      <c r="F319" t="s">
        <v>25</v>
      </c>
      <c r="G319" t="s">
        <v>26</v>
      </c>
      <c r="H319" t="s">
        <v>1617</v>
      </c>
      <c r="I319" t="s">
        <v>28</v>
      </c>
      <c r="J319" t="s">
        <v>29</v>
      </c>
      <c r="K319" t="s">
        <v>107</v>
      </c>
      <c r="L319" t="s">
        <v>108</v>
      </c>
      <c r="M319" t="s">
        <v>109</v>
      </c>
      <c r="N319" t="s">
        <v>666</v>
      </c>
      <c r="O319" t="s">
        <v>667</v>
      </c>
      <c r="P319" t="s">
        <v>668</v>
      </c>
      <c r="Q319" t="s">
        <v>82</v>
      </c>
      <c r="R319" t="s">
        <v>37</v>
      </c>
      <c r="S319" t="s">
        <v>37</v>
      </c>
      <c r="T319" t="s">
        <v>37</v>
      </c>
      <c r="U319" t="s">
        <v>38</v>
      </c>
      <c r="V319" t="s">
        <v>39</v>
      </c>
      <c r="W319" t="s">
        <v>40</v>
      </c>
      <c r="X319" t="s">
        <v>41</v>
      </c>
      <c r="Y319" t="s">
        <v>42</v>
      </c>
      <c r="Z319" t="s">
        <v>37</v>
      </c>
      <c r="AA319" t="s">
        <v>37</v>
      </c>
      <c r="AB319" t="s">
        <v>37</v>
      </c>
      <c r="AC319" t="s">
        <v>1618</v>
      </c>
      <c r="AD319" t="s">
        <v>37</v>
      </c>
      <c r="AE319" t="s">
        <v>37</v>
      </c>
      <c r="AF319" s="19" t="s">
        <v>6343</v>
      </c>
      <c r="AG319" s="19">
        <v>9106028746</v>
      </c>
      <c r="AH319" t="str">
        <f t="shared" si="4"/>
        <v>9106028746-00017115</v>
      </c>
    </row>
    <row r="320" spans="1:34" x14ac:dyDescent="0.25">
      <c r="A320" s="19">
        <v>9106029541</v>
      </c>
      <c r="B320" s="19" t="s">
        <v>6649</v>
      </c>
      <c r="C320">
        <v>11696294</v>
      </c>
      <c r="D320" t="s">
        <v>1619</v>
      </c>
      <c r="E320" t="s">
        <v>1409</v>
      </c>
      <c r="F320" t="s">
        <v>25</v>
      </c>
      <c r="G320" t="s">
        <v>26</v>
      </c>
      <c r="H320" t="s">
        <v>1620</v>
      </c>
      <c r="I320" t="s">
        <v>28</v>
      </c>
      <c r="J320" t="s">
        <v>29</v>
      </c>
      <c r="K320" t="s">
        <v>293</v>
      </c>
      <c r="L320" t="s">
        <v>294</v>
      </c>
      <c r="M320" t="s">
        <v>295</v>
      </c>
      <c r="N320" t="s">
        <v>170</v>
      </c>
      <c r="O320" t="s">
        <v>171</v>
      </c>
      <c r="P320" t="s">
        <v>172</v>
      </c>
      <c r="Q320" t="s">
        <v>37</v>
      </c>
      <c r="R320" t="s">
        <v>37</v>
      </c>
      <c r="S320" t="s">
        <v>37</v>
      </c>
      <c r="T320" t="s">
        <v>37</v>
      </c>
      <c r="U320" t="s">
        <v>38</v>
      </c>
      <c r="V320" t="s">
        <v>39</v>
      </c>
      <c r="W320" t="s">
        <v>40</v>
      </c>
      <c r="X320" t="s">
        <v>41</v>
      </c>
      <c r="Y320" t="s">
        <v>42</v>
      </c>
      <c r="Z320" t="s">
        <v>37</v>
      </c>
      <c r="AA320" t="s">
        <v>37</v>
      </c>
      <c r="AB320" t="s">
        <v>37</v>
      </c>
      <c r="AC320" t="s">
        <v>1621</v>
      </c>
      <c r="AD320" t="s">
        <v>37</v>
      </c>
      <c r="AE320" t="s">
        <v>37</v>
      </c>
      <c r="AF320" s="19" t="s">
        <v>6343</v>
      </c>
      <c r="AG320" s="19">
        <v>9106029541</v>
      </c>
      <c r="AH320" t="str">
        <f t="shared" si="4"/>
        <v>9106029541-00003800</v>
      </c>
    </row>
    <row r="321" spans="1:34" x14ac:dyDescent="0.25">
      <c r="A321" s="19">
        <v>9106032264</v>
      </c>
      <c r="B321" s="19" t="s">
        <v>6752</v>
      </c>
      <c r="C321">
        <v>11698851</v>
      </c>
      <c r="D321" t="s">
        <v>1622</v>
      </c>
      <c r="E321" t="s">
        <v>1409</v>
      </c>
      <c r="F321" t="s">
        <v>25</v>
      </c>
      <c r="G321" t="s">
        <v>26</v>
      </c>
      <c r="H321" t="s">
        <v>1623</v>
      </c>
      <c r="I321" t="s">
        <v>28</v>
      </c>
      <c r="J321" t="s">
        <v>29</v>
      </c>
      <c r="K321" t="s">
        <v>146</v>
      </c>
      <c r="L321" t="s">
        <v>147</v>
      </c>
      <c r="M321" t="s">
        <v>148</v>
      </c>
      <c r="N321" t="s">
        <v>1624</v>
      </c>
      <c r="O321" t="s">
        <v>1625</v>
      </c>
      <c r="P321" t="s">
        <v>1626</v>
      </c>
      <c r="Q321" t="s">
        <v>37</v>
      </c>
      <c r="R321" t="s">
        <v>37</v>
      </c>
      <c r="S321" t="s">
        <v>37</v>
      </c>
      <c r="T321" t="s">
        <v>37</v>
      </c>
      <c r="U321" t="s">
        <v>38</v>
      </c>
      <c r="V321" t="s">
        <v>39</v>
      </c>
      <c r="W321" t="s">
        <v>40</v>
      </c>
      <c r="X321" t="s">
        <v>41</v>
      </c>
      <c r="Y321" t="s">
        <v>42</v>
      </c>
      <c r="Z321" t="s">
        <v>37</v>
      </c>
      <c r="AA321" t="s">
        <v>37</v>
      </c>
      <c r="AB321" t="s">
        <v>37</v>
      </c>
      <c r="AC321" t="s">
        <v>1627</v>
      </c>
      <c r="AD321" t="s">
        <v>37</v>
      </c>
      <c r="AE321" t="s">
        <v>37</v>
      </c>
      <c r="AF321" s="19" t="s">
        <v>6343</v>
      </c>
      <c r="AG321" s="19">
        <v>9106032264</v>
      </c>
      <c r="AH321" t="str">
        <f t="shared" si="4"/>
        <v>9106032264-00006498</v>
      </c>
    </row>
    <row r="322" spans="1:34" x14ac:dyDescent="0.25">
      <c r="A322" s="19">
        <v>9106028931</v>
      </c>
      <c r="B322" s="19" t="s">
        <v>6629</v>
      </c>
      <c r="C322">
        <v>11699871</v>
      </c>
      <c r="D322" t="s">
        <v>1628</v>
      </c>
      <c r="E322" t="s">
        <v>1409</v>
      </c>
      <c r="F322" t="s">
        <v>25</v>
      </c>
      <c r="G322" t="s">
        <v>26</v>
      </c>
      <c r="H322" t="s">
        <v>1629</v>
      </c>
      <c r="I322" t="s">
        <v>28</v>
      </c>
      <c r="J322" t="s">
        <v>29</v>
      </c>
      <c r="K322" t="s">
        <v>107</v>
      </c>
      <c r="L322" t="s">
        <v>108</v>
      </c>
      <c r="M322" t="s">
        <v>109</v>
      </c>
      <c r="N322" t="s">
        <v>666</v>
      </c>
      <c r="O322" t="s">
        <v>667</v>
      </c>
      <c r="P322" t="s">
        <v>668</v>
      </c>
      <c r="Q322" t="s">
        <v>82</v>
      </c>
      <c r="R322" t="s">
        <v>37</v>
      </c>
      <c r="S322" t="s">
        <v>37</v>
      </c>
      <c r="T322" t="s">
        <v>37</v>
      </c>
      <c r="U322" t="s">
        <v>38</v>
      </c>
      <c r="V322" t="s">
        <v>39</v>
      </c>
      <c r="W322" t="s">
        <v>40</v>
      </c>
      <c r="X322" t="s">
        <v>41</v>
      </c>
      <c r="Y322" t="s">
        <v>42</v>
      </c>
      <c r="Z322" t="s">
        <v>37</v>
      </c>
      <c r="AA322" t="s">
        <v>37</v>
      </c>
      <c r="AB322" t="s">
        <v>37</v>
      </c>
      <c r="AC322" t="s">
        <v>1630</v>
      </c>
      <c r="AD322" t="s">
        <v>37</v>
      </c>
      <c r="AE322" t="s">
        <v>37</v>
      </c>
      <c r="AF322" s="19" t="s">
        <v>6343</v>
      </c>
      <c r="AG322" s="19">
        <v>9106028931</v>
      </c>
      <c r="AH322" t="str">
        <f t="shared" si="4"/>
        <v>9106028931-00017117</v>
      </c>
    </row>
    <row r="323" spans="1:34" x14ac:dyDescent="0.25">
      <c r="A323" s="19">
        <v>9106033127</v>
      </c>
      <c r="B323" s="19" t="s">
        <v>6780</v>
      </c>
      <c r="C323">
        <v>11697973</v>
      </c>
      <c r="D323" t="s">
        <v>1631</v>
      </c>
      <c r="E323" t="s">
        <v>1409</v>
      </c>
      <c r="F323" t="s">
        <v>25</v>
      </c>
      <c r="G323" t="s">
        <v>26</v>
      </c>
      <c r="H323" t="s">
        <v>1632</v>
      </c>
      <c r="I323" t="s">
        <v>28</v>
      </c>
      <c r="J323" t="s">
        <v>29</v>
      </c>
      <c r="K323" t="s">
        <v>146</v>
      </c>
      <c r="L323" t="s">
        <v>147</v>
      </c>
      <c r="M323" t="s">
        <v>148</v>
      </c>
      <c r="N323" t="s">
        <v>101</v>
      </c>
      <c r="O323" t="s">
        <v>102</v>
      </c>
      <c r="P323" t="s">
        <v>103</v>
      </c>
      <c r="Q323" t="s">
        <v>82</v>
      </c>
      <c r="R323" t="s">
        <v>37</v>
      </c>
      <c r="S323" t="s">
        <v>37</v>
      </c>
      <c r="T323" t="s">
        <v>37</v>
      </c>
      <c r="U323" t="s">
        <v>38</v>
      </c>
      <c r="V323" t="s">
        <v>39</v>
      </c>
      <c r="W323" t="s">
        <v>40</v>
      </c>
      <c r="X323" t="s">
        <v>41</v>
      </c>
      <c r="Y323" t="s">
        <v>42</v>
      </c>
      <c r="Z323" t="s">
        <v>37</v>
      </c>
      <c r="AA323" t="s">
        <v>37</v>
      </c>
      <c r="AB323" t="s">
        <v>37</v>
      </c>
      <c r="AC323" t="s">
        <v>1633</v>
      </c>
      <c r="AD323" t="s">
        <v>37</v>
      </c>
      <c r="AE323" t="s">
        <v>37</v>
      </c>
      <c r="AF323" s="19" t="s">
        <v>6343</v>
      </c>
      <c r="AG323" s="19">
        <v>9106033127</v>
      </c>
      <c r="AH323" t="str">
        <f t="shared" ref="AH323:AH386" si="5">A323&amp;"-"&amp;H323</f>
        <v>9106033127-00033329</v>
      </c>
    </row>
    <row r="324" spans="1:34" x14ac:dyDescent="0.25">
      <c r="A324" s="19">
        <v>9106033067</v>
      </c>
      <c r="B324" s="19" t="s">
        <v>6775</v>
      </c>
      <c r="C324">
        <v>11698166</v>
      </c>
      <c r="D324" t="s">
        <v>1634</v>
      </c>
      <c r="E324" t="s">
        <v>1409</v>
      </c>
      <c r="F324" t="s">
        <v>25</v>
      </c>
      <c r="G324" t="s">
        <v>26</v>
      </c>
      <c r="H324" t="s">
        <v>1635</v>
      </c>
      <c r="I324" t="s">
        <v>28</v>
      </c>
      <c r="J324" t="s">
        <v>29</v>
      </c>
      <c r="K324" t="s">
        <v>1423</v>
      </c>
      <c r="L324" t="s">
        <v>1424</v>
      </c>
      <c r="M324" t="s">
        <v>1425</v>
      </c>
      <c r="N324" t="s">
        <v>465</v>
      </c>
      <c r="O324" t="s">
        <v>466</v>
      </c>
      <c r="P324" t="s">
        <v>467</v>
      </c>
      <c r="Q324" t="s">
        <v>468</v>
      </c>
      <c r="R324" t="s">
        <v>37</v>
      </c>
      <c r="S324" t="s">
        <v>37</v>
      </c>
      <c r="T324" t="s">
        <v>37</v>
      </c>
      <c r="U324" t="s">
        <v>38</v>
      </c>
      <c r="V324" t="s">
        <v>39</v>
      </c>
      <c r="W324" t="s">
        <v>40</v>
      </c>
      <c r="X324" t="s">
        <v>41</v>
      </c>
      <c r="Y324" t="s">
        <v>42</v>
      </c>
      <c r="Z324" t="s">
        <v>37</v>
      </c>
      <c r="AA324" t="s">
        <v>37</v>
      </c>
      <c r="AB324" t="s">
        <v>37</v>
      </c>
      <c r="AC324" t="s">
        <v>1636</v>
      </c>
      <c r="AD324" t="s">
        <v>37</v>
      </c>
      <c r="AE324" t="s">
        <v>37</v>
      </c>
      <c r="AF324" s="19" t="s">
        <v>6343</v>
      </c>
      <c r="AG324" s="19">
        <v>9106033067</v>
      </c>
      <c r="AH324" t="str">
        <f t="shared" si="5"/>
        <v>9106033067-00014827</v>
      </c>
    </row>
    <row r="325" spans="1:34" x14ac:dyDescent="0.25">
      <c r="A325" s="19">
        <v>9106028926</v>
      </c>
      <c r="B325" s="19" t="s">
        <v>6628</v>
      </c>
      <c r="C325">
        <v>11699043</v>
      </c>
      <c r="D325" t="s">
        <v>1637</v>
      </c>
      <c r="E325" t="s">
        <v>1409</v>
      </c>
      <c r="F325" t="s">
        <v>25</v>
      </c>
      <c r="G325" t="s">
        <v>26</v>
      </c>
      <c r="H325" t="s">
        <v>1638</v>
      </c>
      <c r="I325" t="s">
        <v>28</v>
      </c>
      <c r="J325" t="s">
        <v>29</v>
      </c>
      <c r="K325" t="s">
        <v>146</v>
      </c>
      <c r="L325" t="s">
        <v>147</v>
      </c>
      <c r="M325" t="s">
        <v>148</v>
      </c>
      <c r="N325" t="s">
        <v>33</v>
      </c>
      <c r="O325" t="s">
        <v>34</v>
      </c>
      <c r="P325" t="s">
        <v>35</v>
      </c>
      <c r="Q325" t="s">
        <v>36</v>
      </c>
      <c r="R325" t="s">
        <v>37</v>
      </c>
      <c r="S325" t="s">
        <v>37</v>
      </c>
      <c r="T325" t="s">
        <v>37</v>
      </c>
      <c r="U325" t="s">
        <v>38</v>
      </c>
      <c r="V325" t="s">
        <v>39</v>
      </c>
      <c r="W325" t="s">
        <v>40</v>
      </c>
      <c r="X325" t="s">
        <v>41</v>
      </c>
      <c r="Y325" t="s">
        <v>42</v>
      </c>
      <c r="Z325" t="s">
        <v>37</v>
      </c>
      <c r="AA325" t="s">
        <v>37</v>
      </c>
      <c r="AB325" t="s">
        <v>37</v>
      </c>
      <c r="AC325" t="s">
        <v>1639</v>
      </c>
      <c r="AD325" t="s">
        <v>37</v>
      </c>
      <c r="AE325" t="s">
        <v>37</v>
      </c>
      <c r="AF325" s="19" t="s">
        <v>6343</v>
      </c>
      <c r="AG325" s="19">
        <v>9106028926</v>
      </c>
      <c r="AH325" t="str">
        <f t="shared" si="5"/>
        <v>9106028926-00158455</v>
      </c>
    </row>
    <row r="326" spans="1:34" x14ac:dyDescent="0.25">
      <c r="A326" s="19">
        <v>9106029088</v>
      </c>
      <c r="B326" s="19" t="s">
        <v>6631</v>
      </c>
      <c r="C326">
        <v>11699873</v>
      </c>
      <c r="D326" t="s">
        <v>1640</v>
      </c>
      <c r="E326" t="s">
        <v>1409</v>
      </c>
      <c r="F326" t="s">
        <v>25</v>
      </c>
      <c r="G326" t="s">
        <v>26</v>
      </c>
      <c r="H326" t="s">
        <v>1641</v>
      </c>
      <c r="I326" t="s">
        <v>28</v>
      </c>
      <c r="J326" t="s">
        <v>29</v>
      </c>
      <c r="K326" t="s">
        <v>1642</v>
      </c>
      <c r="L326" t="s">
        <v>1643</v>
      </c>
      <c r="M326" t="s">
        <v>1644</v>
      </c>
      <c r="N326" t="s">
        <v>666</v>
      </c>
      <c r="O326" t="s">
        <v>667</v>
      </c>
      <c r="P326" t="s">
        <v>668</v>
      </c>
      <c r="Q326" t="s">
        <v>82</v>
      </c>
      <c r="R326" t="s">
        <v>37</v>
      </c>
      <c r="S326" t="s">
        <v>37</v>
      </c>
      <c r="T326" t="s">
        <v>37</v>
      </c>
      <c r="U326" t="s">
        <v>38</v>
      </c>
      <c r="V326" t="s">
        <v>39</v>
      </c>
      <c r="W326" t="s">
        <v>40</v>
      </c>
      <c r="X326" t="s">
        <v>41</v>
      </c>
      <c r="Y326" t="s">
        <v>42</v>
      </c>
      <c r="Z326" t="s">
        <v>37</v>
      </c>
      <c r="AA326" t="s">
        <v>37</v>
      </c>
      <c r="AB326" t="s">
        <v>37</v>
      </c>
      <c r="AC326" t="s">
        <v>1645</v>
      </c>
      <c r="AD326" t="s">
        <v>37</v>
      </c>
      <c r="AE326" t="s">
        <v>37</v>
      </c>
      <c r="AF326" s="19" t="s">
        <v>6343</v>
      </c>
      <c r="AG326" s="19">
        <v>9106029088</v>
      </c>
      <c r="AH326" t="str">
        <f t="shared" si="5"/>
        <v>9106029088-00017119</v>
      </c>
    </row>
    <row r="327" spans="1:34" x14ac:dyDescent="0.25">
      <c r="A327" s="19">
        <v>9106031112</v>
      </c>
      <c r="B327" s="19" t="s">
        <v>6722</v>
      </c>
      <c r="C327">
        <v>11694642</v>
      </c>
      <c r="D327" t="s">
        <v>1646</v>
      </c>
      <c r="E327" t="s">
        <v>1409</v>
      </c>
      <c r="F327" t="s">
        <v>25</v>
      </c>
      <c r="G327" t="s">
        <v>26</v>
      </c>
      <c r="H327" t="s">
        <v>1647</v>
      </c>
      <c r="I327" t="s">
        <v>28</v>
      </c>
      <c r="J327" t="s">
        <v>29</v>
      </c>
      <c r="K327" t="s">
        <v>1648</v>
      </c>
      <c r="L327" t="s">
        <v>1649</v>
      </c>
      <c r="M327" t="s">
        <v>1650</v>
      </c>
      <c r="N327" t="s">
        <v>58</v>
      </c>
      <c r="O327" t="s">
        <v>59</v>
      </c>
      <c r="P327" t="s">
        <v>60</v>
      </c>
      <c r="Q327" t="s">
        <v>37</v>
      </c>
      <c r="R327" t="s">
        <v>37</v>
      </c>
      <c r="S327" t="s">
        <v>37</v>
      </c>
      <c r="T327" t="s">
        <v>37</v>
      </c>
      <c r="U327" t="s">
        <v>38</v>
      </c>
      <c r="V327" t="s">
        <v>39</v>
      </c>
      <c r="W327" t="s">
        <v>40</v>
      </c>
      <c r="X327" t="s">
        <v>41</v>
      </c>
      <c r="Y327" t="s">
        <v>42</v>
      </c>
      <c r="Z327" t="s">
        <v>37</v>
      </c>
      <c r="AA327" t="s">
        <v>37</v>
      </c>
      <c r="AB327" t="s">
        <v>37</v>
      </c>
      <c r="AC327" t="s">
        <v>1651</v>
      </c>
      <c r="AD327" t="s">
        <v>37</v>
      </c>
      <c r="AE327" t="s">
        <v>37</v>
      </c>
      <c r="AF327" s="19" t="s">
        <v>6343</v>
      </c>
      <c r="AG327" s="19">
        <v>9106031112</v>
      </c>
      <c r="AH327" t="str">
        <f t="shared" si="5"/>
        <v>9106031112-00477866</v>
      </c>
    </row>
    <row r="328" spans="1:34" x14ac:dyDescent="0.25">
      <c r="A328" s="19">
        <v>9106029161</v>
      </c>
      <c r="B328" s="19" t="s">
        <v>6636</v>
      </c>
      <c r="C328">
        <v>11699874</v>
      </c>
      <c r="D328" t="s">
        <v>1652</v>
      </c>
      <c r="E328" t="s">
        <v>1409</v>
      </c>
      <c r="F328" t="s">
        <v>25</v>
      </c>
      <c r="G328" t="s">
        <v>26</v>
      </c>
      <c r="H328" t="s">
        <v>1653</v>
      </c>
      <c r="I328" t="s">
        <v>28</v>
      </c>
      <c r="J328" t="s">
        <v>29</v>
      </c>
      <c r="K328" t="s">
        <v>1654</v>
      </c>
      <c r="L328" t="s">
        <v>1655</v>
      </c>
      <c r="M328" t="s">
        <v>1656</v>
      </c>
      <c r="N328" t="s">
        <v>666</v>
      </c>
      <c r="O328" t="s">
        <v>667</v>
      </c>
      <c r="P328" t="s">
        <v>668</v>
      </c>
      <c r="Q328" t="s">
        <v>82</v>
      </c>
      <c r="R328" t="s">
        <v>37</v>
      </c>
      <c r="S328" t="s">
        <v>37</v>
      </c>
      <c r="T328" t="s">
        <v>37</v>
      </c>
      <c r="U328" t="s">
        <v>38</v>
      </c>
      <c r="V328" t="s">
        <v>39</v>
      </c>
      <c r="W328" t="s">
        <v>40</v>
      </c>
      <c r="X328" t="s">
        <v>41</v>
      </c>
      <c r="Y328" t="s">
        <v>42</v>
      </c>
      <c r="Z328" t="s">
        <v>37</v>
      </c>
      <c r="AA328" t="s">
        <v>37</v>
      </c>
      <c r="AB328" t="s">
        <v>37</v>
      </c>
      <c r="AC328" t="s">
        <v>1657</v>
      </c>
      <c r="AD328" t="s">
        <v>37</v>
      </c>
      <c r="AE328" t="s">
        <v>37</v>
      </c>
      <c r="AF328" s="19" t="s">
        <v>6343</v>
      </c>
      <c r="AG328" s="19">
        <v>9106029161</v>
      </c>
      <c r="AH328" t="str">
        <f t="shared" si="5"/>
        <v>9106029161-00017120</v>
      </c>
    </row>
    <row r="329" spans="1:34" x14ac:dyDescent="0.25">
      <c r="A329" s="19">
        <v>9106029350</v>
      </c>
      <c r="B329" s="19" t="s">
        <v>6644</v>
      </c>
      <c r="C329">
        <v>11699877</v>
      </c>
      <c r="D329" t="s">
        <v>1658</v>
      </c>
      <c r="E329" t="s">
        <v>1409</v>
      </c>
      <c r="F329" t="s">
        <v>25</v>
      </c>
      <c r="G329" t="s">
        <v>26</v>
      </c>
      <c r="H329" t="s">
        <v>1659</v>
      </c>
      <c r="I329" t="s">
        <v>28</v>
      </c>
      <c r="J329" t="s">
        <v>29</v>
      </c>
      <c r="K329" t="s">
        <v>176</v>
      </c>
      <c r="L329" t="s">
        <v>177</v>
      </c>
      <c r="M329" t="s">
        <v>178</v>
      </c>
      <c r="N329" t="s">
        <v>666</v>
      </c>
      <c r="O329" t="s">
        <v>667</v>
      </c>
      <c r="P329" t="s">
        <v>668</v>
      </c>
      <c r="Q329" t="s">
        <v>82</v>
      </c>
      <c r="R329" t="s">
        <v>37</v>
      </c>
      <c r="S329" t="s">
        <v>37</v>
      </c>
      <c r="T329" t="s">
        <v>37</v>
      </c>
      <c r="U329" t="s">
        <v>38</v>
      </c>
      <c r="V329" t="s">
        <v>39</v>
      </c>
      <c r="W329" t="s">
        <v>40</v>
      </c>
      <c r="X329" t="s">
        <v>41</v>
      </c>
      <c r="Y329" t="s">
        <v>42</v>
      </c>
      <c r="Z329" t="s">
        <v>37</v>
      </c>
      <c r="AA329" t="s">
        <v>37</v>
      </c>
      <c r="AB329" t="s">
        <v>37</v>
      </c>
      <c r="AC329" t="s">
        <v>1660</v>
      </c>
      <c r="AD329" t="s">
        <v>37</v>
      </c>
      <c r="AE329" t="s">
        <v>37</v>
      </c>
      <c r="AF329" s="19" t="s">
        <v>6343</v>
      </c>
      <c r="AG329" s="19">
        <v>9106029350</v>
      </c>
      <c r="AH329" t="str">
        <f t="shared" si="5"/>
        <v>9106029350-00017123</v>
      </c>
    </row>
    <row r="330" spans="1:34" x14ac:dyDescent="0.25">
      <c r="A330" s="19">
        <v>9106029289</v>
      </c>
      <c r="B330" s="19" t="s">
        <v>6640</v>
      </c>
      <c r="C330">
        <v>11695751</v>
      </c>
      <c r="D330" t="s">
        <v>1661</v>
      </c>
      <c r="E330" t="s">
        <v>1409</v>
      </c>
      <c r="F330" t="s">
        <v>25</v>
      </c>
      <c r="G330" t="s">
        <v>26</v>
      </c>
      <c r="H330" t="s">
        <v>1662</v>
      </c>
      <c r="I330" t="s">
        <v>28</v>
      </c>
      <c r="J330" t="s">
        <v>29</v>
      </c>
      <c r="K330" t="s">
        <v>146</v>
      </c>
      <c r="L330" t="s">
        <v>147</v>
      </c>
      <c r="M330" t="s">
        <v>148</v>
      </c>
      <c r="N330" t="s">
        <v>759</v>
      </c>
      <c r="O330" t="s">
        <v>760</v>
      </c>
      <c r="P330" t="s">
        <v>761</v>
      </c>
      <c r="Q330" t="s">
        <v>37</v>
      </c>
      <c r="R330" t="s">
        <v>37</v>
      </c>
      <c r="S330" t="s">
        <v>37</v>
      </c>
      <c r="T330" t="s">
        <v>37</v>
      </c>
      <c r="U330" t="s">
        <v>38</v>
      </c>
      <c r="V330" t="s">
        <v>39</v>
      </c>
      <c r="W330" t="s">
        <v>40</v>
      </c>
      <c r="X330" t="s">
        <v>41</v>
      </c>
      <c r="Y330" t="s">
        <v>42</v>
      </c>
      <c r="Z330" t="s">
        <v>37</v>
      </c>
      <c r="AA330" t="s">
        <v>37</v>
      </c>
      <c r="AB330" t="s">
        <v>37</v>
      </c>
      <c r="AC330" t="s">
        <v>1663</v>
      </c>
      <c r="AD330" t="s">
        <v>37</v>
      </c>
      <c r="AE330" t="s">
        <v>37</v>
      </c>
      <c r="AF330" s="19" t="s">
        <v>6343</v>
      </c>
      <c r="AG330" s="19">
        <v>9106029289</v>
      </c>
      <c r="AH330" t="str">
        <f t="shared" si="5"/>
        <v>9106029289-00014803</v>
      </c>
    </row>
    <row r="331" spans="1:34" x14ac:dyDescent="0.25">
      <c r="A331" s="19">
        <v>9106032986</v>
      </c>
      <c r="B331" s="19" t="s">
        <v>6772</v>
      </c>
      <c r="C331">
        <v>11695932</v>
      </c>
      <c r="D331" t="s">
        <v>1664</v>
      </c>
      <c r="E331" t="s">
        <v>1409</v>
      </c>
      <c r="F331" t="s">
        <v>25</v>
      </c>
      <c r="G331" t="s">
        <v>26</v>
      </c>
      <c r="H331" t="s">
        <v>1665</v>
      </c>
      <c r="I331" t="s">
        <v>28</v>
      </c>
      <c r="J331" t="s">
        <v>29</v>
      </c>
      <c r="K331" t="s">
        <v>152</v>
      </c>
      <c r="L331" t="s">
        <v>153</v>
      </c>
      <c r="M331" t="s">
        <v>154</v>
      </c>
      <c r="N331" t="s">
        <v>257</v>
      </c>
      <c r="O331" t="s">
        <v>258</v>
      </c>
      <c r="P331" t="s">
        <v>259</v>
      </c>
      <c r="Q331" t="s">
        <v>37</v>
      </c>
      <c r="R331" t="s">
        <v>37</v>
      </c>
      <c r="S331" t="s">
        <v>37</v>
      </c>
      <c r="T331" t="s">
        <v>37</v>
      </c>
      <c r="U331" t="s">
        <v>38</v>
      </c>
      <c r="V331" t="s">
        <v>39</v>
      </c>
      <c r="W331" t="s">
        <v>40</v>
      </c>
      <c r="X331" t="s">
        <v>41</v>
      </c>
      <c r="Y331" t="s">
        <v>42</v>
      </c>
      <c r="Z331" t="s">
        <v>37</v>
      </c>
      <c r="AA331" t="s">
        <v>37</v>
      </c>
      <c r="AB331" t="s">
        <v>37</v>
      </c>
      <c r="AC331" t="s">
        <v>1666</v>
      </c>
      <c r="AD331" t="s">
        <v>37</v>
      </c>
      <c r="AE331" t="s">
        <v>37</v>
      </c>
      <c r="AF331" s="19" t="s">
        <v>6343</v>
      </c>
      <c r="AG331" s="19">
        <v>9106032986</v>
      </c>
      <c r="AH331" t="str">
        <f t="shared" si="5"/>
        <v>9106032986-00035172</v>
      </c>
    </row>
    <row r="332" spans="1:34" x14ac:dyDescent="0.25">
      <c r="A332" s="19">
        <v>9106029623</v>
      </c>
      <c r="B332" s="19" t="s">
        <v>6654</v>
      </c>
      <c r="C332">
        <v>11695753</v>
      </c>
      <c r="D332" t="s">
        <v>1667</v>
      </c>
      <c r="E332" t="s">
        <v>1409</v>
      </c>
      <c r="F332" t="s">
        <v>25</v>
      </c>
      <c r="G332" t="s">
        <v>26</v>
      </c>
      <c r="H332" t="s">
        <v>1668</v>
      </c>
      <c r="I332" t="s">
        <v>28</v>
      </c>
      <c r="J332" t="s">
        <v>29</v>
      </c>
      <c r="K332" t="s">
        <v>76</v>
      </c>
      <c r="L332" t="s">
        <v>77</v>
      </c>
      <c r="M332" t="s">
        <v>78</v>
      </c>
      <c r="N332" t="s">
        <v>759</v>
      </c>
      <c r="O332" t="s">
        <v>760</v>
      </c>
      <c r="P332" t="s">
        <v>761</v>
      </c>
      <c r="Q332" t="s">
        <v>37</v>
      </c>
      <c r="R332" t="s">
        <v>37</v>
      </c>
      <c r="S332" t="s">
        <v>37</v>
      </c>
      <c r="T332" t="s">
        <v>37</v>
      </c>
      <c r="U332" t="s">
        <v>38</v>
      </c>
      <c r="V332" t="s">
        <v>39</v>
      </c>
      <c r="W332" t="s">
        <v>40</v>
      </c>
      <c r="X332" t="s">
        <v>41</v>
      </c>
      <c r="Y332" t="s">
        <v>42</v>
      </c>
      <c r="Z332" t="s">
        <v>37</v>
      </c>
      <c r="AA332" t="s">
        <v>37</v>
      </c>
      <c r="AB332" t="s">
        <v>37</v>
      </c>
      <c r="AC332" t="s">
        <v>1669</v>
      </c>
      <c r="AD332" t="s">
        <v>37</v>
      </c>
      <c r="AE332" t="s">
        <v>37</v>
      </c>
      <c r="AF332" s="19" t="s">
        <v>6343</v>
      </c>
      <c r="AG332" s="19">
        <v>9106029623</v>
      </c>
      <c r="AH332" t="str">
        <f t="shared" si="5"/>
        <v>9106029623-00014805</v>
      </c>
    </row>
    <row r="333" spans="1:34" x14ac:dyDescent="0.25">
      <c r="A333" s="19">
        <v>9106030868</v>
      </c>
      <c r="B333" s="19" t="s">
        <v>6711</v>
      </c>
      <c r="C333">
        <v>11699340</v>
      </c>
      <c r="D333" t="s">
        <v>1670</v>
      </c>
      <c r="E333" t="s">
        <v>1409</v>
      </c>
      <c r="F333" t="s">
        <v>25</v>
      </c>
      <c r="G333" t="s">
        <v>26</v>
      </c>
      <c r="H333" t="s">
        <v>1671</v>
      </c>
      <c r="I333" t="s">
        <v>28</v>
      </c>
      <c r="J333" t="s">
        <v>29</v>
      </c>
      <c r="K333" t="s">
        <v>1371</v>
      </c>
      <c r="L333" t="s">
        <v>1372</v>
      </c>
      <c r="M333" t="s">
        <v>1373</v>
      </c>
      <c r="N333" t="s">
        <v>33</v>
      </c>
      <c r="O333" t="s">
        <v>34</v>
      </c>
      <c r="P333" t="s">
        <v>35</v>
      </c>
      <c r="Q333" t="s">
        <v>36</v>
      </c>
      <c r="R333" t="s">
        <v>37</v>
      </c>
      <c r="S333" t="s">
        <v>37</v>
      </c>
      <c r="T333" t="s">
        <v>37</v>
      </c>
      <c r="U333" t="s">
        <v>38</v>
      </c>
      <c r="V333" t="s">
        <v>39</v>
      </c>
      <c r="W333" t="s">
        <v>40</v>
      </c>
      <c r="X333" t="s">
        <v>41</v>
      </c>
      <c r="Y333" t="s">
        <v>42</v>
      </c>
      <c r="Z333" t="s">
        <v>37</v>
      </c>
      <c r="AA333" t="s">
        <v>37</v>
      </c>
      <c r="AB333" t="s">
        <v>37</v>
      </c>
      <c r="AC333" t="s">
        <v>1672</v>
      </c>
      <c r="AD333" t="s">
        <v>37</v>
      </c>
      <c r="AE333" t="s">
        <v>37</v>
      </c>
      <c r="AF333" s="19" t="s">
        <v>6343</v>
      </c>
      <c r="AG333" s="19">
        <v>9106030868</v>
      </c>
      <c r="AH333" t="str">
        <f t="shared" si="5"/>
        <v>9106030868-00158707</v>
      </c>
    </row>
    <row r="334" spans="1:34" x14ac:dyDescent="0.25">
      <c r="A334" s="19">
        <v>9106030876</v>
      </c>
      <c r="B334" s="19" t="s">
        <v>6714</v>
      </c>
      <c r="C334">
        <v>11699342</v>
      </c>
      <c r="D334" t="s">
        <v>1673</v>
      </c>
      <c r="E334" t="s">
        <v>1409</v>
      </c>
      <c r="F334" t="s">
        <v>25</v>
      </c>
      <c r="G334" t="s">
        <v>26</v>
      </c>
      <c r="H334" t="s">
        <v>1674</v>
      </c>
      <c r="I334" t="s">
        <v>28</v>
      </c>
      <c r="J334" t="s">
        <v>29</v>
      </c>
      <c r="K334" t="s">
        <v>1215</v>
      </c>
      <c r="L334" t="s">
        <v>1216</v>
      </c>
      <c r="M334" t="s">
        <v>1217</v>
      </c>
      <c r="N334" t="s">
        <v>33</v>
      </c>
      <c r="O334" t="s">
        <v>34</v>
      </c>
      <c r="P334" t="s">
        <v>35</v>
      </c>
      <c r="Q334" t="s">
        <v>36</v>
      </c>
      <c r="R334" t="s">
        <v>37</v>
      </c>
      <c r="S334" t="s">
        <v>37</v>
      </c>
      <c r="T334" t="s">
        <v>37</v>
      </c>
      <c r="U334" t="s">
        <v>38</v>
      </c>
      <c r="V334" t="s">
        <v>39</v>
      </c>
      <c r="W334" t="s">
        <v>40</v>
      </c>
      <c r="X334" t="s">
        <v>41</v>
      </c>
      <c r="Y334" t="s">
        <v>42</v>
      </c>
      <c r="Z334" t="s">
        <v>37</v>
      </c>
      <c r="AA334" t="s">
        <v>37</v>
      </c>
      <c r="AB334" t="s">
        <v>37</v>
      </c>
      <c r="AC334" t="s">
        <v>1675</v>
      </c>
      <c r="AD334" t="s">
        <v>37</v>
      </c>
      <c r="AE334" t="s">
        <v>37</v>
      </c>
      <c r="AF334" s="19" t="s">
        <v>6343</v>
      </c>
      <c r="AG334" s="19">
        <v>9106030876</v>
      </c>
      <c r="AH334" t="str">
        <f t="shared" si="5"/>
        <v>9106030876-00158709</v>
      </c>
    </row>
    <row r="335" spans="1:34" x14ac:dyDescent="0.25">
      <c r="A335" s="19">
        <v>9106029178</v>
      </c>
      <c r="B335" s="19" t="s">
        <v>6635</v>
      </c>
      <c r="C335">
        <v>11693980</v>
      </c>
      <c r="D335" t="s">
        <v>1676</v>
      </c>
      <c r="E335" t="s">
        <v>1409</v>
      </c>
      <c r="F335" t="s">
        <v>25</v>
      </c>
      <c r="G335" t="s">
        <v>26</v>
      </c>
      <c r="H335" t="s">
        <v>1677</v>
      </c>
      <c r="I335" t="s">
        <v>28</v>
      </c>
      <c r="J335" t="s">
        <v>29</v>
      </c>
      <c r="K335" t="s">
        <v>76</v>
      </c>
      <c r="L335" t="s">
        <v>77</v>
      </c>
      <c r="M335" t="s">
        <v>78</v>
      </c>
      <c r="N335" t="s">
        <v>58</v>
      </c>
      <c r="O335" t="s">
        <v>59</v>
      </c>
      <c r="P335" t="s">
        <v>60</v>
      </c>
      <c r="Q335" t="s">
        <v>37</v>
      </c>
      <c r="R335" t="s">
        <v>37</v>
      </c>
      <c r="S335" t="s">
        <v>37</v>
      </c>
      <c r="T335" t="s">
        <v>37</v>
      </c>
      <c r="U335" t="s">
        <v>38</v>
      </c>
      <c r="V335" t="s">
        <v>39</v>
      </c>
      <c r="W335" t="s">
        <v>40</v>
      </c>
      <c r="X335" t="s">
        <v>41</v>
      </c>
      <c r="Y335" t="s">
        <v>42</v>
      </c>
      <c r="Z335" t="s">
        <v>37</v>
      </c>
      <c r="AA335" t="s">
        <v>37</v>
      </c>
      <c r="AB335" t="s">
        <v>37</v>
      </c>
      <c r="AC335" t="s">
        <v>1678</v>
      </c>
      <c r="AD335" t="s">
        <v>37</v>
      </c>
      <c r="AE335" t="s">
        <v>37</v>
      </c>
      <c r="AF335" s="19" t="s">
        <v>6343</v>
      </c>
      <c r="AG335" s="19">
        <v>9106029178</v>
      </c>
      <c r="AH335" t="str">
        <f t="shared" si="5"/>
        <v>9106029178-00477258</v>
      </c>
    </row>
    <row r="336" spans="1:34" x14ac:dyDescent="0.25">
      <c r="A336" s="19">
        <v>9106033292</v>
      </c>
      <c r="B336" s="19" t="s">
        <v>6785</v>
      </c>
      <c r="C336">
        <v>11698559</v>
      </c>
      <c r="D336" t="s">
        <v>1679</v>
      </c>
      <c r="E336" t="s">
        <v>1409</v>
      </c>
      <c r="F336" t="s">
        <v>25</v>
      </c>
      <c r="G336" t="s">
        <v>26</v>
      </c>
      <c r="H336" t="s">
        <v>1680</v>
      </c>
      <c r="I336" t="s">
        <v>28</v>
      </c>
      <c r="J336" t="s">
        <v>29</v>
      </c>
      <c r="K336" t="s">
        <v>1681</v>
      </c>
      <c r="L336" t="s">
        <v>1682</v>
      </c>
      <c r="M336" t="s">
        <v>1683</v>
      </c>
      <c r="N336" t="s">
        <v>110</v>
      </c>
      <c r="O336" t="s">
        <v>111</v>
      </c>
      <c r="P336" t="s">
        <v>112</v>
      </c>
      <c r="Q336" t="s">
        <v>37</v>
      </c>
      <c r="R336" t="s">
        <v>37</v>
      </c>
      <c r="S336" t="s">
        <v>37</v>
      </c>
      <c r="T336" t="s">
        <v>37</v>
      </c>
      <c r="U336" t="s">
        <v>38</v>
      </c>
      <c r="V336" t="s">
        <v>39</v>
      </c>
      <c r="W336" t="s">
        <v>40</v>
      </c>
      <c r="X336" t="s">
        <v>41</v>
      </c>
      <c r="Y336" t="s">
        <v>42</v>
      </c>
      <c r="Z336" t="s">
        <v>37</v>
      </c>
      <c r="AA336" t="s">
        <v>37</v>
      </c>
      <c r="AB336" t="s">
        <v>37</v>
      </c>
      <c r="AC336" t="s">
        <v>1684</v>
      </c>
      <c r="AD336" t="s">
        <v>37</v>
      </c>
      <c r="AE336" t="s">
        <v>37</v>
      </c>
      <c r="AF336" s="19" t="s">
        <v>6343</v>
      </c>
      <c r="AG336" s="19">
        <v>9106033292</v>
      </c>
      <c r="AH336" t="str">
        <f t="shared" si="5"/>
        <v>9106033292-00080294</v>
      </c>
    </row>
    <row r="337" spans="1:34" x14ac:dyDescent="0.25">
      <c r="A337" s="19">
        <v>9106030278</v>
      </c>
      <c r="B337" s="19" t="s">
        <v>6690</v>
      </c>
      <c r="C337">
        <v>11699957</v>
      </c>
      <c r="D337" t="s">
        <v>1685</v>
      </c>
      <c r="E337" t="s">
        <v>1409</v>
      </c>
      <c r="F337" t="s">
        <v>25</v>
      </c>
      <c r="G337" t="s">
        <v>26</v>
      </c>
      <c r="H337" t="s">
        <v>1686</v>
      </c>
      <c r="I337" t="s">
        <v>28</v>
      </c>
      <c r="J337" t="s">
        <v>29</v>
      </c>
      <c r="K337" t="s">
        <v>1687</v>
      </c>
      <c r="L337" t="s">
        <v>1688</v>
      </c>
      <c r="M337" t="s">
        <v>1689</v>
      </c>
      <c r="N337" t="s">
        <v>532</v>
      </c>
      <c r="O337" t="s">
        <v>533</v>
      </c>
      <c r="P337" t="s">
        <v>534</v>
      </c>
      <c r="Q337" t="s">
        <v>37</v>
      </c>
      <c r="R337" t="s">
        <v>37</v>
      </c>
      <c r="S337" t="s">
        <v>37</v>
      </c>
      <c r="T337" t="s">
        <v>37</v>
      </c>
      <c r="U337" t="s">
        <v>38</v>
      </c>
      <c r="V337" t="s">
        <v>39</v>
      </c>
      <c r="W337" t="s">
        <v>40</v>
      </c>
      <c r="X337" t="s">
        <v>41</v>
      </c>
      <c r="Y337" t="s">
        <v>42</v>
      </c>
      <c r="Z337" t="s">
        <v>37</v>
      </c>
      <c r="AA337" t="s">
        <v>37</v>
      </c>
      <c r="AB337" t="s">
        <v>37</v>
      </c>
      <c r="AC337" t="s">
        <v>1690</v>
      </c>
      <c r="AD337" t="s">
        <v>37</v>
      </c>
      <c r="AE337" t="s">
        <v>37</v>
      </c>
      <c r="AF337" s="19" t="s">
        <v>6343</v>
      </c>
      <c r="AG337" s="19">
        <v>9106030278</v>
      </c>
      <c r="AH337" t="str">
        <f t="shared" si="5"/>
        <v>9106030278-00014776</v>
      </c>
    </row>
    <row r="338" spans="1:34" x14ac:dyDescent="0.25">
      <c r="A338" s="19">
        <v>9106030433</v>
      </c>
      <c r="B338" s="19" t="s">
        <v>6697</v>
      </c>
      <c r="C338">
        <v>11696022</v>
      </c>
      <c r="D338" t="s">
        <v>1691</v>
      </c>
      <c r="E338" t="s">
        <v>1409</v>
      </c>
      <c r="F338" t="s">
        <v>25</v>
      </c>
      <c r="G338" t="s">
        <v>26</v>
      </c>
      <c r="H338" t="s">
        <v>1692</v>
      </c>
      <c r="I338" t="s">
        <v>28</v>
      </c>
      <c r="J338" t="s">
        <v>29</v>
      </c>
      <c r="K338" t="s">
        <v>1693</v>
      </c>
      <c r="L338" t="s">
        <v>1694</v>
      </c>
      <c r="M338" t="s">
        <v>1695</v>
      </c>
      <c r="N338" t="s">
        <v>79</v>
      </c>
      <c r="O338" t="s">
        <v>80</v>
      </c>
      <c r="P338" t="s">
        <v>81</v>
      </c>
      <c r="Q338" t="s">
        <v>82</v>
      </c>
      <c r="R338" t="s">
        <v>37</v>
      </c>
      <c r="S338" t="s">
        <v>37</v>
      </c>
      <c r="T338" t="s">
        <v>37</v>
      </c>
      <c r="U338" t="s">
        <v>38</v>
      </c>
      <c r="V338" t="s">
        <v>39</v>
      </c>
      <c r="W338" t="s">
        <v>40</v>
      </c>
      <c r="X338" t="s">
        <v>41</v>
      </c>
      <c r="Y338" t="s">
        <v>42</v>
      </c>
      <c r="Z338" t="s">
        <v>37</v>
      </c>
      <c r="AA338" t="s">
        <v>37</v>
      </c>
      <c r="AB338" t="s">
        <v>37</v>
      </c>
      <c r="AC338" t="s">
        <v>1696</v>
      </c>
      <c r="AD338" t="s">
        <v>37</v>
      </c>
      <c r="AE338" t="s">
        <v>37</v>
      </c>
      <c r="AF338" s="19" t="s">
        <v>6343</v>
      </c>
      <c r="AG338" s="19">
        <v>9106030433</v>
      </c>
      <c r="AH338" t="str">
        <f t="shared" si="5"/>
        <v>9106030433-00047056</v>
      </c>
    </row>
    <row r="339" spans="1:34" x14ac:dyDescent="0.25">
      <c r="A339" s="19">
        <v>9106030170</v>
      </c>
      <c r="B339" s="19" t="s">
        <v>6687</v>
      </c>
      <c r="C339">
        <v>11700135</v>
      </c>
      <c r="D339" t="s">
        <v>1697</v>
      </c>
      <c r="E339" t="s">
        <v>1409</v>
      </c>
      <c r="F339" t="s">
        <v>25</v>
      </c>
      <c r="G339" t="s">
        <v>26</v>
      </c>
      <c r="H339" t="s">
        <v>1698</v>
      </c>
      <c r="I339" t="s">
        <v>28</v>
      </c>
      <c r="J339" t="s">
        <v>29</v>
      </c>
      <c r="K339" t="s">
        <v>1681</v>
      </c>
      <c r="L339" t="s">
        <v>1682</v>
      </c>
      <c r="M339" t="s">
        <v>1683</v>
      </c>
      <c r="N339" t="s">
        <v>338</v>
      </c>
      <c r="O339" t="s">
        <v>339</v>
      </c>
      <c r="P339" t="s">
        <v>340</v>
      </c>
      <c r="Q339" t="s">
        <v>36</v>
      </c>
      <c r="R339" t="s">
        <v>37</v>
      </c>
      <c r="S339" t="s">
        <v>37</v>
      </c>
      <c r="T339" t="s">
        <v>37</v>
      </c>
      <c r="U339" t="s">
        <v>38</v>
      </c>
      <c r="V339" t="s">
        <v>39</v>
      </c>
      <c r="W339" t="s">
        <v>40</v>
      </c>
      <c r="X339" t="s">
        <v>41</v>
      </c>
      <c r="Y339" t="s">
        <v>42</v>
      </c>
      <c r="Z339" t="s">
        <v>37</v>
      </c>
      <c r="AA339" t="s">
        <v>37</v>
      </c>
      <c r="AB339" t="s">
        <v>37</v>
      </c>
      <c r="AC339" t="s">
        <v>1699</v>
      </c>
      <c r="AD339" t="s">
        <v>37</v>
      </c>
      <c r="AE339" t="s">
        <v>37</v>
      </c>
      <c r="AF339" s="19" t="s">
        <v>6343</v>
      </c>
      <c r="AG339" s="19">
        <v>9106030170</v>
      </c>
      <c r="AH339" t="str">
        <f t="shared" si="5"/>
        <v>9106030170-00025695</v>
      </c>
    </row>
    <row r="340" spans="1:34" x14ac:dyDescent="0.25">
      <c r="A340" s="19">
        <v>9106030436</v>
      </c>
      <c r="B340" s="19" t="s">
        <v>6698</v>
      </c>
      <c r="C340">
        <v>11696023</v>
      </c>
      <c r="D340" t="s">
        <v>1700</v>
      </c>
      <c r="E340" t="s">
        <v>1409</v>
      </c>
      <c r="F340" t="s">
        <v>25</v>
      </c>
      <c r="G340" t="s">
        <v>26</v>
      </c>
      <c r="H340" t="s">
        <v>1701</v>
      </c>
      <c r="I340" t="s">
        <v>28</v>
      </c>
      <c r="J340" t="s">
        <v>29</v>
      </c>
      <c r="K340" t="s">
        <v>1702</v>
      </c>
      <c r="L340" t="s">
        <v>1703</v>
      </c>
      <c r="M340" t="s">
        <v>1704</v>
      </c>
      <c r="N340" t="s">
        <v>79</v>
      </c>
      <c r="O340" t="s">
        <v>80</v>
      </c>
      <c r="P340" t="s">
        <v>81</v>
      </c>
      <c r="Q340" t="s">
        <v>82</v>
      </c>
      <c r="R340" t="s">
        <v>37</v>
      </c>
      <c r="S340" t="s">
        <v>37</v>
      </c>
      <c r="T340" t="s">
        <v>37</v>
      </c>
      <c r="U340" t="s">
        <v>38</v>
      </c>
      <c r="V340" t="s">
        <v>39</v>
      </c>
      <c r="W340" t="s">
        <v>40</v>
      </c>
      <c r="X340" t="s">
        <v>41</v>
      </c>
      <c r="Y340" t="s">
        <v>42</v>
      </c>
      <c r="Z340" t="s">
        <v>37</v>
      </c>
      <c r="AA340" t="s">
        <v>37</v>
      </c>
      <c r="AB340" t="s">
        <v>37</v>
      </c>
      <c r="AC340" t="s">
        <v>1705</v>
      </c>
      <c r="AD340" t="s">
        <v>37</v>
      </c>
      <c r="AE340" t="s">
        <v>37</v>
      </c>
      <c r="AF340" s="19" t="s">
        <v>6343</v>
      </c>
      <c r="AG340" s="19">
        <v>9106030436</v>
      </c>
      <c r="AH340" t="str">
        <f t="shared" si="5"/>
        <v>9106030436-00047057</v>
      </c>
    </row>
    <row r="341" spans="1:34" x14ac:dyDescent="0.25">
      <c r="A341" s="19">
        <v>9106032736</v>
      </c>
      <c r="B341" s="19" t="s">
        <v>6762</v>
      </c>
      <c r="C341">
        <v>11695207</v>
      </c>
      <c r="D341" t="s">
        <v>1706</v>
      </c>
      <c r="E341" t="s">
        <v>1409</v>
      </c>
      <c r="F341" t="s">
        <v>25</v>
      </c>
      <c r="G341" t="s">
        <v>26</v>
      </c>
      <c r="H341" t="s">
        <v>1707</v>
      </c>
      <c r="I341" t="s">
        <v>28</v>
      </c>
      <c r="J341" t="s">
        <v>29</v>
      </c>
      <c r="K341" t="s">
        <v>239</v>
      </c>
      <c r="L341" t="s">
        <v>240</v>
      </c>
      <c r="M341" t="s">
        <v>241</v>
      </c>
      <c r="N341" t="s">
        <v>58</v>
      </c>
      <c r="O341" t="s">
        <v>59</v>
      </c>
      <c r="P341" t="s">
        <v>60</v>
      </c>
      <c r="Q341" t="s">
        <v>37</v>
      </c>
      <c r="R341" t="s">
        <v>37</v>
      </c>
      <c r="S341" t="s">
        <v>37</v>
      </c>
      <c r="T341" t="s">
        <v>37</v>
      </c>
      <c r="U341" t="s">
        <v>38</v>
      </c>
      <c r="V341" t="s">
        <v>39</v>
      </c>
      <c r="W341" t="s">
        <v>40</v>
      </c>
      <c r="X341" t="s">
        <v>41</v>
      </c>
      <c r="Y341" t="s">
        <v>42</v>
      </c>
      <c r="Z341" t="s">
        <v>37</v>
      </c>
      <c r="AA341" t="s">
        <v>37</v>
      </c>
      <c r="AB341" t="s">
        <v>37</v>
      </c>
      <c r="AC341" t="s">
        <v>1708</v>
      </c>
      <c r="AD341" t="s">
        <v>37</v>
      </c>
      <c r="AE341" t="s">
        <v>37</v>
      </c>
      <c r="AF341" s="19" t="s">
        <v>6343</v>
      </c>
      <c r="AG341" s="19">
        <v>9106032736</v>
      </c>
      <c r="AH341" t="str">
        <f t="shared" si="5"/>
        <v>9106032736-00478404</v>
      </c>
    </row>
    <row r="342" spans="1:34" x14ac:dyDescent="0.25">
      <c r="A342" s="19">
        <v>9106029710</v>
      </c>
      <c r="B342" s="19" t="s">
        <v>6657</v>
      </c>
      <c r="C342">
        <v>11694180</v>
      </c>
      <c r="D342" t="s">
        <v>1709</v>
      </c>
      <c r="E342" t="s">
        <v>1409</v>
      </c>
      <c r="F342" t="s">
        <v>25</v>
      </c>
      <c r="G342" t="s">
        <v>26</v>
      </c>
      <c r="H342" t="s">
        <v>1710</v>
      </c>
      <c r="I342" t="s">
        <v>28</v>
      </c>
      <c r="J342" t="s">
        <v>29</v>
      </c>
      <c r="K342" t="s">
        <v>1711</v>
      </c>
      <c r="L342" t="s">
        <v>1712</v>
      </c>
      <c r="M342" t="s">
        <v>1713</v>
      </c>
      <c r="N342" t="s">
        <v>58</v>
      </c>
      <c r="O342" t="s">
        <v>59</v>
      </c>
      <c r="P342" t="s">
        <v>60</v>
      </c>
      <c r="Q342" t="s">
        <v>37</v>
      </c>
      <c r="R342" t="s">
        <v>37</v>
      </c>
      <c r="S342" t="s">
        <v>37</v>
      </c>
      <c r="T342" t="s">
        <v>37</v>
      </c>
      <c r="U342" t="s">
        <v>38</v>
      </c>
      <c r="V342" t="s">
        <v>39</v>
      </c>
      <c r="W342" t="s">
        <v>40</v>
      </c>
      <c r="X342" t="s">
        <v>41</v>
      </c>
      <c r="Y342" t="s">
        <v>42</v>
      </c>
      <c r="Z342" t="s">
        <v>37</v>
      </c>
      <c r="AA342" t="s">
        <v>37</v>
      </c>
      <c r="AB342" t="s">
        <v>37</v>
      </c>
      <c r="AC342" t="s">
        <v>1714</v>
      </c>
      <c r="AD342" t="s">
        <v>37</v>
      </c>
      <c r="AE342" t="s">
        <v>37</v>
      </c>
      <c r="AF342" s="19" t="s">
        <v>6343</v>
      </c>
      <c r="AG342" s="19">
        <v>9106029710</v>
      </c>
      <c r="AH342" t="str">
        <f t="shared" si="5"/>
        <v>9106029710-00477426</v>
      </c>
    </row>
    <row r="343" spans="1:34" x14ac:dyDescent="0.25">
      <c r="A343" s="19">
        <v>9106029474</v>
      </c>
      <c r="B343" s="19" t="s">
        <v>6647</v>
      </c>
      <c r="C343">
        <v>11699878</v>
      </c>
      <c r="D343" t="s">
        <v>1715</v>
      </c>
      <c r="E343" t="s">
        <v>1409</v>
      </c>
      <c r="F343" t="s">
        <v>25</v>
      </c>
      <c r="G343" t="s">
        <v>26</v>
      </c>
      <c r="H343" t="s">
        <v>1716</v>
      </c>
      <c r="I343" t="s">
        <v>28</v>
      </c>
      <c r="J343" t="s">
        <v>29</v>
      </c>
      <c r="K343" t="s">
        <v>1717</v>
      </c>
      <c r="L343" t="s">
        <v>1718</v>
      </c>
      <c r="M343" t="s">
        <v>1719</v>
      </c>
      <c r="N343" t="s">
        <v>666</v>
      </c>
      <c r="O343" t="s">
        <v>667</v>
      </c>
      <c r="P343" t="s">
        <v>668</v>
      </c>
      <c r="Q343" t="s">
        <v>82</v>
      </c>
      <c r="R343" t="s">
        <v>37</v>
      </c>
      <c r="S343" t="s">
        <v>37</v>
      </c>
      <c r="T343" t="s">
        <v>37</v>
      </c>
      <c r="U343" t="s">
        <v>38</v>
      </c>
      <c r="V343" t="s">
        <v>39</v>
      </c>
      <c r="W343" t="s">
        <v>40</v>
      </c>
      <c r="X343" t="s">
        <v>41</v>
      </c>
      <c r="Y343" t="s">
        <v>42</v>
      </c>
      <c r="Z343" t="s">
        <v>37</v>
      </c>
      <c r="AA343" t="s">
        <v>37</v>
      </c>
      <c r="AB343" t="s">
        <v>37</v>
      </c>
      <c r="AC343" t="s">
        <v>1720</v>
      </c>
      <c r="AD343" t="s">
        <v>37</v>
      </c>
      <c r="AE343" t="s">
        <v>37</v>
      </c>
      <c r="AF343" s="19" t="s">
        <v>6343</v>
      </c>
      <c r="AG343" s="19">
        <v>9106029474</v>
      </c>
      <c r="AH343" t="str">
        <f t="shared" si="5"/>
        <v>9106029474-00017124</v>
      </c>
    </row>
    <row r="344" spans="1:34" x14ac:dyDescent="0.25">
      <c r="A344" s="19">
        <v>9106030127</v>
      </c>
      <c r="B344" s="19" t="s">
        <v>6683</v>
      </c>
      <c r="C344">
        <v>11700053</v>
      </c>
      <c r="D344" t="s">
        <v>1721</v>
      </c>
      <c r="E344" t="s">
        <v>1409</v>
      </c>
      <c r="F344" t="s">
        <v>25</v>
      </c>
      <c r="G344" t="s">
        <v>26</v>
      </c>
      <c r="H344" t="s">
        <v>1722</v>
      </c>
      <c r="I344" t="s">
        <v>28</v>
      </c>
      <c r="J344" t="s">
        <v>29</v>
      </c>
      <c r="K344" t="s">
        <v>152</v>
      </c>
      <c r="L344" t="s">
        <v>153</v>
      </c>
      <c r="M344" t="s">
        <v>154</v>
      </c>
      <c r="N344" t="s">
        <v>627</v>
      </c>
      <c r="O344" t="s">
        <v>628</v>
      </c>
      <c r="P344" t="s">
        <v>629</v>
      </c>
      <c r="Q344" t="s">
        <v>37</v>
      </c>
      <c r="R344" t="s">
        <v>37</v>
      </c>
      <c r="S344" t="s">
        <v>37</v>
      </c>
      <c r="T344" t="s">
        <v>37</v>
      </c>
      <c r="U344" t="s">
        <v>38</v>
      </c>
      <c r="V344" t="s">
        <v>39</v>
      </c>
      <c r="W344" t="s">
        <v>40</v>
      </c>
      <c r="X344" t="s">
        <v>41</v>
      </c>
      <c r="Y344" t="s">
        <v>42</v>
      </c>
      <c r="Z344" t="s">
        <v>37</v>
      </c>
      <c r="AA344" t="s">
        <v>37</v>
      </c>
      <c r="AB344" t="s">
        <v>37</v>
      </c>
      <c r="AC344" t="s">
        <v>1723</v>
      </c>
      <c r="AD344" t="s">
        <v>37</v>
      </c>
      <c r="AE344" t="s">
        <v>37</v>
      </c>
      <c r="AF344" s="19" t="s">
        <v>6343</v>
      </c>
      <c r="AG344" s="19">
        <v>9106030127</v>
      </c>
      <c r="AH344" t="str">
        <f t="shared" si="5"/>
        <v>9106030127-00010879</v>
      </c>
    </row>
    <row r="345" spans="1:34" x14ac:dyDescent="0.25">
      <c r="A345" s="19">
        <v>9106027975</v>
      </c>
      <c r="B345" s="19" t="s">
        <v>6594</v>
      </c>
      <c r="C345">
        <v>11697539</v>
      </c>
      <c r="D345" t="s">
        <v>1724</v>
      </c>
      <c r="E345" t="s">
        <v>1409</v>
      </c>
      <c r="F345" t="s">
        <v>25</v>
      </c>
      <c r="G345" t="s">
        <v>26</v>
      </c>
      <c r="H345" t="s">
        <v>1725</v>
      </c>
      <c r="I345" t="s">
        <v>28</v>
      </c>
      <c r="J345" t="s">
        <v>29</v>
      </c>
      <c r="K345" t="s">
        <v>1726</v>
      </c>
      <c r="L345" t="s">
        <v>1727</v>
      </c>
      <c r="M345" t="s">
        <v>1728</v>
      </c>
      <c r="N345" t="s">
        <v>49</v>
      </c>
      <c r="O345" t="s">
        <v>50</v>
      </c>
      <c r="P345" t="s">
        <v>51</v>
      </c>
      <c r="Q345" t="s">
        <v>37</v>
      </c>
      <c r="R345" t="s">
        <v>37</v>
      </c>
      <c r="S345" t="s">
        <v>37</v>
      </c>
      <c r="T345" t="s">
        <v>37</v>
      </c>
      <c r="U345" t="s">
        <v>38</v>
      </c>
      <c r="V345" t="s">
        <v>39</v>
      </c>
      <c r="W345" t="s">
        <v>40</v>
      </c>
      <c r="X345" t="s">
        <v>41</v>
      </c>
      <c r="Y345" t="s">
        <v>42</v>
      </c>
      <c r="Z345" t="s">
        <v>37</v>
      </c>
      <c r="AA345" t="s">
        <v>37</v>
      </c>
      <c r="AB345" t="s">
        <v>37</v>
      </c>
      <c r="AC345" t="s">
        <v>1729</v>
      </c>
      <c r="AD345" t="s">
        <v>37</v>
      </c>
      <c r="AE345" t="s">
        <v>37</v>
      </c>
      <c r="AF345" s="19" t="s">
        <v>6343</v>
      </c>
      <c r="AG345" s="19">
        <v>9106027975</v>
      </c>
      <c r="AH345" t="str">
        <f t="shared" si="5"/>
        <v>9106027975-00017946</v>
      </c>
    </row>
    <row r="346" spans="1:34" x14ac:dyDescent="0.25">
      <c r="A346" s="19">
        <v>9106033580</v>
      </c>
      <c r="B346" s="19" t="s">
        <v>6790</v>
      </c>
      <c r="C346">
        <v>11697983</v>
      </c>
      <c r="D346" t="s">
        <v>1730</v>
      </c>
      <c r="E346" t="s">
        <v>1409</v>
      </c>
      <c r="F346" t="s">
        <v>25</v>
      </c>
      <c r="G346" t="s">
        <v>26</v>
      </c>
      <c r="H346" t="s">
        <v>1731</v>
      </c>
      <c r="I346" t="s">
        <v>28</v>
      </c>
      <c r="J346" t="s">
        <v>29</v>
      </c>
      <c r="K346" t="s">
        <v>146</v>
      </c>
      <c r="L346" t="s">
        <v>147</v>
      </c>
      <c r="M346" t="s">
        <v>148</v>
      </c>
      <c r="N346" t="s">
        <v>101</v>
      </c>
      <c r="O346" t="s">
        <v>102</v>
      </c>
      <c r="P346" t="s">
        <v>103</v>
      </c>
      <c r="Q346" t="s">
        <v>82</v>
      </c>
      <c r="R346" t="s">
        <v>37</v>
      </c>
      <c r="S346" t="s">
        <v>37</v>
      </c>
      <c r="T346" t="s">
        <v>37</v>
      </c>
      <c r="U346" t="s">
        <v>38</v>
      </c>
      <c r="V346" t="s">
        <v>39</v>
      </c>
      <c r="W346" t="s">
        <v>40</v>
      </c>
      <c r="X346" t="s">
        <v>41</v>
      </c>
      <c r="Y346" t="s">
        <v>42</v>
      </c>
      <c r="Z346" t="s">
        <v>37</v>
      </c>
      <c r="AA346" t="s">
        <v>37</v>
      </c>
      <c r="AB346" t="s">
        <v>37</v>
      </c>
      <c r="AC346" t="s">
        <v>1732</v>
      </c>
      <c r="AD346" t="s">
        <v>37</v>
      </c>
      <c r="AE346" t="s">
        <v>37</v>
      </c>
      <c r="AF346" s="19" t="s">
        <v>6343</v>
      </c>
      <c r="AG346" s="19">
        <v>9106033580</v>
      </c>
      <c r="AH346" t="str">
        <f t="shared" si="5"/>
        <v>9106033580-00033338</v>
      </c>
    </row>
    <row r="347" spans="1:34" x14ac:dyDescent="0.25">
      <c r="A347" s="19">
        <v>9106033074</v>
      </c>
      <c r="B347" s="19" t="s">
        <v>6778</v>
      </c>
      <c r="C347">
        <v>11699526</v>
      </c>
      <c r="D347" t="s">
        <v>1733</v>
      </c>
      <c r="E347" t="s">
        <v>1409</v>
      </c>
      <c r="F347" t="s">
        <v>25</v>
      </c>
      <c r="G347" t="s">
        <v>26</v>
      </c>
      <c r="H347" t="s">
        <v>1734</v>
      </c>
      <c r="I347" t="s">
        <v>28</v>
      </c>
      <c r="J347" t="s">
        <v>29</v>
      </c>
      <c r="K347" t="s">
        <v>1735</v>
      </c>
      <c r="L347" t="s">
        <v>1736</v>
      </c>
      <c r="M347" t="s">
        <v>1737</v>
      </c>
      <c r="N347" t="s">
        <v>33</v>
      </c>
      <c r="O347" t="s">
        <v>34</v>
      </c>
      <c r="P347" t="s">
        <v>35</v>
      </c>
      <c r="Q347" t="s">
        <v>36</v>
      </c>
      <c r="R347" t="s">
        <v>37</v>
      </c>
      <c r="S347" t="s">
        <v>37</v>
      </c>
      <c r="T347" t="s">
        <v>37</v>
      </c>
      <c r="U347" t="s">
        <v>38</v>
      </c>
      <c r="V347" t="s">
        <v>39</v>
      </c>
      <c r="W347" t="s">
        <v>40</v>
      </c>
      <c r="X347" t="s">
        <v>41</v>
      </c>
      <c r="Y347" t="s">
        <v>42</v>
      </c>
      <c r="Z347" t="s">
        <v>37</v>
      </c>
      <c r="AA347" t="s">
        <v>37</v>
      </c>
      <c r="AB347" t="s">
        <v>37</v>
      </c>
      <c r="AC347" t="s">
        <v>1738</v>
      </c>
      <c r="AD347" t="s">
        <v>37</v>
      </c>
      <c r="AE347" t="s">
        <v>37</v>
      </c>
      <c r="AF347" s="19" t="s">
        <v>6343</v>
      </c>
      <c r="AG347" s="19">
        <v>9106033074</v>
      </c>
      <c r="AH347" t="str">
        <f t="shared" si="5"/>
        <v>9106033074-00158893</v>
      </c>
    </row>
    <row r="348" spans="1:34" x14ac:dyDescent="0.25">
      <c r="A348" s="19">
        <v>9106031046</v>
      </c>
      <c r="B348" s="19" t="s">
        <v>6721</v>
      </c>
      <c r="C348">
        <v>11697645</v>
      </c>
      <c r="D348" t="s">
        <v>1739</v>
      </c>
      <c r="E348" t="s">
        <v>1409</v>
      </c>
      <c r="F348" t="s">
        <v>25</v>
      </c>
      <c r="G348" t="s">
        <v>26</v>
      </c>
      <c r="H348" t="s">
        <v>1740</v>
      </c>
      <c r="I348" t="s">
        <v>28</v>
      </c>
      <c r="J348" t="s">
        <v>29</v>
      </c>
      <c r="K348" t="s">
        <v>98</v>
      </c>
      <c r="L348" t="s">
        <v>99</v>
      </c>
      <c r="M348" t="s">
        <v>100</v>
      </c>
      <c r="N348" t="s">
        <v>49</v>
      </c>
      <c r="O348" t="s">
        <v>50</v>
      </c>
      <c r="P348" t="s">
        <v>51</v>
      </c>
      <c r="Q348" t="s">
        <v>37</v>
      </c>
      <c r="R348" t="s">
        <v>37</v>
      </c>
      <c r="S348" t="s">
        <v>37</v>
      </c>
      <c r="T348" t="s">
        <v>37</v>
      </c>
      <c r="U348" t="s">
        <v>38</v>
      </c>
      <c r="V348" t="s">
        <v>39</v>
      </c>
      <c r="W348" t="s">
        <v>40</v>
      </c>
      <c r="X348" t="s">
        <v>41</v>
      </c>
      <c r="Y348" t="s">
        <v>42</v>
      </c>
      <c r="Z348" t="s">
        <v>37</v>
      </c>
      <c r="AA348" t="s">
        <v>37</v>
      </c>
      <c r="AB348" t="s">
        <v>37</v>
      </c>
      <c r="AC348" t="s">
        <v>1741</v>
      </c>
      <c r="AD348" t="s">
        <v>37</v>
      </c>
      <c r="AE348" t="s">
        <v>37</v>
      </c>
      <c r="AF348" s="19" t="s">
        <v>6343</v>
      </c>
      <c r="AG348" s="19">
        <v>9106031046</v>
      </c>
      <c r="AH348" t="str">
        <f t="shared" si="5"/>
        <v>9106031046-00017996</v>
      </c>
    </row>
    <row r="349" spans="1:34" x14ac:dyDescent="0.25">
      <c r="A349" s="19">
        <v>9106029814</v>
      </c>
      <c r="B349" s="19" t="s">
        <v>6662</v>
      </c>
      <c r="C349">
        <v>11696307</v>
      </c>
      <c r="D349" t="s">
        <v>1742</v>
      </c>
      <c r="E349" t="s">
        <v>1409</v>
      </c>
      <c r="F349" t="s">
        <v>25</v>
      </c>
      <c r="G349" t="s">
        <v>26</v>
      </c>
      <c r="H349" t="s">
        <v>1743</v>
      </c>
      <c r="I349" t="s">
        <v>28</v>
      </c>
      <c r="J349" t="s">
        <v>29</v>
      </c>
      <c r="K349" t="s">
        <v>200</v>
      </c>
      <c r="L349" t="s">
        <v>201</v>
      </c>
      <c r="M349" t="s">
        <v>202</v>
      </c>
      <c r="N349" t="s">
        <v>1744</v>
      </c>
      <c r="O349" t="s">
        <v>1745</v>
      </c>
      <c r="P349" t="s">
        <v>1746</v>
      </c>
      <c r="Q349" t="s">
        <v>1747</v>
      </c>
      <c r="R349" t="s">
        <v>37</v>
      </c>
      <c r="S349" t="s">
        <v>37</v>
      </c>
      <c r="T349" t="s">
        <v>37</v>
      </c>
      <c r="U349" t="s">
        <v>38</v>
      </c>
      <c r="V349" t="s">
        <v>39</v>
      </c>
      <c r="W349" t="s">
        <v>40</v>
      </c>
      <c r="X349" t="s">
        <v>41</v>
      </c>
      <c r="Y349" t="s">
        <v>42</v>
      </c>
      <c r="Z349" t="s">
        <v>37</v>
      </c>
      <c r="AA349" t="s">
        <v>37</v>
      </c>
      <c r="AB349" t="s">
        <v>37</v>
      </c>
      <c r="AC349" t="s">
        <v>1748</v>
      </c>
      <c r="AD349" t="s">
        <v>37</v>
      </c>
      <c r="AE349" t="s">
        <v>37</v>
      </c>
      <c r="AF349" s="19" t="s">
        <v>6343</v>
      </c>
      <c r="AG349" s="19">
        <v>9106029814</v>
      </c>
      <c r="AH349" t="str">
        <f t="shared" si="5"/>
        <v>9106029814-00001001</v>
      </c>
    </row>
    <row r="350" spans="1:34" x14ac:dyDescent="0.25">
      <c r="A350" s="19">
        <v>9106030019</v>
      </c>
      <c r="B350" s="19" t="s">
        <v>6674</v>
      </c>
      <c r="C350">
        <v>11694286</v>
      </c>
      <c r="D350" t="s">
        <v>1749</v>
      </c>
      <c r="E350" t="s">
        <v>1409</v>
      </c>
      <c r="F350" t="s">
        <v>25</v>
      </c>
      <c r="G350" t="s">
        <v>26</v>
      </c>
      <c r="H350" t="s">
        <v>1750</v>
      </c>
      <c r="I350" t="s">
        <v>28</v>
      </c>
      <c r="J350" t="s">
        <v>29</v>
      </c>
      <c r="K350" t="s">
        <v>1751</v>
      </c>
      <c r="L350" t="s">
        <v>1752</v>
      </c>
      <c r="M350" t="s">
        <v>1753</v>
      </c>
      <c r="N350" t="s">
        <v>58</v>
      </c>
      <c r="O350" t="s">
        <v>59</v>
      </c>
      <c r="P350" t="s">
        <v>60</v>
      </c>
      <c r="Q350" t="s">
        <v>37</v>
      </c>
      <c r="R350" t="s">
        <v>37</v>
      </c>
      <c r="S350" t="s">
        <v>37</v>
      </c>
      <c r="T350" t="s">
        <v>37</v>
      </c>
      <c r="U350" t="s">
        <v>38</v>
      </c>
      <c r="V350" t="s">
        <v>39</v>
      </c>
      <c r="W350" t="s">
        <v>40</v>
      </c>
      <c r="X350" t="s">
        <v>41</v>
      </c>
      <c r="Y350" t="s">
        <v>42</v>
      </c>
      <c r="Z350" t="s">
        <v>37</v>
      </c>
      <c r="AA350" t="s">
        <v>37</v>
      </c>
      <c r="AB350" t="s">
        <v>37</v>
      </c>
      <c r="AC350" t="s">
        <v>1754</v>
      </c>
      <c r="AD350" t="s">
        <v>37</v>
      </c>
      <c r="AE350" t="s">
        <v>37</v>
      </c>
      <c r="AF350" s="19" t="s">
        <v>6343</v>
      </c>
      <c r="AG350" s="19">
        <v>9106030019</v>
      </c>
      <c r="AH350" t="str">
        <f t="shared" si="5"/>
        <v>9106030019-00477522</v>
      </c>
    </row>
    <row r="351" spans="1:34" x14ac:dyDescent="0.25">
      <c r="A351" s="19">
        <v>9106024317</v>
      </c>
      <c r="B351" s="19" t="s">
        <v>6449</v>
      </c>
      <c r="C351">
        <v>11697991</v>
      </c>
      <c r="D351" t="s">
        <v>1755</v>
      </c>
      <c r="E351" t="s">
        <v>1409</v>
      </c>
      <c r="F351" t="s">
        <v>25</v>
      </c>
      <c r="G351" t="s">
        <v>26</v>
      </c>
      <c r="H351" t="s">
        <v>1756</v>
      </c>
      <c r="I351" t="s">
        <v>28</v>
      </c>
      <c r="J351" t="s">
        <v>29</v>
      </c>
      <c r="K351" t="s">
        <v>146</v>
      </c>
      <c r="L351" t="s">
        <v>147</v>
      </c>
      <c r="M351" t="s">
        <v>148</v>
      </c>
      <c r="N351" t="s">
        <v>89</v>
      </c>
      <c r="O351" t="s">
        <v>90</v>
      </c>
      <c r="P351" t="s">
        <v>91</v>
      </c>
      <c r="Q351" t="s">
        <v>37</v>
      </c>
      <c r="R351" t="s">
        <v>37</v>
      </c>
      <c r="S351" t="s">
        <v>37</v>
      </c>
      <c r="T351" t="s">
        <v>37</v>
      </c>
      <c r="U351" t="s">
        <v>38</v>
      </c>
      <c r="V351" t="s">
        <v>39</v>
      </c>
      <c r="W351" t="s">
        <v>40</v>
      </c>
      <c r="X351" t="s">
        <v>41</v>
      </c>
      <c r="Y351" t="s">
        <v>42</v>
      </c>
      <c r="Z351" t="s">
        <v>37</v>
      </c>
      <c r="AA351" t="s">
        <v>37</v>
      </c>
      <c r="AB351" t="s">
        <v>37</v>
      </c>
      <c r="AC351" t="s">
        <v>1757</v>
      </c>
      <c r="AD351" t="s">
        <v>37</v>
      </c>
      <c r="AE351" t="s">
        <v>37</v>
      </c>
      <c r="AF351" s="19" t="s">
        <v>6343</v>
      </c>
      <c r="AG351" s="19">
        <v>9106024317</v>
      </c>
      <c r="AH351" t="str">
        <f t="shared" si="5"/>
        <v>9106024317-00037086</v>
      </c>
    </row>
    <row r="352" spans="1:34" x14ac:dyDescent="0.25">
      <c r="A352" s="19">
        <v>9106024255</v>
      </c>
      <c r="B352" s="19" t="s">
        <v>6448</v>
      </c>
      <c r="C352">
        <v>11697990</v>
      </c>
      <c r="D352" t="s">
        <v>1758</v>
      </c>
      <c r="E352" t="s">
        <v>1409</v>
      </c>
      <c r="F352" t="s">
        <v>25</v>
      </c>
      <c r="G352" t="s">
        <v>26</v>
      </c>
      <c r="H352" t="s">
        <v>1759</v>
      </c>
      <c r="I352" t="s">
        <v>28</v>
      </c>
      <c r="J352" t="s">
        <v>29</v>
      </c>
      <c r="K352" t="s">
        <v>125</v>
      </c>
      <c r="L352" t="s">
        <v>126</v>
      </c>
      <c r="M352" t="s">
        <v>127</v>
      </c>
      <c r="N352" t="s">
        <v>89</v>
      </c>
      <c r="O352" t="s">
        <v>90</v>
      </c>
      <c r="P352" t="s">
        <v>91</v>
      </c>
      <c r="Q352" t="s">
        <v>37</v>
      </c>
      <c r="R352" t="s">
        <v>37</v>
      </c>
      <c r="S352" t="s">
        <v>37</v>
      </c>
      <c r="T352" t="s">
        <v>37</v>
      </c>
      <c r="U352" t="s">
        <v>38</v>
      </c>
      <c r="V352" t="s">
        <v>39</v>
      </c>
      <c r="W352" t="s">
        <v>40</v>
      </c>
      <c r="X352" t="s">
        <v>41</v>
      </c>
      <c r="Y352" t="s">
        <v>42</v>
      </c>
      <c r="Z352" t="s">
        <v>37</v>
      </c>
      <c r="AA352" t="s">
        <v>37</v>
      </c>
      <c r="AB352" t="s">
        <v>37</v>
      </c>
      <c r="AC352" t="s">
        <v>1760</v>
      </c>
      <c r="AD352" t="s">
        <v>37</v>
      </c>
      <c r="AE352" t="s">
        <v>37</v>
      </c>
      <c r="AF352" s="19" t="s">
        <v>6343</v>
      </c>
      <c r="AG352" s="19">
        <v>9106024255</v>
      </c>
      <c r="AH352" t="str">
        <f t="shared" si="5"/>
        <v>9106024255-00037085</v>
      </c>
    </row>
    <row r="353" spans="1:34" x14ac:dyDescent="0.25">
      <c r="A353" s="19">
        <v>9106032443</v>
      </c>
      <c r="B353" s="19" t="s">
        <v>6755</v>
      </c>
      <c r="C353">
        <v>11695122</v>
      </c>
      <c r="D353" t="s">
        <v>1761</v>
      </c>
      <c r="E353" t="s">
        <v>1409</v>
      </c>
      <c r="F353" t="s">
        <v>25</v>
      </c>
      <c r="G353" t="s">
        <v>26</v>
      </c>
      <c r="H353" t="s">
        <v>1762</v>
      </c>
      <c r="I353" t="s">
        <v>28</v>
      </c>
      <c r="J353" t="s">
        <v>29</v>
      </c>
      <c r="K353" t="s">
        <v>1763</v>
      </c>
      <c r="L353" t="s">
        <v>1764</v>
      </c>
      <c r="M353" t="s">
        <v>1765</v>
      </c>
      <c r="N353" t="s">
        <v>58</v>
      </c>
      <c r="O353" t="s">
        <v>59</v>
      </c>
      <c r="P353" t="s">
        <v>60</v>
      </c>
      <c r="Q353" t="s">
        <v>37</v>
      </c>
      <c r="R353" t="s">
        <v>37</v>
      </c>
      <c r="S353" t="s">
        <v>37</v>
      </c>
      <c r="T353" t="s">
        <v>37</v>
      </c>
      <c r="U353" t="s">
        <v>38</v>
      </c>
      <c r="V353" t="s">
        <v>39</v>
      </c>
      <c r="W353" t="s">
        <v>40</v>
      </c>
      <c r="X353" t="s">
        <v>41</v>
      </c>
      <c r="Y353" t="s">
        <v>42</v>
      </c>
      <c r="Z353" t="s">
        <v>37</v>
      </c>
      <c r="AA353" t="s">
        <v>37</v>
      </c>
      <c r="AB353" t="s">
        <v>37</v>
      </c>
      <c r="AC353" t="s">
        <v>1766</v>
      </c>
      <c r="AD353" t="s">
        <v>37</v>
      </c>
      <c r="AE353" t="s">
        <v>37</v>
      </c>
      <c r="AF353" s="19" t="s">
        <v>6343</v>
      </c>
      <c r="AG353" s="19">
        <v>9106032443</v>
      </c>
      <c r="AH353" t="str">
        <f t="shared" si="5"/>
        <v>9106032443-00478323</v>
      </c>
    </row>
    <row r="354" spans="1:34" x14ac:dyDescent="0.25">
      <c r="A354" s="19">
        <v>9106030146</v>
      </c>
      <c r="B354" s="19" t="s">
        <v>6688</v>
      </c>
      <c r="C354">
        <v>11697478</v>
      </c>
      <c r="D354" t="s">
        <v>1767</v>
      </c>
      <c r="E354" t="s">
        <v>1409</v>
      </c>
      <c r="F354" t="s">
        <v>25</v>
      </c>
      <c r="G354" t="s">
        <v>26</v>
      </c>
      <c r="H354" t="s">
        <v>1768</v>
      </c>
      <c r="I354" t="s">
        <v>28</v>
      </c>
      <c r="J354" t="s">
        <v>29</v>
      </c>
      <c r="K354" t="s">
        <v>146</v>
      </c>
      <c r="L354" t="s">
        <v>147</v>
      </c>
      <c r="M354" t="s">
        <v>148</v>
      </c>
      <c r="N354" t="s">
        <v>356</v>
      </c>
      <c r="O354" t="s">
        <v>357</v>
      </c>
      <c r="P354" t="s">
        <v>358</v>
      </c>
      <c r="Q354" t="s">
        <v>37</v>
      </c>
      <c r="R354" t="s">
        <v>37</v>
      </c>
      <c r="S354" t="s">
        <v>37</v>
      </c>
      <c r="T354" t="s">
        <v>37</v>
      </c>
      <c r="U354" t="s">
        <v>38</v>
      </c>
      <c r="V354" t="s">
        <v>39</v>
      </c>
      <c r="W354" t="s">
        <v>40</v>
      </c>
      <c r="X354" t="s">
        <v>41</v>
      </c>
      <c r="Y354" t="s">
        <v>42</v>
      </c>
      <c r="Z354" t="s">
        <v>37</v>
      </c>
      <c r="AA354" t="s">
        <v>37</v>
      </c>
      <c r="AB354" t="s">
        <v>37</v>
      </c>
      <c r="AC354" t="s">
        <v>1769</v>
      </c>
      <c r="AD354" t="s">
        <v>37</v>
      </c>
      <c r="AE354" t="s">
        <v>37</v>
      </c>
      <c r="AF354" s="19" t="s">
        <v>6343</v>
      </c>
      <c r="AG354" s="19">
        <v>9106030146</v>
      </c>
      <c r="AH354" t="str">
        <f t="shared" si="5"/>
        <v>9106030146-00009637</v>
      </c>
    </row>
    <row r="355" spans="1:34" x14ac:dyDescent="0.25">
      <c r="A355" s="19">
        <v>9106032906</v>
      </c>
      <c r="B355" s="19" t="s">
        <v>6770</v>
      </c>
      <c r="C355">
        <v>11698092</v>
      </c>
      <c r="D355" t="s">
        <v>1770</v>
      </c>
      <c r="E355" t="s">
        <v>1409</v>
      </c>
      <c r="F355" t="s">
        <v>25</v>
      </c>
      <c r="G355" t="s">
        <v>26</v>
      </c>
      <c r="H355" t="s">
        <v>1771</v>
      </c>
      <c r="I355" t="s">
        <v>28</v>
      </c>
      <c r="J355" t="s">
        <v>29</v>
      </c>
      <c r="K355" t="s">
        <v>1772</v>
      </c>
      <c r="L355" t="s">
        <v>1773</v>
      </c>
      <c r="M355" t="s">
        <v>1774</v>
      </c>
      <c r="N355" t="s">
        <v>89</v>
      </c>
      <c r="O355" t="s">
        <v>90</v>
      </c>
      <c r="P355" t="s">
        <v>91</v>
      </c>
      <c r="Q355" t="s">
        <v>37</v>
      </c>
      <c r="R355" t="s">
        <v>37</v>
      </c>
      <c r="S355" t="s">
        <v>37</v>
      </c>
      <c r="T355" t="s">
        <v>37</v>
      </c>
      <c r="U355" t="s">
        <v>38</v>
      </c>
      <c r="V355" t="s">
        <v>39</v>
      </c>
      <c r="W355" t="s">
        <v>40</v>
      </c>
      <c r="X355" t="s">
        <v>41</v>
      </c>
      <c r="Y355" t="s">
        <v>42</v>
      </c>
      <c r="Z355" t="s">
        <v>37</v>
      </c>
      <c r="AA355" t="s">
        <v>37</v>
      </c>
      <c r="AB355" t="s">
        <v>37</v>
      </c>
      <c r="AC355" t="s">
        <v>1775</v>
      </c>
      <c r="AD355" t="s">
        <v>37</v>
      </c>
      <c r="AE355" t="s">
        <v>37</v>
      </c>
      <c r="AF355" s="19" t="s">
        <v>6343</v>
      </c>
      <c r="AG355" s="19">
        <v>9106032906</v>
      </c>
      <c r="AH355" t="str">
        <f t="shared" si="5"/>
        <v>9106032906-00037173</v>
      </c>
    </row>
    <row r="356" spans="1:34" x14ac:dyDescent="0.25">
      <c r="A356" s="19">
        <v>9106029536</v>
      </c>
      <c r="B356" s="19" t="s">
        <v>6651</v>
      </c>
      <c r="C356">
        <v>11699162</v>
      </c>
      <c r="D356" t="s">
        <v>1776</v>
      </c>
      <c r="E356" t="s">
        <v>1409</v>
      </c>
      <c r="F356" t="s">
        <v>25</v>
      </c>
      <c r="G356" t="s">
        <v>26</v>
      </c>
      <c r="H356" t="s">
        <v>1777</v>
      </c>
      <c r="I356" t="s">
        <v>28</v>
      </c>
      <c r="J356" t="s">
        <v>29</v>
      </c>
      <c r="K356" t="s">
        <v>146</v>
      </c>
      <c r="L356" t="s">
        <v>147</v>
      </c>
      <c r="M356" t="s">
        <v>148</v>
      </c>
      <c r="N356" t="s">
        <v>33</v>
      </c>
      <c r="O356" t="s">
        <v>34</v>
      </c>
      <c r="P356" t="s">
        <v>35</v>
      </c>
      <c r="Q356" t="s">
        <v>36</v>
      </c>
      <c r="R356" t="s">
        <v>37</v>
      </c>
      <c r="S356" t="s">
        <v>37</v>
      </c>
      <c r="T356" t="s">
        <v>37</v>
      </c>
      <c r="U356" t="s">
        <v>38</v>
      </c>
      <c r="V356" t="s">
        <v>39</v>
      </c>
      <c r="W356" t="s">
        <v>40</v>
      </c>
      <c r="X356" t="s">
        <v>41</v>
      </c>
      <c r="Y356" t="s">
        <v>42</v>
      </c>
      <c r="Z356" t="s">
        <v>37</v>
      </c>
      <c r="AA356" t="s">
        <v>37</v>
      </c>
      <c r="AB356" t="s">
        <v>37</v>
      </c>
      <c r="AC356" t="s">
        <v>1778</v>
      </c>
      <c r="AD356" t="s">
        <v>37</v>
      </c>
      <c r="AE356" t="s">
        <v>37</v>
      </c>
      <c r="AF356" s="19" t="s">
        <v>6343</v>
      </c>
      <c r="AG356" s="19">
        <v>9106029536</v>
      </c>
      <c r="AH356" t="str">
        <f t="shared" si="5"/>
        <v>9106029536-00158552</v>
      </c>
    </row>
    <row r="357" spans="1:34" x14ac:dyDescent="0.25">
      <c r="A357" s="19">
        <v>9106030875</v>
      </c>
      <c r="B357" s="19" t="s">
        <v>6713</v>
      </c>
      <c r="C357">
        <v>11694565</v>
      </c>
      <c r="D357" t="s">
        <v>1779</v>
      </c>
      <c r="E357" t="s">
        <v>1409</v>
      </c>
      <c r="F357" t="s">
        <v>25</v>
      </c>
      <c r="G357" t="s">
        <v>26</v>
      </c>
      <c r="H357" t="s">
        <v>1780</v>
      </c>
      <c r="I357" t="s">
        <v>28</v>
      </c>
      <c r="J357" t="s">
        <v>29</v>
      </c>
      <c r="K357" t="s">
        <v>1781</v>
      </c>
      <c r="L357" t="s">
        <v>1782</v>
      </c>
      <c r="M357" t="s">
        <v>1783</v>
      </c>
      <c r="N357" t="s">
        <v>58</v>
      </c>
      <c r="O357" t="s">
        <v>59</v>
      </c>
      <c r="P357" t="s">
        <v>60</v>
      </c>
      <c r="Q357" t="s">
        <v>37</v>
      </c>
      <c r="R357" t="s">
        <v>37</v>
      </c>
      <c r="S357" t="s">
        <v>37</v>
      </c>
      <c r="T357" t="s">
        <v>37</v>
      </c>
      <c r="U357" t="s">
        <v>38</v>
      </c>
      <c r="V357" t="s">
        <v>39</v>
      </c>
      <c r="W357" t="s">
        <v>40</v>
      </c>
      <c r="X357" t="s">
        <v>41</v>
      </c>
      <c r="Y357" t="s">
        <v>42</v>
      </c>
      <c r="Z357" t="s">
        <v>37</v>
      </c>
      <c r="AA357" t="s">
        <v>37</v>
      </c>
      <c r="AB357" t="s">
        <v>37</v>
      </c>
      <c r="AC357" t="s">
        <v>1784</v>
      </c>
      <c r="AD357" t="s">
        <v>37</v>
      </c>
      <c r="AE357" t="s">
        <v>37</v>
      </c>
      <c r="AF357" s="19" t="s">
        <v>6343</v>
      </c>
      <c r="AG357" s="19">
        <v>9106030875</v>
      </c>
      <c r="AH357" t="str">
        <f t="shared" si="5"/>
        <v>9106030875-00477792</v>
      </c>
    </row>
    <row r="358" spans="1:34" x14ac:dyDescent="0.25">
      <c r="A358" s="19">
        <v>9106031905</v>
      </c>
      <c r="B358" s="19" t="s">
        <v>6741</v>
      </c>
      <c r="C358">
        <v>11694934</v>
      </c>
      <c r="D358" t="s">
        <v>1785</v>
      </c>
      <c r="E358" t="s">
        <v>1409</v>
      </c>
      <c r="F358" t="s">
        <v>25</v>
      </c>
      <c r="G358" t="s">
        <v>26</v>
      </c>
      <c r="H358" t="s">
        <v>1786</v>
      </c>
      <c r="I358" t="s">
        <v>28</v>
      </c>
      <c r="J358" t="s">
        <v>29</v>
      </c>
      <c r="K358" t="s">
        <v>76</v>
      </c>
      <c r="L358" t="s">
        <v>77</v>
      </c>
      <c r="M358" t="s">
        <v>78</v>
      </c>
      <c r="N358" t="s">
        <v>58</v>
      </c>
      <c r="O358" t="s">
        <v>59</v>
      </c>
      <c r="P358" t="s">
        <v>60</v>
      </c>
      <c r="Q358" t="s">
        <v>37</v>
      </c>
      <c r="R358" t="s">
        <v>37</v>
      </c>
      <c r="S358" t="s">
        <v>37</v>
      </c>
      <c r="T358" t="s">
        <v>37</v>
      </c>
      <c r="U358" t="s">
        <v>38</v>
      </c>
      <c r="V358" t="s">
        <v>39</v>
      </c>
      <c r="W358" t="s">
        <v>40</v>
      </c>
      <c r="X358" t="s">
        <v>41</v>
      </c>
      <c r="Y358" t="s">
        <v>42</v>
      </c>
      <c r="Z358" t="s">
        <v>37</v>
      </c>
      <c r="AA358" t="s">
        <v>37</v>
      </c>
      <c r="AB358" t="s">
        <v>37</v>
      </c>
      <c r="AC358" t="s">
        <v>1787</v>
      </c>
      <c r="AD358" t="s">
        <v>37</v>
      </c>
      <c r="AE358" t="s">
        <v>37</v>
      </c>
      <c r="AF358" s="19" t="s">
        <v>6343</v>
      </c>
      <c r="AG358" s="19">
        <v>9106031905</v>
      </c>
      <c r="AH358" t="str">
        <f t="shared" si="5"/>
        <v>9106031905-00478143</v>
      </c>
    </row>
    <row r="359" spans="1:34" x14ac:dyDescent="0.25">
      <c r="A359" s="19">
        <v>9106030270</v>
      </c>
      <c r="B359" s="19" t="s">
        <v>6689</v>
      </c>
      <c r="C359">
        <v>11699259</v>
      </c>
      <c r="D359" t="s">
        <v>1788</v>
      </c>
      <c r="E359" t="s">
        <v>1409</v>
      </c>
      <c r="F359" t="s">
        <v>25</v>
      </c>
      <c r="G359" t="s">
        <v>26</v>
      </c>
      <c r="H359" t="s">
        <v>1789</v>
      </c>
      <c r="I359" t="s">
        <v>28</v>
      </c>
      <c r="J359" t="s">
        <v>29</v>
      </c>
      <c r="K359" t="s">
        <v>1790</v>
      </c>
      <c r="L359" t="s">
        <v>1791</v>
      </c>
      <c r="M359" t="s">
        <v>1792</v>
      </c>
      <c r="N359" t="s">
        <v>33</v>
      </c>
      <c r="O359" t="s">
        <v>34</v>
      </c>
      <c r="P359" t="s">
        <v>35</v>
      </c>
      <c r="Q359" t="s">
        <v>36</v>
      </c>
      <c r="R359" t="s">
        <v>37</v>
      </c>
      <c r="S359" t="s">
        <v>37</v>
      </c>
      <c r="T359" t="s">
        <v>37</v>
      </c>
      <c r="U359" t="s">
        <v>38</v>
      </c>
      <c r="V359" t="s">
        <v>39</v>
      </c>
      <c r="W359" t="s">
        <v>40</v>
      </c>
      <c r="X359" t="s">
        <v>41</v>
      </c>
      <c r="Y359" t="s">
        <v>42</v>
      </c>
      <c r="Z359" t="s">
        <v>37</v>
      </c>
      <c r="AA359" t="s">
        <v>37</v>
      </c>
      <c r="AB359" t="s">
        <v>37</v>
      </c>
      <c r="AC359" t="s">
        <v>1793</v>
      </c>
      <c r="AD359" t="s">
        <v>37</v>
      </c>
      <c r="AE359" t="s">
        <v>37</v>
      </c>
      <c r="AF359" s="19" t="s">
        <v>6343</v>
      </c>
      <c r="AG359" s="19">
        <v>9106030270</v>
      </c>
      <c r="AH359" t="str">
        <f t="shared" si="5"/>
        <v>9106030270-00158632</v>
      </c>
    </row>
    <row r="360" spans="1:34" x14ac:dyDescent="0.25">
      <c r="A360" s="19">
        <v>9106029581</v>
      </c>
      <c r="B360" s="19" t="s">
        <v>6652</v>
      </c>
      <c r="C360">
        <v>11696310</v>
      </c>
      <c r="D360" t="s">
        <v>1794</v>
      </c>
      <c r="E360" t="s">
        <v>1409</v>
      </c>
      <c r="F360" t="s">
        <v>25</v>
      </c>
      <c r="G360" t="s">
        <v>26</v>
      </c>
      <c r="H360" t="s">
        <v>1795</v>
      </c>
      <c r="I360" t="s">
        <v>28</v>
      </c>
      <c r="J360" t="s">
        <v>29</v>
      </c>
      <c r="K360" t="s">
        <v>1796</v>
      </c>
      <c r="L360" t="s">
        <v>1797</v>
      </c>
      <c r="M360" t="s">
        <v>1798</v>
      </c>
      <c r="N360" t="s">
        <v>1799</v>
      </c>
      <c r="O360" t="s">
        <v>1800</v>
      </c>
      <c r="P360" t="s">
        <v>1801</v>
      </c>
      <c r="Q360" t="s">
        <v>82</v>
      </c>
      <c r="R360" t="s">
        <v>37</v>
      </c>
      <c r="S360" t="s">
        <v>37</v>
      </c>
      <c r="T360" t="s">
        <v>37</v>
      </c>
      <c r="U360" t="s">
        <v>38</v>
      </c>
      <c r="V360" t="s">
        <v>39</v>
      </c>
      <c r="W360" t="s">
        <v>40</v>
      </c>
      <c r="X360" t="s">
        <v>41</v>
      </c>
      <c r="Y360" t="s">
        <v>42</v>
      </c>
      <c r="Z360" t="s">
        <v>37</v>
      </c>
      <c r="AA360" t="s">
        <v>37</v>
      </c>
      <c r="AB360" t="s">
        <v>37</v>
      </c>
      <c r="AC360" t="s">
        <v>1802</v>
      </c>
      <c r="AD360" t="s">
        <v>37</v>
      </c>
      <c r="AE360" t="s">
        <v>37</v>
      </c>
      <c r="AF360" s="19" t="s">
        <v>6343</v>
      </c>
      <c r="AG360" s="19">
        <v>9106029581</v>
      </c>
      <c r="AH360" t="str">
        <f t="shared" si="5"/>
        <v>9106029581-00003983</v>
      </c>
    </row>
    <row r="361" spans="1:34" x14ac:dyDescent="0.25">
      <c r="A361" s="19">
        <v>9106029553</v>
      </c>
      <c r="B361" s="19" t="s">
        <v>6650</v>
      </c>
      <c r="C361">
        <v>11699170</v>
      </c>
      <c r="D361" t="s">
        <v>1803</v>
      </c>
      <c r="E361" t="s">
        <v>1409</v>
      </c>
      <c r="F361" t="s">
        <v>25</v>
      </c>
      <c r="G361" t="s">
        <v>26</v>
      </c>
      <c r="H361" t="s">
        <v>1804</v>
      </c>
      <c r="I361" t="s">
        <v>28</v>
      </c>
      <c r="J361" t="s">
        <v>29</v>
      </c>
      <c r="K361" t="s">
        <v>1805</v>
      </c>
      <c r="L361" t="s">
        <v>1806</v>
      </c>
      <c r="M361" t="s">
        <v>1807</v>
      </c>
      <c r="N361" t="s">
        <v>33</v>
      </c>
      <c r="O361" t="s">
        <v>34</v>
      </c>
      <c r="P361" t="s">
        <v>35</v>
      </c>
      <c r="Q361" t="s">
        <v>36</v>
      </c>
      <c r="R361" t="s">
        <v>37</v>
      </c>
      <c r="S361" t="s">
        <v>37</v>
      </c>
      <c r="T361" t="s">
        <v>37</v>
      </c>
      <c r="U361" t="s">
        <v>38</v>
      </c>
      <c r="V361" t="s">
        <v>39</v>
      </c>
      <c r="W361" t="s">
        <v>40</v>
      </c>
      <c r="X361" t="s">
        <v>41</v>
      </c>
      <c r="Y361" t="s">
        <v>42</v>
      </c>
      <c r="Z361" t="s">
        <v>37</v>
      </c>
      <c r="AA361" t="s">
        <v>37</v>
      </c>
      <c r="AB361" t="s">
        <v>37</v>
      </c>
      <c r="AC361" t="s">
        <v>1808</v>
      </c>
      <c r="AD361" t="s">
        <v>37</v>
      </c>
      <c r="AE361" t="s">
        <v>37</v>
      </c>
      <c r="AF361" s="19" t="s">
        <v>6343</v>
      </c>
      <c r="AG361" s="19">
        <v>9106029553</v>
      </c>
      <c r="AH361" t="str">
        <f t="shared" si="5"/>
        <v>9106029553-00158558</v>
      </c>
    </row>
    <row r="362" spans="1:34" x14ac:dyDescent="0.25">
      <c r="A362" s="19">
        <v>9106029497</v>
      </c>
      <c r="B362" s="19" t="s">
        <v>6648</v>
      </c>
      <c r="C362">
        <v>11694094</v>
      </c>
      <c r="D362" t="s">
        <v>1809</v>
      </c>
      <c r="E362" t="s">
        <v>1409</v>
      </c>
      <c r="F362" t="s">
        <v>25</v>
      </c>
      <c r="G362" t="s">
        <v>26</v>
      </c>
      <c r="H362" t="s">
        <v>1810</v>
      </c>
      <c r="I362" t="s">
        <v>28</v>
      </c>
      <c r="J362" t="s">
        <v>29</v>
      </c>
      <c r="K362" t="s">
        <v>1811</v>
      </c>
      <c r="L362" t="s">
        <v>1812</v>
      </c>
      <c r="M362" t="s">
        <v>1813</v>
      </c>
      <c r="N362" t="s">
        <v>58</v>
      </c>
      <c r="O362" t="s">
        <v>59</v>
      </c>
      <c r="P362" t="s">
        <v>60</v>
      </c>
      <c r="Q362" t="s">
        <v>37</v>
      </c>
      <c r="R362" t="s">
        <v>37</v>
      </c>
      <c r="S362" t="s">
        <v>37</v>
      </c>
      <c r="T362" t="s">
        <v>37</v>
      </c>
      <c r="U362" t="s">
        <v>38</v>
      </c>
      <c r="V362" t="s">
        <v>39</v>
      </c>
      <c r="W362" t="s">
        <v>40</v>
      </c>
      <c r="X362" t="s">
        <v>41</v>
      </c>
      <c r="Y362" t="s">
        <v>42</v>
      </c>
      <c r="Z362" t="s">
        <v>37</v>
      </c>
      <c r="AA362" t="s">
        <v>37</v>
      </c>
      <c r="AB362" t="s">
        <v>37</v>
      </c>
      <c r="AC362" t="s">
        <v>1814</v>
      </c>
      <c r="AD362" t="s">
        <v>37</v>
      </c>
      <c r="AE362" t="s">
        <v>37</v>
      </c>
      <c r="AF362" s="19" t="s">
        <v>6343</v>
      </c>
      <c r="AG362" s="19">
        <v>9106029497</v>
      </c>
      <c r="AH362" t="str">
        <f t="shared" si="5"/>
        <v>9106029497-00477354</v>
      </c>
    </row>
    <row r="363" spans="1:34" x14ac:dyDescent="0.25">
      <c r="A363" s="19">
        <v>9106031920</v>
      </c>
      <c r="B363" s="19" t="s">
        <v>6743</v>
      </c>
      <c r="C363">
        <v>11694942</v>
      </c>
      <c r="D363" t="s">
        <v>1815</v>
      </c>
      <c r="E363" t="s">
        <v>1409</v>
      </c>
      <c r="F363" t="s">
        <v>25</v>
      </c>
      <c r="G363" t="s">
        <v>26</v>
      </c>
      <c r="H363" t="s">
        <v>1816</v>
      </c>
      <c r="I363" t="s">
        <v>28</v>
      </c>
      <c r="J363" t="s">
        <v>29</v>
      </c>
      <c r="K363" t="s">
        <v>368</v>
      </c>
      <c r="L363" t="s">
        <v>369</v>
      </c>
      <c r="M363" t="s">
        <v>370</v>
      </c>
      <c r="N363" t="s">
        <v>58</v>
      </c>
      <c r="O363" t="s">
        <v>59</v>
      </c>
      <c r="P363" t="s">
        <v>60</v>
      </c>
      <c r="Q363" t="s">
        <v>37</v>
      </c>
      <c r="R363" t="s">
        <v>37</v>
      </c>
      <c r="S363" t="s">
        <v>37</v>
      </c>
      <c r="T363" t="s">
        <v>37</v>
      </c>
      <c r="U363" t="s">
        <v>38</v>
      </c>
      <c r="V363" t="s">
        <v>39</v>
      </c>
      <c r="W363" t="s">
        <v>40</v>
      </c>
      <c r="X363" t="s">
        <v>41</v>
      </c>
      <c r="Y363" t="s">
        <v>42</v>
      </c>
      <c r="Z363" t="s">
        <v>37</v>
      </c>
      <c r="AA363" t="s">
        <v>37</v>
      </c>
      <c r="AB363" t="s">
        <v>37</v>
      </c>
      <c r="AC363" t="s">
        <v>1817</v>
      </c>
      <c r="AD363" t="s">
        <v>37</v>
      </c>
      <c r="AE363" t="s">
        <v>37</v>
      </c>
      <c r="AF363" s="19" t="s">
        <v>6343</v>
      </c>
      <c r="AG363" s="19">
        <v>9106031920</v>
      </c>
      <c r="AH363" t="str">
        <f t="shared" si="5"/>
        <v>9106031920-00478150</v>
      </c>
    </row>
    <row r="364" spans="1:34" x14ac:dyDescent="0.25">
      <c r="A364" s="19">
        <v>9106029791</v>
      </c>
      <c r="B364" s="19" t="s">
        <v>6660</v>
      </c>
      <c r="C364">
        <v>11699887</v>
      </c>
      <c r="D364" t="s">
        <v>1818</v>
      </c>
      <c r="E364" t="s">
        <v>1409</v>
      </c>
      <c r="F364" t="s">
        <v>25</v>
      </c>
      <c r="G364" t="s">
        <v>26</v>
      </c>
      <c r="H364" t="s">
        <v>1819</v>
      </c>
      <c r="I364" t="s">
        <v>28</v>
      </c>
      <c r="J364" t="s">
        <v>29</v>
      </c>
      <c r="K364" t="s">
        <v>1820</v>
      </c>
      <c r="L364" t="s">
        <v>1821</v>
      </c>
      <c r="M364" t="s">
        <v>1822</v>
      </c>
      <c r="N364" t="s">
        <v>666</v>
      </c>
      <c r="O364" t="s">
        <v>667</v>
      </c>
      <c r="P364" t="s">
        <v>668</v>
      </c>
      <c r="Q364" t="s">
        <v>82</v>
      </c>
      <c r="R364" t="s">
        <v>37</v>
      </c>
      <c r="S364" t="s">
        <v>37</v>
      </c>
      <c r="T364" t="s">
        <v>37</v>
      </c>
      <c r="U364" t="s">
        <v>38</v>
      </c>
      <c r="V364" t="s">
        <v>39</v>
      </c>
      <c r="W364" t="s">
        <v>40</v>
      </c>
      <c r="X364" t="s">
        <v>41</v>
      </c>
      <c r="Y364" t="s">
        <v>42</v>
      </c>
      <c r="Z364" t="s">
        <v>37</v>
      </c>
      <c r="AA364" t="s">
        <v>37</v>
      </c>
      <c r="AB364" t="s">
        <v>37</v>
      </c>
      <c r="AC364" t="s">
        <v>1823</v>
      </c>
      <c r="AD364" t="s">
        <v>37</v>
      </c>
      <c r="AE364" t="s">
        <v>37</v>
      </c>
      <c r="AF364" s="19" t="s">
        <v>6343</v>
      </c>
      <c r="AG364" s="19">
        <v>9106029791</v>
      </c>
      <c r="AH364" t="str">
        <f t="shared" si="5"/>
        <v>9106029791-00017133</v>
      </c>
    </row>
    <row r="365" spans="1:34" x14ac:dyDescent="0.25">
      <c r="A365" s="19">
        <v>9106030294</v>
      </c>
      <c r="B365" s="19" t="s">
        <v>6693</v>
      </c>
      <c r="C365">
        <v>11694383</v>
      </c>
      <c r="D365" t="s">
        <v>1824</v>
      </c>
      <c r="E365" t="s">
        <v>1409</v>
      </c>
      <c r="F365" t="s">
        <v>25</v>
      </c>
      <c r="G365" t="s">
        <v>26</v>
      </c>
      <c r="H365" t="s">
        <v>1825</v>
      </c>
      <c r="I365" t="s">
        <v>28</v>
      </c>
      <c r="J365" t="s">
        <v>29</v>
      </c>
      <c r="K365" t="s">
        <v>86</v>
      </c>
      <c r="L365" t="s">
        <v>87</v>
      </c>
      <c r="M365" t="s">
        <v>88</v>
      </c>
      <c r="N365" t="s">
        <v>58</v>
      </c>
      <c r="O365" t="s">
        <v>59</v>
      </c>
      <c r="P365" t="s">
        <v>60</v>
      </c>
      <c r="Q365" t="s">
        <v>37</v>
      </c>
      <c r="R365" t="s">
        <v>37</v>
      </c>
      <c r="S365" t="s">
        <v>37</v>
      </c>
      <c r="T365" t="s">
        <v>37</v>
      </c>
      <c r="U365" t="s">
        <v>38</v>
      </c>
      <c r="V365" t="s">
        <v>39</v>
      </c>
      <c r="W365" t="s">
        <v>40</v>
      </c>
      <c r="X365" t="s">
        <v>41</v>
      </c>
      <c r="Y365" t="s">
        <v>42</v>
      </c>
      <c r="Z365" t="s">
        <v>37</v>
      </c>
      <c r="AA365" t="s">
        <v>37</v>
      </c>
      <c r="AB365" t="s">
        <v>37</v>
      </c>
      <c r="AC365" t="s">
        <v>1826</v>
      </c>
      <c r="AD365" t="s">
        <v>37</v>
      </c>
      <c r="AE365" t="s">
        <v>37</v>
      </c>
      <c r="AF365" s="19" t="s">
        <v>6343</v>
      </c>
      <c r="AG365" s="19">
        <v>9106030294</v>
      </c>
      <c r="AH365" t="str">
        <f t="shared" si="5"/>
        <v>9106030294-00477617</v>
      </c>
    </row>
    <row r="366" spans="1:34" x14ac:dyDescent="0.25">
      <c r="A366" s="19">
        <v>9106030564</v>
      </c>
      <c r="B366" s="19" t="s">
        <v>6702</v>
      </c>
      <c r="C366">
        <v>11695767</v>
      </c>
      <c r="D366" t="s">
        <v>1827</v>
      </c>
      <c r="E366" t="s">
        <v>1409</v>
      </c>
      <c r="F366" t="s">
        <v>25</v>
      </c>
      <c r="G366" t="s">
        <v>26</v>
      </c>
      <c r="H366" t="s">
        <v>1828</v>
      </c>
      <c r="I366" t="s">
        <v>28</v>
      </c>
      <c r="J366" t="s">
        <v>29</v>
      </c>
      <c r="K366" t="s">
        <v>146</v>
      </c>
      <c r="L366" t="s">
        <v>147</v>
      </c>
      <c r="M366" t="s">
        <v>148</v>
      </c>
      <c r="N366" t="s">
        <v>759</v>
      </c>
      <c r="O366" t="s">
        <v>760</v>
      </c>
      <c r="P366" t="s">
        <v>761</v>
      </c>
      <c r="Q366" t="s">
        <v>37</v>
      </c>
      <c r="R366" t="s">
        <v>37</v>
      </c>
      <c r="S366" t="s">
        <v>37</v>
      </c>
      <c r="T366" t="s">
        <v>37</v>
      </c>
      <c r="U366" t="s">
        <v>38</v>
      </c>
      <c r="V366" t="s">
        <v>39</v>
      </c>
      <c r="W366" t="s">
        <v>40</v>
      </c>
      <c r="X366" t="s">
        <v>41</v>
      </c>
      <c r="Y366" t="s">
        <v>42</v>
      </c>
      <c r="Z366" t="s">
        <v>37</v>
      </c>
      <c r="AA366" t="s">
        <v>37</v>
      </c>
      <c r="AB366" t="s">
        <v>37</v>
      </c>
      <c r="AC366" t="s">
        <v>1829</v>
      </c>
      <c r="AD366" t="s">
        <v>37</v>
      </c>
      <c r="AE366" t="s">
        <v>37</v>
      </c>
      <c r="AF366" s="19" t="s">
        <v>6343</v>
      </c>
      <c r="AG366" s="19">
        <v>9106030564</v>
      </c>
      <c r="AH366" t="str">
        <f t="shared" si="5"/>
        <v>9106030564-00014818</v>
      </c>
    </row>
    <row r="367" spans="1:34" x14ac:dyDescent="0.25">
      <c r="A367" s="19">
        <v>9106030125</v>
      </c>
      <c r="B367" s="19" t="s">
        <v>6685</v>
      </c>
      <c r="C367">
        <v>11699889</v>
      </c>
      <c r="D367" t="s">
        <v>1830</v>
      </c>
      <c r="E367" t="s">
        <v>1409</v>
      </c>
      <c r="F367" t="s">
        <v>25</v>
      </c>
      <c r="G367" t="s">
        <v>26</v>
      </c>
      <c r="H367" t="s">
        <v>1831</v>
      </c>
      <c r="I367" t="s">
        <v>28</v>
      </c>
      <c r="J367" t="s">
        <v>29</v>
      </c>
      <c r="K367" t="s">
        <v>1832</v>
      </c>
      <c r="L367" t="s">
        <v>1833</v>
      </c>
      <c r="M367" t="s">
        <v>1834</v>
      </c>
      <c r="N367" t="s">
        <v>666</v>
      </c>
      <c r="O367" t="s">
        <v>667</v>
      </c>
      <c r="P367" t="s">
        <v>668</v>
      </c>
      <c r="Q367" t="s">
        <v>82</v>
      </c>
      <c r="R367" t="s">
        <v>37</v>
      </c>
      <c r="S367" t="s">
        <v>37</v>
      </c>
      <c r="T367" t="s">
        <v>37</v>
      </c>
      <c r="U367" t="s">
        <v>38</v>
      </c>
      <c r="V367" t="s">
        <v>39</v>
      </c>
      <c r="W367" t="s">
        <v>40</v>
      </c>
      <c r="X367" t="s">
        <v>41</v>
      </c>
      <c r="Y367" t="s">
        <v>42</v>
      </c>
      <c r="Z367" t="s">
        <v>37</v>
      </c>
      <c r="AA367" t="s">
        <v>37</v>
      </c>
      <c r="AB367" t="s">
        <v>37</v>
      </c>
      <c r="AC367" t="s">
        <v>1835</v>
      </c>
      <c r="AD367" t="s">
        <v>37</v>
      </c>
      <c r="AE367" t="s">
        <v>37</v>
      </c>
      <c r="AF367" s="19" t="s">
        <v>6343</v>
      </c>
      <c r="AG367" s="19">
        <v>9106030125</v>
      </c>
      <c r="AH367" t="str">
        <f t="shared" si="5"/>
        <v>9106030125-00017135</v>
      </c>
    </row>
    <row r="368" spans="1:34" x14ac:dyDescent="0.25">
      <c r="A368" s="19">
        <v>9106030887</v>
      </c>
      <c r="B368" s="19" t="s">
        <v>6712</v>
      </c>
      <c r="C368">
        <v>11694569</v>
      </c>
      <c r="D368" t="s">
        <v>1836</v>
      </c>
      <c r="E368" t="s">
        <v>1409</v>
      </c>
      <c r="F368" t="s">
        <v>25</v>
      </c>
      <c r="G368" t="s">
        <v>26</v>
      </c>
      <c r="H368" t="s">
        <v>1837</v>
      </c>
      <c r="I368" t="s">
        <v>28</v>
      </c>
      <c r="J368" t="s">
        <v>29</v>
      </c>
      <c r="K368" t="s">
        <v>146</v>
      </c>
      <c r="L368" t="s">
        <v>147</v>
      </c>
      <c r="M368" t="s">
        <v>148</v>
      </c>
      <c r="N368" t="s">
        <v>58</v>
      </c>
      <c r="O368" t="s">
        <v>59</v>
      </c>
      <c r="P368" t="s">
        <v>60</v>
      </c>
      <c r="Q368" t="s">
        <v>37</v>
      </c>
      <c r="R368" t="s">
        <v>37</v>
      </c>
      <c r="S368" t="s">
        <v>37</v>
      </c>
      <c r="T368" t="s">
        <v>37</v>
      </c>
      <c r="U368" t="s">
        <v>38</v>
      </c>
      <c r="V368" t="s">
        <v>39</v>
      </c>
      <c r="W368" t="s">
        <v>40</v>
      </c>
      <c r="X368" t="s">
        <v>41</v>
      </c>
      <c r="Y368" t="s">
        <v>42</v>
      </c>
      <c r="Z368" t="s">
        <v>37</v>
      </c>
      <c r="AA368" t="s">
        <v>37</v>
      </c>
      <c r="AB368" t="s">
        <v>37</v>
      </c>
      <c r="AC368" t="s">
        <v>1838</v>
      </c>
      <c r="AD368" t="s">
        <v>37</v>
      </c>
      <c r="AE368" t="s">
        <v>37</v>
      </c>
      <c r="AF368" s="19" t="s">
        <v>6343</v>
      </c>
      <c r="AG368" s="19">
        <v>9106030887</v>
      </c>
      <c r="AH368" t="str">
        <f t="shared" si="5"/>
        <v>9106030887-00477796</v>
      </c>
    </row>
    <row r="369" spans="1:34" x14ac:dyDescent="0.25">
      <c r="A369" s="19">
        <v>9106031879</v>
      </c>
      <c r="B369" s="19" t="s">
        <v>6739</v>
      </c>
      <c r="C369">
        <v>11697921</v>
      </c>
      <c r="D369" t="s">
        <v>1839</v>
      </c>
      <c r="E369" t="s">
        <v>1409</v>
      </c>
      <c r="F369" t="s">
        <v>25</v>
      </c>
      <c r="G369" t="s">
        <v>26</v>
      </c>
      <c r="H369" t="s">
        <v>1840</v>
      </c>
      <c r="I369" t="s">
        <v>28</v>
      </c>
      <c r="J369" t="s">
        <v>29</v>
      </c>
      <c r="K369" t="s">
        <v>221</v>
      </c>
      <c r="L369" t="s">
        <v>222</v>
      </c>
      <c r="M369" t="s">
        <v>223</v>
      </c>
      <c r="N369" t="s">
        <v>101</v>
      </c>
      <c r="O369" t="s">
        <v>102</v>
      </c>
      <c r="P369" t="s">
        <v>103</v>
      </c>
      <c r="Q369" t="s">
        <v>82</v>
      </c>
      <c r="R369" t="s">
        <v>37</v>
      </c>
      <c r="S369" t="s">
        <v>37</v>
      </c>
      <c r="T369" t="s">
        <v>37</v>
      </c>
      <c r="U369" t="s">
        <v>38</v>
      </c>
      <c r="V369" t="s">
        <v>39</v>
      </c>
      <c r="W369" t="s">
        <v>40</v>
      </c>
      <c r="X369" t="s">
        <v>41</v>
      </c>
      <c r="Y369" t="s">
        <v>42</v>
      </c>
      <c r="Z369" t="s">
        <v>37</v>
      </c>
      <c r="AA369" t="s">
        <v>37</v>
      </c>
      <c r="AB369" t="s">
        <v>37</v>
      </c>
      <c r="AC369" t="s">
        <v>1841</v>
      </c>
      <c r="AD369" t="s">
        <v>37</v>
      </c>
      <c r="AE369" t="s">
        <v>37</v>
      </c>
      <c r="AF369" s="19" t="s">
        <v>6343</v>
      </c>
      <c r="AG369" s="19">
        <v>9106031879</v>
      </c>
      <c r="AH369" t="str">
        <f t="shared" si="5"/>
        <v>9106031879-00033297</v>
      </c>
    </row>
    <row r="370" spans="1:34" x14ac:dyDescent="0.25">
      <c r="A370" s="19">
        <v>9106030226</v>
      </c>
      <c r="B370" s="19" t="s">
        <v>6692</v>
      </c>
      <c r="C370">
        <v>11699891</v>
      </c>
      <c r="D370" t="s">
        <v>1842</v>
      </c>
      <c r="E370" t="s">
        <v>1409</v>
      </c>
      <c r="F370" t="s">
        <v>25</v>
      </c>
      <c r="G370" t="s">
        <v>26</v>
      </c>
      <c r="H370" t="s">
        <v>1843</v>
      </c>
      <c r="I370" t="s">
        <v>28</v>
      </c>
      <c r="J370" t="s">
        <v>29</v>
      </c>
      <c r="K370" t="s">
        <v>134</v>
      </c>
      <c r="L370" t="s">
        <v>135</v>
      </c>
      <c r="M370" t="s">
        <v>136</v>
      </c>
      <c r="N370" t="s">
        <v>666</v>
      </c>
      <c r="O370" t="s">
        <v>667</v>
      </c>
      <c r="P370" t="s">
        <v>668</v>
      </c>
      <c r="Q370" t="s">
        <v>82</v>
      </c>
      <c r="R370" t="s">
        <v>37</v>
      </c>
      <c r="S370" t="s">
        <v>37</v>
      </c>
      <c r="T370" t="s">
        <v>37</v>
      </c>
      <c r="U370" t="s">
        <v>38</v>
      </c>
      <c r="V370" t="s">
        <v>39</v>
      </c>
      <c r="W370" t="s">
        <v>40</v>
      </c>
      <c r="X370" t="s">
        <v>41</v>
      </c>
      <c r="Y370" t="s">
        <v>42</v>
      </c>
      <c r="Z370" t="s">
        <v>37</v>
      </c>
      <c r="AA370" t="s">
        <v>37</v>
      </c>
      <c r="AB370" t="s">
        <v>37</v>
      </c>
      <c r="AC370" t="s">
        <v>1844</v>
      </c>
      <c r="AD370" t="s">
        <v>37</v>
      </c>
      <c r="AE370" t="s">
        <v>37</v>
      </c>
      <c r="AF370" s="19" t="s">
        <v>6343</v>
      </c>
      <c r="AG370" s="19">
        <v>9106030226</v>
      </c>
      <c r="AH370" t="str">
        <f t="shared" si="5"/>
        <v>9106030226-00017137</v>
      </c>
    </row>
    <row r="371" spans="1:34" x14ac:dyDescent="0.25">
      <c r="A371" s="19">
        <v>9106032151</v>
      </c>
      <c r="B371" s="19" t="s">
        <v>6748</v>
      </c>
      <c r="C371">
        <v>11695034</v>
      </c>
      <c r="D371" t="s">
        <v>1845</v>
      </c>
      <c r="E371" t="s">
        <v>1409</v>
      </c>
      <c r="F371" t="s">
        <v>25</v>
      </c>
      <c r="G371" t="s">
        <v>26</v>
      </c>
      <c r="H371" t="s">
        <v>1846</v>
      </c>
      <c r="I371" t="s">
        <v>28</v>
      </c>
      <c r="J371" t="s">
        <v>29</v>
      </c>
      <c r="K371" t="s">
        <v>1073</v>
      </c>
      <c r="L371" t="s">
        <v>1074</v>
      </c>
      <c r="M371" t="s">
        <v>1075</v>
      </c>
      <c r="N371" t="s">
        <v>58</v>
      </c>
      <c r="O371" t="s">
        <v>59</v>
      </c>
      <c r="P371" t="s">
        <v>60</v>
      </c>
      <c r="Q371" t="s">
        <v>37</v>
      </c>
      <c r="R371" t="s">
        <v>37</v>
      </c>
      <c r="S371" t="s">
        <v>37</v>
      </c>
      <c r="T371" t="s">
        <v>37</v>
      </c>
      <c r="U371" t="s">
        <v>38</v>
      </c>
      <c r="V371" t="s">
        <v>39</v>
      </c>
      <c r="W371" t="s">
        <v>40</v>
      </c>
      <c r="X371" t="s">
        <v>41</v>
      </c>
      <c r="Y371" t="s">
        <v>42</v>
      </c>
      <c r="Z371" t="s">
        <v>37</v>
      </c>
      <c r="AA371" t="s">
        <v>37</v>
      </c>
      <c r="AB371" t="s">
        <v>37</v>
      </c>
      <c r="AC371" t="s">
        <v>1847</v>
      </c>
      <c r="AD371" t="s">
        <v>37</v>
      </c>
      <c r="AE371" t="s">
        <v>37</v>
      </c>
      <c r="AF371" s="19" t="s">
        <v>6343</v>
      </c>
      <c r="AG371" s="19">
        <v>9106032151</v>
      </c>
      <c r="AH371" t="str">
        <f t="shared" si="5"/>
        <v>9106032151-00478239</v>
      </c>
    </row>
    <row r="372" spans="1:34" x14ac:dyDescent="0.25">
      <c r="A372" s="19">
        <v>9106030919</v>
      </c>
      <c r="B372" s="19" t="s">
        <v>6717</v>
      </c>
      <c r="C372">
        <v>11696038</v>
      </c>
      <c r="D372" t="s">
        <v>1848</v>
      </c>
      <c r="E372" t="s">
        <v>1409</v>
      </c>
      <c r="F372" t="s">
        <v>25</v>
      </c>
      <c r="G372" t="s">
        <v>26</v>
      </c>
      <c r="H372" t="s">
        <v>1849</v>
      </c>
      <c r="I372" t="s">
        <v>28</v>
      </c>
      <c r="J372" t="s">
        <v>29</v>
      </c>
      <c r="K372" t="s">
        <v>146</v>
      </c>
      <c r="L372" t="s">
        <v>147</v>
      </c>
      <c r="M372" t="s">
        <v>148</v>
      </c>
      <c r="N372" t="s">
        <v>79</v>
      </c>
      <c r="O372" t="s">
        <v>80</v>
      </c>
      <c r="P372" t="s">
        <v>81</v>
      </c>
      <c r="Q372" t="s">
        <v>82</v>
      </c>
      <c r="R372" t="s">
        <v>37</v>
      </c>
      <c r="S372" t="s">
        <v>37</v>
      </c>
      <c r="T372" t="s">
        <v>37</v>
      </c>
      <c r="U372" t="s">
        <v>38</v>
      </c>
      <c r="V372" t="s">
        <v>39</v>
      </c>
      <c r="W372" t="s">
        <v>40</v>
      </c>
      <c r="X372" t="s">
        <v>41</v>
      </c>
      <c r="Y372" t="s">
        <v>42</v>
      </c>
      <c r="Z372" t="s">
        <v>37</v>
      </c>
      <c r="AA372" t="s">
        <v>37</v>
      </c>
      <c r="AB372" t="s">
        <v>37</v>
      </c>
      <c r="AC372" t="s">
        <v>1850</v>
      </c>
      <c r="AD372" t="s">
        <v>37</v>
      </c>
      <c r="AE372" t="s">
        <v>37</v>
      </c>
      <c r="AF372" s="19" t="s">
        <v>6343</v>
      </c>
      <c r="AG372" s="19">
        <v>9106030919</v>
      </c>
      <c r="AH372" t="str">
        <f t="shared" si="5"/>
        <v>9106030919-00047072</v>
      </c>
    </row>
    <row r="373" spans="1:34" x14ac:dyDescent="0.25">
      <c r="A373" s="19">
        <v>9106031857</v>
      </c>
      <c r="B373" s="19" t="s">
        <v>6737</v>
      </c>
      <c r="C373">
        <v>11697400</v>
      </c>
      <c r="D373" t="s">
        <v>1851</v>
      </c>
      <c r="E373" t="s">
        <v>1409</v>
      </c>
      <c r="F373" t="s">
        <v>25</v>
      </c>
      <c r="G373" t="s">
        <v>26</v>
      </c>
      <c r="H373" t="s">
        <v>623</v>
      </c>
      <c r="I373" t="s">
        <v>28</v>
      </c>
      <c r="J373" t="s">
        <v>29</v>
      </c>
      <c r="K373" t="s">
        <v>146</v>
      </c>
      <c r="L373" t="s">
        <v>147</v>
      </c>
      <c r="M373" t="s">
        <v>148</v>
      </c>
      <c r="N373" t="s">
        <v>481</v>
      </c>
      <c r="O373" t="s">
        <v>482</v>
      </c>
      <c r="P373" t="s">
        <v>483</v>
      </c>
      <c r="Q373" t="s">
        <v>82</v>
      </c>
      <c r="R373" t="s">
        <v>37</v>
      </c>
      <c r="S373" t="s">
        <v>37</v>
      </c>
      <c r="T373" t="s">
        <v>37</v>
      </c>
      <c r="U373" t="s">
        <v>38</v>
      </c>
      <c r="V373" t="s">
        <v>39</v>
      </c>
      <c r="W373" t="s">
        <v>40</v>
      </c>
      <c r="X373" t="s">
        <v>41</v>
      </c>
      <c r="Y373" t="s">
        <v>42</v>
      </c>
      <c r="Z373" t="s">
        <v>37</v>
      </c>
      <c r="AA373" t="s">
        <v>37</v>
      </c>
      <c r="AB373" t="s">
        <v>37</v>
      </c>
      <c r="AC373" t="s">
        <v>1852</v>
      </c>
      <c r="AD373" t="s">
        <v>37</v>
      </c>
      <c r="AE373" t="s">
        <v>37</v>
      </c>
      <c r="AF373" s="19" t="s">
        <v>6343</v>
      </c>
      <c r="AG373" s="19">
        <v>9106031857</v>
      </c>
      <c r="AH373" t="str">
        <f t="shared" si="5"/>
        <v>9106031857-00010824</v>
      </c>
    </row>
    <row r="374" spans="1:34" x14ac:dyDescent="0.25">
      <c r="A374" s="19">
        <v>9106028672</v>
      </c>
      <c r="B374" s="19" t="s">
        <v>6622</v>
      </c>
      <c r="C374">
        <v>11693799</v>
      </c>
      <c r="D374" t="s">
        <v>1853</v>
      </c>
      <c r="E374" t="s">
        <v>1409</v>
      </c>
      <c r="F374" t="s">
        <v>25</v>
      </c>
      <c r="G374" t="s">
        <v>26</v>
      </c>
      <c r="H374" t="s">
        <v>1854</v>
      </c>
      <c r="I374" t="s">
        <v>28</v>
      </c>
      <c r="J374" t="s">
        <v>29</v>
      </c>
      <c r="K374" t="s">
        <v>1151</v>
      </c>
      <c r="L374" t="s">
        <v>1152</v>
      </c>
      <c r="M374" t="s">
        <v>1153</v>
      </c>
      <c r="N374" t="s">
        <v>58</v>
      </c>
      <c r="O374" t="s">
        <v>59</v>
      </c>
      <c r="P374" t="s">
        <v>60</v>
      </c>
      <c r="Q374" t="s">
        <v>37</v>
      </c>
      <c r="R374" t="s">
        <v>37</v>
      </c>
      <c r="S374" t="s">
        <v>37</v>
      </c>
      <c r="T374" t="s">
        <v>37</v>
      </c>
      <c r="U374" t="s">
        <v>38</v>
      </c>
      <c r="V374" t="s">
        <v>39</v>
      </c>
      <c r="W374" t="s">
        <v>40</v>
      </c>
      <c r="X374" t="s">
        <v>41</v>
      </c>
      <c r="Y374" t="s">
        <v>42</v>
      </c>
      <c r="Z374" t="s">
        <v>37</v>
      </c>
      <c r="AA374" t="s">
        <v>37</v>
      </c>
      <c r="AB374" t="s">
        <v>37</v>
      </c>
      <c r="AC374" t="s">
        <v>1855</v>
      </c>
      <c r="AD374" t="s">
        <v>37</v>
      </c>
      <c r="AE374" t="s">
        <v>37</v>
      </c>
      <c r="AF374" s="19" t="s">
        <v>6343</v>
      </c>
      <c r="AG374" s="19">
        <v>9106028672</v>
      </c>
      <c r="AH374" t="str">
        <f t="shared" si="5"/>
        <v>9106028672-00477103</v>
      </c>
    </row>
    <row r="375" spans="1:34" x14ac:dyDescent="0.25">
      <c r="A375" s="19">
        <v>9106030042</v>
      </c>
      <c r="B375" s="19" t="s">
        <v>6682</v>
      </c>
      <c r="C375">
        <v>11694298</v>
      </c>
      <c r="D375" t="s">
        <v>1856</v>
      </c>
      <c r="E375" t="s">
        <v>1409</v>
      </c>
      <c r="F375" t="s">
        <v>25</v>
      </c>
      <c r="G375" t="s">
        <v>26</v>
      </c>
      <c r="H375" t="s">
        <v>1857</v>
      </c>
      <c r="I375" t="s">
        <v>28</v>
      </c>
      <c r="J375" t="s">
        <v>29</v>
      </c>
      <c r="K375" t="s">
        <v>146</v>
      </c>
      <c r="L375" t="s">
        <v>147</v>
      </c>
      <c r="M375" t="s">
        <v>148</v>
      </c>
      <c r="N375" t="s">
        <v>58</v>
      </c>
      <c r="O375" t="s">
        <v>59</v>
      </c>
      <c r="P375" t="s">
        <v>60</v>
      </c>
      <c r="Q375" t="s">
        <v>37</v>
      </c>
      <c r="R375" t="s">
        <v>37</v>
      </c>
      <c r="S375" t="s">
        <v>37</v>
      </c>
      <c r="T375" t="s">
        <v>37</v>
      </c>
      <c r="U375" t="s">
        <v>38</v>
      </c>
      <c r="V375" t="s">
        <v>39</v>
      </c>
      <c r="W375" t="s">
        <v>40</v>
      </c>
      <c r="X375" t="s">
        <v>41</v>
      </c>
      <c r="Y375" t="s">
        <v>42</v>
      </c>
      <c r="Z375" t="s">
        <v>37</v>
      </c>
      <c r="AA375" t="s">
        <v>37</v>
      </c>
      <c r="AB375" t="s">
        <v>37</v>
      </c>
      <c r="AC375" t="s">
        <v>1858</v>
      </c>
      <c r="AD375" t="s">
        <v>37</v>
      </c>
      <c r="AE375" t="s">
        <v>37</v>
      </c>
      <c r="AF375" s="19" t="s">
        <v>6343</v>
      </c>
      <c r="AG375" s="19">
        <v>9106030042</v>
      </c>
      <c r="AH375" t="str">
        <f t="shared" si="5"/>
        <v>9106030042-00477534</v>
      </c>
    </row>
    <row r="376" spans="1:34" x14ac:dyDescent="0.25">
      <c r="A376" s="19">
        <v>9106032034</v>
      </c>
      <c r="B376" s="19" t="s">
        <v>6745</v>
      </c>
      <c r="C376">
        <v>11697404</v>
      </c>
      <c r="D376" t="s">
        <v>1859</v>
      </c>
      <c r="E376" t="s">
        <v>1409</v>
      </c>
      <c r="F376" t="s">
        <v>25</v>
      </c>
      <c r="G376" t="s">
        <v>26</v>
      </c>
      <c r="H376" t="s">
        <v>653</v>
      </c>
      <c r="I376" t="s">
        <v>28</v>
      </c>
      <c r="J376" t="s">
        <v>29</v>
      </c>
      <c r="K376" t="s">
        <v>167</v>
      </c>
      <c r="L376" t="s">
        <v>168</v>
      </c>
      <c r="M376" t="s">
        <v>169</v>
      </c>
      <c r="N376" t="s">
        <v>481</v>
      </c>
      <c r="O376" t="s">
        <v>482</v>
      </c>
      <c r="P376" t="s">
        <v>483</v>
      </c>
      <c r="Q376" t="s">
        <v>82</v>
      </c>
      <c r="R376" t="s">
        <v>37</v>
      </c>
      <c r="S376" t="s">
        <v>37</v>
      </c>
      <c r="T376" t="s">
        <v>37</v>
      </c>
      <c r="U376" t="s">
        <v>38</v>
      </c>
      <c r="V376" t="s">
        <v>39</v>
      </c>
      <c r="W376" t="s">
        <v>40</v>
      </c>
      <c r="X376" t="s">
        <v>41</v>
      </c>
      <c r="Y376" t="s">
        <v>42</v>
      </c>
      <c r="Z376" t="s">
        <v>37</v>
      </c>
      <c r="AA376" t="s">
        <v>37</v>
      </c>
      <c r="AB376" t="s">
        <v>37</v>
      </c>
      <c r="AC376" t="s">
        <v>1860</v>
      </c>
      <c r="AD376" t="s">
        <v>37</v>
      </c>
      <c r="AE376" t="s">
        <v>37</v>
      </c>
      <c r="AF376" s="19" t="s">
        <v>6343</v>
      </c>
      <c r="AG376" s="19">
        <v>9106032034</v>
      </c>
      <c r="AH376" t="str">
        <f t="shared" si="5"/>
        <v>9106032034-00010826</v>
      </c>
    </row>
    <row r="377" spans="1:34" x14ac:dyDescent="0.25">
      <c r="A377" s="19">
        <v>9106033272</v>
      </c>
      <c r="B377" s="19" t="s">
        <v>6784</v>
      </c>
      <c r="C377">
        <v>11698097</v>
      </c>
      <c r="D377" t="s">
        <v>1861</v>
      </c>
      <c r="E377" t="s">
        <v>1409</v>
      </c>
      <c r="F377" t="s">
        <v>25</v>
      </c>
      <c r="G377" t="s">
        <v>26</v>
      </c>
      <c r="H377" t="s">
        <v>1862</v>
      </c>
      <c r="I377" t="s">
        <v>28</v>
      </c>
      <c r="J377" t="s">
        <v>29</v>
      </c>
      <c r="K377" t="s">
        <v>633</v>
      </c>
      <c r="L377" t="s">
        <v>634</v>
      </c>
      <c r="M377" t="s">
        <v>635</v>
      </c>
      <c r="N377" t="s">
        <v>89</v>
      </c>
      <c r="O377" t="s">
        <v>90</v>
      </c>
      <c r="P377" t="s">
        <v>91</v>
      </c>
      <c r="Q377" t="s">
        <v>37</v>
      </c>
      <c r="R377" t="s">
        <v>37</v>
      </c>
      <c r="S377" t="s">
        <v>37</v>
      </c>
      <c r="T377" t="s">
        <v>37</v>
      </c>
      <c r="U377" t="s">
        <v>38</v>
      </c>
      <c r="V377" t="s">
        <v>39</v>
      </c>
      <c r="W377" t="s">
        <v>40</v>
      </c>
      <c r="X377" t="s">
        <v>41</v>
      </c>
      <c r="Y377" t="s">
        <v>42</v>
      </c>
      <c r="Z377" t="s">
        <v>37</v>
      </c>
      <c r="AA377" t="s">
        <v>37</v>
      </c>
      <c r="AB377" t="s">
        <v>37</v>
      </c>
      <c r="AC377" t="s">
        <v>1863</v>
      </c>
      <c r="AD377" t="s">
        <v>37</v>
      </c>
      <c r="AE377" t="s">
        <v>37</v>
      </c>
      <c r="AF377" s="19" t="s">
        <v>6343</v>
      </c>
      <c r="AG377" s="19">
        <v>9106033272</v>
      </c>
      <c r="AH377" t="str">
        <f t="shared" si="5"/>
        <v>9106033272-00037177</v>
      </c>
    </row>
    <row r="378" spans="1:34" x14ac:dyDescent="0.25">
      <c r="A378" s="19">
        <v>9106030404</v>
      </c>
      <c r="B378" s="19" t="s">
        <v>6695</v>
      </c>
      <c r="C378">
        <v>11699893</v>
      </c>
      <c r="D378" t="s">
        <v>1864</v>
      </c>
      <c r="E378" t="s">
        <v>1409</v>
      </c>
      <c r="F378" t="s">
        <v>25</v>
      </c>
      <c r="G378" t="s">
        <v>26</v>
      </c>
      <c r="H378" t="s">
        <v>1865</v>
      </c>
      <c r="I378" t="s">
        <v>28</v>
      </c>
      <c r="J378" t="s">
        <v>29</v>
      </c>
      <c r="K378" t="s">
        <v>1173</v>
      </c>
      <c r="L378" t="s">
        <v>1174</v>
      </c>
      <c r="M378" t="s">
        <v>1175</v>
      </c>
      <c r="N378" t="s">
        <v>666</v>
      </c>
      <c r="O378" t="s">
        <v>667</v>
      </c>
      <c r="P378" t="s">
        <v>668</v>
      </c>
      <c r="Q378" t="s">
        <v>82</v>
      </c>
      <c r="R378" t="s">
        <v>37</v>
      </c>
      <c r="S378" t="s">
        <v>37</v>
      </c>
      <c r="T378" t="s">
        <v>37</v>
      </c>
      <c r="U378" t="s">
        <v>38</v>
      </c>
      <c r="V378" t="s">
        <v>39</v>
      </c>
      <c r="W378" t="s">
        <v>40</v>
      </c>
      <c r="X378" t="s">
        <v>41</v>
      </c>
      <c r="Y378" t="s">
        <v>42</v>
      </c>
      <c r="Z378" t="s">
        <v>37</v>
      </c>
      <c r="AA378" t="s">
        <v>37</v>
      </c>
      <c r="AB378" t="s">
        <v>37</v>
      </c>
      <c r="AC378" t="s">
        <v>1866</v>
      </c>
      <c r="AD378" t="s">
        <v>37</v>
      </c>
      <c r="AE378" t="s">
        <v>37</v>
      </c>
      <c r="AF378" s="19" t="s">
        <v>6343</v>
      </c>
      <c r="AG378" s="19">
        <v>9106030404</v>
      </c>
      <c r="AH378" t="str">
        <f t="shared" si="5"/>
        <v>9106030404-00017139</v>
      </c>
    </row>
    <row r="379" spans="1:34" x14ac:dyDescent="0.25">
      <c r="A379" s="19">
        <v>9106033100</v>
      </c>
      <c r="B379" s="19" t="s">
        <v>6779</v>
      </c>
      <c r="C379">
        <v>11698675</v>
      </c>
      <c r="D379" t="s">
        <v>1867</v>
      </c>
      <c r="E379" t="s">
        <v>1409</v>
      </c>
      <c r="F379" t="s">
        <v>25</v>
      </c>
      <c r="G379" t="s">
        <v>26</v>
      </c>
      <c r="H379" t="s">
        <v>1868</v>
      </c>
      <c r="I379" t="s">
        <v>28</v>
      </c>
      <c r="J379" t="s">
        <v>29</v>
      </c>
      <c r="K379" t="s">
        <v>347</v>
      </c>
      <c r="L379" t="s">
        <v>348</v>
      </c>
      <c r="M379" t="s">
        <v>349</v>
      </c>
      <c r="N379" t="s">
        <v>810</v>
      </c>
      <c r="O379" t="s">
        <v>811</v>
      </c>
      <c r="P379" t="s">
        <v>812</v>
      </c>
      <c r="Q379" t="s">
        <v>82</v>
      </c>
      <c r="R379" t="s">
        <v>37</v>
      </c>
      <c r="S379" t="s">
        <v>37</v>
      </c>
      <c r="T379" t="s">
        <v>37</v>
      </c>
      <c r="U379" t="s">
        <v>38</v>
      </c>
      <c r="V379" t="s">
        <v>39</v>
      </c>
      <c r="W379" t="s">
        <v>40</v>
      </c>
      <c r="X379" t="s">
        <v>41</v>
      </c>
      <c r="Y379" t="s">
        <v>42</v>
      </c>
      <c r="Z379" t="s">
        <v>37</v>
      </c>
      <c r="AA379" t="s">
        <v>37</v>
      </c>
      <c r="AB379" t="s">
        <v>37</v>
      </c>
      <c r="AC379" t="s">
        <v>1869</v>
      </c>
      <c r="AD379" t="s">
        <v>37</v>
      </c>
      <c r="AE379" t="s">
        <v>37</v>
      </c>
      <c r="AF379" s="19" t="s">
        <v>6343</v>
      </c>
      <c r="AG379" s="19">
        <v>9106033100</v>
      </c>
      <c r="AH379" t="str">
        <f t="shared" si="5"/>
        <v>9106033100-00015698</v>
      </c>
    </row>
    <row r="380" spans="1:34" x14ac:dyDescent="0.25">
      <c r="A380" s="19">
        <v>9106033088</v>
      </c>
      <c r="B380" s="19" t="s">
        <v>6776</v>
      </c>
      <c r="C380">
        <v>11695319</v>
      </c>
      <c r="D380" t="s">
        <v>1870</v>
      </c>
      <c r="E380" t="s">
        <v>1409</v>
      </c>
      <c r="F380" t="s">
        <v>25</v>
      </c>
      <c r="G380" t="s">
        <v>26</v>
      </c>
      <c r="H380" t="s">
        <v>1871</v>
      </c>
      <c r="I380" t="s">
        <v>28</v>
      </c>
      <c r="J380" t="s">
        <v>29</v>
      </c>
      <c r="K380" t="s">
        <v>146</v>
      </c>
      <c r="L380" t="s">
        <v>147</v>
      </c>
      <c r="M380" t="s">
        <v>148</v>
      </c>
      <c r="N380" t="s">
        <v>58</v>
      </c>
      <c r="O380" t="s">
        <v>59</v>
      </c>
      <c r="P380" t="s">
        <v>60</v>
      </c>
      <c r="Q380" t="s">
        <v>37</v>
      </c>
      <c r="R380" t="s">
        <v>37</v>
      </c>
      <c r="S380" t="s">
        <v>37</v>
      </c>
      <c r="T380" t="s">
        <v>37</v>
      </c>
      <c r="U380" t="s">
        <v>38</v>
      </c>
      <c r="V380" t="s">
        <v>39</v>
      </c>
      <c r="W380" t="s">
        <v>40</v>
      </c>
      <c r="X380" t="s">
        <v>41</v>
      </c>
      <c r="Y380" t="s">
        <v>42</v>
      </c>
      <c r="Z380" t="s">
        <v>37</v>
      </c>
      <c r="AA380" t="s">
        <v>37</v>
      </c>
      <c r="AB380" t="s">
        <v>37</v>
      </c>
      <c r="AC380" t="s">
        <v>1872</v>
      </c>
      <c r="AD380" t="s">
        <v>37</v>
      </c>
      <c r="AE380" t="s">
        <v>37</v>
      </c>
      <c r="AF380" s="19" t="s">
        <v>6343</v>
      </c>
      <c r="AG380" s="19">
        <v>9106033088</v>
      </c>
      <c r="AH380" t="str">
        <f t="shared" si="5"/>
        <v>9106033088-00478512</v>
      </c>
    </row>
    <row r="381" spans="1:34" x14ac:dyDescent="0.25">
      <c r="A381" s="19">
        <v>9106032975</v>
      </c>
      <c r="B381" s="19" t="s">
        <v>6773</v>
      </c>
      <c r="C381">
        <v>11696139</v>
      </c>
      <c r="D381" t="s">
        <v>1873</v>
      </c>
      <c r="E381" t="s">
        <v>1409</v>
      </c>
      <c r="F381" t="s">
        <v>25</v>
      </c>
      <c r="G381" t="s">
        <v>26</v>
      </c>
      <c r="H381" t="s">
        <v>1874</v>
      </c>
      <c r="I381" t="s">
        <v>28</v>
      </c>
      <c r="J381" t="s">
        <v>29</v>
      </c>
      <c r="K381" t="s">
        <v>30</v>
      </c>
      <c r="L381" t="s">
        <v>31</v>
      </c>
      <c r="M381" t="s">
        <v>32</v>
      </c>
      <c r="N381" t="s">
        <v>79</v>
      </c>
      <c r="O381" t="s">
        <v>80</v>
      </c>
      <c r="P381" t="s">
        <v>81</v>
      </c>
      <c r="Q381" t="s">
        <v>82</v>
      </c>
      <c r="R381" t="s">
        <v>37</v>
      </c>
      <c r="S381" t="s">
        <v>37</v>
      </c>
      <c r="T381" t="s">
        <v>37</v>
      </c>
      <c r="U381" t="s">
        <v>38</v>
      </c>
      <c r="V381" t="s">
        <v>39</v>
      </c>
      <c r="W381" t="s">
        <v>40</v>
      </c>
      <c r="X381" t="s">
        <v>41</v>
      </c>
      <c r="Y381" t="s">
        <v>42</v>
      </c>
      <c r="Z381" t="s">
        <v>37</v>
      </c>
      <c r="AA381" t="s">
        <v>37</v>
      </c>
      <c r="AB381" t="s">
        <v>37</v>
      </c>
      <c r="AC381" t="s">
        <v>1875</v>
      </c>
      <c r="AD381" t="s">
        <v>37</v>
      </c>
      <c r="AE381" t="s">
        <v>37</v>
      </c>
      <c r="AF381" s="19" t="s">
        <v>6343</v>
      </c>
      <c r="AG381" s="19">
        <v>9106032975</v>
      </c>
      <c r="AH381" t="str">
        <f t="shared" si="5"/>
        <v>9106032975-00047161</v>
      </c>
    </row>
    <row r="382" spans="1:34" x14ac:dyDescent="0.25">
      <c r="A382" s="19">
        <v>9106031880</v>
      </c>
      <c r="B382" s="19" t="s">
        <v>6740</v>
      </c>
      <c r="C382">
        <v>11698193</v>
      </c>
      <c r="D382" t="s">
        <v>1876</v>
      </c>
      <c r="E382" t="s">
        <v>1409</v>
      </c>
      <c r="F382" t="s">
        <v>25</v>
      </c>
      <c r="G382" t="s">
        <v>26</v>
      </c>
      <c r="H382" t="s">
        <v>1877</v>
      </c>
      <c r="I382" t="s">
        <v>28</v>
      </c>
      <c r="J382" t="s">
        <v>29</v>
      </c>
      <c r="K382" t="s">
        <v>30</v>
      </c>
      <c r="L382" t="s">
        <v>31</v>
      </c>
      <c r="M382" t="s">
        <v>32</v>
      </c>
      <c r="N382" t="s">
        <v>1248</v>
      </c>
      <c r="O382" t="s">
        <v>1249</v>
      </c>
      <c r="P382" t="s">
        <v>1250</v>
      </c>
      <c r="Q382" t="s">
        <v>37</v>
      </c>
      <c r="R382" t="s">
        <v>37</v>
      </c>
      <c r="S382" t="s">
        <v>37</v>
      </c>
      <c r="T382" t="s">
        <v>37</v>
      </c>
      <c r="U382" t="s">
        <v>38</v>
      </c>
      <c r="V382" t="s">
        <v>39</v>
      </c>
      <c r="W382" t="s">
        <v>40</v>
      </c>
      <c r="X382" t="s">
        <v>41</v>
      </c>
      <c r="Y382" t="s">
        <v>42</v>
      </c>
      <c r="Z382" t="s">
        <v>37</v>
      </c>
      <c r="AA382" t="s">
        <v>37</v>
      </c>
      <c r="AB382" t="s">
        <v>37</v>
      </c>
      <c r="AC382" t="s">
        <v>1878</v>
      </c>
      <c r="AD382" t="s">
        <v>37</v>
      </c>
      <c r="AE382" t="s">
        <v>37</v>
      </c>
      <c r="AF382" s="19" t="s">
        <v>6343</v>
      </c>
      <c r="AG382" s="19">
        <v>9106031880</v>
      </c>
      <c r="AH382" t="str">
        <f t="shared" si="5"/>
        <v>9106031880-00005241</v>
      </c>
    </row>
    <row r="383" spans="1:34" x14ac:dyDescent="0.25">
      <c r="A383" s="19">
        <v>9106033420</v>
      </c>
      <c r="B383" s="19" t="s">
        <v>6788</v>
      </c>
      <c r="C383">
        <v>11697735</v>
      </c>
      <c r="D383" t="s">
        <v>1879</v>
      </c>
      <c r="E383" t="s">
        <v>1409</v>
      </c>
      <c r="F383" t="s">
        <v>25</v>
      </c>
      <c r="G383" t="s">
        <v>26</v>
      </c>
      <c r="H383" t="s">
        <v>1880</v>
      </c>
      <c r="I383" t="s">
        <v>28</v>
      </c>
      <c r="J383" t="s">
        <v>29</v>
      </c>
      <c r="K383" t="s">
        <v>146</v>
      </c>
      <c r="L383" t="s">
        <v>147</v>
      </c>
      <c r="M383" t="s">
        <v>148</v>
      </c>
      <c r="N383" t="s">
        <v>49</v>
      </c>
      <c r="O383" t="s">
        <v>50</v>
      </c>
      <c r="P383" t="s">
        <v>51</v>
      </c>
      <c r="Q383" t="s">
        <v>37</v>
      </c>
      <c r="R383" t="s">
        <v>37</v>
      </c>
      <c r="S383" t="s">
        <v>37</v>
      </c>
      <c r="T383" t="s">
        <v>37</v>
      </c>
      <c r="U383" t="s">
        <v>38</v>
      </c>
      <c r="V383" t="s">
        <v>39</v>
      </c>
      <c r="W383" t="s">
        <v>40</v>
      </c>
      <c r="X383" t="s">
        <v>41</v>
      </c>
      <c r="Y383" t="s">
        <v>42</v>
      </c>
      <c r="Z383" t="s">
        <v>37</v>
      </c>
      <c r="AA383" t="s">
        <v>37</v>
      </c>
      <c r="AB383" t="s">
        <v>37</v>
      </c>
      <c r="AC383" t="s">
        <v>1881</v>
      </c>
      <c r="AD383" t="s">
        <v>37</v>
      </c>
      <c r="AE383" t="s">
        <v>37</v>
      </c>
      <c r="AF383" s="19" t="s">
        <v>6343</v>
      </c>
      <c r="AG383" s="19">
        <v>9106033420</v>
      </c>
      <c r="AH383" t="str">
        <f t="shared" si="5"/>
        <v>9106033420-00018039</v>
      </c>
    </row>
    <row r="384" spans="1:34" x14ac:dyDescent="0.25">
      <c r="A384" s="19">
        <v>9106030059</v>
      </c>
      <c r="B384" s="19" t="s">
        <v>6678</v>
      </c>
      <c r="C384">
        <v>11694306</v>
      </c>
      <c r="D384" t="s">
        <v>1882</v>
      </c>
      <c r="E384" t="s">
        <v>1409</v>
      </c>
      <c r="F384" t="s">
        <v>25</v>
      </c>
      <c r="G384" t="s">
        <v>26</v>
      </c>
      <c r="H384" t="s">
        <v>1883</v>
      </c>
      <c r="I384" t="s">
        <v>28</v>
      </c>
      <c r="J384" t="s">
        <v>29</v>
      </c>
      <c r="K384" t="s">
        <v>1884</v>
      </c>
      <c r="L384" t="s">
        <v>1885</v>
      </c>
      <c r="M384" t="s">
        <v>1886</v>
      </c>
      <c r="N384" t="s">
        <v>58</v>
      </c>
      <c r="O384" t="s">
        <v>59</v>
      </c>
      <c r="P384" t="s">
        <v>60</v>
      </c>
      <c r="Q384" t="s">
        <v>37</v>
      </c>
      <c r="R384" t="s">
        <v>37</v>
      </c>
      <c r="S384" t="s">
        <v>37</v>
      </c>
      <c r="T384" t="s">
        <v>37</v>
      </c>
      <c r="U384" t="s">
        <v>38</v>
      </c>
      <c r="V384" t="s">
        <v>39</v>
      </c>
      <c r="W384" t="s">
        <v>40</v>
      </c>
      <c r="X384" t="s">
        <v>41</v>
      </c>
      <c r="Y384" t="s">
        <v>42</v>
      </c>
      <c r="Z384" t="s">
        <v>37</v>
      </c>
      <c r="AA384" t="s">
        <v>37</v>
      </c>
      <c r="AB384" t="s">
        <v>37</v>
      </c>
      <c r="AC384" t="s">
        <v>1887</v>
      </c>
      <c r="AD384" t="s">
        <v>37</v>
      </c>
      <c r="AE384" t="s">
        <v>37</v>
      </c>
      <c r="AF384" s="19" t="s">
        <v>6343</v>
      </c>
      <c r="AG384" s="19">
        <v>9106030059</v>
      </c>
      <c r="AH384" t="str">
        <f t="shared" si="5"/>
        <v>9106030059-00477541</v>
      </c>
    </row>
    <row r="385" spans="1:34" x14ac:dyDescent="0.25">
      <c r="A385" s="19">
        <v>9106028725</v>
      </c>
      <c r="B385" s="19" t="s">
        <v>6626</v>
      </c>
      <c r="C385">
        <v>11695961</v>
      </c>
      <c r="D385" t="s">
        <v>1888</v>
      </c>
      <c r="E385" t="s">
        <v>1409</v>
      </c>
      <c r="F385" t="s">
        <v>25</v>
      </c>
      <c r="G385" t="s">
        <v>26</v>
      </c>
      <c r="H385" t="s">
        <v>1889</v>
      </c>
      <c r="I385" t="s">
        <v>28</v>
      </c>
      <c r="J385" t="s">
        <v>29</v>
      </c>
      <c r="K385" t="s">
        <v>633</v>
      </c>
      <c r="L385" t="s">
        <v>634</v>
      </c>
      <c r="M385" t="s">
        <v>635</v>
      </c>
      <c r="N385" t="s">
        <v>79</v>
      </c>
      <c r="O385" t="s">
        <v>80</v>
      </c>
      <c r="P385" t="s">
        <v>81</v>
      </c>
      <c r="Q385" t="s">
        <v>82</v>
      </c>
      <c r="R385" t="s">
        <v>37</v>
      </c>
      <c r="S385" t="s">
        <v>37</v>
      </c>
      <c r="T385" t="s">
        <v>37</v>
      </c>
      <c r="U385" t="s">
        <v>38</v>
      </c>
      <c r="V385" t="s">
        <v>39</v>
      </c>
      <c r="W385" t="s">
        <v>40</v>
      </c>
      <c r="X385" t="s">
        <v>41</v>
      </c>
      <c r="Y385" t="s">
        <v>42</v>
      </c>
      <c r="Z385" t="s">
        <v>37</v>
      </c>
      <c r="AA385" t="s">
        <v>37</v>
      </c>
      <c r="AB385" t="s">
        <v>37</v>
      </c>
      <c r="AC385" t="s">
        <v>1890</v>
      </c>
      <c r="AD385" t="s">
        <v>37</v>
      </c>
      <c r="AE385" t="s">
        <v>37</v>
      </c>
      <c r="AF385" s="19" t="s">
        <v>6343</v>
      </c>
      <c r="AG385" s="19">
        <v>9106028725</v>
      </c>
      <c r="AH385" t="str">
        <f t="shared" si="5"/>
        <v>9106028725-00046998</v>
      </c>
    </row>
    <row r="386" spans="1:34" x14ac:dyDescent="0.25">
      <c r="A386" s="19">
        <v>9106030902</v>
      </c>
      <c r="B386" s="19" t="s">
        <v>6715</v>
      </c>
      <c r="C386">
        <v>11694572</v>
      </c>
      <c r="D386" t="s">
        <v>1891</v>
      </c>
      <c r="E386" t="s">
        <v>1409</v>
      </c>
      <c r="F386" t="s">
        <v>25</v>
      </c>
      <c r="G386" t="s">
        <v>26</v>
      </c>
      <c r="H386" t="s">
        <v>1892</v>
      </c>
      <c r="I386" t="s">
        <v>28</v>
      </c>
      <c r="J386" t="s">
        <v>29</v>
      </c>
      <c r="K386" t="s">
        <v>1893</v>
      </c>
      <c r="L386" t="s">
        <v>1894</v>
      </c>
      <c r="M386" t="s">
        <v>1895</v>
      </c>
      <c r="N386" t="s">
        <v>58</v>
      </c>
      <c r="O386" t="s">
        <v>59</v>
      </c>
      <c r="P386" t="s">
        <v>60</v>
      </c>
      <c r="Q386" t="s">
        <v>37</v>
      </c>
      <c r="R386" t="s">
        <v>37</v>
      </c>
      <c r="S386" t="s">
        <v>37</v>
      </c>
      <c r="T386" t="s">
        <v>37</v>
      </c>
      <c r="U386" t="s">
        <v>38</v>
      </c>
      <c r="V386" t="s">
        <v>39</v>
      </c>
      <c r="W386" t="s">
        <v>40</v>
      </c>
      <c r="X386" t="s">
        <v>41</v>
      </c>
      <c r="Y386" t="s">
        <v>42</v>
      </c>
      <c r="Z386" t="s">
        <v>37</v>
      </c>
      <c r="AA386" t="s">
        <v>37</v>
      </c>
      <c r="AB386" t="s">
        <v>37</v>
      </c>
      <c r="AC386" t="s">
        <v>1896</v>
      </c>
      <c r="AD386" t="s">
        <v>37</v>
      </c>
      <c r="AE386" t="s">
        <v>37</v>
      </c>
      <c r="AF386" s="19" t="s">
        <v>6343</v>
      </c>
      <c r="AG386" s="19">
        <v>9106030902</v>
      </c>
      <c r="AH386" t="str">
        <f t="shared" si="5"/>
        <v>9106030902-00477799</v>
      </c>
    </row>
    <row r="387" spans="1:34" x14ac:dyDescent="0.25">
      <c r="A387" s="19">
        <v>9106030096</v>
      </c>
      <c r="B387" s="19" t="s">
        <v>6686</v>
      </c>
      <c r="C387">
        <v>11695508</v>
      </c>
      <c r="D387" t="s">
        <v>1897</v>
      </c>
      <c r="E387" t="s">
        <v>1409</v>
      </c>
      <c r="F387" t="s">
        <v>25</v>
      </c>
      <c r="G387" t="s">
        <v>26</v>
      </c>
      <c r="H387" t="s">
        <v>1898</v>
      </c>
      <c r="I387" t="s">
        <v>28</v>
      </c>
      <c r="J387" t="s">
        <v>29</v>
      </c>
      <c r="K387" t="s">
        <v>146</v>
      </c>
      <c r="L387" t="s">
        <v>147</v>
      </c>
      <c r="M387" t="s">
        <v>148</v>
      </c>
      <c r="N387" t="s">
        <v>374</v>
      </c>
      <c r="O387" t="s">
        <v>375</v>
      </c>
      <c r="P387" t="s">
        <v>376</v>
      </c>
      <c r="Q387" t="s">
        <v>377</v>
      </c>
      <c r="R387" t="s">
        <v>37</v>
      </c>
      <c r="S387" t="s">
        <v>37</v>
      </c>
      <c r="T387" t="s">
        <v>37</v>
      </c>
      <c r="U387" t="s">
        <v>38</v>
      </c>
      <c r="V387" t="s">
        <v>39</v>
      </c>
      <c r="W387" t="s">
        <v>40</v>
      </c>
      <c r="X387" t="s">
        <v>41</v>
      </c>
      <c r="Y387" t="s">
        <v>42</v>
      </c>
      <c r="Z387" t="s">
        <v>37</v>
      </c>
      <c r="AA387" t="s">
        <v>37</v>
      </c>
      <c r="AB387" t="s">
        <v>37</v>
      </c>
      <c r="AC387" t="s">
        <v>1899</v>
      </c>
      <c r="AD387" t="s">
        <v>37</v>
      </c>
      <c r="AE387" t="s">
        <v>37</v>
      </c>
      <c r="AF387" s="19" t="s">
        <v>6343</v>
      </c>
      <c r="AG387" s="19">
        <v>9106030096</v>
      </c>
      <c r="AH387" t="str">
        <f t="shared" ref="AH387:AH450" si="6">A387&amp;"-"&amp;H387</f>
        <v>9106030096-00018579</v>
      </c>
    </row>
    <row r="388" spans="1:34" x14ac:dyDescent="0.25">
      <c r="A388" s="19">
        <v>9106030118</v>
      </c>
      <c r="B388" s="19" t="s">
        <v>6681</v>
      </c>
      <c r="C388">
        <v>11695510</v>
      </c>
      <c r="D388" t="s">
        <v>1900</v>
      </c>
      <c r="E388" t="s">
        <v>1409</v>
      </c>
      <c r="F388" t="s">
        <v>25</v>
      </c>
      <c r="G388" t="s">
        <v>26</v>
      </c>
      <c r="H388" t="s">
        <v>1901</v>
      </c>
      <c r="I388" t="s">
        <v>28</v>
      </c>
      <c r="J388" t="s">
        <v>29</v>
      </c>
      <c r="K388" t="s">
        <v>1902</v>
      </c>
      <c r="L388" t="s">
        <v>1903</v>
      </c>
      <c r="M388" t="s">
        <v>1904</v>
      </c>
      <c r="N388" t="s">
        <v>374</v>
      </c>
      <c r="O388" t="s">
        <v>375</v>
      </c>
      <c r="P388" t="s">
        <v>376</v>
      </c>
      <c r="Q388" t="s">
        <v>377</v>
      </c>
      <c r="R388" t="s">
        <v>37</v>
      </c>
      <c r="S388" t="s">
        <v>37</v>
      </c>
      <c r="T388" t="s">
        <v>37</v>
      </c>
      <c r="U388" t="s">
        <v>38</v>
      </c>
      <c r="V388" t="s">
        <v>39</v>
      </c>
      <c r="W388" t="s">
        <v>40</v>
      </c>
      <c r="X388" t="s">
        <v>41</v>
      </c>
      <c r="Y388" t="s">
        <v>42</v>
      </c>
      <c r="Z388" t="s">
        <v>37</v>
      </c>
      <c r="AA388" t="s">
        <v>37</v>
      </c>
      <c r="AB388" t="s">
        <v>37</v>
      </c>
      <c r="AC388" t="s">
        <v>1905</v>
      </c>
      <c r="AD388" t="s">
        <v>37</v>
      </c>
      <c r="AE388" t="s">
        <v>37</v>
      </c>
      <c r="AF388" s="19" t="s">
        <v>6343</v>
      </c>
      <c r="AG388" s="19">
        <v>9106030118</v>
      </c>
      <c r="AH388" t="str">
        <f t="shared" si="6"/>
        <v>9106030118-00018581</v>
      </c>
    </row>
    <row r="389" spans="1:34" x14ac:dyDescent="0.25">
      <c r="A389" s="19">
        <v>9106030254</v>
      </c>
      <c r="B389" s="19" t="s">
        <v>6691</v>
      </c>
      <c r="C389">
        <v>11695511</v>
      </c>
      <c r="D389" t="s">
        <v>1906</v>
      </c>
      <c r="E389" t="s">
        <v>1409</v>
      </c>
      <c r="F389" t="s">
        <v>25</v>
      </c>
      <c r="G389" t="s">
        <v>26</v>
      </c>
      <c r="H389" t="s">
        <v>1907</v>
      </c>
      <c r="I389" t="s">
        <v>28</v>
      </c>
      <c r="J389" t="s">
        <v>29</v>
      </c>
      <c r="K389" t="s">
        <v>1908</v>
      </c>
      <c r="L389" t="s">
        <v>1909</v>
      </c>
      <c r="M389" t="s">
        <v>1910</v>
      </c>
      <c r="N389" t="s">
        <v>374</v>
      </c>
      <c r="O389" t="s">
        <v>375</v>
      </c>
      <c r="P389" t="s">
        <v>376</v>
      </c>
      <c r="Q389" t="s">
        <v>377</v>
      </c>
      <c r="R389" t="s">
        <v>37</v>
      </c>
      <c r="S389" t="s">
        <v>37</v>
      </c>
      <c r="T389" t="s">
        <v>37</v>
      </c>
      <c r="U389" t="s">
        <v>38</v>
      </c>
      <c r="V389" t="s">
        <v>39</v>
      </c>
      <c r="W389" t="s">
        <v>40</v>
      </c>
      <c r="X389" t="s">
        <v>41</v>
      </c>
      <c r="Y389" t="s">
        <v>42</v>
      </c>
      <c r="Z389" t="s">
        <v>37</v>
      </c>
      <c r="AA389" t="s">
        <v>37</v>
      </c>
      <c r="AB389" t="s">
        <v>37</v>
      </c>
      <c r="AC389" t="s">
        <v>1911</v>
      </c>
      <c r="AD389" t="s">
        <v>37</v>
      </c>
      <c r="AE389" t="s">
        <v>37</v>
      </c>
      <c r="AF389" s="19" t="s">
        <v>6343</v>
      </c>
      <c r="AG389" s="19">
        <v>9106030254</v>
      </c>
      <c r="AH389" t="str">
        <f t="shared" si="6"/>
        <v>9106030254-00018582</v>
      </c>
    </row>
    <row r="390" spans="1:34" x14ac:dyDescent="0.25">
      <c r="A390" s="19">
        <v>9106031301</v>
      </c>
      <c r="B390" s="19" t="s">
        <v>6725</v>
      </c>
      <c r="C390">
        <v>11696048</v>
      </c>
      <c r="D390" t="s">
        <v>1912</v>
      </c>
      <c r="E390" t="s">
        <v>1409</v>
      </c>
      <c r="F390" t="s">
        <v>25</v>
      </c>
      <c r="G390" t="s">
        <v>26</v>
      </c>
      <c r="H390" t="s">
        <v>1913</v>
      </c>
      <c r="I390" t="s">
        <v>28</v>
      </c>
      <c r="J390" t="s">
        <v>29</v>
      </c>
      <c r="K390" t="s">
        <v>547</v>
      </c>
      <c r="L390" t="s">
        <v>548</v>
      </c>
      <c r="M390" t="s">
        <v>549</v>
      </c>
      <c r="N390" t="s">
        <v>79</v>
      </c>
      <c r="O390" t="s">
        <v>80</v>
      </c>
      <c r="P390" t="s">
        <v>81</v>
      </c>
      <c r="Q390" t="s">
        <v>82</v>
      </c>
      <c r="R390" t="s">
        <v>37</v>
      </c>
      <c r="S390" t="s">
        <v>37</v>
      </c>
      <c r="T390" t="s">
        <v>37</v>
      </c>
      <c r="U390" t="s">
        <v>38</v>
      </c>
      <c r="V390" t="s">
        <v>39</v>
      </c>
      <c r="W390" t="s">
        <v>40</v>
      </c>
      <c r="X390" t="s">
        <v>41</v>
      </c>
      <c r="Y390" t="s">
        <v>42</v>
      </c>
      <c r="Z390" t="s">
        <v>37</v>
      </c>
      <c r="AA390" t="s">
        <v>37</v>
      </c>
      <c r="AB390" t="s">
        <v>37</v>
      </c>
      <c r="AC390" t="s">
        <v>1914</v>
      </c>
      <c r="AD390" t="s">
        <v>37</v>
      </c>
      <c r="AE390" t="s">
        <v>37</v>
      </c>
      <c r="AF390" s="19" t="s">
        <v>6343</v>
      </c>
      <c r="AG390" s="19">
        <v>9106031301</v>
      </c>
      <c r="AH390" t="str">
        <f t="shared" si="6"/>
        <v>9106031301-00047081</v>
      </c>
    </row>
    <row r="391" spans="1:34" x14ac:dyDescent="0.25">
      <c r="A391" s="19">
        <v>9106029884</v>
      </c>
      <c r="B391" s="19" t="s">
        <v>6665</v>
      </c>
      <c r="C391">
        <v>11695507</v>
      </c>
      <c r="D391" t="s">
        <v>1915</v>
      </c>
      <c r="E391" t="s">
        <v>1409</v>
      </c>
      <c r="F391" t="s">
        <v>25</v>
      </c>
      <c r="G391" t="s">
        <v>26</v>
      </c>
      <c r="H391" t="s">
        <v>1916</v>
      </c>
      <c r="I391" t="s">
        <v>28</v>
      </c>
      <c r="J391" t="s">
        <v>29</v>
      </c>
      <c r="K391" t="s">
        <v>633</v>
      </c>
      <c r="L391" t="s">
        <v>634</v>
      </c>
      <c r="M391" t="s">
        <v>635</v>
      </c>
      <c r="N391" t="s">
        <v>374</v>
      </c>
      <c r="O391" t="s">
        <v>375</v>
      </c>
      <c r="P391" t="s">
        <v>376</v>
      </c>
      <c r="Q391" t="s">
        <v>377</v>
      </c>
      <c r="R391" t="s">
        <v>37</v>
      </c>
      <c r="S391" t="s">
        <v>37</v>
      </c>
      <c r="T391" t="s">
        <v>37</v>
      </c>
      <c r="U391" t="s">
        <v>38</v>
      </c>
      <c r="V391" t="s">
        <v>39</v>
      </c>
      <c r="W391" t="s">
        <v>40</v>
      </c>
      <c r="X391" t="s">
        <v>41</v>
      </c>
      <c r="Y391" t="s">
        <v>42</v>
      </c>
      <c r="Z391" t="s">
        <v>37</v>
      </c>
      <c r="AA391" t="s">
        <v>37</v>
      </c>
      <c r="AB391" t="s">
        <v>37</v>
      </c>
      <c r="AC391" t="s">
        <v>1917</v>
      </c>
      <c r="AD391" t="s">
        <v>37</v>
      </c>
      <c r="AE391" t="s">
        <v>37</v>
      </c>
      <c r="AF391" s="19" t="s">
        <v>6343</v>
      </c>
      <c r="AG391" s="19">
        <v>9106029884</v>
      </c>
      <c r="AH391" t="str">
        <f t="shared" si="6"/>
        <v>9106029884-00018578</v>
      </c>
    </row>
    <row r="392" spans="1:34" x14ac:dyDescent="0.25">
      <c r="A392" s="19">
        <v>9106032292</v>
      </c>
      <c r="B392" s="19" t="s">
        <v>6753</v>
      </c>
      <c r="C392">
        <v>11698493</v>
      </c>
      <c r="D392" t="s">
        <v>1918</v>
      </c>
      <c r="E392" t="s">
        <v>1409</v>
      </c>
      <c r="F392" t="s">
        <v>25</v>
      </c>
      <c r="G392" t="s">
        <v>26</v>
      </c>
      <c r="H392" t="s">
        <v>1919</v>
      </c>
      <c r="I392" t="s">
        <v>28</v>
      </c>
      <c r="J392" t="s">
        <v>29</v>
      </c>
      <c r="K392" t="s">
        <v>1681</v>
      </c>
      <c r="L392" t="s">
        <v>1682</v>
      </c>
      <c r="M392" t="s">
        <v>1683</v>
      </c>
      <c r="N392" t="s">
        <v>110</v>
      </c>
      <c r="O392" t="s">
        <v>111</v>
      </c>
      <c r="P392" t="s">
        <v>112</v>
      </c>
      <c r="Q392" t="s">
        <v>37</v>
      </c>
      <c r="R392" t="s">
        <v>37</v>
      </c>
      <c r="S392" t="s">
        <v>37</v>
      </c>
      <c r="T392" t="s">
        <v>37</v>
      </c>
      <c r="U392" t="s">
        <v>38</v>
      </c>
      <c r="V392" t="s">
        <v>39</v>
      </c>
      <c r="W392" t="s">
        <v>40</v>
      </c>
      <c r="X392" t="s">
        <v>41</v>
      </c>
      <c r="Y392" t="s">
        <v>42</v>
      </c>
      <c r="Z392" t="s">
        <v>37</v>
      </c>
      <c r="AA392" t="s">
        <v>37</v>
      </c>
      <c r="AB392" t="s">
        <v>37</v>
      </c>
      <c r="AC392" t="s">
        <v>1920</v>
      </c>
      <c r="AD392" t="s">
        <v>37</v>
      </c>
      <c r="AE392" t="s">
        <v>37</v>
      </c>
      <c r="AF392" s="19" t="s">
        <v>6343</v>
      </c>
      <c r="AG392" s="19">
        <v>9106032292</v>
      </c>
      <c r="AH392" t="str">
        <f t="shared" si="6"/>
        <v>9106032292-00080238</v>
      </c>
    </row>
    <row r="393" spans="1:34" x14ac:dyDescent="0.25">
      <c r="A393" s="19">
        <v>9106032039</v>
      </c>
      <c r="B393" s="19" t="s">
        <v>6746</v>
      </c>
      <c r="C393">
        <v>11697406</v>
      </c>
      <c r="D393" t="s">
        <v>1921</v>
      </c>
      <c r="E393" t="s">
        <v>1409</v>
      </c>
      <c r="F393" t="s">
        <v>25</v>
      </c>
      <c r="G393" t="s">
        <v>26</v>
      </c>
      <c r="H393" t="s">
        <v>1922</v>
      </c>
      <c r="I393" t="s">
        <v>28</v>
      </c>
      <c r="J393" t="s">
        <v>29</v>
      </c>
      <c r="K393" t="s">
        <v>146</v>
      </c>
      <c r="L393" t="s">
        <v>147</v>
      </c>
      <c r="M393" t="s">
        <v>148</v>
      </c>
      <c r="N393" t="s">
        <v>481</v>
      </c>
      <c r="O393" t="s">
        <v>482</v>
      </c>
      <c r="P393" t="s">
        <v>483</v>
      </c>
      <c r="Q393" t="s">
        <v>82</v>
      </c>
      <c r="R393" t="s">
        <v>37</v>
      </c>
      <c r="S393" t="s">
        <v>37</v>
      </c>
      <c r="T393" t="s">
        <v>37</v>
      </c>
      <c r="U393" t="s">
        <v>38</v>
      </c>
      <c r="V393" t="s">
        <v>39</v>
      </c>
      <c r="W393" t="s">
        <v>40</v>
      </c>
      <c r="X393" t="s">
        <v>41</v>
      </c>
      <c r="Y393" t="s">
        <v>42</v>
      </c>
      <c r="Z393" t="s">
        <v>37</v>
      </c>
      <c r="AA393" t="s">
        <v>37</v>
      </c>
      <c r="AB393" t="s">
        <v>37</v>
      </c>
      <c r="AC393" t="s">
        <v>1923</v>
      </c>
      <c r="AD393" t="s">
        <v>37</v>
      </c>
      <c r="AE393" t="s">
        <v>37</v>
      </c>
      <c r="AF393" s="19" t="s">
        <v>6343</v>
      </c>
      <c r="AG393" s="19">
        <v>9106032039</v>
      </c>
      <c r="AH393" t="str">
        <f t="shared" si="6"/>
        <v>9106032039-00010827</v>
      </c>
    </row>
    <row r="394" spans="1:34" x14ac:dyDescent="0.25">
      <c r="A394" s="19">
        <v>9106028718</v>
      </c>
      <c r="B394" s="19" t="s">
        <v>6623</v>
      </c>
      <c r="C394">
        <v>11693813</v>
      </c>
      <c r="D394" t="s">
        <v>1924</v>
      </c>
      <c r="E394" t="s">
        <v>1409</v>
      </c>
      <c r="F394" t="s">
        <v>25</v>
      </c>
      <c r="G394" t="s">
        <v>26</v>
      </c>
      <c r="H394" t="s">
        <v>1925</v>
      </c>
      <c r="I394" t="s">
        <v>28</v>
      </c>
      <c r="J394" t="s">
        <v>29</v>
      </c>
      <c r="K394" t="s">
        <v>368</v>
      </c>
      <c r="L394" t="s">
        <v>369</v>
      </c>
      <c r="M394" t="s">
        <v>370</v>
      </c>
      <c r="N394" t="s">
        <v>58</v>
      </c>
      <c r="O394" t="s">
        <v>59</v>
      </c>
      <c r="P394" t="s">
        <v>60</v>
      </c>
      <c r="Q394" t="s">
        <v>37</v>
      </c>
      <c r="R394" t="s">
        <v>37</v>
      </c>
      <c r="S394" t="s">
        <v>37</v>
      </c>
      <c r="T394" t="s">
        <v>37</v>
      </c>
      <c r="U394" t="s">
        <v>38</v>
      </c>
      <c r="V394" t="s">
        <v>39</v>
      </c>
      <c r="W394" t="s">
        <v>40</v>
      </c>
      <c r="X394" t="s">
        <v>41</v>
      </c>
      <c r="Y394" t="s">
        <v>42</v>
      </c>
      <c r="Z394" t="s">
        <v>37</v>
      </c>
      <c r="AA394" t="s">
        <v>37</v>
      </c>
      <c r="AB394" t="s">
        <v>37</v>
      </c>
      <c r="AC394" t="s">
        <v>1926</v>
      </c>
      <c r="AD394" t="s">
        <v>37</v>
      </c>
      <c r="AE394" t="s">
        <v>37</v>
      </c>
      <c r="AF394" s="19" t="s">
        <v>6343</v>
      </c>
      <c r="AG394" s="19">
        <v>9106028718</v>
      </c>
      <c r="AH394" t="str">
        <f t="shared" si="6"/>
        <v>9106028718-00477115</v>
      </c>
    </row>
    <row r="395" spans="1:34" x14ac:dyDescent="0.25">
      <c r="A395" s="19">
        <v>9106033170</v>
      </c>
      <c r="B395" s="19" t="s">
        <v>6781</v>
      </c>
      <c r="C395">
        <v>11696333</v>
      </c>
      <c r="D395" t="s">
        <v>1927</v>
      </c>
      <c r="E395" t="s">
        <v>1409</v>
      </c>
      <c r="F395" t="s">
        <v>25</v>
      </c>
      <c r="G395" t="s">
        <v>26</v>
      </c>
      <c r="H395" t="s">
        <v>1928</v>
      </c>
      <c r="I395" t="s">
        <v>28</v>
      </c>
      <c r="J395" t="s">
        <v>29</v>
      </c>
      <c r="K395" t="s">
        <v>293</v>
      </c>
      <c r="L395" t="s">
        <v>294</v>
      </c>
      <c r="M395" t="s">
        <v>295</v>
      </c>
      <c r="N395" t="s">
        <v>399</v>
      </c>
      <c r="O395" t="s">
        <v>400</v>
      </c>
      <c r="P395" t="s">
        <v>401</v>
      </c>
      <c r="Q395" t="s">
        <v>37</v>
      </c>
      <c r="R395" t="s">
        <v>37</v>
      </c>
      <c r="S395" t="s">
        <v>37</v>
      </c>
      <c r="T395" t="s">
        <v>37</v>
      </c>
      <c r="U395" t="s">
        <v>38</v>
      </c>
      <c r="V395" t="s">
        <v>39</v>
      </c>
      <c r="W395" t="s">
        <v>40</v>
      </c>
      <c r="X395" t="s">
        <v>41</v>
      </c>
      <c r="Y395" t="s">
        <v>42</v>
      </c>
      <c r="Z395" t="s">
        <v>37</v>
      </c>
      <c r="AA395" t="s">
        <v>37</v>
      </c>
      <c r="AB395" t="s">
        <v>37</v>
      </c>
      <c r="AC395" t="s">
        <v>1929</v>
      </c>
      <c r="AD395" t="s">
        <v>37</v>
      </c>
      <c r="AE395" t="s">
        <v>37</v>
      </c>
      <c r="AF395" s="19" t="s">
        <v>6343</v>
      </c>
      <c r="AG395" s="19">
        <v>9106033170</v>
      </c>
      <c r="AH395" t="str">
        <f t="shared" si="6"/>
        <v>9106033170-00001709</v>
      </c>
    </row>
    <row r="396" spans="1:34" x14ac:dyDescent="0.25">
      <c r="A396" s="19">
        <v>9106033577</v>
      </c>
      <c r="B396" s="19" t="s">
        <v>6789</v>
      </c>
      <c r="C396">
        <v>11696334</v>
      </c>
      <c r="D396" t="s">
        <v>1930</v>
      </c>
      <c r="E396" t="s">
        <v>1409</v>
      </c>
      <c r="F396" t="s">
        <v>25</v>
      </c>
      <c r="G396" t="s">
        <v>26</v>
      </c>
      <c r="H396" t="s">
        <v>1931</v>
      </c>
      <c r="I396" t="s">
        <v>28</v>
      </c>
      <c r="J396" t="s">
        <v>29</v>
      </c>
      <c r="K396" t="s">
        <v>1681</v>
      </c>
      <c r="L396" t="s">
        <v>1682</v>
      </c>
      <c r="M396" t="s">
        <v>1683</v>
      </c>
      <c r="N396" t="s">
        <v>399</v>
      </c>
      <c r="O396" t="s">
        <v>400</v>
      </c>
      <c r="P396" t="s">
        <v>401</v>
      </c>
      <c r="Q396" t="s">
        <v>37</v>
      </c>
      <c r="R396" t="s">
        <v>37</v>
      </c>
      <c r="S396" t="s">
        <v>37</v>
      </c>
      <c r="T396" t="s">
        <v>37</v>
      </c>
      <c r="U396" t="s">
        <v>38</v>
      </c>
      <c r="V396" t="s">
        <v>39</v>
      </c>
      <c r="W396" t="s">
        <v>40</v>
      </c>
      <c r="X396" t="s">
        <v>41</v>
      </c>
      <c r="Y396" t="s">
        <v>42</v>
      </c>
      <c r="Z396" t="s">
        <v>37</v>
      </c>
      <c r="AA396" t="s">
        <v>37</v>
      </c>
      <c r="AB396" t="s">
        <v>37</v>
      </c>
      <c r="AC396" t="s">
        <v>1932</v>
      </c>
      <c r="AD396" t="s">
        <v>37</v>
      </c>
      <c r="AE396" t="s">
        <v>37</v>
      </c>
      <c r="AF396" s="19" t="s">
        <v>6343</v>
      </c>
      <c r="AG396" s="19">
        <v>9106033577</v>
      </c>
      <c r="AH396" t="str">
        <f t="shared" si="6"/>
        <v>9106033577-00001710</v>
      </c>
    </row>
    <row r="397" spans="1:34" x14ac:dyDescent="0.25">
      <c r="A397" s="19">
        <v>9106029112</v>
      </c>
      <c r="B397" s="19" t="s">
        <v>6632</v>
      </c>
      <c r="C397">
        <v>11698596</v>
      </c>
      <c r="D397" t="s">
        <v>1933</v>
      </c>
      <c r="E397" t="s">
        <v>1409</v>
      </c>
      <c r="F397" t="s">
        <v>25</v>
      </c>
      <c r="G397" t="s">
        <v>26</v>
      </c>
      <c r="H397" t="s">
        <v>1934</v>
      </c>
      <c r="I397" t="s">
        <v>28</v>
      </c>
      <c r="J397" t="s">
        <v>29</v>
      </c>
      <c r="K397" t="s">
        <v>146</v>
      </c>
      <c r="L397" t="s">
        <v>147</v>
      </c>
      <c r="M397" t="s">
        <v>148</v>
      </c>
      <c r="N397" t="s">
        <v>810</v>
      </c>
      <c r="O397" t="s">
        <v>811</v>
      </c>
      <c r="P397" t="s">
        <v>812</v>
      </c>
      <c r="Q397" t="s">
        <v>82</v>
      </c>
      <c r="R397" t="s">
        <v>37</v>
      </c>
      <c r="S397" t="s">
        <v>37</v>
      </c>
      <c r="T397" t="s">
        <v>37</v>
      </c>
      <c r="U397" t="s">
        <v>38</v>
      </c>
      <c r="V397" t="s">
        <v>39</v>
      </c>
      <c r="W397" t="s">
        <v>40</v>
      </c>
      <c r="X397" t="s">
        <v>41</v>
      </c>
      <c r="Y397" t="s">
        <v>42</v>
      </c>
      <c r="Z397" t="s">
        <v>37</v>
      </c>
      <c r="AA397" t="s">
        <v>37</v>
      </c>
      <c r="AB397" t="s">
        <v>37</v>
      </c>
      <c r="AC397" t="s">
        <v>1935</v>
      </c>
      <c r="AD397" t="s">
        <v>37</v>
      </c>
      <c r="AE397" t="s">
        <v>37</v>
      </c>
      <c r="AF397" s="19" t="s">
        <v>6343</v>
      </c>
      <c r="AG397" s="19">
        <v>9106029112</v>
      </c>
      <c r="AH397" t="str">
        <f t="shared" si="6"/>
        <v>9106029112-00015628</v>
      </c>
    </row>
    <row r="398" spans="1:34" x14ac:dyDescent="0.25">
      <c r="A398" s="19">
        <v>9106030073</v>
      </c>
      <c r="B398" s="19" t="s">
        <v>6679</v>
      </c>
      <c r="C398">
        <v>11694314</v>
      </c>
      <c r="D398" t="s">
        <v>1936</v>
      </c>
      <c r="E398" t="s">
        <v>1409</v>
      </c>
      <c r="F398" t="s">
        <v>25</v>
      </c>
      <c r="G398" t="s">
        <v>26</v>
      </c>
      <c r="H398" t="s">
        <v>1937</v>
      </c>
      <c r="I398" t="s">
        <v>28</v>
      </c>
      <c r="J398" t="s">
        <v>29</v>
      </c>
      <c r="K398" t="s">
        <v>1938</v>
      </c>
      <c r="L398" t="s">
        <v>1939</v>
      </c>
      <c r="M398" t="s">
        <v>1940</v>
      </c>
      <c r="N398" t="s">
        <v>58</v>
      </c>
      <c r="O398" t="s">
        <v>59</v>
      </c>
      <c r="P398" t="s">
        <v>60</v>
      </c>
      <c r="Q398" t="s">
        <v>37</v>
      </c>
      <c r="R398" t="s">
        <v>37</v>
      </c>
      <c r="S398" t="s">
        <v>37</v>
      </c>
      <c r="T398" t="s">
        <v>37</v>
      </c>
      <c r="U398" t="s">
        <v>38</v>
      </c>
      <c r="V398" t="s">
        <v>39</v>
      </c>
      <c r="W398" t="s">
        <v>40</v>
      </c>
      <c r="X398" t="s">
        <v>41</v>
      </c>
      <c r="Y398" t="s">
        <v>42</v>
      </c>
      <c r="Z398" t="s">
        <v>37</v>
      </c>
      <c r="AA398" t="s">
        <v>37</v>
      </c>
      <c r="AB398" t="s">
        <v>37</v>
      </c>
      <c r="AC398" t="s">
        <v>1941</v>
      </c>
      <c r="AD398" t="s">
        <v>37</v>
      </c>
      <c r="AE398" t="s">
        <v>37</v>
      </c>
      <c r="AF398" s="19" t="s">
        <v>6343</v>
      </c>
      <c r="AG398" s="19">
        <v>9106030073</v>
      </c>
      <c r="AH398" t="str">
        <f t="shared" si="6"/>
        <v>9106030073-00477549</v>
      </c>
    </row>
    <row r="399" spans="1:34" x14ac:dyDescent="0.25">
      <c r="A399" s="19">
        <v>9106031302</v>
      </c>
      <c r="B399" s="19" t="s">
        <v>6726</v>
      </c>
      <c r="C399">
        <v>11699374</v>
      </c>
      <c r="D399" t="s">
        <v>1942</v>
      </c>
      <c r="E399" t="s">
        <v>1409</v>
      </c>
      <c r="F399" t="s">
        <v>25</v>
      </c>
      <c r="G399" t="s">
        <v>26</v>
      </c>
      <c r="H399" t="s">
        <v>1943</v>
      </c>
      <c r="I399" t="s">
        <v>28</v>
      </c>
      <c r="J399" t="s">
        <v>29</v>
      </c>
      <c r="K399" t="s">
        <v>1944</v>
      </c>
      <c r="L399" t="s">
        <v>1945</v>
      </c>
      <c r="M399" t="s">
        <v>1946</v>
      </c>
      <c r="N399" t="s">
        <v>33</v>
      </c>
      <c r="O399" t="s">
        <v>34</v>
      </c>
      <c r="P399" t="s">
        <v>35</v>
      </c>
      <c r="Q399" t="s">
        <v>36</v>
      </c>
      <c r="R399" t="s">
        <v>37</v>
      </c>
      <c r="S399" t="s">
        <v>37</v>
      </c>
      <c r="T399" t="s">
        <v>37</v>
      </c>
      <c r="U399" t="s">
        <v>38</v>
      </c>
      <c r="V399" t="s">
        <v>39</v>
      </c>
      <c r="W399" t="s">
        <v>40</v>
      </c>
      <c r="X399" t="s">
        <v>41</v>
      </c>
      <c r="Y399" t="s">
        <v>42</v>
      </c>
      <c r="Z399" t="s">
        <v>37</v>
      </c>
      <c r="AA399" t="s">
        <v>37</v>
      </c>
      <c r="AB399" t="s">
        <v>37</v>
      </c>
      <c r="AC399" t="s">
        <v>1947</v>
      </c>
      <c r="AD399" t="s">
        <v>37</v>
      </c>
      <c r="AE399" t="s">
        <v>37</v>
      </c>
      <c r="AF399" s="19" t="s">
        <v>6343</v>
      </c>
      <c r="AG399" s="19">
        <v>9106031302</v>
      </c>
      <c r="AH399" t="str">
        <f t="shared" si="6"/>
        <v>9106031302-00158741</v>
      </c>
    </row>
    <row r="400" spans="1:34" x14ac:dyDescent="0.25">
      <c r="A400" s="19">
        <v>9106031611</v>
      </c>
      <c r="B400" s="19" t="s">
        <v>6733</v>
      </c>
      <c r="C400">
        <v>11699908</v>
      </c>
      <c r="D400" t="s">
        <v>1948</v>
      </c>
      <c r="E400" t="s">
        <v>1409</v>
      </c>
      <c r="F400" t="s">
        <v>25</v>
      </c>
      <c r="G400" t="s">
        <v>26</v>
      </c>
      <c r="H400" t="s">
        <v>1949</v>
      </c>
      <c r="I400" t="s">
        <v>28</v>
      </c>
      <c r="J400" t="s">
        <v>29</v>
      </c>
      <c r="K400" t="s">
        <v>1950</v>
      </c>
      <c r="L400" t="s">
        <v>1951</v>
      </c>
      <c r="M400" t="s">
        <v>1952</v>
      </c>
      <c r="N400" t="s">
        <v>666</v>
      </c>
      <c r="O400" t="s">
        <v>667</v>
      </c>
      <c r="P400" t="s">
        <v>668</v>
      </c>
      <c r="Q400" t="s">
        <v>82</v>
      </c>
      <c r="R400" t="s">
        <v>37</v>
      </c>
      <c r="S400" t="s">
        <v>37</v>
      </c>
      <c r="T400" t="s">
        <v>37</v>
      </c>
      <c r="U400" t="s">
        <v>38</v>
      </c>
      <c r="V400" t="s">
        <v>39</v>
      </c>
      <c r="W400" t="s">
        <v>40</v>
      </c>
      <c r="X400" t="s">
        <v>41</v>
      </c>
      <c r="Y400" t="s">
        <v>42</v>
      </c>
      <c r="Z400" t="s">
        <v>37</v>
      </c>
      <c r="AA400" t="s">
        <v>37</v>
      </c>
      <c r="AB400" t="s">
        <v>37</v>
      </c>
      <c r="AC400" t="s">
        <v>1953</v>
      </c>
      <c r="AD400" t="s">
        <v>37</v>
      </c>
      <c r="AE400" t="s">
        <v>37</v>
      </c>
      <c r="AF400" s="19" t="s">
        <v>6343</v>
      </c>
      <c r="AG400" s="19">
        <v>9106031611</v>
      </c>
      <c r="AH400" t="str">
        <f t="shared" si="6"/>
        <v>9106031611-00017154</v>
      </c>
    </row>
    <row r="401" spans="1:34" x14ac:dyDescent="0.25">
      <c r="A401" s="19">
        <v>9106030985</v>
      </c>
      <c r="B401" s="19" t="s">
        <v>6719</v>
      </c>
      <c r="C401">
        <v>11699902</v>
      </c>
      <c r="D401" t="s">
        <v>1954</v>
      </c>
      <c r="E401" t="s">
        <v>1409</v>
      </c>
      <c r="F401" t="s">
        <v>25</v>
      </c>
      <c r="G401" t="s">
        <v>26</v>
      </c>
      <c r="H401" t="s">
        <v>1955</v>
      </c>
      <c r="I401" t="s">
        <v>28</v>
      </c>
      <c r="J401" t="s">
        <v>29</v>
      </c>
      <c r="K401" t="s">
        <v>1956</v>
      </c>
      <c r="L401" t="s">
        <v>1957</v>
      </c>
      <c r="M401" t="s">
        <v>1958</v>
      </c>
      <c r="N401" t="s">
        <v>666</v>
      </c>
      <c r="O401" t="s">
        <v>667</v>
      </c>
      <c r="P401" t="s">
        <v>668</v>
      </c>
      <c r="Q401" t="s">
        <v>82</v>
      </c>
      <c r="R401" t="s">
        <v>37</v>
      </c>
      <c r="S401" t="s">
        <v>37</v>
      </c>
      <c r="T401" t="s">
        <v>37</v>
      </c>
      <c r="U401" t="s">
        <v>38</v>
      </c>
      <c r="V401" t="s">
        <v>39</v>
      </c>
      <c r="W401" t="s">
        <v>40</v>
      </c>
      <c r="X401" t="s">
        <v>41</v>
      </c>
      <c r="Y401" t="s">
        <v>42</v>
      </c>
      <c r="Z401" t="s">
        <v>37</v>
      </c>
      <c r="AA401" t="s">
        <v>37</v>
      </c>
      <c r="AB401" t="s">
        <v>37</v>
      </c>
      <c r="AC401" t="s">
        <v>1959</v>
      </c>
      <c r="AD401" t="s">
        <v>37</v>
      </c>
      <c r="AE401" t="s">
        <v>37</v>
      </c>
      <c r="AF401" s="19" t="s">
        <v>6343</v>
      </c>
      <c r="AG401" s="19">
        <v>9106030985</v>
      </c>
      <c r="AH401" t="str">
        <f t="shared" si="6"/>
        <v>9106030985-00017148</v>
      </c>
    </row>
    <row r="402" spans="1:34" x14ac:dyDescent="0.25">
      <c r="A402" s="19">
        <v>9106030349</v>
      </c>
      <c r="B402" s="19" t="s">
        <v>6694</v>
      </c>
      <c r="C402">
        <v>11694401</v>
      </c>
      <c r="D402" t="s">
        <v>1960</v>
      </c>
      <c r="E402" t="s">
        <v>1409</v>
      </c>
      <c r="F402" t="s">
        <v>25</v>
      </c>
      <c r="G402" t="s">
        <v>26</v>
      </c>
      <c r="H402" t="s">
        <v>1961</v>
      </c>
      <c r="I402" t="s">
        <v>28</v>
      </c>
      <c r="J402" t="s">
        <v>29</v>
      </c>
      <c r="K402" t="s">
        <v>146</v>
      </c>
      <c r="L402" t="s">
        <v>147</v>
      </c>
      <c r="M402" t="s">
        <v>148</v>
      </c>
      <c r="N402" t="s">
        <v>58</v>
      </c>
      <c r="O402" t="s">
        <v>59</v>
      </c>
      <c r="P402" t="s">
        <v>60</v>
      </c>
      <c r="Q402" t="s">
        <v>37</v>
      </c>
      <c r="R402" t="s">
        <v>37</v>
      </c>
      <c r="S402" t="s">
        <v>37</v>
      </c>
      <c r="T402" t="s">
        <v>37</v>
      </c>
      <c r="U402" t="s">
        <v>38</v>
      </c>
      <c r="V402" t="s">
        <v>39</v>
      </c>
      <c r="W402" t="s">
        <v>40</v>
      </c>
      <c r="X402" t="s">
        <v>41</v>
      </c>
      <c r="Y402" t="s">
        <v>42</v>
      </c>
      <c r="Z402" t="s">
        <v>37</v>
      </c>
      <c r="AA402" t="s">
        <v>37</v>
      </c>
      <c r="AB402" t="s">
        <v>37</v>
      </c>
      <c r="AC402" t="s">
        <v>1962</v>
      </c>
      <c r="AD402" t="s">
        <v>37</v>
      </c>
      <c r="AE402" t="s">
        <v>37</v>
      </c>
      <c r="AF402" s="19" t="s">
        <v>6343</v>
      </c>
      <c r="AG402" s="19">
        <v>9106030349</v>
      </c>
      <c r="AH402" t="str">
        <f t="shared" si="6"/>
        <v>9106030349-00477634</v>
      </c>
    </row>
    <row r="403" spans="1:34" x14ac:dyDescent="0.25">
      <c r="A403" s="19">
        <v>9106033327</v>
      </c>
      <c r="B403" s="19" t="s">
        <v>6786</v>
      </c>
      <c r="C403">
        <v>11698205</v>
      </c>
      <c r="D403" t="s">
        <v>1963</v>
      </c>
      <c r="E403" t="s">
        <v>1409</v>
      </c>
      <c r="F403" t="s">
        <v>25</v>
      </c>
      <c r="G403" t="s">
        <v>26</v>
      </c>
      <c r="H403" t="s">
        <v>1964</v>
      </c>
      <c r="I403" t="s">
        <v>28</v>
      </c>
      <c r="J403" t="s">
        <v>29</v>
      </c>
      <c r="K403" t="s">
        <v>1965</v>
      </c>
      <c r="L403" t="s">
        <v>1966</v>
      </c>
      <c r="M403" t="s">
        <v>1967</v>
      </c>
      <c r="N403" t="s">
        <v>1248</v>
      </c>
      <c r="O403" t="s">
        <v>1249</v>
      </c>
      <c r="P403" t="s">
        <v>1250</v>
      </c>
      <c r="Q403" t="s">
        <v>37</v>
      </c>
      <c r="R403" t="s">
        <v>37</v>
      </c>
      <c r="S403" t="s">
        <v>37</v>
      </c>
      <c r="T403" t="s">
        <v>37</v>
      </c>
      <c r="U403" t="s">
        <v>38</v>
      </c>
      <c r="V403" t="s">
        <v>39</v>
      </c>
      <c r="W403" t="s">
        <v>40</v>
      </c>
      <c r="X403" t="s">
        <v>41</v>
      </c>
      <c r="Y403" t="s">
        <v>42</v>
      </c>
      <c r="Z403" t="s">
        <v>37</v>
      </c>
      <c r="AA403" t="s">
        <v>37</v>
      </c>
      <c r="AB403" t="s">
        <v>37</v>
      </c>
      <c r="AC403" t="s">
        <v>1968</v>
      </c>
      <c r="AD403" t="s">
        <v>37</v>
      </c>
      <c r="AE403" t="s">
        <v>37</v>
      </c>
      <c r="AF403" s="19" t="s">
        <v>6343</v>
      </c>
      <c r="AG403" s="19">
        <v>9106033327</v>
      </c>
      <c r="AH403" t="str">
        <f t="shared" si="6"/>
        <v>9106033327-00005251</v>
      </c>
    </row>
    <row r="404" spans="1:34" x14ac:dyDescent="0.25">
      <c r="A404" s="19">
        <v>9106029328</v>
      </c>
      <c r="B404" s="19" t="s">
        <v>6641</v>
      </c>
      <c r="C404">
        <v>11698694</v>
      </c>
      <c r="D404" t="s">
        <v>1969</v>
      </c>
      <c r="E404" t="s">
        <v>1409</v>
      </c>
      <c r="F404" t="s">
        <v>25</v>
      </c>
      <c r="G404" t="s">
        <v>26</v>
      </c>
      <c r="H404" t="s">
        <v>1970</v>
      </c>
      <c r="I404" t="s">
        <v>28</v>
      </c>
      <c r="J404" t="s">
        <v>29</v>
      </c>
      <c r="K404" t="s">
        <v>152</v>
      </c>
      <c r="L404" t="s">
        <v>153</v>
      </c>
      <c r="M404" t="s">
        <v>154</v>
      </c>
      <c r="N404" t="s">
        <v>502</v>
      </c>
      <c r="O404" t="s">
        <v>503</v>
      </c>
      <c r="P404" t="s">
        <v>504</v>
      </c>
      <c r="Q404" t="s">
        <v>37</v>
      </c>
      <c r="R404" t="s">
        <v>37</v>
      </c>
      <c r="S404" t="s">
        <v>37</v>
      </c>
      <c r="T404" t="s">
        <v>37</v>
      </c>
      <c r="U404" t="s">
        <v>38</v>
      </c>
      <c r="V404" t="s">
        <v>39</v>
      </c>
      <c r="W404" t="s">
        <v>40</v>
      </c>
      <c r="X404" t="s">
        <v>41</v>
      </c>
      <c r="Y404" t="s">
        <v>42</v>
      </c>
      <c r="Z404" t="s">
        <v>37</v>
      </c>
      <c r="AA404" t="s">
        <v>37</v>
      </c>
      <c r="AB404" t="s">
        <v>37</v>
      </c>
      <c r="AC404" t="s">
        <v>1971</v>
      </c>
      <c r="AD404" t="s">
        <v>37</v>
      </c>
      <c r="AE404" t="s">
        <v>37</v>
      </c>
      <c r="AF404" s="19" t="s">
        <v>6343</v>
      </c>
      <c r="AG404" s="19">
        <v>9106029328</v>
      </c>
      <c r="AH404" t="str">
        <f t="shared" si="6"/>
        <v>9106029328-00009949</v>
      </c>
    </row>
    <row r="405" spans="1:34" x14ac:dyDescent="0.25">
      <c r="A405" s="19">
        <v>9106030591</v>
      </c>
      <c r="B405" s="19" t="s">
        <v>6704</v>
      </c>
      <c r="C405">
        <v>11697485</v>
      </c>
      <c r="D405" t="s">
        <v>1972</v>
      </c>
      <c r="E405" t="s">
        <v>1409</v>
      </c>
      <c r="F405" t="s">
        <v>25</v>
      </c>
      <c r="G405" t="s">
        <v>26</v>
      </c>
      <c r="H405" t="s">
        <v>1973</v>
      </c>
      <c r="I405" t="s">
        <v>28</v>
      </c>
      <c r="J405" t="s">
        <v>29</v>
      </c>
      <c r="K405" t="s">
        <v>146</v>
      </c>
      <c r="L405" t="s">
        <v>147</v>
      </c>
      <c r="M405" t="s">
        <v>148</v>
      </c>
      <c r="N405" t="s">
        <v>356</v>
      </c>
      <c r="O405" t="s">
        <v>357</v>
      </c>
      <c r="P405" t="s">
        <v>358</v>
      </c>
      <c r="Q405" t="s">
        <v>37</v>
      </c>
      <c r="R405" t="s">
        <v>37</v>
      </c>
      <c r="S405" t="s">
        <v>37</v>
      </c>
      <c r="T405" t="s">
        <v>37</v>
      </c>
      <c r="U405" t="s">
        <v>38</v>
      </c>
      <c r="V405" t="s">
        <v>39</v>
      </c>
      <c r="W405" t="s">
        <v>40</v>
      </c>
      <c r="X405" t="s">
        <v>41</v>
      </c>
      <c r="Y405" t="s">
        <v>42</v>
      </c>
      <c r="Z405" t="s">
        <v>37</v>
      </c>
      <c r="AA405" t="s">
        <v>37</v>
      </c>
      <c r="AB405" t="s">
        <v>37</v>
      </c>
      <c r="AC405" t="s">
        <v>1974</v>
      </c>
      <c r="AD405" t="s">
        <v>37</v>
      </c>
      <c r="AE405" t="s">
        <v>37</v>
      </c>
      <c r="AF405" s="19" t="s">
        <v>6343</v>
      </c>
      <c r="AG405" s="19">
        <v>9106030591</v>
      </c>
      <c r="AH405" t="str">
        <f t="shared" si="6"/>
        <v>9106030591-00009641</v>
      </c>
    </row>
    <row r="406" spans="1:34" x14ac:dyDescent="0.25">
      <c r="A406" s="19">
        <v>9106032770</v>
      </c>
      <c r="B406" s="19" t="s">
        <v>6764</v>
      </c>
      <c r="C406">
        <v>11698895</v>
      </c>
      <c r="D406" t="s">
        <v>1975</v>
      </c>
      <c r="E406" t="s">
        <v>1409</v>
      </c>
      <c r="F406" t="s">
        <v>25</v>
      </c>
      <c r="G406" t="s">
        <v>26</v>
      </c>
      <c r="H406" t="s">
        <v>1976</v>
      </c>
      <c r="I406" t="s">
        <v>28</v>
      </c>
      <c r="J406" t="s">
        <v>29</v>
      </c>
      <c r="K406" t="s">
        <v>146</v>
      </c>
      <c r="L406" t="s">
        <v>147</v>
      </c>
      <c r="M406" t="s">
        <v>148</v>
      </c>
      <c r="N406" t="s">
        <v>119</v>
      </c>
      <c r="O406" t="s">
        <v>120</v>
      </c>
      <c r="P406" t="s">
        <v>121</v>
      </c>
      <c r="Q406" t="s">
        <v>37</v>
      </c>
      <c r="R406" t="s">
        <v>37</v>
      </c>
      <c r="S406" t="s">
        <v>37</v>
      </c>
      <c r="T406" t="s">
        <v>37</v>
      </c>
      <c r="U406" t="s">
        <v>38</v>
      </c>
      <c r="V406" t="s">
        <v>39</v>
      </c>
      <c r="W406" t="s">
        <v>40</v>
      </c>
      <c r="X406" t="s">
        <v>41</v>
      </c>
      <c r="Y406" t="s">
        <v>42</v>
      </c>
      <c r="Z406" t="s">
        <v>37</v>
      </c>
      <c r="AA406" t="s">
        <v>37</v>
      </c>
      <c r="AB406" t="s">
        <v>37</v>
      </c>
      <c r="AC406" t="s">
        <v>1977</v>
      </c>
      <c r="AD406" t="s">
        <v>37</v>
      </c>
      <c r="AE406" t="s">
        <v>37</v>
      </c>
      <c r="AF406" s="19" t="s">
        <v>6343</v>
      </c>
      <c r="AG406" s="19">
        <v>9106032770</v>
      </c>
      <c r="AH406" t="str">
        <f t="shared" si="6"/>
        <v>9106032770-00008241</v>
      </c>
    </row>
    <row r="407" spans="1:34" x14ac:dyDescent="0.25">
      <c r="A407" s="19">
        <v>9106031410</v>
      </c>
      <c r="B407" s="19" t="s">
        <v>6728</v>
      </c>
      <c r="C407">
        <v>11696060</v>
      </c>
      <c r="D407" t="s">
        <v>1978</v>
      </c>
      <c r="E407" t="s">
        <v>1409</v>
      </c>
      <c r="F407" t="s">
        <v>25</v>
      </c>
      <c r="G407" t="s">
        <v>26</v>
      </c>
      <c r="H407" t="s">
        <v>1979</v>
      </c>
      <c r="I407" t="s">
        <v>28</v>
      </c>
      <c r="J407" t="s">
        <v>29</v>
      </c>
      <c r="K407" t="s">
        <v>1980</v>
      </c>
      <c r="L407" t="s">
        <v>1981</v>
      </c>
      <c r="M407" t="s">
        <v>1982</v>
      </c>
      <c r="N407" t="s">
        <v>79</v>
      </c>
      <c r="O407" t="s">
        <v>80</v>
      </c>
      <c r="P407" t="s">
        <v>81</v>
      </c>
      <c r="Q407" t="s">
        <v>82</v>
      </c>
      <c r="R407" t="s">
        <v>37</v>
      </c>
      <c r="S407" t="s">
        <v>37</v>
      </c>
      <c r="T407" t="s">
        <v>37</v>
      </c>
      <c r="U407" t="s">
        <v>38</v>
      </c>
      <c r="V407" t="s">
        <v>39</v>
      </c>
      <c r="W407" t="s">
        <v>40</v>
      </c>
      <c r="X407" t="s">
        <v>41</v>
      </c>
      <c r="Y407" t="s">
        <v>42</v>
      </c>
      <c r="Z407" t="s">
        <v>37</v>
      </c>
      <c r="AA407" t="s">
        <v>37</v>
      </c>
      <c r="AB407" t="s">
        <v>37</v>
      </c>
      <c r="AC407" t="s">
        <v>1983</v>
      </c>
      <c r="AD407" t="s">
        <v>37</v>
      </c>
      <c r="AE407" t="s">
        <v>37</v>
      </c>
      <c r="AF407" s="19" t="s">
        <v>6343</v>
      </c>
      <c r="AG407" s="19">
        <v>9106031410</v>
      </c>
      <c r="AH407" t="str">
        <f t="shared" si="6"/>
        <v>9106031410-00047092</v>
      </c>
    </row>
    <row r="408" spans="1:34" x14ac:dyDescent="0.25">
      <c r="A408" s="19">
        <v>9106033368</v>
      </c>
      <c r="B408" s="19" t="s">
        <v>6787</v>
      </c>
      <c r="C408">
        <v>11698899</v>
      </c>
      <c r="D408" t="s">
        <v>1984</v>
      </c>
      <c r="E408" t="s">
        <v>1409</v>
      </c>
      <c r="F408" t="s">
        <v>25</v>
      </c>
      <c r="G408" t="s">
        <v>26</v>
      </c>
      <c r="H408" t="s">
        <v>1985</v>
      </c>
      <c r="I408" t="s">
        <v>28</v>
      </c>
      <c r="J408" t="s">
        <v>29</v>
      </c>
      <c r="K408" t="s">
        <v>1986</v>
      </c>
      <c r="L408" t="s">
        <v>1987</v>
      </c>
      <c r="M408" t="s">
        <v>1988</v>
      </c>
      <c r="N408" t="s">
        <v>119</v>
      </c>
      <c r="O408" t="s">
        <v>120</v>
      </c>
      <c r="P408" t="s">
        <v>121</v>
      </c>
      <c r="Q408" t="s">
        <v>37</v>
      </c>
      <c r="R408" t="s">
        <v>37</v>
      </c>
      <c r="S408" t="s">
        <v>37</v>
      </c>
      <c r="T408" t="s">
        <v>37</v>
      </c>
      <c r="U408" t="s">
        <v>38</v>
      </c>
      <c r="V408" t="s">
        <v>39</v>
      </c>
      <c r="W408" t="s">
        <v>40</v>
      </c>
      <c r="X408" t="s">
        <v>41</v>
      </c>
      <c r="Y408" t="s">
        <v>42</v>
      </c>
      <c r="Z408" t="s">
        <v>37</v>
      </c>
      <c r="AA408" t="s">
        <v>37</v>
      </c>
      <c r="AB408" t="s">
        <v>37</v>
      </c>
      <c r="AC408" t="s">
        <v>1989</v>
      </c>
      <c r="AD408" t="s">
        <v>37</v>
      </c>
      <c r="AE408" t="s">
        <v>37</v>
      </c>
      <c r="AF408" s="19" t="s">
        <v>6343</v>
      </c>
      <c r="AG408" s="19">
        <v>9106033368</v>
      </c>
      <c r="AH408" t="str">
        <f t="shared" si="6"/>
        <v>9106033368-00008244</v>
      </c>
    </row>
    <row r="409" spans="1:34" x14ac:dyDescent="0.25">
      <c r="A409" s="19">
        <v>9106030958</v>
      </c>
      <c r="B409" s="19" t="s">
        <v>6718</v>
      </c>
      <c r="C409">
        <v>11694592</v>
      </c>
      <c r="D409" t="s">
        <v>1990</v>
      </c>
      <c r="E409" t="s">
        <v>1409</v>
      </c>
      <c r="F409" t="s">
        <v>25</v>
      </c>
      <c r="G409" t="s">
        <v>26</v>
      </c>
      <c r="H409" t="s">
        <v>1991</v>
      </c>
      <c r="I409" t="s">
        <v>28</v>
      </c>
      <c r="J409" t="s">
        <v>29</v>
      </c>
      <c r="K409" t="s">
        <v>30</v>
      </c>
      <c r="L409" t="s">
        <v>31</v>
      </c>
      <c r="M409" t="s">
        <v>32</v>
      </c>
      <c r="N409" t="s">
        <v>58</v>
      </c>
      <c r="O409" t="s">
        <v>59</v>
      </c>
      <c r="P409" t="s">
        <v>60</v>
      </c>
      <c r="Q409" t="s">
        <v>37</v>
      </c>
      <c r="R409" t="s">
        <v>37</v>
      </c>
      <c r="S409" t="s">
        <v>37</v>
      </c>
      <c r="T409" t="s">
        <v>37</v>
      </c>
      <c r="U409" t="s">
        <v>38</v>
      </c>
      <c r="V409" t="s">
        <v>39</v>
      </c>
      <c r="W409" t="s">
        <v>40</v>
      </c>
      <c r="X409" t="s">
        <v>41</v>
      </c>
      <c r="Y409" t="s">
        <v>42</v>
      </c>
      <c r="Z409" t="s">
        <v>37</v>
      </c>
      <c r="AA409" t="s">
        <v>37</v>
      </c>
      <c r="AB409" t="s">
        <v>37</v>
      </c>
      <c r="AC409" t="s">
        <v>1992</v>
      </c>
      <c r="AD409" t="s">
        <v>37</v>
      </c>
      <c r="AE409" t="s">
        <v>37</v>
      </c>
      <c r="AF409" s="19" t="s">
        <v>6343</v>
      </c>
      <c r="AG409" s="19">
        <v>9106030958</v>
      </c>
      <c r="AH409" t="str">
        <f t="shared" si="6"/>
        <v>9106030958-00477818</v>
      </c>
    </row>
    <row r="410" spans="1:34" x14ac:dyDescent="0.25">
      <c r="A410" s="19">
        <v>9106031217</v>
      </c>
      <c r="B410" s="19" t="s">
        <v>6724</v>
      </c>
      <c r="C410">
        <v>11695519</v>
      </c>
      <c r="D410" t="s">
        <v>1993</v>
      </c>
      <c r="E410" t="s">
        <v>1409</v>
      </c>
      <c r="F410" t="s">
        <v>25</v>
      </c>
      <c r="G410" t="s">
        <v>26</v>
      </c>
      <c r="H410" t="s">
        <v>1994</v>
      </c>
      <c r="I410" t="s">
        <v>28</v>
      </c>
      <c r="J410" t="s">
        <v>29</v>
      </c>
      <c r="K410" t="s">
        <v>1173</v>
      </c>
      <c r="L410" t="s">
        <v>1174</v>
      </c>
      <c r="M410" t="s">
        <v>1175</v>
      </c>
      <c r="N410" t="s">
        <v>374</v>
      </c>
      <c r="O410" t="s">
        <v>375</v>
      </c>
      <c r="P410" t="s">
        <v>376</v>
      </c>
      <c r="Q410" t="s">
        <v>377</v>
      </c>
      <c r="R410" t="s">
        <v>37</v>
      </c>
      <c r="S410" t="s">
        <v>37</v>
      </c>
      <c r="T410" t="s">
        <v>37</v>
      </c>
      <c r="U410" t="s">
        <v>38</v>
      </c>
      <c r="V410" t="s">
        <v>39</v>
      </c>
      <c r="W410" t="s">
        <v>40</v>
      </c>
      <c r="X410" t="s">
        <v>41</v>
      </c>
      <c r="Y410" t="s">
        <v>42</v>
      </c>
      <c r="Z410" t="s">
        <v>37</v>
      </c>
      <c r="AA410" t="s">
        <v>37</v>
      </c>
      <c r="AB410" t="s">
        <v>37</v>
      </c>
      <c r="AC410" t="s">
        <v>1995</v>
      </c>
      <c r="AD410" t="s">
        <v>37</v>
      </c>
      <c r="AE410" t="s">
        <v>37</v>
      </c>
      <c r="AF410" s="19" t="s">
        <v>6343</v>
      </c>
      <c r="AG410" s="19">
        <v>9106031217</v>
      </c>
      <c r="AH410" t="str">
        <f t="shared" si="6"/>
        <v>9106031217-00018590</v>
      </c>
    </row>
    <row r="411" spans="1:34" x14ac:dyDescent="0.25">
      <c r="A411" s="19">
        <v>9106031412</v>
      </c>
      <c r="B411" s="19" t="s">
        <v>6729</v>
      </c>
      <c r="C411">
        <v>11697901</v>
      </c>
      <c r="D411" t="s">
        <v>1996</v>
      </c>
      <c r="E411" t="s">
        <v>1409</v>
      </c>
      <c r="F411" t="s">
        <v>25</v>
      </c>
      <c r="G411" t="s">
        <v>26</v>
      </c>
      <c r="H411" t="s">
        <v>1997</v>
      </c>
      <c r="I411" t="s">
        <v>28</v>
      </c>
      <c r="J411" t="s">
        <v>29</v>
      </c>
      <c r="K411" t="s">
        <v>1998</v>
      </c>
      <c r="L411" t="s">
        <v>1999</v>
      </c>
      <c r="M411" t="s">
        <v>2000</v>
      </c>
      <c r="N411" t="s">
        <v>101</v>
      </c>
      <c r="O411" t="s">
        <v>102</v>
      </c>
      <c r="P411" t="s">
        <v>103</v>
      </c>
      <c r="Q411" t="s">
        <v>82</v>
      </c>
      <c r="R411" t="s">
        <v>37</v>
      </c>
      <c r="S411" t="s">
        <v>37</v>
      </c>
      <c r="T411" t="s">
        <v>37</v>
      </c>
      <c r="U411" t="s">
        <v>38</v>
      </c>
      <c r="V411" t="s">
        <v>39</v>
      </c>
      <c r="W411" t="s">
        <v>40</v>
      </c>
      <c r="X411" t="s">
        <v>41</v>
      </c>
      <c r="Y411" t="s">
        <v>42</v>
      </c>
      <c r="Z411" t="s">
        <v>37</v>
      </c>
      <c r="AA411" t="s">
        <v>37</v>
      </c>
      <c r="AB411" t="s">
        <v>37</v>
      </c>
      <c r="AC411" t="s">
        <v>2001</v>
      </c>
      <c r="AD411" t="s">
        <v>37</v>
      </c>
      <c r="AE411" t="s">
        <v>37</v>
      </c>
      <c r="AF411" s="19" t="s">
        <v>6343</v>
      </c>
      <c r="AG411" s="19">
        <v>9106031412</v>
      </c>
      <c r="AH411" t="str">
        <f t="shared" si="6"/>
        <v>9106031412-00033287</v>
      </c>
    </row>
    <row r="412" spans="1:34" x14ac:dyDescent="0.25">
      <c r="A412" s="19">
        <v>9106031909</v>
      </c>
      <c r="B412" s="19" t="s">
        <v>6742</v>
      </c>
      <c r="C412">
        <v>11696245</v>
      </c>
      <c r="D412" t="s">
        <v>2002</v>
      </c>
      <c r="E412" t="s">
        <v>1409</v>
      </c>
      <c r="F412" t="s">
        <v>25</v>
      </c>
      <c r="G412" t="s">
        <v>26</v>
      </c>
      <c r="H412" t="s">
        <v>2003</v>
      </c>
      <c r="I412" t="s">
        <v>28</v>
      </c>
      <c r="J412" t="s">
        <v>29</v>
      </c>
      <c r="K412" t="s">
        <v>335</v>
      </c>
      <c r="L412" t="s">
        <v>336</v>
      </c>
      <c r="M412" t="s">
        <v>337</v>
      </c>
      <c r="N412" t="s">
        <v>577</v>
      </c>
      <c r="O412" t="s">
        <v>578</v>
      </c>
      <c r="P412" t="s">
        <v>579</v>
      </c>
      <c r="Q412" t="s">
        <v>37</v>
      </c>
      <c r="R412" t="s">
        <v>37</v>
      </c>
      <c r="S412" t="s">
        <v>37</v>
      </c>
      <c r="T412" t="s">
        <v>37</v>
      </c>
      <c r="U412" t="s">
        <v>38</v>
      </c>
      <c r="V412" t="s">
        <v>39</v>
      </c>
      <c r="W412" t="s">
        <v>40</v>
      </c>
      <c r="X412" t="s">
        <v>41</v>
      </c>
      <c r="Y412" t="s">
        <v>42</v>
      </c>
      <c r="Z412" t="s">
        <v>37</v>
      </c>
      <c r="AA412" t="s">
        <v>37</v>
      </c>
      <c r="AB412" t="s">
        <v>37</v>
      </c>
      <c r="AC412" t="s">
        <v>2004</v>
      </c>
      <c r="AD412" t="s">
        <v>37</v>
      </c>
      <c r="AE412" t="s">
        <v>37</v>
      </c>
      <c r="AF412" s="19" t="s">
        <v>6343</v>
      </c>
      <c r="AG412" s="19">
        <v>9106031909</v>
      </c>
      <c r="AH412" t="str">
        <f t="shared" si="6"/>
        <v>9106031909-00008106</v>
      </c>
    </row>
    <row r="413" spans="1:34" x14ac:dyDescent="0.25">
      <c r="A413" s="19">
        <v>9106030110</v>
      </c>
      <c r="B413" s="19" t="s">
        <v>6680</v>
      </c>
      <c r="C413">
        <v>11698026</v>
      </c>
      <c r="D413" t="s">
        <v>2005</v>
      </c>
      <c r="E413" t="s">
        <v>1409</v>
      </c>
      <c r="F413" t="s">
        <v>25</v>
      </c>
      <c r="G413" t="s">
        <v>26</v>
      </c>
      <c r="H413" t="s">
        <v>2006</v>
      </c>
      <c r="I413" t="s">
        <v>28</v>
      </c>
      <c r="J413" t="s">
        <v>29</v>
      </c>
      <c r="K413" t="s">
        <v>146</v>
      </c>
      <c r="L413" t="s">
        <v>147</v>
      </c>
      <c r="M413" t="s">
        <v>148</v>
      </c>
      <c r="N413" t="s">
        <v>89</v>
      </c>
      <c r="O413" t="s">
        <v>90</v>
      </c>
      <c r="P413" t="s">
        <v>91</v>
      </c>
      <c r="Q413" t="s">
        <v>37</v>
      </c>
      <c r="R413" t="s">
        <v>37</v>
      </c>
      <c r="S413" t="s">
        <v>37</v>
      </c>
      <c r="T413" t="s">
        <v>37</v>
      </c>
      <c r="U413" t="s">
        <v>38</v>
      </c>
      <c r="V413" t="s">
        <v>39</v>
      </c>
      <c r="W413" t="s">
        <v>40</v>
      </c>
      <c r="X413" t="s">
        <v>41</v>
      </c>
      <c r="Y413" t="s">
        <v>42</v>
      </c>
      <c r="Z413" t="s">
        <v>37</v>
      </c>
      <c r="AA413" t="s">
        <v>37</v>
      </c>
      <c r="AB413" t="s">
        <v>37</v>
      </c>
      <c r="AC413" t="s">
        <v>2007</v>
      </c>
      <c r="AD413" t="s">
        <v>37</v>
      </c>
      <c r="AE413" t="s">
        <v>37</v>
      </c>
      <c r="AF413" s="19" t="s">
        <v>6343</v>
      </c>
      <c r="AG413" s="19">
        <v>9106030110</v>
      </c>
      <c r="AH413" t="str">
        <f t="shared" si="6"/>
        <v>9106030110-00037116</v>
      </c>
    </row>
    <row r="414" spans="1:34" x14ac:dyDescent="0.25">
      <c r="A414" s="19">
        <v>9106032045</v>
      </c>
      <c r="B414" s="19" t="s">
        <v>6747</v>
      </c>
      <c r="C414">
        <v>11695790</v>
      </c>
      <c r="D414" t="s">
        <v>2008</v>
      </c>
      <c r="E414" t="s">
        <v>1409</v>
      </c>
      <c r="F414" t="s">
        <v>25</v>
      </c>
      <c r="G414" t="s">
        <v>26</v>
      </c>
      <c r="H414" t="s">
        <v>2009</v>
      </c>
      <c r="I414" t="s">
        <v>28</v>
      </c>
      <c r="J414" t="s">
        <v>29</v>
      </c>
      <c r="K414" t="s">
        <v>2010</v>
      </c>
      <c r="L414" t="s">
        <v>2011</v>
      </c>
      <c r="M414" t="s">
        <v>2012</v>
      </c>
      <c r="N414" t="s">
        <v>759</v>
      </c>
      <c r="O414" t="s">
        <v>760</v>
      </c>
      <c r="P414" t="s">
        <v>761</v>
      </c>
      <c r="Q414" t="s">
        <v>37</v>
      </c>
      <c r="R414" t="s">
        <v>37</v>
      </c>
      <c r="S414" t="s">
        <v>37</v>
      </c>
      <c r="T414" t="s">
        <v>37</v>
      </c>
      <c r="U414" t="s">
        <v>38</v>
      </c>
      <c r="V414" t="s">
        <v>39</v>
      </c>
      <c r="W414" t="s">
        <v>40</v>
      </c>
      <c r="X414" t="s">
        <v>41</v>
      </c>
      <c r="Y414" t="s">
        <v>42</v>
      </c>
      <c r="Z414" t="s">
        <v>37</v>
      </c>
      <c r="AA414" t="s">
        <v>37</v>
      </c>
      <c r="AB414" t="s">
        <v>37</v>
      </c>
      <c r="AC414" t="s">
        <v>2013</v>
      </c>
      <c r="AD414" t="s">
        <v>37</v>
      </c>
      <c r="AE414" t="s">
        <v>37</v>
      </c>
      <c r="AF414" s="19" t="s">
        <v>6343</v>
      </c>
      <c r="AG414" s="19">
        <v>9106032045</v>
      </c>
      <c r="AH414" t="str">
        <f t="shared" si="6"/>
        <v>9106032045-00014840</v>
      </c>
    </row>
    <row r="415" spans="1:34" x14ac:dyDescent="0.25">
      <c r="A415" s="19">
        <v>9106030015</v>
      </c>
      <c r="B415" s="19" t="s">
        <v>6676</v>
      </c>
      <c r="C415">
        <v>11698025</v>
      </c>
      <c r="D415" t="s">
        <v>2014</v>
      </c>
      <c r="E415" t="s">
        <v>1409</v>
      </c>
      <c r="F415" t="s">
        <v>25</v>
      </c>
      <c r="G415" t="s">
        <v>26</v>
      </c>
      <c r="H415" t="s">
        <v>2015</v>
      </c>
      <c r="I415" t="s">
        <v>28</v>
      </c>
      <c r="J415" t="s">
        <v>29</v>
      </c>
      <c r="K415" t="s">
        <v>134</v>
      </c>
      <c r="L415" t="s">
        <v>135</v>
      </c>
      <c r="M415" t="s">
        <v>136</v>
      </c>
      <c r="N415" t="s">
        <v>89</v>
      </c>
      <c r="O415" t="s">
        <v>90</v>
      </c>
      <c r="P415" t="s">
        <v>91</v>
      </c>
      <c r="Q415" t="s">
        <v>37</v>
      </c>
      <c r="R415" t="s">
        <v>37</v>
      </c>
      <c r="S415" t="s">
        <v>37</v>
      </c>
      <c r="T415" t="s">
        <v>37</v>
      </c>
      <c r="U415" t="s">
        <v>38</v>
      </c>
      <c r="V415" t="s">
        <v>39</v>
      </c>
      <c r="W415" t="s">
        <v>40</v>
      </c>
      <c r="X415" t="s">
        <v>41</v>
      </c>
      <c r="Y415" t="s">
        <v>42</v>
      </c>
      <c r="Z415" t="s">
        <v>37</v>
      </c>
      <c r="AA415" t="s">
        <v>37</v>
      </c>
      <c r="AB415" t="s">
        <v>37</v>
      </c>
      <c r="AC415" t="s">
        <v>2016</v>
      </c>
      <c r="AD415" t="s">
        <v>37</v>
      </c>
      <c r="AE415" t="s">
        <v>37</v>
      </c>
      <c r="AF415" s="19" t="s">
        <v>6343</v>
      </c>
      <c r="AG415" s="19">
        <v>9106030015</v>
      </c>
      <c r="AH415" t="str">
        <f t="shared" si="6"/>
        <v>9106030015-00037115</v>
      </c>
    </row>
    <row r="416" spans="1:34" x14ac:dyDescent="0.25">
      <c r="A416" s="19">
        <v>9106030865</v>
      </c>
      <c r="B416" s="19" t="s">
        <v>6716</v>
      </c>
      <c r="C416">
        <v>11700258</v>
      </c>
      <c r="D416" t="s">
        <v>2017</v>
      </c>
      <c r="E416" t="s">
        <v>1409</v>
      </c>
      <c r="F416" t="s">
        <v>25</v>
      </c>
      <c r="G416" t="s">
        <v>26</v>
      </c>
      <c r="H416" t="s">
        <v>2018</v>
      </c>
      <c r="I416" t="s">
        <v>28</v>
      </c>
      <c r="J416" t="s">
        <v>29</v>
      </c>
      <c r="K416" t="s">
        <v>2019</v>
      </c>
      <c r="L416" t="s">
        <v>2020</v>
      </c>
      <c r="M416" t="s">
        <v>2021</v>
      </c>
      <c r="N416" t="s">
        <v>2022</v>
      </c>
      <c r="O416" t="s">
        <v>2023</v>
      </c>
      <c r="P416" t="s">
        <v>2024</v>
      </c>
      <c r="Q416" t="s">
        <v>37</v>
      </c>
      <c r="R416" t="s">
        <v>37</v>
      </c>
      <c r="S416" t="s">
        <v>37</v>
      </c>
      <c r="T416" t="s">
        <v>37</v>
      </c>
      <c r="U416" t="s">
        <v>38</v>
      </c>
      <c r="V416" t="s">
        <v>39</v>
      </c>
      <c r="W416" t="s">
        <v>40</v>
      </c>
      <c r="X416" t="s">
        <v>41</v>
      </c>
      <c r="Y416" t="s">
        <v>42</v>
      </c>
      <c r="Z416" t="s">
        <v>37</v>
      </c>
      <c r="AA416" t="s">
        <v>37</v>
      </c>
      <c r="AB416" t="s">
        <v>37</v>
      </c>
      <c r="AC416" t="s">
        <v>2025</v>
      </c>
      <c r="AD416" t="s">
        <v>37</v>
      </c>
      <c r="AE416" t="s">
        <v>37</v>
      </c>
      <c r="AF416" s="19" t="s">
        <v>6343</v>
      </c>
      <c r="AG416" s="19">
        <v>9106030865</v>
      </c>
      <c r="AH416" t="str">
        <f t="shared" si="6"/>
        <v>9106030865-00000202</v>
      </c>
    </row>
    <row r="417" spans="1:34" x14ac:dyDescent="0.25">
      <c r="A417" s="19">
        <v>9106030809</v>
      </c>
      <c r="B417" s="19" t="s">
        <v>6709</v>
      </c>
      <c r="C417">
        <v>11697487</v>
      </c>
      <c r="D417" t="s">
        <v>2026</v>
      </c>
      <c r="E417" t="s">
        <v>1409</v>
      </c>
      <c r="F417" t="s">
        <v>25</v>
      </c>
      <c r="G417" t="s">
        <v>26</v>
      </c>
      <c r="H417" t="s">
        <v>2027</v>
      </c>
      <c r="I417" t="s">
        <v>28</v>
      </c>
      <c r="J417" t="s">
        <v>29</v>
      </c>
      <c r="K417" t="s">
        <v>146</v>
      </c>
      <c r="L417" t="s">
        <v>147</v>
      </c>
      <c r="M417" t="s">
        <v>148</v>
      </c>
      <c r="N417" t="s">
        <v>356</v>
      </c>
      <c r="O417" t="s">
        <v>357</v>
      </c>
      <c r="P417" t="s">
        <v>358</v>
      </c>
      <c r="Q417" t="s">
        <v>37</v>
      </c>
      <c r="R417" t="s">
        <v>37</v>
      </c>
      <c r="S417" t="s">
        <v>37</v>
      </c>
      <c r="T417" t="s">
        <v>37</v>
      </c>
      <c r="U417" t="s">
        <v>38</v>
      </c>
      <c r="V417" t="s">
        <v>39</v>
      </c>
      <c r="W417" t="s">
        <v>40</v>
      </c>
      <c r="X417" t="s">
        <v>41</v>
      </c>
      <c r="Y417" t="s">
        <v>42</v>
      </c>
      <c r="Z417" t="s">
        <v>37</v>
      </c>
      <c r="AA417" t="s">
        <v>37</v>
      </c>
      <c r="AB417" t="s">
        <v>37</v>
      </c>
      <c r="AC417" t="s">
        <v>2028</v>
      </c>
      <c r="AD417" t="s">
        <v>37</v>
      </c>
      <c r="AE417" t="s">
        <v>37</v>
      </c>
      <c r="AF417" s="19" t="s">
        <v>6343</v>
      </c>
      <c r="AG417" s="19">
        <v>9106030809</v>
      </c>
      <c r="AH417" t="str">
        <f t="shared" si="6"/>
        <v>9106030809-00009642</v>
      </c>
    </row>
    <row r="418" spans="1:34" x14ac:dyDescent="0.25">
      <c r="A418" s="19">
        <v>9106030684</v>
      </c>
      <c r="B418" s="19" t="s">
        <v>6706</v>
      </c>
      <c r="C418">
        <v>11694497</v>
      </c>
      <c r="D418" t="s">
        <v>2029</v>
      </c>
      <c r="E418" t="s">
        <v>1409</v>
      </c>
      <c r="F418" t="s">
        <v>25</v>
      </c>
      <c r="G418" t="s">
        <v>26</v>
      </c>
      <c r="H418" t="s">
        <v>2030</v>
      </c>
      <c r="I418" t="s">
        <v>28</v>
      </c>
      <c r="J418" t="s">
        <v>29</v>
      </c>
      <c r="K418" t="s">
        <v>2031</v>
      </c>
      <c r="L418" t="s">
        <v>2032</v>
      </c>
      <c r="M418" t="s">
        <v>2033</v>
      </c>
      <c r="N418" t="s">
        <v>58</v>
      </c>
      <c r="O418" t="s">
        <v>59</v>
      </c>
      <c r="P418" t="s">
        <v>60</v>
      </c>
      <c r="Q418" t="s">
        <v>37</v>
      </c>
      <c r="R418" t="s">
        <v>37</v>
      </c>
      <c r="S418" t="s">
        <v>37</v>
      </c>
      <c r="T418" t="s">
        <v>37</v>
      </c>
      <c r="U418" t="s">
        <v>38</v>
      </c>
      <c r="V418" t="s">
        <v>39</v>
      </c>
      <c r="W418" t="s">
        <v>40</v>
      </c>
      <c r="X418" t="s">
        <v>41</v>
      </c>
      <c r="Y418" t="s">
        <v>42</v>
      </c>
      <c r="Z418" t="s">
        <v>37</v>
      </c>
      <c r="AA418" t="s">
        <v>37</v>
      </c>
      <c r="AB418" t="s">
        <v>37</v>
      </c>
      <c r="AC418" t="s">
        <v>2034</v>
      </c>
      <c r="AD418" t="s">
        <v>37</v>
      </c>
      <c r="AE418" t="s">
        <v>37</v>
      </c>
      <c r="AF418" s="19" t="s">
        <v>6343</v>
      </c>
      <c r="AG418" s="19">
        <v>9106030684</v>
      </c>
      <c r="AH418" t="str">
        <f t="shared" si="6"/>
        <v>9106030684-00477727</v>
      </c>
    </row>
    <row r="419" spans="1:34" x14ac:dyDescent="0.25">
      <c r="A419" s="19">
        <v>9106032581</v>
      </c>
      <c r="B419" s="19" t="s">
        <v>6757</v>
      </c>
      <c r="C419">
        <v>11698507</v>
      </c>
      <c r="D419" t="s">
        <v>2035</v>
      </c>
      <c r="E419" t="s">
        <v>1409</v>
      </c>
      <c r="F419" t="s">
        <v>25</v>
      </c>
      <c r="G419" t="s">
        <v>26</v>
      </c>
      <c r="H419" t="s">
        <v>2036</v>
      </c>
      <c r="I419" t="s">
        <v>28</v>
      </c>
      <c r="J419" t="s">
        <v>29</v>
      </c>
      <c r="K419" t="s">
        <v>2037</v>
      </c>
      <c r="L419" t="s">
        <v>2038</v>
      </c>
      <c r="M419" t="s">
        <v>2039</v>
      </c>
      <c r="N419" t="s">
        <v>110</v>
      </c>
      <c r="O419" t="s">
        <v>111</v>
      </c>
      <c r="P419" t="s">
        <v>112</v>
      </c>
      <c r="Q419" t="s">
        <v>37</v>
      </c>
      <c r="R419" t="s">
        <v>37</v>
      </c>
      <c r="S419" t="s">
        <v>37</v>
      </c>
      <c r="T419" t="s">
        <v>37</v>
      </c>
      <c r="U419" t="s">
        <v>38</v>
      </c>
      <c r="V419" t="s">
        <v>39</v>
      </c>
      <c r="W419" t="s">
        <v>40</v>
      </c>
      <c r="X419" t="s">
        <v>41</v>
      </c>
      <c r="Y419" t="s">
        <v>42</v>
      </c>
      <c r="Z419" t="s">
        <v>37</v>
      </c>
      <c r="AA419" t="s">
        <v>37</v>
      </c>
      <c r="AB419" t="s">
        <v>37</v>
      </c>
      <c r="AC419" t="s">
        <v>2040</v>
      </c>
      <c r="AD419" t="s">
        <v>37</v>
      </c>
      <c r="AE419" t="s">
        <v>37</v>
      </c>
      <c r="AF419" s="19" t="s">
        <v>6343</v>
      </c>
      <c r="AG419" s="19">
        <v>9106032581</v>
      </c>
      <c r="AH419" t="str">
        <f t="shared" si="6"/>
        <v>9106032581-00080250</v>
      </c>
    </row>
    <row r="420" spans="1:34" x14ac:dyDescent="0.25">
      <c r="A420" s="19">
        <v>9106029128</v>
      </c>
      <c r="B420" s="19" t="s">
        <v>6633</v>
      </c>
      <c r="C420">
        <v>11698308</v>
      </c>
      <c r="D420" t="s">
        <v>2041</v>
      </c>
      <c r="E420" t="s">
        <v>1409</v>
      </c>
      <c r="F420" t="s">
        <v>25</v>
      </c>
      <c r="G420" t="s">
        <v>26</v>
      </c>
      <c r="H420" t="s">
        <v>2042</v>
      </c>
      <c r="I420" t="s">
        <v>28</v>
      </c>
      <c r="J420" t="s">
        <v>29</v>
      </c>
      <c r="K420" t="s">
        <v>2043</v>
      </c>
      <c r="L420" t="s">
        <v>2044</v>
      </c>
      <c r="M420" t="s">
        <v>2045</v>
      </c>
      <c r="N420" t="s">
        <v>110</v>
      </c>
      <c r="O420" t="s">
        <v>111</v>
      </c>
      <c r="P420" t="s">
        <v>112</v>
      </c>
      <c r="Q420" t="s">
        <v>37</v>
      </c>
      <c r="R420" t="s">
        <v>37</v>
      </c>
      <c r="S420" t="s">
        <v>37</v>
      </c>
      <c r="T420" t="s">
        <v>37</v>
      </c>
      <c r="U420" t="s">
        <v>38</v>
      </c>
      <c r="V420" t="s">
        <v>39</v>
      </c>
      <c r="W420" t="s">
        <v>40</v>
      </c>
      <c r="X420" t="s">
        <v>41</v>
      </c>
      <c r="Y420" t="s">
        <v>42</v>
      </c>
      <c r="Z420" t="s">
        <v>37</v>
      </c>
      <c r="AA420" t="s">
        <v>37</v>
      </c>
      <c r="AB420" t="s">
        <v>37</v>
      </c>
      <c r="AC420" t="s">
        <v>2046</v>
      </c>
      <c r="AD420" t="s">
        <v>37</v>
      </c>
      <c r="AE420" t="s">
        <v>37</v>
      </c>
      <c r="AF420" s="19" t="s">
        <v>6343</v>
      </c>
      <c r="AG420" s="19">
        <v>9106029128</v>
      </c>
      <c r="AH420" t="str">
        <f t="shared" si="6"/>
        <v>9106029128-00080081</v>
      </c>
    </row>
    <row r="421" spans="1:34" x14ac:dyDescent="0.25">
      <c r="A421" s="19">
        <v>9106030690</v>
      </c>
      <c r="B421" s="19" t="s">
        <v>6707</v>
      </c>
      <c r="C421">
        <v>11694498</v>
      </c>
      <c r="D421" t="s">
        <v>2047</v>
      </c>
      <c r="E421" t="s">
        <v>1409</v>
      </c>
      <c r="F421" t="s">
        <v>25</v>
      </c>
      <c r="G421" t="s">
        <v>26</v>
      </c>
      <c r="H421" t="s">
        <v>2048</v>
      </c>
      <c r="I421" t="s">
        <v>28</v>
      </c>
      <c r="J421" t="s">
        <v>29</v>
      </c>
      <c r="K421" t="s">
        <v>2049</v>
      </c>
      <c r="L421" t="s">
        <v>2050</v>
      </c>
      <c r="M421" t="s">
        <v>2051</v>
      </c>
      <c r="N421" t="s">
        <v>58</v>
      </c>
      <c r="O421" t="s">
        <v>59</v>
      </c>
      <c r="P421" t="s">
        <v>60</v>
      </c>
      <c r="Q421" t="s">
        <v>37</v>
      </c>
      <c r="R421" t="s">
        <v>37</v>
      </c>
      <c r="S421" t="s">
        <v>37</v>
      </c>
      <c r="T421" t="s">
        <v>37</v>
      </c>
      <c r="U421" t="s">
        <v>38</v>
      </c>
      <c r="V421" t="s">
        <v>39</v>
      </c>
      <c r="W421" t="s">
        <v>40</v>
      </c>
      <c r="X421" t="s">
        <v>41</v>
      </c>
      <c r="Y421" t="s">
        <v>42</v>
      </c>
      <c r="Z421" t="s">
        <v>37</v>
      </c>
      <c r="AA421" t="s">
        <v>37</v>
      </c>
      <c r="AB421" t="s">
        <v>37</v>
      </c>
      <c r="AC421" t="s">
        <v>2052</v>
      </c>
      <c r="AD421" t="s">
        <v>37</v>
      </c>
      <c r="AE421" t="s">
        <v>37</v>
      </c>
      <c r="AF421" s="19" t="s">
        <v>6343</v>
      </c>
      <c r="AG421" s="19">
        <v>9106030690</v>
      </c>
      <c r="AH421" t="str">
        <f t="shared" si="6"/>
        <v>9106030690-00477728</v>
      </c>
    </row>
    <row r="422" spans="1:34" x14ac:dyDescent="0.25">
      <c r="A422" s="19">
        <v>9106029180</v>
      </c>
      <c r="B422" s="19" t="s">
        <v>6637</v>
      </c>
      <c r="C422">
        <v>11699095</v>
      </c>
      <c r="D422" t="s">
        <v>2053</v>
      </c>
      <c r="E422" t="s">
        <v>1409</v>
      </c>
      <c r="F422" t="s">
        <v>25</v>
      </c>
      <c r="G422" t="s">
        <v>26</v>
      </c>
      <c r="H422" t="s">
        <v>2054</v>
      </c>
      <c r="I422" t="s">
        <v>28</v>
      </c>
      <c r="J422" t="s">
        <v>29</v>
      </c>
      <c r="K422" t="s">
        <v>335</v>
      </c>
      <c r="L422" t="s">
        <v>336</v>
      </c>
      <c r="M422" t="s">
        <v>337</v>
      </c>
      <c r="N422" t="s">
        <v>33</v>
      </c>
      <c r="O422" t="s">
        <v>34</v>
      </c>
      <c r="P422" t="s">
        <v>35</v>
      </c>
      <c r="Q422" t="s">
        <v>36</v>
      </c>
      <c r="R422" t="s">
        <v>37</v>
      </c>
      <c r="S422" t="s">
        <v>37</v>
      </c>
      <c r="T422" t="s">
        <v>37</v>
      </c>
      <c r="U422" t="s">
        <v>38</v>
      </c>
      <c r="V422" t="s">
        <v>39</v>
      </c>
      <c r="W422" t="s">
        <v>40</v>
      </c>
      <c r="X422" t="s">
        <v>41</v>
      </c>
      <c r="Y422" t="s">
        <v>42</v>
      </c>
      <c r="Z422" t="s">
        <v>37</v>
      </c>
      <c r="AA422" t="s">
        <v>37</v>
      </c>
      <c r="AB422" t="s">
        <v>37</v>
      </c>
      <c r="AC422" t="s">
        <v>2055</v>
      </c>
      <c r="AD422" t="s">
        <v>37</v>
      </c>
      <c r="AE422" t="s">
        <v>37</v>
      </c>
      <c r="AF422" s="19" t="s">
        <v>6343</v>
      </c>
      <c r="AG422" s="19">
        <v>9106029180</v>
      </c>
      <c r="AH422" t="str">
        <f t="shared" si="6"/>
        <v>9106029180-00158497</v>
      </c>
    </row>
    <row r="423" spans="1:34" x14ac:dyDescent="0.25">
      <c r="A423" s="19">
        <v>9106032893</v>
      </c>
      <c r="B423" s="19" t="s">
        <v>6768</v>
      </c>
      <c r="C423">
        <v>11695248</v>
      </c>
      <c r="D423" t="s">
        <v>2056</v>
      </c>
      <c r="E423" t="s">
        <v>1409</v>
      </c>
      <c r="F423" t="s">
        <v>25</v>
      </c>
      <c r="G423" t="s">
        <v>26</v>
      </c>
      <c r="H423" t="s">
        <v>2057</v>
      </c>
      <c r="I423" t="s">
        <v>28</v>
      </c>
      <c r="J423" t="s">
        <v>29</v>
      </c>
      <c r="K423" t="s">
        <v>152</v>
      </c>
      <c r="L423" t="s">
        <v>153</v>
      </c>
      <c r="M423" t="s">
        <v>154</v>
      </c>
      <c r="N423" t="s">
        <v>58</v>
      </c>
      <c r="O423" t="s">
        <v>59</v>
      </c>
      <c r="P423" t="s">
        <v>60</v>
      </c>
      <c r="Q423" t="s">
        <v>37</v>
      </c>
      <c r="R423" t="s">
        <v>37</v>
      </c>
      <c r="S423" t="s">
        <v>37</v>
      </c>
      <c r="T423" t="s">
        <v>37</v>
      </c>
      <c r="U423" t="s">
        <v>38</v>
      </c>
      <c r="V423" t="s">
        <v>39</v>
      </c>
      <c r="W423" t="s">
        <v>40</v>
      </c>
      <c r="X423" t="s">
        <v>41</v>
      </c>
      <c r="Y423" t="s">
        <v>42</v>
      </c>
      <c r="Z423" t="s">
        <v>37</v>
      </c>
      <c r="AA423" t="s">
        <v>37</v>
      </c>
      <c r="AB423" t="s">
        <v>37</v>
      </c>
      <c r="AC423" t="s">
        <v>2058</v>
      </c>
      <c r="AD423" t="s">
        <v>37</v>
      </c>
      <c r="AE423" t="s">
        <v>37</v>
      </c>
      <c r="AF423" s="19" t="s">
        <v>6343</v>
      </c>
      <c r="AG423" s="19">
        <v>9106032893</v>
      </c>
      <c r="AH423" t="str">
        <f t="shared" si="6"/>
        <v>9106032893-00478444</v>
      </c>
    </row>
    <row r="424" spans="1:34" x14ac:dyDescent="0.25">
      <c r="A424" s="19">
        <v>9106029989</v>
      </c>
      <c r="B424" s="19" t="s">
        <v>6673</v>
      </c>
      <c r="C424">
        <v>11698610</v>
      </c>
      <c r="D424" t="s">
        <v>2059</v>
      </c>
      <c r="E424" t="s">
        <v>1409</v>
      </c>
      <c r="F424" t="s">
        <v>25</v>
      </c>
      <c r="G424" t="s">
        <v>26</v>
      </c>
      <c r="H424" t="s">
        <v>2060</v>
      </c>
      <c r="I424" t="s">
        <v>28</v>
      </c>
      <c r="J424" t="s">
        <v>29</v>
      </c>
      <c r="K424" t="s">
        <v>381</v>
      </c>
      <c r="L424" t="s">
        <v>382</v>
      </c>
      <c r="M424" t="s">
        <v>383</v>
      </c>
      <c r="N424" t="s">
        <v>810</v>
      </c>
      <c r="O424" t="s">
        <v>811</v>
      </c>
      <c r="P424" t="s">
        <v>812</v>
      </c>
      <c r="Q424" t="s">
        <v>82</v>
      </c>
      <c r="R424" t="s">
        <v>37</v>
      </c>
      <c r="S424" t="s">
        <v>37</v>
      </c>
      <c r="T424" t="s">
        <v>37</v>
      </c>
      <c r="U424" t="s">
        <v>38</v>
      </c>
      <c r="V424" t="s">
        <v>39</v>
      </c>
      <c r="W424" t="s">
        <v>40</v>
      </c>
      <c r="X424" t="s">
        <v>41</v>
      </c>
      <c r="Y424" t="s">
        <v>42</v>
      </c>
      <c r="Z424" t="s">
        <v>37</v>
      </c>
      <c r="AA424" t="s">
        <v>37</v>
      </c>
      <c r="AB424" t="s">
        <v>37</v>
      </c>
      <c r="AC424" t="s">
        <v>2061</v>
      </c>
      <c r="AD424" t="s">
        <v>37</v>
      </c>
      <c r="AE424" t="s">
        <v>37</v>
      </c>
      <c r="AF424" s="19" t="s">
        <v>6343</v>
      </c>
      <c r="AG424" s="19">
        <v>9106029989</v>
      </c>
      <c r="AH424" t="str">
        <f t="shared" si="6"/>
        <v>9106029989-00015641</v>
      </c>
    </row>
    <row r="425" spans="1:34" x14ac:dyDescent="0.25">
      <c r="A425" s="19">
        <v>9106029955</v>
      </c>
      <c r="B425" s="19" t="s">
        <v>6670</v>
      </c>
      <c r="C425">
        <v>11698609</v>
      </c>
      <c r="D425" t="s">
        <v>2062</v>
      </c>
      <c r="E425" t="s">
        <v>1409</v>
      </c>
      <c r="F425" t="s">
        <v>25</v>
      </c>
      <c r="G425" t="s">
        <v>26</v>
      </c>
      <c r="H425" t="s">
        <v>2063</v>
      </c>
      <c r="I425" t="s">
        <v>28</v>
      </c>
      <c r="J425" t="s">
        <v>29</v>
      </c>
      <c r="K425" t="s">
        <v>305</v>
      </c>
      <c r="L425" t="s">
        <v>306</v>
      </c>
      <c r="M425" t="s">
        <v>307</v>
      </c>
      <c r="N425" t="s">
        <v>810</v>
      </c>
      <c r="O425" t="s">
        <v>811</v>
      </c>
      <c r="P425" t="s">
        <v>812</v>
      </c>
      <c r="Q425" t="s">
        <v>82</v>
      </c>
      <c r="R425" t="s">
        <v>37</v>
      </c>
      <c r="S425" t="s">
        <v>37</v>
      </c>
      <c r="T425" t="s">
        <v>37</v>
      </c>
      <c r="U425" t="s">
        <v>38</v>
      </c>
      <c r="V425" t="s">
        <v>39</v>
      </c>
      <c r="W425" t="s">
        <v>40</v>
      </c>
      <c r="X425" t="s">
        <v>41</v>
      </c>
      <c r="Y425" t="s">
        <v>42</v>
      </c>
      <c r="Z425" t="s">
        <v>37</v>
      </c>
      <c r="AA425" t="s">
        <v>37</v>
      </c>
      <c r="AB425" t="s">
        <v>37</v>
      </c>
      <c r="AC425" t="s">
        <v>2064</v>
      </c>
      <c r="AD425" t="s">
        <v>37</v>
      </c>
      <c r="AE425" t="s">
        <v>37</v>
      </c>
      <c r="AF425" s="19" t="s">
        <v>6343</v>
      </c>
      <c r="AG425" s="19">
        <v>9106029955</v>
      </c>
      <c r="AH425" t="str">
        <f t="shared" si="6"/>
        <v>9106029955-00015640</v>
      </c>
    </row>
    <row r="426" spans="1:34" x14ac:dyDescent="0.25">
      <c r="A426" s="19">
        <v>9106031985</v>
      </c>
      <c r="B426" s="19" t="s">
        <v>6744</v>
      </c>
      <c r="C426">
        <v>11694968</v>
      </c>
      <c r="D426" t="s">
        <v>2065</v>
      </c>
      <c r="E426" t="s">
        <v>1409</v>
      </c>
      <c r="F426" t="s">
        <v>25</v>
      </c>
      <c r="G426" t="s">
        <v>26</v>
      </c>
      <c r="H426" t="s">
        <v>2066</v>
      </c>
      <c r="I426" t="s">
        <v>28</v>
      </c>
      <c r="J426" t="s">
        <v>29</v>
      </c>
      <c r="K426" t="s">
        <v>146</v>
      </c>
      <c r="L426" t="s">
        <v>147</v>
      </c>
      <c r="M426" t="s">
        <v>148</v>
      </c>
      <c r="N426" t="s">
        <v>58</v>
      </c>
      <c r="O426" t="s">
        <v>59</v>
      </c>
      <c r="P426" t="s">
        <v>60</v>
      </c>
      <c r="Q426" t="s">
        <v>37</v>
      </c>
      <c r="R426" t="s">
        <v>37</v>
      </c>
      <c r="S426" t="s">
        <v>37</v>
      </c>
      <c r="T426" t="s">
        <v>37</v>
      </c>
      <c r="U426" t="s">
        <v>38</v>
      </c>
      <c r="V426" t="s">
        <v>39</v>
      </c>
      <c r="W426" t="s">
        <v>40</v>
      </c>
      <c r="X426" t="s">
        <v>41</v>
      </c>
      <c r="Y426" t="s">
        <v>42</v>
      </c>
      <c r="Z426" t="s">
        <v>37</v>
      </c>
      <c r="AA426" t="s">
        <v>37</v>
      </c>
      <c r="AB426" t="s">
        <v>37</v>
      </c>
      <c r="AC426" t="s">
        <v>2067</v>
      </c>
      <c r="AD426" t="s">
        <v>37</v>
      </c>
      <c r="AE426" t="s">
        <v>37</v>
      </c>
      <c r="AF426" s="19" t="s">
        <v>6343</v>
      </c>
      <c r="AG426" s="19">
        <v>9106031985</v>
      </c>
      <c r="AH426" t="str">
        <f t="shared" si="6"/>
        <v>9106031985-00478175</v>
      </c>
    </row>
    <row r="427" spans="1:34" x14ac:dyDescent="0.25">
      <c r="A427" s="19">
        <v>9106032550</v>
      </c>
      <c r="B427" s="19" t="s">
        <v>6756</v>
      </c>
      <c r="C427">
        <v>11696249</v>
      </c>
      <c r="D427" t="s">
        <v>2068</v>
      </c>
      <c r="E427" t="s">
        <v>1409</v>
      </c>
      <c r="F427" t="s">
        <v>25</v>
      </c>
      <c r="G427" t="s">
        <v>26</v>
      </c>
      <c r="H427" t="s">
        <v>2069</v>
      </c>
      <c r="I427" t="s">
        <v>28</v>
      </c>
      <c r="J427" t="s">
        <v>29</v>
      </c>
      <c r="K427" t="s">
        <v>1404</v>
      </c>
      <c r="L427" t="s">
        <v>1405</v>
      </c>
      <c r="M427" t="s">
        <v>1406</v>
      </c>
      <c r="N427" t="s">
        <v>577</v>
      </c>
      <c r="O427" t="s">
        <v>578</v>
      </c>
      <c r="P427" t="s">
        <v>579</v>
      </c>
      <c r="Q427" t="s">
        <v>37</v>
      </c>
      <c r="R427" t="s">
        <v>37</v>
      </c>
      <c r="S427" t="s">
        <v>37</v>
      </c>
      <c r="T427" t="s">
        <v>37</v>
      </c>
      <c r="U427" t="s">
        <v>38</v>
      </c>
      <c r="V427" t="s">
        <v>39</v>
      </c>
      <c r="W427" t="s">
        <v>40</v>
      </c>
      <c r="X427" t="s">
        <v>41</v>
      </c>
      <c r="Y427" t="s">
        <v>42</v>
      </c>
      <c r="Z427" t="s">
        <v>37</v>
      </c>
      <c r="AA427" t="s">
        <v>37</v>
      </c>
      <c r="AB427" t="s">
        <v>37</v>
      </c>
      <c r="AC427" t="s">
        <v>2070</v>
      </c>
      <c r="AD427" t="s">
        <v>37</v>
      </c>
      <c r="AE427" t="s">
        <v>37</v>
      </c>
      <c r="AF427" s="19" t="s">
        <v>6343</v>
      </c>
      <c r="AG427" s="19">
        <v>9106032550</v>
      </c>
      <c r="AH427" t="str">
        <f t="shared" si="6"/>
        <v>9106032550-00008110</v>
      </c>
    </row>
    <row r="428" spans="1:34" x14ac:dyDescent="0.25">
      <c r="A428" s="19">
        <v>9106030519</v>
      </c>
      <c r="B428" s="19" t="s">
        <v>6699</v>
      </c>
      <c r="C428">
        <v>11699299</v>
      </c>
      <c r="D428" t="s">
        <v>2071</v>
      </c>
      <c r="E428" t="s">
        <v>1409</v>
      </c>
      <c r="F428" t="s">
        <v>25</v>
      </c>
      <c r="G428" t="s">
        <v>26</v>
      </c>
      <c r="H428" t="s">
        <v>2072</v>
      </c>
      <c r="I428" t="s">
        <v>28</v>
      </c>
      <c r="J428" t="s">
        <v>29</v>
      </c>
      <c r="K428" t="s">
        <v>2073</v>
      </c>
      <c r="L428" t="s">
        <v>2074</v>
      </c>
      <c r="M428" t="s">
        <v>2075</v>
      </c>
      <c r="N428" t="s">
        <v>33</v>
      </c>
      <c r="O428" t="s">
        <v>34</v>
      </c>
      <c r="P428" t="s">
        <v>35</v>
      </c>
      <c r="Q428" t="s">
        <v>36</v>
      </c>
      <c r="R428" t="s">
        <v>37</v>
      </c>
      <c r="S428" t="s">
        <v>37</v>
      </c>
      <c r="T428" t="s">
        <v>37</v>
      </c>
      <c r="U428" t="s">
        <v>38</v>
      </c>
      <c r="V428" t="s">
        <v>39</v>
      </c>
      <c r="W428" t="s">
        <v>40</v>
      </c>
      <c r="X428" t="s">
        <v>41</v>
      </c>
      <c r="Y428" t="s">
        <v>42</v>
      </c>
      <c r="Z428" t="s">
        <v>37</v>
      </c>
      <c r="AA428" t="s">
        <v>37</v>
      </c>
      <c r="AB428" t="s">
        <v>37</v>
      </c>
      <c r="AC428" t="s">
        <v>2076</v>
      </c>
      <c r="AD428" t="s">
        <v>37</v>
      </c>
      <c r="AE428" t="s">
        <v>37</v>
      </c>
      <c r="AF428" s="19" t="s">
        <v>6343</v>
      </c>
      <c r="AG428" s="19">
        <v>9106030519</v>
      </c>
      <c r="AH428" t="str">
        <f t="shared" si="6"/>
        <v>9106030519-00158666</v>
      </c>
    </row>
    <row r="429" spans="1:34" x14ac:dyDescent="0.25">
      <c r="A429" s="19">
        <v>9106031590</v>
      </c>
      <c r="B429" s="19" t="s">
        <v>6732</v>
      </c>
      <c r="C429">
        <v>11699745</v>
      </c>
      <c r="D429" t="s">
        <v>2077</v>
      </c>
      <c r="E429" t="s">
        <v>1409</v>
      </c>
      <c r="F429" t="s">
        <v>25</v>
      </c>
      <c r="G429" t="s">
        <v>26</v>
      </c>
      <c r="H429" t="s">
        <v>2078</v>
      </c>
      <c r="I429" t="s">
        <v>28</v>
      </c>
      <c r="J429" t="s">
        <v>29</v>
      </c>
      <c r="K429" t="s">
        <v>2079</v>
      </c>
      <c r="L429" t="s">
        <v>2080</v>
      </c>
      <c r="M429" t="s">
        <v>2081</v>
      </c>
      <c r="N429" t="s">
        <v>266</v>
      </c>
      <c r="O429" t="s">
        <v>267</v>
      </c>
      <c r="P429" t="s">
        <v>268</v>
      </c>
      <c r="Q429" t="s">
        <v>37</v>
      </c>
      <c r="R429" t="s">
        <v>37</v>
      </c>
      <c r="S429" t="s">
        <v>37</v>
      </c>
      <c r="T429" t="s">
        <v>37</v>
      </c>
      <c r="U429" t="s">
        <v>38</v>
      </c>
      <c r="V429" t="s">
        <v>39</v>
      </c>
      <c r="W429" t="s">
        <v>40</v>
      </c>
      <c r="X429" t="s">
        <v>41</v>
      </c>
      <c r="Y429" t="s">
        <v>42</v>
      </c>
      <c r="Z429" t="s">
        <v>37</v>
      </c>
      <c r="AA429" t="s">
        <v>37</v>
      </c>
      <c r="AB429" t="s">
        <v>37</v>
      </c>
      <c r="AC429" t="s">
        <v>2082</v>
      </c>
      <c r="AD429" t="s">
        <v>37</v>
      </c>
      <c r="AE429" t="s">
        <v>37</v>
      </c>
      <c r="AF429" s="19" t="s">
        <v>6343</v>
      </c>
      <c r="AG429" s="19">
        <v>9106031590</v>
      </c>
      <c r="AH429" t="str">
        <f t="shared" si="6"/>
        <v>9106031590-00063240</v>
      </c>
    </row>
    <row r="430" spans="1:34" x14ac:dyDescent="0.25">
      <c r="A430" s="19">
        <v>9106029797</v>
      </c>
      <c r="B430" s="19" t="s">
        <v>6659</v>
      </c>
      <c r="C430">
        <v>11699201</v>
      </c>
      <c r="D430" t="s">
        <v>2083</v>
      </c>
      <c r="E430" t="s">
        <v>1409</v>
      </c>
      <c r="F430" t="s">
        <v>25</v>
      </c>
      <c r="G430" t="s">
        <v>26</v>
      </c>
      <c r="H430" t="s">
        <v>2084</v>
      </c>
      <c r="I430" t="s">
        <v>28</v>
      </c>
      <c r="J430" t="s">
        <v>29</v>
      </c>
      <c r="K430" t="s">
        <v>2085</v>
      </c>
      <c r="L430" t="s">
        <v>2086</v>
      </c>
      <c r="M430" t="s">
        <v>2087</v>
      </c>
      <c r="N430" t="s">
        <v>33</v>
      </c>
      <c r="O430" t="s">
        <v>34</v>
      </c>
      <c r="P430" t="s">
        <v>35</v>
      </c>
      <c r="Q430" t="s">
        <v>36</v>
      </c>
      <c r="R430" t="s">
        <v>37</v>
      </c>
      <c r="S430" t="s">
        <v>37</v>
      </c>
      <c r="T430" t="s">
        <v>37</v>
      </c>
      <c r="U430" t="s">
        <v>38</v>
      </c>
      <c r="V430" t="s">
        <v>39</v>
      </c>
      <c r="W430" t="s">
        <v>40</v>
      </c>
      <c r="X430" t="s">
        <v>41</v>
      </c>
      <c r="Y430" t="s">
        <v>42</v>
      </c>
      <c r="Z430" t="s">
        <v>37</v>
      </c>
      <c r="AA430" t="s">
        <v>37</v>
      </c>
      <c r="AB430" t="s">
        <v>37</v>
      </c>
      <c r="AC430" t="s">
        <v>2088</v>
      </c>
      <c r="AD430" t="s">
        <v>37</v>
      </c>
      <c r="AE430" t="s">
        <v>37</v>
      </c>
      <c r="AF430" s="19" t="s">
        <v>6343</v>
      </c>
      <c r="AG430" s="19">
        <v>9106029797</v>
      </c>
      <c r="AH430" t="str">
        <f t="shared" si="6"/>
        <v>9106029797-00158584</v>
      </c>
    </row>
    <row r="431" spans="1:34" x14ac:dyDescent="0.25">
      <c r="A431" s="19">
        <v>9106025112</v>
      </c>
      <c r="B431" s="19" t="s">
        <v>6476</v>
      </c>
      <c r="C431">
        <v>11700093</v>
      </c>
      <c r="D431" t="s">
        <v>2089</v>
      </c>
      <c r="E431" t="s">
        <v>1409</v>
      </c>
      <c r="F431" t="s">
        <v>25</v>
      </c>
      <c r="G431" t="s">
        <v>26</v>
      </c>
      <c r="H431" t="s">
        <v>2090</v>
      </c>
      <c r="I431" t="s">
        <v>28</v>
      </c>
      <c r="J431" t="s">
        <v>29</v>
      </c>
      <c r="K431" t="s">
        <v>2091</v>
      </c>
      <c r="L431" t="s">
        <v>2092</v>
      </c>
      <c r="M431" t="s">
        <v>2093</v>
      </c>
      <c r="N431" t="s">
        <v>338</v>
      </c>
      <c r="O431" t="s">
        <v>339</v>
      </c>
      <c r="P431" t="s">
        <v>340</v>
      </c>
      <c r="Q431" t="s">
        <v>36</v>
      </c>
      <c r="R431" t="s">
        <v>37</v>
      </c>
      <c r="S431" t="s">
        <v>37</v>
      </c>
      <c r="T431" t="s">
        <v>37</v>
      </c>
      <c r="U431" t="s">
        <v>38</v>
      </c>
      <c r="V431" t="s">
        <v>39</v>
      </c>
      <c r="W431" t="s">
        <v>40</v>
      </c>
      <c r="X431" t="s">
        <v>41</v>
      </c>
      <c r="Y431" t="s">
        <v>42</v>
      </c>
      <c r="Z431" t="s">
        <v>37</v>
      </c>
      <c r="AA431" t="s">
        <v>37</v>
      </c>
      <c r="AB431" t="s">
        <v>37</v>
      </c>
      <c r="AC431" t="s">
        <v>2094</v>
      </c>
      <c r="AD431" t="s">
        <v>37</v>
      </c>
      <c r="AE431" t="s">
        <v>37</v>
      </c>
      <c r="AF431" s="19" t="s">
        <v>6343</v>
      </c>
      <c r="AG431" s="19">
        <v>9106025112</v>
      </c>
      <c r="AH431" t="str">
        <f t="shared" si="6"/>
        <v>9106025112-00025653</v>
      </c>
    </row>
    <row r="432" spans="1:34" x14ac:dyDescent="0.25">
      <c r="A432" s="19">
        <v>9106029296</v>
      </c>
      <c r="B432" s="19" t="s">
        <v>6642</v>
      </c>
      <c r="C432">
        <v>11695982</v>
      </c>
      <c r="D432" t="s">
        <v>2095</v>
      </c>
      <c r="E432" t="s">
        <v>1409</v>
      </c>
      <c r="F432" t="s">
        <v>25</v>
      </c>
      <c r="G432" t="s">
        <v>26</v>
      </c>
      <c r="H432" t="s">
        <v>2096</v>
      </c>
      <c r="I432" t="s">
        <v>28</v>
      </c>
      <c r="J432" t="s">
        <v>29</v>
      </c>
      <c r="K432" t="s">
        <v>167</v>
      </c>
      <c r="L432" t="s">
        <v>168</v>
      </c>
      <c r="M432" t="s">
        <v>169</v>
      </c>
      <c r="N432" t="s">
        <v>79</v>
      </c>
      <c r="O432" t="s">
        <v>80</v>
      </c>
      <c r="P432" t="s">
        <v>81</v>
      </c>
      <c r="Q432" t="s">
        <v>82</v>
      </c>
      <c r="R432" t="s">
        <v>37</v>
      </c>
      <c r="S432" t="s">
        <v>37</v>
      </c>
      <c r="T432" t="s">
        <v>37</v>
      </c>
      <c r="U432" t="s">
        <v>38</v>
      </c>
      <c r="V432" t="s">
        <v>39</v>
      </c>
      <c r="W432" t="s">
        <v>40</v>
      </c>
      <c r="X432" t="s">
        <v>41</v>
      </c>
      <c r="Y432" t="s">
        <v>42</v>
      </c>
      <c r="Z432" t="s">
        <v>37</v>
      </c>
      <c r="AA432" t="s">
        <v>37</v>
      </c>
      <c r="AB432" t="s">
        <v>37</v>
      </c>
      <c r="AC432" t="s">
        <v>2097</v>
      </c>
      <c r="AD432" t="s">
        <v>37</v>
      </c>
      <c r="AE432" t="s">
        <v>37</v>
      </c>
      <c r="AF432" s="19" t="s">
        <v>6343</v>
      </c>
      <c r="AG432" s="19">
        <v>9106029296</v>
      </c>
      <c r="AH432" t="str">
        <f t="shared" si="6"/>
        <v>9106029296-00047018</v>
      </c>
    </row>
    <row r="433" spans="1:34" x14ac:dyDescent="0.25">
      <c r="A433" s="19">
        <v>9106018604</v>
      </c>
      <c r="B433" s="19" t="s">
        <v>6350</v>
      </c>
      <c r="C433">
        <v>11695616</v>
      </c>
      <c r="D433" t="s">
        <v>2098</v>
      </c>
      <c r="E433" t="s">
        <v>1409</v>
      </c>
      <c r="F433" t="s">
        <v>25</v>
      </c>
      <c r="G433" t="s">
        <v>26</v>
      </c>
      <c r="H433" t="s">
        <v>2099</v>
      </c>
      <c r="I433" t="s">
        <v>28</v>
      </c>
      <c r="J433" t="s">
        <v>29</v>
      </c>
      <c r="K433" t="s">
        <v>146</v>
      </c>
      <c r="L433" t="s">
        <v>147</v>
      </c>
      <c r="M433" t="s">
        <v>148</v>
      </c>
      <c r="N433" t="s">
        <v>441</v>
      </c>
      <c r="O433" t="s">
        <v>442</v>
      </c>
      <c r="P433" t="s">
        <v>443</v>
      </c>
      <c r="Q433" t="s">
        <v>82</v>
      </c>
      <c r="R433" t="s">
        <v>37</v>
      </c>
      <c r="S433" t="s">
        <v>37</v>
      </c>
      <c r="T433" t="s">
        <v>37</v>
      </c>
      <c r="U433" t="s">
        <v>38</v>
      </c>
      <c r="V433" t="s">
        <v>39</v>
      </c>
      <c r="W433" t="s">
        <v>40</v>
      </c>
      <c r="X433" t="s">
        <v>41</v>
      </c>
      <c r="Y433" t="s">
        <v>42</v>
      </c>
      <c r="Z433" t="s">
        <v>37</v>
      </c>
      <c r="AA433" t="s">
        <v>37</v>
      </c>
      <c r="AB433" t="s">
        <v>37</v>
      </c>
      <c r="AC433" t="s">
        <v>2100</v>
      </c>
      <c r="AD433" t="s">
        <v>37</v>
      </c>
      <c r="AE433" t="s">
        <v>37</v>
      </c>
      <c r="AF433" s="19" t="s">
        <v>6343</v>
      </c>
      <c r="AG433" s="19">
        <v>9106018604</v>
      </c>
      <c r="AH433" t="str">
        <f t="shared" si="6"/>
        <v>9106018604-00028589</v>
      </c>
    </row>
    <row r="434" spans="1:34" x14ac:dyDescent="0.25">
      <c r="A434" s="19">
        <v>9106032750</v>
      </c>
      <c r="B434" s="19" t="s">
        <v>6760</v>
      </c>
      <c r="C434">
        <v>11698519</v>
      </c>
      <c r="D434" t="s">
        <v>2101</v>
      </c>
      <c r="E434" t="s">
        <v>1409</v>
      </c>
      <c r="F434" t="s">
        <v>25</v>
      </c>
      <c r="G434" t="s">
        <v>26</v>
      </c>
      <c r="H434" t="s">
        <v>2102</v>
      </c>
      <c r="I434" t="s">
        <v>28</v>
      </c>
      <c r="J434" t="s">
        <v>29</v>
      </c>
      <c r="K434" t="s">
        <v>134</v>
      </c>
      <c r="L434" t="s">
        <v>135</v>
      </c>
      <c r="M434" t="s">
        <v>136</v>
      </c>
      <c r="N434" t="s">
        <v>110</v>
      </c>
      <c r="O434" t="s">
        <v>111</v>
      </c>
      <c r="P434" t="s">
        <v>112</v>
      </c>
      <c r="Q434" t="s">
        <v>37</v>
      </c>
      <c r="R434" t="s">
        <v>37</v>
      </c>
      <c r="S434" t="s">
        <v>37</v>
      </c>
      <c r="T434" t="s">
        <v>37</v>
      </c>
      <c r="U434" t="s">
        <v>38</v>
      </c>
      <c r="V434" t="s">
        <v>39</v>
      </c>
      <c r="W434" t="s">
        <v>40</v>
      </c>
      <c r="X434" t="s">
        <v>41</v>
      </c>
      <c r="Y434" t="s">
        <v>42</v>
      </c>
      <c r="Z434" t="s">
        <v>37</v>
      </c>
      <c r="AA434" t="s">
        <v>37</v>
      </c>
      <c r="AB434" t="s">
        <v>37</v>
      </c>
      <c r="AC434" t="s">
        <v>2103</v>
      </c>
      <c r="AD434" t="s">
        <v>37</v>
      </c>
      <c r="AE434" t="s">
        <v>37</v>
      </c>
      <c r="AF434" s="19" t="s">
        <v>6343</v>
      </c>
      <c r="AG434" s="19">
        <v>9106032750</v>
      </c>
      <c r="AH434" t="str">
        <f t="shared" si="6"/>
        <v>9106032750-00080260</v>
      </c>
    </row>
    <row r="435" spans="1:34" x14ac:dyDescent="0.25">
      <c r="A435" s="19">
        <v>9106032176</v>
      </c>
      <c r="B435" s="19" t="s">
        <v>6749</v>
      </c>
      <c r="C435">
        <v>11698715</v>
      </c>
      <c r="D435" t="s">
        <v>2104</v>
      </c>
      <c r="E435" t="s">
        <v>1409</v>
      </c>
      <c r="F435" t="s">
        <v>25</v>
      </c>
      <c r="G435" t="s">
        <v>26</v>
      </c>
      <c r="H435" t="s">
        <v>2105</v>
      </c>
      <c r="I435" t="s">
        <v>28</v>
      </c>
      <c r="J435" t="s">
        <v>29</v>
      </c>
      <c r="K435" t="s">
        <v>2106</v>
      </c>
      <c r="L435" t="s">
        <v>2107</v>
      </c>
      <c r="M435" t="s">
        <v>2108</v>
      </c>
      <c r="N435" t="s">
        <v>502</v>
      </c>
      <c r="O435" t="s">
        <v>503</v>
      </c>
      <c r="P435" t="s">
        <v>504</v>
      </c>
      <c r="Q435" t="s">
        <v>37</v>
      </c>
      <c r="R435" t="s">
        <v>37</v>
      </c>
      <c r="S435" t="s">
        <v>37</v>
      </c>
      <c r="T435" t="s">
        <v>37</v>
      </c>
      <c r="U435" t="s">
        <v>38</v>
      </c>
      <c r="V435" t="s">
        <v>39</v>
      </c>
      <c r="W435" t="s">
        <v>40</v>
      </c>
      <c r="X435" t="s">
        <v>41</v>
      </c>
      <c r="Y435" t="s">
        <v>42</v>
      </c>
      <c r="Z435" t="s">
        <v>37</v>
      </c>
      <c r="AA435" t="s">
        <v>37</v>
      </c>
      <c r="AB435" t="s">
        <v>37</v>
      </c>
      <c r="AC435" t="s">
        <v>2109</v>
      </c>
      <c r="AD435" t="s">
        <v>37</v>
      </c>
      <c r="AE435" t="s">
        <v>37</v>
      </c>
      <c r="AF435" s="19" t="s">
        <v>6343</v>
      </c>
      <c r="AG435" s="19">
        <v>9106032176</v>
      </c>
      <c r="AH435" t="str">
        <f t="shared" si="6"/>
        <v>9106032176-00009967</v>
      </c>
    </row>
    <row r="436" spans="1:34" x14ac:dyDescent="0.25">
      <c r="A436" s="19">
        <v>9106029323</v>
      </c>
      <c r="B436" s="19" t="s">
        <v>6645</v>
      </c>
      <c r="C436">
        <v>11698318</v>
      </c>
      <c r="D436" t="s">
        <v>2110</v>
      </c>
      <c r="E436" t="s">
        <v>1409</v>
      </c>
      <c r="F436" t="s">
        <v>25</v>
      </c>
      <c r="G436" t="s">
        <v>26</v>
      </c>
      <c r="H436" t="s">
        <v>2111</v>
      </c>
      <c r="I436" t="s">
        <v>28</v>
      </c>
      <c r="J436" t="s">
        <v>29</v>
      </c>
      <c r="K436" t="s">
        <v>2112</v>
      </c>
      <c r="L436" t="s">
        <v>2113</v>
      </c>
      <c r="M436" t="s">
        <v>2114</v>
      </c>
      <c r="N436" t="s">
        <v>110</v>
      </c>
      <c r="O436" t="s">
        <v>111</v>
      </c>
      <c r="P436" t="s">
        <v>112</v>
      </c>
      <c r="Q436" t="s">
        <v>37</v>
      </c>
      <c r="R436" t="s">
        <v>37</v>
      </c>
      <c r="S436" t="s">
        <v>37</v>
      </c>
      <c r="T436" t="s">
        <v>37</v>
      </c>
      <c r="U436" t="s">
        <v>38</v>
      </c>
      <c r="V436" t="s">
        <v>39</v>
      </c>
      <c r="W436" t="s">
        <v>40</v>
      </c>
      <c r="X436" t="s">
        <v>41</v>
      </c>
      <c r="Y436" t="s">
        <v>42</v>
      </c>
      <c r="Z436" t="s">
        <v>37</v>
      </c>
      <c r="AA436" t="s">
        <v>37</v>
      </c>
      <c r="AB436" t="s">
        <v>37</v>
      </c>
      <c r="AC436" t="s">
        <v>2115</v>
      </c>
      <c r="AD436" t="s">
        <v>37</v>
      </c>
      <c r="AE436" t="s">
        <v>37</v>
      </c>
      <c r="AF436" s="19" t="s">
        <v>6343</v>
      </c>
      <c r="AG436" s="19">
        <v>9106029323</v>
      </c>
      <c r="AH436" t="str">
        <f t="shared" si="6"/>
        <v>9106029323-00080090</v>
      </c>
    </row>
    <row r="437" spans="1:34" x14ac:dyDescent="0.25">
      <c r="A437" s="19">
        <v>9106030578</v>
      </c>
      <c r="B437" s="19" t="s">
        <v>6701</v>
      </c>
      <c r="C437">
        <v>11699303</v>
      </c>
      <c r="D437" t="s">
        <v>2116</v>
      </c>
      <c r="E437" t="s">
        <v>1409</v>
      </c>
      <c r="F437" t="s">
        <v>25</v>
      </c>
      <c r="G437" t="s">
        <v>26</v>
      </c>
      <c r="H437" t="s">
        <v>2117</v>
      </c>
      <c r="I437" t="s">
        <v>28</v>
      </c>
      <c r="J437" t="s">
        <v>29</v>
      </c>
      <c r="K437" t="s">
        <v>335</v>
      </c>
      <c r="L437" t="s">
        <v>336</v>
      </c>
      <c r="M437" t="s">
        <v>337</v>
      </c>
      <c r="N437" t="s">
        <v>33</v>
      </c>
      <c r="O437" t="s">
        <v>34</v>
      </c>
      <c r="P437" t="s">
        <v>35</v>
      </c>
      <c r="Q437" t="s">
        <v>36</v>
      </c>
      <c r="R437" t="s">
        <v>37</v>
      </c>
      <c r="S437" t="s">
        <v>37</v>
      </c>
      <c r="T437" t="s">
        <v>37</v>
      </c>
      <c r="U437" t="s">
        <v>38</v>
      </c>
      <c r="V437" t="s">
        <v>39</v>
      </c>
      <c r="W437" t="s">
        <v>40</v>
      </c>
      <c r="X437" t="s">
        <v>41</v>
      </c>
      <c r="Y437" t="s">
        <v>42</v>
      </c>
      <c r="Z437" t="s">
        <v>37</v>
      </c>
      <c r="AA437" t="s">
        <v>37</v>
      </c>
      <c r="AB437" t="s">
        <v>37</v>
      </c>
      <c r="AC437" t="s">
        <v>2118</v>
      </c>
      <c r="AD437" t="s">
        <v>37</v>
      </c>
      <c r="AE437" t="s">
        <v>37</v>
      </c>
      <c r="AF437" s="19" t="s">
        <v>6343</v>
      </c>
      <c r="AG437" s="19">
        <v>9106030578</v>
      </c>
      <c r="AH437" t="str">
        <f t="shared" si="6"/>
        <v>9106030578-00158670</v>
      </c>
    </row>
    <row r="438" spans="1:34" x14ac:dyDescent="0.25">
      <c r="A438" s="19">
        <v>9106028760</v>
      </c>
      <c r="B438" s="19" t="s">
        <v>6625</v>
      </c>
      <c r="C438">
        <v>11695620</v>
      </c>
      <c r="D438" t="s">
        <v>2119</v>
      </c>
      <c r="E438" t="s">
        <v>1409</v>
      </c>
      <c r="F438" t="s">
        <v>25</v>
      </c>
      <c r="G438" t="s">
        <v>26</v>
      </c>
      <c r="H438" t="s">
        <v>2120</v>
      </c>
      <c r="I438" t="s">
        <v>28</v>
      </c>
      <c r="J438" t="s">
        <v>29</v>
      </c>
      <c r="K438" t="s">
        <v>1893</v>
      </c>
      <c r="L438" t="s">
        <v>1894</v>
      </c>
      <c r="M438" t="s">
        <v>1895</v>
      </c>
      <c r="N438" t="s">
        <v>441</v>
      </c>
      <c r="O438" t="s">
        <v>442</v>
      </c>
      <c r="P438" t="s">
        <v>443</v>
      </c>
      <c r="Q438" t="s">
        <v>82</v>
      </c>
      <c r="R438" t="s">
        <v>37</v>
      </c>
      <c r="S438" t="s">
        <v>37</v>
      </c>
      <c r="T438" t="s">
        <v>37</v>
      </c>
      <c r="U438" t="s">
        <v>38</v>
      </c>
      <c r="V438" t="s">
        <v>39</v>
      </c>
      <c r="W438" t="s">
        <v>40</v>
      </c>
      <c r="X438" t="s">
        <v>41</v>
      </c>
      <c r="Y438" t="s">
        <v>42</v>
      </c>
      <c r="Z438" t="s">
        <v>37</v>
      </c>
      <c r="AA438" t="s">
        <v>37</v>
      </c>
      <c r="AB438" t="s">
        <v>37</v>
      </c>
      <c r="AC438" t="s">
        <v>2121</v>
      </c>
      <c r="AD438" t="s">
        <v>37</v>
      </c>
      <c r="AE438" t="s">
        <v>37</v>
      </c>
      <c r="AF438" s="19" t="s">
        <v>6343</v>
      </c>
      <c r="AG438" s="19">
        <v>9106028760</v>
      </c>
      <c r="AH438" t="str">
        <f t="shared" si="6"/>
        <v>9106028760-00028593</v>
      </c>
    </row>
    <row r="439" spans="1:34" x14ac:dyDescent="0.25">
      <c r="A439" s="19">
        <v>9106033446</v>
      </c>
      <c r="B439" s="19" t="s">
        <v>6791</v>
      </c>
      <c r="C439">
        <v>11697525</v>
      </c>
      <c r="D439" t="s">
        <v>2122</v>
      </c>
      <c r="E439" t="s">
        <v>1409</v>
      </c>
      <c r="F439" t="s">
        <v>25</v>
      </c>
      <c r="G439" t="s">
        <v>26</v>
      </c>
      <c r="H439" t="s">
        <v>2123</v>
      </c>
      <c r="I439" t="s">
        <v>28</v>
      </c>
      <c r="J439" t="s">
        <v>29</v>
      </c>
      <c r="K439" t="s">
        <v>2079</v>
      </c>
      <c r="L439" t="s">
        <v>2080</v>
      </c>
      <c r="M439" t="s">
        <v>2081</v>
      </c>
      <c r="N439" t="s">
        <v>356</v>
      </c>
      <c r="O439" t="s">
        <v>357</v>
      </c>
      <c r="P439" t="s">
        <v>358</v>
      </c>
      <c r="Q439" t="s">
        <v>37</v>
      </c>
      <c r="R439" t="s">
        <v>37</v>
      </c>
      <c r="S439" t="s">
        <v>37</v>
      </c>
      <c r="T439" t="s">
        <v>37</v>
      </c>
      <c r="U439" t="s">
        <v>38</v>
      </c>
      <c r="V439" t="s">
        <v>39</v>
      </c>
      <c r="W439" t="s">
        <v>40</v>
      </c>
      <c r="X439" t="s">
        <v>41</v>
      </c>
      <c r="Y439" t="s">
        <v>42</v>
      </c>
      <c r="Z439" t="s">
        <v>37</v>
      </c>
      <c r="AA439" t="s">
        <v>37</v>
      </c>
      <c r="AB439" t="s">
        <v>37</v>
      </c>
      <c r="AC439" t="s">
        <v>2124</v>
      </c>
      <c r="AD439" t="s">
        <v>37</v>
      </c>
      <c r="AE439" t="s">
        <v>37</v>
      </c>
      <c r="AF439" s="19" t="s">
        <v>6343</v>
      </c>
      <c r="AG439" s="19">
        <v>9106033446</v>
      </c>
      <c r="AH439" t="str">
        <f t="shared" si="6"/>
        <v>9106033446-00009661</v>
      </c>
    </row>
    <row r="440" spans="1:34" x14ac:dyDescent="0.25">
      <c r="A440" s="19">
        <v>9106032821</v>
      </c>
      <c r="B440" s="19" t="s">
        <v>6766</v>
      </c>
      <c r="C440">
        <v>11698230</v>
      </c>
      <c r="D440" t="s">
        <v>2125</v>
      </c>
      <c r="E440" t="s">
        <v>1409</v>
      </c>
      <c r="F440" t="s">
        <v>25</v>
      </c>
      <c r="G440" t="s">
        <v>26</v>
      </c>
      <c r="H440" t="s">
        <v>2126</v>
      </c>
      <c r="I440" t="s">
        <v>28</v>
      </c>
      <c r="J440" t="s">
        <v>29</v>
      </c>
      <c r="K440" t="s">
        <v>30</v>
      </c>
      <c r="L440" t="s">
        <v>31</v>
      </c>
      <c r="M440" t="s">
        <v>32</v>
      </c>
      <c r="N440" t="s">
        <v>311</v>
      </c>
      <c r="O440" t="s">
        <v>312</v>
      </c>
      <c r="P440" t="s">
        <v>313</v>
      </c>
      <c r="Q440" t="s">
        <v>37</v>
      </c>
      <c r="R440" t="s">
        <v>37</v>
      </c>
      <c r="S440" t="s">
        <v>37</v>
      </c>
      <c r="T440" t="s">
        <v>37</v>
      </c>
      <c r="U440" t="s">
        <v>38</v>
      </c>
      <c r="V440" t="s">
        <v>39</v>
      </c>
      <c r="W440" t="s">
        <v>40</v>
      </c>
      <c r="X440" t="s">
        <v>41</v>
      </c>
      <c r="Y440" t="s">
        <v>42</v>
      </c>
      <c r="Z440" t="s">
        <v>37</v>
      </c>
      <c r="AA440" t="s">
        <v>37</v>
      </c>
      <c r="AB440" t="s">
        <v>37</v>
      </c>
      <c r="AC440" t="s">
        <v>2127</v>
      </c>
      <c r="AD440" t="s">
        <v>37</v>
      </c>
      <c r="AE440" t="s">
        <v>37</v>
      </c>
      <c r="AF440" s="19" t="s">
        <v>6343</v>
      </c>
      <c r="AG440" s="19">
        <v>9106032821</v>
      </c>
      <c r="AH440" t="str">
        <f t="shared" si="6"/>
        <v>9106032821-00010694</v>
      </c>
    </row>
    <row r="441" spans="1:34" x14ac:dyDescent="0.25">
      <c r="A441" s="19">
        <v>9106032790</v>
      </c>
      <c r="B441" s="19" t="s">
        <v>6765</v>
      </c>
      <c r="C441">
        <v>11698526</v>
      </c>
      <c r="D441" t="s">
        <v>2128</v>
      </c>
      <c r="E441" t="s">
        <v>1409</v>
      </c>
      <c r="F441" t="s">
        <v>25</v>
      </c>
      <c r="G441" t="s">
        <v>26</v>
      </c>
      <c r="H441" t="s">
        <v>2129</v>
      </c>
      <c r="I441" t="s">
        <v>28</v>
      </c>
      <c r="J441" t="s">
        <v>29</v>
      </c>
      <c r="K441" t="s">
        <v>2130</v>
      </c>
      <c r="L441" t="s">
        <v>2131</v>
      </c>
      <c r="M441" t="s">
        <v>2132</v>
      </c>
      <c r="N441" t="s">
        <v>110</v>
      </c>
      <c r="O441" t="s">
        <v>111</v>
      </c>
      <c r="P441" t="s">
        <v>112</v>
      </c>
      <c r="Q441" t="s">
        <v>37</v>
      </c>
      <c r="R441" t="s">
        <v>37</v>
      </c>
      <c r="S441" t="s">
        <v>37</v>
      </c>
      <c r="T441" t="s">
        <v>37</v>
      </c>
      <c r="U441" t="s">
        <v>38</v>
      </c>
      <c r="V441" t="s">
        <v>39</v>
      </c>
      <c r="W441" t="s">
        <v>40</v>
      </c>
      <c r="X441" t="s">
        <v>41</v>
      </c>
      <c r="Y441" t="s">
        <v>42</v>
      </c>
      <c r="Z441" t="s">
        <v>37</v>
      </c>
      <c r="AA441" t="s">
        <v>37</v>
      </c>
      <c r="AB441" t="s">
        <v>37</v>
      </c>
      <c r="AC441" t="s">
        <v>2133</v>
      </c>
      <c r="AD441" t="s">
        <v>37</v>
      </c>
      <c r="AE441" t="s">
        <v>37</v>
      </c>
      <c r="AF441" s="19" t="s">
        <v>6343</v>
      </c>
      <c r="AG441" s="19">
        <v>9106032790</v>
      </c>
      <c r="AH441" t="str">
        <f t="shared" si="6"/>
        <v>9106032790-00080266</v>
      </c>
    </row>
    <row r="442" spans="1:34" x14ac:dyDescent="0.25">
      <c r="A442" s="19">
        <v>9106029909</v>
      </c>
      <c r="B442" s="19" t="s">
        <v>6666</v>
      </c>
      <c r="C442">
        <v>11699210</v>
      </c>
      <c r="D442" t="s">
        <v>2134</v>
      </c>
      <c r="E442" t="s">
        <v>1409</v>
      </c>
      <c r="F442" t="s">
        <v>25</v>
      </c>
      <c r="G442" t="s">
        <v>26</v>
      </c>
      <c r="H442" t="s">
        <v>2135</v>
      </c>
      <c r="I442" t="s">
        <v>28</v>
      </c>
      <c r="J442" t="s">
        <v>29</v>
      </c>
      <c r="K442" t="s">
        <v>146</v>
      </c>
      <c r="L442" t="s">
        <v>147</v>
      </c>
      <c r="M442" t="s">
        <v>148</v>
      </c>
      <c r="N442" t="s">
        <v>33</v>
      </c>
      <c r="O442" t="s">
        <v>34</v>
      </c>
      <c r="P442" t="s">
        <v>35</v>
      </c>
      <c r="Q442" t="s">
        <v>36</v>
      </c>
      <c r="R442" t="s">
        <v>37</v>
      </c>
      <c r="S442" t="s">
        <v>37</v>
      </c>
      <c r="T442" t="s">
        <v>37</v>
      </c>
      <c r="U442" t="s">
        <v>38</v>
      </c>
      <c r="V442" t="s">
        <v>39</v>
      </c>
      <c r="W442" t="s">
        <v>40</v>
      </c>
      <c r="X442" t="s">
        <v>41</v>
      </c>
      <c r="Y442" t="s">
        <v>42</v>
      </c>
      <c r="Z442" t="s">
        <v>37</v>
      </c>
      <c r="AA442" t="s">
        <v>37</v>
      </c>
      <c r="AB442" t="s">
        <v>37</v>
      </c>
      <c r="AC442" t="s">
        <v>2136</v>
      </c>
      <c r="AD442" t="s">
        <v>37</v>
      </c>
      <c r="AE442" t="s">
        <v>37</v>
      </c>
      <c r="AF442" s="19" t="s">
        <v>6343</v>
      </c>
      <c r="AG442" s="19">
        <v>9106029909</v>
      </c>
      <c r="AH442" t="str">
        <f t="shared" si="6"/>
        <v>9106029909-00158591</v>
      </c>
    </row>
    <row r="443" spans="1:34" x14ac:dyDescent="0.25">
      <c r="A443" s="19">
        <v>9106030642</v>
      </c>
      <c r="B443" s="19" t="s">
        <v>6703</v>
      </c>
      <c r="C443">
        <v>11699313</v>
      </c>
      <c r="D443" t="s">
        <v>2137</v>
      </c>
      <c r="E443" t="s">
        <v>1409</v>
      </c>
      <c r="F443" t="s">
        <v>25</v>
      </c>
      <c r="G443" t="s">
        <v>26</v>
      </c>
      <c r="H443" t="s">
        <v>2138</v>
      </c>
      <c r="I443" t="s">
        <v>28</v>
      </c>
      <c r="J443" t="s">
        <v>29</v>
      </c>
      <c r="K443" t="s">
        <v>2139</v>
      </c>
      <c r="L443" t="s">
        <v>2140</v>
      </c>
      <c r="M443" t="s">
        <v>2141</v>
      </c>
      <c r="N443" t="s">
        <v>33</v>
      </c>
      <c r="O443" t="s">
        <v>34</v>
      </c>
      <c r="P443" t="s">
        <v>35</v>
      </c>
      <c r="Q443" t="s">
        <v>36</v>
      </c>
      <c r="R443" t="s">
        <v>37</v>
      </c>
      <c r="S443" t="s">
        <v>37</v>
      </c>
      <c r="T443" t="s">
        <v>37</v>
      </c>
      <c r="U443" t="s">
        <v>38</v>
      </c>
      <c r="V443" t="s">
        <v>39</v>
      </c>
      <c r="W443" t="s">
        <v>40</v>
      </c>
      <c r="X443" t="s">
        <v>41</v>
      </c>
      <c r="Y443" t="s">
        <v>42</v>
      </c>
      <c r="Z443" t="s">
        <v>37</v>
      </c>
      <c r="AA443" t="s">
        <v>37</v>
      </c>
      <c r="AB443" t="s">
        <v>37</v>
      </c>
      <c r="AC443" t="s">
        <v>2142</v>
      </c>
      <c r="AD443" t="s">
        <v>37</v>
      </c>
      <c r="AE443" t="s">
        <v>37</v>
      </c>
      <c r="AF443" s="19" t="s">
        <v>6343</v>
      </c>
      <c r="AG443" s="19">
        <v>9106030642</v>
      </c>
      <c r="AH443" t="str">
        <f t="shared" si="6"/>
        <v>9106030642-00158680</v>
      </c>
    </row>
    <row r="444" spans="1:34" x14ac:dyDescent="0.25">
      <c r="A444" s="19">
        <v>9106029137</v>
      </c>
      <c r="B444" s="19" t="s">
        <v>6634</v>
      </c>
      <c r="C444">
        <v>11695818</v>
      </c>
      <c r="D444" t="s">
        <v>2143</v>
      </c>
      <c r="E444" t="s">
        <v>1409</v>
      </c>
      <c r="F444" t="s">
        <v>25</v>
      </c>
      <c r="G444" t="s">
        <v>26</v>
      </c>
      <c r="H444" t="s">
        <v>2144</v>
      </c>
      <c r="I444" t="s">
        <v>28</v>
      </c>
      <c r="J444" t="s">
        <v>29</v>
      </c>
      <c r="K444" t="s">
        <v>1465</v>
      </c>
      <c r="L444" t="s">
        <v>1466</v>
      </c>
      <c r="M444" t="s">
        <v>1467</v>
      </c>
      <c r="N444" t="s">
        <v>257</v>
      </c>
      <c r="O444" t="s">
        <v>258</v>
      </c>
      <c r="P444" t="s">
        <v>259</v>
      </c>
      <c r="Q444" t="s">
        <v>37</v>
      </c>
      <c r="R444" t="s">
        <v>37</v>
      </c>
      <c r="S444" t="s">
        <v>37</v>
      </c>
      <c r="T444" t="s">
        <v>37</v>
      </c>
      <c r="U444" t="s">
        <v>38</v>
      </c>
      <c r="V444" t="s">
        <v>39</v>
      </c>
      <c r="W444" t="s">
        <v>40</v>
      </c>
      <c r="X444" t="s">
        <v>41</v>
      </c>
      <c r="Y444" t="s">
        <v>42</v>
      </c>
      <c r="Z444" t="s">
        <v>37</v>
      </c>
      <c r="AA444" t="s">
        <v>37</v>
      </c>
      <c r="AB444" t="s">
        <v>37</v>
      </c>
      <c r="AC444" t="s">
        <v>2145</v>
      </c>
      <c r="AD444" t="s">
        <v>37</v>
      </c>
      <c r="AE444" t="s">
        <v>37</v>
      </c>
      <c r="AF444" s="19" t="s">
        <v>6343</v>
      </c>
      <c r="AG444" s="19">
        <v>9106029137</v>
      </c>
      <c r="AH444" t="str">
        <f t="shared" si="6"/>
        <v>9106029137-00035062</v>
      </c>
    </row>
    <row r="445" spans="1:34" x14ac:dyDescent="0.25">
      <c r="A445" s="19">
        <v>9106029297</v>
      </c>
      <c r="B445" s="19" t="s">
        <v>6639</v>
      </c>
      <c r="C445">
        <v>11695822</v>
      </c>
      <c r="D445" t="s">
        <v>2146</v>
      </c>
      <c r="E445" t="s">
        <v>1409</v>
      </c>
      <c r="F445" t="s">
        <v>25</v>
      </c>
      <c r="G445" t="s">
        <v>26</v>
      </c>
      <c r="H445" t="s">
        <v>2147</v>
      </c>
      <c r="I445" t="s">
        <v>28</v>
      </c>
      <c r="J445" t="s">
        <v>29</v>
      </c>
      <c r="K445" t="s">
        <v>2148</v>
      </c>
      <c r="L445" t="s">
        <v>2149</v>
      </c>
      <c r="M445" t="s">
        <v>2150</v>
      </c>
      <c r="N445" t="s">
        <v>257</v>
      </c>
      <c r="O445" t="s">
        <v>258</v>
      </c>
      <c r="P445" t="s">
        <v>259</v>
      </c>
      <c r="Q445" t="s">
        <v>37</v>
      </c>
      <c r="R445" t="s">
        <v>37</v>
      </c>
      <c r="S445" t="s">
        <v>37</v>
      </c>
      <c r="T445" t="s">
        <v>37</v>
      </c>
      <c r="U445" t="s">
        <v>38</v>
      </c>
      <c r="V445" t="s">
        <v>39</v>
      </c>
      <c r="W445" t="s">
        <v>40</v>
      </c>
      <c r="X445" t="s">
        <v>41</v>
      </c>
      <c r="Y445" t="s">
        <v>42</v>
      </c>
      <c r="Z445" t="s">
        <v>37</v>
      </c>
      <c r="AA445" t="s">
        <v>37</v>
      </c>
      <c r="AB445" t="s">
        <v>37</v>
      </c>
      <c r="AC445" t="s">
        <v>2151</v>
      </c>
      <c r="AD445" t="s">
        <v>37</v>
      </c>
      <c r="AE445" t="s">
        <v>37</v>
      </c>
      <c r="AF445" s="19" t="s">
        <v>6343</v>
      </c>
      <c r="AG445" s="19">
        <v>9106029297</v>
      </c>
      <c r="AH445" t="str">
        <f t="shared" si="6"/>
        <v>9106029297-00035066</v>
      </c>
    </row>
    <row r="446" spans="1:34" x14ac:dyDescent="0.25">
      <c r="A446" s="19">
        <v>9106031587</v>
      </c>
      <c r="B446" s="19" t="s">
        <v>6731</v>
      </c>
      <c r="C446">
        <v>11698148</v>
      </c>
      <c r="D446" t="s">
        <v>2152</v>
      </c>
      <c r="E446" t="s">
        <v>1409</v>
      </c>
      <c r="F446" t="s">
        <v>25</v>
      </c>
      <c r="G446" t="s">
        <v>26</v>
      </c>
      <c r="H446" t="s">
        <v>2153</v>
      </c>
      <c r="I446" t="s">
        <v>28</v>
      </c>
      <c r="J446" t="s">
        <v>29</v>
      </c>
      <c r="K446" t="s">
        <v>2154</v>
      </c>
      <c r="L446" t="s">
        <v>2155</v>
      </c>
      <c r="M446" t="s">
        <v>2156</v>
      </c>
      <c r="N446" t="s">
        <v>465</v>
      </c>
      <c r="O446" t="s">
        <v>466</v>
      </c>
      <c r="P446" t="s">
        <v>467</v>
      </c>
      <c r="Q446" t="s">
        <v>468</v>
      </c>
      <c r="R446" t="s">
        <v>37</v>
      </c>
      <c r="S446" t="s">
        <v>37</v>
      </c>
      <c r="T446" t="s">
        <v>37</v>
      </c>
      <c r="U446" t="s">
        <v>38</v>
      </c>
      <c r="V446" t="s">
        <v>39</v>
      </c>
      <c r="W446" t="s">
        <v>40</v>
      </c>
      <c r="X446" t="s">
        <v>41</v>
      </c>
      <c r="Y446" t="s">
        <v>42</v>
      </c>
      <c r="Z446" t="s">
        <v>37</v>
      </c>
      <c r="AA446" t="s">
        <v>37</v>
      </c>
      <c r="AB446" t="s">
        <v>37</v>
      </c>
      <c r="AC446" t="s">
        <v>2157</v>
      </c>
      <c r="AD446" t="s">
        <v>37</v>
      </c>
      <c r="AE446" t="s">
        <v>37</v>
      </c>
      <c r="AF446" s="19" t="s">
        <v>6343</v>
      </c>
      <c r="AG446" s="19">
        <v>9106031587</v>
      </c>
      <c r="AH446" t="str">
        <f t="shared" si="6"/>
        <v>9106031587-00014812</v>
      </c>
    </row>
    <row r="447" spans="1:34" x14ac:dyDescent="0.25">
      <c r="A447" s="19">
        <v>9106035780</v>
      </c>
      <c r="B447" s="19" t="s">
        <v>6879</v>
      </c>
      <c r="C447">
        <v>11704939</v>
      </c>
      <c r="D447" t="s">
        <v>2158</v>
      </c>
      <c r="E447" t="s">
        <v>2159</v>
      </c>
      <c r="F447" t="s">
        <v>25</v>
      </c>
      <c r="G447" t="s">
        <v>26</v>
      </c>
      <c r="H447" t="s">
        <v>2160</v>
      </c>
      <c r="I447" t="s">
        <v>28</v>
      </c>
      <c r="J447" t="s">
        <v>29</v>
      </c>
      <c r="K447" t="s">
        <v>146</v>
      </c>
      <c r="L447" t="s">
        <v>147</v>
      </c>
      <c r="M447" t="s">
        <v>148</v>
      </c>
      <c r="N447" t="s">
        <v>441</v>
      </c>
      <c r="O447" t="s">
        <v>442</v>
      </c>
      <c r="P447" t="s">
        <v>443</v>
      </c>
      <c r="Q447" t="s">
        <v>82</v>
      </c>
      <c r="R447" t="s">
        <v>37</v>
      </c>
      <c r="S447" t="s">
        <v>37</v>
      </c>
      <c r="T447" t="s">
        <v>37</v>
      </c>
      <c r="U447" t="s">
        <v>38</v>
      </c>
      <c r="V447" t="s">
        <v>39</v>
      </c>
      <c r="W447" t="s">
        <v>40</v>
      </c>
      <c r="X447" t="s">
        <v>41</v>
      </c>
      <c r="Y447" t="s">
        <v>42</v>
      </c>
      <c r="Z447" t="s">
        <v>37</v>
      </c>
      <c r="AA447" t="s">
        <v>37</v>
      </c>
      <c r="AB447" t="s">
        <v>37</v>
      </c>
      <c r="AC447" t="s">
        <v>2161</v>
      </c>
      <c r="AD447" t="s">
        <v>37</v>
      </c>
      <c r="AE447" t="s">
        <v>37</v>
      </c>
      <c r="AF447" s="19" t="s">
        <v>6343</v>
      </c>
      <c r="AG447" s="19">
        <v>9106035780</v>
      </c>
      <c r="AH447" t="str">
        <f t="shared" si="6"/>
        <v>9106035780-00028730</v>
      </c>
    </row>
    <row r="448" spans="1:34" x14ac:dyDescent="0.25">
      <c r="A448" s="19">
        <v>9106035336</v>
      </c>
      <c r="B448" s="19" t="s">
        <v>6850</v>
      </c>
      <c r="C448">
        <v>11706411</v>
      </c>
      <c r="D448" t="s">
        <v>2162</v>
      </c>
      <c r="E448" t="s">
        <v>2159</v>
      </c>
      <c r="F448" t="s">
        <v>25</v>
      </c>
      <c r="G448" t="s">
        <v>26</v>
      </c>
      <c r="H448" t="s">
        <v>2163</v>
      </c>
      <c r="I448" t="s">
        <v>28</v>
      </c>
      <c r="J448" t="s">
        <v>29</v>
      </c>
      <c r="K448" t="s">
        <v>146</v>
      </c>
      <c r="L448" t="s">
        <v>147</v>
      </c>
      <c r="M448" t="s">
        <v>148</v>
      </c>
      <c r="N448" t="s">
        <v>49</v>
      </c>
      <c r="O448" t="s">
        <v>50</v>
      </c>
      <c r="P448" t="s">
        <v>51</v>
      </c>
      <c r="Q448" t="s">
        <v>37</v>
      </c>
      <c r="R448" t="s">
        <v>37</v>
      </c>
      <c r="S448" t="s">
        <v>37</v>
      </c>
      <c r="T448" t="s">
        <v>37</v>
      </c>
      <c r="U448" t="s">
        <v>38</v>
      </c>
      <c r="V448" t="s">
        <v>39</v>
      </c>
      <c r="W448" t="s">
        <v>40</v>
      </c>
      <c r="X448" t="s">
        <v>41</v>
      </c>
      <c r="Y448" t="s">
        <v>42</v>
      </c>
      <c r="Z448" t="s">
        <v>37</v>
      </c>
      <c r="AA448" t="s">
        <v>37</v>
      </c>
      <c r="AB448" t="s">
        <v>37</v>
      </c>
      <c r="AC448" t="s">
        <v>2164</v>
      </c>
      <c r="AD448" t="s">
        <v>37</v>
      </c>
      <c r="AE448" t="s">
        <v>37</v>
      </c>
      <c r="AF448" s="19" t="s">
        <v>6343</v>
      </c>
      <c r="AG448" s="19">
        <v>9106035336</v>
      </c>
      <c r="AH448" t="str">
        <f t="shared" si="6"/>
        <v>9106035336-00018079</v>
      </c>
    </row>
    <row r="449" spans="1:34" x14ac:dyDescent="0.25">
      <c r="A449" s="19">
        <v>9106035803</v>
      </c>
      <c r="B449" s="19" t="s">
        <v>6881</v>
      </c>
      <c r="C449">
        <v>11707223</v>
      </c>
      <c r="D449" t="s">
        <v>2165</v>
      </c>
      <c r="E449" t="s">
        <v>2159</v>
      </c>
      <c r="F449" t="s">
        <v>25</v>
      </c>
      <c r="G449" t="s">
        <v>26</v>
      </c>
      <c r="H449" t="s">
        <v>2166</v>
      </c>
      <c r="I449" t="s">
        <v>28</v>
      </c>
      <c r="J449" t="s">
        <v>29</v>
      </c>
      <c r="K449" t="s">
        <v>76</v>
      </c>
      <c r="L449" t="s">
        <v>77</v>
      </c>
      <c r="M449" t="s">
        <v>78</v>
      </c>
      <c r="N449" t="s">
        <v>110</v>
      </c>
      <c r="O449" t="s">
        <v>111</v>
      </c>
      <c r="P449" t="s">
        <v>112</v>
      </c>
      <c r="Q449" t="s">
        <v>37</v>
      </c>
      <c r="R449" t="s">
        <v>37</v>
      </c>
      <c r="S449" t="s">
        <v>37</v>
      </c>
      <c r="T449" t="s">
        <v>37</v>
      </c>
      <c r="U449" t="s">
        <v>38</v>
      </c>
      <c r="V449" t="s">
        <v>39</v>
      </c>
      <c r="W449" t="s">
        <v>40</v>
      </c>
      <c r="X449" t="s">
        <v>41</v>
      </c>
      <c r="Y449" t="s">
        <v>42</v>
      </c>
      <c r="Z449" t="s">
        <v>37</v>
      </c>
      <c r="AA449" t="s">
        <v>37</v>
      </c>
      <c r="AB449" t="s">
        <v>37</v>
      </c>
      <c r="AC449" t="s">
        <v>2167</v>
      </c>
      <c r="AD449" t="s">
        <v>37</v>
      </c>
      <c r="AE449" t="s">
        <v>37</v>
      </c>
      <c r="AF449" s="19" t="s">
        <v>6343</v>
      </c>
      <c r="AG449" s="19">
        <v>9106035803</v>
      </c>
      <c r="AH449" t="str">
        <f t="shared" si="6"/>
        <v>9106035803-00080488</v>
      </c>
    </row>
    <row r="450" spans="1:34" x14ac:dyDescent="0.25">
      <c r="A450" s="19">
        <v>9106033822</v>
      </c>
      <c r="B450" s="19" t="s">
        <v>6799</v>
      </c>
      <c r="C450">
        <v>11705117</v>
      </c>
      <c r="D450" t="s">
        <v>2168</v>
      </c>
      <c r="E450" t="s">
        <v>2159</v>
      </c>
      <c r="F450" t="s">
        <v>25</v>
      </c>
      <c r="G450" t="s">
        <v>26</v>
      </c>
      <c r="H450" t="s">
        <v>2169</v>
      </c>
      <c r="I450" t="s">
        <v>28</v>
      </c>
      <c r="J450" t="s">
        <v>29</v>
      </c>
      <c r="K450" t="s">
        <v>2170</v>
      </c>
      <c r="L450" t="s">
        <v>2171</v>
      </c>
      <c r="M450" t="s">
        <v>2172</v>
      </c>
      <c r="N450" t="s">
        <v>257</v>
      </c>
      <c r="O450" t="s">
        <v>258</v>
      </c>
      <c r="P450" t="s">
        <v>259</v>
      </c>
      <c r="Q450" t="s">
        <v>37</v>
      </c>
      <c r="R450" t="s">
        <v>37</v>
      </c>
      <c r="S450" t="s">
        <v>37</v>
      </c>
      <c r="T450" t="s">
        <v>37</v>
      </c>
      <c r="U450" t="s">
        <v>38</v>
      </c>
      <c r="V450" t="s">
        <v>39</v>
      </c>
      <c r="W450" t="s">
        <v>40</v>
      </c>
      <c r="X450" t="s">
        <v>41</v>
      </c>
      <c r="Y450" t="s">
        <v>42</v>
      </c>
      <c r="Z450" t="s">
        <v>37</v>
      </c>
      <c r="AA450" t="s">
        <v>37</v>
      </c>
      <c r="AB450" t="s">
        <v>37</v>
      </c>
      <c r="AC450" t="s">
        <v>2173</v>
      </c>
      <c r="AD450" t="s">
        <v>37</v>
      </c>
      <c r="AE450" t="s">
        <v>37</v>
      </c>
      <c r="AF450" s="19" t="s">
        <v>6343</v>
      </c>
      <c r="AG450" s="19">
        <v>9106033822</v>
      </c>
      <c r="AH450" t="str">
        <f t="shared" si="6"/>
        <v>9106033822-00035191</v>
      </c>
    </row>
    <row r="451" spans="1:34" x14ac:dyDescent="0.25">
      <c r="A451" s="19">
        <v>9106036821</v>
      </c>
      <c r="B451" s="19" t="s">
        <v>6931</v>
      </c>
      <c r="C451">
        <v>11708199</v>
      </c>
      <c r="D451" t="s">
        <v>2174</v>
      </c>
      <c r="E451" t="s">
        <v>2159</v>
      </c>
      <c r="F451" t="s">
        <v>25</v>
      </c>
      <c r="G451" t="s">
        <v>26</v>
      </c>
      <c r="H451" t="s">
        <v>2175</v>
      </c>
      <c r="I451" t="s">
        <v>28</v>
      </c>
      <c r="J451" t="s">
        <v>29</v>
      </c>
      <c r="K451" t="s">
        <v>2176</v>
      </c>
      <c r="L451" t="s">
        <v>2177</v>
      </c>
      <c r="M451" t="s">
        <v>2178</v>
      </c>
      <c r="N451" t="s">
        <v>33</v>
      </c>
      <c r="O451" t="s">
        <v>34</v>
      </c>
      <c r="P451" t="s">
        <v>35</v>
      </c>
      <c r="Q451" t="s">
        <v>36</v>
      </c>
      <c r="R451" t="s">
        <v>37</v>
      </c>
      <c r="S451" t="s">
        <v>37</v>
      </c>
      <c r="T451" t="s">
        <v>37</v>
      </c>
      <c r="U451" t="s">
        <v>38</v>
      </c>
      <c r="V451" t="s">
        <v>39</v>
      </c>
      <c r="W451" t="s">
        <v>40</v>
      </c>
      <c r="X451" t="s">
        <v>41</v>
      </c>
      <c r="Y451" t="s">
        <v>42</v>
      </c>
      <c r="Z451" t="s">
        <v>37</v>
      </c>
      <c r="AA451" t="s">
        <v>37</v>
      </c>
      <c r="AB451" t="s">
        <v>37</v>
      </c>
      <c r="AC451" t="s">
        <v>2179</v>
      </c>
      <c r="AD451" t="s">
        <v>37</v>
      </c>
      <c r="AE451" t="s">
        <v>37</v>
      </c>
      <c r="AF451" s="19" t="s">
        <v>6343</v>
      </c>
      <c r="AG451" s="19">
        <v>9106036821</v>
      </c>
      <c r="AH451" t="str">
        <f t="shared" ref="AH451:AH514" si="7">A451&amp;"-"&amp;H451</f>
        <v>9106036821-00159338</v>
      </c>
    </row>
    <row r="452" spans="1:34" x14ac:dyDescent="0.25">
      <c r="A452" s="19">
        <v>9106036802</v>
      </c>
      <c r="B452" s="19" t="s">
        <v>6929</v>
      </c>
      <c r="C452">
        <v>11708198</v>
      </c>
      <c r="D452" t="s">
        <v>2180</v>
      </c>
      <c r="E452" t="s">
        <v>2159</v>
      </c>
      <c r="F452" t="s">
        <v>25</v>
      </c>
      <c r="G452" t="s">
        <v>26</v>
      </c>
      <c r="H452" t="s">
        <v>2181</v>
      </c>
      <c r="I452" t="s">
        <v>28</v>
      </c>
      <c r="J452" t="s">
        <v>29</v>
      </c>
      <c r="K452" t="s">
        <v>2182</v>
      </c>
      <c r="L452" t="s">
        <v>2183</v>
      </c>
      <c r="M452" t="s">
        <v>2184</v>
      </c>
      <c r="N452" t="s">
        <v>33</v>
      </c>
      <c r="O452" t="s">
        <v>34</v>
      </c>
      <c r="P452" t="s">
        <v>35</v>
      </c>
      <c r="Q452" t="s">
        <v>36</v>
      </c>
      <c r="R452" t="s">
        <v>37</v>
      </c>
      <c r="S452" t="s">
        <v>37</v>
      </c>
      <c r="T452" t="s">
        <v>37</v>
      </c>
      <c r="U452" t="s">
        <v>38</v>
      </c>
      <c r="V452" t="s">
        <v>39</v>
      </c>
      <c r="W452" t="s">
        <v>40</v>
      </c>
      <c r="X452" t="s">
        <v>41</v>
      </c>
      <c r="Y452" t="s">
        <v>42</v>
      </c>
      <c r="Z452" t="s">
        <v>37</v>
      </c>
      <c r="AA452" t="s">
        <v>37</v>
      </c>
      <c r="AB452" t="s">
        <v>37</v>
      </c>
      <c r="AC452" t="s">
        <v>2185</v>
      </c>
      <c r="AD452" t="s">
        <v>37</v>
      </c>
      <c r="AE452" t="s">
        <v>37</v>
      </c>
      <c r="AF452" s="19" t="s">
        <v>6343</v>
      </c>
      <c r="AG452" s="19">
        <v>9106036802</v>
      </c>
      <c r="AH452" t="str">
        <f t="shared" si="7"/>
        <v>9106036802-00159337</v>
      </c>
    </row>
    <row r="453" spans="1:34" x14ac:dyDescent="0.25">
      <c r="A453" s="19">
        <v>9106035169</v>
      </c>
      <c r="B453" s="19" t="s">
        <v>6839</v>
      </c>
      <c r="C453">
        <v>11708909</v>
      </c>
      <c r="D453" t="s">
        <v>2186</v>
      </c>
      <c r="E453" t="s">
        <v>2159</v>
      </c>
      <c r="F453" t="s">
        <v>25</v>
      </c>
      <c r="G453" t="s">
        <v>26</v>
      </c>
      <c r="H453" t="s">
        <v>2187</v>
      </c>
      <c r="I453" t="s">
        <v>28</v>
      </c>
      <c r="J453" t="s">
        <v>29</v>
      </c>
      <c r="K453" t="s">
        <v>146</v>
      </c>
      <c r="L453" t="s">
        <v>147</v>
      </c>
      <c r="M453" t="s">
        <v>148</v>
      </c>
      <c r="N453" t="s">
        <v>338</v>
      </c>
      <c r="O453" t="s">
        <v>339</v>
      </c>
      <c r="P453" t="s">
        <v>340</v>
      </c>
      <c r="Q453" t="s">
        <v>36</v>
      </c>
      <c r="R453" t="s">
        <v>37</v>
      </c>
      <c r="S453" t="s">
        <v>37</v>
      </c>
      <c r="T453" t="s">
        <v>37</v>
      </c>
      <c r="U453" t="s">
        <v>38</v>
      </c>
      <c r="V453" t="s">
        <v>39</v>
      </c>
      <c r="W453" t="s">
        <v>40</v>
      </c>
      <c r="X453" t="s">
        <v>41</v>
      </c>
      <c r="Y453" t="s">
        <v>42</v>
      </c>
      <c r="Z453" t="s">
        <v>37</v>
      </c>
      <c r="AA453" t="s">
        <v>37</v>
      </c>
      <c r="AB453" t="s">
        <v>37</v>
      </c>
      <c r="AC453" t="s">
        <v>2188</v>
      </c>
      <c r="AD453" t="s">
        <v>37</v>
      </c>
      <c r="AE453" t="s">
        <v>37</v>
      </c>
      <c r="AF453" s="19" t="s">
        <v>6343</v>
      </c>
      <c r="AG453" s="19">
        <v>9106035169</v>
      </c>
      <c r="AH453" t="str">
        <f t="shared" si="7"/>
        <v>9106035169-00025796</v>
      </c>
    </row>
    <row r="454" spans="1:34" x14ac:dyDescent="0.25">
      <c r="A454" s="19">
        <v>9106035303</v>
      </c>
      <c r="B454" s="19" t="s">
        <v>6849</v>
      </c>
      <c r="C454">
        <v>11708818</v>
      </c>
      <c r="D454" t="s">
        <v>2189</v>
      </c>
      <c r="E454" t="s">
        <v>2159</v>
      </c>
      <c r="F454" t="s">
        <v>25</v>
      </c>
      <c r="G454" t="s">
        <v>26</v>
      </c>
      <c r="H454" t="s">
        <v>2190</v>
      </c>
      <c r="I454" t="s">
        <v>28</v>
      </c>
      <c r="J454" t="s">
        <v>29</v>
      </c>
      <c r="K454" t="s">
        <v>146</v>
      </c>
      <c r="L454" t="s">
        <v>147</v>
      </c>
      <c r="M454" t="s">
        <v>148</v>
      </c>
      <c r="N454" t="s">
        <v>973</v>
      </c>
      <c r="O454" t="s">
        <v>974</v>
      </c>
      <c r="P454" t="s">
        <v>975</v>
      </c>
      <c r="Q454" t="s">
        <v>976</v>
      </c>
      <c r="R454" t="s">
        <v>37</v>
      </c>
      <c r="S454" t="s">
        <v>37</v>
      </c>
      <c r="T454" t="s">
        <v>37</v>
      </c>
      <c r="U454" t="s">
        <v>38</v>
      </c>
      <c r="V454" t="s">
        <v>39</v>
      </c>
      <c r="W454" t="s">
        <v>40</v>
      </c>
      <c r="X454" t="s">
        <v>41</v>
      </c>
      <c r="Y454" t="s">
        <v>42</v>
      </c>
      <c r="Z454" t="s">
        <v>37</v>
      </c>
      <c r="AA454" t="s">
        <v>37</v>
      </c>
      <c r="AB454" t="s">
        <v>37</v>
      </c>
      <c r="AC454" t="s">
        <v>2191</v>
      </c>
      <c r="AD454" t="s">
        <v>37</v>
      </c>
      <c r="AE454" t="s">
        <v>37</v>
      </c>
      <c r="AF454" s="19" t="s">
        <v>6343</v>
      </c>
      <c r="AG454" s="19">
        <v>9106035303</v>
      </c>
      <c r="AH454" t="str">
        <f t="shared" si="7"/>
        <v>9106035303-00005696</v>
      </c>
    </row>
    <row r="455" spans="1:34" x14ac:dyDescent="0.25">
      <c r="A455" s="19">
        <v>9106036659</v>
      </c>
      <c r="B455" s="19" t="s">
        <v>6918</v>
      </c>
      <c r="C455">
        <v>11707491</v>
      </c>
      <c r="D455" t="s">
        <v>2192</v>
      </c>
      <c r="E455" t="s">
        <v>2159</v>
      </c>
      <c r="F455" t="s">
        <v>25</v>
      </c>
      <c r="G455" t="s">
        <v>26</v>
      </c>
      <c r="H455" t="s">
        <v>2193</v>
      </c>
      <c r="I455" t="s">
        <v>28</v>
      </c>
      <c r="J455" t="s">
        <v>29</v>
      </c>
      <c r="K455" t="s">
        <v>2194</v>
      </c>
      <c r="L455" t="s">
        <v>2195</v>
      </c>
      <c r="M455" t="s">
        <v>2196</v>
      </c>
      <c r="N455" t="s">
        <v>810</v>
      </c>
      <c r="O455" t="s">
        <v>811</v>
      </c>
      <c r="P455" t="s">
        <v>812</v>
      </c>
      <c r="Q455" t="s">
        <v>82</v>
      </c>
      <c r="R455" t="s">
        <v>37</v>
      </c>
      <c r="S455" t="s">
        <v>37</v>
      </c>
      <c r="T455" t="s">
        <v>37</v>
      </c>
      <c r="U455" t="s">
        <v>38</v>
      </c>
      <c r="V455" t="s">
        <v>39</v>
      </c>
      <c r="W455" t="s">
        <v>40</v>
      </c>
      <c r="X455" t="s">
        <v>41</v>
      </c>
      <c r="Y455" t="s">
        <v>42</v>
      </c>
      <c r="Z455" t="s">
        <v>37</v>
      </c>
      <c r="AA455" t="s">
        <v>37</v>
      </c>
      <c r="AB455" t="s">
        <v>37</v>
      </c>
      <c r="AC455" t="s">
        <v>2197</v>
      </c>
      <c r="AD455" t="s">
        <v>37</v>
      </c>
      <c r="AE455" t="s">
        <v>37</v>
      </c>
      <c r="AF455" s="19" t="s">
        <v>6343</v>
      </c>
      <c r="AG455" s="19">
        <v>9106036659</v>
      </c>
      <c r="AH455" t="str">
        <f t="shared" si="7"/>
        <v>9106036659-00015759</v>
      </c>
    </row>
    <row r="456" spans="1:34" x14ac:dyDescent="0.25">
      <c r="A456" s="19">
        <v>9106035555</v>
      </c>
      <c r="B456" s="19" t="s">
        <v>6863</v>
      </c>
      <c r="C456">
        <v>11707766</v>
      </c>
      <c r="D456" t="s">
        <v>2198</v>
      </c>
      <c r="E456" t="s">
        <v>2159</v>
      </c>
      <c r="F456" t="s">
        <v>25</v>
      </c>
      <c r="G456" t="s">
        <v>26</v>
      </c>
      <c r="H456" t="s">
        <v>2199</v>
      </c>
      <c r="I456" t="s">
        <v>28</v>
      </c>
      <c r="J456" t="s">
        <v>29</v>
      </c>
      <c r="K456" t="s">
        <v>2200</v>
      </c>
      <c r="L456" t="s">
        <v>2201</v>
      </c>
      <c r="M456" t="s">
        <v>2202</v>
      </c>
      <c r="N456" t="s">
        <v>2203</v>
      </c>
      <c r="O456" t="s">
        <v>2204</v>
      </c>
      <c r="P456" t="s">
        <v>2205</v>
      </c>
      <c r="Q456" t="s">
        <v>37</v>
      </c>
      <c r="R456" t="s">
        <v>37</v>
      </c>
      <c r="S456" t="s">
        <v>37</v>
      </c>
      <c r="T456" t="s">
        <v>37</v>
      </c>
      <c r="U456" t="s">
        <v>38</v>
      </c>
      <c r="V456" t="s">
        <v>39</v>
      </c>
      <c r="W456" t="s">
        <v>40</v>
      </c>
      <c r="X456" t="s">
        <v>41</v>
      </c>
      <c r="Y456" t="s">
        <v>42</v>
      </c>
      <c r="Z456" t="s">
        <v>37</v>
      </c>
      <c r="AA456" t="s">
        <v>37</v>
      </c>
      <c r="AB456" t="s">
        <v>37</v>
      </c>
      <c r="AC456" t="s">
        <v>2206</v>
      </c>
      <c r="AD456" t="s">
        <v>37</v>
      </c>
      <c r="AE456" t="s">
        <v>37</v>
      </c>
      <c r="AF456" s="19" t="s">
        <v>6343</v>
      </c>
      <c r="AG456" s="19">
        <v>9106035555</v>
      </c>
      <c r="AH456" t="str">
        <f t="shared" si="7"/>
        <v>9106035555-00003400</v>
      </c>
    </row>
    <row r="457" spans="1:34" x14ac:dyDescent="0.25">
      <c r="A457" s="19">
        <v>9106035568</v>
      </c>
      <c r="B457" s="19" t="s">
        <v>6860</v>
      </c>
      <c r="C457">
        <v>11707767</v>
      </c>
      <c r="D457" t="s">
        <v>2207</v>
      </c>
      <c r="E457" t="s">
        <v>2159</v>
      </c>
      <c r="F457" t="s">
        <v>25</v>
      </c>
      <c r="G457" t="s">
        <v>26</v>
      </c>
      <c r="H457" t="s">
        <v>2208</v>
      </c>
      <c r="I457" t="s">
        <v>28</v>
      </c>
      <c r="J457" t="s">
        <v>29</v>
      </c>
      <c r="K457" t="s">
        <v>30</v>
      </c>
      <c r="L457" t="s">
        <v>31</v>
      </c>
      <c r="M457" t="s">
        <v>32</v>
      </c>
      <c r="N457" t="s">
        <v>2203</v>
      </c>
      <c r="O457" t="s">
        <v>2204</v>
      </c>
      <c r="P457" t="s">
        <v>2205</v>
      </c>
      <c r="Q457" t="s">
        <v>37</v>
      </c>
      <c r="R457" t="s">
        <v>37</v>
      </c>
      <c r="S457" t="s">
        <v>37</v>
      </c>
      <c r="T457" t="s">
        <v>37</v>
      </c>
      <c r="U457" t="s">
        <v>38</v>
      </c>
      <c r="V457" t="s">
        <v>39</v>
      </c>
      <c r="W457" t="s">
        <v>40</v>
      </c>
      <c r="X457" t="s">
        <v>41</v>
      </c>
      <c r="Y457" t="s">
        <v>42</v>
      </c>
      <c r="Z457" t="s">
        <v>37</v>
      </c>
      <c r="AA457" t="s">
        <v>37</v>
      </c>
      <c r="AB457" t="s">
        <v>37</v>
      </c>
      <c r="AC457" t="s">
        <v>2209</v>
      </c>
      <c r="AD457" t="s">
        <v>37</v>
      </c>
      <c r="AE457" t="s">
        <v>37</v>
      </c>
      <c r="AF457" s="19" t="s">
        <v>6343</v>
      </c>
      <c r="AG457" s="19">
        <v>9106035568</v>
      </c>
      <c r="AH457" t="str">
        <f t="shared" si="7"/>
        <v>9106035568-00003401</v>
      </c>
    </row>
    <row r="458" spans="1:34" x14ac:dyDescent="0.25">
      <c r="A458" s="19">
        <v>9106034388</v>
      </c>
      <c r="B458" s="19" t="s">
        <v>6812</v>
      </c>
      <c r="C458">
        <v>11705474</v>
      </c>
      <c r="D458" t="s">
        <v>2210</v>
      </c>
      <c r="E458" t="s">
        <v>2159</v>
      </c>
      <c r="F458" t="s">
        <v>25</v>
      </c>
      <c r="G458" t="s">
        <v>26</v>
      </c>
      <c r="H458" t="s">
        <v>2211</v>
      </c>
      <c r="I458" t="s">
        <v>28</v>
      </c>
      <c r="J458" t="s">
        <v>29</v>
      </c>
      <c r="K458" t="s">
        <v>2212</v>
      </c>
      <c r="L458" t="s">
        <v>2213</v>
      </c>
      <c r="M458" t="s">
        <v>2214</v>
      </c>
      <c r="N458" t="s">
        <v>323</v>
      </c>
      <c r="O458" t="s">
        <v>324</v>
      </c>
      <c r="P458" t="s">
        <v>325</v>
      </c>
      <c r="Q458" t="s">
        <v>37</v>
      </c>
      <c r="R458" t="s">
        <v>37</v>
      </c>
      <c r="S458" t="s">
        <v>37</v>
      </c>
      <c r="T458" t="s">
        <v>37</v>
      </c>
      <c r="U458" t="s">
        <v>38</v>
      </c>
      <c r="V458" t="s">
        <v>39</v>
      </c>
      <c r="W458" t="s">
        <v>40</v>
      </c>
      <c r="X458" t="s">
        <v>41</v>
      </c>
      <c r="Y458" t="s">
        <v>42</v>
      </c>
      <c r="Z458" t="s">
        <v>37</v>
      </c>
      <c r="AA458" t="s">
        <v>37</v>
      </c>
      <c r="AB458" t="s">
        <v>37</v>
      </c>
      <c r="AC458" t="s">
        <v>2215</v>
      </c>
      <c r="AD458" t="s">
        <v>37</v>
      </c>
      <c r="AE458" t="s">
        <v>37</v>
      </c>
      <c r="AF458" s="19" t="s">
        <v>6343</v>
      </c>
      <c r="AG458" s="19">
        <v>9106034388</v>
      </c>
      <c r="AH458" t="str">
        <f t="shared" si="7"/>
        <v>9106034388-00014214</v>
      </c>
    </row>
    <row r="459" spans="1:34" x14ac:dyDescent="0.25">
      <c r="A459" s="19">
        <v>9106037934</v>
      </c>
      <c r="B459" s="19" t="s">
        <v>6982</v>
      </c>
      <c r="C459">
        <v>11704566</v>
      </c>
      <c r="D459" t="s">
        <v>2216</v>
      </c>
      <c r="E459" t="s">
        <v>2159</v>
      </c>
      <c r="F459" t="s">
        <v>25</v>
      </c>
      <c r="G459" t="s">
        <v>26</v>
      </c>
      <c r="H459" t="s">
        <v>2217</v>
      </c>
      <c r="I459" t="s">
        <v>28</v>
      </c>
      <c r="J459" t="s">
        <v>29</v>
      </c>
      <c r="K459" t="s">
        <v>2218</v>
      </c>
      <c r="L459" t="s">
        <v>2219</v>
      </c>
      <c r="M459" t="s">
        <v>2220</v>
      </c>
      <c r="N459" t="s">
        <v>58</v>
      </c>
      <c r="O459" t="s">
        <v>59</v>
      </c>
      <c r="P459" t="s">
        <v>60</v>
      </c>
      <c r="Q459" t="s">
        <v>37</v>
      </c>
      <c r="R459" t="s">
        <v>37</v>
      </c>
      <c r="S459" t="s">
        <v>37</v>
      </c>
      <c r="T459" t="s">
        <v>37</v>
      </c>
      <c r="U459" t="s">
        <v>38</v>
      </c>
      <c r="V459" t="s">
        <v>39</v>
      </c>
      <c r="W459" t="s">
        <v>40</v>
      </c>
      <c r="X459" t="s">
        <v>41</v>
      </c>
      <c r="Y459" t="s">
        <v>42</v>
      </c>
      <c r="Z459" t="s">
        <v>37</v>
      </c>
      <c r="AA459" t="s">
        <v>37</v>
      </c>
      <c r="AB459" t="s">
        <v>37</v>
      </c>
      <c r="AC459" t="s">
        <v>2221</v>
      </c>
      <c r="AD459" t="s">
        <v>37</v>
      </c>
      <c r="AE459" t="s">
        <v>37</v>
      </c>
      <c r="AF459" s="19" t="s">
        <v>6343</v>
      </c>
      <c r="AG459" s="19">
        <v>9106037934</v>
      </c>
      <c r="AH459" t="str">
        <f t="shared" si="7"/>
        <v>9106037934-00479912</v>
      </c>
    </row>
    <row r="460" spans="1:34" x14ac:dyDescent="0.25">
      <c r="A460" s="19">
        <v>9106037648</v>
      </c>
      <c r="B460" s="19" t="s">
        <v>6968</v>
      </c>
      <c r="C460">
        <v>11704467</v>
      </c>
      <c r="D460" t="s">
        <v>2222</v>
      </c>
      <c r="E460" t="s">
        <v>2159</v>
      </c>
      <c r="F460" t="s">
        <v>25</v>
      </c>
      <c r="G460" t="s">
        <v>26</v>
      </c>
      <c r="H460" t="s">
        <v>2223</v>
      </c>
      <c r="I460" t="s">
        <v>28</v>
      </c>
      <c r="J460" t="s">
        <v>29</v>
      </c>
      <c r="K460" t="s">
        <v>293</v>
      </c>
      <c r="L460" t="s">
        <v>294</v>
      </c>
      <c r="M460" t="s">
        <v>295</v>
      </c>
      <c r="N460" t="s">
        <v>58</v>
      </c>
      <c r="O460" t="s">
        <v>59</v>
      </c>
      <c r="P460" t="s">
        <v>60</v>
      </c>
      <c r="Q460" t="s">
        <v>37</v>
      </c>
      <c r="R460" t="s">
        <v>37</v>
      </c>
      <c r="S460" t="s">
        <v>37</v>
      </c>
      <c r="T460" t="s">
        <v>37</v>
      </c>
      <c r="U460" t="s">
        <v>38</v>
      </c>
      <c r="V460" t="s">
        <v>39</v>
      </c>
      <c r="W460" t="s">
        <v>40</v>
      </c>
      <c r="X460" t="s">
        <v>41</v>
      </c>
      <c r="Y460" t="s">
        <v>42</v>
      </c>
      <c r="Z460" t="s">
        <v>37</v>
      </c>
      <c r="AA460" t="s">
        <v>37</v>
      </c>
      <c r="AB460" t="s">
        <v>37</v>
      </c>
      <c r="AC460" t="s">
        <v>2224</v>
      </c>
      <c r="AD460" t="s">
        <v>37</v>
      </c>
      <c r="AE460" t="s">
        <v>37</v>
      </c>
      <c r="AF460" s="19" t="s">
        <v>6343</v>
      </c>
      <c r="AG460" s="19">
        <v>9106037648</v>
      </c>
      <c r="AH460" t="str">
        <f t="shared" si="7"/>
        <v>9106037648-00479817</v>
      </c>
    </row>
    <row r="461" spans="1:34" x14ac:dyDescent="0.25">
      <c r="A461" s="19">
        <v>9106037655</v>
      </c>
      <c r="B461" s="19" t="s">
        <v>6971</v>
      </c>
      <c r="C461">
        <v>11704470</v>
      </c>
      <c r="D461" t="s">
        <v>2225</v>
      </c>
      <c r="E461" t="s">
        <v>2159</v>
      </c>
      <c r="F461" t="s">
        <v>25</v>
      </c>
      <c r="G461" t="s">
        <v>26</v>
      </c>
      <c r="H461" t="s">
        <v>2226</v>
      </c>
      <c r="I461" t="s">
        <v>28</v>
      </c>
      <c r="J461" t="s">
        <v>29</v>
      </c>
      <c r="K461" t="s">
        <v>1465</v>
      </c>
      <c r="L461" t="s">
        <v>1466</v>
      </c>
      <c r="M461" t="s">
        <v>1467</v>
      </c>
      <c r="N461" t="s">
        <v>58</v>
      </c>
      <c r="O461" t="s">
        <v>59</v>
      </c>
      <c r="P461" t="s">
        <v>60</v>
      </c>
      <c r="Q461" t="s">
        <v>37</v>
      </c>
      <c r="R461" t="s">
        <v>37</v>
      </c>
      <c r="S461" t="s">
        <v>37</v>
      </c>
      <c r="T461" t="s">
        <v>37</v>
      </c>
      <c r="U461" t="s">
        <v>38</v>
      </c>
      <c r="V461" t="s">
        <v>39</v>
      </c>
      <c r="W461" t="s">
        <v>40</v>
      </c>
      <c r="X461" t="s">
        <v>41</v>
      </c>
      <c r="Y461" t="s">
        <v>42</v>
      </c>
      <c r="Z461" t="s">
        <v>37</v>
      </c>
      <c r="AA461" t="s">
        <v>37</v>
      </c>
      <c r="AB461" t="s">
        <v>37</v>
      </c>
      <c r="AC461" t="s">
        <v>2227</v>
      </c>
      <c r="AD461" t="s">
        <v>37</v>
      </c>
      <c r="AE461" t="s">
        <v>37</v>
      </c>
      <c r="AF461" s="19" t="s">
        <v>6343</v>
      </c>
      <c r="AG461" s="19">
        <v>9106037655</v>
      </c>
      <c r="AH461" t="str">
        <f t="shared" si="7"/>
        <v>9106037655-00479820</v>
      </c>
    </row>
    <row r="462" spans="1:34" x14ac:dyDescent="0.25">
      <c r="A462" s="19">
        <v>9106037201</v>
      </c>
      <c r="B462" s="19" t="s">
        <v>6950</v>
      </c>
      <c r="C462">
        <v>11706942</v>
      </c>
      <c r="D462" t="s">
        <v>2228</v>
      </c>
      <c r="E462" t="s">
        <v>2159</v>
      </c>
      <c r="F462" t="s">
        <v>25</v>
      </c>
      <c r="G462" t="s">
        <v>26</v>
      </c>
      <c r="H462" t="s">
        <v>2229</v>
      </c>
      <c r="I462" t="s">
        <v>28</v>
      </c>
      <c r="J462" t="s">
        <v>29</v>
      </c>
      <c r="K462" t="s">
        <v>76</v>
      </c>
      <c r="L462" t="s">
        <v>77</v>
      </c>
      <c r="M462" t="s">
        <v>78</v>
      </c>
      <c r="N462" t="s">
        <v>465</v>
      </c>
      <c r="O462" t="s">
        <v>466</v>
      </c>
      <c r="P462" t="s">
        <v>467</v>
      </c>
      <c r="Q462" t="s">
        <v>468</v>
      </c>
      <c r="R462" t="s">
        <v>37</v>
      </c>
      <c r="S462" t="s">
        <v>37</v>
      </c>
      <c r="T462" t="s">
        <v>37</v>
      </c>
      <c r="U462" t="s">
        <v>38</v>
      </c>
      <c r="V462" t="s">
        <v>39</v>
      </c>
      <c r="W462" t="s">
        <v>40</v>
      </c>
      <c r="X462" t="s">
        <v>41</v>
      </c>
      <c r="Y462" t="s">
        <v>42</v>
      </c>
      <c r="Z462" t="s">
        <v>37</v>
      </c>
      <c r="AA462" t="s">
        <v>37</v>
      </c>
      <c r="AB462" t="s">
        <v>37</v>
      </c>
      <c r="AC462" t="s">
        <v>2230</v>
      </c>
      <c r="AD462" t="s">
        <v>37</v>
      </c>
      <c r="AE462" t="s">
        <v>37</v>
      </c>
      <c r="AF462" s="19" t="s">
        <v>6343</v>
      </c>
      <c r="AG462" s="19">
        <v>9106037201</v>
      </c>
      <c r="AH462" t="str">
        <f t="shared" si="7"/>
        <v>9106037201-00014890</v>
      </c>
    </row>
    <row r="463" spans="1:34" x14ac:dyDescent="0.25">
      <c r="A463" s="19">
        <v>9106037198</v>
      </c>
      <c r="B463" s="19" t="s">
        <v>6949</v>
      </c>
      <c r="C463">
        <v>11706941</v>
      </c>
      <c r="D463" t="s">
        <v>2231</v>
      </c>
      <c r="E463" t="s">
        <v>2159</v>
      </c>
      <c r="F463" t="s">
        <v>25</v>
      </c>
      <c r="G463" t="s">
        <v>26</v>
      </c>
      <c r="H463" t="s">
        <v>2232</v>
      </c>
      <c r="I463" t="s">
        <v>28</v>
      </c>
      <c r="J463" t="s">
        <v>29</v>
      </c>
      <c r="K463" t="s">
        <v>347</v>
      </c>
      <c r="L463" t="s">
        <v>348</v>
      </c>
      <c r="M463" t="s">
        <v>349</v>
      </c>
      <c r="N463" t="s">
        <v>465</v>
      </c>
      <c r="O463" t="s">
        <v>466</v>
      </c>
      <c r="P463" t="s">
        <v>467</v>
      </c>
      <c r="Q463" t="s">
        <v>468</v>
      </c>
      <c r="R463" t="s">
        <v>37</v>
      </c>
      <c r="S463" t="s">
        <v>37</v>
      </c>
      <c r="T463" t="s">
        <v>37</v>
      </c>
      <c r="U463" t="s">
        <v>38</v>
      </c>
      <c r="V463" t="s">
        <v>39</v>
      </c>
      <c r="W463" t="s">
        <v>40</v>
      </c>
      <c r="X463" t="s">
        <v>41</v>
      </c>
      <c r="Y463" t="s">
        <v>42</v>
      </c>
      <c r="Z463" t="s">
        <v>37</v>
      </c>
      <c r="AA463" t="s">
        <v>37</v>
      </c>
      <c r="AB463" t="s">
        <v>37</v>
      </c>
      <c r="AC463" t="s">
        <v>2233</v>
      </c>
      <c r="AD463" t="s">
        <v>37</v>
      </c>
      <c r="AE463" t="s">
        <v>37</v>
      </c>
      <c r="AF463" s="19" t="s">
        <v>6343</v>
      </c>
      <c r="AG463" s="19">
        <v>9106037198</v>
      </c>
      <c r="AH463" t="str">
        <f t="shared" si="7"/>
        <v>9106037198-00014889</v>
      </c>
    </row>
    <row r="464" spans="1:34" x14ac:dyDescent="0.25">
      <c r="A464" s="19">
        <v>9106035745</v>
      </c>
      <c r="B464" s="19" t="s">
        <v>6877</v>
      </c>
      <c r="C464">
        <v>11707585</v>
      </c>
      <c r="D464" t="s">
        <v>2234</v>
      </c>
      <c r="E464" t="s">
        <v>2159</v>
      </c>
      <c r="F464" t="s">
        <v>25</v>
      </c>
      <c r="G464" t="s">
        <v>26</v>
      </c>
      <c r="H464" t="s">
        <v>2235</v>
      </c>
      <c r="I464" t="s">
        <v>28</v>
      </c>
      <c r="J464" t="s">
        <v>29</v>
      </c>
      <c r="K464" t="s">
        <v>30</v>
      </c>
      <c r="L464" t="s">
        <v>31</v>
      </c>
      <c r="M464" t="s">
        <v>32</v>
      </c>
      <c r="N464" t="s">
        <v>983</v>
      </c>
      <c r="O464" t="s">
        <v>984</v>
      </c>
      <c r="P464" t="s">
        <v>985</v>
      </c>
      <c r="Q464" t="s">
        <v>37</v>
      </c>
      <c r="R464" t="s">
        <v>37</v>
      </c>
      <c r="S464" t="s">
        <v>37</v>
      </c>
      <c r="T464" t="s">
        <v>37</v>
      </c>
      <c r="U464" t="s">
        <v>38</v>
      </c>
      <c r="V464" t="s">
        <v>39</v>
      </c>
      <c r="W464" t="s">
        <v>40</v>
      </c>
      <c r="X464" t="s">
        <v>41</v>
      </c>
      <c r="Y464" t="s">
        <v>42</v>
      </c>
      <c r="Z464" t="s">
        <v>37</v>
      </c>
      <c r="AA464" t="s">
        <v>37</v>
      </c>
      <c r="AB464" t="s">
        <v>37</v>
      </c>
      <c r="AC464" t="s">
        <v>2236</v>
      </c>
      <c r="AD464" t="s">
        <v>37</v>
      </c>
      <c r="AE464" t="s">
        <v>37</v>
      </c>
      <c r="AF464" s="19" t="s">
        <v>6343</v>
      </c>
      <c r="AG464" s="19">
        <v>9106035745</v>
      </c>
      <c r="AH464" t="str">
        <f t="shared" si="7"/>
        <v>9106035745-00009529</v>
      </c>
    </row>
    <row r="465" spans="1:34" x14ac:dyDescent="0.25">
      <c r="A465" s="19">
        <v>9106037239</v>
      </c>
      <c r="B465" s="19" t="s">
        <v>6951</v>
      </c>
      <c r="C465">
        <v>11705210</v>
      </c>
      <c r="D465" t="s">
        <v>2237</v>
      </c>
      <c r="E465" t="s">
        <v>2159</v>
      </c>
      <c r="F465" t="s">
        <v>25</v>
      </c>
      <c r="G465" t="s">
        <v>26</v>
      </c>
      <c r="H465" t="s">
        <v>2238</v>
      </c>
      <c r="I465" t="s">
        <v>28</v>
      </c>
      <c r="J465" t="s">
        <v>29</v>
      </c>
      <c r="K465" t="s">
        <v>2239</v>
      </c>
      <c r="L465" t="s">
        <v>2240</v>
      </c>
      <c r="M465" t="s">
        <v>2241</v>
      </c>
      <c r="N465" t="s">
        <v>257</v>
      </c>
      <c r="O465" t="s">
        <v>258</v>
      </c>
      <c r="P465" t="s">
        <v>259</v>
      </c>
      <c r="Q465" t="s">
        <v>37</v>
      </c>
      <c r="R465" t="s">
        <v>37</v>
      </c>
      <c r="S465" t="s">
        <v>37</v>
      </c>
      <c r="T465" t="s">
        <v>37</v>
      </c>
      <c r="U465" t="s">
        <v>38</v>
      </c>
      <c r="V465" t="s">
        <v>39</v>
      </c>
      <c r="W465" t="s">
        <v>40</v>
      </c>
      <c r="X465" t="s">
        <v>41</v>
      </c>
      <c r="Y465" t="s">
        <v>42</v>
      </c>
      <c r="Z465" t="s">
        <v>37</v>
      </c>
      <c r="AA465" t="s">
        <v>37</v>
      </c>
      <c r="AB465" t="s">
        <v>37</v>
      </c>
      <c r="AC465" t="s">
        <v>2242</v>
      </c>
      <c r="AD465" t="s">
        <v>37</v>
      </c>
      <c r="AE465" t="s">
        <v>37</v>
      </c>
      <c r="AF465" s="19" t="s">
        <v>6343</v>
      </c>
      <c r="AG465" s="19">
        <v>9106037239</v>
      </c>
      <c r="AH465" t="str">
        <f t="shared" si="7"/>
        <v>9106037239-00035281</v>
      </c>
    </row>
    <row r="466" spans="1:34" x14ac:dyDescent="0.25">
      <c r="A466" s="19">
        <v>9106034497</v>
      </c>
      <c r="B466" s="19" t="s">
        <v>6817</v>
      </c>
      <c r="C466">
        <v>11707123</v>
      </c>
      <c r="D466" t="s">
        <v>2243</v>
      </c>
      <c r="E466" t="s">
        <v>2159</v>
      </c>
      <c r="F466" t="s">
        <v>25</v>
      </c>
      <c r="G466" t="s">
        <v>26</v>
      </c>
      <c r="H466" t="s">
        <v>2244</v>
      </c>
      <c r="I466" t="s">
        <v>28</v>
      </c>
      <c r="J466" t="s">
        <v>29</v>
      </c>
      <c r="K466" t="s">
        <v>2245</v>
      </c>
      <c r="L466" t="s">
        <v>2246</v>
      </c>
      <c r="M466" t="s">
        <v>2247</v>
      </c>
      <c r="N466" t="s">
        <v>110</v>
      </c>
      <c r="O466" t="s">
        <v>111</v>
      </c>
      <c r="P466" t="s">
        <v>112</v>
      </c>
      <c r="Q466" t="s">
        <v>37</v>
      </c>
      <c r="R466" t="s">
        <v>37</v>
      </c>
      <c r="S466" t="s">
        <v>37</v>
      </c>
      <c r="T466" t="s">
        <v>37</v>
      </c>
      <c r="U466" t="s">
        <v>38</v>
      </c>
      <c r="V466" t="s">
        <v>39</v>
      </c>
      <c r="W466" t="s">
        <v>40</v>
      </c>
      <c r="X466" t="s">
        <v>41</v>
      </c>
      <c r="Y466" t="s">
        <v>42</v>
      </c>
      <c r="Z466" t="s">
        <v>37</v>
      </c>
      <c r="AA466" t="s">
        <v>37</v>
      </c>
      <c r="AB466" t="s">
        <v>37</v>
      </c>
      <c r="AC466" t="s">
        <v>2248</v>
      </c>
      <c r="AD466" t="s">
        <v>37</v>
      </c>
      <c r="AE466" t="s">
        <v>37</v>
      </c>
      <c r="AF466" s="19" t="s">
        <v>6343</v>
      </c>
      <c r="AG466" s="19">
        <v>9106034497</v>
      </c>
      <c r="AH466" t="str">
        <f t="shared" si="7"/>
        <v>9106034497-00080388</v>
      </c>
    </row>
    <row r="467" spans="1:34" x14ac:dyDescent="0.25">
      <c r="A467" s="19">
        <v>9106035048</v>
      </c>
      <c r="B467" s="19" t="s">
        <v>6836</v>
      </c>
      <c r="C467">
        <v>11708905</v>
      </c>
      <c r="D467" t="s">
        <v>2249</v>
      </c>
      <c r="E467" t="s">
        <v>2159</v>
      </c>
      <c r="F467" t="s">
        <v>25</v>
      </c>
      <c r="G467" t="s">
        <v>26</v>
      </c>
      <c r="H467" t="s">
        <v>2250</v>
      </c>
      <c r="I467" t="s">
        <v>28</v>
      </c>
      <c r="J467" t="s">
        <v>29</v>
      </c>
      <c r="K467" t="s">
        <v>146</v>
      </c>
      <c r="L467" t="s">
        <v>147</v>
      </c>
      <c r="M467" t="s">
        <v>148</v>
      </c>
      <c r="N467" t="s">
        <v>338</v>
      </c>
      <c r="O467" t="s">
        <v>339</v>
      </c>
      <c r="P467" t="s">
        <v>340</v>
      </c>
      <c r="Q467" t="s">
        <v>36</v>
      </c>
      <c r="R467" t="s">
        <v>37</v>
      </c>
      <c r="S467" t="s">
        <v>37</v>
      </c>
      <c r="T467" t="s">
        <v>37</v>
      </c>
      <c r="U467" t="s">
        <v>38</v>
      </c>
      <c r="V467" t="s">
        <v>39</v>
      </c>
      <c r="W467" t="s">
        <v>40</v>
      </c>
      <c r="X467" t="s">
        <v>41</v>
      </c>
      <c r="Y467" t="s">
        <v>42</v>
      </c>
      <c r="Z467" t="s">
        <v>37</v>
      </c>
      <c r="AA467" t="s">
        <v>37</v>
      </c>
      <c r="AB467" t="s">
        <v>37</v>
      </c>
      <c r="AC467" t="s">
        <v>2251</v>
      </c>
      <c r="AD467" t="s">
        <v>37</v>
      </c>
      <c r="AE467" t="s">
        <v>37</v>
      </c>
      <c r="AF467" s="19" t="s">
        <v>6343</v>
      </c>
      <c r="AG467" s="19">
        <v>9106035048</v>
      </c>
      <c r="AH467" t="str">
        <f t="shared" si="7"/>
        <v>9106035048-00025792</v>
      </c>
    </row>
    <row r="468" spans="1:34" x14ac:dyDescent="0.25">
      <c r="A468" s="19">
        <v>9106036981</v>
      </c>
      <c r="B468" s="19" t="s">
        <v>6940</v>
      </c>
      <c r="C468">
        <v>11705379</v>
      </c>
      <c r="D468" t="s">
        <v>2252</v>
      </c>
      <c r="E468" t="s">
        <v>2159</v>
      </c>
      <c r="F468" t="s">
        <v>25</v>
      </c>
      <c r="G468" t="s">
        <v>26</v>
      </c>
      <c r="H468" t="s">
        <v>2253</v>
      </c>
      <c r="I468" t="s">
        <v>28</v>
      </c>
      <c r="J468" t="s">
        <v>29</v>
      </c>
      <c r="K468" t="s">
        <v>633</v>
      </c>
      <c r="L468" t="s">
        <v>634</v>
      </c>
      <c r="M468" t="s">
        <v>635</v>
      </c>
      <c r="N468" t="s">
        <v>79</v>
      </c>
      <c r="O468" t="s">
        <v>80</v>
      </c>
      <c r="P468" t="s">
        <v>81</v>
      </c>
      <c r="Q468" t="s">
        <v>82</v>
      </c>
      <c r="R468" t="s">
        <v>37</v>
      </c>
      <c r="S468" t="s">
        <v>37</v>
      </c>
      <c r="T468" t="s">
        <v>37</v>
      </c>
      <c r="U468" t="s">
        <v>38</v>
      </c>
      <c r="V468" t="s">
        <v>39</v>
      </c>
      <c r="W468" t="s">
        <v>40</v>
      </c>
      <c r="X468" t="s">
        <v>41</v>
      </c>
      <c r="Y468" t="s">
        <v>42</v>
      </c>
      <c r="Z468" t="s">
        <v>37</v>
      </c>
      <c r="AA468" t="s">
        <v>37</v>
      </c>
      <c r="AB468" t="s">
        <v>37</v>
      </c>
      <c r="AC468" t="s">
        <v>2254</v>
      </c>
      <c r="AD468" t="s">
        <v>37</v>
      </c>
      <c r="AE468" t="s">
        <v>37</v>
      </c>
      <c r="AF468" s="19" t="s">
        <v>6343</v>
      </c>
      <c r="AG468" s="19">
        <v>9106036981</v>
      </c>
      <c r="AH468" t="str">
        <f t="shared" si="7"/>
        <v>9106036981-00047319</v>
      </c>
    </row>
    <row r="469" spans="1:34" x14ac:dyDescent="0.25">
      <c r="A469" s="19">
        <v>9106036787</v>
      </c>
      <c r="B469" s="19" t="s">
        <v>6928</v>
      </c>
      <c r="C469">
        <v>11708195</v>
      </c>
      <c r="D469" t="s">
        <v>2255</v>
      </c>
      <c r="E469" t="s">
        <v>2159</v>
      </c>
      <c r="F469" t="s">
        <v>25</v>
      </c>
      <c r="G469" t="s">
        <v>26</v>
      </c>
      <c r="H469" t="s">
        <v>2256</v>
      </c>
      <c r="I469" t="s">
        <v>28</v>
      </c>
      <c r="J469" t="s">
        <v>29</v>
      </c>
      <c r="K469" t="s">
        <v>2257</v>
      </c>
      <c r="L469" t="s">
        <v>2258</v>
      </c>
      <c r="M469" t="s">
        <v>2259</v>
      </c>
      <c r="N469" t="s">
        <v>33</v>
      </c>
      <c r="O469" t="s">
        <v>34</v>
      </c>
      <c r="P469" t="s">
        <v>35</v>
      </c>
      <c r="Q469" t="s">
        <v>36</v>
      </c>
      <c r="R469" t="s">
        <v>37</v>
      </c>
      <c r="S469" t="s">
        <v>37</v>
      </c>
      <c r="T469" t="s">
        <v>37</v>
      </c>
      <c r="U469" t="s">
        <v>38</v>
      </c>
      <c r="V469" t="s">
        <v>39</v>
      </c>
      <c r="W469" t="s">
        <v>40</v>
      </c>
      <c r="X469" t="s">
        <v>41</v>
      </c>
      <c r="Y469" t="s">
        <v>42</v>
      </c>
      <c r="Z469" t="s">
        <v>37</v>
      </c>
      <c r="AA469" t="s">
        <v>37</v>
      </c>
      <c r="AB469" t="s">
        <v>37</v>
      </c>
      <c r="AC469" t="s">
        <v>2260</v>
      </c>
      <c r="AD469" t="s">
        <v>37</v>
      </c>
      <c r="AE469" t="s">
        <v>37</v>
      </c>
      <c r="AF469" s="19" t="s">
        <v>6343</v>
      </c>
      <c r="AG469" s="19">
        <v>9106036787</v>
      </c>
      <c r="AH469" t="str">
        <f t="shared" si="7"/>
        <v>9106036787-00159334</v>
      </c>
    </row>
    <row r="470" spans="1:34" x14ac:dyDescent="0.25">
      <c r="A470" s="19">
        <v>9106036900</v>
      </c>
      <c r="B470" s="19" t="s">
        <v>6939</v>
      </c>
      <c r="C470">
        <v>11705375</v>
      </c>
      <c r="D470" t="s">
        <v>2261</v>
      </c>
      <c r="E470" t="s">
        <v>2159</v>
      </c>
      <c r="F470" t="s">
        <v>25</v>
      </c>
      <c r="G470" t="s">
        <v>26</v>
      </c>
      <c r="H470" t="s">
        <v>2262</v>
      </c>
      <c r="I470" t="s">
        <v>28</v>
      </c>
      <c r="J470" t="s">
        <v>29</v>
      </c>
      <c r="K470" t="s">
        <v>146</v>
      </c>
      <c r="L470" t="s">
        <v>147</v>
      </c>
      <c r="M470" t="s">
        <v>148</v>
      </c>
      <c r="N470" t="s">
        <v>79</v>
      </c>
      <c r="O470" t="s">
        <v>80</v>
      </c>
      <c r="P470" t="s">
        <v>81</v>
      </c>
      <c r="Q470" t="s">
        <v>82</v>
      </c>
      <c r="R470" t="s">
        <v>37</v>
      </c>
      <c r="S470" t="s">
        <v>37</v>
      </c>
      <c r="T470" t="s">
        <v>37</v>
      </c>
      <c r="U470" t="s">
        <v>38</v>
      </c>
      <c r="V470" t="s">
        <v>39</v>
      </c>
      <c r="W470" t="s">
        <v>40</v>
      </c>
      <c r="X470" t="s">
        <v>41</v>
      </c>
      <c r="Y470" t="s">
        <v>42</v>
      </c>
      <c r="Z470" t="s">
        <v>37</v>
      </c>
      <c r="AA470" t="s">
        <v>37</v>
      </c>
      <c r="AB470" t="s">
        <v>37</v>
      </c>
      <c r="AC470" t="s">
        <v>2263</v>
      </c>
      <c r="AD470" t="s">
        <v>37</v>
      </c>
      <c r="AE470" t="s">
        <v>37</v>
      </c>
      <c r="AF470" s="19" t="s">
        <v>6343</v>
      </c>
      <c r="AG470" s="19">
        <v>9106036900</v>
      </c>
      <c r="AH470" t="str">
        <f t="shared" si="7"/>
        <v>9106036900-00047315</v>
      </c>
    </row>
    <row r="471" spans="1:34" x14ac:dyDescent="0.25">
      <c r="A471" s="19">
        <v>9106035020</v>
      </c>
      <c r="B471" s="19" t="s">
        <v>6835</v>
      </c>
      <c r="C471">
        <v>11707579</v>
      </c>
      <c r="D471" t="s">
        <v>2264</v>
      </c>
      <c r="E471" t="s">
        <v>2159</v>
      </c>
      <c r="F471" t="s">
        <v>25</v>
      </c>
      <c r="G471" t="s">
        <v>26</v>
      </c>
      <c r="H471" t="s">
        <v>2265</v>
      </c>
      <c r="I471" t="s">
        <v>28</v>
      </c>
      <c r="J471" t="s">
        <v>29</v>
      </c>
      <c r="K471" t="s">
        <v>2266</v>
      </c>
      <c r="L471" t="s">
        <v>2267</v>
      </c>
      <c r="M471" t="s">
        <v>2268</v>
      </c>
      <c r="N471" t="s">
        <v>983</v>
      </c>
      <c r="O471" t="s">
        <v>984</v>
      </c>
      <c r="P471" t="s">
        <v>985</v>
      </c>
      <c r="Q471" t="s">
        <v>37</v>
      </c>
      <c r="R471" t="s">
        <v>37</v>
      </c>
      <c r="S471" t="s">
        <v>37</v>
      </c>
      <c r="T471" t="s">
        <v>37</v>
      </c>
      <c r="U471" t="s">
        <v>38</v>
      </c>
      <c r="V471" t="s">
        <v>39</v>
      </c>
      <c r="W471" t="s">
        <v>40</v>
      </c>
      <c r="X471" t="s">
        <v>41</v>
      </c>
      <c r="Y471" t="s">
        <v>42</v>
      </c>
      <c r="Z471" t="s">
        <v>37</v>
      </c>
      <c r="AA471" t="s">
        <v>37</v>
      </c>
      <c r="AB471" t="s">
        <v>37</v>
      </c>
      <c r="AC471" t="s">
        <v>2269</v>
      </c>
      <c r="AD471" t="s">
        <v>37</v>
      </c>
      <c r="AE471" t="s">
        <v>37</v>
      </c>
      <c r="AF471" s="19" t="s">
        <v>6343</v>
      </c>
      <c r="AG471" s="19">
        <v>9106035020</v>
      </c>
      <c r="AH471" t="str">
        <f t="shared" si="7"/>
        <v>9106035020-00009523</v>
      </c>
    </row>
    <row r="472" spans="1:34" x14ac:dyDescent="0.25">
      <c r="A472" s="19">
        <v>9106037538</v>
      </c>
      <c r="B472" s="19" t="s">
        <v>6965</v>
      </c>
      <c r="C472">
        <v>11708282</v>
      </c>
      <c r="D472" t="s">
        <v>2270</v>
      </c>
      <c r="E472" t="s">
        <v>2159</v>
      </c>
      <c r="F472" t="s">
        <v>25</v>
      </c>
      <c r="G472" t="s">
        <v>26</v>
      </c>
      <c r="H472" t="s">
        <v>2271</v>
      </c>
      <c r="I472" t="s">
        <v>28</v>
      </c>
      <c r="J472" t="s">
        <v>29</v>
      </c>
      <c r="K472" t="s">
        <v>2272</v>
      </c>
      <c r="L472" t="s">
        <v>2273</v>
      </c>
      <c r="M472" t="s">
        <v>2274</v>
      </c>
      <c r="N472" t="s">
        <v>33</v>
      </c>
      <c r="O472" t="s">
        <v>34</v>
      </c>
      <c r="P472" t="s">
        <v>35</v>
      </c>
      <c r="Q472" t="s">
        <v>36</v>
      </c>
      <c r="R472" t="s">
        <v>37</v>
      </c>
      <c r="S472" t="s">
        <v>37</v>
      </c>
      <c r="T472" t="s">
        <v>37</v>
      </c>
      <c r="U472" t="s">
        <v>38</v>
      </c>
      <c r="V472" t="s">
        <v>39</v>
      </c>
      <c r="W472" t="s">
        <v>40</v>
      </c>
      <c r="X472" t="s">
        <v>41</v>
      </c>
      <c r="Y472" t="s">
        <v>42</v>
      </c>
      <c r="Z472" t="s">
        <v>37</v>
      </c>
      <c r="AA472" t="s">
        <v>37</v>
      </c>
      <c r="AB472" t="s">
        <v>37</v>
      </c>
      <c r="AC472" t="s">
        <v>2275</v>
      </c>
      <c r="AD472" t="s">
        <v>37</v>
      </c>
      <c r="AE472" t="s">
        <v>37</v>
      </c>
      <c r="AF472" s="19" t="s">
        <v>6343</v>
      </c>
      <c r="AG472" s="19">
        <v>9106037538</v>
      </c>
      <c r="AH472" t="str">
        <f t="shared" si="7"/>
        <v>9106037538-00159421</v>
      </c>
    </row>
    <row r="473" spans="1:34" x14ac:dyDescent="0.25">
      <c r="A473" s="19">
        <v>9106034479</v>
      </c>
      <c r="B473" s="19" t="s">
        <v>6816</v>
      </c>
      <c r="C473">
        <v>11707118</v>
      </c>
      <c r="D473" t="s">
        <v>2276</v>
      </c>
      <c r="E473" t="s">
        <v>2159</v>
      </c>
      <c r="F473" t="s">
        <v>25</v>
      </c>
      <c r="G473" t="s">
        <v>26</v>
      </c>
      <c r="H473" t="s">
        <v>2277</v>
      </c>
      <c r="I473" t="s">
        <v>28</v>
      </c>
      <c r="J473" t="s">
        <v>29</v>
      </c>
      <c r="K473" t="s">
        <v>2278</v>
      </c>
      <c r="L473" t="s">
        <v>2279</v>
      </c>
      <c r="M473" t="s">
        <v>2280</v>
      </c>
      <c r="N473" t="s">
        <v>110</v>
      </c>
      <c r="O473" t="s">
        <v>111</v>
      </c>
      <c r="P473" t="s">
        <v>112</v>
      </c>
      <c r="Q473" t="s">
        <v>37</v>
      </c>
      <c r="R473" t="s">
        <v>37</v>
      </c>
      <c r="S473" t="s">
        <v>37</v>
      </c>
      <c r="T473" t="s">
        <v>37</v>
      </c>
      <c r="U473" t="s">
        <v>38</v>
      </c>
      <c r="V473" t="s">
        <v>39</v>
      </c>
      <c r="W473" t="s">
        <v>40</v>
      </c>
      <c r="X473" t="s">
        <v>41</v>
      </c>
      <c r="Y473" t="s">
        <v>42</v>
      </c>
      <c r="Z473" t="s">
        <v>37</v>
      </c>
      <c r="AA473" t="s">
        <v>37</v>
      </c>
      <c r="AB473" t="s">
        <v>37</v>
      </c>
      <c r="AC473" t="s">
        <v>2281</v>
      </c>
      <c r="AD473" t="s">
        <v>37</v>
      </c>
      <c r="AE473" t="s">
        <v>37</v>
      </c>
      <c r="AF473" s="19" t="s">
        <v>6343</v>
      </c>
      <c r="AG473" s="19">
        <v>9106034479</v>
      </c>
      <c r="AH473" t="str">
        <f t="shared" si="7"/>
        <v>9106034479-00080383</v>
      </c>
    </row>
    <row r="474" spans="1:34" x14ac:dyDescent="0.25">
      <c r="A474" s="19">
        <v>9106037643</v>
      </c>
      <c r="B474" s="19" t="s">
        <v>6970</v>
      </c>
      <c r="C474">
        <v>11704465</v>
      </c>
      <c r="D474" t="s">
        <v>2282</v>
      </c>
      <c r="E474" t="s">
        <v>2159</v>
      </c>
      <c r="F474" t="s">
        <v>25</v>
      </c>
      <c r="G474" t="s">
        <v>26</v>
      </c>
      <c r="H474" t="s">
        <v>2283</v>
      </c>
      <c r="I474" t="s">
        <v>28</v>
      </c>
      <c r="J474" t="s">
        <v>29</v>
      </c>
      <c r="K474" t="s">
        <v>76</v>
      </c>
      <c r="L474" t="s">
        <v>77</v>
      </c>
      <c r="M474" t="s">
        <v>78</v>
      </c>
      <c r="N474" t="s">
        <v>58</v>
      </c>
      <c r="O474" t="s">
        <v>59</v>
      </c>
      <c r="P474" t="s">
        <v>60</v>
      </c>
      <c r="Q474" t="s">
        <v>37</v>
      </c>
      <c r="R474" t="s">
        <v>37</v>
      </c>
      <c r="S474" t="s">
        <v>37</v>
      </c>
      <c r="T474" t="s">
        <v>37</v>
      </c>
      <c r="U474" t="s">
        <v>38</v>
      </c>
      <c r="V474" t="s">
        <v>39</v>
      </c>
      <c r="W474" t="s">
        <v>40</v>
      </c>
      <c r="X474" t="s">
        <v>41</v>
      </c>
      <c r="Y474" t="s">
        <v>42</v>
      </c>
      <c r="Z474" t="s">
        <v>37</v>
      </c>
      <c r="AA474" t="s">
        <v>37</v>
      </c>
      <c r="AB474" t="s">
        <v>37</v>
      </c>
      <c r="AC474" t="s">
        <v>2284</v>
      </c>
      <c r="AD474" t="s">
        <v>37</v>
      </c>
      <c r="AE474" t="s">
        <v>37</v>
      </c>
      <c r="AF474" s="19" t="s">
        <v>6343</v>
      </c>
      <c r="AG474" s="19">
        <v>9106037643</v>
      </c>
      <c r="AH474" t="str">
        <f t="shared" si="7"/>
        <v>9106037643-00479815</v>
      </c>
    </row>
    <row r="475" spans="1:34" x14ac:dyDescent="0.25">
      <c r="A475" s="19">
        <v>9106038143</v>
      </c>
      <c r="B475" s="19" t="s">
        <v>6987</v>
      </c>
      <c r="C475">
        <v>11708810</v>
      </c>
      <c r="D475" t="s">
        <v>2285</v>
      </c>
      <c r="E475" t="s">
        <v>2159</v>
      </c>
      <c r="F475" t="s">
        <v>25</v>
      </c>
      <c r="G475" t="s">
        <v>26</v>
      </c>
      <c r="H475" t="s">
        <v>2286</v>
      </c>
      <c r="I475" t="s">
        <v>28</v>
      </c>
      <c r="J475" t="s">
        <v>29</v>
      </c>
      <c r="K475" t="s">
        <v>1681</v>
      </c>
      <c r="L475" t="s">
        <v>1682</v>
      </c>
      <c r="M475" t="s">
        <v>1683</v>
      </c>
      <c r="N475" t="s">
        <v>738</v>
      </c>
      <c r="O475" t="s">
        <v>739</v>
      </c>
      <c r="P475" t="s">
        <v>740</v>
      </c>
      <c r="Q475" t="s">
        <v>37</v>
      </c>
      <c r="R475" t="s">
        <v>37</v>
      </c>
      <c r="S475" t="s">
        <v>37</v>
      </c>
      <c r="T475" t="s">
        <v>37</v>
      </c>
      <c r="U475" t="s">
        <v>38</v>
      </c>
      <c r="V475" t="s">
        <v>39</v>
      </c>
      <c r="W475" t="s">
        <v>40</v>
      </c>
      <c r="X475" t="s">
        <v>41</v>
      </c>
      <c r="Y475" t="s">
        <v>42</v>
      </c>
      <c r="Z475" t="s">
        <v>37</v>
      </c>
      <c r="AA475" t="s">
        <v>37</v>
      </c>
      <c r="AB475" t="s">
        <v>37</v>
      </c>
      <c r="AC475" t="s">
        <v>2287</v>
      </c>
      <c r="AD475" t="s">
        <v>37</v>
      </c>
      <c r="AE475" t="s">
        <v>37</v>
      </c>
      <c r="AF475" s="19" t="s">
        <v>6343</v>
      </c>
      <c r="AG475" s="19">
        <v>9106038143</v>
      </c>
      <c r="AH475" t="str">
        <f t="shared" si="7"/>
        <v>9106038143-00004777</v>
      </c>
    </row>
    <row r="476" spans="1:34" x14ac:dyDescent="0.25">
      <c r="A476" s="19">
        <v>9106035663</v>
      </c>
      <c r="B476" s="19" t="s">
        <v>6872</v>
      </c>
      <c r="C476">
        <v>11707211</v>
      </c>
      <c r="D476" t="s">
        <v>2288</v>
      </c>
      <c r="E476" t="s">
        <v>2159</v>
      </c>
      <c r="F476" t="s">
        <v>25</v>
      </c>
      <c r="G476" t="s">
        <v>26</v>
      </c>
      <c r="H476" t="s">
        <v>2289</v>
      </c>
      <c r="I476" t="s">
        <v>28</v>
      </c>
      <c r="J476" t="s">
        <v>29</v>
      </c>
      <c r="K476" t="s">
        <v>76</v>
      </c>
      <c r="L476" t="s">
        <v>77</v>
      </c>
      <c r="M476" t="s">
        <v>78</v>
      </c>
      <c r="N476" t="s">
        <v>110</v>
      </c>
      <c r="O476" t="s">
        <v>111</v>
      </c>
      <c r="P476" t="s">
        <v>112</v>
      </c>
      <c r="Q476" t="s">
        <v>37</v>
      </c>
      <c r="R476" t="s">
        <v>37</v>
      </c>
      <c r="S476" t="s">
        <v>37</v>
      </c>
      <c r="T476" t="s">
        <v>37</v>
      </c>
      <c r="U476" t="s">
        <v>38</v>
      </c>
      <c r="V476" t="s">
        <v>39</v>
      </c>
      <c r="W476" t="s">
        <v>40</v>
      </c>
      <c r="X476" t="s">
        <v>41</v>
      </c>
      <c r="Y476" t="s">
        <v>42</v>
      </c>
      <c r="Z476" t="s">
        <v>37</v>
      </c>
      <c r="AA476" t="s">
        <v>37</v>
      </c>
      <c r="AB476" t="s">
        <v>37</v>
      </c>
      <c r="AC476" t="s">
        <v>2290</v>
      </c>
      <c r="AD476" t="s">
        <v>37</v>
      </c>
      <c r="AE476" t="s">
        <v>37</v>
      </c>
      <c r="AF476" s="19" t="s">
        <v>6343</v>
      </c>
      <c r="AG476" s="19">
        <v>9106035663</v>
      </c>
      <c r="AH476" t="str">
        <f t="shared" si="7"/>
        <v>9106035663-00080476</v>
      </c>
    </row>
    <row r="477" spans="1:34" x14ac:dyDescent="0.25">
      <c r="A477" s="19">
        <v>9106036160</v>
      </c>
      <c r="B477" s="19" t="s">
        <v>6902</v>
      </c>
      <c r="C477">
        <v>11707484</v>
      </c>
      <c r="D477" t="s">
        <v>2291</v>
      </c>
      <c r="E477" t="s">
        <v>2159</v>
      </c>
      <c r="F477" t="s">
        <v>25</v>
      </c>
      <c r="G477" t="s">
        <v>26</v>
      </c>
      <c r="H477" t="s">
        <v>2292</v>
      </c>
      <c r="I477" t="s">
        <v>28</v>
      </c>
      <c r="J477" t="s">
        <v>29</v>
      </c>
      <c r="K477" t="s">
        <v>76</v>
      </c>
      <c r="L477" t="s">
        <v>77</v>
      </c>
      <c r="M477" t="s">
        <v>78</v>
      </c>
      <c r="N477" t="s">
        <v>810</v>
      </c>
      <c r="O477" t="s">
        <v>811</v>
      </c>
      <c r="P477" t="s">
        <v>812</v>
      </c>
      <c r="Q477" t="s">
        <v>82</v>
      </c>
      <c r="R477" t="s">
        <v>37</v>
      </c>
      <c r="S477" t="s">
        <v>37</v>
      </c>
      <c r="T477" t="s">
        <v>37</v>
      </c>
      <c r="U477" t="s">
        <v>38</v>
      </c>
      <c r="V477" t="s">
        <v>39</v>
      </c>
      <c r="W477" t="s">
        <v>40</v>
      </c>
      <c r="X477" t="s">
        <v>41</v>
      </c>
      <c r="Y477" t="s">
        <v>42</v>
      </c>
      <c r="Z477" t="s">
        <v>37</v>
      </c>
      <c r="AA477" t="s">
        <v>37</v>
      </c>
      <c r="AB477" t="s">
        <v>37</v>
      </c>
      <c r="AC477" t="s">
        <v>2293</v>
      </c>
      <c r="AD477" t="s">
        <v>37</v>
      </c>
      <c r="AE477" t="s">
        <v>37</v>
      </c>
      <c r="AF477" s="19" t="s">
        <v>6343</v>
      </c>
      <c r="AG477" s="19">
        <v>9106036160</v>
      </c>
      <c r="AH477" t="str">
        <f t="shared" si="7"/>
        <v>9106036160-00015752</v>
      </c>
    </row>
    <row r="478" spans="1:34" x14ac:dyDescent="0.25">
      <c r="A478" s="19">
        <v>9106037625</v>
      </c>
      <c r="B478" s="19" t="s">
        <v>6969</v>
      </c>
      <c r="C478">
        <v>11704458</v>
      </c>
      <c r="D478" t="s">
        <v>2294</v>
      </c>
      <c r="E478" t="s">
        <v>2159</v>
      </c>
      <c r="F478" t="s">
        <v>25</v>
      </c>
      <c r="G478" t="s">
        <v>26</v>
      </c>
      <c r="H478" t="s">
        <v>2295</v>
      </c>
      <c r="I478" t="s">
        <v>28</v>
      </c>
      <c r="J478" t="s">
        <v>29</v>
      </c>
      <c r="K478" t="s">
        <v>2296</v>
      </c>
      <c r="L478" t="s">
        <v>2297</v>
      </c>
      <c r="M478" t="s">
        <v>2298</v>
      </c>
      <c r="N478" t="s">
        <v>58</v>
      </c>
      <c r="O478" t="s">
        <v>59</v>
      </c>
      <c r="P478" t="s">
        <v>60</v>
      </c>
      <c r="Q478" t="s">
        <v>37</v>
      </c>
      <c r="R478" t="s">
        <v>37</v>
      </c>
      <c r="S478" t="s">
        <v>37</v>
      </c>
      <c r="T478" t="s">
        <v>37</v>
      </c>
      <c r="U478" t="s">
        <v>38</v>
      </c>
      <c r="V478" t="s">
        <v>39</v>
      </c>
      <c r="W478" t="s">
        <v>40</v>
      </c>
      <c r="X478" t="s">
        <v>41</v>
      </c>
      <c r="Y478" t="s">
        <v>42</v>
      </c>
      <c r="Z478" t="s">
        <v>37</v>
      </c>
      <c r="AA478" t="s">
        <v>37</v>
      </c>
      <c r="AB478" t="s">
        <v>37</v>
      </c>
      <c r="AC478" t="s">
        <v>2299</v>
      </c>
      <c r="AD478" t="s">
        <v>37</v>
      </c>
      <c r="AE478" t="s">
        <v>37</v>
      </c>
      <c r="AF478" s="19" t="s">
        <v>6343</v>
      </c>
      <c r="AG478" s="19">
        <v>9106037625</v>
      </c>
      <c r="AH478" t="str">
        <f t="shared" si="7"/>
        <v>9106037625-00479809</v>
      </c>
    </row>
    <row r="479" spans="1:34" x14ac:dyDescent="0.25">
      <c r="A479" s="19">
        <v>9106036730</v>
      </c>
      <c r="B479" s="19" t="s">
        <v>6926</v>
      </c>
      <c r="C479">
        <v>11706931</v>
      </c>
      <c r="D479" t="s">
        <v>2300</v>
      </c>
      <c r="E479" t="s">
        <v>2159</v>
      </c>
      <c r="F479" t="s">
        <v>25</v>
      </c>
      <c r="G479" t="s">
        <v>26</v>
      </c>
      <c r="H479" t="s">
        <v>2301</v>
      </c>
      <c r="I479" t="s">
        <v>28</v>
      </c>
      <c r="J479" t="s">
        <v>29</v>
      </c>
      <c r="K479" t="s">
        <v>146</v>
      </c>
      <c r="L479" t="s">
        <v>147</v>
      </c>
      <c r="M479" t="s">
        <v>148</v>
      </c>
      <c r="N479" t="s">
        <v>465</v>
      </c>
      <c r="O479" t="s">
        <v>466</v>
      </c>
      <c r="P479" t="s">
        <v>467</v>
      </c>
      <c r="Q479" t="s">
        <v>468</v>
      </c>
      <c r="R479" t="s">
        <v>37</v>
      </c>
      <c r="S479" t="s">
        <v>37</v>
      </c>
      <c r="T479" t="s">
        <v>37</v>
      </c>
      <c r="U479" t="s">
        <v>38</v>
      </c>
      <c r="V479" t="s">
        <v>39</v>
      </c>
      <c r="W479" t="s">
        <v>40</v>
      </c>
      <c r="X479" t="s">
        <v>41</v>
      </c>
      <c r="Y479" t="s">
        <v>42</v>
      </c>
      <c r="Z479" t="s">
        <v>37</v>
      </c>
      <c r="AA479" t="s">
        <v>37</v>
      </c>
      <c r="AB479" t="s">
        <v>37</v>
      </c>
      <c r="AC479" t="s">
        <v>2302</v>
      </c>
      <c r="AD479" t="s">
        <v>37</v>
      </c>
      <c r="AE479" t="s">
        <v>37</v>
      </c>
      <c r="AF479" s="19" t="s">
        <v>6343</v>
      </c>
      <c r="AG479" s="19">
        <v>9106036730</v>
      </c>
      <c r="AH479" t="str">
        <f t="shared" si="7"/>
        <v>9106036730-00014879</v>
      </c>
    </row>
    <row r="480" spans="1:34" x14ac:dyDescent="0.25">
      <c r="A480" s="19">
        <v>9106038274</v>
      </c>
      <c r="B480" s="19" t="s">
        <v>6993</v>
      </c>
      <c r="C480">
        <v>11705655</v>
      </c>
      <c r="D480" t="s">
        <v>2303</v>
      </c>
      <c r="E480" t="s">
        <v>2159</v>
      </c>
      <c r="F480" t="s">
        <v>25</v>
      </c>
      <c r="G480" t="s">
        <v>26</v>
      </c>
      <c r="H480" t="s">
        <v>2304</v>
      </c>
      <c r="I480" t="s">
        <v>28</v>
      </c>
      <c r="J480" t="s">
        <v>29</v>
      </c>
      <c r="K480" t="s">
        <v>146</v>
      </c>
      <c r="L480" t="s">
        <v>147</v>
      </c>
      <c r="M480" t="s">
        <v>148</v>
      </c>
      <c r="N480" t="s">
        <v>2305</v>
      </c>
      <c r="O480" t="s">
        <v>2306</v>
      </c>
      <c r="P480" t="s">
        <v>2307</v>
      </c>
      <c r="Q480" t="s">
        <v>82</v>
      </c>
      <c r="R480" t="s">
        <v>37</v>
      </c>
      <c r="S480" t="s">
        <v>37</v>
      </c>
      <c r="T480" t="s">
        <v>37</v>
      </c>
      <c r="U480" t="s">
        <v>38</v>
      </c>
      <c r="V480" t="s">
        <v>39</v>
      </c>
      <c r="W480" t="s">
        <v>40</v>
      </c>
      <c r="X480" t="s">
        <v>41</v>
      </c>
      <c r="Y480" t="s">
        <v>42</v>
      </c>
      <c r="Z480" t="s">
        <v>37</v>
      </c>
      <c r="AA480" t="s">
        <v>37</v>
      </c>
      <c r="AB480" t="s">
        <v>37</v>
      </c>
      <c r="AC480" t="s">
        <v>2308</v>
      </c>
      <c r="AD480" t="s">
        <v>37</v>
      </c>
      <c r="AE480" t="s">
        <v>37</v>
      </c>
      <c r="AF480" s="19" t="s">
        <v>6343</v>
      </c>
      <c r="AG480" s="19">
        <v>9106038274</v>
      </c>
      <c r="AH480" t="str">
        <f t="shared" si="7"/>
        <v>9106038274-00004362</v>
      </c>
    </row>
    <row r="481" spans="1:34" x14ac:dyDescent="0.25">
      <c r="A481" s="19">
        <v>9106023536</v>
      </c>
      <c r="B481" s="19" t="s">
        <v>6412</v>
      </c>
      <c r="C481">
        <v>11705656</v>
      </c>
      <c r="D481" t="s">
        <v>2309</v>
      </c>
      <c r="E481" t="s">
        <v>2159</v>
      </c>
      <c r="F481" t="s">
        <v>25</v>
      </c>
      <c r="G481" t="s">
        <v>26</v>
      </c>
      <c r="H481" t="s">
        <v>2310</v>
      </c>
      <c r="I481" t="s">
        <v>28</v>
      </c>
      <c r="J481" t="s">
        <v>29</v>
      </c>
      <c r="K481" t="s">
        <v>2311</v>
      </c>
      <c r="L481" t="s">
        <v>2312</v>
      </c>
      <c r="M481" t="s">
        <v>2313</v>
      </c>
      <c r="N481" t="s">
        <v>2314</v>
      </c>
      <c r="O481" t="s">
        <v>2315</v>
      </c>
      <c r="P481" t="s">
        <v>2316</v>
      </c>
      <c r="Q481" t="s">
        <v>37</v>
      </c>
      <c r="R481" t="s">
        <v>37</v>
      </c>
      <c r="S481" t="s">
        <v>37</v>
      </c>
      <c r="T481" t="s">
        <v>37</v>
      </c>
      <c r="U481" t="s">
        <v>38</v>
      </c>
      <c r="V481" t="s">
        <v>39</v>
      </c>
      <c r="W481" t="s">
        <v>40</v>
      </c>
      <c r="X481" t="s">
        <v>41</v>
      </c>
      <c r="Y481" t="s">
        <v>42</v>
      </c>
      <c r="Z481" t="s">
        <v>37</v>
      </c>
      <c r="AA481" t="s">
        <v>37</v>
      </c>
      <c r="AB481" t="s">
        <v>37</v>
      </c>
      <c r="AC481" t="s">
        <v>2317</v>
      </c>
      <c r="AD481" t="s">
        <v>37</v>
      </c>
      <c r="AE481" t="s">
        <v>37</v>
      </c>
      <c r="AF481" s="19" t="s">
        <v>6343</v>
      </c>
      <c r="AG481" s="19">
        <v>9106023536</v>
      </c>
      <c r="AH481" t="str">
        <f t="shared" si="7"/>
        <v>9106023536-00000534</v>
      </c>
    </row>
    <row r="482" spans="1:34" x14ac:dyDescent="0.25">
      <c r="A482" s="19">
        <v>9106036428</v>
      </c>
      <c r="B482" s="19" t="s">
        <v>6908</v>
      </c>
      <c r="C482">
        <v>11706641</v>
      </c>
      <c r="D482" t="s">
        <v>2318</v>
      </c>
      <c r="E482" t="s">
        <v>2159</v>
      </c>
      <c r="F482" t="s">
        <v>25</v>
      </c>
      <c r="G482" t="s">
        <v>26</v>
      </c>
      <c r="H482" t="s">
        <v>2319</v>
      </c>
      <c r="I482" t="s">
        <v>28</v>
      </c>
      <c r="J482" t="s">
        <v>29</v>
      </c>
      <c r="K482" t="s">
        <v>1215</v>
      </c>
      <c r="L482" t="s">
        <v>1216</v>
      </c>
      <c r="M482" t="s">
        <v>1217</v>
      </c>
      <c r="N482" t="s">
        <v>101</v>
      </c>
      <c r="O482" t="s">
        <v>102</v>
      </c>
      <c r="P482" t="s">
        <v>103</v>
      </c>
      <c r="Q482" t="s">
        <v>82</v>
      </c>
      <c r="R482" t="s">
        <v>37</v>
      </c>
      <c r="S482" t="s">
        <v>37</v>
      </c>
      <c r="T482" t="s">
        <v>37</v>
      </c>
      <c r="U482" t="s">
        <v>38</v>
      </c>
      <c r="V482" t="s">
        <v>39</v>
      </c>
      <c r="W482" t="s">
        <v>40</v>
      </c>
      <c r="X482" t="s">
        <v>41</v>
      </c>
      <c r="Y482" t="s">
        <v>42</v>
      </c>
      <c r="Z482" t="s">
        <v>37</v>
      </c>
      <c r="AA482" t="s">
        <v>37</v>
      </c>
      <c r="AB482" t="s">
        <v>37</v>
      </c>
      <c r="AC482" t="s">
        <v>2320</v>
      </c>
      <c r="AD482" t="s">
        <v>37</v>
      </c>
      <c r="AE482" t="s">
        <v>37</v>
      </c>
      <c r="AF482" s="19" t="s">
        <v>6343</v>
      </c>
      <c r="AG482" s="19">
        <v>9106036428</v>
      </c>
      <c r="AH482" t="str">
        <f t="shared" si="7"/>
        <v>9106036428-00033403</v>
      </c>
    </row>
    <row r="483" spans="1:34" x14ac:dyDescent="0.25">
      <c r="A483" s="19">
        <v>9106035616</v>
      </c>
      <c r="B483" s="19" t="s">
        <v>6867</v>
      </c>
      <c r="C483">
        <v>11703792</v>
      </c>
      <c r="D483" t="s">
        <v>2321</v>
      </c>
      <c r="E483" t="s">
        <v>2159</v>
      </c>
      <c r="F483" t="s">
        <v>25</v>
      </c>
      <c r="G483" t="s">
        <v>26</v>
      </c>
      <c r="H483" t="s">
        <v>2322</v>
      </c>
      <c r="I483" t="s">
        <v>28</v>
      </c>
      <c r="J483" t="s">
        <v>29</v>
      </c>
      <c r="K483" t="s">
        <v>146</v>
      </c>
      <c r="L483" t="s">
        <v>147</v>
      </c>
      <c r="M483" t="s">
        <v>148</v>
      </c>
      <c r="N483" t="s">
        <v>58</v>
      </c>
      <c r="O483" t="s">
        <v>59</v>
      </c>
      <c r="P483" t="s">
        <v>60</v>
      </c>
      <c r="Q483" t="s">
        <v>37</v>
      </c>
      <c r="R483" t="s">
        <v>37</v>
      </c>
      <c r="S483" t="s">
        <v>37</v>
      </c>
      <c r="T483" t="s">
        <v>37</v>
      </c>
      <c r="U483" t="s">
        <v>38</v>
      </c>
      <c r="V483" t="s">
        <v>39</v>
      </c>
      <c r="W483" t="s">
        <v>40</v>
      </c>
      <c r="X483" t="s">
        <v>41</v>
      </c>
      <c r="Y483" t="s">
        <v>42</v>
      </c>
      <c r="Z483" t="s">
        <v>37</v>
      </c>
      <c r="AA483" t="s">
        <v>37</v>
      </c>
      <c r="AB483" t="s">
        <v>37</v>
      </c>
      <c r="AC483" t="s">
        <v>2323</v>
      </c>
      <c r="AD483" t="s">
        <v>37</v>
      </c>
      <c r="AE483" t="s">
        <v>37</v>
      </c>
      <c r="AF483" s="19" t="s">
        <v>6343</v>
      </c>
      <c r="AG483" s="19">
        <v>9106035616</v>
      </c>
      <c r="AH483" t="str">
        <f t="shared" si="7"/>
        <v>9106035616-00479195</v>
      </c>
    </row>
    <row r="484" spans="1:34" x14ac:dyDescent="0.25">
      <c r="A484" s="19">
        <v>9106035979</v>
      </c>
      <c r="B484" s="19" t="s">
        <v>6893</v>
      </c>
      <c r="C484">
        <v>11707480</v>
      </c>
      <c r="D484" t="s">
        <v>2324</v>
      </c>
      <c r="E484" t="s">
        <v>2159</v>
      </c>
      <c r="F484" t="s">
        <v>25</v>
      </c>
      <c r="G484" t="s">
        <v>26</v>
      </c>
      <c r="H484" t="s">
        <v>2325</v>
      </c>
      <c r="I484" t="s">
        <v>28</v>
      </c>
      <c r="J484" t="s">
        <v>29</v>
      </c>
      <c r="K484" t="s">
        <v>1371</v>
      </c>
      <c r="L484" t="s">
        <v>1372</v>
      </c>
      <c r="M484" t="s">
        <v>1373</v>
      </c>
      <c r="N484" t="s">
        <v>810</v>
      </c>
      <c r="O484" t="s">
        <v>811</v>
      </c>
      <c r="P484" t="s">
        <v>812</v>
      </c>
      <c r="Q484" t="s">
        <v>82</v>
      </c>
      <c r="R484" t="s">
        <v>37</v>
      </c>
      <c r="S484" t="s">
        <v>37</v>
      </c>
      <c r="T484" t="s">
        <v>37</v>
      </c>
      <c r="U484" t="s">
        <v>38</v>
      </c>
      <c r="V484" t="s">
        <v>39</v>
      </c>
      <c r="W484" t="s">
        <v>40</v>
      </c>
      <c r="X484" t="s">
        <v>41</v>
      </c>
      <c r="Y484" t="s">
        <v>42</v>
      </c>
      <c r="Z484" t="s">
        <v>37</v>
      </c>
      <c r="AA484" t="s">
        <v>37</v>
      </c>
      <c r="AB484" t="s">
        <v>37</v>
      </c>
      <c r="AC484" t="s">
        <v>2326</v>
      </c>
      <c r="AD484" t="s">
        <v>37</v>
      </c>
      <c r="AE484" t="s">
        <v>37</v>
      </c>
      <c r="AF484" s="19" t="s">
        <v>6343</v>
      </c>
      <c r="AG484" s="19">
        <v>9106035979</v>
      </c>
      <c r="AH484" t="str">
        <f t="shared" si="7"/>
        <v>9106035979-00015748</v>
      </c>
    </row>
    <row r="485" spans="1:34" x14ac:dyDescent="0.25">
      <c r="A485" s="19">
        <v>9106038491</v>
      </c>
      <c r="B485" s="19" t="s">
        <v>6997</v>
      </c>
      <c r="C485">
        <v>11705014</v>
      </c>
      <c r="D485" t="s">
        <v>2327</v>
      </c>
      <c r="E485" t="s">
        <v>2159</v>
      </c>
      <c r="F485" t="s">
        <v>25</v>
      </c>
      <c r="G485" t="s">
        <v>26</v>
      </c>
      <c r="H485" t="s">
        <v>2328</v>
      </c>
      <c r="I485" t="s">
        <v>28</v>
      </c>
      <c r="J485" t="s">
        <v>29</v>
      </c>
      <c r="K485" t="s">
        <v>405</v>
      </c>
      <c r="L485" t="s">
        <v>406</v>
      </c>
      <c r="M485" t="s">
        <v>407</v>
      </c>
      <c r="N485" t="s">
        <v>594</v>
      </c>
      <c r="O485" t="s">
        <v>595</v>
      </c>
      <c r="P485" t="s">
        <v>596</v>
      </c>
      <c r="Q485" t="s">
        <v>37</v>
      </c>
      <c r="R485" t="s">
        <v>37</v>
      </c>
      <c r="S485" t="s">
        <v>37</v>
      </c>
      <c r="T485" t="s">
        <v>37</v>
      </c>
      <c r="U485" t="s">
        <v>38</v>
      </c>
      <c r="V485" t="s">
        <v>39</v>
      </c>
      <c r="W485" t="s">
        <v>40</v>
      </c>
      <c r="X485" t="s">
        <v>41</v>
      </c>
      <c r="Y485" t="s">
        <v>42</v>
      </c>
      <c r="Z485" t="s">
        <v>37</v>
      </c>
      <c r="AA485" t="s">
        <v>37</v>
      </c>
      <c r="AB485" t="s">
        <v>37</v>
      </c>
      <c r="AC485" t="s">
        <v>2329</v>
      </c>
      <c r="AD485" t="s">
        <v>37</v>
      </c>
      <c r="AE485" t="s">
        <v>37</v>
      </c>
      <c r="AF485" s="19" t="s">
        <v>6343</v>
      </c>
      <c r="AG485" s="19">
        <v>9106038491</v>
      </c>
      <c r="AH485" t="str">
        <f t="shared" si="7"/>
        <v>9106038491-00003500</v>
      </c>
    </row>
    <row r="486" spans="1:34" x14ac:dyDescent="0.25">
      <c r="A486" s="19">
        <v>9106033992</v>
      </c>
      <c r="B486" s="19" t="s">
        <v>6805</v>
      </c>
      <c r="C486">
        <v>11703304</v>
      </c>
      <c r="D486" t="s">
        <v>2330</v>
      </c>
      <c r="E486" t="s">
        <v>2159</v>
      </c>
      <c r="F486" t="s">
        <v>25</v>
      </c>
      <c r="G486" t="s">
        <v>26</v>
      </c>
      <c r="H486" t="s">
        <v>2331</v>
      </c>
      <c r="I486" t="s">
        <v>28</v>
      </c>
      <c r="J486" t="s">
        <v>29</v>
      </c>
      <c r="K486" t="s">
        <v>293</v>
      </c>
      <c r="L486" t="s">
        <v>294</v>
      </c>
      <c r="M486" t="s">
        <v>295</v>
      </c>
      <c r="N486" t="s">
        <v>58</v>
      </c>
      <c r="O486" t="s">
        <v>59</v>
      </c>
      <c r="P486" t="s">
        <v>60</v>
      </c>
      <c r="Q486" t="s">
        <v>37</v>
      </c>
      <c r="R486" t="s">
        <v>37</v>
      </c>
      <c r="S486" t="s">
        <v>37</v>
      </c>
      <c r="T486" t="s">
        <v>37</v>
      </c>
      <c r="U486" t="s">
        <v>38</v>
      </c>
      <c r="V486" t="s">
        <v>39</v>
      </c>
      <c r="W486" t="s">
        <v>40</v>
      </c>
      <c r="X486" t="s">
        <v>41</v>
      </c>
      <c r="Y486" t="s">
        <v>42</v>
      </c>
      <c r="Z486" t="s">
        <v>37</v>
      </c>
      <c r="AA486" t="s">
        <v>37</v>
      </c>
      <c r="AB486" t="s">
        <v>37</v>
      </c>
      <c r="AC486" t="s">
        <v>2332</v>
      </c>
      <c r="AD486" t="s">
        <v>37</v>
      </c>
      <c r="AE486" t="s">
        <v>37</v>
      </c>
      <c r="AF486" s="19" t="s">
        <v>6343</v>
      </c>
      <c r="AG486" s="19">
        <v>9106033992</v>
      </c>
      <c r="AH486" t="str">
        <f t="shared" si="7"/>
        <v>9106033992-00478782</v>
      </c>
    </row>
    <row r="487" spans="1:34" x14ac:dyDescent="0.25">
      <c r="A487" s="19">
        <v>9106034518</v>
      </c>
      <c r="B487" s="19" t="s">
        <v>6818</v>
      </c>
      <c r="C487">
        <v>11708892</v>
      </c>
      <c r="D487" t="s">
        <v>2333</v>
      </c>
      <c r="E487" t="s">
        <v>2159</v>
      </c>
      <c r="F487" t="s">
        <v>25</v>
      </c>
      <c r="G487" t="s">
        <v>26</v>
      </c>
      <c r="H487" t="s">
        <v>2334</v>
      </c>
      <c r="I487" t="s">
        <v>28</v>
      </c>
      <c r="J487" t="s">
        <v>29</v>
      </c>
      <c r="K487" t="s">
        <v>293</v>
      </c>
      <c r="L487" t="s">
        <v>294</v>
      </c>
      <c r="M487" t="s">
        <v>295</v>
      </c>
      <c r="N487" t="s">
        <v>338</v>
      </c>
      <c r="O487" t="s">
        <v>339</v>
      </c>
      <c r="P487" t="s">
        <v>340</v>
      </c>
      <c r="Q487" t="s">
        <v>36</v>
      </c>
      <c r="R487" t="s">
        <v>37</v>
      </c>
      <c r="S487" t="s">
        <v>37</v>
      </c>
      <c r="T487" t="s">
        <v>37</v>
      </c>
      <c r="U487" t="s">
        <v>38</v>
      </c>
      <c r="V487" t="s">
        <v>39</v>
      </c>
      <c r="W487" t="s">
        <v>40</v>
      </c>
      <c r="X487" t="s">
        <v>41</v>
      </c>
      <c r="Y487" t="s">
        <v>42</v>
      </c>
      <c r="Z487" t="s">
        <v>37</v>
      </c>
      <c r="AA487" t="s">
        <v>37</v>
      </c>
      <c r="AB487" t="s">
        <v>37</v>
      </c>
      <c r="AC487" t="s">
        <v>2335</v>
      </c>
      <c r="AD487" t="s">
        <v>37</v>
      </c>
      <c r="AE487" t="s">
        <v>37</v>
      </c>
      <c r="AF487" s="19" t="s">
        <v>6343</v>
      </c>
      <c r="AG487" s="19">
        <v>9106034518</v>
      </c>
      <c r="AH487" t="str">
        <f t="shared" si="7"/>
        <v>9106034518-00025779</v>
      </c>
    </row>
    <row r="488" spans="1:34" x14ac:dyDescent="0.25">
      <c r="A488" s="19">
        <v>9106036699</v>
      </c>
      <c r="B488" s="19" t="s">
        <v>6922</v>
      </c>
      <c r="C488">
        <v>11705370</v>
      </c>
      <c r="D488" t="s">
        <v>2336</v>
      </c>
      <c r="E488" t="s">
        <v>2159</v>
      </c>
      <c r="F488" t="s">
        <v>25</v>
      </c>
      <c r="G488" t="s">
        <v>26</v>
      </c>
      <c r="H488" t="s">
        <v>2337</v>
      </c>
      <c r="I488" t="s">
        <v>28</v>
      </c>
      <c r="J488" t="s">
        <v>29</v>
      </c>
      <c r="K488" t="s">
        <v>2338</v>
      </c>
      <c r="L488" t="s">
        <v>2339</v>
      </c>
      <c r="M488" t="s">
        <v>2340</v>
      </c>
      <c r="N488" t="s">
        <v>79</v>
      </c>
      <c r="O488" t="s">
        <v>80</v>
      </c>
      <c r="P488" t="s">
        <v>81</v>
      </c>
      <c r="Q488" t="s">
        <v>82</v>
      </c>
      <c r="R488" t="s">
        <v>37</v>
      </c>
      <c r="S488" t="s">
        <v>37</v>
      </c>
      <c r="T488" t="s">
        <v>37</v>
      </c>
      <c r="U488" t="s">
        <v>38</v>
      </c>
      <c r="V488" t="s">
        <v>39</v>
      </c>
      <c r="W488" t="s">
        <v>40</v>
      </c>
      <c r="X488" t="s">
        <v>41</v>
      </c>
      <c r="Y488" t="s">
        <v>42</v>
      </c>
      <c r="Z488" t="s">
        <v>37</v>
      </c>
      <c r="AA488" t="s">
        <v>37</v>
      </c>
      <c r="AB488" t="s">
        <v>37</v>
      </c>
      <c r="AC488" t="s">
        <v>2341</v>
      </c>
      <c r="AD488" t="s">
        <v>37</v>
      </c>
      <c r="AE488" t="s">
        <v>37</v>
      </c>
      <c r="AF488" s="19" t="s">
        <v>6343</v>
      </c>
      <c r="AG488" s="19">
        <v>9106036699</v>
      </c>
      <c r="AH488" t="str">
        <f t="shared" si="7"/>
        <v>9106036699-00047310</v>
      </c>
    </row>
    <row r="489" spans="1:34" x14ac:dyDescent="0.25">
      <c r="A489" s="19">
        <v>9106036917</v>
      </c>
      <c r="B489" s="19" t="s">
        <v>6937</v>
      </c>
      <c r="C489">
        <v>11706268</v>
      </c>
      <c r="D489" t="s">
        <v>2342</v>
      </c>
      <c r="E489" t="s">
        <v>2159</v>
      </c>
      <c r="F489" t="s">
        <v>25</v>
      </c>
      <c r="G489" t="s">
        <v>26</v>
      </c>
      <c r="H489" t="s">
        <v>2343</v>
      </c>
      <c r="I489" t="s">
        <v>28</v>
      </c>
      <c r="J489" t="s">
        <v>29</v>
      </c>
      <c r="K489" t="s">
        <v>146</v>
      </c>
      <c r="L489" t="s">
        <v>147</v>
      </c>
      <c r="M489" t="s">
        <v>148</v>
      </c>
      <c r="N489" t="s">
        <v>481</v>
      </c>
      <c r="O489" t="s">
        <v>482</v>
      </c>
      <c r="P489" t="s">
        <v>483</v>
      </c>
      <c r="Q489" t="s">
        <v>82</v>
      </c>
      <c r="R489" t="s">
        <v>37</v>
      </c>
      <c r="S489" t="s">
        <v>37</v>
      </c>
      <c r="T489" t="s">
        <v>37</v>
      </c>
      <c r="U489" t="s">
        <v>38</v>
      </c>
      <c r="V489" t="s">
        <v>39</v>
      </c>
      <c r="W489" t="s">
        <v>40</v>
      </c>
      <c r="X489" t="s">
        <v>41</v>
      </c>
      <c r="Y489" t="s">
        <v>42</v>
      </c>
      <c r="Z489" t="s">
        <v>37</v>
      </c>
      <c r="AA489" t="s">
        <v>37</v>
      </c>
      <c r="AB489" t="s">
        <v>37</v>
      </c>
      <c r="AC489" t="s">
        <v>2344</v>
      </c>
      <c r="AD489" t="s">
        <v>37</v>
      </c>
      <c r="AE489" t="s">
        <v>37</v>
      </c>
      <c r="AF489" s="19" t="s">
        <v>6343</v>
      </c>
      <c r="AG489" s="19">
        <v>9106036917</v>
      </c>
      <c r="AH489" t="str">
        <f t="shared" si="7"/>
        <v>9106036917-00010860</v>
      </c>
    </row>
    <row r="490" spans="1:34" x14ac:dyDescent="0.25">
      <c r="A490" s="19">
        <v>9106037895</v>
      </c>
      <c r="B490" s="19" t="s">
        <v>6981</v>
      </c>
      <c r="C490">
        <v>11707752</v>
      </c>
      <c r="D490" t="s">
        <v>2345</v>
      </c>
      <c r="E490" t="s">
        <v>2159</v>
      </c>
      <c r="F490" t="s">
        <v>25</v>
      </c>
      <c r="G490" t="s">
        <v>26</v>
      </c>
      <c r="H490" t="s">
        <v>2346</v>
      </c>
      <c r="I490" t="s">
        <v>28</v>
      </c>
      <c r="J490" t="s">
        <v>29</v>
      </c>
      <c r="K490" t="s">
        <v>335</v>
      </c>
      <c r="L490" t="s">
        <v>336</v>
      </c>
      <c r="M490" t="s">
        <v>337</v>
      </c>
      <c r="N490" t="s">
        <v>119</v>
      </c>
      <c r="O490" t="s">
        <v>120</v>
      </c>
      <c r="P490" t="s">
        <v>121</v>
      </c>
      <c r="Q490" t="s">
        <v>37</v>
      </c>
      <c r="R490" t="s">
        <v>37</v>
      </c>
      <c r="S490" t="s">
        <v>37</v>
      </c>
      <c r="T490" t="s">
        <v>37</v>
      </c>
      <c r="U490" t="s">
        <v>38</v>
      </c>
      <c r="V490" t="s">
        <v>39</v>
      </c>
      <c r="W490" t="s">
        <v>40</v>
      </c>
      <c r="X490" t="s">
        <v>41</v>
      </c>
      <c r="Y490" t="s">
        <v>42</v>
      </c>
      <c r="Z490" t="s">
        <v>37</v>
      </c>
      <c r="AA490" t="s">
        <v>37</v>
      </c>
      <c r="AB490" t="s">
        <v>37</v>
      </c>
      <c r="AC490" t="s">
        <v>2347</v>
      </c>
      <c r="AD490" t="s">
        <v>37</v>
      </c>
      <c r="AE490" t="s">
        <v>37</v>
      </c>
      <c r="AF490" s="19" t="s">
        <v>6343</v>
      </c>
      <c r="AG490" s="19">
        <v>9106037895</v>
      </c>
      <c r="AH490" t="str">
        <f t="shared" si="7"/>
        <v>9106037895-00008288</v>
      </c>
    </row>
    <row r="491" spans="1:34" x14ac:dyDescent="0.25">
      <c r="A491" s="19">
        <v>9106036228</v>
      </c>
      <c r="B491" s="19" t="s">
        <v>6903</v>
      </c>
      <c r="C491">
        <v>11706264</v>
      </c>
      <c r="D491" t="s">
        <v>2348</v>
      </c>
      <c r="E491" t="s">
        <v>2159</v>
      </c>
      <c r="F491" t="s">
        <v>25</v>
      </c>
      <c r="G491" t="s">
        <v>26</v>
      </c>
      <c r="H491" t="s">
        <v>2349</v>
      </c>
      <c r="I491" t="s">
        <v>28</v>
      </c>
      <c r="J491" t="s">
        <v>29</v>
      </c>
      <c r="K491" t="s">
        <v>293</v>
      </c>
      <c r="L491" t="s">
        <v>294</v>
      </c>
      <c r="M491" t="s">
        <v>295</v>
      </c>
      <c r="N491" t="s">
        <v>481</v>
      </c>
      <c r="O491" t="s">
        <v>482</v>
      </c>
      <c r="P491" t="s">
        <v>483</v>
      </c>
      <c r="Q491" t="s">
        <v>82</v>
      </c>
      <c r="R491" t="s">
        <v>37</v>
      </c>
      <c r="S491" t="s">
        <v>37</v>
      </c>
      <c r="T491" t="s">
        <v>37</v>
      </c>
      <c r="U491" t="s">
        <v>38</v>
      </c>
      <c r="V491" t="s">
        <v>39</v>
      </c>
      <c r="W491" t="s">
        <v>40</v>
      </c>
      <c r="X491" t="s">
        <v>41</v>
      </c>
      <c r="Y491" t="s">
        <v>42</v>
      </c>
      <c r="Z491" t="s">
        <v>37</v>
      </c>
      <c r="AA491" t="s">
        <v>37</v>
      </c>
      <c r="AB491" t="s">
        <v>37</v>
      </c>
      <c r="AC491" t="s">
        <v>2350</v>
      </c>
      <c r="AD491" t="s">
        <v>37</v>
      </c>
      <c r="AE491" t="s">
        <v>37</v>
      </c>
      <c r="AF491" s="19" t="s">
        <v>6343</v>
      </c>
      <c r="AG491" s="19">
        <v>9106036228</v>
      </c>
      <c r="AH491" t="str">
        <f t="shared" si="7"/>
        <v>9106036228-00010856</v>
      </c>
    </row>
    <row r="492" spans="1:34" x14ac:dyDescent="0.25">
      <c r="A492" s="19">
        <v>9106035457</v>
      </c>
      <c r="B492" s="19" t="s">
        <v>6855</v>
      </c>
      <c r="C492">
        <v>11707473</v>
      </c>
      <c r="D492" t="s">
        <v>2351</v>
      </c>
      <c r="E492" t="s">
        <v>2159</v>
      </c>
      <c r="F492" t="s">
        <v>25</v>
      </c>
      <c r="G492" t="s">
        <v>26</v>
      </c>
      <c r="H492" t="s">
        <v>2352</v>
      </c>
      <c r="I492" t="s">
        <v>28</v>
      </c>
      <c r="J492" t="s">
        <v>29</v>
      </c>
      <c r="K492" t="s">
        <v>30</v>
      </c>
      <c r="L492" t="s">
        <v>31</v>
      </c>
      <c r="M492" t="s">
        <v>32</v>
      </c>
      <c r="N492" t="s">
        <v>810</v>
      </c>
      <c r="O492" t="s">
        <v>811</v>
      </c>
      <c r="P492" t="s">
        <v>812</v>
      </c>
      <c r="Q492" t="s">
        <v>82</v>
      </c>
      <c r="R492" t="s">
        <v>37</v>
      </c>
      <c r="S492" t="s">
        <v>37</v>
      </c>
      <c r="T492" t="s">
        <v>37</v>
      </c>
      <c r="U492" t="s">
        <v>38</v>
      </c>
      <c r="V492" t="s">
        <v>39</v>
      </c>
      <c r="W492" t="s">
        <v>40</v>
      </c>
      <c r="X492" t="s">
        <v>41</v>
      </c>
      <c r="Y492" t="s">
        <v>42</v>
      </c>
      <c r="Z492" t="s">
        <v>37</v>
      </c>
      <c r="AA492" t="s">
        <v>37</v>
      </c>
      <c r="AB492" t="s">
        <v>37</v>
      </c>
      <c r="AC492" t="s">
        <v>2353</v>
      </c>
      <c r="AD492" t="s">
        <v>37</v>
      </c>
      <c r="AE492" t="s">
        <v>37</v>
      </c>
      <c r="AF492" s="19" t="s">
        <v>6343</v>
      </c>
      <c r="AG492" s="19">
        <v>9106035457</v>
      </c>
      <c r="AH492" t="str">
        <f t="shared" si="7"/>
        <v>9106035457-00015741</v>
      </c>
    </row>
    <row r="493" spans="1:34" x14ac:dyDescent="0.25">
      <c r="A493" s="19">
        <v>9106037300</v>
      </c>
      <c r="B493" s="19" t="s">
        <v>6954</v>
      </c>
      <c r="C493">
        <v>11707660</v>
      </c>
      <c r="D493" t="s">
        <v>2354</v>
      </c>
      <c r="E493" t="s">
        <v>2159</v>
      </c>
      <c r="F493" t="s">
        <v>25</v>
      </c>
      <c r="G493" t="s">
        <v>26</v>
      </c>
      <c r="H493" t="s">
        <v>2355</v>
      </c>
      <c r="I493" t="s">
        <v>28</v>
      </c>
      <c r="J493" t="s">
        <v>29</v>
      </c>
      <c r="K493" t="s">
        <v>1681</v>
      </c>
      <c r="L493" t="s">
        <v>1682</v>
      </c>
      <c r="M493" t="s">
        <v>1683</v>
      </c>
      <c r="N493" t="s">
        <v>350</v>
      </c>
      <c r="O493" t="s">
        <v>351</v>
      </c>
      <c r="P493" t="s">
        <v>352</v>
      </c>
      <c r="Q493" t="s">
        <v>37</v>
      </c>
      <c r="R493" t="s">
        <v>37</v>
      </c>
      <c r="S493" t="s">
        <v>37</v>
      </c>
      <c r="T493" t="s">
        <v>37</v>
      </c>
      <c r="U493" t="s">
        <v>38</v>
      </c>
      <c r="V493" t="s">
        <v>39</v>
      </c>
      <c r="W493" t="s">
        <v>40</v>
      </c>
      <c r="X493" t="s">
        <v>41</v>
      </c>
      <c r="Y493" t="s">
        <v>42</v>
      </c>
      <c r="Z493" t="s">
        <v>37</v>
      </c>
      <c r="AA493" t="s">
        <v>37</v>
      </c>
      <c r="AB493" t="s">
        <v>37</v>
      </c>
      <c r="AC493" t="s">
        <v>2356</v>
      </c>
      <c r="AD493" t="s">
        <v>37</v>
      </c>
      <c r="AE493" t="s">
        <v>37</v>
      </c>
      <c r="AF493" s="19" t="s">
        <v>6343</v>
      </c>
      <c r="AG493" s="19">
        <v>9106037300</v>
      </c>
      <c r="AH493" t="str">
        <f t="shared" si="7"/>
        <v>9106037300-00010157</v>
      </c>
    </row>
    <row r="494" spans="1:34" x14ac:dyDescent="0.25">
      <c r="A494" s="19">
        <v>9106034352</v>
      </c>
      <c r="B494" s="19" t="s">
        <v>6809</v>
      </c>
      <c r="C494">
        <v>11703396</v>
      </c>
      <c r="D494" t="s">
        <v>2357</v>
      </c>
      <c r="E494" t="s">
        <v>2159</v>
      </c>
      <c r="F494" t="s">
        <v>25</v>
      </c>
      <c r="G494" t="s">
        <v>26</v>
      </c>
      <c r="H494" t="s">
        <v>2358</v>
      </c>
      <c r="I494" t="s">
        <v>28</v>
      </c>
      <c r="J494" t="s">
        <v>29</v>
      </c>
      <c r="K494" t="s">
        <v>2359</v>
      </c>
      <c r="L494" t="s">
        <v>2360</v>
      </c>
      <c r="M494" t="s">
        <v>2361</v>
      </c>
      <c r="N494" t="s">
        <v>58</v>
      </c>
      <c r="O494" t="s">
        <v>59</v>
      </c>
      <c r="P494" t="s">
        <v>60</v>
      </c>
      <c r="Q494" t="s">
        <v>37</v>
      </c>
      <c r="R494" t="s">
        <v>37</v>
      </c>
      <c r="S494" t="s">
        <v>37</v>
      </c>
      <c r="T494" t="s">
        <v>37</v>
      </c>
      <c r="U494" t="s">
        <v>38</v>
      </c>
      <c r="V494" t="s">
        <v>39</v>
      </c>
      <c r="W494" t="s">
        <v>40</v>
      </c>
      <c r="X494" t="s">
        <v>41</v>
      </c>
      <c r="Y494" t="s">
        <v>42</v>
      </c>
      <c r="Z494" t="s">
        <v>37</v>
      </c>
      <c r="AA494" t="s">
        <v>37</v>
      </c>
      <c r="AB494" t="s">
        <v>37</v>
      </c>
      <c r="AC494" t="s">
        <v>2362</v>
      </c>
      <c r="AD494" t="s">
        <v>37</v>
      </c>
      <c r="AE494" t="s">
        <v>37</v>
      </c>
      <c r="AF494" s="19" t="s">
        <v>6343</v>
      </c>
      <c r="AG494" s="19">
        <v>9106034352</v>
      </c>
      <c r="AH494" t="str">
        <f t="shared" si="7"/>
        <v>9106034352-00478861</v>
      </c>
    </row>
    <row r="495" spans="1:34" x14ac:dyDescent="0.25">
      <c r="A495" s="19">
        <v>9106035651</v>
      </c>
      <c r="B495" s="19" t="s">
        <v>6869</v>
      </c>
      <c r="C495">
        <v>11707474</v>
      </c>
      <c r="D495" t="s">
        <v>2363</v>
      </c>
      <c r="E495" t="s">
        <v>2159</v>
      </c>
      <c r="F495" t="s">
        <v>25</v>
      </c>
      <c r="G495" t="s">
        <v>26</v>
      </c>
      <c r="H495" t="s">
        <v>2364</v>
      </c>
      <c r="I495" t="s">
        <v>28</v>
      </c>
      <c r="J495" t="s">
        <v>29</v>
      </c>
      <c r="K495" t="s">
        <v>146</v>
      </c>
      <c r="L495" t="s">
        <v>147</v>
      </c>
      <c r="M495" t="s">
        <v>148</v>
      </c>
      <c r="N495" t="s">
        <v>810</v>
      </c>
      <c r="O495" t="s">
        <v>811</v>
      </c>
      <c r="P495" t="s">
        <v>812</v>
      </c>
      <c r="Q495" t="s">
        <v>82</v>
      </c>
      <c r="R495" t="s">
        <v>37</v>
      </c>
      <c r="S495" t="s">
        <v>37</v>
      </c>
      <c r="T495" t="s">
        <v>37</v>
      </c>
      <c r="U495" t="s">
        <v>38</v>
      </c>
      <c r="V495" t="s">
        <v>39</v>
      </c>
      <c r="W495" t="s">
        <v>40</v>
      </c>
      <c r="X495" t="s">
        <v>41</v>
      </c>
      <c r="Y495" t="s">
        <v>42</v>
      </c>
      <c r="Z495" t="s">
        <v>37</v>
      </c>
      <c r="AA495" t="s">
        <v>37</v>
      </c>
      <c r="AB495" t="s">
        <v>37</v>
      </c>
      <c r="AC495" t="s">
        <v>2365</v>
      </c>
      <c r="AD495" t="s">
        <v>37</v>
      </c>
      <c r="AE495" t="s">
        <v>37</v>
      </c>
      <c r="AF495" s="19" t="s">
        <v>6343</v>
      </c>
      <c r="AG495" s="19">
        <v>9106035651</v>
      </c>
      <c r="AH495" t="str">
        <f t="shared" si="7"/>
        <v>9106035651-00015742</v>
      </c>
    </row>
    <row r="496" spans="1:34" x14ac:dyDescent="0.25">
      <c r="A496" s="19">
        <v>9106038162</v>
      </c>
      <c r="B496" s="19" t="s">
        <v>6989</v>
      </c>
      <c r="C496">
        <v>11708984</v>
      </c>
      <c r="D496" t="s">
        <v>2366</v>
      </c>
      <c r="E496" t="s">
        <v>2159</v>
      </c>
      <c r="F496" t="s">
        <v>25</v>
      </c>
      <c r="G496" t="s">
        <v>26</v>
      </c>
      <c r="H496" t="s">
        <v>2367</v>
      </c>
      <c r="I496" t="s">
        <v>28</v>
      </c>
      <c r="J496" t="s">
        <v>29</v>
      </c>
      <c r="K496" t="s">
        <v>125</v>
      </c>
      <c r="L496" t="s">
        <v>126</v>
      </c>
      <c r="M496" t="s">
        <v>127</v>
      </c>
      <c r="N496" t="s">
        <v>338</v>
      </c>
      <c r="O496" t="s">
        <v>339</v>
      </c>
      <c r="P496" t="s">
        <v>340</v>
      </c>
      <c r="Q496" t="s">
        <v>36</v>
      </c>
      <c r="R496" t="s">
        <v>37</v>
      </c>
      <c r="S496" t="s">
        <v>37</v>
      </c>
      <c r="T496" t="s">
        <v>37</v>
      </c>
      <c r="U496" t="s">
        <v>38</v>
      </c>
      <c r="V496" t="s">
        <v>39</v>
      </c>
      <c r="W496" t="s">
        <v>40</v>
      </c>
      <c r="X496" t="s">
        <v>41</v>
      </c>
      <c r="Y496" t="s">
        <v>42</v>
      </c>
      <c r="Z496" t="s">
        <v>37</v>
      </c>
      <c r="AA496" t="s">
        <v>37</v>
      </c>
      <c r="AB496" t="s">
        <v>37</v>
      </c>
      <c r="AC496" t="s">
        <v>2368</v>
      </c>
      <c r="AD496" t="s">
        <v>37</v>
      </c>
      <c r="AE496" t="s">
        <v>37</v>
      </c>
      <c r="AF496" s="19" t="s">
        <v>6343</v>
      </c>
      <c r="AG496" s="19">
        <v>9106038162</v>
      </c>
      <c r="AH496" t="str">
        <f t="shared" si="7"/>
        <v>9106038162-00025871</v>
      </c>
    </row>
    <row r="497" spans="1:34" x14ac:dyDescent="0.25">
      <c r="A497" s="19">
        <v>9106036717</v>
      </c>
      <c r="B497" s="19" t="s">
        <v>6921</v>
      </c>
      <c r="C497">
        <v>11708185</v>
      </c>
      <c r="D497" t="s">
        <v>2369</v>
      </c>
      <c r="E497" t="s">
        <v>2159</v>
      </c>
      <c r="F497" t="s">
        <v>25</v>
      </c>
      <c r="G497" t="s">
        <v>26</v>
      </c>
      <c r="H497" t="s">
        <v>2370</v>
      </c>
      <c r="I497" t="s">
        <v>28</v>
      </c>
      <c r="J497" t="s">
        <v>29</v>
      </c>
      <c r="K497" t="s">
        <v>146</v>
      </c>
      <c r="L497" t="s">
        <v>147</v>
      </c>
      <c r="M497" t="s">
        <v>148</v>
      </c>
      <c r="N497" t="s">
        <v>33</v>
      </c>
      <c r="O497" t="s">
        <v>34</v>
      </c>
      <c r="P497" t="s">
        <v>35</v>
      </c>
      <c r="Q497" t="s">
        <v>36</v>
      </c>
      <c r="R497" t="s">
        <v>37</v>
      </c>
      <c r="S497" t="s">
        <v>37</v>
      </c>
      <c r="T497" t="s">
        <v>37</v>
      </c>
      <c r="U497" t="s">
        <v>38</v>
      </c>
      <c r="V497" t="s">
        <v>39</v>
      </c>
      <c r="W497" t="s">
        <v>40</v>
      </c>
      <c r="X497" t="s">
        <v>41</v>
      </c>
      <c r="Y497" t="s">
        <v>42</v>
      </c>
      <c r="Z497" t="s">
        <v>37</v>
      </c>
      <c r="AA497" t="s">
        <v>37</v>
      </c>
      <c r="AB497" t="s">
        <v>37</v>
      </c>
      <c r="AC497" t="s">
        <v>2371</v>
      </c>
      <c r="AD497" t="s">
        <v>37</v>
      </c>
      <c r="AE497" t="s">
        <v>37</v>
      </c>
      <c r="AF497" s="19" t="s">
        <v>6343</v>
      </c>
      <c r="AG497" s="19">
        <v>9106036717</v>
      </c>
      <c r="AH497" t="str">
        <f t="shared" si="7"/>
        <v>9106036717-00159324</v>
      </c>
    </row>
    <row r="498" spans="1:34" x14ac:dyDescent="0.25">
      <c r="A498" s="19">
        <v>9106038492</v>
      </c>
      <c r="B498" s="19" t="s">
        <v>6998</v>
      </c>
      <c r="C498">
        <v>11705454</v>
      </c>
      <c r="D498" t="s">
        <v>2372</v>
      </c>
      <c r="E498" t="s">
        <v>2159</v>
      </c>
      <c r="F498" t="s">
        <v>25</v>
      </c>
      <c r="G498" t="s">
        <v>26</v>
      </c>
      <c r="H498" t="s">
        <v>2373</v>
      </c>
      <c r="I498" t="s">
        <v>28</v>
      </c>
      <c r="J498" t="s">
        <v>29</v>
      </c>
      <c r="K498" t="s">
        <v>146</v>
      </c>
      <c r="L498" t="s">
        <v>147</v>
      </c>
      <c r="M498" t="s">
        <v>148</v>
      </c>
      <c r="N498" t="s">
        <v>79</v>
      </c>
      <c r="O498" t="s">
        <v>80</v>
      </c>
      <c r="P498" t="s">
        <v>81</v>
      </c>
      <c r="Q498" t="s">
        <v>82</v>
      </c>
      <c r="R498" t="s">
        <v>37</v>
      </c>
      <c r="S498" t="s">
        <v>37</v>
      </c>
      <c r="T498" t="s">
        <v>37</v>
      </c>
      <c r="U498" t="s">
        <v>38</v>
      </c>
      <c r="V498" t="s">
        <v>39</v>
      </c>
      <c r="W498" t="s">
        <v>40</v>
      </c>
      <c r="X498" t="s">
        <v>41</v>
      </c>
      <c r="Y498" t="s">
        <v>42</v>
      </c>
      <c r="Z498" t="s">
        <v>37</v>
      </c>
      <c r="AA498" t="s">
        <v>37</v>
      </c>
      <c r="AB498" t="s">
        <v>37</v>
      </c>
      <c r="AC498" t="s">
        <v>2374</v>
      </c>
      <c r="AD498" t="s">
        <v>37</v>
      </c>
      <c r="AE498" t="s">
        <v>37</v>
      </c>
      <c r="AF498" s="19" t="s">
        <v>6343</v>
      </c>
      <c r="AG498" s="19">
        <v>9106038492</v>
      </c>
      <c r="AH498" t="str">
        <f t="shared" si="7"/>
        <v>9106038492-00047391</v>
      </c>
    </row>
    <row r="499" spans="1:34" x14ac:dyDescent="0.25">
      <c r="A499" s="19">
        <v>9106035611</v>
      </c>
      <c r="B499" s="19" t="s">
        <v>6865</v>
      </c>
      <c r="C499">
        <v>11703786</v>
      </c>
      <c r="D499" t="s">
        <v>2375</v>
      </c>
      <c r="E499" t="s">
        <v>2159</v>
      </c>
      <c r="F499" t="s">
        <v>25</v>
      </c>
      <c r="G499" t="s">
        <v>26</v>
      </c>
      <c r="H499" t="s">
        <v>2376</v>
      </c>
      <c r="I499" t="s">
        <v>28</v>
      </c>
      <c r="J499" t="s">
        <v>29</v>
      </c>
      <c r="K499" t="s">
        <v>2377</v>
      </c>
      <c r="L499" t="s">
        <v>2378</v>
      </c>
      <c r="M499" t="s">
        <v>2379</v>
      </c>
      <c r="N499" t="s">
        <v>58</v>
      </c>
      <c r="O499" t="s">
        <v>59</v>
      </c>
      <c r="P499" t="s">
        <v>60</v>
      </c>
      <c r="Q499" t="s">
        <v>37</v>
      </c>
      <c r="R499" t="s">
        <v>37</v>
      </c>
      <c r="S499" t="s">
        <v>37</v>
      </c>
      <c r="T499" t="s">
        <v>37</v>
      </c>
      <c r="U499" t="s">
        <v>38</v>
      </c>
      <c r="V499" t="s">
        <v>39</v>
      </c>
      <c r="W499" t="s">
        <v>40</v>
      </c>
      <c r="X499" t="s">
        <v>41</v>
      </c>
      <c r="Y499" t="s">
        <v>42</v>
      </c>
      <c r="Z499" t="s">
        <v>37</v>
      </c>
      <c r="AA499" t="s">
        <v>37</v>
      </c>
      <c r="AB499" t="s">
        <v>37</v>
      </c>
      <c r="AC499" t="s">
        <v>2380</v>
      </c>
      <c r="AD499" t="s">
        <v>37</v>
      </c>
      <c r="AE499" t="s">
        <v>37</v>
      </c>
      <c r="AF499" s="19" t="s">
        <v>6343</v>
      </c>
      <c r="AG499" s="19">
        <v>9106035611</v>
      </c>
      <c r="AH499" t="str">
        <f t="shared" si="7"/>
        <v>9106035611-00479190</v>
      </c>
    </row>
    <row r="500" spans="1:34" x14ac:dyDescent="0.25">
      <c r="A500" s="19">
        <v>9106035758</v>
      </c>
      <c r="B500" s="19" t="s">
        <v>6875</v>
      </c>
      <c r="C500">
        <v>11708095</v>
      </c>
      <c r="D500" t="s">
        <v>2381</v>
      </c>
      <c r="E500" t="s">
        <v>2159</v>
      </c>
      <c r="F500" t="s">
        <v>25</v>
      </c>
      <c r="G500" t="s">
        <v>26</v>
      </c>
      <c r="H500" t="s">
        <v>2382</v>
      </c>
      <c r="I500" t="s">
        <v>28</v>
      </c>
      <c r="J500" t="s">
        <v>29</v>
      </c>
      <c r="K500" t="s">
        <v>2383</v>
      </c>
      <c r="L500" t="s">
        <v>2384</v>
      </c>
      <c r="M500" t="s">
        <v>2385</v>
      </c>
      <c r="N500" t="s">
        <v>33</v>
      </c>
      <c r="O500" t="s">
        <v>34</v>
      </c>
      <c r="P500" t="s">
        <v>35</v>
      </c>
      <c r="Q500" t="s">
        <v>36</v>
      </c>
      <c r="R500" t="s">
        <v>37</v>
      </c>
      <c r="S500" t="s">
        <v>37</v>
      </c>
      <c r="T500" t="s">
        <v>37</v>
      </c>
      <c r="U500" t="s">
        <v>38</v>
      </c>
      <c r="V500" t="s">
        <v>39</v>
      </c>
      <c r="W500" t="s">
        <v>40</v>
      </c>
      <c r="X500" t="s">
        <v>41</v>
      </c>
      <c r="Y500" t="s">
        <v>42</v>
      </c>
      <c r="Z500" t="s">
        <v>37</v>
      </c>
      <c r="AA500" t="s">
        <v>37</v>
      </c>
      <c r="AB500" t="s">
        <v>37</v>
      </c>
      <c r="AC500" t="s">
        <v>2386</v>
      </c>
      <c r="AD500" t="s">
        <v>37</v>
      </c>
      <c r="AE500" t="s">
        <v>37</v>
      </c>
      <c r="AF500" s="19" t="s">
        <v>6343</v>
      </c>
      <c r="AG500" s="19">
        <v>9106035758</v>
      </c>
      <c r="AH500" t="str">
        <f t="shared" si="7"/>
        <v>9106035758-00159234</v>
      </c>
    </row>
    <row r="501" spans="1:34" x14ac:dyDescent="0.25">
      <c r="A501" s="19">
        <v>9106035597</v>
      </c>
      <c r="B501" s="19" t="s">
        <v>6864</v>
      </c>
      <c r="C501">
        <v>11706621</v>
      </c>
      <c r="D501" t="s">
        <v>2387</v>
      </c>
      <c r="E501" t="s">
        <v>2159</v>
      </c>
      <c r="F501" t="s">
        <v>25</v>
      </c>
      <c r="G501" t="s">
        <v>26</v>
      </c>
      <c r="H501" t="s">
        <v>2388</v>
      </c>
      <c r="I501" t="s">
        <v>28</v>
      </c>
      <c r="J501" t="s">
        <v>29</v>
      </c>
      <c r="K501" t="s">
        <v>2389</v>
      </c>
      <c r="L501" t="s">
        <v>2390</v>
      </c>
      <c r="M501" t="s">
        <v>2391</v>
      </c>
      <c r="N501" t="s">
        <v>101</v>
      </c>
      <c r="O501" t="s">
        <v>102</v>
      </c>
      <c r="P501" t="s">
        <v>103</v>
      </c>
      <c r="Q501" t="s">
        <v>82</v>
      </c>
      <c r="R501" t="s">
        <v>37</v>
      </c>
      <c r="S501" t="s">
        <v>37</v>
      </c>
      <c r="T501" t="s">
        <v>37</v>
      </c>
      <c r="U501" t="s">
        <v>38</v>
      </c>
      <c r="V501" t="s">
        <v>39</v>
      </c>
      <c r="W501" t="s">
        <v>40</v>
      </c>
      <c r="X501" t="s">
        <v>41</v>
      </c>
      <c r="Y501" t="s">
        <v>42</v>
      </c>
      <c r="Z501" t="s">
        <v>37</v>
      </c>
      <c r="AA501" t="s">
        <v>37</v>
      </c>
      <c r="AB501" t="s">
        <v>37</v>
      </c>
      <c r="AC501" t="s">
        <v>2392</v>
      </c>
      <c r="AD501" t="s">
        <v>37</v>
      </c>
      <c r="AE501" t="s">
        <v>37</v>
      </c>
      <c r="AF501" s="19" t="s">
        <v>6343</v>
      </c>
      <c r="AG501" s="19">
        <v>9106035597</v>
      </c>
      <c r="AH501" t="str">
        <f t="shared" si="7"/>
        <v>9106035597-00033389</v>
      </c>
    </row>
    <row r="502" spans="1:34" x14ac:dyDescent="0.25">
      <c r="A502" s="19">
        <v>9106036449</v>
      </c>
      <c r="B502" s="19" t="s">
        <v>6910</v>
      </c>
      <c r="C502">
        <v>11706928</v>
      </c>
      <c r="D502" t="s">
        <v>2393</v>
      </c>
      <c r="E502" t="s">
        <v>2159</v>
      </c>
      <c r="F502" t="s">
        <v>25</v>
      </c>
      <c r="G502" t="s">
        <v>26</v>
      </c>
      <c r="H502" t="s">
        <v>2394</v>
      </c>
      <c r="I502" t="s">
        <v>28</v>
      </c>
      <c r="J502" t="s">
        <v>29</v>
      </c>
      <c r="K502" t="s">
        <v>146</v>
      </c>
      <c r="L502" t="s">
        <v>147</v>
      </c>
      <c r="M502" t="s">
        <v>148</v>
      </c>
      <c r="N502" t="s">
        <v>465</v>
      </c>
      <c r="O502" t="s">
        <v>466</v>
      </c>
      <c r="P502" t="s">
        <v>467</v>
      </c>
      <c r="Q502" t="s">
        <v>468</v>
      </c>
      <c r="R502" t="s">
        <v>37</v>
      </c>
      <c r="S502" t="s">
        <v>37</v>
      </c>
      <c r="T502" t="s">
        <v>37</v>
      </c>
      <c r="U502" t="s">
        <v>38</v>
      </c>
      <c r="V502" t="s">
        <v>39</v>
      </c>
      <c r="W502" t="s">
        <v>40</v>
      </c>
      <c r="X502" t="s">
        <v>41</v>
      </c>
      <c r="Y502" t="s">
        <v>42</v>
      </c>
      <c r="Z502" t="s">
        <v>37</v>
      </c>
      <c r="AA502" t="s">
        <v>37</v>
      </c>
      <c r="AB502" t="s">
        <v>37</v>
      </c>
      <c r="AC502" t="s">
        <v>2395</v>
      </c>
      <c r="AD502" t="s">
        <v>37</v>
      </c>
      <c r="AE502" t="s">
        <v>37</v>
      </c>
      <c r="AF502" s="19" t="s">
        <v>6343</v>
      </c>
      <c r="AG502" s="19">
        <v>9106036449</v>
      </c>
      <c r="AH502" t="str">
        <f t="shared" si="7"/>
        <v>9106036449-00014876</v>
      </c>
    </row>
    <row r="503" spans="1:34" x14ac:dyDescent="0.25">
      <c r="A503" s="19">
        <v>9106037253</v>
      </c>
      <c r="B503" s="19" t="s">
        <v>6953</v>
      </c>
      <c r="C503">
        <v>11707658</v>
      </c>
      <c r="D503" t="s">
        <v>2396</v>
      </c>
      <c r="E503" t="s">
        <v>2159</v>
      </c>
      <c r="F503" t="s">
        <v>25</v>
      </c>
      <c r="G503" t="s">
        <v>26</v>
      </c>
      <c r="H503" t="s">
        <v>2397</v>
      </c>
      <c r="I503" t="s">
        <v>28</v>
      </c>
      <c r="J503" t="s">
        <v>29</v>
      </c>
      <c r="K503" t="s">
        <v>2398</v>
      </c>
      <c r="L503" t="s">
        <v>2399</v>
      </c>
      <c r="M503" t="s">
        <v>2400</v>
      </c>
      <c r="N503" t="s">
        <v>350</v>
      </c>
      <c r="O503" t="s">
        <v>351</v>
      </c>
      <c r="P503" t="s">
        <v>352</v>
      </c>
      <c r="Q503" t="s">
        <v>37</v>
      </c>
      <c r="R503" t="s">
        <v>37</v>
      </c>
      <c r="S503" t="s">
        <v>37</v>
      </c>
      <c r="T503" t="s">
        <v>37</v>
      </c>
      <c r="U503" t="s">
        <v>38</v>
      </c>
      <c r="V503" t="s">
        <v>39</v>
      </c>
      <c r="W503" t="s">
        <v>40</v>
      </c>
      <c r="X503" t="s">
        <v>41</v>
      </c>
      <c r="Y503" t="s">
        <v>42</v>
      </c>
      <c r="Z503" t="s">
        <v>37</v>
      </c>
      <c r="AA503" t="s">
        <v>37</v>
      </c>
      <c r="AB503" t="s">
        <v>37</v>
      </c>
      <c r="AC503" t="s">
        <v>2401</v>
      </c>
      <c r="AD503" t="s">
        <v>37</v>
      </c>
      <c r="AE503" t="s">
        <v>37</v>
      </c>
      <c r="AF503" s="19" t="s">
        <v>6343</v>
      </c>
      <c r="AG503" s="19">
        <v>9106037253</v>
      </c>
      <c r="AH503" t="str">
        <f t="shared" si="7"/>
        <v>9106037253-00010155</v>
      </c>
    </row>
    <row r="504" spans="1:34" x14ac:dyDescent="0.25">
      <c r="A504" s="19">
        <v>9106037447</v>
      </c>
      <c r="B504" s="19" t="s">
        <v>6959</v>
      </c>
      <c r="C504">
        <v>11707746</v>
      </c>
      <c r="D504" t="s">
        <v>2402</v>
      </c>
      <c r="E504" t="s">
        <v>2159</v>
      </c>
      <c r="F504" t="s">
        <v>25</v>
      </c>
      <c r="G504" t="s">
        <v>26</v>
      </c>
      <c r="H504" t="s">
        <v>2403</v>
      </c>
      <c r="I504" t="s">
        <v>28</v>
      </c>
      <c r="J504" t="s">
        <v>29</v>
      </c>
      <c r="K504" t="s">
        <v>2404</v>
      </c>
      <c r="L504" t="s">
        <v>2405</v>
      </c>
      <c r="M504" t="s">
        <v>2406</v>
      </c>
      <c r="N504" t="s">
        <v>119</v>
      </c>
      <c r="O504" t="s">
        <v>120</v>
      </c>
      <c r="P504" t="s">
        <v>121</v>
      </c>
      <c r="Q504" t="s">
        <v>37</v>
      </c>
      <c r="R504" t="s">
        <v>37</v>
      </c>
      <c r="S504" t="s">
        <v>37</v>
      </c>
      <c r="T504" t="s">
        <v>37</v>
      </c>
      <c r="U504" t="s">
        <v>38</v>
      </c>
      <c r="V504" t="s">
        <v>39</v>
      </c>
      <c r="W504" t="s">
        <v>40</v>
      </c>
      <c r="X504" t="s">
        <v>41</v>
      </c>
      <c r="Y504" t="s">
        <v>42</v>
      </c>
      <c r="Z504" t="s">
        <v>37</v>
      </c>
      <c r="AA504" t="s">
        <v>37</v>
      </c>
      <c r="AB504" t="s">
        <v>37</v>
      </c>
      <c r="AC504" t="s">
        <v>2407</v>
      </c>
      <c r="AD504" t="s">
        <v>37</v>
      </c>
      <c r="AE504" t="s">
        <v>37</v>
      </c>
      <c r="AF504" s="19" t="s">
        <v>6343</v>
      </c>
      <c r="AG504" s="19">
        <v>9106037447</v>
      </c>
      <c r="AH504" t="str">
        <f t="shared" si="7"/>
        <v>9106037447-00008282</v>
      </c>
    </row>
    <row r="505" spans="1:34" x14ac:dyDescent="0.25">
      <c r="A505" s="19">
        <v>9106038268</v>
      </c>
      <c r="B505" s="19" t="s">
        <v>6991</v>
      </c>
      <c r="C505">
        <v>11708359</v>
      </c>
      <c r="D505" t="s">
        <v>2408</v>
      </c>
      <c r="E505" t="s">
        <v>2159</v>
      </c>
      <c r="F505" t="s">
        <v>25</v>
      </c>
      <c r="G505" t="s">
        <v>26</v>
      </c>
      <c r="H505" t="s">
        <v>2409</v>
      </c>
      <c r="I505" t="s">
        <v>28</v>
      </c>
      <c r="J505" t="s">
        <v>29</v>
      </c>
      <c r="K505" t="s">
        <v>2410</v>
      </c>
      <c r="L505" t="s">
        <v>2411</v>
      </c>
      <c r="M505" t="s">
        <v>2412</v>
      </c>
      <c r="N505" t="s">
        <v>33</v>
      </c>
      <c r="O505" t="s">
        <v>34</v>
      </c>
      <c r="P505" t="s">
        <v>35</v>
      </c>
      <c r="Q505" t="s">
        <v>36</v>
      </c>
      <c r="R505" t="s">
        <v>37</v>
      </c>
      <c r="S505" t="s">
        <v>37</v>
      </c>
      <c r="T505" t="s">
        <v>37</v>
      </c>
      <c r="U505" t="s">
        <v>38</v>
      </c>
      <c r="V505" t="s">
        <v>39</v>
      </c>
      <c r="W505" t="s">
        <v>40</v>
      </c>
      <c r="X505" t="s">
        <v>41</v>
      </c>
      <c r="Y505" t="s">
        <v>42</v>
      </c>
      <c r="Z505" t="s">
        <v>37</v>
      </c>
      <c r="AA505" t="s">
        <v>37</v>
      </c>
      <c r="AB505" t="s">
        <v>37</v>
      </c>
      <c r="AC505" t="s">
        <v>2413</v>
      </c>
      <c r="AD505" t="s">
        <v>37</v>
      </c>
      <c r="AE505" t="s">
        <v>37</v>
      </c>
      <c r="AF505" s="19" t="s">
        <v>6343</v>
      </c>
      <c r="AG505" s="19">
        <v>9106038268</v>
      </c>
      <c r="AH505" t="str">
        <f t="shared" si="7"/>
        <v>9106038268-00159498</v>
      </c>
    </row>
    <row r="506" spans="1:34" x14ac:dyDescent="0.25">
      <c r="A506" s="19">
        <v>9106038117</v>
      </c>
      <c r="B506" s="19" t="s">
        <v>6985</v>
      </c>
      <c r="C506">
        <v>11708980</v>
      </c>
      <c r="D506" t="s">
        <v>2414</v>
      </c>
      <c r="E506" t="s">
        <v>2159</v>
      </c>
      <c r="F506" t="s">
        <v>25</v>
      </c>
      <c r="G506" t="s">
        <v>26</v>
      </c>
      <c r="H506" t="s">
        <v>2415</v>
      </c>
      <c r="I506" t="s">
        <v>28</v>
      </c>
      <c r="J506" t="s">
        <v>29</v>
      </c>
      <c r="K506" t="s">
        <v>1687</v>
      </c>
      <c r="L506" t="s">
        <v>1688</v>
      </c>
      <c r="M506" t="s">
        <v>1689</v>
      </c>
      <c r="N506" t="s">
        <v>338</v>
      </c>
      <c r="O506" t="s">
        <v>339</v>
      </c>
      <c r="P506" t="s">
        <v>340</v>
      </c>
      <c r="Q506" t="s">
        <v>36</v>
      </c>
      <c r="R506" t="s">
        <v>37</v>
      </c>
      <c r="S506" t="s">
        <v>37</v>
      </c>
      <c r="T506" t="s">
        <v>37</v>
      </c>
      <c r="U506" t="s">
        <v>38</v>
      </c>
      <c r="V506" t="s">
        <v>39</v>
      </c>
      <c r="W506" t="s">
        <v>40</v>
      </c>
      <c r="X506" t="s">
        <v>41</v>
      </c>
      <c r="Y506" t="s">
        <v>42</v>
      </c>
      <c r="Z506" t="s">
        <v>37</v>
      </c>
      <c r="AA506" t="s">
        <v>37</v>
      </c>
      <c r="AB506" t="s">
        <v>37</v>
      </c>
      <c r="AC506" t="s">
        <v>2416</v>
      </c>
      <c r="AD506" t="s">
        <v>37</v>
      </c>
      <c r="AE506" t="s">
        <v>37</v>
      </c>
      <c r="AF506" s="19" t="s">
        <v>6343</v>
      </c>
      <c r="AG506" s="19">
        <v>9106038117</v>
      </c>
      <c r="AH506" t="str">
        <f t="shared" si="7"/>
        <v>9106038117-00025867</v>
      </c>
    </row>
    <row r="507" spans="1:34" x14ac:dyDescent="0.25">
      <c r="A507" s="19">
        <v>9106036619</v>
      </c>
      <c r="B507" s="19" t="s">
        <v>6917</v>
      </c>
      <c r="C507">
        <v>11705011</v>
      </c>
      <c r="D507" t="s">
        <v>2417</v>
      </c>
      <c r="E507" t="s">
        <v>2159</v>
      </c>
      <c r="F507" t="s">
        <v>25</v>
      </c>
      <c r="G507" t="s">
        <v>26</v>
      </c>
      <c r="H507" t="s">
        <v>2418</v>
      </c>
      <c r="I507" t="s">
        <v>28</v>
      </c>
      <c r="J507" t="s">
        <v>29</v>
      </c>
      <c r="K507" t="s">
        <v>200</v>
      </c>
      <c r="L507" t="s">
        <v>201</v>
      </c>
      <c r="M507" t="s">
        <v>202</v>
      </c>
      <c r="N507" t="s">
        <v>594</v>
      </c>
      <c r="O507" t="s">
        <v>595</v>
      </c>
      <c r="P507" t="s">
        <v>596</v>
      </c>
      <c r="Q507" t="s">
        <v>37</v>
      </c>
      <c r="R507" t="s">
        <v>37</v>
      </c>
      <c r="S507" t="s">
        <v>37</v>
      </c>
      <c r="T507" t="s">
        <v>37</v>
      </c>
      <c r="U507" t="s">
        <v>38</v>
      </c>
      <c r="V507" t="s">
        <v>39</v>
      </c>
      <c r="W507" t="s">
        <v>40</v>
      </c>
      <c r="X507" t="s">
        <v>41</v>
      </c>
      <c r="Y507" t="s">
        <v>42</v>
      </c>
      <c r="Z507" t="s">
        <v>37</v>
      </c>
      <c r="AA507" t="s">
        <v>37</v>
      </c>
      <c r="AB507" t="s">
        <v>37</v>
      </c>
      <c r="AC507" t="s">
        <v>2419</v>
      </c>
      <c r="AD507" t="s">
        <v>37</v>
      </c>
      <c r="AE507" t="s">
        <v>37</v>
      </c>
      <c r="AF507" s="19" t="s">
        <v>6343</v>
      </c>
      <c r="AG507" s="19">
        <v>9106036619</v>
      </c>
      <c r="AH507" t="str">
        <f t="shared" si="7"/>
        <v>9106036619-00003497</v>
      </c>
    </row>
    <row r="508" spans="1:34" x14ac:dyDescent="0.25">
      <c r="A508" s="19">
        <v>9106037596</v>
      </c>
      <c r="B508" s="19" t="s">
        <v>6967</v>
      </c>
      <c r="C508">
        <v>11704451</v>
      </c>
      <c r="D508" t="s">
        <v>2420</v>
      </c>
      <c r="E508" t="s">
        <v>2159</v>
      </c>
      <c r="F508" t="s">
        <v>25</v>
      </c>
      <c r="G508" t="s">
        <v>26</v>
      </c>
      <c r="H508" t="s">
        <v>2421</v>
      </c>
      <c r="I508" t="s">
        <v>28</v>
      </c>
      <c r="J508" t="s">
        <v>29</v>
      </c>
      <c r="K508" t="s">
        <v>293</v>
      </c>
      <c r="L508" t="s">
        <v>294</v>
      </c>
      <c r="M508" t="s">
        <v>295</v>
      </c>
      <c r="N508" t="s">
        <v>58</v>
      </c>
      <c r="O508" t="s">
        <v>59</v>
      </c>
      <c r="P508" t="s">
        <v>60</v>
      </c>
      <c r="Q508" t="s">
        <v>37</v>
      </c>
      <c r="R508" t="s">
        <v>37</v>
      </c>
      <c r="S508" t="s">
        <v>37</v>
      </c>
      <c r="T508" t="s">
        <v>37</v>
      </c>
      <c r="U508" t="s">
        <v>38</v>
      </c>
      <c r="V508" t="s">
        <v>39</v>
      </c>
      <c r="W508" t="s">
        <v>40</v>
      </c>
      <c r="X508" t="s">
        <v>41</v>
      </c>
      <c r="Y508" t="s">
        <v>42</v>
      </c>
      <c r="Z508" t="s">
        <v>37</v>
      </c>
      <c r="AA508" t="s">
        <v>37</v>
      </c>
      <c r="AB508" t="s">
        <v>37</v>
      </c>
      <c r="AC508" t="s">
        <v>2422</v>
      </c>
      <c r="AD508" t="s">
        <v>37</v>
      </c>
      <c r="AE508" t="s">
        <v>37</v>
      </c>
      <c r="AF508" s="19" t="s">
        <v>6343</v>
      </c>
      <c r="AG508" s="19">
        <v>9106037596</v>
      </c>
      <c r="AH508" t="str">
        <f t="shared" si="7"/>
        <v>9106037596-00479802</v>
      </c>
    </row>
    <row r="509" spans="1:34" x14ac:dyDescent="0.25">
      <c r="A509" s="19">
        <v>9106036309</v>
      </c>
      <c r="B509" s="19" t="s">
        <v>6904</v>
      </c>
      <c r="C509">
        <v>11704821</v>
      </c>
      <c r="D509" t="s">
        <v>2423</v>
      </c>
      <c r="E509" t="s">
        <v>2159</v>
      </c>
      <c r="F509" t="s">
        <v>25</v>
      </c>
      <c r="G509" t="s">
        <v>26</v>
      </c>
      <c r="H509" t="s">
        <v>2424</v>
      </c>
      <c r="I509" t="s">
        <v>28</v>
      </c>
      <c r="J509" t="s">
        <v>29</v>
      </c>
      <c r="K509" t="s">
        <v>657</v>
      </c>
      <c r="L509" t="s">
        <v>658</v>
      </c>
      <c r="M509" t="s">
        <v>659</v>
      </c>
      <c r="N509" t="s">
        <v>374</v>
      </c>
      <c r="O509" t="s">
        <v>375</v>
      </c>
      <c r="P509" t="s">
        <v>376</v>
      </c>
      <c r="Q509" t="s">
        <v>377</v>
      </c>
      <c r="R509" t="s">
        <v>37</v>
      </c>
      <c r="S509" t="s">
        <v>37</v>
      </c>
      <c r="T509" t="s">
        <v>37</v>
      </c>
      <c r="U509" t="s">
        <v>38</v>
      </c>
      <c r="V509" t="s">
        <v>39</v>
      </c>
      <c r="W509" t="s">
        <v>40</v>
      </c>
      <c r="X509" t="s">
        <v>41</v>
      </c>
      <c r="Y509" t="s">
        <v>42</v>
      </c>
      <c r="Z509" t="s">
        <v>37</v>
      </c>
      <c r="AA509" t="s">
        <v>37</v>
      </c>
      <c r="AB509" t="s">
        <v>37</v>
      </c>
      <c r="AC509" t="s">
        <v>2425</v>
      </c>
      <c r="AD509" t="s">
        <v>37</v>
      </c>
      <c r="AE509" t="s">
        <v>37</v>
      </c>
      <c r="AF509" s="19" t="s">
        <v>6343</v>
      </c>
      <c r="AG509" s="19">
        <v>9106036309</v>
      </c>
      <c r="AH509" t="str">
        <f t="shared" si="7"/>
        <v>9106036309-00018671</v>
      </c>
    </row>
    <row r="510" spans="1:34" x14ac:dyDescent="0.25">
      <c r="A510" s="19">
        <v>9106033926</v>
      </c>
      <c r="B510" s="19" t="s">
        <v>6804</v>
      </c>
      <c r="C510">
        <v>11705005</v>
      </c>
      <c r="D510" t="s">
        <v>2426</v>
      </c>
      <c r="E510" t="s">
        <v>2159</v>
      </c>
      <c r="F510" t="s">
        <v>25</v>
      </c>
      <c r="G510" t="s">
        <v>26</v>
      </c>
      <c r="H510" t="s">
        <v>2427</v>
      </c>
      <c r="I510" t="s">
        <v>28</v>
      </c>
      <c r="J510" t="s">
        <v>29</v>
      </c>
      <c r="K510" t="s">
        <v>1151</v>
      </c>
      <c r="L510" t="s">
        <v>1152</v>
      </c>
      <c r="M510" t="s">
        <v>1153</v>
      </c>
      <c r="N510" t="s">
        <v>594</v>
      </c>
      <c r="O510" t="s">
        <v>595</v>
      </c>
      <c r="P510" t="s">
        <v>596</v>
      </c>
      <c r="Q510" t="s">
        <v>37</v>
      </c>
      <c r="R510" t="s">
        <v>37</v>
      </c>
      <c r="S510" t="s">
        <v>37</v>
      </c>
      <c r="T510" t="s">
        <v>37</v>
      </c>
      <c r="U510" t="s">
        <v>38</v>
      </c>
      <c r="V510" t="s">
        <v>39</v>
      </c>
      <c r="W510" t="s">
        <v>40</v>
      </c>
      <c r="X510" t="s">
        <v>41</v>
      </c>
      <c r="Y510" t="s">
        <v>42</v>
      </c>
      <c r="Z510" t="s">
        <v>37</v>
      </c>
      <c r="AA510" t="s">
        <v>37</v>
      </c>
      <c r="AB510" t="s">
        <v>37</v>
      </c>
      <c r="AC510" t="s">
        <v>2428</v>
      </c>
      <c r="AD510" t="s">
        <v>37</v>
      </c>
      <c r="AE510" t="s">
        <v>37</v>
      </c>
      <c r="AF510" s="19" t="s">
        <v>6343</v>
      </c>
      <c r="AG510" s="19">
        <v>9106033926</v>
      </c>
      <c r="AH510" t="str">
        <f t="shared" si="7"/>
        <v>9106033926-00003492</v>
      </c>
    </row>
    <row r="511" spans="1:34" x14ac:dyDescent="0.25">
      <c r="A511" s="19">
        <v>9106038489</v>
      </c>
      <c r="B511" s="19" t="s">
        <v>6996</v>
      </c>
      <c r="C511">
        <v>11705453</v>
      </c>
      <c r="D511" t="s">
        <v>2429</v>
      </c>
      <c r="E511" t="s">
        <v>2159</v>
      </c>
      <c r="F511" t="s">
        <v>25</v>
      </c>
      <c r="G511" t="s">
        <v>26</v>
      </c>
      <c r="H511" t="s">
        <v>2430</v>
      </c>
      <c r="I511" t="s">
        <v>28</v>
      </c>
      <c r="J511" t="s">
        <v>29</v>
      </c>
      <c r="K511" t="s">
        <v>657</v>
      </c>
      <c r="L511" t="s">
        <v>658</v>
      </c>
      <c r="M511" t="s">
        <v>659</v>
      </c>
      <c r="N511" t="s">
        <v>79</v>
      </c>
      <c r="O511" t="s">
        <v>80</v>
      </c>
      <c r="P511" t="s">
        <v>81</v>
      </c>
      <c r="Q511" t="s">
        <v>82</v>
      </c>
      <c r="R511" t="s">
        <v>37</v>
      </c>
      <c r="S511" t="s">
        <v>37</v>
      </c>
      <c r="T511" t="s">
        <v>37</v>
      </c>
      <c r="U511" t="s">
        <v>38</v>
      </c>
      <c r="V511" t="s">
        <v>39</v>
      </c>
      <c r="W511" t="s">
        <v>40</v>
      </c>
      <c r="X511" t="s">
        <v>41</v>
      </c>
      <c r="Y511" t="s">
        <v>42</v>
      </c>
      <c r="Z511" t="s">
        <v>37</v>
      </c>
      <c r="AA511" t="s">
        <v>37</v>
      </c>
      <c r="AB511" t="s">
        <v>37</v>
      </c>
      <c r="AC511" t="s">
        <v>2431</v>
      </c>
      <c r="AD511" t="s">
        <v>37</v>
      </c>
      <c r="AE511" t="s">
        <v>37</v>
      </c>
      <c r="AF511" s="19" t="s">
        <v>6343</v>
      </c>
      <c r="AG511" s="19">
        <v>9106038489</v>
      </c>
      <c r="AH511" t="str">
        <f t="shared" si="7"/>
        <v>9106038489-00047390</v>
      </c>
    </row>
    <row r="512" spans="1:34" x14ac:dyDescent="0.25">
      <c r="A512" s="19">
        <v>9106036420</v>
      </c>
      <c r="B512" s="19" t="s">
        <v>6909</v>
      </c>
      <c r="C512">
        <v>11705189</v>
      </c>
      <c r="D512" t="s">
        <v>2432</v>
      </c>
      <c r="E512" t="s">
        <v>2159</v>
      </c>
      <c r="F512" t="s">
        <v>25</v>
      </c>
      <c r="G512" t="s">
        <v>26</v>
      </c>
      <c r="H512" t="s">
        <v>2433</v>
      </c>
      <c r="I512" t="s">
        <v>28</v>
      </c>
      <c r="J512" t="s">
        <v>29</v>
      </c>
      <c r="K512" t="s">
        <v>134</v>
      </c>
      <c r="L512" t="s">
        <v>135</v>
      </c>
      <c r="M512" t="s">
        <v>136</v>
      </c>
      <c r="N512" t="s">
        <v>257</v>
      </c>
      <c r="O512" t="s">
        <v>258</v>
      </c>
      <c r="P512" t="s">
        <v>259</v>
      </c>
      <c r="Q512" t="s">
        <v>37</v>
      </c>
      <c r="R512" t="s">
        <v>37</v>
      </c>
      <c r="S512" t="s">
        <v>37</v>
      </c>
      <c r="T512" t="s">
        <v>37</v>
      </c>
      <c r="U512" t="s">
        <v>38</v>
      </c>
      <c r="V512" t="s">
        <v>39</v>
      </c>
      <c r="W512" t="s">
        <v>40</v>
      </c>
      <c r="X512" t="s">
        <v>41</v>
      </c>
      <c r="Y512" t="s">
        <v>42</v>
      </c>
      <c r="Z512" t="s">
        <v>37</v>
      </c>
      <c r="AA512" t="s">
        <v>37</v>
      </c>
      <c r="AB512" t="s">
        <v>37</v>
      </c>
      <c r="AC512" t="s">
        <v>2434</v>
      </c>
      <c r="AD512" t="s">
        <v>37</v>
      </c>
      <c r="AE512" t="s">
        <v>37</v>
      </c>
      <c r="AF512" s="19" t="s">
        <v>6343</v>
      </c>
      <c r="AG512" s="19">
        <v>9106036420</v>
      </c>
      <c r="AH512" t="str">
        <f t="shared" si="7"/>
        <v>9106036420-00035261</v>
      </c>
    </row>
    <row r="513" spans="1:34" x14ac:dyDescent="0.25">
      <c r="A513" s="19">
        <v>9106038668</v>
      </c>
      <c r="B513" s="19" t="s">
        <v>7004</v>
      </c>
      <c r="C513">
        <v>11704762</v>
      </c>
      <c r="D513" t="s">
        <v>2435</v>
      </c>
      <c r="E513" t="s">
        <v>2159</v>
      </c>
      <c r="F513" t="s">
        <v>25</v>
      </c>
      <c r="G513" t="s">
        <v>26</v>
      </c>
      <c r="H513" t="s">
        <v>2436</v>
      </c>
      <c r="I513" t="s">
        <v>28</v>
      </c>
      <c r="J513" t="s">
        <v>29</v>
      </c>
      <c r="K513" t="s">
        <v>76</v>
      </c>
      <c r="L513" t="s">
        <v>77</v>
      </c>
      <c r="M513" t="s">
        <v>78</v>
      </c>
      <c r="N513" t="s">
        <v>58</v>
      </c>
      <c r="O513" t="s">
        <v>59</v>
      </c>
      <c r="P513" t="s">
        <v>60</v>
      </c>
      <c r="Q513" t="s">
        <v>37</v>
      </c>
      <c r="R513" t="s">
        <v>37</v>
      </c>
      <c r="S513" t="s">
        <v>37</v>
      </c>
      <c r="T513" t="s">
        <v>37</v>
      </c>
      <c r="U513" t="s">
        <v>38</v>
      </c>
      <c r="V513" t="s">
        <v>39</v>
      </c>
      <c r="W513" t="s">
        <v>40</v>
      </c>
      <c r="X513" t="s">
        <v>41</v>
      </c>
      <c r="Y513" t="s">
        <v>42</v>
      </c>
      <c r="Z513" t="s">
        <v>37</v>
      </c>
      <c r="AA513" t="s">
        <v>37</v>
      </c>
      <c r="AB513" t="s">
        <v>37</v>
      </c>
      <c r="AC513" t="s">
        <v>2437</v>
      </c>
      <c r="AD513" t="s">
        <v>37</v>
      </c>
      <c r="AE513" t="s">
        <v>37</v>
      </c>
      <c r="AF513" s="19" t="s">
        <v>6343</v>
      </c>
      <c r="AG513" s="19">
        <v>9106038668</v>
      </c>
      <c r="AH513" t="str">
        <f t="shared" si="7"/>
        <v>9106038668-00480100</v>
      </c>
    </row>
    <row r="514" spans="1:34" x14ac:dyDescent="0.25">
      <c r="A514" s="19">
        <v>9106034190</v>
      </c>
      <c r="B514" s="19" t="s">
        <v>6807</v>
      </c>
      <c r="C514">
        <v>11704910</v>
      </c>
      <c r="D514" t="s">
        <v>2438</v>
      </c>
      <c r="E514" t="s">
        <v>2159</v>
      </c>
      <c r="F514" t="s">
        <v>25</v>
      </c>
      <c r="G514" t="s">
        <v>26</v>
      </c>
      <c r="H514" t="s">
        <v>2439</v>
      </c>
      <c r="I514" t="s">
        <v>28</v>
      </c>
      <c r="J514" t="s">
        <v>29</v>
      </c>
      <c r="K514" t="s">
        <v>633</v>
      </c>
      <c r="L514" t="s">
        <v>634</v>
      </c>
      <c r="M514" t="s">
        <v>635</v>
      </c>
      <c r="N514" t="s">
        <v>441</v>
      </c>
      <c r="O514" t="s">
        <v>442</v>
      </c>
      <c r="P514" t="s">
        <v>443</v>
      </c>
      <c r="Q514" t="s">
        <v>82</v>
      </c>
      <c r="R514" t="s">
        <v>37</v>
      </c>
      <c r="S514" t="s">
        <v>37</v>
      </c>
      <c r="T514" t="s">
        <v>37</v>
      </c>
      <c r="U514" t="s">
        <v>38</v>
      </c>
      <c r="V514" t="s">
        <v>39</v>
      </c>
      <c r="W514" t="s">
        <v>40</v>
      </c>
      <c r="X514" t="s">
        <v>41</v>
      </c>
      <c r="Y514" t="s">
        <v>42</v>
      </c>
      <c r="Z514" t="s">
        <v>37</v>
      </c>
      <c r="AA514" t="s">
        <v>37</v>
      </c>
      <c r="AB514" t="s">
        <v>37</v>
      </c>
      <c r="AC514" t="s">
        <v>2440</v>
      </c>
      <c r="AD514" t="s">
        <v>37</v>
      </c>
      <c r="AE514" t="s">
        <v>37</v>
      </c>
      <c r="AF514" s="19" t="s">
        <v>6343</v>
      </c>
      <c r="AG514" s="19">
        <v>9106034190</v>
      </c>
      <c r="AH514" t="str">
        <f t="shared" si="7"/>
        <v>9106034190-00028702</v>
      </c>
    </row>
    <row r="515" spans="1:34" x14ac:dyDescent="0.25">
      <c r="A515" s="19">
        <v>9106037294</v>
      </c>
      <c r="B515" s="19" t="s">
        <v>6955</v>
      </c>
      <c r="C515">
        <v>11706698</v>
      </c>
      <c r="D515" t="s">
        <v>2441</v>
      </c>
      <c r="E515" t="s">
        <v>2159</v>
      </c>
      <c r="F515" t="s">
        <v>25</v>
      </c>
      <c r="G515" t="s">
        <v>26</v>
      </c>
      <c r="H515" t="s">
        <v>2442</v>
      </c>
      <c r="I515" t="s">
        <v>28</v>
      </c>
      <c r="J515" t="s">
        <v>29</v>
      </c>
      <c r="K515" t="s">
        <v>146</v>
      </c>
      <c r="L515" t="s">
        <v>147</v>
      </c>
      <c r="M515" t="s">
        <v>148</v>
      </c>
      <c r="N515" t="s">
        <v>101</v>
      </c>
      <c r="O515" t="s">
        <v>102</v>
      </c>
      <c r="P515" t="s">
        <v>103</v>
      </c>
      <c r="Q515" t="s">
        <v>82</v>
      </c>
      <c r="R515" t="s">
        <v>37</v>
      </c>
      <c r="S515" t="s">
        <v>37</v>
      </c>
      <c r="T515" t="s">
        <v>37</v>
      </c>
      <c r="U515" t="s">
        <v>38</v>
      </c>
      <c r="V515" t="s">
        <v>39</v>
      </c>
      <c r="W515" t="s">
        <v>40</v>
      </c>
      <c r="X515" t="s">
        <v>41</v>
      </c>
      <c r="Y515" t="s">
        <v>42</v>
      </c>
      <c r="Z515" t="s">
        <v>37</v>
      </c>
      <c r="AA515" t="s">
        <v>37</v>
      </c>
      <c r="AB515" t="s">
        <v>37</v>
      </c>
      <c r="AC515" t="s">
        <v>2443</v>
      </c>
      <c r="AD515" t="s">
        <v>37</v>
      </c>
      <c r="AE515" t="s">
        <v>37</v>
      </c>
      <c r="AF515" s="19" t="s">
        <v>6343</v>
      </c>
      <c r="AG515" s="19">
        <v>9106037294</v>
      </c>
      <c r="AH515" t="str">
        <f t="shared" ref="AH515:AH578" si="8">A515&amp;"-"&amp;H515</f>
        <v>9106037294-00033433</v>
      </c>
    </row>
    <row r="516" spans="1:34" x14ac:dyDescent="0.25">
      <c r="A516" s="19">
        <v>9106037382</v>
      </c>
      <c r="B516" s="19" t="s">
        <v>6958</v>
      </c>
      <c r="C516">
        <v>11706700</v>
      </c>
      <c r="D516" t="s">
        <v>2444</v>
      </c>
      <c r="E516" t="s">
        <v>2159</v>
      </c>
      <c r="F516" t="s">
        <v>25</v>
      </c>
      <c r="G516" t="s">
        <v>26</v>
      </c>
      <c r="H516" t="s">
        <v>2445</v>
      </c>
      <c r="I516" t="s">
        <v>28</v>
      </c>
      <c r="J516" t="s">
        <v>29</v>
      </c>
      <c r="K516" t="s">
        <v>146</v>
      </c>
      <c r="L516" t="s">
        <v>147</v>
      </c>
      <c r="M516" t="s">
        <v>148</v>
      </c>
      <c r="N516" t="s">
        <v>101</v>
      </c>
      <c r="O516" t="s">
        <v>102</v>
      </c>
      <c r="P516" t="s">
        <v>103</v>
      </c>
      <c r="Q516" t="s">
        <v>82</v>
      </c>
      <c r="R516" t="s">
        <v>37</v>
      </c>
      <c r="S516" t="s">
        <v>37</v>
      </c>
      <c r="T516" t="s">
        <v>37</v>
      </c>
      <c r="U516" t="s">
        <v>38</v>
      </c>
      <c r="V516" t="s">
        <v>39</v>
      </c>
      <c r="W516" t="s">
        <v>40</v>
      </c>
      <c r="X516" t="s">
        <v>41</v>
      </c>
      <c r="Y516" t="s">
        <v>42</v>
      </c>
      <c r="Z516" t="s">
        <v>37</v>
      </c>
      <c r="AA516" t="s">
        <v>37</v>
      </c>
      <c r="AB516" t="s">
        <v>37</v>
      </c>
      <c r="AC516" t="s">
        <v>2446</v>
      </c>
      <c r="AD516" t="s">
        <v>37</v>
      </c>
      <c r="AE516" t="s">
        <v>37</v>
      </c>
      <c r="AF516" s="19" t="s">
        <v>6343</v>
      </c>
      <c r="AG516" s="19">
        <v>9106037382</v>
      </c>
      <c r="AH516" t="str">
        <f t="shared" si="8"/>
        <v>9106037382-00033434</v>
      </c>
    </row>
    <row r="517" spans="1:34" x14ac:dyDescent="0.25">
      <c r="A517" s="19">
        <v>9106033741</v>
      </c>
      <c r="B517" s="19" t="s">
        <v>6797</v>
      </c>
      <c r="C517">
        <v>11707563</v>
      </c>
      <c r="D517" t="s">
        <v>2447</v>
      </c>
      <c r="E517" t="s">
        <v>2159</v>
      </c>
      <c r="F517" t="s">
        <v>25</v>
      </c>
      <c r="G517" t="s">
        <v>26</v>
      </c>
      <c r="H517" t="s">
        <v>2448</v>
      </c>
      <c r="I517" t="s">
        <v>28</v>
      </c>
      <c r="J517" t="s">
        <v>29</v>
      </c>
      <c r="K517" t="s">
        <v>305</v>
      </c>
      <c r="L517" t="s">
        <v>306</v>
      </c>
      <c r="M517" t="s">
        <v>307</v>
      </c>
      <c r="N517" t="s">
        <v>983</v>
      </c>
      <c r="O517" t="s">
        <v>984</v>
      </c>
      <c r="P517" t="s">
        <v>985</v>
      </c>
      <c r="Q517" t="s">
        <v>37</v>
      </c>
      <c r="R517" t="s">
        <v>37</v>
      </c>
      <c r="S517" t="s">
        <v>37</v>
      </c>
      <c r="T517" t="s">
        <v>37</v>
      </c>
      <c r="U517" t="s">
        <v>38</v>
      </c>
      <c r="V517" t="s">
        <v>39</v>
      </c>
      <c r="W517" t="s">
        <v>40</v>
      </c>
      <c r="X517" t="s">
        <v>41</v>
      </c>
      <c r="Y517" t="s">
        <v>42</v>
      </c>
      <c r="Z517" t="s">
        <v>37</v>
      </c>
      <c r="AA517" t="s">
        <v>37</v>
      </c>
      <c r="AB517" t="s">
        <v>37</v>
      </c>
      <c r="AC517" t="s">
        <v>2449</v>
      </c>
      <c r="AD517" t="s">
        <v>37</v>
      </c>
      <c r="AE517" t="s">
        <v>37</v>
      </c>
      <c r="AF517" s="19" t="s">
        <v>6343</v>
      </c>
      <c r="AG517" s="19">
        <v>9106033741</v>
      </c>
      <c r="AH517" t="str">
        <f t="shared" si="8"/>
        <v>9106033741-00009507</v>
      </c>
    </row>
    <row r="518" spans="1:34" x14ac:dyDescent="0.25">
      <c r="A518" s="19">
        <v>9106036657</v>
      </c>
      <c r="B518" s="19" t="s">
        <v>6916</v>
      </c>
      <c r="C518">
        <v>11708176</v>
      </c>
      <c r="D518" t="s">
        <v>2450</v>
      </c>
      <c r="E518" t="s">
        <v>2159</v>
      </c>
      <c r="F518" t="s">
        <v>25</v>
      </c>
      <c r="G518" t="s">
        <v>26</v>
      </c>
      <c r="H518" t="s">
        <v>2451</v>
      </c>
      <c r="I518" t="s">
        <v>28</v>
      </c>
      <c r="J518" t="s">
        <v>29</v>
      </c>
      <c r="K518" t="s">
        <v>2452</v>
      </c>
      <c r="L518" t="s">
        <v>2453</v>
      </c>
      <c r="M518" t="s">
        <v>2454</v>
      </c>
      <c r="N518" t="s">
        <v>33</v>
      </c>
      <c r="O518" t="s">
        <v>34</v>
      </c>
      <c r="P518" t="s">
        <v>35</v>
      </c>
      <c r="Q518" t="s">
        <v>36</v>
      </c>
      <c r="R518" t="s">
        <v>37</v>
      </c>
      <c r="S518" t="s">
        <v>37</v>
      </c>
      <c r="T518" t="s">
        <v>37</v>
      </c>
      <c r="U518" t="s">
        <v>38</v>
      </c>
      <c r="V518" t="s">
        <v>39</v>
      </c>
      <c r="W518" t="s">
        <v>40</v>
      </c>
      <c r="X518" t="s">
        <v>41</v>
      </c>
      <c r="Y518" t="s">
        <v>42</v>
      </c>
      <c r="Z518" t="s">
        <v>37</v>
      </c>
      <c r="AA518" t="s">
        <v>37</v>
      </c>
      <c r="AB518" t="s">
        <v>37</v>
      </c>
      <c r="AC518" t="s">
        <v>2455</v>
      </c>
      <c r="AD518" t="s">
        <v>37</v>
      </c>
      <c r="AE518" t="s">
        <v>37</v>
      </c>
      <c r="AF518" s="19" t="s">
        <v>6343</v>
      </c>
      <c r="AG518" s="19">
        <v>9106036657</v>
      </c>
      <c r="AH518" t="str">
        <f t="shared" si="8"/>
        <v>9106036657-00159315</v>
      </c>
    </row>
    <row r="519" spans="1:34" x14ac:dyDescent="0.25">
      <c r="A519" s="19">
        <v>9106037788</v>
      </c>
      <c r="B519" s="19" t="s">
        <v>6974</v>
      </c>
      <c r="C519">
        <v>11708973</v>
      </c>
      <c r="D519" t="s">
        <v>2456</v>
      </c>
      <c r="E519" t="s">
        <v>2159</v>
      </c>
      <c r="F519" t="s">
        <v>25</v>
      </c>
      <c r="G519" t="s">
        <v>26</v>
      </c>
      <c r="H519" t="s">
        <v>2457</v>
      </c>
      <c r="I519" t="s">
        <v>28</v>
      </c>
      <c r="J519" t="s">
        <v>29</v>
      </c>
      <c r="K519" t="s">
        <v>146</v>
      </c>
      <c r="L519" t="s">
        <v>147</v>
      </c>
      <c r="M519" t="s">
        <v>148</v>
      </c>
      <c r="N519" t="s">
        <v>338</v>
      </c>
      <c r="O519" t="s">
        <v>339</v>
      </c>
      <c r="P519" t="s">
        <v>340</v>
      </c>
      <c r="Q519" t="s">
        <v>36</v>
      </c>
      <c r="R519" t="s">
        <v>37</v>
      </c>
      <c r="S519" t="s">
        <v>37</v>
      </c>
      <c r="T519" t="s">
        <v>37</v>
      </c>
      <c r="U519" t="s">
        <v>38</v>
      </c>
      <c r="V519" t="s">
        <v>39</v>
      </c>
      <c r="W519" t="s">
        <v>40</v>
      </c>
      <c r="X519" t="s">
        <v>41</v>
      </c>
      <c r="Y519" t="s">
        <v>42</v>
      </c>
      <c r="Z519" t="s">
        <v>37</v>
      </c>
      <c r="AA519" t="s">
        <v>37</v>
      </c>
      <c r="AB519" t="s">
        <v>37</v>
      </c>
      <c r="AC519" t="s">
        <v>2458</v>
      </c>
      <c r="AD519" t="s">
        <v>37</v>
      </c>
      <c r="AE519" t="s">
        <v>37</v>
      </c>
      <c r="AF519" s="19" t="s">
        <v>6343</v>
      </c>
      <c r="AG519" s="19">
        <v>9106037788</v>
      </c>
      <c r="AH519" t="str">
        <f t="shared" si="8"/>
        <v>9106037788-00025860</v>
      </c>
    </row>
    <row r="520" spans="1:34" x14ac:dyDescent="0.25">
      <c r="A520" s="19">
        <v>9106035428</v>
      </c>
      <c r="B520" s="19" t="s">
        <v>6853</v>
      </c>
      <c r="C520">
        <v>11707192</v>
      </c>
      <c r="D520" t="s">
        <v>2459</v>
      </c>
      <c r="E520" t="s">
        <v>2159</v>
      </c>
      <c r="F520" t="s">
        <v>25</v>
      </c>
      <c r="G520" t="s">
        <v>26</v>
      </c>
      <c r="H520" t="s">
        <v>2460</v>
      </c>
      <c r="I520" t="s">
        <v>28</v>
      </c>
      <c r="J520" t="s">
        <v>29</v>
      </c>
      <c r="K520" t="s">
        <v>1751</v>
      </c>
      <c r="L520" t="s">
        <v>1752</v>
      </c>
      <c r="M520" t="s">
        <v>1753</v>
      </c>
      <c r="N520" t="s">
        <v>110</v>
      </c>
      <c r="O520" t="s">
        <v>111</v>
      </c>
      <c r="P520" t="s">
        <v>112</v>
      </c>
      <c r="Q520" t="s">
        <v>37</v>
      </c>
      <c r="R520" t="s">
        <v>37</v>
      </c>
      <c r="S520" t="s">
        <v>37</v>
      </c>
      <c r="T520" t="s">
        <v>37</v>
      </c>
      <c r="U520" t="s">
        <v>38</v>
      </c>
      <c r="V520" t="s">
        <v>39</v>
      </c>
      <c r="W520" t="s">
        <v>40</v>
      </c>
      <c r="X520" t="s">
        <v>41</v>
      </c>
      <c r="Y520" t="s">
        <v>42</v>
      </c>
      <c r="Z520" t="s">
        <v>37</v>
      </c>
      <c r="AA520" t="s">
        <v>37</v>
      </c>
      <c r="AB520" t="s">
        <v>37</v>
      </c>
      <c r="AC520" t="s">
        <v>2461</v>
      </c>
      <c r="AD520" t="s">
        <v>37</v>
      </c>
      <c r="AE520" t="s">
        <v>37</v>
      </c>
      <c r="AF520" s="19" t="s">
        <v>6343</v>
      </c>
      <c r="AG520" s="19">
        <v>9106035428</v>
      </c>
      <c r="AH520" t="str">
        <f t="shared" si="8"/>
        <v>9106035428-00080457</v>
      </c>
    </row>
    <row r="521" spans="1:34" x14ac:dyDescent="0.25">
      <c r="A521" s="19">
        <v>9106038641</v>
      </c>
      <c r="B521" s="19" t="s">
        <v>7000</v>
      </c>
      <c r="C521">
        <v>11705546</v>
      </c>
      <c r="D521" t="s">
        <v>2462</v>
      </c>
      <c r="E521" t="s">
        <v>2159</v>
      </c>
      <c r="F521" t="s">
        <v>25</v>
      </c>
      <c r="G521" t="s">
        <v>26</v>
      </c>
      <c r="H521" t="s">
        <v>2463</v>
      </c>
      <c r="I521" t="s">
        <v>28</v>
      </c>
      <c r="J521" t="s">
        <v>29</v>
      </c>
      <c r="K521" t="s">
        <v>152</v>
      </c>
      <c r="L521" t="s">
        <v>153</v>
      </c>
      <c r="M521" t="s">
        <v>154</v>
      </c>
      <c r="N521" t="s">
        <v>577</v>
      </c>
      <c r="O521" t="s">
        <v>578</v>
      </c>
      <c r="P521" t="s">
        <v>579</v>
      </c>
      <c r="Q521" t="s">
        <v>37</v>
      </c>
      <c r="R521" t="s">
        <v>37</v>
      </c>
      <c r="S521" t="s">
        <v>37</v>
      </c>
      <c r="T521" t="s">
        <v>37</v>
      </c>
      <c r="U521" t="s">
        <v>38</v>
      </c>
      <c r="V521" t="s">
        <v>39</v>
      </c>
      <c r="W521" t="s">
        <v>40</v>
      </c>
      <c r="X521" t="s">
        <v>41</v>
      </c>
      <c r="Y521" t="s">
        <v>42</v>
      </c>
      <c r="Z521" t="s">
        <v>37</v>
      </c>
      <c r="AA521" t="s">
        <v>37</v>
      </c>
      <c r="AB521" t="s">
        <v>37</v>
      </c>
      <c r="AC521" t="s">
        <v>2464</v>
      </c>
      <c r="AD521" t="s">
        <v>37</v>
      </c>
      <c r="AE521" t="s">
        <v>37</v>
      </c>
      <c r="AF521" s="19" t="s">
        <v>6343</v>
      </c>
      <c r="AG521" s="19">
        <v>9106038641</v>
      </c>
      <c r="AH521" t="str">
        <f t="shared" si="8"/>
        <v>9106038641-00008135</v>
      </c>
    </row>
    <row r="522" spans="1:34" x14ac:dyDescent="0.25">
      <c r="A522" s="19">
        <v>9106033665</v>
      </c>
      <c r="B522" s="19" t="s">
        <v>6793</v>
      </c>
      <c r="C522">
        <v>11705642</v>
      </c>
      <c r="D522" t="s">
        <v>2465</v>
      </c>
      <c r="E522" t="s">
        <v>2159</v>
      </c>
      <c r="F522" t="s">
        <v>25</v>
      </c>
      <c r="G522" t="s">
        <v>26</v>
      </c>
      <c r="H522" t="s">
        <v>2466</v>
      </c>
      <c r="I522" t="s">
        <v>28</v>
      </c>
      <c r="J522" t="s">
        <v>29</v>
      </c>
      <c r="K522" t="s">
        <v>146</v>
      </c>
      <c r="L522" t="s">
        <v>147</v>
      </c>
      <c r="M522" t="s">
        <v>148</v>
      </c>
      <c r="N522" t="s">
        <v>2305</v>
      </c>
      <c r="O522" t="s">
        <v>2306</v>
      </c>
      <c r="P522" t="s">
        <v>2307</v>
      </c>
      <c r="Q522" t="s">
        <v>82</v>
      </c>
      <c r="R522" t="s">
        <v>37</v>
      </c>
      <c r="S522" t="s">
        <v>37</v>
      </c>
      <c r="T522" t="s">
        <v>37</v>
      </c>
      <c r="U522" t="s">
        <v>38</v>
      </c>
      <c r="V522" t="s">
        <v>39</v>
      </c>
      <c r="W522" t="s">
        <v>40</v>
      </c>
      <c r="X522" t="s">
        <v>41</v>
      </c>
      <c r="Y522" t="s">
        <v>42</v>
      </c>
      <c r="Z522" t="s">
        <v>37</v>
      </c>
      <c r="AA522" t="s">
        <v>37</v>
      </c>
      <c r="AB522" t="s">
        <v>37</v>
      </c>
      <c r="AC522" t="s">
        <v>2467</v>
      </c>
      <c r="AD522" t="s">
        <v>37</v>
      </c>
      <c r="AE522" t="s">
        <v>37</v>
      </c>
      <c r="AF522" s="19" t="s">
        <v>6343</v>
      </c>
      <c r="AG522" s="19">
        <v>9106033665</v>
      </c>
      <c r="AH522" t="str">
        <f t="shared" si="8"/>
        <v>9106033665-00004350</v>
      </c>
    </row>
    <row r="523" spans="1:34" x14ac:dyDescent="0.25">
      <c r="A523" s="19">
        <v>9106034397</v>
      </c>
      <c r="B523" s="19" t="s">
        <v>6811</v>
      </c>
      <c r="C523">
        <v>11707108</v>
      </c>
      <c r="D523" t="s">
        <v>2468</v>
      </c>
      <c r="E523" t="s">
        <v>2159</v>
      </c>
      <c r="F523" t="s">
        <v>25</v>
      </c>
      <c r="G523" t="s">
        <v>26</v>
      </c>
      <c r="H523" t="s">
        <v>2469</v>
      </c>
      <c r="I523" t="s">
        <v>28</v>
      </c>
      <c r="J523" t="s">
        <v>29</v>
      </c>
      <c r="K523" t="s">
        <v>134</v>
      </c>
      <c r="L523" t="s">
        <v>135</v>
      </c>
      <c r="M523" t="s">
        <v>136</v>
      </c>
      <c r="N523" t="s">
        <v>110</v>
      </c>
      <c r="O523" t="s">
        <v>111</v>
      </c>
      <c r="P523" t="s">
        <v>112</v>
      </c>
      <c r="Q523" t="s">
        <v>37</v>
      </c>
      <c r="R523" t="s">
        <v>37</v>
      </c>
      <c r="S523" t="s">
        <v>37</v>
      </c>
      <c r="T523" t="s">
        <v>37</v>
      </c>
      <c r="U523" t="s">
        <v>38</v>
      </c>
      <c r="V523" t="s">
        <v>39</v>
      </c>
      <c r="W523" t="s">
        <v>40</v>
      </c>
      <c r="X523" t="s">
        <v>41</v>
      </c>
      <c r="Y523" t="s">
        <v>42</v>
      </c>
      <c r="Z523" t="s">
        <v>37</v>
      </c>
      <c r="AA523" t="s">
        <v>37</v>
      </c>
      <c r="AB523" t="s">
        <v>37</v>
      </c>
      <c r="AC523" t="s">
        <v>2470</v>
      </c>
      <c r="AD523" t="s">
        <v>37</v>
      </c>
      <c r="AE523" t="s">
        <v>37</v>
      </c>
      <c r="AF523" s="19" t="s">
        <v>6343</v>
      </c>
      <c r="AG523" s="19">
        <v>9106034397</v>
      </c>
      <c r="AH523" t="str">
        <f t="shared" si="8"/>
        <v>9106034397-00080373</v>
      </c>
    </row>
    <row r="524" spans="1:34" x14ac:dyDescent="0.25">
      <c r="A524" s="19">
        <v>9106038642</v>
      </c>
      <c r="B524" s="19" t="s">
        <v>7001</v>
      </c>
      <c r="C524">
        <v>11705547</v>
      </c>
      <c r="D524" t="s">
        <v>2471</v>
      </c>
      <c r="E524" t="s">
        <v>2159</v>
      </c>
      <c r="F524" t="s">
        <v>25</v>
      </c>
      <c r="G524" t="s">
        <v>26</v>
      </c>
      <c r="H524" t="s">
        <v>2472</v>
      </c>
      <c r="I524" t="s">
        <v>28</v>
      </c>
      <c r="J524" t="s">
        <v>29</v>
      </c>
      <c r="K524" t="s">
        <v>368</v>
      </c>
      <c r="L524" t="s">
        <v>369</v>
      </c>
      <c r="M524" t="s">
        <v>370</v>
      </c>
      <c r="N524" t="s">
        <v>577</v>
      </c>
      <c r="O524" t="s">
        <v>578</v>
      </c>
      <c r="P524" t="s">
        <v>579</v>
      </c>
      <c r="Q524" t="s">
        <v>37</v>
      </c>
      <c r="R524" t="s">
        <v>37</v>
      </c>
      <c r="S524" t="s">
        <v>37</v>
      </c>
      <c r="T524" t="s">
        <v>37</v>
      </c>
      <c r="U524" t="s">
        <v>38</v>
      </c>
      <c r="V524" t="s">
        <v>39</v>
      </c>
      <c r="W524" t="s">
        <v>40</v>
      </c>
      <c r="X524" t="s">
        <v>41</v>
      </c>
      <c r="Y524" t="s">
        <v>42</v>
      </c>
      <c r="Z524" t="s">
        <v>37</v>
      </c>
      <c r="AA524" t="s">
        <v>37</v>
      </c>
      <c r="AB524" t="s">
        <v>37</v>
      </c>
      <c r="AC524" t="s">
        <v>2473</v>
      </c>
      <c r="AD524" t="s">
        <v>37</v>
      </c>
      <c r="AE524" t="s">
        <v>37</v>
      </c>
      <c r="AF524" s="19" t="s">
        <v>6343</v>
      </c>
      <c r="AG524" s="19">
        <v>9106038642</v>
      </c>
      <c r="AH524" t="str">
        <f t="shared" si="8"/>
        <v>9106038642-00008136</v>
      </c>
    </row>
    <row r="525" spans="1:34" x14ac:dyDescent="0.25">
      <c r="A525" s="19">
        <v>9106035925</v>
      </c>
      <c r="B525" s="19" t="s">
        <v>6891</v>
      </c>
      <c r="C525">
        <v>11706922</v>
      </c>
      <c r="D525" t="s">
        <v>2474</v>
      </c>
      <c r="E525" t="s">
        <v>2159</v>
      </c>
      <c r="F525" t="s">
        <v>25</v>
      </c>
      <c r="G525" t="s">
        <v>26</v>
      </c>
      <c r="H525" t="s">
        <v>2475</v>
      </c>
      <c r="I525" t="s">
        <v>28</v>
      </c>
      <c r="J525" t="s">
        <v>29</v>
      </c>
      <c r="K525" t="s">
        <v>146</v>
      </c>
      <c r="L525" t="s">
        <v>147</v>
      </c>
      <c r="M525" t="s">
        <v>148</v>
      </c>
      <c r="N525" t="s">
        <v>465</v>
      </c>
      <c r="O525" t="s">
        <v>466</v>
      </c>
      <c r="P525" t="s">
        <v>467</v>
      </c>
      <c r="Q525" t="s">
        <v>468</v>
      </c>
      <c r="R525" t="s">
        <v>37</v>
      </c>
      <c r="S525" t="s">
        <v>37</v>
      </c>
      <c r="T525" t="s">
        <v>37</v>
      </c>
      <c r="U525" t="s">
        <v>38</v>
      </c>
      <c r="V525" t="s">
        <v>39</v>
      </c>
      <c r="W525" t="s">
        <v>40</v>
      </c>
      <c r="X525" t="s">
        <v>41</v>
      </c>
      <c r="Y525" t="s">
        <v>42</v>
      </c>
      <c r="Z525" t="s">
        <v>37</v>
      </c>
      <c r="AA525" t="s">
        <v>37</v>
      </c>
      <c r="AB525" t="s">
        <v>37</v>
      </c>
      <c r="AC525" t="s">
        <v>2476</v>
      </c>
      <c r="AD525" t="s">
        <v>37</v>
      </c>
      <c r="AE525" t="s">
        <v>37</v>
      </c>
      <c r="AF525" s="19" t="s">
        <v>6343</v>
      </c>
      <c r="AG525" s="19">
        <v>9106035925</v>
      </c>
      <c r="AH525" t="str">
        <f t="shared" si="8"/>
        <v>9106035925-00014870</v>
      </c>
    </row>
    <row r="526" spans="1:34" x14ac:dyDescent="0.25">
      <c r="A526" s="19">
        <v>9106036023</v>
      </c>
      <c r="B526" s="19" t="s">
        <v>6898</v>
      </c>
      <c r="C526">
        <v>11704815</v>
      </c>
      <c r="D526" t="s">
        <v>2477</v>
      </c>
      <c r="E526" t="s">
        <v>2159</v>
      </c>
      <c r="F526" t="s">
        <v>25</v>
      </c>
      <c r="G526" t="s">
        <v>26</v>
      </c>
      <c r="H526" t="s">
        <v>2478</v>
      </c>
      <c r="I526" t="s">
        <v>28</v>
      </c>
      <c r="J526" t="s">
        <v>29</v>
      </c>
      <c r="K526" t="s">
        <v>146</v>
      </c>
      <c r="L526" t="s">
        <v>147</v>
      </c>
      <c r="M526" t="s">
        <v>148</v>
      </c>
      <c r="N526" t="s">
        <v>374</v>
      </c>
      <c r="O526" t="s">
        <v>375</v>
      </c>
      <c r="P526" t="s">
        <v>376</v>
      </c>
      <c r="Q526" t="s">
        <v>377</v>
      </c>
      <c r="R526" t="s">
        <v>37</v>
      </c>
      <c r="S526" t="s">
        <v>37</v>
      </c>
      <c r="T526" t="s">
        <v>37</v>
      </c>
      <c r="U526" t="s">
        <v>38</v>
      </c>
      <c r="V526" t="s">
        <v>39</v>
      </c>
      <c r="W526" t="s">
        <v>40</v>
      </c>
      <c r="X526" t="s">
        <v>41</v>
      </c>
      <c r="Y526" t="s">
        <v>42</v>
      </c>
      <c r="Z526" t="s">
        <v>37</v>
      </c>
      <c r="AA526" t="s">
        <v>37</v>
      </c>
      <c r="AB526" t="s">
        <v>37</v>
      </c>
      <c r="AC526" t="s">
        <v>2479</v>
      </c>
      <c r="AD526" t="s">
        <v>37</v>
      </c>
      <c r="AE526" t="s">
        <v>37</v>
      </c>
      <c r="AF526" s="19" t="s">
        <v>6343</v>
      </c>
      <c r="AG526" s="19">
        <v>9106036023</v>
      </c>
      <c r="AH526" t="str">
        <f t="shared" si="8"/>
        <v>9106036023-00018665</v>
      </c>
    </row>
    <row r="527" spans="1:34" x14ac:dyDescent="0.25">
      <c r="A527" s="19">
        <v>9106035775</v>
      </c>
      <c r="B527" s="19" t="s">
        <v>6880</v>
      </c>
      <c r="C527">
        <v>11706628</v>
      </c>
      <c r="D527" t="s">
        <v>2480</v>
      </c>
      <c r="E527" t="s">
        <v>2159</v>
      </c>
      <c r="F527" t="s">
        <v>25</v>
      </c>
      <c r="G527" t="s">
        <v>26</v>
      </c>
      <c r="H527" t="s">
        <v>2481</v>
      </c>
      <c r="I527" t="s">
        <v>28</v>
      </c>
      <c r="J527" t="s">
        <v>29</v>
      </c>
      <c r="K527" t="s">
        <v>167</v>
      </c>
      <c r="L527" t="s">
        <v>168</v>
      </c>
      <c r="M527" t="s">
        <v>169</v>
      </c>
      <c r="N527" t="s">
        <v>101</v>
      </c>
      <c r="O527" t="s">
        <v>102</v>
      </c>
      <c r="P527" t="s">
        <v>103</v>
      </c>
      <c r="Q527" t="s">
        <v>82</v>
      </c>
      <c r="R527" t="s">
        <v>37</v>
      </c>
      <c r="S527" t="s">
        <v>37</v>
      </c>
      <c r="T527" t="s">
        <v>37</v>
      </c>
      <c r="U527" t="s">
        <v>38</v>
      </c>
      <c r="V527" t="s">
        <v>39</v>
      </c>
      <c r="W527" t="s">
        <v>40</v>
      </c>
      <c r="X527" t="s">
        <v>41</v>
      </c>
      <c r="Y527" t="s">
        <v>42</v>
      </c>
      <c r="Z527" t="s">
        <v>37</v>
      </c>
      <c r="AA527" t="s">
        <v>37</v>
      </c>
      <c r="AB527" t="s">
        <v>37</v>
      </c>
      <c r="AC527" t="s">
        <v>2482</v>
      </c>
      <c r="AD527" t="s">
        <v>37</v>
      </c>
      <c r="AE527" t="s">
        <v>37</v>
      </c>
      <c r="AF527" s="19" t="s">
        <v>6343</v>
      </c>
      <c r="AG527" s="19">
        <v>9106035775</v>
      </c>
      <c r="AH527" t="str">
        <f t="shared" si="8"/>
        <v>9106035775-00033394</v>
      </c>
    </row>
    <row r="528" spans="1:34" x14ac:dyDescent="0.25">
      <c r="A528" s="19">
        <v>9106037543</v>
      </c>
      <c r="B528" s="19" t="s">
        <v>6966</v>
      </c>
      <c r="C528">
        <v>11707554</v>
      </c>
      <c r="D528" t="s">
        <v>2483</v>
      </c>
      <c r="E528" t="s">
        <v>2159</v>
      </c>
      <c r="F528" t="s">
        <v>25</v>
      </c>
      <c r="G528" t="s">
        <v>26</v>
      </c>
      <c r="H528" t="s">
        <v>2484</v>
      </c>
      <c r="I528" t="s">
        <v>28</v>
      </c>
      <c r="J528" t="s">
        <v>29</v>
      </c>
      <c r="K528" t="s">
        <v>1681</v>
      </c>
      <c r="L528" t="s">
        <v>1682</v>
      </c>
      <c r="M528" t="s">
        <v>1683</v>
      </c>
      <c r="N528" t="s">
        <v>502</v>
      </c>
      <c r="O528" t="s">
        <v>503</v>
      </c>
      <c r="P528" t="s">
        <v>504</v>
      </c>
      <c r="Q528" t="s">
        <v>37</v>
      </c>
      <c r="R528" t="s">
        <v>37</v>
      </c>
      <c r="S528" t="s">
        <v>37</v>
      </c>
      <c r="T528" t="s">
        <v>37</v>
      </c>
      <c r="U528" t="s">
        <v>38</v>
      </c>
      <c r="V528" t="s">
        <v>39</v>
      </c>
      <c r="W528" t="s">
        <v>40</v>
      </c>
      <c r="X528" t="s">
        <v>41</v>
      </c>
      <c r="Y528" t="s">
        <v>42</v>
      </c>
      <c r="Z528" t="s">
        <v>37</v>
      </c>
      <c r="AA528" t="s">
        <v>37</v>
      </c>
      <c r="AB528" t="s">
        <v>37</v>
      </c>
      <c r="AC528" t="s">
        <v>2485</v>
      </c>
      <c r="AD528" t="s">
        <v>37</v>
      </c>
      <c r="AE528" t="s">
        <v>37</v>
      </c>
      <c r="AF528" s="19" t="s">
        <v>6343</v>
      </c>
      <c r="AG528" s="19">
        <v>9106037543</v>
      </c>
      <c r="AH528" t="str">
        <f t="shared" si="8"/>
        <v>9106037543-00010017</v>
      </c>
    </row>
    <row r="529" spans="1:34" x14ac:dyDescent="0.25">
      <c r="A529" s="19">
        <v>9106036664</v>
      </c>
      <c r="B529" s="19" t="s">
        <v>6920</v>
      </c>
      <c r="C529">
        <v>11705090</v>
      </c>
      <c r="D529" t="s">
        <v>2486</v>
      </c>
      <c r="E529" t="s">
        <v>2159</v>
      </c>
      <c r="F529" t="s">
        <v>25</v>
      </c>
      <c r="G529" t="s">
        <v>26</v>
      </c>
      <c r="H529" t="s">
        <v>2487</v>
      </c>
      <c r="I529" t="s">
        <v>28</v>
      </c>
      <c r="J529" t="s">
        <v>29</v>
      </c>
      <c r="K529" t="s">
        <v>657</v>
      </c>
      <c r="L529" t="s">
        <v>658</v>
      </c>
      <c r="M529" t="s">
        <v>659</v>
      </c>
      <c r="N529" t="s">
        <v>759</v>
      </c>
      <c r="O529" t="s">
        <v>760</v>
      </c>
      <c r="P529" t="s">
        <v>761</v>
      </c>
      <c r="Q529" t="s">
        <v>37</v>
      </c>
      <c r="R529" t="s">
        <v>37</v>
      </c>
      <c r="S529" t="s">
        <v>37</v>
      </c>
      <c r="T529" t="s">
        <v>37</v>
      </c>
      <c r="U529" t="s">
        <v>38</v>
      </c>
      <c r="V529" t="s">
        <v>39</v>
      </c>
      <c r="W529" t="s">
        <v>40</v>
      </c>
      <c r="X529" t="s">
        <v>41</v>
      </c>
      <c r="Y529" t="s">
        <v>42</v>
      </c>
      <c r="Z529" t="s">
        <v>37</v>
      </c>
      <c r="AA529" t="s">
        <v>37</v>
      </c>
      <c r="AB529" t="s">
        <v>37</v>
      </c>
      <c r="AC529" t="s">
        <v>2488</v>
      </c>
      <c r="AD529" t="s">
        <v>37</v>
      </c>
      <c r="AE529" t="s">
        <v>37</v>
      </c>
      <c r="AF529" s="19" t="s">
        <v>6343</v>
      </c>
      <c r="AG529" s="19">
        <v>9106036664</v>
      </c>
      <c r="AH529" t="str">
        <f t="shared" si="8"/>
        <v>9106036664-00014920</v>
      </c>
    </row>
    <row r="530" spans="1:34" x14ac:dyDescent="0.25">
      <c r="A530" s="19">
        <v>9106036105</v>
      </c>
      <c r="B530" s="19" t="s">
        <v>6900</v>
      </c>
      <c r="C530">
        <v>11705182</v>
      </c>
      <c r="D530" t="s">
        <v>2489</v>
      </c>
      <c r="E530" t="s">
        <v>2159</v>
      </c>
      <c r="F530" t="s">
        <v>25</v>
      </c>
      <c r="G530" t="s">
        <v>26</v>
      </c>
      <c r="H530" t="s">
        <v>2490</v>
      </c>
      <c r="I530" t="s">
        <v>28</v>
      </c>
      <c r="J530" t="s">
        <v>29</v>
      </c>
      <c r="K530" t="s">
        <v>2491</v>
      </c>
      <c r="L530" t="s">
        <v>2492</v>
      </c>
      <c r="M530" t="s">
        <v>2493</v>
      </c>
      <c r="N530" t="s">
        <v>257</v>
      </c>
      <c r="O530" t="s">
        <v>258</v>
      </c>
      <c r="P530" t="s">
        <v>259</v>
      </c>
      <c r="Q530" t="s">
        <v>37</v>
      </c>
      <c r="R530" t="s">
        <v>37</v>
      </c>
      <c r="S530" t="s">
        <v>37</v>
      </c>
      <c r="T530" t="s">
        <v>37</v>
      </c>
      <c r="U530" t="s">
        <v>38</v>
      </c>
      <c r="V530" t="s">
        <v>39</v>
      </c>
      <c r="W530" t="s">
        <v>40</v>
      </c>
      <c r="X530" t="s">
        <v>41</v>
      </c>
      <c r="Y530" t="s">
        <v>42</v>
      </c>
      <c r="Z530" t="s">
        <v>37</v>
      </c>
      <c r="AA530" t="s">
        <v>37</v>
      </c>
      <c r="AB530" t="s">
        <v>37</v>
      </c>
      <c r="AC530" t="s">
        <v>2494</v>
      </c>
      <c r="AD530" t="s">
        <v>37</v>
      </c>
      <c r="AE530" t="s">
        <v>37</v>
      </c>
      <c r="AF530" s="19" t="s">
        <v>6343</v>
      </c>
      <c r="AG530" s="19">
        <v>9106036105</v>
      </c>
      <c r="AH530" t="str">
        <f t="shared" si="8"/>
        <v>9106036105-00035254</v>
      </c>
    </row>
    <row r="531" spans="1:34" x14ac:dyDescent="0.25">
      <c r="A531" s="19">
        <v>9106036794</v>
      </c>
      <c r="B531" s="19" t="s">
        <v>6930</v>
      </c>
      <c r="C531">
        <v>11707648</v>
      </c>
      <c r="D531" t="s">
        <v>2495</v>
      </c>
      <c r="E531" t="s">
        <v>2159</v>
      </c>
      <c r="F531" t="s">
        <v>25</v>
      </c>
      <c r="G531" t="s">
        <v>26</v>
      </c>
      <c r="H531" t="s">
        <v>2496</v>
      </c>
      <c r="I531" t="s">
        <v>28</v>
      </c>
      <c r="J531" t="s">
        <v>29</v>
      </c>
      <c r="K531" t="s">
        <v>2497</v>
      </c>
      <c r="L531" t="s">
        <v>2498</v>
      </c>
      <c r="M531" t="s">
        <v>2499</v>
      </c>
      <c r="N531" t="s">
        <v>350</v>
      </c>
      <c r="O531" t="s">
        <v>351</v>
      </c>
      <c r="P531" t="s">
        <v>352</v>
      </c>
      <c r="Q531" t="s">
        <v>37</v>
      </c>
      <c r="R531" t="s">
        <v>37</v>
      </c>
      <c r="S531" t="s">
        <v>37</v>
      </c>
      <c r="T531" t="s">
        <v>37</v>
      </c>
      <c r="U531" t="s">
        <v>38</v>
      </c>
      <c r="V531" t="s">
        <v>39</v>
      </c>
      <c r="W531" t="s">
        <v>40</v>
      </c>
      <c r="X531" t="s">
        <v>41</v>
      </c>
      <c r="Y531" t="s">
        <v>42</v>
      </c>
      <c r="Z531" t="s">
        <v>37</v>
      </c>
      <c r="AA531" t="s">
        <v>37</v>
      </c>
      <c r="AB531" t="s">
        <v>37</v>
      </c>
      <c r="AC531" t="s">
        <v>2500</v>
      </c>
      <c r="AD531" t="s">
        <v>37</v>
      </c>
      <c r="AE531" t="s">
        <v>37</v>
      </c>
      <c r="AF531" s="19" t="s">
        <v>6343</v>
      </c>
      <c r="AG531" s="19">
        <v>9106036794</v>
      </c>
      <c r="AH531" t="str">
        <f t="shared" si="8"/>
        <v>9106036794-00010145</v>
      </c>
    </row>
    <row r="532" spans="1:34" x14ac:dyDescent="0.25">
      <c r="A532" s="19">
        <v>9106035946</v>
      </c>
      <c r="B532" s="19" t="s">
        <v>6894</v>
      </c>
      <c r="C532">
        <v>11703879</v>
      </c>
      <c r="D532" t="s">
        <v>2501</v>
      </c>
      <c r="E532" t="s">
        <v>2159</v>
      </c>
      <c r="F532" t="s">
        <v>25</v>
      </c>
      <c r="G532" t="s">
        <v>26</v>
      </c>
      <c r="H532" t="s">
        <v>2502</v>
      </c>
      <c r="I532" t="s">
        <v>28</v>
      </c>
      <c r="J532" t="s">
        <v>29</v>
      </c>
      <c r="K532" t="s">
        <v>843</v>
      </c>
      <c r="L532" t="s">
        <v>844</v>
      </c>
      <c r="M532" t="s">
        <v>845</v>
      </c>
      <c r="N532" t="s">
        <v>58</v>
      </c>
      <c r="O532" t="s">
        <v>59</v>
      </c>
      <c r="P532" t="s">
        <v>60</v>
      </c>
      <c r="Q532" t="s">
        <v>37</v>
      </c>
      <c r="R532" t="s">
        <v>37</v>
      </c>
      <c r="S532" t="s">
        <v>37</v>
      </c>
      <c r="T532" t="s">
        <v>37</v>
      </c>
      <c r="U532" t="s">
        <v>38</v>
      </c>
      <c r="V532" t="s">
        <v>39</v>
      </c>
      <c r="W532" t="s">
        <v>40</v>
      </c>
      <c r="X532" t="s">
        <v>41</v>
      </c>
      <c r="Y532" t="s">
        <v>42</v>
      </c>
      <c r="Z532" t="s">
        <v>37</v>
      </c>
      <c r="AA532" t="s">
        <v>37</v>
      </c>
      <c r="AB532" t="s">
        <v>37</v>
      </c>
      <c r="AC532" t="s">
        <v>2503</v>
      </c>
      <c r="AD532" t="s">
        <v>37</v>
      </c>
      <c r="AE532" t="s">
        <v>37</v>
      </c>
      <c r="AF532" s="19" t="s">
        <v>6343</v>
      </c>
      <c r="AG532" s="19">
        <v>9106035946</v>
      </c>
      <c r="AH532" t="str">
        <f t="shared" si="8"/>
        <v>9106035946-00479267</v>
      </c>
    </row>
    <row r="533" spans="1:34" x14ac:dyDescent="0.25">
      <c r="A533" s="19">
        <v>9106035938</v>
      </c>
      <c r="B533" s="19" t="s">
        <v>6890</v>
      </c>
      <c r="C533">
        <v>11703877</v>
      </c>
      <c r="D533" t="s">
        <v>2504</v>
      </c>
      <c r="E533" t="s">
        <v>2159</v>
      </c>
      <c r="F533" t="s">
        <v>25</v>
      </c>
      <c r="G533" t="s">
        <v>26</v>
      </c>
      <c r="H533" t="s">
        <v>2505</v>
      </c>
      <c r="I533" t="s">
        <v>28</v>
      </c>
      <c r="J533" t="s">
        <v>29</v>
      </c>
      <c r="K533" t="s">
        <v>1173</v>
      </c>
      <c r="L533" t="s">
        <v>1174</v>
      </c>
      <c r="M533" t="s">
        <v>1175</v>
      </c>
      <c r="N533" t="s">
        <v>58</v>
      </c>
      <c r="O533" t="s">
        <v>59</v>
      </c>
      <c r="P533" t="s">
        <v>60</v>
      </c>
      <c r="Q533" t="s">
        <v>37</v>
      </c>
      <c r="R533" t="s">
        <v>37</v>
      </c>
      <c r="S533" t="s">
        <v>37</v>
      </c>
      <c r="T533" t="s">
        <v>37</v>
      </c>
      <c r="U533" t="s">
        <v>38</v>
      </c>
      <c r="V533" t="s">
        <v>39</v>
      </c>
      <c r="W533" t="s">
        <v>40</v>
      </c>
      <c r="X533" t="s">
        <v>41</v>
      </c>
      <c r="Y533" t="s">
        <v>42</v>
      </c>
      <c r="Z533" t="s">
        <v>37</v>
      </c>
      <c r="AA533" t="s">
        <v>37</v>
      </c>
      <c r="AB533" t="s">
        <v>37</v>
      </c>
      <c r="AC533" t="s">
        <v>2506</v>
      </c>
      <c r="AD533" t="s">
        <v>37</v>
      </c>
      <c r="AE533" t="s">
        <v>37</v>
      </c>
      <c r="AF533" s="19" t="s">
        <v>6343</v>
      </c>
      <c r="AG533" s="19">
        <v>9106035938</v>
      </c>
      <c r="AH533" t="str">
        <f t="shared" si="8"/>
        <v>9106035938-00479265</v>
      </c>
    </row>
    <row r="534" spans="1:34" x14ac:dyDescent="0.25">
      <c r="A534" s="19">
        <v>9106036477</v>
      </c>
      <c r="B534" s="19" t="s">
        <v>6911</v>
      </c>
      <c r="C534">
        <v>11704070</v>
      </c>
      <c r="D534" t="s">
        <v>2507</v>
      </c>
      <c r="E534" t="s">
        <v>2159</v>
      </c>
      <c r="F534" t="s">
        <v>25</v>
      </c>
      <c r="G534" t="s">
        <v>26</v>
      </c>
      <c r="H534" t="s">
        <v>2508</v>
      </c>
      <c r="I534" t="s">
        <v>28</v>
      </c>
      <c r="J534" t="s">
        <v>29</v>
      </c>
      <c r="K534" t="s">
        <v>711</v>
      </c>
      <c r="L534" t="s">
        <v>712</v>
      </c>
      <c r="M534" t="s">
        <v>713</v>
      </c>
      <c r="N534" t="s">
        <v>58</v>
      </c>
      <c r="O534" t="s">
        <v>59</v>
      </c>
      <c r="P534" t="s">
        <v>60</v>
      </c>
      <c r="Q534" t="s">
        <v>37</v>
      </c>
      <c r="R534" t="s">
        <v>37</v>
      </c>
      <c r="S534" t="s">
        <v>37</v>
      </c>
      <c r="T534" t="s">
        <v>37</v>
      </c>
      <c r="U534" t="s">
        <v>38</v>
      </c>
      <c r="V534" t="s">
        <v>39</v>
      </c>
      <c r="W534" t="s">
        <v>40</v>
      </c>
      <c r="X534" t="s">
        <v>41</v>
      </c>
      <c r="Y534" t="s">
        <v>42</v>
      </c>
      <c r="Z534" t="s">
        <v>37</v>
      </c>
      <c r="AA534" t="s">
        <v>37</v>
      </c>
      <c r="AB534" t="s">
        <v>37</v>
      </c>
      <c r="AC534" t="s">
        <v>2509</v>
      </c>
      <c r="AD534" t="s">
        <v>37</v>
      </c>
      <c r="AE534" t="s">
        <v>37</v>
      </c>
      <c r="AF534" s="19" t="s">
        <v>6343</v>
      </c>
      <c r="AG534" s="19">
        <v>9106036477</v>
      </c>
      <c r="AH534" t="str">
        <f t="shared" si="8"/>
        <v>9106036477-00479439</v>
      </c>
    </row>
    <row r="535" spans="1:34" x14ac:dyDescent="0.25">
      <c r="A535" s="19">
        <v>9106033873</v>
      </c>
      <c r="B535" s="19" t="s">
        <v>6802</v>
      </c>
      <c r="C535">
        <v>11703279</v>
      </c>
      <c r="D535" t="s">
        <v>2510</v>
      </c>
      <c r="E535" t="s">
        <v>2159</v>
      </c>
      <c r="F535" t="s">
        <v>25</v>
      </c>
      <c r="G535" t="s">
        <v>26</v>
      </c>
      <c r="H535" t="s">
        <v>2511</v>
      </c>
      <c r="I535" t="s">
        <v>28</v>
      </c>
      <c r="J535" t="s">
        <v>29</v>
      </c>
      <c r="K535" t="s">
        <v>2512</v>
      </c>
      <c r="L535" t="s">
        <v>2513</v>
      </c>
      <c r="M535" t="s">
        <v>2514</v>
      </c>
      <c r="N535" t="s">
        <v>58</v>
      </c>
      <c r="O535" t="s">
        <v>59</v>
      </c>
      <c r="P535" t="s">
        <v>60</v>
      </c>
      <c r="Q535" t="s">
        <v>37</v>
      </c>
      <c r="R535" t="s">
        <v>37</v>
      </c>
      <c r="S535" t="s">
        <v>37</v>
      </c>
      <c r="T535" t="s">
        <v>37</v>
      </c>
      <c r="U535" t="s">
        <v>38</v>
      </c>
      <c r="V535" t="s">
        <v>39</v>
      </c>
      <c r="W535" t="s">
        <v>40</v>
      </c>
      <c r="X535" t="s">
        <v>41</v>
      </c>
      <c r="Y535" t="s">
        <v>42</v>
      </c>
      <c r="Z535" t="s">
        <v>37</v>
      </c>
      <c r="AA535" t="s">
        <v>37</v>
      </c>
      <c r="AB535" t="s">
        <v>37</v>
      </c>
      <c r="AC535" t="s">
        <v>2515</v>
      </c>
      <c r="AD535" t="s">
        <v>37</v>
      </c>
      <c r="AE535" t="s">
        <v>37</v>
      </c>
      <c r="AF535" s="19" t="s">
        <v>6343</v>
      </c>
      <c r="AG535" s="19">
        <v>9106033873</v>
      </c>
      <c r="AH535" t="str">
        <f t="shared" si="8"/>
        <v>9106033873-00478761</v>
      </c>
    </row>
    <row r="536" spans="1:34" x14ac:dyDescent="0.25">
      <c r="A536" s="19">
        <v>9106035923</v>
      </c>
      <c r="B536" s="19" t="s">
        <v>6889</v>
      </c>
      <c r="C536">
        <v>11703873</v>
      </c>
      <c r="D536" t="s">
        <v>2516</v>
      </c>
      <c r="E536" t="s">
        <v>2159</v>
      </c>
      <c r="F536" t="s">
        <v>25</v>
      </c>
      <c r="G536" t="s">
        <v>26</v>
      </c>
      <c r="H536" t="s">
        <v>2517</v>
      </c>
      <c r="I536" t="s">
        <v>28</v>
      </c>
      <c r="J536" t="s">
        <v>29</v>
      </c>
      <c r="K536" t="s">
        <v>1371</v>
      </c>
      <c r="L536" t="s">
        <v>1372</v>
      </c>
      <c r="M536" t="s">
        <v>1373</v>
      </c>
      <c r="N536" t="s">
        <v>58</v>
      </c>
      <c r="O536" t="s">
        <v>59</v>
      </c>
      <c r="P536" t="s">
        <v>60</v>
      </c>
      <c r="Q536" t="s">
        <v>37</v>
      </c>
      <c r="R536" t="s">
        <v>37</v>
      </c>
      <c r="S536" t="s">
        <v>37</v>
      </c>
      <c r="T536" t="s">
        <v>37</v>
      </c>
      <c r="U536" t="s">
        <v>38</v>
      </c>
      <c r="V536" t="s">
        <v>39</v>
      </c>
      <c r="W536" t="s">
        <v>40</v>
      </c>
      <c r="X536" t="s">
        <v>41</v>
      </c>
      <c r="Y536" t="s">
        <v>42</v>
      </c>
      <c r="Z536" t="s">
        <v>37</v>
      </c>
      <c r="AA536" t="s">
        <v>37</v>
      </c>
      <c r="AB536" t="s">
        <v>37</v>
      </c>
      <c r="AC536" t="s">
        <v>2518</v>
      </c>
      <c r="AD536" t="s">
        <v>37</v>
      </c>
      <c r="AE536" t="s">
        <v>37</v>
      </c>
      <c r="AF536" s="19" t="s">
        <v>6343</v>
      </c>
      <c r="AG536" s="19">
        <v>9106035923</v>
      </c>
      <c r="AH536" t="str">
        <f t="shared" si="8"/>
        <v>9106035923-00479262</v>
      </c>
    </row>
    <row r="537" spans="1:34" x14ac:dyDescent="0.25">
      <c r="A537" s="19">
        <v>9106038054</v>
      </c>
      <c r="B537" s="19" t="s">
        <v>6984</v>
      </c>
      <c r="C537">
        <v>11706728</v>
      </c>
      <c r="D537" t="s">
        <v>2519</v>
      </c>
      <c r="E537" t="s">
        <v>2159</v>
      </c>
      <c r="F537" t="s">
        <v>25</v>
      </c>
      <c r="G537" t="s">
        <v>26</v>
      </c>
      <c r="H537" t="s">
        <v>2520</v>
      </c>
      <c r="I537" t="s">
        <v>28</v>
      </c>
      <c r="J537" t="s">
        <v>29</v>
      </c>
      <c r="K537" t="s">
        <v>335</v>
      </c>
      <c r="L537" t="s">
        <v>336</v>
      </c>
      <c r="M537" t="s">
        <v>337</v>
      </c>
      <c r="N537" t="s">
        <v>101</v>
      </c>
      <c r="O537" t="s">
        <v>102</v>
      </c>
      <c r="P537" t="s">
        <v>103</v>
      </c>
      <c r="Q537" t="s">
        <v>82</v>
      </c>
      <c r="R537" t="s">
        <v>37</v>
      </c>
      <c r="S537" t="s">
        <v>37</v>
      </c>
      <c r="T537" t="s">
        <v>37</v>
      </c>
      <c r="U537" t="s">
        <v>38</v>
      </c>
      <c r="V537" t="s">
        <v>39</v>
      </c>
      <c r="W537" t="s">
        <v>40</v>
      </c>
      <c r="X537" t="s">
        <v>41</v>
      </c>
      <c r="Y537" t="s">
        <v>42</v>
      </c>
      <c r="Z537" t="s">
        <v>37</v>
      </c>
      <c r="AA537" t="s">
        <v>37</v>
      </c>
      <c r="AB537" t="s">
        <v>37</v>
      </c>
      <c r="AC537" t="s">
        <v>2521</v>
      </c>
      <c r="AD537" t="s">
        <v>37</v>
      </c>
      <c r="AE537" t="s">
        <v>37</v>
      </c>
      <c r="AF537" s="19" t="s">
        <v>6343</v>
      </c>
      <c r="AG537" s="19">
        <v>9106038054</v>
      </c>
      <c r="AH537" t="str">
        <f t="shared" si="8"/>
        <v>9106038054-00033451</v>
      </c>
    </row>
    <row r="538" spans="1:34" x14ac:dyDescent="0.25">
      <c r="A538" s="19">
        <v>9106036355</v>
      </c>
      <c r="B538" s="19" t="s">
        <v>6906</v>
      </c>
      <c r="C538">
        <v>11705086</v>
      </c>
      <c r="D538" t="s">
        <v>2522</v>
      </c>
      <c r="E538" t="s">
        <v>2159</v>
      </c>
      <c r="F538" t="s">
        <v>25</v>
      </c>
      <c r="G538" t="s">
        <v>26</v>
      </c>
      <c r="H538" t="s">
        <v>2523</v>
      </c>
      <c r="I538" t="s">
        <v>28</v>
      </c>
      <c r="J538" t="s">
        <v>29</v>
      </c>
      <c r="K538" t="s">
        <v>2245</v>
      </c>
      <c r="L538" t="s">
        <v>2246</v>
      </c>
      <c r="M538" t="s">
        <v>2247</v>
      </c>
      <c r="N538" t="s">
        <v>759</v>
      </c>
      <c r="O538" t="s">
        <v>760</v>
      </c>
      <c r="P538" t="s">
        <v>761</v>
      </c>
      <c r="Q538" t="s">
        <v>37</v>
      </c>
      <c r="R538" t="s">
        <v>37</v>
      </c>
      <c r="S538" t="s">
        <v>37</v>
      </c>
      <c r="T538" t="s">
        <v>37</v>
      </c>
      <c r="U538" t="s">
        <v>38</v>
      </c>
      <c r="V538" t="s">
        <v>39</v>
      </c>
      <c r="W538" t="s">
        <v>40</v>
      </c>
      <c r="X538" t="s">
        <v>41</v>
      </c>
      <c r="Y538" t="s">
        <v>42</v>
      </c>
      <c r="Z538" t="s">
        <v>37</v>
      </c>
      <c r="AA538" t="s">
        <v>37</v>
      </c>
      <c r="AB538" t="s">
        <v>37</v>
      </c>
      <c r="AC538" t="s">
        <v>2524</v>
      </c>
      <c r="AD538" t="s">
        <v>37</v>
      </c>
      <c r="AE538" t="s">
        <v>37</v>
      </c>
      <c r="AF538" s="19" t="s">
        <v>6343</v>
      </c>
      <c r="AG538" s="19">
        <v>9106036355</v>
      </c>
      <c r="AH538" t="str">
        <f t="shared" si="8"/>
        <v>9106036355-00014916</v>
      </c>
    </row>
    <row r="539" spans="1:34" x14ac:dyDescent="0.25">
      <c r="A539" s="19">
        <v>9106037186</v>
      </c>
      <c r="B539" s="19" t="s">
        <v>6948</v>
      </c>
      <c r="C539">
        <v>11706686</v>
      </c>
      <c r="D539" t="s">
        <v>2525</v>
      </c>
      <c r="E539" t="s">
        <v>2159</v>
      </c>
      <c r="F539" t="s">
        <v>25</v>
      </c>
      <c r="G539" t="s">
        <v>26</v>
      </c>
      <c r="H539" t="s">
        <v>2526</v>
      </c>
      <c r="I539" t="s">
        <v>28</v>
      </c>
      <c r="J539" t="s">
        <v>29</v>
      </c>
      <c r="K539" t="s">
        <v>633</v>
      </c>
      <c r="L539" t="s">
        <v>634</v>
      </c>
      <c r="M539" t="s">
        <v>635</v>
      </c>
      <c r="N539" t="s">
        <v>101</v>
      </c>
      <c r="O539" t="s">
        <v>102</v>
      </c>
      <c r="P539" t="s">
        <v>103</v>
      </c>
      <c r="Q539" t="s">
        <v>82</v>
      </c>
      <c r="R539" t="s">
        <v>37</v>
      </c>
      <c r="S539" t="s">
        <v>37</v>
      </c>
      <c r="T539" t="s">
        <v>37</v>
      </c>
      <c r="U539" t="s">
        <v>38</v>
      </c>
      <c r="V539" t="s">
        <v>39</v>
      </c>
      <c r="W539" t="s">
        <v>40</v>
      </c>
      <c r="X539" t="s">
        <v>41</v>
      </c>
      <c r="Y539" t="s">
        <v>42</v>
      </c>
      <c r="Z539" t="s">
        <v>37</v>
      </c>
      <c r="AA539" t="s">
        <v>37</v>
      </c>
      <c r="AB539" t="s">
        <v>37</v>
      </c>
      <c r="AC539" t="s">
        <v>2527</v>
      </c>
      <c r="AD539" t="s">
        <v>37</v>
      </c>
      <c r="AE539" t="s">
        <v>37</v>
      </c>
      <c r="AF539" s="19" t="s">
        <v>6343</v>
      </c>
      <c r="AG539" s="19">
        <v>9106037186</v>
      </c>
      <c r="AH539" t="str">
        <f t="shared" si="8"/>
        <v>9106037186-00033427</v>
      </c>
    </row>
    <row r="540" spans="1:34" x14ac:dyDescent="0.25">
      <c r="A540" s="19">
        <v>9106038118</v>
      </c>
      <c r="B540" s="19" t="s">
        <v>6986</v>
      </c>
      <c r="C540">
        <v>11704627</v>
      </c>
      <c r="D540" t="s">
        <v>2528</v>
      </c>
      <c r="E540" t="s">
        <v>2159</v>
      </c>
      <c r="F540" t="s">
        <v>25</v>
      </c>
      <c r="G540" t="s">
        <v>26</v>
      </c>
      <c r="H540" t="s">
        <v>2529</v>
      </c>
      <c r="I540" t="s">
        <v>28</v>
      </c>
      <c r="J540" t="s">
        <v>29</v>
      </c>
      <c r="K540" t="s">
        <v>30</v>
      </c>
      <c r="L540" t="s">
        <v>31</v>
      </c>
      <c r="M540" t="s">
        <v>32</v>
      </c>
      <c r="N540" t="s">
        <v>58</v>
      </c>
      <c r="O540" t="s">
        <v>59</v>
      </c>
      <c r="P540" t="s">
        <v>60</v>
      </c>
      <c r="Q540" t="s">
        <v>37</v>
      </c>
      <c r="R540" t="s">
        <v>37</v>
      </c>
      <c r="S540" t="s">
        <v>37</v>
      </c>
      <c r="T540" t="s">
        <v>37</v>
      </c>
      <c r="U540" t="s">
        <v>38</v>
      </c>
      <c r="V540" t="s">
        <v>39</v>
      </c>
      <c r="W540" t="s">
        <v>40</v>
      </c>
      <c r="X540" t="s">
        <v>41</v>
      </c>
      <c r="Y540" t="s">
        <v>42</v>
      </c>
      <c r="Z540" t="s">
        <v>37</v>
      </c>
      <c r="AA540" t="s">
        <v>37</v>
      </c>
      <c r="AB540" t="s">
        <v>37</v>
      </c>
      <c r="AC540" t="s">
        <v>2530</v>
      </c>
      <c r="AD540" t="s">
        <v>37</v>
      </c>
      <c r="AE540" t="s">
        <v>37</v>
      </c>
      <c r="AF540" s="19" t="s">
        <v>6343</v>
      </c>
      <c r="AG540" s="19">
        <v>9106038118</v>
      </c>
      <c r="AH540" t="str">
        <f t="shared" si="8"/>
        <v>9106038118-00479970</v>
      </c>
    </row>
    <row r="541" spans="1:34" x14ac:dyDescent="0.25">
      <c r="A541" s="19">
        <v>9106034553</v>
      </c>
      <c r="B541" s="19" t="s">
        <v>6819</v>
      </c>
      <c r="C541">
        <v>11706397</v>
      </c>
      <c r="D541" t="s">
        <v>2531</v>
      </c>
      <c r="E541" t="s">
        <v>2159</v>
      </c>
      <c r="F541" t="s">
        <v>25</v>
      </c>
      <c r="G541" t="s">
        <v>26</v>
      </c>
      <c r="H541" t="s">
        <v>2532</v>
      </c>
      <c r="I541" t="s">
        <v>28</v>
      </c>
      <c r="J541" t="s">
        <v>29</v>
      </c>
      <c r="K541" t="s">
        <v>30</v>
      </c>
      <c r="L541" t="s">
        <v>31</v>
      </c>
      <c r="M541" t="s">
        <v>32</v>
      </c>
      <c r="N541" t="s">
        <v>49</v>
      </c>
      <c r="O541" t="s">
        <v>50</v>
      </c>
      <c r="P541" t="s">
        <v>51</v>
      </c>
      <c r="Q541" t="s">
        <v>37</v>
      </c>
      <c r="R541" t="s">
        <v>37</v>
      </c>
      <c r="S541" t="s">
        <v>37</v>
      </c>
      <c r="T541" t="s">
        <v>37</v>
      </c>
      <c r="U541" t="s">
        <v>38</v>
      </c>
      <c r="V541" t="s">
        <v>39</v>
      </c>
      <c r="W541" t="s">
        <v>40</v>
      </c>
      <c r="X541" t="s">
        <v>41</v>
      </c>
      <c r="Y541" t="s">
        <v>42</v>
      </c>
      <c r="Z541" t="s">
        <v>37</v>
      </c>
      <c r="AA541" t="s">
        <v>37</v>
      </c>
      <c r="AB541" t="s">
        <v>37</v>
      </c>
      <c r="AC541" t="s">
        <v>2533</v>
      </c>
      <c r="AD541" t="s">
        <v>37</v>
      </c>
      <c r="AE541" t="s">
        <v>37</v>
      </c>
      <c r="AF541" s="19" t="s">
        <v>6343</v>
      </c>
      <c r="AG541" s="19">
        <v>9106034553</v>
      </c>
      <c r="AH541" t="str">
        <f t="shared" si="8"/>
        <v>9106034553-00018070</v>
      </c>
    </row>
    <row r="542" spans="1:34" x14ac:dyDescent="0.25">
      <c r="A542" s="19">
        <v>9106036708</v>
      </c>
      <c r="B542" s="19" t="s">
        <v>6923</v>
      </c>
      <c r="C542">
        <v>11704159</v>
      </c>
      <c r="D542" t="s">
        <v>2534</v>
      </c>
      <c r="E542" t="s">
        <v>2159</v>
      </c>
      <c r="F542" t="s">
        <v>25</v>
      </c>
      <c r="G542" t="s">
        <v>26</v>
      </c>
      <c r="H542" t="s">
        <v>2535</v>
      </c>
      <c r="I542" t="s">
        <v>28</v>
      </c>
      <c r="J542" t="s">
        <v>29</v>
      </c>
      <c r="K542" t="s">
        <v>1173</v>
      </c>
      <c r="L542" t="s">
        <v>1174</v>
      </c>
      <c r="M542" t="s">
        <v>1175</v>
      </c>
      <c r="N542" t="s">
        <v>58</v>
      </c>
      <c r="O542" t="s">
        <v>59</v>
      </c>
      <c r="P542" t="s">
        <v>60</v>
      </c>
      <c r="Q542" t="s">
        <v>37</v>
      </c>
      <c r="R542" t="s">
        <v>37</v>
      </c>
      <c r="S542" t="s">
        <v>37</v>
      </c>
      <c r="T542" t="s">
        <v>37</v>
      </c>
      <c r="U542" t="s">
        <v>38</v>
      </c>
      <c r="V542" t="s">
        <v>39</v>
      </c>
      <c r="W542" t="s">
        <v>40</v>
      </c>
      <c r="X542" t="s">
        <v>41</v>
      </c>
      <c r="Y542" t="s">
        <v>42</v>
      </c>
      <c r="Z542" t="s">
        <v>37</v>
      </c>
      <c r="AA542" t="s">
        <v>37</v>
      </c>
      <c r="AB542" t="s">
        <v>37</v>
      </c>
      <c r="AC542" t="s">
        <v>2536</v>
      </c>
      <c r="AD542" t="s">
        <v>37</v>
      </c>
      <c r="AE542" t="s">
        <v>37</v>
      </c>
      <c r="AF542" s="19" t="s">
        <v>6343</v>
      </c>
      <c r="AG542" s="19">
        <v>9106036708</v>
      </c>
      <c r="AH542" t="str">
        <f t="shared" si="8"/>
        <v>9106036708-00479525</v>
      </c>
    </row>
    <row r="543" spans="1:34" x14ac:dyDescent="0.25">
      <c r="A543" s="19">
        <v>9106037519</v>
      </c>
      <c r="B543" s="19" t="s">
        <v>6964</v>
      </c>
      <c r="C543">
        <v>11704434</v>
      </c>
      <c r="D543" t="s">
        <v>2537</v>
      </c>
      <c r="E543" t="s">
        <v>2159</v>
      </c>
      <c r="F543" t="s">
        <v>25</v>
      </c>
      <c r="G543" t="s">
        <v>26</v>
      </c>
      <c r="H543" t="s">
        <v>2538</v>
      </c>
      <c r="I543" t="s">
        <v>28</v>
      </c>
      <c r="J543" t="s">
        <v>29</v>
      </c>
      <c r="K543" t="s">
        <v>30</v>
      </c>
      <c r="L543" t="s">
        <v>31</v>
      </c>
      <c r="M543" t="s">
        <v>32</v>
      </c>
      <c r="N543" t="s">
        <v>58</v>
      </c>
      <c r="O543" t="s">
        <v>59</v>
      </c>
      <c r="P543" t="s">
        <v>60</v>
      </c>
      <c r="Q543" t="s">
        <v>37</v>
      </c>
      <c r="R543" t="s">
        <v>37</v>
      </c>
      <c r="S543" t="s">
        <v>37</v>
      </c>
      <c r="T543" t="s">
        <v>37</v>
      </c>
      <c r="U543" t="s">
        <v>38</v>
      </c>
      <c r="V543" t="s">
        <v>39</v>
      </c>
      <c r="W543" t="s">
        <v>40</v>
      </c>
      <c r="X543" t="s">
        <v>41</v>
      </c>
      <c r="Y543" t="s">
        <v>42</v>
      </c>
      <c r="Z543" t="s">
        <v>37</v>
      </c>
      <c r="AA543" t="s">
        <v>37</v>
      </c>
      <c r="AB543" t="s">
        <v>37</v>
      </c>
      <c r="AC543" t="s">
        <v>2539</v>
      </c>
      <c r="AD543" t="s">
        <v>37</v>
      </c>
      <c r="AE543" t="s">
        <v>37</v>
      </c>
      <c r="AF543" s="19" t="s">
        <v>6343</v>
      </c>
      <c r="AG543" s="19">
        <v>9106037519</v>
      </c>
      <c r="AH543" t="str">
        <f t="shared" si="8"/>
        <v>9106037519-00479787</v>
      </c>
    </row>
    <row r="544" spans="1:34" x14ac:dyDescent="0.25">
      <c r="A544" s="19">
        <v>9106036061</v>
      </c>
      <c r="B544" s="19" t="s">
        <v>6897</v>
      </c>
      <c r="C544">
        <v>11705348</v>
      </c>
      <c r="D544" t="s">
        <v>2540</v>
      </c>
      <c r="E544" t="s">
        <v>2159</v>
      </c>
      <c r="F544" t="s">
        <v>25</v>
      </c>
      <c r="G544" t="s">
        <v>26</v>
      </c>
      <c r="H544" t="s">
        <v>2541</v>
      </c>
      <c r="I544" t="s">
        <v>28</v>
      </c>
      <c r="J544" t="s">
        <v>29</v>
      </c>
      <c r="K544" t="s">
        <v>717</v>
      </c>
      <c r="L544" t="s">
        <v>718</v>
      </c>
      <c r="M544" t="s">
        <v>719</v>
      </c>
      <c r="N544" t="s">
        <v>79</v>
      </c>
      <c r="O544" t="s">
        <v>80</v>
      </c>
      <c r="P544" t="s">
        <v>81</v>
      </c>
      <c r="Q544" t="s">
        <v>82</v>
      </c>
      <c r="R544" t="s">
        <v>37</v>
      </c>
      <c r="S544" t="s">
        <v>37</v>
      </c>
      <c r="T544" t="s">
        <v>37</v>
      </c>
      <c r="U544" t="s">
        <v>38</v>
      </c>
      <c r="V544" t="s">
        <v>39</v>
      </c>
      <c r="W544" t="s">
        <v>40</v>
      </c>
      <c r="X544" t="s">
        <v>41</v>
      </c>
      <c r="Y544" t="s">
        <v>42</v>
      </c>
      <c r="Z544" t="s">
        <v>37</v>
      </c>
      <c r="AA544" t="s">
        <v>37</v>
      </c>
      <c r="AB544" t="s">
        <v>37</v>
      </c>
      <c r="AC544" t="s">
        <v>2542</v>
      </c>
      <c r="AD544" t="s">
        <v>37</v>
      </c>
      <c r="AE544" t="s">
        <v>37</v>
      </c>
      <c r="AF544" s="19" t="s">
        <v>6343</v>
      </c>
      <c r="AG544" s="19">
        <v>9106036061</v>
      </c>
      <c r="AH544" t="str">
        <f t="shared" si="8"/>
        <v>9106036061-00047288</v>
      </c>
    </row>
    <row r="545" spans="1:34" x14ac:dyDescent="0.25">
      <c r="A545" s="19">
        <v>9106035623</v>
      </c>
      <c r="B545" s="19" t="s">
        <v>6870</v>
      </c>
      <c r="C545">
        <v>11708080</v>
      </c>
      <c r="D545" t="s">
        <v>2543</v>
      </c>
      <c r="E545" t="s">
        <v>2159</v>
      </c>
      <c r="F545" t="s">
        <v>25</v>
      </c>
      <c r="G545" t="s">
        <v>26</v>
      </c>
      <c r="H545" t="s">
        <v>2544</v>
      </c>
      <c r="I545" t="s">
        <v>28</v>
      </c>
      <c r="J545" t="s">
        <v>29</v>
      </c>
      <c r="K545" t="s">
        <v>2545</v>
      </c>
      <c r="L545" t="s">
        <v>2546</v>
      </c>
      <c r="M545" t="s">
        <v>2547</v>
      </c>
      <c r="N545" t="s">
        <v>33</v>
      </c>
      <c r="O545" t="s">
        <v>34</v>
      </c>
      <c r="P545" t="s">
        <v>35</v>
      </c>
      <c r="Q545" t="s">
        <v>36</v>
      </c>
      <c r="R545" t="s">
        <v>37</v>
      </c>
      <c r="S545" t="s">
        <v>37</v>
      </c>
      <c r="T545" t="s">
        <v>37</v>
      </c>
      <c r="U545" t="s">
        <v>38</v>
      </c>
      <c r="V545" t="s">
        <v>39</v>
      </c>
      <c r="W545" t="s">
        <v>40</v>
      </c>
      <c r="X545" t="s">
        <v>41</v>
      </c>
      <c r="Y545" t="s">
        <v>42</v>
      </c>
      <c r="Z545" t="s">
        <v>37</v>
      </c>
      <c r="AA545" t="s">
        <v>37</v>
      </c>
      <c r="AB545" t="s">
        <v>37</v>
      </c>
      <c r="AC545" t="s">
        <v>2548</v>
      </c>
      <c r="AD545" t="s">
        <v>37</v>
      </c>
      <c r="AE545" t="s">
        <v>37</v>
      </c>
      <c r="AF545" s="19" t="s">
        <v>6343</v>
      </c>
      <c r="AG545" s="19">
        <v>9106035623</v>
      </c>
      <c r="AH545" t="str">
        <f t="shared" si="8"/>
        <v>9106035623-00159219</v>
      </c>
    </row>
    <row r="546" spans="1:34" x14ac:dyDescent="0.25">
      <c r="A546" s="19">
        <v>9106038190</v>
      </c>
      <c r="B546" s="19" t="s">
        <v>6988</v>
      </c>
      <c r="C546">
        <v>11708349</v>
      </c>
      <c r="D546" t="s">
        <v>2549</v>
      </c>
      <c r="E546" t="s">
        <v>2159</v>
      </c>
      <c r="F546" t="s">
        <v>25</v>
      </c>
      <c r="G546" t="s">
        <v>26</v>
      </c>
      <c r="H546" t="s">
        <v>2550</v>
      </c>
      <c r="I546" t="s">
        <v>28</v>
      </c>
      <c r="J546" t="s">
        <v>29</v>
      </c>
      <c r="K546" t="s">
        <v>2551</v>
      </c>
      <c r="L546" t="s">
        <v>2552</v>
      </c>
      <c r="M546" t="s">
        <v>2553</v>
      </c>
      <c r="N546" t="s">
        <v>33</v>
      </c>
      <c r="O546" t="s">
        <v>34</v>
      </c>
      <c r="P546" t="s">
        <v>35</v>
      </c>
      <c r="Q546" t="s">
        <v>36</v>
      </c>
      <c r="R546" t="s">
        <v>37</v>
      </c>
      <c r="S546" t="s">
        <v>37</v>
      </c>
      <c r="T546" t="s">
        <v>37</v>
      </c>
      <c r="U546" t="s">
        <v>38</v>
      </c>
      <c r="V546" t="s">
        <v>39</v>
      </c>
      <c r="W546" t="s">
        <v>40</v>
      </c>
      <c r="X546" t="s">
        <v>41</v>
      </c>
      <c r="Y546" t="s">
        <v>42</v>
      </c>
      <c r="Z546" t="s">
        <v>37</v>
      </c>
      <c r="AA546" t="s">
        <v>37</v>
      </c>
      <c r="AB546" t="s">
        <v>37</v>
      </c>
      <c r="AC546" t="s">
        <v>2554</v>
      </c>
      <c r="AD546" t="s">
        <v>37</v>
      </c>
      <c r="AE546" t="s">
        <v>37</v>
      </c>
      <c r="AF546" s="19" t="s">
        <v>6343</v>
      </c>
      <c r="AG546" s="19">
        <v>9106038190</v>
      </c>
      <c r="AH546" t="str">
        <f t="shared" si="8"/>
        <v>9106038190-00159488</v>
      </c>
    </row>
    <row r="547" spans="1:34" x14ac:dyDescent="0.25">
      <c r="A547" s="19">
        <v>9106035220</v>
      </c>
      <c r="B547" s="19" t="s">
        <v>6844</v>
      </c>
      <c r="C547">
        <v>11706820</v>
      </c>
      <c r="D547" t="s">
        <v>2555</v>
      </c>
      <c r="E547" t="s">
        <v>2159</v>
      </c>
      <c r="F547" t="s">
        <v>25</v>
      </c>
      <c r="G547" t="s">
        <v>26</v>
      </c>
      <c r="H547" t="s">
        <v>2556</v>
      </c>
      <c r="I547" t="s">
        <v>28</v>
      </c>
      <c r="J547" t="s">
        <v>29</v>
      </c>
      <c r="K547" t="s">
        <v>76</v>
      </c>
      <c r="L547" t="s">
        <v>77</v>
      </c>
      <c r="M547" t="s">
        <v>78</v>
      </c>
      <c r="N547" t="s">
        <v>89</v>
      </c>
      <c r="O547" t="s">
        <v>90</v>
      </c>
      <c r="P547" t="s">
        <v>91</v>
      </c>
      <c r="Q547" t="s">
        <v>37</v>
      </c>
      <c r="R547" t="s">
        <v>37</v>
      </c>
      <c r="S547" t="s">
        <v>37</v>
      </c>
      <c r="T547" t="s">
        <v>37</v>
      </c>
      <c r="U547" t="s">
        <v>38</v>
      </c>
      <c r="V547" t="s">
        <v>39</v>
      </c>
      <c r="W547" t="s">
        <v>40</v>
      </c>
      <c r="X547" t="s">
        <v>41</v>
      </c>
      <c r="Y547" t="s">
        <v>42</v>
      </c>
      <c r="Z547" t="s">
        <v>37</v>
      </c>
      <c r="AA547" t="s">
        <v>37</v>
      </c>
      <c r="AB547" t="s">
        <v>37</v>
      </c>
      <c r="AC547" t="s">
        <v>2557</v>
      </c>
      <c r="AD547" t="s">
        <v>37</v>
      </c>
      <c r="AE547" t="s">
        <v>37</v>
      </c>
      <c r="AF547" s="19" t="s">
        <v>6343</v>
      </c>
      <c r="AG547" s="19">
        <v>9106035220</v>
      </c>
      <c r="AH547" t="str">
        <f t="shared" si="8"/>
        <v>9106035220-00037234</v>
      </c>
    </row>
    <row r="548" spans="1:34" x14ac:dyDescent="0.25">
      <c r="A548" s="19">
        <v>9106035217</v>
      </c>
      <c r="B548" s="19" t="s">
        <v>6843</v>
      </c>
      <c r="C548">
        <v>11706819</v>
      </c>
      <c r="D548" t="s">
        <v>2558</v>
      </c>
      <c r="E548" t="s">
        <v>2159</v>
      </c>
      <c r="F548" t="s">
        <v>25</v>
      </c>
      <c r="G548" t="s">
        <v>26</v>
      </c>
      <c r="H548" t="s">
        <v>2559</v>
      </c>
      <c r="I548" t="s">
        <v>28</v>
      </c>
      <c r="J548" t="s">
        <v>29</v>
      </c>
      <c r="K548" t="s">
        <v>368</v>
      </c>
      <c r="L548" t="s">
        <v>369</v>
      </c>
      <c r="M548" t="s">
        <v>370</v>
      </c>
      <c r="N548" t="s">
        <v>89</v>
      </c>
      <c r="O548" t="s">
        <v>90</v>
      </c>
      <c r="P548" t="s">
        <v>91</v>
      </c>
      <c r="Q548" t="s">
        <v>37</v>
      </c>
      <c r="R548" t="s">
        <v>37</v>
      </c>
      <c r="S548" t="s">
        <v>37</v>
      </c>
      <c r="T548" t="s">
        <v>37</v>
      </c>
      <c r="U548" t="s">
        <v>38</v>
      </c>
      <c r="V548" t="s">
        <v>39</v>
      </c>
      <c r="W548" t="s">
        <v>40</v>
      </c>
      <c r="X548" t="s">
        <v>41</v>
      </c>
      <c r="Y548" t="s">
        <v>42</v>
      </c>
      <c r="Z548" t="s">
        <v>37</v>
      </c>
      <c r="AA548" t="s">
        <v>37</v>
      </c>
      <c r="AB548" t="s">
        <v>37</v>
      </c>
      <c r="AC548" t="s">
        <v>2560</v>
      </c>
      <c r="AD548" t="s">
        <v>37</v>
      </c>
      <c r="AE548" t="s">
        <v>37</v>
      </c>
      <c r="AF548" s="19" t="s">
        <v>6343</v>
      </c>
      <c r="AG548" s="19">
        <v>9106035217</v>
      </c>
      <c r="AH548" t="str">
        <f t="shared" si="8"/>
        <v>9106035217-00037233</v>
      </c>
    </row>
    <row r="549" spans="1:34" x14ac:dyDescent="0.25">
      <c r="A549" s="19">
        <v>9106035813</v>
      </c>
      <c r="B549" s="19" t="s">
        <v>6883</v>
      </c>
      <c r="C549">
        <v>11706999</v>
      </c>
      <c r="D549" t="s">
        <v>2561</v>
      </c>
      <c r="E549" t="s">
        <v>2159</v>
      </c>
      <c r="F549" t="s">
        <v>25</v>
      </c>
      <c r="G549" t="s">
        <v>26</v>
      </c>
      <c r="H549" t="s">
        <v>2562</v>
      </c>
      <c r="I549" t="s">
        <v>28</v>
      </c>
      <c r="J549" t="s">
        <v>29</v>
      </c>
      <c r="K549" t="s">
        <v>76</v>
      </c>
      <c r="L549" t="s">
        <v>77</v>
      </c>
      <c r="M549" t="s">
        <v>78</v>
      </c>
      <c r="N549" t="s">
        <v>311</v>
      </c>
      <c r="O549" t="s">
        <v>312</v>
      </c>
      <c r="P549" t="s">
        <v>313</v>
      </c>
      <c r="Q549" t="s">
        <v>37</v>
      </c>
      <c r="R549" t="s">
        <v>37</v>
      </c>
      <c r="S549" t="s">
        <v>37</v>
      </c>
      <c r="T549" t="s">
        <v>37</v>
      </c>
      <c r="U549" t="s">
        <v>38</v>
      </c>
      <c r="V549" t="s">
        <v>39</v>
      </c>
      <c r="W549" t="s">
        <v>40</v>
      </c>
      <c r="X549" t="s">
        <v>41</v>
      </c>
      <c r="Y549" t="s">
        <v>42</v>
      </c>
      <c r="Z549" t="s">
        <v>37</v>
      </c>
      <c r="AA549" t="s">
        <v>37</v>
      </c>
      <c r="AB549" t="s">
        <v>37</v>
      </c>
      <c r="AC549" t="s">
        <v>2563</v>
      </c>
      <c r="AD549" t="s">
        <v>37</v>
      </c>
      <c r="AE549" t="s">
        <v>37</v>
      </c>
      <c r="AF549" s="19" t="s">
        <v>6343</v>
      </c>
      <c r="AG549" s="19">
        <v>9106035813</v>
      </c>
      <c r="AH549" t="str">
        <f t="shared" si="8"/>
        <v>9106035813-00010722</v>
      </c>
    </row>
    <row r="550" spans="1:34" x14ac:dyDescent="0.25">
      <c r="A550" s="19">
        <v>9106034370</v>
      </c>
      <c r="B550" s="19" t="s">
        <v>6810</v>
      </c>
      <c r="C550">
        <v>11706574</v>
      </c>
      <c r="D550" t="s">
        <v>2564</v>
      </c>
      <c r="E550" t="s">
        <v>2159</v>
      </c>
      <c r="F550" t="s">
        <v>25</v>
      </c>
      <c r="G550" t="s">
        <v>26</v>
      </c>
      <c r="H550" t="s">
        <v>2565</v>
      </c>
      <c r="I550" t="s">
        <v>28</v>
      </c>
      <c r="J550" t="s">
        <v>29</v>
      </c>
      <c r="K550" t="s">
        <v>146</v>
      </c>
      <c r="L550" t="s">
        <v>147</v>
      </c>
      <c r="M550" t="s">
        <v>148</v>
      </c>
      <c r="N550" t="s">
        <v>101</v>
      </c>
      <c r="O550" t="s">
        <v>102</v>
      </c>
      <c r="P550" t="s">
        <v>103</v>
      </c>
      <c r="Q550" t="s">
        <v>82</v>
      </c>
      <c r="R550" t="s">
        <v>37</v>
      </c>
      <c r="S550" t="s">
        <v>37</v>
      </c>
      <c r="T550" t="s">
        <v>37</v>
      </c>
      <c r="U550" t="s">
        <v>38</v>
      </c>
      <c r="V550" t="s">
        <v>39</v>
      </c>
      <c r="W550" t="s">
        <v>40</v>
      </c>
      <c r="X550" t="s">
        <v>41</v>
      </c>
      <c r="Y550" t="s">
        <v>42</v>
      </c>
      <c r="Z550" t="s">
        <v>37</v>
      </c>
      <c r="AA550" t="s">
        <v>37</v>
      </c>
      <c r="AB550" t="s">
        <v>37</v>
      </c>
      <c r="AC550" t="s">
        <v>2566</v>
      </c>
      <c r="AD550" t="s">
        <v>37</v>
      </c>
      <c r="AE550" t="s">
        <v>37</v>
      </c>
      <c r="AF550" s="19" t="s">
        <v>6343</v>
      </c>
      <c r="AG550" s="19">
        <v>9106034370</v>
      </c>
      <c r="AH550" t="str">
        <f t="shared" si="8"/>
        <v>9106034370-00033364</v>
      </c>
    </row>
    <row r="551" spans="1:34" x14ac:dyDescent="0.25">
      <c r="A551" s="19">
        <v>9106037023</v>
      </c>
      <c r="B551" s="19" t="s">
        <v>6941</v>
      </c>
      <c r="C551">
        <v>11708705</v>
      </c>
      <c r="D551" t="s">
        <v>2567</v>
      </c>
      <c r="E551" t="s">
        <v>2159</v>
      </c>
      <c r="F551" t="s">
        <v>25</v>
      </c>
      <c r="G551" t="s">
        <v>26</v>
      </c>
      <c r="H551" t="s">
        <v>2568</v>
      </c>
      <c r="I551" t="s">
        <v>28</v>
      </c>
      <c r="J551" t="s">
        <v>29</v>
      </c>
      <c r="K551" t="s">
        <v>2569</v>
      </c>
      <c r="L551" t="s">
        <v>2570</v>
      </c>
      <c r="M551" t="s">
        <v>2571</v>
      </c>
      <c r="N551" t="s">
        <v>666</v>
      </c>
      <c r="O551" t="s">
        <v>667</v>
      </c>
      <c r="P551" t="s">
        <v>668</v>
      </c>
      <c r="Q551" t="s">
        <v>82</v>
      </c>
      <c r="R551" t="s">
        <v>37</v>
      </c>
      <c r="S551" t="s">
        <v>37</v>
      </c>
      <c r="T551" t="s">
        <v>37</v>
      </c>
      <c r="U551" t="s">
        <v>38</v>
      </c>
      <c r="V551" t="s">
        <v>39</v>
      </c>
      <c r="W551" t="s">
        <v>40</v>
      </c>
      <c r="X551" t="s">
        <v>41</v>
      </c>
      <c r="Y551" t="s">
        <v>42</v>
      </c>
      <c r="Z551" t="s">
        <v>37</v>
      </c>
      <c r="AA551" t="s">
        <v>37</v>
      </c>
      <c r="AB551" t="s">
        <v>37</v>
      </c>
      <c r="AC551" t="s">
        <v>2572</v>
      </c>
      <c r="AD551" t="s">
        <v>37</v>
      </c>
      <c r="AE551" t="s">
        <v>37</v>
      </c>
      <c r="AF551" s="19" t="s">
        <v>6343</v>
      </c>
      <c r="AG551" s="19">
        <v>9106037023</v>
      </c>
      <c r="AH551" t="str">
        <f t="shared" si="8"/>
        <v>9106037023-00017219</v>
      </c>
    </row>
    <row r="552" spans="1:34" x14ac:dyDescent="0.25">
      <c r="A552" s="19">
        <v>9106035176</v>
      </c>
      <c r="B552" s="19" t="s">
        <v>6842</v>
      </c>
      <c r="C552">
        <v>11706818</v>
      </c>
      <c r="D552" t="s">
        <v>2573</v>
      </c>
      <c r="E552" t="s">
        <v>2159</v>
      </c>
      <c r="F552" t="s">
        <v>25</v>
      </c>
      <c r="G552" t="s">
        <v>26</v>
      </c>
      <c r="H552" t="s">
        <v>2574</v>
      </c>
      <c r="I552" t="s">
        <v>28</v>
      </c>
      <c r="J552" t="s">
        <v>29</v>
      </c>
      <c r="K552" t="s">
        <v>239</v>
      </c>
      <c r="L552" t="s">
        <v>240</v>
      </c>
      <c r="M552" t="s">
        <v>241</v>
      </c>
      <c r="N552" t="s">
        <v>89</v>
      </c>
      <c r="O552" t="s">
        <v>90</v>
      </c>
      <c r="P552" t="s">
        <v>91</v>
      </c>
      <c r="Q552" t="s">
        <v>37</v>
      </c>
      <c r="R552" t="s">
        <v>37</v>
      </c>
      <c r="S552" t="s">
        <v>37</v>
      </c>
      <c r="T552" t="s">
        <v>37</v>
      </c>
      <c r="U552" t="s">
        <v>38</v>
      </c>
      <c r="V552" t="s">
        <v>39</v>
      </c>
      <c r="W552" t="s">
        <v>40</v>
      </c>
      <c r="X552" t="s">
        <v>41</v>
      </c>
      <c r="Y552" t="s">
        <v>42</v>
      </c>
      <c r="Z552" t="s">
        <v>37</v>
      </c>
      <c r="AA552" t="s">
        <v>37</v>
      </c>
      <c r="AB552" t="s">
        <v>37</v>
      </c>
      <c r="AC552" t="s">
        <v>2575</v>
      </c>
      <c r="AD552" t="s">
        <v>37</v>
      </c>
      <c r="AE552" t="s">
        <v>37</v>
      </c>
      <c r="AF552" s="19" t="s">
        <v>6343</v>
      </c>
      <c r="AG552" s="19">
        <v>9106035176</v>
      </c>
      <c r="AH552" t="str">
        <f t="shared" si="8"/>
        <v>9106035176-00037232</v>
      </c>
    </row>
    <row r="553" spans="1:34" x14ac:dyDescent="0.25">
      <c r="A553" s="19">
        <v>9106036456</v>
      </c>
      <c r="B553" s="19" t="s">
        <v>6913</v>
      </c>
      <c r="C553">
        <v>11707548</v>
      </c>
      <c r="D553" t="s">
        <v>2576</v>
      </c>
      <c r="E553" t="s">
        <v>2159</v>
      </c>
      <c r="F553" t="s">
        <v>25</v>
      </c>
      <c r="G553" t="s">
        <v>26</v>
      </c>
      <c r="H553" t="s">
        <v>2577</v>
      </c>
      <c r="I553" t="s">
        <v>28</v>
      </c>
      <c r="J553" t="s">
        <v>29</v>
      </c>
      <c r="K553" t="s">
        <v>335</v>
      </c>
      <c r="L553" t="s">
        <v>336</v>
      </c>
      <c r="M553" t="s">
        <v>337</v>
      </c>
      <c r="N553" t="s">
        <v>502</v>
      </c>
      <c r="O553" t="s">
        <v>503</v>
      </c>
      <c r="P553" t="s">
        <v>504</v>
      </c>
      <c r="Q553" t="s">
        <v>37</v>
      </c>
      <c r="R553" t="s">
        <v>37</v>
      </c>
      <c r="S553" t="s">
        <v>37</v>
      </c>
      <c r="T553" t="s">
        <v>37</v>
      </c>
      <c r="U553" t="s">
        <v>38</v>
      </c>
      <c r="V553" t="s">
        <v>39</v>
      </c>
      <c r="W553" t="s">
        <v>40</v>
      </c>
      <c r="X553" t="s">
        <v>41</v>
      </c>
      <c r="Y553" t="s">
        <v>42</v>
      </c>
      <c r="Z553" t="s">
        <v>37</v>
      </c>
      <c r="AA553" t="s">
        <v>37</v>
      </c>
      <c r="AB553" t="s">
        <v>37</v>
      </c>
      <c r="AC553" t="s">
        <v>2578</v>
      </c>
      <c r="AD553" t="s">
        <v>37</v>
      </c>
      <c r="AE553" t="s">
        <v>37</v>
      </c>
      <c r="AF553" s="19" t="s">
        <v>6343</v>
      </c>
      <c r="AG553" s="19">
        <v>9106036456</v>
      </c>
      <c r="AH553" t="str">
        <f t="shared" si="8"/>
        <v>9106036456-00010011</v>
      </c>
    </row>
    <row r="554" spans="1:34" x14ac:dyDescent="0.25">
      <c r="A554" s="19">
        <v>9106033624</v>
      </c>
      <c r="B554" s="19" t="s">
        <v>6795</v>
      </c>
      <c r="C554">
        <v>11707817</v>
      </c>
      <c r="D554" t="s">
        <v>2579</v>
      </c>
      <c r="E554" t="s">
        <v>2159</v>
      </c>
      <c r="F554" t="s">
        <v>25</v>
      </c>
      <c r="G554" t="s">
        <v>26</v>
      </c>
      <c r="H554" t="s">
        <v>2580</v>
      </c>
      <c r="I554" t="s">
        <v>28</v>
      </c>
      <c r="J554" t="s">
        <v>29</v>
      </c>
      <c r="K554" t="s">
        <v>456</v>
      </c>
      <c r="L554" t="s">
        <v>457</v>
      </c>
      <c r="M554" t="s">
        <v>458</v>
      </c>
      <c r="N554" t="s">
        <v>33</v>
      </c>
      <c r="O554" t="s">
        <v>34</v>
      </c>
      <c r="P554" t="s">
        <v>35</v>
      </c>
      <c r="Q554" t="s">
        <v>36</v>
      </c>
      <c r="R554" t="s">
        <v>37</v>
      </c>
      <c r="S554" t="s">
        <v>37</v>
      </c>
      <c r="T554" t="s">
        <v>37</v>
      </c>
      <c r="U554" t="s">
        <v>38</v>
      </c>
      <c r="V554" t="s">
        <v>39</v>
      </c>
      <c r="W554" t="s">
        <v>40</v>
      </c>
      <c r="X554" t="s">
        <v>41</v>
      </c>
      <c r="Y554" t="s">
        <v>42</v>
      </c>
      <c r="Z554" t="s">
        <v>37</v>
      </c>
      <c r="AA554" t="s">
        <v>37</v>
      </c>
      <c r="AB554" t="s">
        <v>37</v>
      </c>
      <c r="AC554" t="s">
        <v>2581</v>
      </c>
      <c r="AD554" t="s">
        <v>37</v>
      </c>
      <c r="AE554" t="s">
        <v>37</v>
      </c>
      <c r="AF554" s="19" t="s">
        <v>6343</v>
      </c>
      <c r="AG554" s="19">
        <v>9106033624</v>
      </c>
      <c r="AH554" t="str">
        <f t="shared" si="8"/>
        <v>9106033624-00158956</v>
      </c>
    </row>
    <row r="555" spans="1:34" x14ac:dyDescent="0.25">
      <c r="A555" s="19">
        <v>9106035829</v>
      </c>
      <c r="B555" s="19" t="s">
        <v>6882</v>
      </c>
      <c r="C555">
        <v>11705174</v>
      </c>
      <c r="D555" t="s">
        <v>2582</v>
      </c>
      <c r="E555" t="s">
        <v>2159</v>
      </c>
      <c r="F555" t="s">
        <v>25</v>
      </c>
      <c r="G555" t="s">
        <v>26</v>
      </c>
      <c r="H555" t="s">
        <v>2583</v>
      </c>
      <c r="I555" t="s">
        <v>28</v>
      </c>
      <c r="J555" t="s">
        <v>29</v>
      </c>
      <c r="K555" t="s">
        <v>1151</v>
      </c>
      <c r="L555" t="s">
        <v>1152</v>
      </c>
      <c r="M555" t="s">
        <v>1153</v>
      </c>
      <c r="N555" t="s">
        <v>257</v>
      </c>
      <c r="O555" t="s">
        <v>258</v>
      </c>
      <c r="P555" t="s">
        <v>259</v>
      </c>
      <c r="Q555" t="s">
        <v>37</v>
      </c>
      <c r="R555" t="s">
        <v>37</v>
      </c>
      <c r="S555" t="s">
        <v>37</v>
      </c>
      <c r="T555" t="s">
        <v>37</v>
      </c>
      <c r="U555" t="s">
        <v>38</v>
      </c>
      <c r="V555" t="s">
        <v>39</v>
      </c>
      <c r="W555" t="s">
        <v>40</v>
      </c>
      <c r="X555" t="s">
        <v>41</v>
      </c>
      <c r="Y555" t="s">
        <v>42</v>
      </c>
      <c r="Z555" t="s">
        <v>37</v>
      </c>
      <c r="AA555" t="s">
        <v>37</v>
      </c>
      <c r="AB555" t="s">
        <v>37</v>
      </c>
      <c r="AC555" t="s">
        <v>2584</v>
      </c>
      <c r="AD555" t="s">
        <v>37</v>
      </c>
      <c r="AE555" t="s">
        <v>37</v>
      </c>
      <c r="AF555" s="19" t="s">
        <v>6343</v>
      </c>
      <c r="AG555" s="19">
        <v>9106035829</v>
      </c>
      <c r="AH555" t="str">
        <f t="shared" si="8"/>
        <v>9106035829-00035246</v>
      </c>
    </row>
    <row r="556" spans="1:34" x14ac:dyDescent="0.25">
      <c r="A556" s="19">
        <v>9106036870</v>
      </c>
      <c r="B556" s="19" t="s">
        <v>6933</v>
      </c>
      <c r="C556">
        <v>11708703</v>
      </c>
      <c r="D556" t="s">
        <v>2585</v>
      </c>
      <c r="E556" t="s">
        <v>2159</v>
      </c>
      <c r="F556" t="s">
        <v>25</v>
      </c>
      <c r="G556" t="s">
        <v>26</v>
      </c>
      <c r="H556" t="s">
        <v>2586</v>
      </c>
      <c r="I556" t="s">
        <v>28</v>
      </c>
      <c r="J556" t="s">
        <v>29</v>
      </c>
      <c r="K556" t="s">
        <v>2587</v>
      </c>
      <c r="L556" t="s">
        <v>2588</v>
      </c>
      <c r="M556" t="s">
        <v>2589</v>
      </c>
      <c r="N556" t="s">
        <v>666</v>
      </c>
      <c r="O556" t="s">
        <v>667</v>
      </c>
      <c r="P556" t="s">
        <v>668</v>
      </c>
      <c r="Q556" t="s">
        <v>82</v>
      </c>
      <c r="R556" t="s">
        <v>37</v>
      </c>
      <c r="S556" t="s">
        <v>37</v>
      </c>
      <c r="T556" t="s">
        <v>37</v>
      </c>
      <c r="U556" t="s">
        <v>38</v>
      </c>
      <c r="V556" t="s">
        <v>39</v>
      </c>
      <c r="W556" t="s">
        <v>40</v>
      </c>
      <c r="X556" t="s">
        <v>41</v>
      </c>
      <c r="Y556" t="s">
        <v>42</v>
      </c>
      <c r="Z556" t="s">
        <v>37</v>
      </c>
      <c r="AA556" t="s">
        <v>37</v>
      </c>
      <c r="AB556" t="s">
        <v>37</v>
      </c>
      <c r="AC556" t="s">
        <v>2590</v>
      </c>
      <c r="AD556" t="s">
        <v>37</v>
      </c>
      <c r="AE556" t="s">
        <v>37</v>
      </c>
      <c r="AF556" s="19" t="s">
        <v>6343</v>
      </c>
      <c r="AG556" s="19">
        <v>9106036870</v>
      </c>
      <c r="AH556" t="str">
        <f t="shared" si="8"/>
        <v>9106036870-00017217</v>
      </c>
    </row>
    <row r="557" spans="1:34" x14ac:dyDescent="0.25">
      <c r="A557" s="19">
        <v>9106036701</v>
      </c>
      <c r="B557" s="19" t="s">
        <v>6924</v>
      </c>
      <c r="C557">
        <v>11704154</v>
      </c>
      <c r="D557" t="s">
        <v>2591</v>
      </c>
      <c r="E557" t="s">
        <v>2159</v>
      </c>
      <c r="F557" t="s">
        <v>25</v>
      </c>
      <c r="G557" t="s">
        <v>26</v>
      </c>
      <c r="H557" t="s">
        <v>2592</v>
      </c>
      <c r="I557" t="s">
        <v>28</v>
      </c>
      <c r="J557" t="s">
        <v>29</v>
      </c>
      <c r="K557" t="s">
        <v>1173</v>
      </c>
      <c r="L557" t="s">
        <v>1174</v>
      </c>
      <c r="M557" t="s">
        <v>1175</v>
      </c>
      <c r="N557" t="s">
        <v>58</v>
      </c>
      <c r="O557" t="s">
        <v>59</v>
      </c>
      <c r="P557" t="s">
        <v>60</v>
      </c>
      <c r="Q557" t="s">
        <v>37</v>
      </c>
      <c r="R557" t="s">
        <v>37</v>
      </c>
      <c r="S557" t="s">
        <v>37</v>
      </c>
      <c r="T557" t="s">
        <v>37</v>
      </c>
      <c r="U557" t="s">
        <v>38</v>
      </c>
      <c r="V557" t="s">
        <v>39</v>
      </c>
      <c r="W557" t="s">
        <v>40</v>
      </c>
      <c r="X557" t="s">
        <v>41</v>
      </c>
      <c r="Y557" t="s">
        <v>42</v>
      </c>
      <c r="Z557" t="s">
        <v>37</v>
      </c>
      <c r="AA557" t="s">
        <v>37</v>
      </c>
      <c r="AB557" t="s">
        <v>37</v>
      </c>
      <c r="AC557" t="s">
        <v>2593</v>
      </c>
      <c r="AD557" t="s">
        <v>37</v>
      </c>
      <c r="AE557" t="s">
        <v>37</v>
      </c>
      <c r="AF557" s="19" t="s">
        <v>6343</v>
      </c>
      <c r="AG557" s="19">
        <v>9106036701</v>
      </c>
      <c r="AH557" t="str">
        <f t="shared" si="8"/>
        <v>9106036701-00479520</v>
      </c>
    </row>
    <row r="558" spans="1:34" x14ac:dyDescent="0.25">
      <c r="A558" s="19">
        <v>9106035553</v>
      </c>
      <c r="B558" s="19" t="s">
        <v>6862</v>
      </c>
      <c r="C558">
        <v>11705170</v>
      </c>
      <c r="D558" t="s">
        <v>2594</v>
      </c>
      <c r="E558" t="s">
        <v>2159</v>
      </c>
      <c r="F558" t="s">
        <v>25</v>
      </c>
      <c r="G558" t="s">
        <v>26</v>
      </c>
      <c r="H558" t="s">
        <v>2595</v>
      </c>
      <c r="I558" t="s">
        <v>28</v>
      </c>
      <c r="J558" t="s">
        <v>29</v>
      </c>
      <c r="K558" t="s">
        <v>86</v>
      </c>
      <c r="L558" t="s">
        <v>87</v>
      </c>
      <c r="M558" t="s">
        <v>88</v>
      </c>
      <c r="N558" t="s">
        <v>257</v>
      </c>
      <c r="O558" t="s">
        <v>258</v>
      </c>
      <c r="P558" t="s">
        <v>259</v>
      </c>
      <c r="Q558" t="s">
        <v>37</v>
      </c>
      <c r="R558" t="s">
        <v>37</v>
      </c>
      <c r="S558" t="s">
        <v>37</v>
      </c>
      <c r="T558" t="s">
        <v>37</v>
      </c>
      <c r="U558" t="s">
        <v>38</v>
      </c>
      <c r="V558" t="s">
        <v>39</v>
      </c>
      <c r="W558" t="s">
        <v>40</v>
      </c>
      <c r="X558" t="s">
        <v>41</v>
      </c>
      <c r="Y558" t="s">
        <v>42</v>
      </c>
      <c r="Z558" t="s">
        <v>37</v>
      </c>
      <c r="AA558" t="s">
        <v>37</v>
      </c>
      <c r="AB558" t="s">
        <v>37</v>
      </c>
      <c r="AC558" t="s">
        <v>2596</v>
      </c>
      <c r="AD558" t="s">
        <v>37</v>
      </c>
      <c r="AE558" t="s">
        <v>37</v>
      </c>
      <c r="AF558" s="19" t="s">
        <v>6343</v>
      </c>
      <c r="AG558" s="19">
        <v>9106035553</v>
      </c>
      <c r="AH558" t="str">
        <f t="shared" si="8"/>
        <v>9106035553-00035242</v>
      </c>
    </row>
    <row r="559" spans="1:34" x14ac:dyDescent="0.25">
      <c r="A559" s="19">
        <v>9106036454</v>
      </c>
      <c r="B559" s="19" t="s">
        <v>6912</v>
      </c>
      <c r="C559">
        <v>11704062</v>
      </c>
      <c r="D559" t="s">
        <v>2597</v>
      </c>
      <c r="E559" t="s">
        <v>2159</v>
      </c>
      <c r="F559" t="s">
        <v>25</v>
      </c>
      <c r="G559" t="s">
        <v>26</v>
      </c>
      <c r="H559" t="s">
        <v>2598</v>
      </c>
      <c r="I559" t="s">
        <v>28</v>
      </c>
      <c r="J559" t="s">
        <v>29</v>
      </c>
      <c r="K559" t="s">
        <v>633</v>
      </c>
      <c r="L559" t="s">
        <v>634</v>
      </c>
      <c r="M559" t="s">
        <v>635</v>
      </c>
      <c r="N559" t="s">
        <v>58</v>
      </c>
      <c r="O559" t="s">
        <v>59</v>
      </c>
      <c r="P559" t="s">
        <v>60</v>
      </c>
      <c r="Q559" t="s">
        <v>37</v>
      </c>
      <c r="R559" t="s">
        <v>37</v>
      </c>
      <c r="S559" t="s">
        <v>37</v>
      </c>
      <c r="T559" t="s">
        <v>37</v>
      </c>
      <c r="U559" t="s">
        <v>38</v>
      </c>
      <c r="V559" t="s">
        <v>39</v>
      </c>
      <c r="W559" t="s">
        <v>40</v>
      </c>
      <c r="X559" t="s">
        <v>41</v>
      </c>
      <c r="Y559" t="s">
        <v>42</v>
      </c>
      <c r="Z559" t="s">
        <v>37</v>
      </c>
      <c r="AA559" t="s">
        <v>37</v>
      </c>
      <c r="AB559" t="s">
        <v>37</v>
      </c>
      <c r="AC559" t="s">
        <v>2599</v>
      </c>
      <c r="AD559" t="s">
        <v>37</v>
      </c>
      <c r="AE559" t="s">
        <v>37</v>
      </c>
      <c r="AF559" s="19" t="s">
        <v>6343</v>
      </c>
      <c r="AG559" s="19">
        <v>9106036454</v>
      </c>
      <c r="AH559" t="str">
        <f t="shared" si="8"/>
        <v>9106036454-00479431</v>
      </c>
    </row>
    <row r="560" spans="1:34" x14ac:dyDescent="0.25">
      <c r="A560" s="19">
        <v>9106035892</v>
      </c>
      <c r="B560" s="19" t="s">
        <v>6886</v>
      </c>
      <c r="C560">
        <v>11707543</v>
      </c>
      <c r="D560" t="s">
        <v>2600</v>
      </c>
      <c r="E560" t="s">
        <v>2159</v>
      </c>
      <c r="F560" t="s">
        <v>25</v>
      </c>
      <c r="G560" t="s">
        <v>26</v>
      </c>
      <c r="H560" t="s">
        <v>2601</v>
      </c>
      <c r="I560" t="s">
        <v>28</v>
      </c>
      <c r="J560" t="s">
        <v>29</v>
      </c>
      <c r="K560" t="s">
        <v>146</v>
      </c>
      <c r="L560" t="s">
        <v>147</v>
      </c>
      <c r="M560" t="s">
        <v>148</v>
      </c>
      <c r="N560" t="s">
        <v>502</v>
      </c>
      <c r="O560" t="s">
        <v>503</v>
      </c>
      <c r="P560" t="s">
        <v>504</v>
      </c>
      <c r="Q560" t="s">
        <v>37</v>
      </c>
      <c r="R560" t="s">
        <v>37</v>
      </c>
      <c r="S560" t="s">
        <v>37</v>
      </c>
      <c r="T560" t="s">
        <v>37</v>
      </c>
      <c r="U560" t="s">
        <v>38</v>
      </c>
      <c r="V560" t="s">
        <v>39</v>
      </c>
      <c r="W560" t="s">
        <v>40</v>
      </c>
      <c r="X560" t="s">
        <v>41</v>
      </c>
      <c r="Y560" t="s">
        <v>42</v>
      </c>
      <c r="Z560" t="s">
        <v>37</v>
      </c>
      <c r="AA560" t="s">
        <v>37</v>
      </c>
      <c r="AB560" t="s">
        <v>37</v>
      </c>
      <c r="AC560" t="s">
        <v>2602</v>
      </c>
      <c r="AD560" t="s">
        <v>37</v>
      </c>
      <c r="AE560" t="s">
        <v>37</v>
      </c>
      <c r="AF560" s="19" t="s">
        <v>6343</v>
      </c>
      <c r="AG560" s="19">
        <v>9106035892</v>
      </c>
      <c r="AH560" t="str">
        <f t="shared" si="8"/>
        <v>9106035892-00010006</v>
      </c>
    </row>
    <row r="561" spans="1:34" x14ac:dyDescent="0.25">
      <c r="A561" s="19">
        <v>9106036005</v>
      </c>
      <c r="B561" s="19" t="s">
        <v>6895</v>
      </c>
      <c r="C561">
        <v>11705627</v>
      </c>
      <c r="D561" t="s">
        <v>2603</v>
      </c>
      <c r="E561" t="s">
        <v>2159</v>
      </c>
      <c r="F561" t="s">
        <v>25</v>
      </c>
      <c r="G561" t="s">
        <v>26</v>
      </c>
      <c r="H561" t="s">
        <v>2604</v>
      </c>
      <c r="I561" t="s">
        <v>28</v>
      </c>
      <c r="J561" t="s">
        <v>29</v>
      </c>
      <c r="K561" t="s">
        <v>30</v>
      </c>
      <c r="L561" t="s">
        <v>31</v>
      </c>
      <c r="M561" t="s">
        <v>32</v>
      </c>
      <c r="N561" t="s">
        <v>2605</v>
      </c>
      <c r="O561" t="s">
        <v>2606</v>
      </c>
      <c r="P561" t="s">
        <v>2607</v>
      </c>
      <c r="Q561" t="s">
        <v>37</v>
      </c>
      <c r="R561" t="s">
        <v>37</v>
      </c>
      <c r="S561" t="s">
        <v>37</v>
      </c>
      <c r="T561" t="s">
        <v>37</v>
      </c>
      <c r="U561" t="s">
        <v>38</v>
      </c>
      <c r="V561" t="s">
        <v>39</v>
      </c>
      <c r="W561" t="s">
        <v>40</v>
      </c>
      <c r="X561" t="s">
        <v>41</v>
      </c>
      <c r="Y561" t="s">
        <v>42</v>
      </c>
      <c r="Z561" t="s">
        <v>37</v>
      </c>
      <c r="AA561" t="s">
        <v>37</v>
      </c>
      <c r="AB561" t="s">
        <v>37</v>
      </c>
      <c r="AC561" t="s">
        <v>2608</v>
      </c>
      <c r="AD561" t="s">
        <v>37</v>
      </c>
      <c r="AE561" t="s">
        <v>37</v>
      </c>
      <c r="AF561" s="19" t="s">
        <v>6343</v>
      </c>
      <c r="AG561" s="19">
        <v>9106036005</v>
      </c>
      <c r="AH561" t="str">
        <f t="shared" si="8"/>
        <v>9106036005-00002158</v>
      </c>
    </row>
    <row r="562" spans="1:34" x14ac:dyDescent="0.25">
      <c r="A562" s="19">
        <v>9106033830</v>
      </c>
      <c r="B562" s="19" t="s">
        <v>6798</v>
      </c>
      <c r="C562">
        <v>11703267</v>
      </c>
      <c r="D562" t="s">
        <v>2609</v>
      </c>
      <c r="E562" t="s">
        <v>2159</v>
      </c>
      <c r="F562" t="s">
        <v>25</v>
      </c>
      <c r="G562" t="s">
        <v>26</v>
      </c>
      <c r="H562" t="s">
        <v>2610</v>
      </c>
      <c r="I562" t="s">
        <v>28</v>
      </c>
      <c r="J562" t="s">
        <v>29</v>
      </c>
      <c r="K562" t="s">
        <v>146</v>
      </c>
      <c r="L562" t="s">
        <v>147</v>
      </c>
      <c r="M562" t="s">
        <v>148</v>
      </c>
      <c r="N562" t="s">
        <v>58</v>
      </c>
      <c r="O562" t="s">
        <v>59</v>
      </c>
      <c r="P562" t="s">
        <v>60</v>
      </c>
      <c r="Q562" t="s">
        <v>37</v>
      </c>
      <c r="R562" t="s">
        <v>37</v>
      </c>
      <c r="S562" t="s">
        <v>37</v>
      </c>
      <c r="T562" t="s">
        <v>37</v>
      </c>
      <c r="U562" t="s">
        <v>38</v>
      </c>
      <c r="V562" t="s">
        <v>39</v>
      </c>
      <c r="W562" t="s">
        <v>40</v>
      </c>
      <c r="X562" t="s">
        <v>41</v>
      </c>
      <c r="Y562" t="s">
        <v>42</v>
      </c>
      <c r="Z562" t="s">
        <v>37</v>
      </c>
      <c r="AA562" t="s">
        <v>37</v>
      </c>
      <c r="AB562" t="s">
        <v>37</v>
      </c>
      <c r="AC562" t="s">
        <v>2611</v>
      </c>
      <c r="AD562" t="s">
        <v>37</v>
      </c>
      <c r="AE562" t="s">
        <v>37</v>
      </c>
      <c r="AF562" s="19" t="s">
        <v>6343</v>
      </c>
      <c r="AG562" s="19">
        <v>9106033830</v>
      </c>
      <c r="AH562" t="str">
        <f t="shared" si="8"/>
        <v>9106033830-00478751</v>
      </c>
    </row>
    <row r="563" spans="1:34" x14ac:dyDescent="0.25">
      <c r="A563" s="19">
        <v>9106038663</v>
      </c>
      <c r="B563" s="19" t="s">
        <v>7003</v>
      </c>
      <c r="C563">
        <v>11706526</v>
      </c>
      <c r="D563" t="s">
        <v>2612</v>
      </c>
      <c r="E563" t="s">
        <v>2159</v>
      </c>
      <c r="F563" t="s">
        <v>25</v>
      </c>
      <c r="G563" t="s">
        <v>26</v>
      </c>
      <c r="H563" t="s">
        <v>2613</v>
      </c>
      <c r="I563" t="s">
        <v>28</v>
      </c>
      <c r="J563" t="s">
        <v>29</v>
      </c>
      <c r="K563" t="s">
        <v>368</v>
      </c>
      <c r="L563" t="s">
        <v>369</v>
      </c>
      <c r="M563" t="s">
        <v>370</v>
      </c>
      <c r="N563" t="s">
        <v>49</v>
      </c>
      <c r="O563" t="s">
        <v>50</v>
      </c>
      <c r="P563" t="s">
        <v>51</v>
      </c>
      <c r="Q563" t="s">
        <v>37</v>
      </c>
      <c r="R563" t="s">
        <v>37</v>
      </c>
      <c r="S563" t="s">
        <v>37</v>
      </c>
      <c r="T563" t="s">
        <v>37</v>
      </c>
      <c r="U563" t="s">
        <v>38</v>
      </c>
      <c r="V563" t="s">
        <v>39</v>
      </c>
      <c r="W563" t="s">
        <v>40</v>
      </c>
      <c r="X563" t="s">
        <v>41</v>
      </c>
      <c r="Y563" t="s">
        <v>42</v>
      </c>
      <c r="Z563" t="s">
        <v>37</v>
      </c>
      <c r="AA563" t="s">
        <v>37</v>
      </c>
      <c r="AB563" t="s">
        <v>37</v>
      </c>
      <c r="AC563" t="s">
        <v>2614</v>
      </c>
      <c r="AD563" t="s">
        <v>37</v>
      </c>
      <c r="AE563" t="s">
        <v>37</v>
      </c>
      <c r="AF563" s="19" t="s">
        <v>6343</v>
      </c>
      <c r="AG563" s="19">
        <v>9106038663</v>
      </c>
      <c r="AH563" t="str">
        <f t="shared" si="8"/>
        <v>9106038663-00018136</v>
      </c>
    </row>
    <row r="564" spans="1:34" x14ac:dyDescent="0.25">
      <c r="A564" s="19">
        <v>9106035921</v>
      </c>
      <c r="B564" s="19" t="s">
        <v>6888</v>
      </c>
      <c r="C564">
        <v>11705342</v>
      </c>
      <c r="D564" t="s">
        <v>2615</v>
      </c>
      <c r="E564" t="s">
        <v>2159</v>
      </c>
      <c r="F564" t="s">
        <v>25</v>
      </c>
      <c r="G564" t="s">
        <v>26</v>
      </c>
      <c r="H564" t="s">
        <v>2616</v>
      </c>
      <c r="I564" t="s">
        <v>28</v>
      </c>
      <c r="J564" t="s">
        <v>29</v>
      </c>
      <c r="K564" t="s">
        <v>2617</v>
      </c>
      <c r="L564" t="s">
        <v>2618</v>
      </c>
      <c r="M564" t="s">
        <v>2619</v>
      </c>
      <c r="N564" t="s">
        <v>79</v>
      </c>
      <c r="O564" t="s">
        <v>80</v>
      </c>
      <c r="P564" t="s">
        <v>81</v>
      </c>
      <c r="Q564" t="s">
        <v>82</v>
      </c>
      <c r="R564" t="s">
        <v>37</v>
      </c>
      <c r="S564" t="s">
        <v>37</v>
      </c>
      <c r="T564" t="s">
        <v>37</v>
      </c>
      <c r="U564" t="s">
        <v>38</v>
      </c>
      <c r="V564" t="s">
        <v>39</v>
      </c>
      <c r="W564" t="s">
        <v>40</v>
      </c>
      <c r="X564" t="s">
        <v>41</v>
      </c>
      <c r="Y564" t="s">
        <v>42</v>
      </c>
      <c r="Z564" t="s">
        <v>37</v>
      </c>
      <c r="AA564" t="s">
        <v>37</v>
      </c>
      <c r="AB564" t="s">
        <v>37</v>
      </c>
      <c r="AC564" t="s">
        <v>2620</v>
      </c>
      <c r="AD564" t="s">
        <v>37</v>
      </c>
      <c r="AE564" t="s">
        <v>37</v>
      </c>
      <c r="AF564" s="19" t="s">
        <v>6343</v>
      </c>
      <c r="AG564" s="19">
        <v>9106035921</v>
      </c>
      <c r="AH564" t="str">
        <f t="shared" si="8"/>
        <v>9106035921-00047282</v>
      </c>
    </row>
    <row r="565" spans="1:34" x14ac:dyDescent="0.25">
      <c r="A565" s="19">
        <v>9106035944</v>
      </c>
      <c r="B565" s="19" t="s">
        <v>6892</v>
      </c>
      <c r="C565">
        <v>11705343</v>
      </c>
      <c r="D565" t="s">
        <v>2621</v>
      </c>
      <c r="E565" t="s">
        <v>2159</v>
      </c>
      <c r="F565" t="s">
        <v>25</v>
      </c>
      <c r="G565" t="s">
        <v>26</v>
      </c>
      <c r="H565" t="s">
        <v>2622</v>
      </c>
      <c r="I565" t="s">
        <v>28</v>
      </c>
      <c r="J565" t="s">
        <v>29</v>
      </c>
      <c r="K565" t="s">
        <v>843</v>
      </c>
      <c r="L565" t="s">
        <v>844</v>
      </c>
      <c r="M565" t="s">
        <v>845</v>
      </c>
      <c r="N565" t="s">
        <v>79</v>
      </c>
      <c r="O565" t="s">
        <v>80</v>
      </c>
      <c r="P565" t="s">
        <v>81</v>
      </c>
      <c r="Q565" t="s">
        <v>82</v>
      </c>
      <c r="R565" t="s">
        <v>37</v>
      </c>
      <c r="S565" t="s">
        <v>37</v>
      </c>
      <c r="T565" t="s">
        <v>37</v>
      </c>
      <c r="U565" t="s">
        <v>38</v>
      </c>
      <c r="V565" t="s">
        <v>39</v>
      </c>
      <c r="W565" t="s">
        <v>40</v>
      </c>
      <c r="X565" t="s">
        <v>41</v>
      </c>
      <c r="Y565" t="s">
        <v>42</v>
      </c>
      <c r="Z565" t="s">
        <v>37</v>
      </c>
      <c r="AA565" t="s">
        <v>37</v>
      </c>
      <c r="AB565" t="s">
        <v>37</v>
      </c>
      <c r="AC565" t="s">
        <v>2623</v>
      </c>
      <c r="AD565" t="s">
        <v>37</v>
      </c>
      <c r="AE565" t="s">
        <v>37</v>
      </c>
      <c r="AF565" s="19" t="s">
        <v>6343</v>
      </c>
      <c r="AG565" s="19">
        <v>9106035944</v>
      </c>
      <c r="AH565" t="str">
        <f t="shared" si="8"/>
        <v>9106035944-00047283</v>
      </c>
    </row>
    <row r="566" spans="1:34" x14ac:dyDescent="0.25">
      <c r="A566" s="19">
        <v>9106035716</v>
      </c>
      <c r="B566" s="19" t="s">
        <v>6874</v>
      </c>
      <c r="C566">
        <v>11705072</v>
      </c>
      <c r="D566" t="s">
        <v>2624</v>
      </c>
      <c r="E566" t="s">
        <v>2159</v>
      </c>
      <c r="F566" t="s">
        <v>25</v>
      </c>
      <c r="G566" t="s">
        <v>26</v>
      </c>
      <c r="H566" t="s">
        <v>2625</v>
      </c>
      <c r="I566" t="s">
        <v>28</v>
      </c>
      <c r="J566" t="s">
        <v>29</v>
      </c>
      <c r="K566" t="s">
        <v>200</v>
      </c>
      <c r="L566" t="s">
        <v>201</v>
      </c>
      <c r="M566" t="s">
        <v>202</v>
      </c>
      <c r="N566" t="s">
        <v>759</v>
      </c>
      <c r="O566" t="s">
        <v>760</v>
      </c>
      <c r="P566" t="s">
        <v>761</v>
      </c>
      <c r="Q566" t="s">
        <v>37</v>
      </c>
      <c r="R566" t="s">
        <v>37</v>
      </c>
      <c r="S566" t="s">
        <v>37</v>
      </c>
      <c r="T566" t="s">
        <v>37</v>
      </c>
      <c r="U566" t="s">
        <v>38</v>
      </c>
      <c r="V566" t="s">
        <v>39</v>
      </c>
      <c r="W566" t="s">
        <v>40</v>
      </c>
      <c r="X566" t="s">
        <v>41</v>
      </c>
      <c r="Y566" t="s">
        <v>42</v>
      </c>
      <c r="Z566" t="s">
        <v>37</v>
      </c>
      <c r="AA566" t="s">
        <v>37</v>
      </c>
      <c r="AB566" t="s">
        <v>37</v>
      </c>
      <c r="AC566" t="s">
        <v>2626</v>
      </c>
      <c r="AD566" t="s">
        <v>37</v>
      </c>
      <c r="AE566" t="s">
        <v>37</v>
      </c>
      <c r="AF566" s="19" t="s">
        <v>6343</v>
      </c>
      <c r="AG566" s="19">
        <v>9106035716</v>
      </c>
      <c r="AH566" t="str">
        <f t="shared" si="8"/>
        <v>9106035716-00014903</v>
      </c>
    </row>
    <row r="567" spans="1:34" x14ac:dyDescent="0.25">
      <c r="A567" s="19">
        <v>9106035756</v>
      </c>
      <c r="B567" s="19" t="s">
        <v>6878</v>
      </c>
      <c r="C567">
        <v>11705073</v>
      </c>
      <c r="D567" t="s">
        <v>2627</v>
      </c>
      <c r="E567" t="s">
        <v>2159</v>
      </c>
      <c r="F567" t="s">
        <v>25</v>
      </c>
      <c r="G567" t="s">
        <v>26</v>
      </c>
      <c r="H567" t="s">
        <v>2628</v>
      </c>
      <c r="I567" t="s">
        <v>28</v>
      </c>
      <c r="J567" t="s">
        <v>29</v>
      </c>
      <c r="K567" t="s">
        <v>76</v>
      </c>
      <c r="L567" t="s">
        <v>77</v>
      </c>
      <c r="M567" t="s">
        <v>78</v>
      </c>
      <c r="N567" t="s">
        <v>759</v>
      </c>
      <c r="O567" t="s">
        <v>760</v>
      </c>
      <c r="P567" t="s">
        <v>761</v>
      </c>
      <c r="Q567" t="s">
        <v>37</v>
      </c>
      <c r="R567" t="s">
        <v>37</v>
      </c>
      <c r="S567" t="s">
        <v>37</v>
      </c>
      <c r="T567" t="s">
        <v>37</v>
      </c>
      <c r="U567" t="s">
        <v>38</v>
      </c>
      <c r="V567" t="s">
        <v>39</v>
      </c>
      <c r="W567" t="s">
        <v>40</v>
      </c>
      <c r="X567" t="s">
        <v>41</v>
      </c>
      <c r="Y567" t="s">
        <v>42</v>
      </c>
      <c r="Z567" t="s">
        <v>37</v>
      </c>
      <c r="AA567" t="s">
        <v>37</v>
      </c>
      <c r="AB567" t="s">
        <v>37</v>
      </c>
      <c r="AC567" t="s">
        <v>2629</v>
      </c>
      <c r="AD567" t="s">
        <v>37</v>
      </c>
      <c r="AE567" t="s">
        <v>37</v>
      </c>
      <c r="AF567" s="19" t="s">
        <v>6343</v>
      </c>
      <c r="AG567" s="19">
        <v>9106035756</v>
      </c>
      <c r="AH567" t="str">
        <f t="shared" si="8"/>
        <v>9106035756-00014904</v>
      </c>
    </row>
    <row r="568" spans="1:34" x14ac:dyDescent="0.25">
      <c r="A568" s="19">
        <v>9106035710</v>
      </c>
      <c r="B568" s="19" t="s">
        <v>6873</v>
      </c>
      <c r="C568">
        <v>11705071</v>
      </c>
      <c r="D568" t="s">
        <v>2630</v>
      </c>
      <c r="E568" t="s">
        <v>2159</v>
      </c>
      <c r="F568" t="s">
        <v>25</v>
      </c>
      <c r="G568" t="s">
        <v>26</v>
      </c>
      <c r="H568" t="s">
        <v>2631</v>
      </c>
      <c r="I568" t="s">
        <v>28</v>
      </c>
      <c r="J568" t="s">
        <v>29</v>
      </c>
      <c r="K568" t="s">
        <v>152</v>
      </c>
      <c r="L568" t="s">
        <v>153</v>
      </c>
      <c r="M568" t="s">
        <v>154</v>
      </c>
      <c r="N568" t="s">
        <v>759</v>
      </c>
      <c r="O568" t="s">
        <v>760</v>
      </c>
      <c r="P568" t="s">
        <v>761</v>
      </c>
      <c r="Q568" t="s">
        <v>37</v>
      </c>
      <c r="R568" t="s">
        <v>37</v>
      </c>
      <c r="S568" t="s">
        <v>37</v>
      </c>
      <c r="T568" t="s">
        <v>37</v>
      </c>
      <c r="U568" t="s">
        <v>38</v>
      </c>
      <c r="V568" t="s">
        <v>39</v>
      </c>
      <c r="W568" t="s">
        <v>40</v>
      </c>
      <c r="X568" t="s">
        <v>41</v>
      </c>
      <c r="Y568" t="s">
        <v>42</v>
      </c>
      <c r="Z568" t="s">
        <v>37</v>
      </c>
      <c r="AA568" t="s">
        <v>37</v>
      </c>
      <c r="AB568" t="s">
        <v>37</v>
      </c>
      <c r="AC568" t="s">
        <v>2632</v>
      </c>
      <c r="AD568" t="s">
        <v>37</v>
      </c>
      <c r="AE568" t="s">
        <v>37</v>
      </c>
      <c r="AF568" s="19" t="s">
        <v>6343</v>
      </c>
      <c r="AG568" s="19">
        <v>9106035710</v>
      </c>
      <c r="AH568" t="str">
        <f t="shared" si="8"/>
        <v>9106035710-00014902</v>
      </c>
    </row>
    <row r="569" spans="1:34" x14ac:dyDescent="0.25">
      <c r="A569" s="19">
        <v>9106036750</v>
      </c>
      <c r="B569" s="19" t="s">
        <v>6925</v>
      </c>
      <c r="C569">
        <v>11706464</v>
      </c>
      <c r="D569" t="s">
        <v>2633</v>
      </c>
      <c r="E569" t="s">
        <v>2159</v>
      </c>
      <c r="F569" t="s">
        <v>25</v>
      </c>
      <c r="G569" t="s">
        <v>26</v>
      </c>
      <c r="H569" t="s">
        <v>2634</v>
      </c>
      <c r="I569" t="s">
        <v>28</v>
      </c>
      <c r="J569" t="s">
        <v>29</v>
      </c>
      <c r="K569" t="s">
        <v>347</v>
      </c>
      <c r="L569" t="s">
        <v>348</v>
      </c>
      <c r="M569" t="s">
        <v>349</v>
      </c>
      <c r="N569" t="s">
        <v>49</v>
      </c>
      <c r="O569" t="s">
        <v>50</v>
      </c>
      <c r="P569" t="s">
        <v>51</v>
      </c>
      <c r="Q569" t="s">
        <v>37</v>
      </c>
      <c r="R569" t="s">
        <v>37</v>
      </c>
      <c r="S569" t="s">
        <v>37</v>
      </c>
      <c r="T569" t="s">
        <v>37</v>
      </c>
      <c r="U569" t="s">
        <v>38</v>
      </c>
      <c r="V569" t="s">
        <v>39</v>
      </c>
      <c r="W569" t="s">
        <v>40</v>
      </c>
      <c r="X569" t="s">
        <v>41</v>
      </c>
      <c r="Y569" t="s">
        <v>42</v>
      </c>
      <c r="Z569" t="s">
        <v>37</v>
      </c>
      <c r="AA569" t="s">
        <v>37</v>
      </c>
      <c r="AB569" t="s">
        <v>37</v>
      </c>
      <c r="AC569" t="s">
        <v>2635</v>
      </c>
      <c r="AD569" t="s">
        <v>37</v>
      </c>
      <c r="AE569" t="s">
        <v>37</v>
      </c>
      <c r="AF569" s="19" t="s">
        <v>6343</v>
      </c>
      <c r="AG569" s="19">
        <v>9106036750</v>
      </c>
      <c r="AH569" t="str">
        <f t="shared" si="8"/>
        <v>9106036750-00018105</v>
      </c>
    </row>
    <row r="570" spans="1:34" x14ac:dyDescent="0.25">
      <c r="A570" s="19">
        <v>9106037484</v>
      </c>
      <c r="B570" s="19" t="s">
        <v>6963</v>
      </c>
      <c r="C570">
        <v>11704427</v>
      </c>
      <c r="D570" t="s">
        <v>2636</v>
      </c>
      <c r="E570" t="s">
        <v>2159</v>
      </c>
      <c r="F570" t="s">
        <v>25</v>
      </c>
      <c r="G570" t="s">
        <v>26</v>
      </c>
      <c r="H570" t="s">
        <v>2637</v>
      </c>
      <c r="I570" t="s">
        <v>28</v>
      </c>
      <c r="J570" t="s">
        <v>29</v>
      </c>
      <c r="K570" t="s">
        <v>2638</v>
      </c>
      <c r="L570" t="s">
        <v>2639</v>
      </c>
      <c r="M570" t="s">
        <v>2640</v>
      </c>
      <c r="N570" t="s">
        <v>58</v>
      </c>
      <c r="O570" t="s">
        <v>59</v>
      </c>
      <c r="P570" t="s">
        <v>60</v>
      </c>
      <c r="Q570" t="s">
        <v>37</v>
      </c>
      <c r="R570" t="s">
        <v>37</v>
      </c>
      <c r="S570" t="s">
        <v>37</v>
      </c>
      <c r="T570" t="s">
        <v>37</v>
      </c>
      <c r="U570" t="s">
        <v>38</v>
      </c>
      <c r="V570" t="s">
        <v>39</v>
      </c>
      <c r="W570" t="s">
        <v>40</v>
      </c>
      <c r="X570" t="s">
        <v>41</v>
      </c>
      <c r="Y570" t="s">
        <v>42</v>
      </c>
      <c r="Z570" t="s">
        <v>37</v>
      </c>
      <c r="AA570" t="s">
        <v>37</v>
      </c>
      <c r="AB570" t="s">
        <v>37</v>
      </c>
      <c r="AC570" t="s">
        <v>2641</v>
      </c>
      <c r="AD570" t="s">
        <v>37</v>
      </c>
      <c r="AE570" t="s">
        <v>37</v>
      </c>
      <c r="AF570" s="19" t="s">
        <v>6343</v>
      </c>
      <c r="AG570" s="19">
        <v>9106037484</v>
      </c>
      <c r="AH570" t="str">
        <f t="shared" si="8"/>
        <v>9106037484-00479780</v>
      </c>
    </row>
    <row r="571" spans="1:34" x14ac:dyDescent="0.25">
      <c r="A571" s="19">
        <v>9106035595</v>
      </c>
      <c r="B571" s="19" t="s">
        <v>6866</v>
      </c>
      <c r="C571">
        <v>11705069</v>
      </c>
      <c r="D571" t="s">
        <v>2642</v>
      </c>
      <c r="E571" t="s">
        <v>2159</v>
      </c>
      <c r="F571" t="s">
        <v>25</v>
      </c>
      <c r="G571" t="s">
        <v>26</v>
      </c>
      <c r="H571" t="s">
        <v>2643</v>
      </c>
      <c r="I571" t="s">
        <v>28</v>
      </c>
      <c r="J571" t="s">
        <v>29</v>
      </c>
      <c r="K571" t="s">
        <v>2644</v>
      </c>
      <c r="L571" t="s">
        <v>2645</v>
      </c>
      <c r="M571" t="s">
        <v>2646</v>
      </c>
      <c r="N571" t="s">
        <v>759</v>
      </c>
      <c r="O571" t="s">
        <v>760</v>
      </c>
      <c r="P571" t="s">
        <v>761</v>
      </c>
      <c r="Q571" t="s">
        <v>37</v>
      </c>
      <c r="R571" t="s">
        <v>37</v>
      </c>
      <c r="S571" t="s">
        <v>37</v>
      </c>
      <c r="T571" t="s">
        <v>37</v>
      </c>
      <c r="U571" t="s">
        <v>38</v>
      </c>
      <c r="V571" t="s">
        <v>39</v>
      </c>
      <c r="W571" t="s">
        <v>40</v>
      </c>
      <c r="X571" t="s">
        <v>41</v>
      </c>
      <c r="Y571" t="s">
        <v>42</v>
      </c>
      <c r="Z571" t="s">
        <v>37</v>
      </c>
      <c r="AA571" t="s">
        <v>37</v>
      </c>
      <c r="AB571" t="s">
        <v>37</v>
      </c>
      <c r="AC571" t="s">
        <v>2647</v>
      </c>
      <c r="AD571" t="s">
        <v>37</v>
      </c>
      <c r="AE571" t="s">
        <v>37</v>
      </c>
      <c r="AF571" s="19" t="s">
        <v>6343</v>
      </c>
      <c r="AG571" s="19">
        <v>9106035595</v>
      </c>
      <c r="AH571" t="str">
        <f t="shared" si="8"/>
        <v>9106035595-00014900</v>
      </c>
    </row>
    <row r="572" spans="1:34" x14ac:dyDescent="0.25">
      <c r="A572" s="19">
        <v>9106002293</v>
      </c>
      <c r="B572" s="19" t="s">
        <v>6345</v>
      </c>
      <c r="C572">
        <v>11707810</v>
      </c>
      <c r="D572" t="s">
        <v>2648</v>
      </c>
      <c r="E572" t="s">
        <v>2159</v>
      </c>
      <c r="F572" t="s">
        <v>25</v>
      </c>
      <c r="G572" t="s">
        <v>26</v>
      </c>
      <c r="H572" t="s">
        <v>2649</v>
      </c>
      <c r="I572" t="s">
        <v>28</v>
      </c>
      <c r="J572" t="s">
        <v>29</v>
      </c>
      <c r="K572" t="s">
        <v>2650</v>
      </c>
      <c r="L572" t="s">
        <v>2651</v>
      </c>
      <c r="M572" t="s">
        <v>2652</v>
      </c>
      <c r="N572" t="s">
        <v>33</v>
      </c>
      <c r="O572" t="s">
        <v>34</v>
      </c>
      <c r="P572" t="s">
        <v>35</v>
      </c>
      <c r="Q572" t="s">
        <v>36</v>
      </c>
      <c r="R572" t="s">
        <v>37</v>
      </c>
      <c r="S572" t="s">
        <v>37</v>
      </c>
      <c r="T572" t="s">
        <v>37</v>
      </c>
      <c r="U572" t="s">
        <v>38</v>
      </c>
      <c r="V572" t="s">
        <v>39</v>
      </c>
      <c r="W572" t="s">
        <v>40</v>
      </c>
      <c r="X572" t="s">
        <v>41</v>
      </c>
      <c r="Y572" t="s">
        <v>42</v>
      </c>
      <c r="Z572" t="s">
        <v>37</v>
      </c>
      <c r="AA572" t="s">
        <v>37</v>
      </c>
      <c r="AB572" t="s">
        <v>37</v>
      </c>
      <c r="AC572" t="s">
        <v>2653</v>
      </c>
      <c r="AD572" t="s">
        <v>37</v>
      </c>
      <c r="AE572" t="s">
        <v>37</v>
      </c>
      <c r="AF572" s="19" t="s">
        <v>6343</v>
      </c>
      <c r="AG572" s="19">
        <v>9106002293</v>
      </c>
      <c r="AH572" t="str">
        <f t="shared" si="8"/>
        <v>9106002293-00158949</v>
      </c>
    </row>
    <row r="573" spans="1:34" x14ac:dyDescent="0.25">
      <c r="A573" s="19">
        <v>9106035378</v>
      </c>
      <c r="B573" s="19" t="s">
        <v>6852</v>
      </c>
      <c r="C573">
        <v>11705165</v>
      </c>
      <c r="D573" t="s">
        <v>2654</v>
      </c>
      <c r="E573" t="s">
        <v>2159</v>
      </c>
      <c r="F573" t="s">
        <v>25</v>
      </c>
      <c r="G573" t="s">
        <v>26</v>
      </c>
      <c r="H573" t="s">
        <v>2655</v>
      </c>
      <c r="I573" t="s">
        <v>28</v>
      </c>
      <c r="J573" t="s">
        <v>29</v>
      </c>
      <c r="K573" t="s">
        <v>2656</v>
      </c>
      <c r="L573" t="s">
        <v>2657</v>
      </c>
      <c r="M573" t="s">
        <v>2658</v>
      </c>
      <c r="N573" t="s">
        <v>257</v>
      </c>
      <c r="O573" t="s">
        <v>258</v>
      </c>
      <c r="P573" t="s">
        <v>259</v>
      </c>
      <c r="Q573" t="s">
        <v>37</v>
      </c>
      <c r="R573" t="s">
        <v>37</v>
      </c>
      <c r="S573" t="s">
        <v>37</v>
      </c>
      <c r="T573" t="s">
        <v>37</v>
      </c>
      <c r="U573" t="s">
        <v>38</v>
      </c>
      <c r="V573" t="s">
        <v>39</v>
      </c>
      <c r="W573" t="s">
        <v>40</v>
      </c>
      <c r="X573" t="s">
        <v>41</v>
      </c>
      <c r="Y573" t="s">
        <v>42</v>
      </c>
      <c r="Z573" t="s">
        <v>37</v>
      </c>
      <c r="AA573" t="s">
        <v>37</v>
      </c>
      <c r="AB573" t="s">
        <v>37</v>
      </c>
      <c r="AC573" t="s">
        <v>2659</v>
      </c>
      <c r="AD573" t="s">
        <v>37</v>
      </c>
      <c r="AE573" t="s">
        <v>37</v>
      </c>
      <c r="AF573" s="19" t="s">
        <v>6343</v>
      </c>
      <c r="AG573" s="19">
        <v>9106035378</v>
      </c>
      <c r="AH573" t="str">
        <f t="shared" si="8"/>
        <v>9106035378-00035238</v>
      </c>
    </row>
    <row r="574" spans="1:34" x14ac:dyDescent="0.25">
      <c r="A574" s="19">
        <v>9106038520</v>
      </c>
      <c r="B574" s="19" t="s">
        <v>6999</v>
      </c>
      <c r="C574">
        <v>11705522</v>
      </c>
      <c r="D574" t="s">
        <v>2660</v>
      </c>
      <c r="E574" t="s">
        <v>2159</v>
      </c>
      <c r="F574" t="s">
        <v>25</v>
      </c>
      <c r="G574" t="s">
        <v>26</v>
      </c>
      <c r="H574" t="s">
        <v>2661</v>
      </c>
      <c r="I574" t="s">
        <v>28</v>
      </c>
      <c r="J574" t="s">
        <v>29</v>
      </c>
      <c r="K574" t="s">
        <v>711</v>
      </c>
      <c r="L574" t="s">
        <v>712</v>
      </c>
      <c r="M574" t="s">
        <v>713</v>
      </c>
      <c r="N574" t="s">
        <v>323</v>
      </c>
      <c r="O574" t="s">
        <v>324</v>
      </c>
      <c r="P574" t="s">
        <v>325</v>
      </c>
      <c r="Q574" t="s">
        <v>37</v>
      </c>
      <c r="R574" t="s">
        <v>37</v>
      </c>
      <c r="S574" t="s">
        <v>37</v>
      </c>
      <c r="T574" t="s">
        <v>37</v>
      </c>
      <c r="U574" t="s">
        <v>38</v>
      </c>
      <c r="V574" t="s">
        <v>39</v>
      </c>
      <c r="W574" t="s">
        <v>40</v>
      </c>
      <c r="X574" t="s">
        <v>41</v>
      </c>
      <c r="Y574" t="s">
        <v>42</v>
      </c>
      <c r="Z574" t="s">
        <v>37</v>
      </c>
      <c r="AA574" t="s">
        <v>37</v>
      </c>
      <c r="AB574" t="s">
        <v>37</v>
      </c>
      <c r="AC574" t="s">
        <v>2662</v>
      </c>
      <c r="AD574" t="s">
        <v>37</v>
      </c>
      <c r="AE574" t="s">
        <v>37</v>
      </c>
      <c r="AF574" s="19" t="s">
        <v>6343</v>
      </c>
      <c r="AG574" s="19">
        <v>9106038520</v>
      </c>
      <c r="AH574" t="str">
        <f t="shared" si="8"/>
        <v>9106038520-00014260</v>
      </c>
    </row>
    <row r="575" spans="1:34" x14ac:dyDescent="0.25">
      <c r="A575" s="19">
        <v>9106037181</v>
      </c>
      <c r="B575" s="19" t="s">
        <v>6945</v>
      </c>
      <c r="C575">
        <v>11706684</v>
      </c>
      <c r="D575" t="s">
        <v>2663</v>
      </c>
      <c r="E575" t="s">
        <v>2159</v>
      </c>
      <c r="F575" t="s">
        <v>25</v>
      </c>
      <c r="G575" t="s">
        <v>26</v>
      </c>
      <c r="H575" t="s">
        <v>2664</v>
      </c>
      <c r="I575" t="s">
        <v>28</v>
      </c>
      <c r="J575" t="s">
        <v>29</v>
      </c>
      <c r="K575" t="s">
        <v>30</v>
      </c>
      <c r="L575" t="s">
        <v>31</v>
      </c>
      <c r="M575" t="s">
        <v>32</v>
      </c>
      <c r="N575" t="s">
        <v>101</v>
      </c>
      <c r="O575" t="s">
        <v>102</v>
      </c>
      <c r="P575" t="s">
        <v>103</v>
      </c>
      <c r="Q575" t="s">
        <v>82</v>
      </c>
      <c r="R575" t="s">
        <v>37</v>
      </c>
      <c r="S575" t="s">
        <v>37</v>
      </c>
      <c r="T575" t="s">
        <v>37</v>
      </c>
      <c r="U575" t="s">
        <v>38</v>
      </c>
      <c r="V575" t="s">
        <v>39</v>
      </c>
      <c r="W575" t="s">
        <v>40</v>
      </c>
      <c r="X575" t="s">
        <v>41</v>
      </c>
      <c r="Y575" t="s">
        <v>42</v>
      </c>
      <c r="Z575" t="s">
        <v>37</v>
      </c>
      <c r="AA575" t="s">
        <v>37</v>
      </c>
      <c r="AB575" t="s">
        <v>37</v>
      </c>
      <c r="AC575" t="s">
        <v>2665</v>
      </c>
      <c r="AD575" t="s">
        <v>37</v>
      </c>
      <c r="AE575" t="s">
        <v>37</v>
      </c>
      <c r="AF575" s="19" t="s">
        <v>6343</v>
      </c>
      <c r="AG575" s="19">
        <v>9106037181</v>
      </c>
      <c r="AH575" t="str">
        <f t="shared" si="8"/>
        <v>9106037181-00033426</v>
      </c>
    </row>
    <row r="576" spans="1:34" x14ac:dyDescent="0.25">
      <c r="A576" s="19">
        <v>9106037135</v>
      </c>
      <c r="B576" s="19" t="s">
        <v>6944</v>
      </c>
      <c r="C576">
        <v>11706682</v>
      </c>
      <c r="D576" t="s">
        <v>2666</v>
      </c>
      <c r="E576" t="s">
        <v>2159</v>
      </c>
      <c r="F576" t="s">
        <v>25</v>
      </c>
      <c r="G576" t="s">
        <v>26</v>
      </c>
      <c r="H576" t="s">
        <v>2667</v>
      </c>
      <c r="I576" t="s">
        <v>28</v>
      </c>
      <c r="J576" t="s">
        <v>29</v>
      </c>
      <c r="K576" t="s">
        <v>76</v>
      </c>
      <c r="L576" t="s">
        <v>77</v>
      </c>
      <c r="M576" t="s">
        <v>78</v>
      </c>
      <c r="N576" t="s">
        <v>101</v>
      </c>
      <c r="O576" t="s">
        <v>102</v>
      </c>
      <c r="P576" t="s">
        <v>103</v>
      </c>
      <c r="Q576" t="s">
        <v>82</v>
      </c>
      <c r="R576" t="s">
        <v>37</v>
      </c>
      <c r="S576" t="s">
        <v>37</v>
      </c>
      <c r="T576" t="s">
        <v>37</v>
      </c>
      <c r="U576" t="s">
        <v>38</v>
      </c>
      <c r="V576" t="s">
        <v>39</v>
      </c>
      <c r="W576" t="s">
        <v>40</v>
      </c>
      <c r="X576" t="s">
        <v>41</v>
      </c>
      <c r="Y576" t="s">
        <v>42</v>
      </c>
      <c r="Z576" t="s">
        <v>37</v>
      </c>
      <c r="AA576" t="s">
        <v>37</v>
      </c>
      <c r="AB576" t="s">
        <v>37</v>
      </c>
      <c r="AC576" t="s">
        <v>2668</v>
      </c>
      <c r="AD576" t="s">
        <v>37</v>
      </c>
      <c r="AE576" t="s">
        <v>37</v>
      </c>
      <c r="AF576" s="19" t="s">
        <v>6343</v>
      </c>
      <c r="AG576" s="19">
        <v>9106037135</v>
      </c>
      <c r="AH576" t="str">
        <f t="shared" si="8"/>
        <v>9106037135-00033425</v>
      </c>
    </row>
    <row r="577" spans="1:34" x14ac:dyDescent="0.25">
      <c r="A577" s="19">
        <v>9106037870</v>
      </c>
      <c r="B577" s="19" t="s">
        <v>6977</v>
      </c>
      <c r="C577">
        <v>11706723</v>
      </c>
      <c r="D577" t="s">
        <v>2669</v>
      </c>
      <c r="E577" t="s">
        <v>2159</v>
      </c>
      <c r="F577" t="s">
        <v>25</v>
      </c>
      <c r="G577" t="s">
        <v>26</v>
      </c>
      <c r="H577" t="s">
        <v>2670</v>
      </c>
      <c r="I577" t="s">
        <v>28</v>
      </c>
      <c r="J577" t="s">
        <v>29</v>
      </c>
      <c r="K577" t="s">
        <v>2671</v>
      </c>
      <c r="L577" t="s">
        <v>2672</v>
      </c>
      <c r="M577" t="s">
        <v>2673</v>
      </c>
      <c r="N577" t="s">
        <v>101</v>
      </c>
      <c r="O577" t="s">
        <v>102</v>
      </c>
      <c r="P577" t="s">
        <v>103</v>
      </c>
      <c r="Q577" t="s">
        <v>82</v>
      </c>
      <c r="R577" t="s">
        <v>37</v>
      </c>
      <c r="S577" t="s">
        <v>37</v>
      </c>
      <c r="T577" t="s">
        <v>37</v>
      </c>
      <c r="U577" t="s">
        <v>38</v>
      </c>
      <c r="V577" t="s">
        <v>39</v>
      </c>
      <c r="W577" t="s">
        <v>40</v>
      </c>
      <c r="X577" t="s">
        <v>41</v>
      </c>
      <c r="Y577" t="s">
        <v>42</v>
      </c>
      <c r="Z577" t="s">
        <v>37</v>
      </c>
      <c r="AA577" t="s">
        <v>37</v>
      </c>
      <c r="AB577" t="s">
        <v>37</v>
      </c>
      <c r="AC577" t="s">
        <v>2674</v>
      </c>
      <c r="AD577" t="s">
        <v>37</v>
      </c>
      <c r="AE577" t="s">
        <v>37</v>
      </c>
      <c r="AF577" s="19" t="s">
        <v>6343</v>
      </c>
      <c r="AG577" s="19">
        <v>9106037870</v>
      </c>
      <c r="AH577" t="str">
        <f t="shared" si="8"/>
        <v>9106037870-00033448</v>
      </c>
    </row>
    <row r="578" spans="1:34" x14ac:dyDescent="0.25">
      <c r="A578" s="19">
        <v>9106035299</v>
      </c>
      <c r="B578" s="19" t="s">
        <v>6847</v>
      </c>
      <c r="C578">
        <v>11707539</v>
      </c>
      <c r="D578" t="s">
        <v>2675</v>
      </c>
      <c r="E578" t="s">
        <v>2159</v>
      </c>
      <c r="F578" t="s">
        <v>25</v>
      </c>
      <c r="G578" t="s">
        <v>26</v>
      </c>
      <c r="H578" t="s">
        <v>2676</v>
      </c>
      <c r="I578" t="s">
        <v>28</v>
      </c>
      <c r="J578" t="s">
        <v>29</v>
      </c>
      <c r="K578" t="s">
        <v>76</v>
      </c>
      <c r="L578" t="s">
        <v>77</v>
      </c>
      <c r="M578" t="s">
        <v>78</v>
      </c>
      <c r="N578" t="s">
        <v>502</v>
      </c>
      <c r="O578" t="s">
        <v>503</v>
      </c>
      <c r="P578" t="s">
        <v>504</v>
      </c>
      <c r="Q578" t="s">
        <v>37</v>
      </c>
      <c r="R578" t="s">
        <v>37</v>
      </c>
      <c r="S578" t="s">
        <v>37</v>
      </c>
      <c r="T578" t="s">
        <v>37</v>
      </c>
      <c r="U578" t="s">
        <v>38</v>
      </c>
      <c r="V578" t="s">
        <v>39</v>
      </c>
      <c r="W578" t="s">
        <v>40</v>
      </c>
      <c r="X578" t="s">
        <v>41</v>
      </c>
      <c r="Y578" t="s">
        <v>42</v>
      </c>
      <c r="Z578" t="s">
        <v>37</v>
      </c>
      <c r="AA578" t="s">
        <v>37</v>
      </c>
      <c r="AB578" t="s">
        <v>37</v>
      </c>
      <c r="AC578" t="s">
        <v>2677</v>
      </c>
      <c r="AD578" t="s">
        <v>37</v>
      </c>
      <c r="AE578" t="s">
        <v>37</v>
      </c>
      <c r="AF578" s="19" t="s">
        <v>6343</v>
      </c>
      <c r="AG578" s="19">
        <v>9106035299</v>
      </c>
      <c r="AH578" t="str">
        <f t="shared" si="8"/>
        <v>9106035299-00010002</v>
      </c>
    </row>
    <row r="579" spans="1:34" x14ac:dyDescent="0.25">
      <c r="A579" s="19">
        <v>9106038229</v>
      </c>
      <c r="B579" s="19" t="s">
        <v>6990</v>
      </c>
      <c r="C579">
        <v>11705427</v>
      </c>
      <c r="D579" t="s">
        <v>2678</v>
      </c>
      <c r="E579" t="s">
        <v>2159</v>
      </c>
      <c r="F579" t="s">
        <v>25</v>
      </c>
      <c r="G579" t="s">
        <v>26</v>
      </c>
      <c r="H579" t="s">
        <v>2679</v>
      </c>
      <c r="I579" t="s">
        <v>28</v>
      </c>
      <c r="J579" t="s">
        <v>29</v>
      </c>
      <c r="K579" t="s">
        <v>2680</v>
      </c>
      <c r="L579" t="s">
        <v>2681</v>
      </c>
      <c r="M579" t="s">
        <v>2682</v>
      </c>
      <c r="N579" t="s">
        <v>79</v>
      </c>
      <c r="O579" t="s">
        <v>80</v>
      </c>
      <c r="P579" t="s">
        <v>81</v>
      </c>
      <c r="Q579" t="s">
        <v>82</v>
      </c>
      <c r="R579" t="s">
        <v>37</v>
      </c>
      <c r="S579" t="s">
        <v>37</v>
      </c>
      <c r="T579" t="s">
        <v>37</v>
      </c>
      <c r="U579" t="s">
        <v>38</v>
      </c>
      <c r="V579" t="s">
        <v>39</v>
      </c>
      <c r="W579" t="s">
        <v>40</v>
      </c>
      <c r="X579" t="s">
        <v>41</v>
      </c>
      <c r="Y579" t="s">
        <v>42</v>
      </c>
      <c r="Z579" t="s">
        <v>37</v>
      </c>
      <c r="AA579" t="s">
        <v>37</v>
      </c>
      <c r="AB579" t="s">
        <v>37</v>
      </c>
      <c r="AC579" t="s">
        <v>2683</v>
      </c>
      <c r="AD579" t="s">
        <v>37</v>
      </c>
      <c r="AE579" t="s">
        <v>37</v>
      </c>
      <c r="AF579" s="19" t="s">
        <v>6343</v>
      </c>
      <c r="AG579" s="19">
        <v>9106038229</v>
      </c>
      <c r="AH579" t="str">
        <f t="shared" ref="AH579:AH642" si="9">A579&amp;"-"&amp;H579</f>
        <v>9106038229-00047365</v>
      </c>
    </row>
    <row r="580" spans="1:34" x14ac:dyDescent="0.25">
      <c r="A580" s="19">
        <v>9106037825</v>
      </c>
      <c r="B580" s="19" t="s">
        <v>6976</v>
      </c>
      <c r="C580">
        <v>11706719</v>
      </c>
      <c r="D580" t="s">
        <v>2684</v>
      </c>
      <c r="E580" t="s">
        <v>2159</v>
      </c>
      <c r="F580" t="s">
        <v>25</v>
      </c>
      <c r="G580" t="s">
        <v>26</v>
      </c>
      <c r="H580" t="s">
        <v>2685</v>
      </c>
      <c r="I580" t="s">
        <v>28</v>
      </c>
      <c r="J580" t="s">
        <v>29</v>
      </c>
      <c r="K580" t="s">
        <v>2686</v>
      </c>
      <c r="L580" t="s">
        <v>2687</v>
      </c>
      <c r="M580" t="s">
        <v>2688</v>
      </c>
      <c r="N580" t="s">
        <v>101</v>
      </c>
      <c r="O580" t="s">
        <v>102</v>
      </c>
      <c r="P580" t="s">
        <v>103</v>
      </c>
      <c r="Q580" t="s">
        <v>82</v>
      </c>
      <c r="R580" t="s">
        <v>37</v>
      </c>
      <c r="S580" t="s">
        <v>37</v>
      </c>
      <c r="T580" t="s">
        <v>37</v>
      </c>
      <c r="U580" t="s">
        <v>38</v>
      </c>
      <c r="V580" t="s">
        <v>39</v>
      </c>
      <c r="W580" t="s">
        <v>40</v>
      </c>
      <c r="X580" t="s">
        <v>41</v>
      </c>
      <c r="Y580" t="s">
        <v>42</v>
      </c>
      <c r="Z580" t="s">
        <v>37</v>
      </c>
      <c r="AA580" t="s">
        <v>37</v>
      </c>
      <c r="AB580" t="s">
        <v>37</v>
      </c>
      <c r="AC580" t="s">
        <v>2689</v>
      </c>
      <c r="AD580" t="s">
        <v>37</v>
      </c>
      <c r="AE580" t="s">
        <v>37</v>
      </c>
      <c r="AF580" s="19" t="s">
        <v>6343</v>
      </c>
      <c r="AG580" s="19">
        <v>9106037825</v>
      </c>
      <c r="AH580" t="str">
        <f t="shared" si="9"/>
        <v>9106037825-00033445</v>
      </c>
    </row>
    <row r="581" spans="1:34" x14ac:dyDescent="0.25">
      <c r="A581" s="19">
        <v>9106034673</v>
      </c>
      <c r="B581" s="19" t="s">
        <v>6824</v>
      </c>
      <c r="C581">
        <v>11706805</v>
      </c>
      <c r="D581" t="s">
        <v>2690</v>
      </c>
      <c r="E581" t="s">
        <v>2159</v>
      </c>
      <c r="F581" t="s">
        <v>25</v>
      </c>
      <c r="G581" t="s">
        <v>26</v>
      </c>
      <c r="H581" t="s">
        <v>2691</v>
      </c>
      <c r="I581" t="s">
        <v>28</v>
      </c>
      <c r="J581" t="s">
        <v>29</v>
      </c>
      <c r="K581" t="s">
        <v>547</v>
      </c>
      <c r="L581" t="s">
        <v>548</v>
      </c>
      <c r="M581" t="s">
        <v>549</v>
      </c>
      <c r="N581" t="s">
        <v>89</v>
      </c>
      <c r="O581" t="s">
        <v>90</v>
      </c>
      <c r="P581" t="s">
        <v>91</v>
      </c>
      <c r="Q581" t="s">
        <v>37</v>
      </c>
      <c r="R581" t="s">
        <v>37</v>
      </c>
      <c r="S581" t="s">
        <v>37</v>
      </c>
      <c r="T581" t="s">
        <v>37</v>
      </c>
      <c r="U581" t="s">
        <v>38</v>
      </c>
      <c r="V581" t="s">
        <v>39</v>
      </c>
      <c r="W581" t="s">
        <v>40</v>
      </c>
      <c r="X581" t="s">
        <v>41</v>
      </c>
      <c r="Y581" t="s">
        <v>42</v>
      </c>
      <c r="Z581" t="s">
        <v>37</v>
      </c>
      <c r="AA581" t="s">
        <v>37</v>
      </c>
      <c r="AB581" t="s">
        <v>37</v>
      </c>
      <c r="AC581" t="s">
        <v>2692</v>
      </c>
      <c r="AD581" t="s">
        <v>37</v>
      </c>
      <c r="AE581" t="s">
        <v>37</v>
      </c>
      <c r="AF581" s="19" t="s">
        <v>6343</v>
      </c>
      <c r="AG581" s="19">
        <v>9106034673</v>
      </c>
      <c r="AH581" t="str">
        <f t="shared" si="9"/>
        <v>9106034673-00037219</v>
      </c>
    </row>
    <row r="582" spans="1:34" x14ac:dyDescent="0.25">
      <c r="A582" s="19">
        <v>9106035172</v>
      </c>
      <c r="B582" s="19" t="s">
        <v>6840</v>
      </c>
      <c r="C582">
        <v>11707171</v>
      </c>
      <c r="D582" t="s">
        <v>2693</v>
      </c>
      <c r="E582" t="s">
        <v>2159</v>
      </c>
      <c r="F582" t="s">
        <v>25</v>
      </c>
      <c r="G582" t="s">
        <v>26</v>
      </c>
      <c r="H582" t="s">
        <v>2694</v>
      </c>
      <c r="I582" t="s">
        <v>28</v>
      </c>
      <c r="J582" t="s">
        <v>29</v>
      </c>
      <c r="K582" t="s">
        <v>735</v>
      </c>
      <c r="L582" t="s">
        <v>736</v>
      </c>
      <c r="M582" t="s">
        <v>737</v>
      </c>
      <c r="N582" t="s">
        <v>110</v>
      </c>
      <c r="O582" t="s">
        <v>111</v>
      </c>
      <c r="P582" t="s">
        <v>112</v>
      </c>
      <c r="Q582" t="s">
        <v>37</v>
      </c>
      <c r="R582" t="s">
        <v>37</v>
      </c>
      <c r="S582" t="s">
        <v>37</v>
      </c>
      <c r="T582" t="s">
        <v>37</v>
      </c>
      <c r="U582" t="s">
        <v>38</v>
      </c>
      <c r="V582" t="s">
        <v>39</v>
      </c>
      <c r="W582" t="s">
        <v>40</v>
      </c>
      <c r="X582" t="s">
        <v>41</v>
      </c>
      <c r="Y582" t="s">
        <v>42</v>
      </c>
      <c r="Z582" t="s">
        <v>37</v>
      </c>
      <c r="AA582" t="s">
        <v>37</v>
      </c>
      <c r="AB582" t="s">
        <v>37</v>
      </c>
      <c r="AC582" t="s">
        <v>2695</v>
      </c>
      <c r="AD582" t="s">
        <v>37</v>
      </c>
      <c r="AE582" t="s">
        <v>37</v>
      </c>
      <c r="AF582" s="19" t="s">
        <v>6343</v>
      </c>
      <c r="AG582" s="19">
        <v>9106035172</v>
      </c>
      <c r="AH582" t="str">
        <f t="shared" si="9"/>
        <v>9106035172-00080436</v>
      </c>
    </row>
    <row r="583" spans="1:34" x14ac:dyDescent="0.25">
      <c r="A583" s="19">
        <v>9106033861</v>
      </c>
      <c r="B583" s="19" t="s">
        <v>6800</v>
      </c>
      <c r="C583">
        <v>11707444</v>
      </c>
      <c r="D583" t="s">
        <v>2696</v>
      </c>
      <c r="E583" t="s">
        <v>2159</v>
      </c>
      <c r="F583" t="s">
        <v>25</v>
      </c>
      <c r="G583" t="s">
        <v>26</v>
      </c>
      <c r="H583" t="s">
        <v>2697</v>
      </c>
      <c r="I583" t="s">
        <v>28</v>
      </c>
      <c r="J583" t="s">
        <v>29</v>
      </c>
      <c r="K583" t="s">
        <v>2079</v>
      </c>
      <c r="L583" t="s">
        <v>2080</v>
      </c>
      <c r="M583" t="s">
        <v>2081</v>
      </c>
      <c r="N583" t="s">
        <v>810</v>
      </c>
      <c r="O583" t="s">
        <v>811</v>
      </c>
      <c r="P583" t="s">
        <v>812</v>
      </c>
      <c r="Q583" t="s">
        <v>82</v>
      </c>
      <c r="R583" t="s">
        <v>37</v>
      </c>
      <c r="S583" t="s">
        <v>37</v>
      </c>
      <c r="T583" t="s">
        <v>37</v>
      </c>
      <c r="U583" t="s">
        <v>38</v>
      </c>
      <c r="V583" t="s">
        <v>39</v>
      </c>
      <c r="W583" t="s">
        <v>40</v>
      </c>
      <c r="X583" t="s">
        <v>41</v>
      </c>
      <c r="Y583" t="s">
        <v>42</v>
      </c>
      <c r="Z583" t="s">
        <v>37</v>
      </c>
      <c r="AA583" t="s">
        <v>37</v>
      </c>
      <c r="AB583" t="s">
        <v>37</v>
      </c>
      <c r="AC583" t="s">
        <v>2698</v>
      </c>
      <c r="AD583" t="s">
        <v>37</v>
      </c>
      <c r="AE583" t="s">
        <v>37</v>
      </c>
      <c r="AF583" s="19" t="s">
        <v>6343</v>
      </c>
      <c r="AG583" s="19">
        <v>9106033861</v>
      </c>
      <c r="AH583" t="str">
        <f t="shared" si="9"/>
        <v>9106033861-00015712</v>
      </c>
    </row>
    <row r="584" spans="1:34" x14ac:dyDescent="0.25">
      <c r="A584" s="19">
        <v>9106035175</v>
      </c>
      <c r="B584" s="19" t="s">
        <v>6841</v>
      </c>
      <c r="C584">
        <v>11707172</v>
      </c>
      <c r="D584" t="s">
        <v>2699</v>
      </c>
      <c r="E584" t="s">
        <v>2159</v>
      </c>
      <c r="F584" t="s">
        <v>25</v>
      </c>
      <c r="G584" t="s">
        <v>26</v>
      </c>
      <c r="H584" t="s">
        <v>2700</v>
      </c>
      <c r="I584" t="s">
        <v>28</v>
      </c>
      <c r="J584" t="s">
        <v>29</v>
      </c>
      <c r="K584" t="s">
        <v>663</v>
      </c>
      <c r="L584" t="s">
        <v>664</v>
      </c>
      <c r="M584" t="s">
        <v>665</v>
      </c>
      <c r="N584" t="s">
        <v>110</v>
      </c>
      <c r="O584" t="s">
        <v>111</v>
      </c>
      <c r="P584" t="s">
        <v>112</v>
      </c>
      <c r="Q584" t="s">
        <v>37</v>
      </c>
      <c r="R584" t="s">
        <v>37</v>
      </c>
      <c r="S584" t="s">
        <v>37</v>
      </c>
      <c r="T584" t="s">
        <v>37</v>
      </c>
      <c r="U584" t="s">
        <v>38</v>
      </c>
      <c r="V584" t="s">
        <v>39</v>
      </c>
      <c r="W584" t="s">
        <v>40</v>
      </c>
      <c r="X584" t="s">
        <v>41</v>
      </c>
      <c r="Y584" t="s">
        <v>42</v>
      </c>
      <c r="Z584" t="s">
        <v>37</v>
      </c>
      <c r="AA584" t="s">
        <v>37</v>
      </c>
      <c r="AB584" t="s">
        <v>37</v>
      </c>
      <c r="AC584" t="s">
        <v>2701</v>
      </c>
      <c r="AD584" t="s">
        <v>37</v>
      </c>
      <c r="AE584" t="s">
        <v>37</v>
      </c>
      <c r="AF584" s="19" t="s">
        <v>6343</v>
      </c>
      <c r="AG584" s="19">
        <v>9106035175</v>
      </c>
      <c r="AH584" t="str">
        <f t="shared" si="9"/>
        <v>9106035175-00080437</v>
      </c>
    </row>
    <row r="585" spans="1:34" x14ac:dyDescent="0.25">
      <c r="A585" s="19">
        <v>9106034617</v>
      </c>
      <c r="B585" s="19" t="s">
        <v>6820</v>
      </c>
      <c r="C585">
        <v>11707720</v>
      </c>
      <c r="D585" t="s">
        <v>2702</v>
      </c>
      <c r="E585" t="s">
        <v>2159</v>
      </c>
      <c r="F585" t="s">
        <v>25</v>
      </c>
      <c r="G585" t="s">
        <v>26</v>
      </c>
      <c r="H585" t="s">
        <v>2703</v>
      </c>
      <c r="I585" t="s">
        <v>28</v>
      </c>
      <c r="J585" t="s">
        <v>29</v>
      </c>
      <c r="K585" t="s">
        <v>152</v>
      </c>
      <c r="L585" t="s">
        <v>153</v>
      </c>
      <c r="M585" t="s">
        <v>154</v>
      </c>
      <c r="N585" t="s">
        <v>119</v>
      </c>
      <c r="O585" t="s">
        <v>120</v>
      </c>
      <c r="P585" t="s">
        <v>121</v>
      </c>
      <c r="Q585" t="s">
        <v>37</v>
      </c>
      <c r="R585" t="s">
        <v>37</v>
      </c>
      <c r="S585" t="s">
        <v>37</v>
      </c>
      <c r="T585" t="s">
        <v>37</v>
      </c>
      <c r="U585" t="s">
        <v>38</v>
      </c>
      <c r="V585" t="s">
        <v>39</v>
      </c>
      <c r="W585" t="s">
        <v>40</v>
      </c>
      <c r="X585" t="s">
        <v>41</v>
      </c>
      <c r="Y585" t="s">
        <v>42</v>
      </c>
      <c r="Z585" t="s">
        <v>37</v>
      </c>
      <c r="AA585" t="s">
        <v>37</v>
      </c>
      <c r="AB585" t="s">
        <v>37</v>
      </c>
      <c r="AC585" t="s">
        <v>2704</v>
      </c>
      <c r="AD585" t="s">
        <v>37</v>
      </c>
      <c r="AE585" t="s">
        <v>37</v>
      </c>
      <c r="AF585" s="19" t="s">
        <v>6343</v>
      </c>
      <c r="AG585" s="19">
        <v>9106034617</v>
      </c>
      <c r="AH585" t="str">
        <f t="shared" si="9"/>
        <v>9106034617-00008256</v>
      </c>
    </row>
    <row r="586" spans="1:34" x14ac:dyDescent="0.25">
      <c r="A586" s="19">
        <v>9106037209</v>
      </c>
      <c r="B586" s="19" t="s">
        <v>6947</v>
      </c>
      <c r="C586">
        <v>11708954</v>
      </c>
      <c r="D586" t="s">
        <v>2705</v>
      </c>
      <c r="E586" t="s">
        <v>2159</v>
      </c>
      <c r="F586" t="s">
        <v>25</v>
      </c>
      <c r="G586" t="s">
        <v>26</v>
      </c>
      <c r="H586" t="s">
        <v>2706</v>
      </c>
      <c r="I586" t="s">
        <v>28</v>
      </c>
      <c r="J586" t="s">
        <v>29</v>
      </c>
      <c r="K586" t="s">
        <v>1163</v>
      </c>
      <c r="L586" t="s">
        <v>1164</v>
      </c>
      <c r="M586" t="s">
        <v>1165</v>
      </c>
      <c r="N586" t="s">
        <v>338</v>
      </c>
      <c r="O586" t="s">
        <v>339</v>
      </c>
      <c r="P586" t="s">
        <v>340</v>
      </c>
      <c r="Q586" t="s">
        <v>36</v>
      </c>
      <c r="R586" t="s">
        <v>37</v>
      </c>
      <c r="S586" t="s">
        <v>37</v>
      </c>
      <c r="T586" t="s">
        <v>37</v>
      </c>
      <c r="U586" t="s">
        <v>38</v>
      </c>
      <c r="V586" t="s">
        <v>39</v>
      </c>
      <c r="W586" t="s">
        <v>40</v>
      </c>
      <c r="X586" t="s">
        <v>41</v>
      </c>
      <c r="Y586" t="s">
        <v>42</v>
      </c>
      <c r="Z586" t="s">
        <v>37</v>
      </c>
      <c r="AA586" t="s">
        <v>37</v>
      </c>
      <c r="AB586" t="s">
        <v>37</v>
      </c>
      <c r="AC586" t="s">
        <v>2707</v>
      </c>
      <c r="AD586" t="s">
        <v>37</v>
      </c>
      <c r="AE586" t="s">
        <v>37</v>
      </c>
      <c r="AF586" s="19" t="s">
        <v>6343</v>
      </c>
      <c r="AG586" s="19">
        <v>9106037209</v>
      </c>
      <c r="AH586" t="str">
        <f t="shared" si="9"/>
        <v>9106037209-00025841</v>
      </c>
    </row>
    <row r="587" spans="1:34" x14ac:dyDescent="0.25">
      <c r="A587" s="19">
        <v>9106037993</v>
      </c>
      <c r="B587" s="19" t="s">
        <v>6983</v>
      </c>
      <c r="C587">
        <v>11705423</v>
      </c>
      <c r="D587" t="s">
        <v>2708</v>
      </c>
      <c r="E587" t="s">
        <v>2159</v>
      </c>
      <c r="F587" t="s">
        <v>25</v>
      </c>
      <c r="G587" t="s">
        <v>26</v>
      </c>
      <c r="H587" t="s">
        <v>2709</v>
      </c>
      <c r="I587" t="s">
        <v>28</v>
      </c>
      <c r="J587" t="s">
        <v>29</v>
      </c>
      <c r="K587" t="s">
        <v>368</v>
      </c>
      <c r="L587" t="s">
        <v>369</v>
      </c>
      <c r="M587" t="s">
        <v>370</v>
      </c>
      <c r="N587" t="s">
        <v>79</v>
      </c>
      <c r="O587" t="s">
        <v>80</v>
      </c>
      <c r="P587" t="s">
        <v>81</v>
      </c>
      <c r="Q587" t="s">
        <v>82</v>
      </c>
      <c r="R587" t="s">
        <v>37</v>
      </c>
      <c r="S587" t="s">
        <v>37</v>
      </c>
      <c r="T587" t="s">
        <v>37</v>
      </c>
      <c r="U587" t="s">
        <v>38</v>
      </c>
      <c r="V587" t="s">
        <v>39</v>
      </c>
      <c r="W587" t="s">
        <v>40</v>
      </c>
      <c r="X587" t="s">
        <v>41</v>
      </c>
      <c r="Y587" t="s">
        <v>42</v>
      </c>
      <c r="Z587" t="s">
        <v>37</v>
      </c>
      <c r="AA587" t="s">
        <v>37</v>
      </c>
      <c r="AB587" t="s">
        <v>37</v>
      </c>
      <c r="AC587" t="s">
        <v>2710</v>
      </c>
      <c r="AD587" t="s">
        <v>37</v>
      </c>
      <c r="AE587" t="s">
        <v>37</v>
      </c>
      <c r="AF587" s="19" t="s">
        <v>6343</v>
      </c>
      <c r="AG587" s="19">
        <v>9106037993</v>
      </c>
      <c r="AH587" t="str">
        <f t="shared" si="9"/>
        <v>9106037993-00047361</v>
      </c>
    </row>
    <row r="588" spans="1:34" x14ac:dyDescent="0.25">
      <c r="A588" s="19">
        <v>9106035696</v>
      </c>
      <c r="B588" s="19" t="s">
        <v>6876</v>
      </c>
      <c r="C588">
        <v>11705333</v>
      </c>
      <c r="D588" t="s">
        <v>2711</v>
      </c>
      <c r="E588" t="s">
        <v>2159</v>
      </c>
      <c r="F588" t="s">
        <v>25</v>
      </c>
      <c r="G588" t="s">
        <v>26</v>
      </c>
      <c r="H588" t="s">
        <v>2712</v>
      </c>
      <c r="I588" t="s">
        <v>28</v>
      </c>
      <c r="J588" t="s">
        <v>29</v>
      </c>
      <c r="K588" t="s">
        <v>146</v>
      </c>
      <c r="L588" t="s">
        <v>147</v>
      </c>
      <c r="M588" t="s">
        <v>148</v>
      </c>
      <c r="N588" t="s">
        <v>79</v>
      </c>
      <c r="O588" t="s">
        <v>80</v>
      </c>
      <c r="P588" t="s">
        <v>81</v>
      </c>
      <c r="Q588" t="s">
        <v>82</v>
      </c>
      <c r="R588" t="s">
        <v>37</v>
      </c>
      <c r="S588" t="s">
        <v>37</v>
      </c>
      <c r="T588" t="s">
        <v>37</v>
      </c>
      <c r="U588" t="s">
        <v>38</v>
      </c>
      <c r="V588" t="s">
        <v>39</v>
      </c>
      <c r="W588" t="s">
        <v>40</v>
      </c>
      <c r="X588" t="s">
        <v>41</v>
      </c>
      <c r="Y588" t="s">
        <v>42</v>
      </c>
      <c r="Z588" t="s">
        <v>37</v>
      </c>
      <c r="AA588" t="s">
        <v>37</v>
      </c>
      <c r="AB588" t="s">
        <v>37</v>
      </c>
      <c r="AC588" t="s">
        <v>2713</v>
      </c>
      <c r="AD588" t="s">
        <v>37</v>
      </c>
      <c r="AE588" t="s">
        <v>37</v>
      </c>
      <c r="AF588" s="19" t="s">
        <v>6343</v>
      </c>
      <c r="AG588" s="19">
        <v>9106035696</v>
      </c>
      <c r="AH588" t="str">
        <f t="shared" si="9"/>
        <v>9106035696-00047273</v>
      </c>
    </row>
    <row r="589" spans="1:34" x14ac:dyDescent="0.25">
      <c r="A589" s="19">
        <v>9106034803</v>
      </c>
      <c r="B589" s="19" t="s">
        <v>6830</v>
      </c>
      <c r="C589">
        <v>11704795</v>
      </c>
      <c r="D589" t="s">
        <v>2714</v>
      </c>
      <c r="E589" t="s">
        <v>2159</v>
      </c>
      <c r="F589" t="s">
        <v>25</v>
      </c>
      <c r="G589" t="s">
        <v>26</v>
      </c>
      <c r="H589" t="s">
        <v>2715</v>
      </c>
      <c r="I589" t="s">
        <v>28</v>
      </c>
      <c r="J589" t="s">
        <v>29</v>
      </c>
      <c r="K589" t="s">
        <v>134</v>
      </c>
      <c r="L589" t="s">
        <v>135</v>
      </c>
      <c r="M589" t="s">
        <v>136</v>
      </c>
      <c r="N589" t="s">
        <v>374</v>
      </c>
      <c r="O589" t="s">
        <v>375</v>
      </c>
      <c r="P589" t="s">
        <v>376</v>
      </c>
      <c r="Q589" t="s">
        <v>377</v>
      </c>
      <c r="R589" t="s">
        <v>37</v>
      </c>
      <c r="S589" t="s">
        <v>37</v>
      </c>
      <c r="T589" t="s">
        <v>37</v>
      </c>
      <c r="U589" t="s">
        <v>38</v>
      </c>
      <c r="V589" t="s">
        <v>39</v>
      </c>
      <c r="W589" t="s">
        <v>40</v>
      </c>
      <c r="X589" t="s">
        <v>41</v>
      </c>
      <c r="Y589" t="s">
        <v>42</v>
      </c>
      <c r="Z589" t="s">
        <v>37</v>
      </c>
      <c r="AA589" t="s">
        <v>37</v>
      </c>
      <c r="AB589" t="s">
        <v>37</v>
      </c>
      <c r="AC589" t="s">
        <v>2716</v>
      </c>
      <c r="AD589" t="s">
        <v>37</v>
      </c>
      <c r="AE589" t="s">
        <v>37</v>
      </c>
      <c r="AF589" s="19" t="s">
        <v>6343</v>
      </c>
      <c r="AG589" s="19">
        <v>9106034803</v>
      </c>
      <c r="AH589" t="str">
        <f t="shared" si="9"/>
        <v>9106034803-00018646</v>
      </c>
    </row>
    <row r="590" spans="1:34" x14ac:dyDescent="0.25">
      <c r="A590" s="19">
        <v>9106034639</v>
      </c>
      <c r="B590" s="19" t="s">
        <v>6822</v>
      </c>
      <c r="C590">
        <v>11704793</v>
      </c>
      <c r="D590" t="s">
        <v>2717</v>
      </c>
      <c r="E590" t="s">
        <v>2159</v>
      </c>
      <c r="F590" t="s">
        <v>25</v>
      </c>
      <c r="G590" t="s">
        <v>26</v>
      </c>
      <c r="H590" t="s">
        <v>2718</v>
      </c>
      <c r="I590" t="s">
        <v>28</v>
      </c>
      <c r="J590" t="s">
        <v>29</v>
      </c>
      <c r="K590" t="s">
        <v>2719</v>
      </c>
      <c r="L590" t="s">
        <v>2720</v>
      </c>
      <c r="M590" t="s">
        <v>2721</v>
      </c>
      <c r="N590" t="s">
        <v>374</v>
      </c>
      <c r="O590" t="s">
        <v>375</v>
      </c>
      <c r="P590" t="s">
        <v>376</v>
      </c>
      <c r="Q590" t="s">
        <v>377</v>
      </c>
      <c r="R590" t="s">
        <v>37</v>
      </c>
      <c r="S590" t="s">
        <v>37</v>
      </c>
      <c r="T590" t="s">
        <v>37</v>
      </c>
      <c r="U590" t="s">
        <v>38</v>
      </c>
      <c r="V590" t="s">
        <v>39</v>
      </c>
      <c r="W590" t="s">
        <v>40</v>
      </c>
      <c r="X590" t="s">
        <v>41</v>
      </c>
      <c r="Y590" t="s">
        <v>42</v>
      </c>
      <c r="Z590" t="s">
        <v>37</v>
      </c>
      <c r="AA590" t="s">
        <v>37</v>
      </c>
      <c r="AB590" t="s">
        <v>37</v>
      </c>
      <c r="AC590" t="s">
        <v>2722</v>
      </c>
      <c r="AD590" t="s">
        <v>37</v>
      </c>
      <c r="AE590" t="s">
        <v>37</v>
      </c>
      <c r="AF590" s="19" t="s">
        <v>6343</v>
      </c>
      <c r="AG590" s="19">
        <v>9106034639</v>
      </c>
      <c r="AH590" t="str">
        <f t="shared" si="9"/>
        <v>9106034639-00018644</v>
      </c>
    </row>
    <row r="591" spans="1:34" x14ac:dyDescent="0.25">
      <c r="A591" s="19">
        <v>9106035134</v>
      </c>
      <c r="B591" s="19" t="s">
        <v>6838</v>
      </c>
      <c r="C591">
        <v>11705065</v>
      </c>
      <c r="D591" t="s">
        <v>2723</v>
      </c>
      <c r="E591" t="s">
        <v>2159</v>
      </c>
      <c r="F591" t="s">
        <v>25</v>
      </c>
      <c r="G591" t="s">
        <v>26</v>
      </c>
      <c r="H591" t="s">
        <v>2724</v>
      </c>
      <c r="I591" t="s">
        <v>28</v>
      </c>
      <c r="J591" t="s">
        <v>29</v>
      </c>
      <c r="K591" t="s">
        <v>1173</v>
      </c>
      <c r="L591" t="s">
        <v>1174</v>
      </c>
      <c r="M591" t="s">
        <v>1175</v>
      </c>
      <c r="N591" t="s">
        <v>759</v>
      </c>
      <c r="O591" t="s">
        <v>760</v>
      </c>
      <c r="P591" t="s">
        <v>761</v>
      </c>
      <c r="Q591" t="s">
        <v>37</v>
      </c>
      <c r="R591" t="s">
        <v>37</v>
      </c>
      <c r="S591" t="s">
        <v>37</v>
      </c>
      <c r="T591" t="s">
        <v>37</v>
      </c>
      <c r="U591" t="s">
        <v>38</v>
      </c>
      <c r="V591" t="s">
        <v>39</v>
      </c>
      <c r="W591" t="s">
        <v>40</v>
      </c>
      <c r="X591" t="s">
        <v>41</v>
      </c>
      <c r="Y591" t="s">
        <v>42</v>
      </c>
      <c r="Z591" t="s">
        <v>37</v>
      </c>
      <c r="AA591" t="s">
        <v>37</v>
      </c>
      <c r="AB591" t="s">
        <v>37</v>
      </c>
      <c r="AC591" t="s">
        <v>2725</v>
      </c>
      <c r="AD591" t="s">
        <v>37</v>
      </c>
      <c r="AE591" t="s">
        <v>37</v>
      </c>
      <c r="AF591" s="19" t="s">
        <v>6343</v>
      </c>
      <c r="AG591" s="19">
        <v>9106035134</v>
      </c>
      <c r="AH591" t="str">
        <f t="shared" si="9"/>
        <v>9106035134-00014896</v>
      </c>
    </row>
    <row r="592" spans="1:34" x14ac:dyDescent="0.25">
      <c r="A592" s="19">
        <v>9106035879</v>
      </c>
      <c r="B592" s="19" t="s">
        <v>6885</v>
      </c>
      <c r="C592">
        <v>11708687</v>
      </c>
      <c r="D592" t="s">
        <v>2726</v>
      </c>
      <c r="E592" t="s">
        <v>2159</v>
      </c>
      <c r="F592" t="s">
        <v>25</v>
      </c>
      <c r="G592" t="s">
        <v>26</v>
      </c>
      <c r="H592" t="s">
        <v>2727</v>
      </c>
      <c r="I592" t="s">
        <v>28</v>
      </c>
      <c r="J592" t="s">
        <v>29</v>
      </c>
      <c r="K592" t="s">
        <v>76</v>
      </c>
      <c r="L592" t="s">
        <v>77</v>
      </c>
      <c r="M592" t="s">
        <v>78</v>
      </c>
      <c r="N592" t="s">
        <v>666</v>
      </c>
      <c r="O592" t="s">
        <v>667</v>
      </c>
      <c r="P592" t="s">
        <v>668</v>
      </c>
      <c r="Q592" t="s">
        <v>82</v>
      </c>
      <c r="R592" t="s">
        <v>37</v>
      </c>
      <c r="S592" t="s">
        <v>37</v>
      </c>
      <c r="T592" t="s">
        <v>37</v>
      </c>
      <c r="U592" t="s">
        <v>38</v>
      </c>
      <c r="V592" t="s">
        <v>39</v>
      </c>
      <c r="W592" t="s">
        <v>40</v>
      </c>
      <c r="X592" t="s">
        <v>41</v>
      </c>
      <c r="Y592" t="s">
        <v>42</v>
      </c>
      <c r="Z592" t="s">
        <v>37</v>
      </c>
      <c r="AA592" t="s">
        <v>37</v>
      </c>
      <c r="AB592" t="s">
        <v>37</v>
      </c>
      <c r="AC592" t="s">
        <v>2728</v>
      </c>
      <c r="AD592" t="s">
        <v>37</v>
      </c>
      <c r="AE592" t="s">
        <v>37</v>
      </c>
      <c r="AF592" s="19" t="s">
        <v>6343</v>
      </c>
      <c r="AG592" s="19">
        <v>9106035879</v>
      </c>
      <c r="AH592" t="str">
        <f t="shared" si="9"/>
        <v>9106035879-00017201</v>
      </c>
    </row>
    <row r="593" spans="1:34" x14ac:dyDescent="0.25">
      <c r="A593" s="19">
        <v>9106035072</v>
      </c>
      <c r="B593" s="19" t="s">
        <v>6837</v>
      </c>
      <c r="C593">
        <v>11705063</v>
      </c>
      <c r="D593" t="s">
        <v>2729</v>
      </c>
      <c r="E593" t="s">
        <v>2159</v>
      </c>
      <c r="F593" t="s">
        <v>25</v>
      </c>
      <c r="G593" t="s">
        <v>26</v>
      </c>
      <c r="H593" t="s">
        <v>2730</v>
      </c>
      <c r="I593" t="s">
        <v>28</v>
      </c>
      <c r="J593" t="s">
        <v>29</v>
      </c>
      <c r="K593" t="s">
        <v>146</v>
      </c>
      <c r="L593" t="s">
        <v>147</v>
      </c>
      <c r="M593" t="s">
        <v>148</v>
      </c>
      <c r="N593" t="s">
        <v>759</v>
      </c>
      <c r="O593" t="s">
        <v>760</v>
      </c>
      <c r="P593" t="s">
        <v>761</v>
      </c>
      <c r="Q593" t="s">
        <v>37</v>
      </c>
      <c r="R593" t="s">
        <v>37</v>
      </c>
      <c r="S593" t="s">
        <v>37</v>
      </c>
      <c r="T593" t="s">
        <v>37</v>
      </c>
      <c r="U593" t="s">
        <v>38</v>
      </c>
      <c r="V593" t="s">
        <v>39</v>
      </c>
      <c r="W593" t="s">
        <v>40</v>
      </c>
      <c r="X593" t="s">
        <v>41</v>
      </c>
      <c r="Y593" t="s">
        <v>42</v>
      </c>
      <c r="Z593" t="s">
        <v>37</v>
      </c>
      <c r="AA593" t="s">
        <v>37</v>
      </c>
      <c r="AB593" t="s">
        <v>37</v>
      </c>
      <c r="AC593" t="s">
        <v>2731</v>
      </c>
      <c r="AD593" t="s">
        <v>37</v>
      </c>
      <c r="AE593" t="s">
        <v>37</v>
      </c>
      <c r="AF593" s="19" t="s">
        <v>6343</v>
      </c>
      <c r="AG593" s="19">
        <v>9106035072</v>
      </c>
      <c r="AH593" t="str">
        <f t="shared" si="9"/>
        <v>9106035072-00014895</v>
      </c>
    </row>
    <row r="594" spans="1:34" x14ac:dyDescent="0.25">
      <c r="A594" s="19">
        <v>9106033894</v>
      </c>
      <c r="B594" s="19" t="s">
        <v>6801</v>
      </c>
      <c r="C594">
        <v>11706557</v>
      </c>
      <c r="D594" t="s">
        <v>2732</v>
      </c>
      <c r="E594" t="s">
        <v>2159</v>
      </c>
      <c r="F594" t="s">
        <v>25</v>
      </c>
      <c r="G594" t="s">
        <v>26</v>
      </c>
      <c r="H594" t="s">
        <v>2733</v>
      </c>
      <c r="I594" t="s">
        <v>28</v>
      </c>
      <c r="J594" t="s">
        <v>29</v>
      </c>
      <c r="K594" t="s">
        <v>2734</v>
      </c>
      <c r="L594" t="s">
        <v>2735</v>
      </c>
      <c r="M594" t="s">
        <v>2736</v>
      </c>
      <c r="N594" t="s">
        <v>101</v>
      </c>
      <c r="O594" t="s">
        <v>102</v>
      </c>
      <c r="P594" t="s">
        <v>103</v>
      </c>
      <c r="Q594" t="s">
        <v>82</v>
      </c>
      <c r="R594" t="s">
        <v>37</v>
      </c>
      <c r="S594" t="s">
        <v>37</v>
      </c>
      <c r="T594" t="s">
        <v>37</v>
      </c>
      <c r="U594" t="s">
        <v>38</v>
      </c>
      <c r="V594" t="s">
        <v>39</v>
      </c>
      <c r="W594" t="s">
        <v>40</v>
      </c>
      <c r="X594" t="s">
        <v>41</v>
      </c>
      <c r="Y594" t="s">
        <v>42</v>
      </c>
      <c r="Z594" t="s">
        <v>37</v>
      </c>
      <c r="AA594" t="s">
        <v>37</v>
      </c>
      <c r="AB594" t="s">
        <v>37</v>
      </c>
      <c r="AC594" t="s">
        <v>2737</v>
      </c>
      <c r="AD594" t="s">
        <v>37</v>
      </c>
      <c r="AE594" t="s">
        <v>37</v>
      </c>
      <c r="AF594" s="19" t="s">
        <v>6343</v>
      </c>
      <c r="AG594" s="19">
        <v>9106033894</v>
      </c>
      <c r="AH594" t="str">
        <f t="shared" si="9"/>
        <v>9106033894-00033355</v>
      </c>
    </row>
    <row r="595" spans="1:34" x14ac:dyDescent="0.25">
      <c r="A595" s="19">
        <v>9106034356</v>
      </c>
      <c r="B595" s="19" t="s">
        <v>6813</v>
      </c>
      <c r="C595">
        <v>11707628</v>
      </c>
      <c r="D595" t="s">
        <v>2738</v>
      </c>
      <c r="E595" t="s">
        <v>2159</v>
      </c>
      <c r="F595" t="s">
        <v>25</v>
      </c>
      <c r="G595" t="s">
        <v>26</v>
      </c>
      <c r="H595" t="s">
        <v>2739</v>
      </c>
      <c r="I595" t="s">
        <v>28</v>
      </c>
      <c r="J595" t="s">
        <v>29</v>
      </c>
      <c r="K595" t="s">
        <v>305</v>
      </c>
      <c r="L595" t="s">
        <v>306</v>
      </c>
      <c r="M595" t="s">
        <v>307</v>
      </c>
      <c r="N595" t="s">
        <v>350</v>
      </c>
      <c r="O595" t="s">
        <v>351</v>
      </c>
      <c r="P595" t="s">
        <v>352</v>
      </c>
      <c r="Q595" t="s">
        <v>37</v>
      </c>
      <c r="R595" t="s">
        <v>37</v>
      </c>
      <c r="S595" t="s">
        <v>37</v>
      </c>
      <c r="T595" t="s">
        <v>37</v>
      </c>
      <c r="U595" t="s">
        <v>38</v>
      </c>
      <c r="V595" t="s">
        <v>39</v>
      </c>
      <c r="W595" t="s">
        <v>40</v>
      </c>
      <c r="X595" t="s">
        <v>41</v>
      </c>
      <c r="Y595" t="s">
        <v>42</v>
      </c>
      <c r="Z595" t="s">
        <v>37</v>
      </c>
      <c r="AA595" t="s">
        <v>37</v>
      </c>
      <c r="AB595" t="s">
        <v>37</v>
      </c>
      <c r="AC595" t="s">
        <v>2740</v>
      </c>
      <c r="AD595" t="s">
        <v>37</v>
      </c>
      <c r="AE595" t="s">
        <v>37</v>
      </c>
      <c r="AF595" s="19" t="s">
        <v>6343</v>
      </c>
      <c r="AG595" s="19">
        <v>9106034356</v>
      </c>
      <c r="AH595" t="str">
        <f t="shared" si="9"/>
        <v>9106034356-00010125</v>
      </c>
    </row>
    <row r="596" spans="1:34" x14ac:dyDescent="0.25">
      <c r="A596" s="19">
        <v>9106035515</v>
      </c>
      <c r="B596" s="19" t="s">
        <v>6861</v>
      </c>
      <c r="C596">
        <v>11708683</v>
      </c>
      <c r="D596" t="s">
        <v>2741</v>
      </c>
      <c r="E596" t="s">
        <v>2159</v>
      </c>
      <c r="F596" t="s">
        <v>25</v>
      </c>
      <c r="G596" t="s">
        <v>26</v>
      </c>
      <c r="H596" t="s">
        <v>2742</v>
      </c>
      <c r="I596" t="s">
        <v>28</v>
      </c>
      <c r="J596" t="s">
        <v>29</v>
      </c>
      <c r="K596" t="s">
        <v>2743</v>
      </c>
      <c r="L596" t="s">
        <v>2744</v>
      </c>
      <c r="M596" t="s">
        <v>2745</v>
      </c>
      <c r="N596" t="s">
        <v>666</v>
      </c>
      <c r="O596" t="s">
        <v>667</v>
      </c>
      <c r="P596" t="s">
        <v>668</v>
      </c>
      <c r="Q596" t="s">
        <v>82</v>
      </c>
      <c r="R596" t="s">
        <v>37</v>
      </c>
      <c r="S596" t="s">
        <v>37</v>
      </c>
      <c r="T596" t="s">
        <v>37</v>
      </c>
      <c r="U596" t="s">
        <v>38</v>
      </c>
      <c r="V596" t="s">
        <v>39</v>
      </c>
      <c r="W596" t="s">
        <v>40</v>
      </c>
      <c r="X596" t="s">
        <v>41</v>
      </c>
      <c r="Y596" t="s">
        <v>42</v>
      </c>
      <c r="Z596" t="s">
        <v>37</v>
      </c>
      <c r="AA596" t="s">
        <v>37</v>
      </c>
      <c r="AB596" t="s">
        <v>37</v>
      </c>
      <c r="AC596" t="s">
        <v>2746</v>
      </c>
      <c r="AD596" t="s">
        <v>37</v>
      </c>
      <c r="AE596" t="s">
        <v>37</v>
      </c>
      <c r="AF596" s="19" t="s">
        <v>6343</v>
      </c>
      <c r="AG596" s="19">
        <v>9106035515</v>
      </c>
      <c r="AH596" t="str">
        <f t="shared" si="9"/>
        <v>9106035515-00017197</v>
      </c>
    </row>
    <row r="597" spans="1:34" x14ac:dyDescent="0.25">
      <c r="A597" s="19">
        <v>9106035406</v>
      </c>
      <c r="B597" s="19" t="s">
        <v>6854</v>
      </c>
      <c r="C597">
        <v>11708682</v>
      </c>
      <c r="D597" t="s">
        <v>2747</v>
      </c>
      <c r="E597" t="s">
        <v>2159</v>
      </c>
      <c r="F597" t="s">
        <v>25</v>
      </c>
      <c r="G597" t="s">
        <v>26</v>
      </c>
      <c r="H597" t="s">
        <v>2748</v>
      </c>
      <c r="I597" t="s">
        <v>28</v>
      </c>
      <c r="J597" t="s">
        <v>29</v>
      </c>
      <c r="K597" t="s">
        <v>2749</v>
      </c>
      <c r="L597" t="s">
        <v>2750</v>
      </c>
      <c r="M597" t="s">
        <v>2751</v>
      </c>
      <c r="N597" t="s">
        <v>666</v>
      </c>
      <c r="O597" t="s">
        <v>667</v>
      </c>
      <c r="P597" t="s">
        <v>668</v>
      </c>
      <c r="Q597" t="s">
        <v>82</v>
      </c>
      <c r="R597" t="s">
        <v>37</v>
      </c>
      <c r="S597" t="s">
        <v>37</v>
      </c>
      <c r="T597" t="s">
        <v>37</v>
      </c>
      <c r="U597" t="s">
        <v>38</v>
      </c>
      <c r="V597" t="s">
        <v>39</v>
      </c>
      <c r="W597" t="s">
        <v>40</v>
      </c>
      <c r="X597" t="s">
        <v>41</v>
      </c>
      <c r="Y597" t="s">
        <v>42</v>
      </c>
      <c r="Z597" t="s">
        <v>37</v>
      </c>
      <c r="AA597" t="s">
        <v>37</v>
      </c>
      <c r="AB597" t="s">
        <v>37</v>
      </c>
      <c r="AC597" t="s">
        <v>2752</v>
      </c>
      <c r="AD597" t="s">
        <v>37</v>
      </c>
      <c r="AE597" t="s">
        <v>37</v>
      </c>
      <c r="AF597" s="19" t="s">
        <v>6343</v>
      </c>
      <c r="AG597" s="19">
        <v>9106035406</v>
      </c>
      <c r="AH597" t="str">
        <f t="shared" si="9"/>
        <v>9106035406-00017196</v>
      </c>
    </row>
    <row r="598" spans="1:34" x14ac:dyDescent="0.25">
      <c r="A598" s="19">
        <v>9106033874</v>
      </c>
      <c r="B598" s="19" t="s">
        <v>6803</v>
      </c>
      <c r="C598">
        <v>11706554</v>
      </c>
      <c r="D598" t="s">
        <v>2753</v>
      </c>
      <c r="E598" t="s">
        <v>2159</v>
      </c>
      <c r="F598" t="s">
        <v>25</v>
      </c>
      <c r="G598" t="s">
        <v>26</v>
      </c>
      <c r="H598" t="s">
        <v>2754</v>
      </c>
      <c r="I598" t="s">
        <v>28</v>
      </c>
      <c r="J598" t="s">
        <v>29</v>
      </c>
      <c r="K598" t="s">
        <v>744</v>
      </c>
      <c r="L598" t="s">
        <v>745</v>
      </c>
      <c r="M598" t="s">
        <v>746</v>
      </c>
      <c r="N598" t="s">
        <v>101</v>
      </c>
      <c r="O598" t="s">
        <v>102</v>
      </c>
      <c r="P598" t="s">
        <v>103</v>
      </c>
      <c r="Q598" t="s">
        <v>82</v>
      </c>
      <c r="R598" t="s">
        <v>37</v>
      </c>
      <c r="S598" t="s">
        <v>37</v>
      </c>
      <c r="T598" t="s">
        <v>37</v>
      </c>
      <c r="U598" t="s">
        <v>38</v>
      </c>
      <c r="V598" t="s">
        <v>39</v>
      </c>
      <c r="W598" t="s">
        <v>40</v>
      </c>
      <c r="X598" t="s">
        <v>41</v>
      </c>
      <c r="Y598" t="s">
        <v>42</v>
      </c>
      <c r="Z598" t="s">
        <v>37</v>
      </c>
      <c r="AA598" t="s">
        <v>37</v>
      </c>
      <c r="AB598" t="s">
        <v>37</v>
      </c>
      <c r="AC598" t="s">
        <v>2755</v>
      </c>
      <c r="AD598" t="s">
        <v>37</v>
      </c>
      <c r="AE598" t="s">
        <v>37</v>
      </c>
      <c r="AF598" s="19" t="s">
        <v>6343</v>
      </c>
      <c r="AG598" s="19">
        <v>9106033874</v>
      </c>
      <c r="AH598" t="str">
        <f t="shared" si="9"/>
        <v>9106033874-00033353</v>
      </c>
    </row>
    <row r="599" spans="1:34" x14ac:dyDescent="0.25">
      <c r="A599" s="19">
        <v>9106035816</v>
      </c>
      <c r="B599" s="19" t="s">
        <v>6884</v>
      </c>
      <c r="C599">
        <v>11705606</v>
      </c>
      <c r="D599" t="s">
        <v>2756</v>
      </c>
      <c r="E599" t="s">
        <v>2159</v>
      </c>
      <c r="F599" t="s">
        <v>25</v>
      </c>
      <c r="G599" t="s">
        <v>26</v>
      </c>
      <c r="H599" t="s">
        <v>2757</v>
      </c>
      <c r="I599" t="s">
        <v>28</v>
      </c>
      <c r="J599" t="s">
        <v>29</v>
      </c>
      <c r="K599" t="s">
        <v>347</v>
      </c>
      <c r="L599" t="s">
        <v>348</v>
      </c>
      <c r="M599" t="s">
        <v>349</v>
      </c>
      <c r="N599" t="s">
        <v>1799</v>
      </c>
      <c r="O599" t="s">
        <v>1800</v>
      </c>
      <c r="P599" t="s">
        <v>1801</v>
      </c>
      <c r="Q599" t="s">
        <v>82</v>
      </c>
      <c r="R599" t="s">
        <v>37</v>
      </c>
      <c r="S599" t="s">
        <v>37</v>
      </c>
      <c r="T599" t="s">
        <v>37</v>
      </c>
      <c r="U599" t="s">
        <v>38</v>
      </c>
      <c r="V599" t="s">
        <v>39</v>
      </c>
      <c r="W599" t="s">
        <v>40</v>
      </c>
      <c r="X599" t="s">
        <v>41</v>
      </c>
      <c r="Y599" t="s">
        <v>42</v>
      </c>
      <c r="Z599" t="s">
        <v>37</v>
      </c>
      <c r="AA599" t="s">
        <v>37</v>
      </c>
      <c r="AB599" t="s">
        <v>37</v>
      </c>
      <c r="AC599" t="s">
        <v>2758</v>
      </c>
      <c r="AD599" t="s">
        <v>37</v>
      </c>
      <c r="AE599" t="s">
        <v>37</v>
      </c>
      <c r="AF599" s="19" t="s">
        <v>6343</v>
      </c>
      <c r="AG599" s="19">
        <v>9106035816</v>
      </c>
      <c r="AH599" t="str">
        <f t="shared" si="9"/>
        <v>9106035816-00003998</v>
      </c>
    </row>
    <row r="600" spans="1:34" x14ac:dyDescent="0.25">
      <c r="A600" s="19">
        <v>9106037918</v>
      </c>
      <c r="B600" s="19" t="s">
        <v>6980</v>
      </c>
      <c r="C600">
        <v>11705418</v>
      </c>
      <c r="D600" t="s">
        <v>2759</v>
      </c>
      <c r="E600" t="s">
        <v>2159</v>
      </c>
      <c r="F600" t="s">
        <v>25</v>
      </c>
      <c r="G600" t="s">
        <v>26</v>
      </c>
      <c r="H600" t="s">
        <v>2760</v>
      </c>
      <c r="I600" t="s">
        <v>28</v>
      </c>
      <c r="J600" t="s">
        <v>29</v>
      </c>
      <c r="K600" t="s">
        <v>335</v>
      </c>
      <c r="L600" t="s">
        <v>336</v>
      </c>
      <c r="M600" t="s">
        <v>337</v>
      </c>
      <c r="N600" t="s">
        <v>79</v>
      </c>
      <c r="O600" t="s">
        <v>80</v>
      </c>
      <c r="P600" t="s">
        <v>81</v>
      </c>
      <c r="Q600" t="s">
        <v>82</v>
      </c>
      <c r="R600" t="s">
        <v>37</v>
      </c>
      <c r="S600" t="s">
        <v>37</v>
      </c>
      <c r="T600" t="s">
        <v>37</v>
      </c>
      <c r="U600" t="s">
        <v>38</v>
      </c>
      <c r="V600" t="s">
        <v>39</v>
      </c>
      <c r="W600" t="s">
        <v>40</v>
      </c>
      <c r="X600" t="s">
        <v>41</v>
      </c>
      <c r="Y600" t="s">
        <v>42</v>
      </c>
      <c r="Z600" t="s">
        <v>37</v>
      </c>
      <c r="AA600" t="s">
        <v>37</v>
      </c>
      <c r="AB600" t="s">
        <v>37</v>
      </c>
      <c r="AC600" t="s">
        <v>2761</v>
      </c>
      <c r="AD600" t="s">
        <v>37</v>
      </c>
      <c r="AE600" t="s">
        <v>37</v>
      </c>
      <c r="AF600" s="19" t="s">
        <v>6343</v>
      </c>
      <c r="AG600" s="19">
        <v>9106037918</v>
      </c>
      <c r="AH600" t="str">
        <f t="shared" si="9"/>
        <v>9106037918-00047357</v>
      </c>
    </row>
    <row r="601" spans="1:34" x14ac:dyDescent="0.25">
      <c r="A601" s="19">
        <v>9106029225</v>
      </c>
      <c r="B601" s="19" t="s">
        <v>6638</v>
      </c>
      <c r="C601">
        <v>11707622</v>
      </c>
      <c r="D601" t="s">
        <v>2762</v>
      </c>
      <c r="E601" t="s">
        <v>2159</v>
      </c>
      <c r="F601" t="s">
        <v>25</v>
      </c>
      <c r="G601" t="s">
        <v>26</v>
      </c>
      <c r="H601" t="s">
        <v>2763</v>
      </c>
      <c r="I601" t="s">
        <v>28</v>
      </c>
      <c r="J601" t="s">
        <v>29</v>
      </c>
      <c r="K601" t="s">
        <v>2764</v>
      </c>
      <c r="L601" t="s">
        <v>2765</v>
      </c>
      <c r="M601" t="s">
        <v>2766</v>
      </c>
      <c r="N601" t="s">
        <v>350</v>
      </c>
      <c r="O601" t="s">
        <v>351</v>
      </c>
      <c r="P601" t="s">
        <v>352</v>
      </c>
      <c r="Q601" t="s">
        <v>37</v>
      </c>
      <c r="R601" t="s">
        <v>37</v>
      </c>
      <c r="S601" t="s">
        <v>37</v>
      </c>
      <c r="T601" t="s">
        <v>37</v>
      </c>
      <c r="U601" t="s">
        <v>38</v>
      </c>
      <c r="V601" t="s">
        <v>39</v>
      </c>
      <c r="W601" t="s">
        <v>40</v>
      </c>
      <c r="X601" t="s">
        <v>41</v>
      </c>
      <c r="Y601" t="s">
        <v>42</v>
      </c>
      <c r="Z601" t="s">
        <v>37</v>
      </c>
      <c r="AA601" t="s">
        <v>37</v>
      </c>
      <c r="AB601" t="s">
        <v>37</v>
      </c>
      <c r="AC601" t="s">
        <v>2767</v>
      </c>
      <c r="AD601" t="s">
        <v>37</v>
      </c>
      <c r="AE601" t="s">
        <v>37</v>
      </c>
      <c r="AF601" s="19" t="s">
        <v>6343</v>
      </c>
      <c r="AG601" s="19">
        <v>9106029225</v>
      </c>
      <c r="AH601" t="str">
        <f t="shared" si="9"/>
        <v>9106029225-00010119</v>
      </c>
    </row>
    <row r="602" spans="1:34" x14ac:dyDescent="0.25">
      <c r="A602" s="19">
        <v>9106037196</v>
      </c>
      <c r="B602" s="19" t="s">
        <v>6946</v>
      </c>
      <c r="C602">
        <v>11705511</v>
      </c>
      <c r="D602" t="s">
        <v>2768</v>
      </c>
      <c r="E602" t="s">
        <v>2159</v>
      </c>
      <c r="F602" t="s">
        <v>25</v>
      </c>
      <c r="G602" t="s">
        <v>26</v>
      </c>
      <c r="H602" t="s">
        <v>2769</v>
      </c>
      <c r="I602" t="s">
        <v>28</v>
      </c>
      <c r="J602" t="s">
        <v>29</v>
      </c>
      <c r="K602" t="s">
        <v>293</v>
      </c>
      <c r="L602" t="s">
        <v>294</v>
      </c>
      <c r="M602" t="s">
        <v>295</v>
      </c>
      <c r="N602" t="s">
        <v>323</v>
      </c>
      <c r="O602" t="s">
        <v>324</v>
      </c>
      <c r="P602" t="s">
        <v>325</v>
      </c>
      <c r="Q602" t="s">
        <v>37</v>
      </c>
      <c r="R602" t="s">
        <v>37</v>
      </c>
      <c r="S602" t="s">
        <v>37</v>
      </c>
      <c r="T602" t="s">
        <v>37</v>
      </c>
      <c r="U602" t="s">
        <v>38</v>
      </c>
      <c r="V602" t="s">
        <v>39</v>
      </c>
      <c r="W602" t="s">
        <v>40</v>
      </c>
      <c r="X602" t="s">
        <v>41</v>
      </c>
      <c r="Y602" t="s">
        <v>42</v>
      </c>
      <c r="Z602" t="s">
        <v>37</v>
      </c>
      <c r="AA602" t="s">
        <v>37</v>
      </c>
      <c r="AB602" t="s">
        <v>37</v>
      </c>
      <c r="AC602" t="s">
        <v>2770</v>
      </c>
      <c r="AD602" t="s">
        <v>37</v>
      </c>
      <c r="AE602" t="s">
        <v>37</v>
      </c>
      <c r="AF602" s="19" t="s">
        <v>6343</v>
      </c>
      <c r="AG602" s="19">
        <v>9106037196</v>
      </c>
      <c r="AH602" t="str">
        <f t="shared" si="9"/>
        <v>9106037196-00014249</v>
      </c>
    </row>
    <row r="603" spans="1:34" x14ac:dyDescent="0.25">
      <c r="A603" s="19">
        <v>9106035700</v>
      </c>
      <c r="B603" s="19" t="s">
        <v>6871</v>
      </c>
      <c r="C603">
        <v>11706424</v>
      </c>
      <c r="D603" t="s">
        <v>2771</v>
      </c>
      <c r="E603" t="s">
        <v>2159</v>
      </c>
      <c r="F603" t="s">
        <v>25</v>
      </c>
      <c r="G603" t="s">
        <v>26</v>
      </c>
      <c r="H603" t="s">
        <v>2772</v>
      </c>
      <c r="I603" t="s">
        <v>28</v>
      </c>
      <c r="J603" t="s">
        <v>29</v>
      </c>
      <c r="K603" t="s">
        <v>1151</v>
      </c>
      <c r="L603" t="s">
        <v>1152</v>
      </c>
      <c r="M603" t="s">
        <v>1153</v>
      </c>
      <c r="N603" t="s">
        <v>49</v>
      </c>
      <c r="O603" t="s">
        <v>50</v>
      </c>
      <c r="P603" t="s">
        <v>51</v>
      </c>
      <c r="Q603" t="s">
        <v>37</v>
      </c>
      <c r="R603" t="s">
        <v>37</v>
      </c>
      <c r="S603" t="s">
        <v>37</v>
      </c>
      <c r="T603" t="s">
        <v>37</v>
      </c>
      <c r="U603" t="s">
        <v>38</v>
      </c>
      <c r="V603" t="s">
        <v>39</v>
      </c>
      <c r="W603" t="s">
        <v>40</v>
      </c>
      <c r="X603" t="s">
        <v>41</v>
      </c>
      <c r="Y603" t="s">
        <v>42</v>
      </c>
      <c r="Z603" t="s">
        <v>37</v>
      </c>
      <c r="AA603" t="s">
        <v>37</v>
      </c>
      <c r="AB603" t="s">
        <v>37</v>
      </c>
      <c r="AC603" t="s">
        <v>2773</v>
      </c>
      <c r="AD603" t="s">
        <v>37</v>
      </c>
      <c r="AE603" t="s">
        <v>37</v>
      </c>
      <c r="AF603" s="19" t="s">
        <v>6343</v>
      </c>
      <c r="AG603" s="19">
        <v>9106035700</v>
      </c>
      <c r="AH603" t="str">
        <f t="shared" si="9"/>
        <v>9106035700-00018085</v>
      </c>
    </row>
    <row r="604" spans="1:34" x14ac:dyDescent="0.25">
      <c r="A604" s="19">
        <v>9106034411</v>
      </c>
      <c r="B604" s="19" t="s">
        <v>6814</v>
      </c>
      <c r="C604">
        <v>11704787</v>
      </c>
      <c r="D604" t="s">
        <v>2774</v>
      </c>
      <c r="E604" t="s">
        <v>2159</v>
      </c>
      <c r="F604" t="s">
        <v>25</v>
      </c>
      <c r="G604" t="s">
        <v>26</v>
      </c>
      <c r="H604" t="s">
        <v>2775</v>
      </c>
      <c r="I604" t="s">
        <v>28</v>
      </c>
      <c r="J604" t="s">
        <v>29</v>
      </c>
      <c r="K604" t="s">
        <v>146</v>
      </c>
      <c r="L604" t="s">
        <v>147</v>
      </c>
      <c r="M604" t="s">
        <v>148</v>
      </c>
      <c r="N604" t="s">
        <v>374</v>
      </c>
      <c r="O604" t="s">
        <v>375</v>
      </c>
      <c r="P604" t="s">
        <v>376</v>
      </c>
      <c r="Q604" t="s">
        <v>377</v>
      </c>
      <c r="R604" t="s">
        <v>37</v>
      </c>
      <c r="S604" t="s">
        <v>37</v>
      </c>
      <c r="T604" t="s">
        <v>37</v>
      </c>
      <c r="U604" t="s">
        <v>38</v>
      </c>
      <c r="V604" t="s">
        <v>39</v>
      </c>
      <c r="W604" t="s">
        <v>40</v>
      </c>
      <c r="X604" t="s">
        <v>41</v>
      </c>
      <c r="Y604" t="s">
        <v>42</v>
      </c>
      <c r="Z604" t="s">
        <v>37</v>
      </c>
      <c r="AA604" t="s">
        <v>37</v>
      </c>
      <c r="AB604" t="s">
        <v>37</v>
      </c>
      <c r="AC604" t="s">
        <v>2776</v>
      </c>
      <c r="AD604" t="s">
        <v>37</v>
      </c>
      <c r="AE604" t="s">
        <v>37</v>
      </c>
      <c r="AF604" s="19" t="s">
        <v>6343</v>
      </c>
      <c r="AG604" s="19">
        <v>9106034411</v>
      </c>
      <c r="AH604" t="str">
        <f t="shared" si="9"/>
        <v>9106034411-00018639</v>
      </c>
    </row>
    <row r="605" spans="1:34" x14ac:dyDescent="0.25">
      <c r="A605" s="19">
        <v>9106035327</v>
      </c>
      <c r="B605" s="19" t="s">
        <v>6848</v>
      </c>
      <c r="C605">
        <v>11706610</v>
      </c>
      <c r="D605" t="s">
        <v>2777</v>
      </c>
      <c r="E605" t="s">
        <v>2159</v>
      </c>
      <c r="F605" t="s">
        <v>25</v>
      </c>
      <c r="G605" t="s">
        <v>26</v>
      </c>
      <c r="H605" t="s">
        <v>2778</v>
      </c>
      <c r="I605" t="s">
        <v>28</v>
      </c>
      <c r="J605" t="s">
        <v>29</v>
      </c>
      <c r="K605" t="s">
        <v>1483</v>
      </c>
      <c r="L605" t="s">
        <v>1484</v>
      </c>
      <c r="M605" t="s">
        <v>1485</v>
      </c>
      <c r="N605" t="s">
        <v>101</v>
      </c>
      <c r="O605" t="s">
        <v>102</v>
      </c>
      <c r="P605" t="s">
        <v>103</v>
      </c>
      <c r="Q605" t="s">
        <v>82</v>
      </c>
      <c r="R605" t="s">
        <v>37</v>
      </c>
      <c r="S605" t="s">
        <v>37</v>
      </c>
      <c r="T605" t="s">
        <v>37</v>
      </c>
      <c r="U605" t="s">
        <v>38</v>
      </c>
      <c r="V605" t="s">
        <v>39</v>
      </c>
      <c r="W605" t="s">
        <v>40</v>
      </c>
      <c r="X605" t="s">
        <v>41</v>
      </c>
      <c r="Y605" t="s">
        <v>42</v>
      </c>
      <c r="Z605" t="s">
        <v>37</v>
      </c>
      <c r="AA605" t="s">
        <v>37</v>
      </c>
      <c r="AB605" t="s">
        <v>37</v>
      </c>
      <c r="AC605" t="s">
        <v>2779</v>
      </c>
      <c r="AD605" t="s">
        <v>37</v>
      </c>
      <c r="AE605" t="s">
        <v>37</v>
      </c>
      <c r="AF605" s="19" t="s">
        <v>6343</v>
      </c>
      <c r="AG605" s="19">
        <v>9106035327</v>
      </c>
      <c r="AH605" t="str">
        <f t="shared" si="9"/>
        <v>9106035327-00033382</v>
      </c>
    </row>
    <row r="606" spans="1:34" x14ac:dyDescent="0.25">
      <c r="A606" s="19">
        <v>9106034237</v>
      </c>
      <c r="B606" s="19" t="s">
        <v>6808</v>
      </c>
      <c r="C606">
        <v>11707883</v>
      </c>
      <c r="D606" t="s">
        <v>2780</v>
      </c>
      <c r="E606" t="s">
        <v>2159</v>
      </c>
      <c r="F606" t="s">
        <v>25</v>
      </c>
      <c r="G606" t="s">
        <v>26</v>
      </c>
      <c r="H606" t="s">
        <v>2781</v>
      </c>
      <c r="I606" t="s">
        <v>28</v>
      </c>
      <c r="J606" t="s">
        <v>29</v>
      </c>
      <c r="K606" t="s">
        <v>2782</v>
      </c>
      <c r="L606" t="s">
        <v>2783</v>
      </c>
      <c r="M606" t="s">
        <v>2784</v>
      </c>
      <c r="N606" t="s">
        <v>33</v>
      </c>
      <c r="O606" t="s">
        <v>34</v>
      </c>
      <c r="P606" t="s">
        <v>35</v>
      </c>
      <c r="Q606" t="s">
        <v>36</v>
      </c>
      <c r="R606" t="s">
        <v>37</v>
      </c>
      <c r="S606" t="s">
        <v>37</v>
      </c>
      <c r="T606" t="s">
        <v>37</v>
      </c>
      <c r="U606" t="s">
        <v>38</v>
      </c>
      <c r="V606" t="s">
        <v>39</v>
      </c>
      <c r="W606" t="s">
        <v>40</v>
      </c>
      <c r="X606" t="s">
        <v>41</v>
      </c>
      <c r="Y606" t="s">
        <v>42</v>
      </c>
      <c r="Z606" t="s">
        <v>37</v>
      </c>
      <c r="AA606" t="s">
        <v>37</v>
      </c>
      <c r="AB606" t="s">
        <v>37</v>
      </c>
      <c r="AC606" t="s">
        <v>2785</v>
      </c>
      <c r="AD606" t="s">
        <v>37</v>
      </c>
      <c r="AE606" t="s">
        <v>37</v>
      </c>
      <c r="AF606" s="19" t="s">
        <v>6343</v>
      </c>
      <c r="AG606" s="19">
        <v>9106034237</v>
      </c>
      <c r="AH606" t="str">
        <f t="shared" si="9"/>
        <v>9106034237-00159022</v>
      </c>
    </row>
    <row r="607" spans="1:34" x14ac:dyDescent="0.25">
      <c r="A607" s="19">
        <v>9106034896</v>
      </c>
      <c r="B607" s="19" t="s">
        <v>6833</v>
      </c>
      <c r="C607">
        <v>11708678</v>
      </c>
      <c r="D607" t="s">
        <v>2786</v>
      </c>
      <c r="E607" t="s">
        <v>2159</v>
      </c>
      <c r="F607" t="s">
        <v>25</v>
      </c>
      <c r="G607" t="s">
        <v>26</v>
      </c>
      <c r="H607" t="s">
        <v>2787</v>
      </c>
      <c r="I607" t="s">
        <v>28</v>
      </c>
      <c r="J607" t="s">
        <v>29</v>
      </c>
      <c r="K607" t="s">
        <v>2788</v>
      </c>
      <c r="L607" t="s">
        <v>2789</v>
      </c>
      <c r="M607" t="s">
        <v>2790</v>
      </c>
      <c r="N607" t="s">
        <v>666</v>
      </c>
      <c r="O607" t="s">
        <v>667</v>
      </c>
      <c r="P607" t="s">
        <v>668</v>
      </c>
      <c r="Q607" t="s">
        <v>82</v>
      </c>
      <c r="R607" t="s">
        <v>37</v>
      </c>
      <c r="S607" t="s">
        <v>37</v>
      </c>
      <c r="T607" t="s">
        <v>37</v>
      </c>
      <c r="U607" t="s">
        <v>38</v>
      </c>
      <c r="V607" t="s">
        <v>39</v>
      </c>
      <c r="W607" t="s">
        <v>40</v>
      </c>
      <c r="X607" t="s">
        <v>41</v>
      </c>
      <c r="Y607" t="s">
        <v>42</v>
      </c>
      <c r="Z607" t="s">
        <v>37</v>
      </c>
      <c r="AA607" t="s">
        <v>37</v>
      </c>
      <c r="AB607" t="s">
        <v>37</v>
      </c>
      <c r="AC607" t="s">
        <v>2791</v>
      </c>
      <c r="AD607" t="s">
        <v>37</v>
      </c>
      <c r="AE607" t="s">
        <v>37</v>
      </c>
      <c r="AF607" s="19" t="s">
        <v>6343</v>
      </c>
      <c r="AG607" s="19">
        <v>9106034896</v>
      </c>
      <c r="AH607" t="str">
        <f t="shared" si="9"/>
        <v>9106034896-00017192</v>
      </c>
    </row>
    <row r="608" spans="1:34" x14ac:dyDescent="0.25">
      <c r="A608" s="19">
        <v>9106034788</v>
      </c>
      <c r="B608" s="19" t="s">
        <v>6829</v>
      </c>
      <c r="C608">
        <v>11707970</v>
      </c>
      <c r="D608" t="s">
        <v>2792</v>
      </c>
      <c r="E608" t="s">
        <v>2159</v>
      </c>
      <c r="F608" t="s">
        <v>25</v>
      </c>
      <c r="G608" t="s">
        <v>26</v>
      </c>
      <c r="H608" t="s">
        <v>2793</v>
      </c>
      <c r="I608" t="s">
        <v>28</v>
      </c>
      <c r="J608" t="s">
        <v>29</v>
      </c>
      <c r="K608" t="s">
        <v>2794</v>
      </c>
      <c r="L608" t="s">
        <v>2795</v>
      </c>
      <c r="M608" t="s">
        <v>2796</v>
      </c>
      <c r="N608" t="s">
        <v>33</v>
      </c>
      <c r="O608" t="s">
        <v>34</v>
      </c>
      <c r="P608" t="s">
        <v>35</v>
      </c>
      <c r="Q608" t="s">
        <v>36</v>
      </c>
      <c r="R608" t="s">
        <v>37</v>
      </c>
      <c r="S608" t="s">
        <v>37</v>
      </c>
      <c r="T608" t="s">
        <v>37</v>
      </c>
      <c r="U608" t="s">
        <v>38</v>
      </c>
      <c r="V608" t="s">
        <v>39</v>
      </c>
      <c r="W608" t="s">
        <v>40</v>
      </c>
      <c r="X608" t="s">
        <v>41</v>
      </c>
      <c r="Y608" t="s">
        <v>42</v>
      </c>
      <c r="Z608" t="s">
        <v>37</v>
      </c>
      <c r="AA608" t="s">
        <v>37</v>
      </c>
      <c r="AB608" t="s">
        <v>37</v>
      </c>
      <c r="AC608" t="s">
        <v>2797</v>
      </c>
      <c r="AD608" t="s">
        <v>37</v>
      </c>
      <c r="AE608" t="s">
        <v>37</v>
      </c>
      <c r="AF608" s="19" t="s">
        <v>6343</v>
      </c>
      <c r="AG608" s="19">
        <v>9106034788</v>
      </c>
      <c r="AH608" t="str">
        <f t="shared" si="9"/>
        <v>9106034788-00159109</v>
      </c>
    </row>
    <row r="609" spans="1:34" x14ac:dyDescent="0.25">
      <c r="A609" s="19">
        <v>9106034764</v>
      </c>
      <c r="B609" s="19" t="s">
        <v>6828</v>
      </c>
      <c r="C609">
        <v>11708676</v>
      </c>
      <c r="D609" t="s">
        <v>2798</v>
      </c>
      <c r="E609" t="s">
        <v>2159</v>
      </c>
      <c r="F609" t="s">
        <v>25</v>
      </c>
      <c r="G609" t="s">
        <v>26</v>
      </c>
      <c r="H609" t="s">
        <v>2799</v>
      </c>
      <c r="I609" t="s">
        <v>28</v>
      </c>
      <c r="J609" t="s">
        <v>29</v>
      </c>
      <c r="K609" t="s">
        <v>2800</v>
      </c>
      <c r="L609" t="s">
        <v>2801</v>
      </c>
      <c r="M609" t="s">
        <v>2802</v>
      </c>
      <c r="N609" t="s">
        <v>666</v>
      </c>
      <c r="O609" t="s">
        <v>667</v>
      </c>
      <c r="P609" t="s">
        <v>668</v>
      </c>
      <c r="Q609" t="s">
        <v>82</v>
      </c>
      <c r="R609" t="s">
        <v>37</v>
      </c>
      <c r="S609" t="s">
        <v>37</v>
      </c>
      <c r="T609" t="s">
        <v>37</v>
      </c>
      <c r="U609" t="s">
        <v>38</v>
      </c>
      <c r="V609" t="s">
        <v>39</v>
      </c>
      <c r="W609" t="s">
        <v>40</v>
      </c>
      <c r="X609" t="s">
        <v>41</v>
      </c>
      <c r="Y609" t="s">
        <v>42</v>
      </c>
      <c r="Z609" t="s">
        <v>37</v>
      </c>
      <c r="AA609" t="s">
        <v>37</v>
      </c>
      <c r="AB609" t="s">
        <v>37</v>
      </c>
      <c r="AC609" t="s">
        <v>2803</v>
      </c>
      <c r="AD609" t="s">
        <v>37</v>
      </c>
      <c r="AE609" t="s">
        <v>37</v>
      </c>
      <c r="AF609" s="19" t="s">
        <v>6343</v>
      </c>
      <c r="AG609" s="19">
        <v>9106034764</v>
      </c>
      <c r="AH609" t="str">
        <f t="shared" si="9"/>
        <v>9106034764-00017190</v>
      </c>
    </row>
    <row r="610" spans="1:34" x14ac:dyDescent="0.25">
      <c r="A610" s="19">
        <v>9106038309</v>
      </c>
      <c r="B610" s="19" t="s">
        <v>6994</v>
      </c>
      <c r="C610">
        <v>11704685</v>
      </c>
      <c r="D610" t="s">
        <v>2804</v>
      </c>
      <c r="E610" t="s">
        <v>2159</v>
      </c>
      <c r="F610" t="s">
        <v>25</v>
      </c>
      <c r="G610" t="s">
        <v>26</v>
      </c>
      <c r="H610" t="s">
        <v>2805</v>
      </c>
      <c r="I610" t="s">
        <v>28</v>
      </c>
      <c r="J610" t="s">
        <v>29</v>
      </c>
      <c r="K610" t="s">
        <v>76</v>
      </c>
      <c r="L610" t="s">
        <v>77</v>
      </c>
      <c r="M610" t="s">
        <v>78</v>
      </c>
      <c r="N610" t="s">
        <v>58</v>
      </c>
      <c r="O610" t="s">
        <v>59</v>
      </c>
      <c r="P610" t="s">
        <v>60</v>
      </c>
      <c r="Q610" t="s">
        <v>37</v>
      </c>
      <c r="R610" t="s">
        <v>37</v>
      </c>
      <c r="S610" t="s">
        <v>37</v>
      </c>
      <c r="T610" t="s">
        <v>37</v>
      </c>
      <c r="U610" t="s">
        <v>38</v>
      </c>
      <c r="V610" t="s">
        <v>39</v>
      </c>
      <c r="W610" t="s">
        <v>40</v>
      </c>
      <c r="X610" t="s">
        <v>41</v>
      </c>
      <c r="Y610" t="s">
        <v>42</v>
      </c>
      <c r="Z610" t="s">
        <v>37</v>
      </c>
      <c r="AA610" t="s">
        <v>37</v>
      </c>
      <c r="AB610" t="s">
        <v>37</v>
      </c>
      <c r="AC610" t="s">
        <v>2806</v>
      </c>
      <c r="AD610" t="s">
        <v>37</v>
      </c>
      <c r="AE610" t="s">
        <v>37</v>
      </c>
      <c r="AF610" s="19" t="s">
        <v>6343</v>
      </c>
      <c r="AG610" s="19">
        <v>9106038309</v>
      </c>
      <c r="AH610" t="str">
        <f t="shared" si="9"/>
        <v>9106038309-00480026</v>
      </c>
    </row>
    <row r="611" spans="1:34" x14ac:dyDescent="0.25">
      <c r="A611" s="19">
        <v>9106034677</v>
      </c>
      <c r="B611" s="19" t="s">
        <v>6823</v>
      </c>
      <c r="C611">
        <v>11708673</v>
      </c>
      <c r="D611" t="s">
        <v>2807</v>
      </c>
      <c r="E611" t="s">
        <v>2159</v>
      </c>
      <c r="F611" t="s">
        <v>25</v>
      </c>
      <c r="G611" t="s">
        <v>26</v>
      </c>
      <c r="H611" t="s">
        <v>2808</v>
      </c>
      <c r="I611" t="s">
        <v>28</v>
      </c>
      <c r="J611" t="s">
        <v>29</v>
      </c>
      <c r="K611" t="s">
        <v>2809</v>
      </c>
      <c r="L611" t="s">
        <v>2810</v>
      </c>
      <c r="M611" t="s">
        <v>2811</v>
      </c>
      <c r="N611" t="s">
        <v>666</v>
      </c>
      <c r="O611" t="s">
        <v>667</v>
      </c>
      <c r="P611" t="s">
        <v>668</v>
      </c>
      <c r="Q611" t="s">
        <v>82</v>
      </c>
      <c r="R611" t="s">
        <v>37</v>
      </c>
      <c r="S611" t="s">
        <v>37</v>
      </c>
      <c r="T611" t="s">
        <v>37</v>
      </c>
      <c r="U611" t="s">
        <v>38</v>
      </c>
      <c r="V611" t="s">
        <v>39</v>
      </c>
      <c r="W611" t="s">
        <v>40</v>
      </c>
      <c r="X611" t="s">
        <v>41</v>
      </c>
      <c r="Y611" t="s">
        <v>42</v>
      </c>
      <c r="Z611" t="s">
        <v>37</v>
      </c>
      <c r="AA611" t="s">
        <v>37</v>
      </c>
      <c r="AB611" t="s">
        <v>37</v>
      </c>
      <c r="AC611" t="s">
        <v>2812</v>
      </c>
      <c r="AD611" t="s">
        <v>37</v>
      </c>
      <c r="AE611" t="s">
        <v>37</v>
      </c>
      <c r="AF611" s="19" t="s">
        <v>6343</v>
      </c>
      <c r="AG611" s="19">
        <v>9106034677</v>
      </c>
      <c r="AH611" t="str">
        <f t="shared" si="9"/>
        <v>9106034677-00017187</v>
      </c>
    </row>
    <row r="612" spans="1:34" x14ac:dyDescent="0.25">
      <c r="A612" s="19">
        <v>9106036635</v>
      </c>
      <c r="B612" s="19" t="s">
        <v>6919</v>
      </c>
      <c r="C612">
        <v>11705507</v>
      </c>
      <c r="D612" t="s">
        <v>2813</v>
      </c>
      <c r="E612" t="s">
        <v>2159</v>
      </c>
      <c r="F612" t="s">
        <v>25</v>
      </c>
      <c r="G612" t="s">
        <v>26</v>
      </c>
      <c r="H612" t="s">
        <v>2814</v>
      </c>
      <c r="I612" t="s">
        <v>28</v>
      </c>
      <c r="J612" t="s">
        <v>29</v>
      </c>
      <c r="K612" t="s">
        <v>2815</v>
      </c>
      <c r="L612" t="s">
        <v>2816</v>
      </c>
      <c r="M612" t="s">
        <v>2817</v>
      </c>
      <c r="N612" t="s">
        <v>323</v>
      </c>
      <c r="O612" t="s">
        <v>324</v>
      </c>
      <c r="P612" t="s">
        <v>325</v>
      </c>
      <c r="Q612" t="s">
        <v>37</v>
      </c>
      <c r="R612" t="s">
        <v>37</v>
      </c>
      <c r="S612" t="s">
        <v>37</v>
      </c>
      <c r="T612" t="s">
        <v>37</v>
      </c>
      <c r="U612" t="s">
        <v>38</v>
      </c>
      <c r="V612" t="s">
        <v>39</v>
      </c>
      <c r="W612" t="s">
        <v>40</v>
      </c>
      <c r="X612" t="s">
        <v>41</v>
      </c>
      <c r="Y612" t="s">
        <v>42</v>
      </c>
      <c r="Z612" t="s">
        <v>37</v>
      </c>
      <c r="AA612" t="s">
        <v>37</v>
      </c>
      <c r="AB612" t="s">
        <v>37</v>
      </c>
      <c r="AC612" t="s">
        <v>2818</v>
      </c>
      <c r="AD612" t="s">
        <v>37</v>
      </c>
      <c r="AE612" t="s">
        <v>37</v>
      </c>
      <c r="AF612" s="19" t="s">
        <v>6343</v>
      </c>
      <c r="AG612" s="19">
        <v>9106036635</v>
      </c>
      <c r="AH612" t="str">
        <f t="shared" si="9"/>
        <v>9106036635-00014245</v>
      </c>
    </row>
    <row r="613" spans="1:34" x14ac:dyDescent="0.25">
      <c r="A613" s="19">
        <v>9106034438</v>
      </c>
      <c r="B613" s="19" t="s">
        <v>6815</v>
      </c>
      <c r="C613">
        <v>11705602</v>
      </c>
      <c r="D613" t="s">
        <v>2819</v>
      </c>
      <c r="E613" t="s">
        <v>2159</v>
      </c>
      <c r="F613" t="s">
        <v>25</v>
      </c>
      <c r="G613" t="s">
        <v>26</v>
      </c>
      <c r="H613" t="s">
        <v>2820</v>
      </c>
      <c r="I613" t="s">
        <v>28</v>
      </c>
      <c r="J613" t="s">
        <v>29</v>
      </c>
      <c r="K613" t="s">
        <v>146</v>
      </c>
      <c r="L613" t="s">
        <v>147</v>
      </c>
      <c r="M613" t="s">
        <v>148</v>
      </c>
      <c r="N613" t="s">
        <v>1799</v>
      </c>
      <c r="O613" t="s">
        <v>1800</v>
      </c>
      <c r="P613" t="s">
        <v>1801</v>
      </c>
      <c r="Q613" t="s">
        <v>82</v>
      </c>
      <c r="R613" t="s">
        <v>37</v>
      </c>
      <c r="S613" t="s">
        <v>37</v>
      </c>
      <c r="T613" t="s">
        <v>37</v>
      </c>
      <c r="U613" t="s">
        <v>38</v>
      </c>
      <c r="V613" t="s">
        <v>39</v>
      </c>
      <c r="W613" t="s">
        <v>40</v>
      </c>
      <c r="X613" t="s">
        <v>41</v>
      </c>
      <c r="Y613" t="s">
        <v>42</v>
      </c>
      <c r="Z613" t="s">
        <v>37</v>
      </c>
      <c r="AA613" t="s">
        <v>37</v>
      </c>
      <c r="AB613" t="s">
        <v>37</v>
      </c>
      <c r="AC613" t="s">
        <v>2821</v>
      </c>
      <c r="AD613" t="s">
        <v>37</v>
      </c>
      <c r="AE613" t="s">
        <v>37</v>
      </c>
      <c r="AF613" s="19" t="s">
        <v>6343</v>
      </c>
      <c r="AG613" s="19">
        <v>9106034438</v>
      </c>
      <c r="AH613" t="str">
        <f t="shared" si="9"/>
        <v>9106034438-00003994</v>
      </c>
    </row>
    <row r="614" spans="1:34" x14ac:dyDescent="0.25">
      <c r="A614" s="19">
        <v>9106036538</v>
      </c>
      <c r="B614" s="19" t="s">
        <v>6915</v>
      </c>
      <c r="C614">
        <v>11706977</v>
      </c>
      <c r="D614" t="s">
        <v>2822</v>
      </c>
      <c r="E614" t="s">
        <v>2159</v>
      </c>
      <c r="F614" t="s">
        <v>25</v>
      </c>
      <c r="G614" t="s">
        <v>26</v>
      </c>
      <c r="H614" t="s">
        <v>2823</v>
      </c>
      <c r="I614" t="s">
        <v>28</v>
      </c>
      <c r="J614" t="s">
        <v>29</v>
      </c>
      <c r="K614" t="s">
        <v>239</v>
      </c>
      <c r="L614" t="s">
        <v>240</v>
      </c>
      <c r="M614" t="s">
        <v>241</v>
      </c>
      <c r="N614" t="s">
        <v>1248</v>
      </c>
      <c r="O614" t="s">
        <v>1249</v>
      </c>
      <c r="P614" t="s">
        <v>1250</v>
      </c>
      <c r="Q614" t="s">
        <v>37</v>
      </c>
      <c r="R614" t="s">
        <v>37</v>
      </c>
      <c r="S614" t="s">
        <v>37</v>
      </c>
      <c r="T614" t="s">
        <v>37</v>
      </c>
      <c r="U614" t="s">
        <v>38</v>
      </c>
      <c r="V614" t="s">
        <v>39</v>
      </c>
      <c r="W614" t="s">
        <v>40</v>
      </c>
      <c r="X614" t="s">
        <v>41</v>
      </c>
      <c r="Y614" t="s">
        <v>42</v>
      </c>
      <c r="Z614" t="s">
        <v>37</v>
      </c>
      <c r="AA614" t="s">
        <v>37</v>
      </c>
      <c r="AB614" t="s">
        <v>37</v>
      </c>
      <c r="AC614" t="s">
        <v>2824</v>
      </c>
      <c r="AD614" t="s">
        <v>37</v>
      </c>
      <c r="AE614" t="s">
        <v>37</v>
      </c>
      <c r="AF614" s="19" t="s">
        <v>6343</v>
      </c>
      <c r="AG614" s="19">
        <v>9106036538</v>
      </c>
      <c r="AH614" t="str">
        <f t="shared" si="9"/>
        <v>9106036538-00005271</v>
      </c>
    </row>
    <row r="615" spans="1:34" x14ac:dyDescent="0.25">
      <c r="A615" s="19">
        <v>9106037884</v>
      </c>
      <c r="B615" s="19" t="s">
        <v>6979</v>
      </c>
      <c r="C615">
        <v>11708317</v>
      </c>
      <c r="D615" t="s">
        <v>2825</v>
      </c>
      <c r="E615" t="s">
        <v>2159</v>
      </c>
      <c r="F615" t="s">
        <v>25</v>
      </c>
      <c r="G615" t="s">
        <v>26</v>
      </c>
      <c r="H615" t="s">
        <v>2826</v>
      </c>
      <c r="I615" t="s">
        <v>28</v>
      </c>
      <c r="J615" t="s">
        <v>29</v>
      </c>
      <c r="K615" t="s">
        <v>2827</v>
      </c>
      <c r="L615" t="s">
        <v>2828</v>
      </c>
      <c r="M615" t="s">
        <v>2829</v>
      </c>
      <c r="N615" t="s">
        <v>33</v>
      </c>
      <c r="O615" t="s">
        <v>34</v>
      </c>
      <c r="P615" t="s">
        <v>35</v>
      </c>
      <c r="Q615" t="s">
        <v>36</v>
      </c>
      <c r="R615" t="s">
        <v>37</v>
      </c>
      <c r="S615" t="s">
        <v>37</v>
      </c>
      <c r="T615" t="s">
        <v>37</v>
      </c>
      <c r="U615" t="s">
        <v>38</v>
      </c>
      <c r="V615" t="s">
        <v>39</v>
      </c>
      <c r="W615" t="s">
        <v>40</v>
      </c>
      <c r="X615" t="s">
        <v>41</v>
      </c>
      <c r="Y615" t="s">
        <v>42</v>
      </c>
      <c r="Z615" t="s">
        <v>37</v>
      </c>
      <c r="AA615" t="s">
        <v>37</v>
      </c>
      <c r="AB615" t="s">
        <v>37</v>
      </c>
      <c r="AC615" t="s">
        <v>2830</v>
      </c>
      <c r="AD615" t="s">
        <v>37</v>
      </c>
      <c r="AE615" t="s">
        <v>37</v>
      </c>
      <c r="AF615" s="19" t="s">
        <v>6343</v>
      </c>
      <c r="AG615" s="19">
        <v>9106037884</v>
      </c>
      <c r="AH615" t="str">
        <f t="shared" si="9"/>
        <v>9106037884-00159456</v>
      </c>
    </row>
    <row r="616" spans="1:34" x14ac:dyDescent="0.25">
      <c r="A616" s="19">
        <v>9106036500</v>
      </c>
      <c r="B616" s="19" t="s">
        <v>6914</v>
      </c>
      <c r="C616">
        <v>11705505</v>
      </c>
      <c r="D616" t="s">
        <v>2831</v>
      </c>
      <c r="E616" t="s">
        <v>2159</v>
      </c>
      <c r="F616" t="s">
        <v>25</v>
      </c>
      <c r="G616" t="s">
        <v>26</v>
      </c>
      <c r="H616" t="s">
        <v>2832</v>
      </c>
      <c r="I616" t="s">
        <v>28</v>
      </c>
      <c r="J616" t="s">
        <v>29</v>
      </c>
      <c r="K616" t="s">
        <v>1151</v>
      </c>
      <c r="L616" t="s">
        <v>1152</v>
      </c>
      <c r="M616" t="s">
        <v>1153</v>
      </c>
      <c r="N616" t="s">
        <v>323</v>
      </c>
      <c r="O616" t="s">
        <v>324</v>
      </c>
      <c r="P616" t="s">
        <v>325</v>
      </c>
      <c r="Q616" t="s">
        <v>37</v>
      </c>
      <c r="R616" t="s">
        <v>37</v>
      </c>
      <c r="S616" t="s">
        <v>37</v>
      </c>
      <c r="T616" t="s">
        <v>37</v>
      </c>
      <c r="U616" t="s">
        <v>38</v>
      </c>
      <c r="V616" t="s">
        <v>39</v>
      </c>
      <c r="W616" t="s">
        <v>40</v>
      </c>
      <c r="X616" t="s">
        <v>41</v>
      </c>
      <c r="Y616" t="s">
        <v>42</v>
      </c>
      <c r="Z616" t="s">
        <v>37</v>
      </c>
      <c r="AA616" t="s">
        <v>37</v>
      </c>
      <c r="AB616" t="s">
        <v>37</v>
      </c>
      <c r="AC616" t="s">
        <v>2833</v>
      </c>
      <c r="AD616" t="s">
        <v>37</v>
      </c>
      <c r="AE616" t="s">
        <v>37</v>
      </c>
      <c r="AF616" s="19" t="s">
        <v>6343</v>
      </c>
      <c r="AG616" s="19">
        <v>9106036500</v>
      </c>
      <c r="AH616" t="str">
        <f t="shared" si="9"/>
        <v>9106036500-00014243</v>
      </c>
    </row>
    <row r="617" spans="1:34" x14ac:dyDescent="0.25">
      <c r="A617" s="19">
        <v>9106034156</v>
      </c>
      <c r="B617" s="19" t="s">
        <v>6806</v>
      </c>
      <c r="C617">
        <v>11705600</v>
      </c>
      <c r="D617" t="s">
        <v>2834</v>
      </c>
      <c r="E617" t="s">
        <v>2159</v>
      </c>
      <c r="F617" t="s">
        <v>25</v>
      </c>
      <c r="G617" t="s">
        <v>26</v>
      </c>
      <c r="H617" t="s">
        <v>2835</v>
      </c>
      <c r="I617" t="s">
        <v>28</v>
      </c>
      <c r="J617" t="s">
        <v>29</v>
      </c>
      <c r="K617" t="s">
        <v>717</v>
      </c>
      <c r="L617" t="s">
        <v>718</v>
      </c>
      <c r="M617" t="s">
        <v>719</v>
      </c>
      <c r="N617" t="s">
        <v>1799</v>
      </c>
      <c r="O617" t="s">
        <v>1800</v>
      </c>
      <c r="P617" t="s">
        <v>1801</v>
      </c>
      <c r="Q617" t="s">
        <v>82</v>
      </c>
      <c r="R617" t="s">
        <v>37</v>
      </c>
      <c r="S617" t="s">
        <v>37</v>
      </c>
      <c r="T617" t="s">
        <v>37</v>
      </c>
      <c r="U617" t="s">
        <v>38</v>
      </c>
      <c r="V617" t="s">
        <v>39</v>
      </c>
      <c r="W617" t="s">
        <v>40</v>
      </c>
      <c r="X617" t="s">
        <v>41</v>
      </c>
      <c r="Y617" t="s">
        <v>42</v>
      </c>
      <c r="Z617" t="s">
        <v>37</v>
      </c>
      <c r="AA617" t="s">
        <v>37</v>
      </c>
      <c r="AB617" t="s">
        <v>37</v>
      </c>
      <c r="AC617" t="s">
        <v>2836</v>
      </c>
      <c r="AD617" t="s">
        <v>37</v>
      </c>
      <c r="AE617" t="s">
        <v>37</v>
      </c>
      <c r="AF617" s="19" t="s">
        <v>6343</v>
      </c>
      <c r="AG617" s="19">
        <v>9106034156</v>
      </c>
      <c r="AH617" t="str">
        <f t="shared" si="9"/>
        <v>9106034156-00003992</v>
      </c>
    </row>
    <row r="618" spans="1:34" x14ac:dyDescent="0.25">
      <c r="A618" s="19">
        <v>9106036402</v>
      </c>
      <c r="B618" s="19" t="s">
        <v>6907</v>
      </c>
      <c r="C618">
        <v>11705501</v>
      </c>
      <c r="D618" t="s">
        <v>2837</v>
      </c>
      <c r="E618" t="s">
        <v>2159</v>
      </c>
      <c r="F618" t="s">
        <v>25</v>
      </c>
      <c r="G618" t="s">
        <v>26</v>
      </c>
      <c r="H618" t="s">
        <v>2838</v>
      </c>
      <c r="I618" t="s">
        <v>28</v>
      </c>
      <c r="J618" t="s">
        <v>29</v>
      </c>
      <c r="K618" t="s">
        <v>146</v>
      </c>
      <c r="L618" t="s">
        <v>147</v>
      </c>
      <c r="M618" t="s">
        <v>148</v>
      </c>
      <c r="N618" t="s">
        <v>323</v>
      </c>
      <c r="O618" t="s">
        <v>324</v>
      </c>
      <c r="P618" t="s">
        <v>325</v>
      </c>
      <c r="Q618" t="s">
        <v>37</v>
      </c>
      <c r="R618" t="s">
        <v>37</v>
      </c>
      <c r="S618" t="s">
        <v>37</v>
      </c>
      <c r="T618" t="s">
        <v>37</v>
      </c>
      <c r="U618" t="s">
        <v>38</v>
      </c>
      <c r="V618" t="s">
        <v>39</v>
      </c>
      <c r="W618" t="s">
        <v>40</v>
      </c>
      <c r="X618" t="s">
        <v>41</v>
      </c>
      <c r="Y618" t="s">
        <v>42</v>
      </c>
      <c r="Z618" t="s">
        <v>37</v>
      </c>
      <c r="AA618" t="s">
        <v>37</v>
      </c>
      <c r="AB618" t="s">
        <v>37</v>
      </c>
      <c r="AC618" t="s">
        <v>2839</v>
      </c>
      <c r="AD618" t="s">
        <v>37</v>
      </c>
      <c r="AE618" t="s">
        <v>37</v>
      </c>
      <c r="AF618" s="19" t="s">
        <v>6343</v>
      </c>
      <c r="AG618" s="19">
        <v>9106036402</v>
      </c>
      <c r="AH618" t="str">
        <f t="shared" si="9"/>
        <v>9106036402-00014240</v>
      </c>
    </row>
    <row r="619" spans="1:34" x14ac:dyDescent="0.25">
      <c r="A619" s="19">
        <v>9106037093</v>
      </c>
      <c r="B619" s="19" t="s">
        <v>6943</v>
      </c>
      <c r="C619">
        <v>11708845</v>
      </c>
      <c r="D619" t="s">
        <v>2840</v>
      </c>
      <c r="E619" t="s">
        <v>2159</v>
      </c>
      <c r="F619" t="s">
        <v>25</v>
      </c>
      <c r="G619" t="s">
        <v>26</v>
      </c>
      <c r="H619" t="s">
        <v>2841</v>
      </c>
      <c r="I619" t="s">
        <v>28</v>
      </c>
      <c r="J619" t="s">
        <v>29</v>
      </c>
      <c r="K619" t="s">
        <v>347</v>
      </c>
      <c r="L619" t="s">
        <v>348</v>
      </c>
      <c r="M619" t="s">
        <v>349</v>
      </c>
      <c r="N619" t="s">
        <v>1088</v>
      </c>
      <c r="O619" t="s">
        <v>1089</v>
      </c>
      <c r="P619" t="s">
        <v>1090</v>
      </c>
      <c r="Q619" t="s">
        <v>82</v>
      </c>
      <c r="R619" t="s">
        <v>37</v>
      </c>
      <c r="S619" t="s">
        <v>37</v>
      </c>
      <c r="T619" t="s">
        <v>37</v>
      </c>
      <c r="U619" t="s">
        <v>38</v>
      </c>
      <c r="V619" t="s">
        <v>39</v>
      </c>
      <c r="W619" t="s">
        <v>40</v>
      </c>
      <c r="X619" t="s">
        <v>41</v>
      </c>
      <c r="Y619" t="s">
        <v>42</v>
      </c>
      <c r="Z619" t="s">
        <v>37</v>
      </c>
      <c r="AA619" t="s">
        <v>37</v>
      </c>
      <c r="AB619" t="s">
        <v>37</v>
      </c>
      <c r="AC619" t="s">
        <v>2842</v>
      </c>
      <c r="AD619" t="s">
        <v>37</v>
      </c>
      <c r="AE619" t="s">
        <v>37</v>
      </c>
      <c r="AF619" s="19" t="s">
        <v>6343</v>
      </c>
      <c r="AG619" s="19">
        <v>9106037093</v>
      </c>
      <c r="AH619" t="str">
        <f t="shared" si="9"/>
        <v>9106037093-00002522</v>
      </c>
    </row>
    <row r="620" spans="1:34" x14ac:dyDescent="0.25">
      <c r="A620" s="19">
        <v>9106035226</v>
      </c>
      <c r="B620" s="19" t="s">
        <v>6846</v>
      </c>
      <c r="C620">
        <v>11708759</v>
      </c>
      <c r="D620" t="s">
        <v>2843</v>
      </c>
      <c r="E620" t="s">
        <v>2159</v>
      </c>
      <c r="F620" t="s">
        <v>25</v>
      </c>
      <c r="G620" t="s">
        <v>26</v>
      </c>
      <c r="H620" t="s">
        <v>2844</v>
      </c>
      <c r="I620" t="s">
        <v>28</v>
      </c>
      <c r="J620" t="s">
        <v>29</v>
      </c>
      <c r="K620" t="s">
        <v>843</v>
      </c>
      <c r="L620" t="s">
        <v>844</v>
      </c>
      <c r="M620" t="s">
        <v>845</v>
      </c>
      <c r="N620" t="s">
        <v>532</v>
      </c>
      <c r="O620" t="s">
        <v>533</v>
      </c>
      <c r="P620" t="s">
        <v>534</v>
      </c>
      <c r="Q620" t="s">
        <v>37</v>
      </c>
      <c r="R620" t="s">
        <v>37</v>
      </c>
      <c r="S620" t="s">
        <v>37</v>
      </c>
      <c r="T620" t="s">
        <v>37</v>
      </c>
      <c r="U620" t="s">
        <v>38</v>
      </c>
      <c r="V620" t="s">
        <v>39</v>
      </c>
      <c r="W620" t="s">
        <v>40</v>
      </c>
      <c r="X620" t="s">
        <v>41</v>
      </c>
      <c r="Y620" t="s">
        <v>42</v>
      </c>
      <c r="Z620" t="s">
        <v>37</v>
      </c>
      <c r="AA620" t="s">
        <v>37</v>
      </c>
      <c r="AB620" t="s">
        <v>37</v>
      </c>
      <c r="AC620" t="s">
        <v>2845</v>
      </c>
      <c r="AD620" t="s">
        <v>37</v>
      </c>
      <c r="AE620" t="s">
        <v>37</v>
      </c>
      <c r="AF620" s="19" t="s">
        <v>6343</v>
      </c>
      <c r="AG620" s="19">
        <v>9106035226</v>
      </c>
      <c r="AH620" t="str">
        <f t="shared" si="9"/>
        <v>9106035226-00014836</v>
      </c>
    </row>
    <row r="621" spans="1:34" x14ac:dyDescent="0.25">
      <c r="A621" s="19">
        <v>9106037739</v>
      </c>
      <c r="B621" s="19" t="s">
        <v>6972</v>
      </c>
      <c r="C621">
        <v>11705404</v>
      </c>
      <c r="D621" t="s">
        <v>2846</v>
      </c>
      <c r="E621" t="s">
        <v>2159</v>
      </c>
      <c r="F621" t="s">
        <v>25</v>
      </c>
      <c r="G621" t="s">
        <v>26</v>
      </c>
      <c r="H621" t="s">
        <v>2847</v>
      </c>
      <c r="I621" t="s">
        <v>28</v>
      </c>
      <c r="J621" t="s">
        <v>29</v>
      </c>
      <c r="K621" t="s">
        <v>2848</v>
      </c>
      <c r="L621" t="s">
        <v>2849</v>
      </c>
      <c r="M621" t="s">
        <v>2850</v>
      </c>
      <c r="N621" t="s">
        <v>79</v>
      </c>
      <c r="O621" t="s">
        <v>80</v>
      </c>
      <c r="P621" t="s">
        <v>81</v>
      </c>
      <c r="Q621" t="s">
        <v>82</v>
      </c>
      <c r="R621" t="s">
        <v>37</v>
      </c>
      <c r="S621" t="s">
        <v>37</v>
      </c>
      <c r="T621" t="s">
        <v>37</v>
      </c>
      <c r="U621" t="s">
        <v>38</v>
      </c>
      <c r="V621" t="s">
        <v>39</v>
      </c>
      <c r="W621" t="s">
        <v>40</v>
      </c>
      <c r="X621" t="s">
        <v>41</v>
      </c>
      <c r="Y621" t="s">
        <v>42</v>
      </c>
      <c r="Z621" t="s">
        <v>37</v>
      </c>
      <c r="AA621" t="s">
        <v>37</v>
      </c>
      <c r="AB621" t="s">
        <v>37</v>
      </c>
      <c r="AC621" t="s">
        <v>2851</v>
      </c>
      <c r="AD621" t="s">
        <v>37</v>
      </c>
      <c r="AE621" t="s">
        <v>37</v>
      </c>
      <c r="AF621" s="19" t="s">
        <v>6343</v>
      </c>
      <c r="AG621" s="19">
        <v>9106037739</v>
      </c>
      <c r="AH621" t="str">
        <f t="shared" si="9"/>
        <v>9106037739-00047343</v>
      </c>
    </row>
    <row r="622" spans="1:34" x14ac:dyDescent="0.25">
      <c r="A622" s="19">
        <v>9106033686</v>
      </c>
      <c r="B622" s="19" t="s">
        <v>6794</v>
      </c>
      <c r="C622">
        <v>11705596</v>
      </c>
      <c r="D622" t="s">
        <v>2852</v>
      </c>
      <c r="E622" t="s">
        <v>2159</v>
      </c>
      <c r="F622" t="s">
        <v>25</v>
      </c>
      <c r="G622" t="s">
        <v>26</v>
      </c>
      <c r="H622" t="s">
        <v>2853</v>
      </c>
      <c r="I622" t="s">
        <v>28</v>
      </c>
      <c r="J622" t="s">
        <v>29</v>
      </c>
      <c r="K622" t="s">
        <v>146</v>
      </c>
      <c r="L622" t="s">
        <v>147</v>
      </c>
      <c r="M622" t="s">
        <v>148</v>
      </c>
      <c r="N622" t="s">
        <v>1799</v>
      </c>
      <c r="O622" t="s">
        <v>1800</v>
      </c>
      <c r="P622" t="s">
        <v>1801</v>
      </c>
      <c r="Q622" t="s">
        <v>82</v>
      </c>
      <c r="R622" t="s">
        <v>37</v>
      </c>
      <c r="S622" t="s">
        <v>37</v>
      </c>
      <c r="T622" t="s">
        <v>37</v>
      </c>
      <c r="U622" t="s">
        <v>38</v>
      </c>
      <c r="V622" t="s">
        <v>39</v>
      </c>
      <c r="W622" t="s">
        <v>40</v>
      </c>
      <c r="X622" t="s">
        <v>41</v>
      </c>
      <c r="Y622" t="s">
        <v>42</v>
      </c>
      <c r="Z622" t="s">
        <v>37</v>
      </c>
      <c r="AA622" t="s">
        <v>37</v>
      </c>
      <c r="AB622" t="s">
        <v>37</v>
      </c>
      <c r="AC622" t="s">
        <v>2854</v>
      </c>
      <c r="AD622" t="s">
        <v>37</v>
      </c>
      <c r="AE622" t="s">
        <v>37</v>
      </c>
      <c r="AF622" s="19" t="s">
        <v>6343</v>
      </c>
      <c r="AG622" s="19">
        <v>9106033686</v>
      </c>
      <c r="AH622" t="str">
        <f t="shared" si="9"/>
        <v>9106033686-00003988</v>
      </c>
    </row>
    <row r="623" spans="1:34" x14ac:dyDescent="0.25">
      <c r="A623" s="19">
        <v>9106034948</v>
      </c>
      <c r="B623" s="19" t="s">
        <v>6832</v>
      </c>
      <c r="C623">
        <v>11707698</v>
      </c>
      <c r="D623" t="s">
        <v>2855</v>
      </c>
      <c r="E623" t="s">
        <v>2159</v>
      </c>
      <c r="F623" t="s">
        <v>25</v>
      </c>
      <c r="G623" t="s">
        <v>26</v>
      </c>
      <c r="H623" t="s">
        <v>2856</v>
      </c>
      <c r="I623" t="s">
        <v>28</v>
      </c>
      <c r="J623" t="s">
        <v>29</v>
      </c>
      <c r="K623" t="s">
        <v>30</v>
      </c>
      <c r="L623" t="s">
        <v>31</v>
      </c>
      <c r="M623" t="s">
        <v>32</v>
      </c>
      <c r="N623" t="s">
        <v>1624</v>
      </c>
      <c r="O623" t="s">
        <v>1625</v>
      </c>
      <c r="P623" t="s">
        <v>1626</v>
      </c>
      <c r="Q623" t="s">
        <v>37</v>
      </c>
      <c r="R623" t="s">
        <v>37</v>
      </c>
      <c r="S623" t="s">
        <v>37</v>
      </c>
      <c r="T623" t="s">
        <v>37</v>
      </c>
      <c r="U623" t="s">
        <v>38</v>
      </c>
      <c r="V623" t="s">
        <v>39</v>
      </c>
      <c r="W623" t="s">
        <v>40</v>
      </c>
      <c r="X623" t="s">
        <v>41</v>
      </c>
      <c r="Y623" t="s">
        <v>42</v>
      </c>
      <c r="Z623" t="s">
        <v>37</v>
      </c>
      <c r="AA623" t="s">
        <v>37</v>
      </c>
      <c r="AB623" t="s">
        <v>37</v>
      </c>
      <c r="AC623" t="s">
        <v>2857</v>
      </c>
      <c r="AD623" t="s">
        <v>37</v>
      </c>
      <c r="AE623" t="s">
        <v>37</v>
      </c>
      <c r="AF623" s="19" t="s">
        <v>6343</v>
      </c>
      <c r="AG623" s="19">
        <v>9106034948</v>
      </c>
      <c r="AH623" t="str">
        <f t="shared" si="9"/>
        <v>9106034948-00006524</v>
      </c>
    </row>
    <row r="624" spans="1:34" x14ac:dyDescent="0.25">
      <c r="A624" s="19">
        <v>9106038667</v>
      </c>
      <c r="B624" s="19" t="s">
        <v>7002</v>
      </c>
      <c r="C624">
        <v>11706354</v>
      </c>
      <c r="D624" t="s">
        <v>2858</v>
      </c>
      <c r="E624" t="s">
        <v>2159</v>
      </c>
      <c r="F624" t="s">
        <v>25</v>
      </c>
      <c r="G624" t="s">
        <v>26</v>
      </c>
      <c r="H624" t="s">
        <v>2859</v>
      </c>
      <c r="I624" t="s">
        <v>28</v>
      </c>
      <c r="J624" t="s">
        <v>29</v>
      </c>
      <c r="K624" t="s">
        <v>1465</v>
      </c>
      <c r="L624" t="s">
        <v>1466</v>
      </c>
      <c r="M624" t="s">
        <v>1467</v>
      </c>
      <c r="N624" t="s">
        <v>356</v>
      </c>
      <c r="O624" t="s">
        <v>357</v>
      </c>
      <c r="P624" t="s">
        <v>358</v>
      </c>
      <c r="Q624" t="s">
        <v>37</v>
      </c>
      <c r="R624" t="s">
        <v>37</v>
      </c>
      <c r="S624" t="s">
        <v>37</v>
      </c>
      <c r="T624" t="s">
        <v>37</v>
      </c>
      <c r="U624" t="s">
        <v>38</v>
      </c>
      <c r="V624" t="s">
        <v>39</v>
      </c>
      <c r="W624" t="s">
        <v>40</v>
      </c>
      <c r="X624" t="s">
        <v>41</v>
      </c>
      <c r="Y624" t="s">
        <v>42</v>
      </c>
      <c r="Z624" t="s">
        <v>37</v>
      </c>
      <c r="AA624" t="s">
        <v>37</v>
      </c>
      <c r="AB624" t="s">
        <v>37</v>
      </c>
      <c r="AC624" t="s">
        <v>2860</v>
      </c>
      <c r="AD624" t="s">
        <v>37</v>
      </c>
      <c r="AE624" t="s">
        <v>37</v>
      </c>
      <c r="AF624" s="19" t="s">
        <v>6343</v>
      </c>
      <c r="AG624" s="19">
        <v>9106038667</v>
      </c>
      <c r="AH624" t="str">
        <f t="shared" si="9"/>
        <v>9106038667-00009690</v>
      </c>
    </row>
    <row r="625" spans="1:34" x14ac:dyDescent="0.25">
      <c r="A625" s="19">
        <v>9106036862</v>
      </c>
      <c r="B625" s="19" t="s">
        <v>6936</v>
      </c>
      <c r="C625">
        <v>11704220</v>
      </c>
      <c r="D625" t="s">
        <v>2861</v>
      </c>
      <c r="E625" t="s">
        <v>2159</v>
      </c>
      <c r="F625" t="s">
        <v>25</v>
      </c>
      <c r="G625" t="s">
        <v>26</v>
      </c>
      <c r="H625" t="s">
        <v>2862</v>
      </c>
      <c r="I625" t="s">
        <v>28</v>
      </c>
      <c r="J625" t="s">
        <v>29</v>
      </c>
      <c r="K625" t="s">
        <v>2010</v>
      </c>
      <c r="L625" t="s">
        <v>2011</v>
      </c>
      <c r="M625" t="s">
        <v>2012</v>
      </c>
      <c r="N625" t="s">
        <v>58</v>
      </c>
      <c r="O625" t="s">
        <v>59</v>
      </c>
      <c r="P625" t="s">
        <v>60</v>
      </c>
      <c r="Q625" t="s">
        <v>37</v>
      </c>
      <c r="R625" t="s">
        <v>37</v>
      </c>
      <c r="S625" t="s">
        <v>37</v>
      </c>
      <c r="T625" t="s">
        <v>37</v>
      </c>
      <c r="U625" t="s">
        <v>38</v>
      </c>
      <c r="V625" t="s">
        <v>39</v>
      </c>
      <c r="W625" t="s">
        <v>40</v>
      </c>
      <c r="X625" t="s">
        <v>41</v>
      </c>
      <c r="Y625" t="s">
        <v>42</v>
      </c>
      <c r="Z625" t="s">
        <v>37</v>
      </c>
      <c r="AA625" t="s">
        <v>37</v>
      </c>
      <c r="AB625" t="s">
        <v>37</v>
      </c>
      <c r="AC625" t="s">
        <v>2863</v>
      </c>
      <c r="AD625" t="s">
        <v>37</v>
      </c>
      <c r="AE625" t="s">
        <v>37</v>
      </c>
      <c r="AF625" s="19" t="s">
        <v>6343</v>
      </c>
      <c r="AG625" s="19">
        <v>9106036862</v>
      </c>
      <c r="AH625" t="str">
        <f t="shared" si="9"/>
        <v>9106036862-00479583</v>
      </c>
    </row>
    <row r="626" spans="1:34" x14ac:dyDescent="0.25">
      <c r="A626" s="19">
        <v>9106036158</v>
      </c>
      <c r="B626" s="19" t="s">
        <v>6901</v>
      </c>
      <c r="C626">
        <v>11708134</v>
      </c>
      <c r="D626" t="s">
        <v>2864</v>
      </c>
      <c r="E626" t="s">
        <v>2159</v>
      </c>
      <c r="F626" t="s">
        <v>25</v>
      </c>
      <c r="G626" t="s">
        <v>26</v>
      </c>
      <c r="H626" t="s">
        <v>2865</v>
      </c>
      <c r="I626" t="s">
        <v>28</v>
      </c>
      <c r="J626" t="s">
        <v>29</v>
      </c>
      <c r="K626" t="s">
        <v>146</v>
      </c>
      <c r="L626" t="s">
        <v>147</v>
      </c>
      <c r="M626" t="s">
        <v>148</v>
      </c>
      <c r="N626" t="s">
        <v>33</v>
      </c>
      <c r="O626" t="s">
        <v>34</v>
      </c>
      <c r="P626" t="s">
        <v>35</v>
      </c>
      <c r="Q626" t="s">
        <v>36</v>
      </c>
      <c r="R626" t="s">
        <v>37</v>
      </c>
      <c r="S626" t="s">
        <v>37</v>
      </c>
      <c r="T626" t="s">
        <v>37</v>
      </c>
      <c r="U626" t="s">
        <v>38</v>
      </c>
      <c r="V626" t="s">
        <v>39</v>
      </c>
      <c r="W626" t="s">
        <v>40</v>
      </c>
      <c r="X626" t="s">
        <v>41</v>
      </c>
      <c r="Y626" t="s">
        <v>42</v>
      </c>
      <c r="Z626" t="s">
        <v>37</v>
      </c>
      <c r="AA626" t="s">
        <v>37</v>
      </c>
      <c r="AB626" t="s">
        <v>37</v>
      </c>
      <c r="AC626" t="s">
        <v>2866</v>
      </c>
      <c r="AD626" t="s">
        <v>37</v>
      </c>
      <c r="AE626" t="s">
        <v>37</v>
      </c>
      <c r="AF626" s="19" t="s">
        <v>6343</v>
      </c>
      <c r="AG626" s="19">
        <v>9106036158</v>
      </c>
      <c r="AH626" t="str">
        <f t="shared" si="9"/>
        <v>9106036158-00159273</v>
      </c>
    </row>
    <row r="627" spans="1:34" x14ac:dyDescent="0.25">
      <c r="A627" s="19">
        <v>9106033703</v>
      </c>
      <c r="B627" s="19" t="s">
        <v>6796</v>
      </c>
      <c r="C627">
        <v>11706542</v>
      </c>
      <c r="D627" t="s">
        <v>2867</v>
      </c>
      <c r="E627" t="s">
        <v>2159</v>
      </c>
      <c r="F627" t="s">
        <v>25</v>
      </c>
      <c r="G627" t="s">
        <v>26</v>
      </c>
      <c r="H627" t="s">
        <v>2868</v>
      </c>
      <c r="I627" t="s">
        <v>28</v>
      </c>
      <c r="J627" t="s">
        <v>29</v>
      </c>
      <c r="K627" t="s">
        <v>368</v>
      </c>
      <c r="L627" t="s">
        <v>369</v>
      </c>
      <c r="M627" t="s">
        <v>370</v>
      </c>
      <c r="N627" t="s">
        <v>101</v>
      </c>
      <c r="O627" t="s">
        <v>102</v>
      </c>
      <c r="P627" t="s">
        <v>103</v>
      </c>
      <c r="Q627" t="s">
        <v>82</v>
      </c>
      <c r="R627" t="s">
        <v>37</v>
      </c>
      <c r="S627" t="s">
        <v>37</v>
      </c>
      <c r="T627" t="s">
        <v>37</v>
      </c>
      <c r="U627" t="s">
        <v>38</v>
      </c>
      <c r="V627" t="s">
        <v>39</v>
      </c>
      <c r="W627" t="s">
        <v>40</v>
      </c>
      <c r="X627" t="s">
        <v>41</v>
      </c>
      <c r="Y627" t="s">
        <v>42</v>
      </c>
      <c r="Z627" t="s">
        <v>37</v>
      </c>
      <c r="AA627" t="s">
        <v>37</v>
      </c>
      <c r="AB627" t="s">
        <v>37</v>
      </c>
      <c r="AC627" t="s">
        <v>2869</v>
      </c>
      <c r="AD627" t="s">
        <v>37</v>
      </c>
      <c r="AE627" t="s">
        <v>37</v>
      </c>
      <c r="AF627" s="19" t="s">
        <v>6343</v>
      </c>
      <c r="AG627" s="19">
        <v>9106033703</v>
      </c>
      <c r="AH627" t="str">
        <f t="shared" si="9"/>
        <v>9106033703-00033347</v>
      </c>
    </row>
    <row r="628" spans="1:34" x14ac:dyDescent="0.25">
      <c r="A628" s="19">
        <v>9106036040</v>
      </c>
      <c r="B628" s="19" t="s">
        <v>6896</v>
      </c>
      <c r="C628">
        <v>11707243</v>
      </c>
      <c r="D628" t="s">
        <v>2870</v>
      </c>
      <c r="E628" t="s">
        <v>2159</v>
      </c>
      <c r="F628" t="s">
        <v>25</v>
      </c>
      <c r="G628" t="s">
        <v>26</v>
      </c>
      <c r="H628" t="s">
        <v>2871</v>
      </c>
      <c r="I628" t="s">
        <v>28</v>
      </c>
      <c r="J628" t="s">
        <v>29</v>
      </c>
      <c r="K628" t="s">
        <v>1423</v>
      </c>
      <c r="L628" t="s">
        <v>1424</v>
      </c>
      <c r="M628" t="s">
        <v>1425</v>
      </c>
      <c r="N628" t="s">
        <v>110</v>
      </c>
      <c r="O628" t="s">
        <v>111</v>
      </c>
      <c r="P628" t="s">
        <v>112</v>
      </c>
      <c r="Q628" t="s">
        <v>37</v>
      </c>
      <c r="R628" t="s">
        <v>37</v>
      </c>
      <c r="S628" t="s">
        <v>37</v>
      </c>
      <c r="T628" t="s">
        <v>37</v>
      </c>
      <c r="U628" t="s">
        <v>38</v>
      </c>
      <c r="V628" t="s">
        <v>39</v>
      </c>
      <c r="W628" t="s">
        <v>40</v>
      </c>
      <c r="X628" t="s">
        <v>41</v>
      </c>
      <c r="Y628" t="s">
        <v>42</v>
      </c>
      <c r="Z628" t="s">
        <v>37</v>
      </c>
      <c r="AA628" t="s">
        <v>37</v>
      </c>
      <c r="AB628" t="s">
        <v>37</v>
      </c>
      <c r="AC628" t="s">
        <v>2872</v>
      </c>
      <c r="AD628" t="s">
        <v>37</v>
      </c>
      <c r="AE628" t="s">
        <v>37</v>
      </c>
      <c r="AF628" s="19" t="s">
        <v>6343</v>
      </c>
      <c r="AG628" s="19">
        <v>9106036040</v>
      </c>
      <c r="AH628" t="str">
        <f t="shared" si="9"/>
        <v>9106036040-00080508</v>
      </c>
    </row>
    <row r="629" spans="1:34" x14ac:dyDescent="0.25">
      <c r="A629" s="19">
        <v>9106038273</v>
      </c>
      <c r="B629" s="19" t="s">
        <v>6992</v>
      </c>
      <c r="C629">
        <v>11708840</v>
      </c>
      <c r="D629" t="s">
        <v>2873</v>
      </c>
      <c r="E629" t="s">
        <v>2159</v>
      </c>
      <c r="F629" t="s">
        <v>25</v>
      </c>
      <c r="G629" t="s">
        <v>26</v>
      </c>
      <c r="H629" t="s">
        <v>2874</v>
      </c>
      <c r="I629" t="s">
        <v>28</v>
      </c>
      <c r="J629" t="s">
        <v>29</v>
      </c>
      <c r="K629" t="s">
        <v>1456</v>
      </c>
      <c r="L629" t="s">
        <v>1457</v>
      </c>
      <c r="M629" t="s">
        <v>1458</v>
      </c>
      <c r="N629" t="s">
        <v>973</v>
      </c>
      <c r="O629" t="s">
        <v>974</v>
      </c>
      <c r="P629" t="s">
        <v>975</v>
      </c>
      <c r="Q629" t="s">
        <v>976</v>
      </c>
      <c r="R629" t="s">
        <v>37</v>
      </c>
      <c r="S629" t="s">
        <v>37</v>
      </c>
      <c r="T629" t="s">
        <v>37</v>
      </c>
      <c r="U629" t="s">
        <v>38</v>
      </c>
      <c r="V629" t="s">
        <v>39</v>
      </c>
      <c r="W629" t="s">
        <v>40</v>
      </c>
      <c r="X629" t="s">
        <v>41</v>
      </c>
      <c r="Y629" t="s">
        <v>42</v>
      </c>
      <c r="Z629" t="s">
        <v>37</v>
      </c>
      <c r="AA629" t="s">
        <v>37</v>
      </c>
      <c r="AB629" t="s">
        <v>37</v>
      </c>
      <c r="AC629" t="s">
        <v>2875</v>
      </c>
      <c r="AD629" t="s">
        <v>37</v>
      </c>
      <c r="AE629" t="s">
        <v>37</v>
      </c>
      <c r="AF629" s="19" t="s">
        <v>6343</v>
      </c>
      <c r="AG629" s="19">
        <v>9106038273</v>
      </c>
      <c r="AH629" t="str">
        <f t="shared" si="9"/>
        <v>9106038273-00005718</v>
      </c>
    </row>
    <row r="630" spans="1:34" x14ac:dyDescent="0.25">
      <c r="A630" s="19">
        <v>9106038303</v>
      </c>
      <c r="B630" s="19" t="s">
        <v>6995</v>
      </c>
      <c r="C630">
        <v>11704682</v>
      </c>
      <c r="D630" t="s">
        <v>2876</v>
      </c>
      <c r="E630" t="s">
        <v>2159</v>
      </c>
      <c r="F630" t="s">
        <v>25</v>
      </c>
      <c r="G630" t="s">
        <v>26</v>
      </c>
      <c r="H630" t="s">
        <v>2877</v>
      </c>
      <c r="I630" t="s">
        <v>28</v>
      </c>
      <c r="J630" t="s">
        <v>29</v>
      </c>
      <c r="K630" t="s">
        <v>2878</v>
      </c>
      <c r="L630" t="s">
        <v>2879</v>
      </c>
      <c r="M630" t="s">
        <v>2880</v>
      </c>
      <c r="N630" t="s">
        <v>58</v>
      </c>
      <c r="O630" t="s">
        <v>59</v>
      </c>
      <c r="P630" t="s">
        <v>60</v>
      </c>
      <c r="Q630" t="s">
        <v>37</v>
      </c>
      <c r="R630" t="s">
        <v>37</v>
      </c>
      <c r="S630" t="s">
        <v>37</v>
      </c>
      <c r="T630" t="s">
        <v>37</v>
      </c>
      <c r="U630" t="s">
        <v>38</v>
      </c>
      <c r="V630" t="s">
        <v>39</v>
      </c>
      <c r="W630" t="s">
        <v>40</v>
      </c>
      <c r="X630" t="s">
        <v>41</v>
      </c>
      <c r="Y630" t="s">
        <v>42</v>
      </c>
      <c r="Z630" t="s">
        <v>37</v>
      </c>
      <c r="AA630" t="s">
        <v>37</v>
      </c>
      <c r="AB630" t="s">
        <v>37</v>
      </c>
      <c r="AC630" t="s">
        <v>2881</v>
      </c>
      <c r="AD630" t="s">
        <v>37</v>
      </c>
      <c r="AE630" t="s">
        <v>37</v>
      </c>
      <c r="AF630" s="19" t="s">
        <v>6343</v>
      </c>
      <c r="AG630" s="19">
        <v>9106038303</v>
      </c>
      <c r="AH630" t="str">
        <f t="shared" si="9"/>
        <v>9106038303-00480023</v>
      </c>
    </row>
    <row r="631" spans="1:34" x14ac:dyDescent="0.25">
      <c r="A631" s="19">
        <v>9106034778</v>
      </c>
      <c r="B631" s="19" t="s">
        <v>6827</v>
      </c>
      <c r="C631">
        <v>11703535</v>
      </c>
      <c r="D631" t="s">
        <v>2882</v>
      </c>
      <c r="E631" t="s">
        <v>2159</v>
      </c>
      <c r="F631" t="s">
        <v>25</v>
      </c>
      <c r="G631" t="s">
        <v>26</v>
      </c>
      <c r="H631" t="s">
        <v>2883</v>
      </c>
      <c r="I631" t="s">
        <v>28</v>
      </c>
      <c r="J631" t="s">
        <v>29</v>
      </c>
      <c r="K631" t="s">
        <v>1404</v>
      </c>
      <c r="L631" t="s">
        <v>1405</v>
      </c>
      <c r="M631" t="s">
        <v>1406</v>
      </c>
      <c r="N631" t="s">
        <v>58</v>
      </c>
      <c r="O631" t="s">
        <v>59</v>
      </c>
      <c r="P631" t="s">
        <v>60</v>
      </c>
      <c r="Q631" t="s">
        <v>37</v>
      </c>
      <c r="R631" t="s">
        <v>37</v>
      </c>
      <c r="S631" t="s">
        <v>37</v>
      </c>
      <c r="T631" t="s">
        <v>37</v>
      </c>
      <c r="U631" t="s">
        <v>38</v>
      </c>
      <c r="V631" t="s">
        <v>39</v>
      </c>
      <c r="W631" t="s">
        <v>40</v>
      </c>
      <c r="X631" t="s">
        <v>41</v>
      </c>
      <c r="Y631" t="s">
        <v>42</v>
      </c>
      <c r="Z631" t="s">
        <v>37</v>
      </c>
      <c r="AA631" t="s">
        <v>37</v>
      </c>
      <c r="AB631" t="s">
        <v>37</v>
      </c>
      <c r="AC631" t="s">
        <v>2884</v>
      </c>
      <c r="AD631" t="s">
        <v>37</v>
      </c>
      <c r="AE631" t="s">
        <v>37</v>
      </c>
      <c r="AF631" s="19" t="s">
        <v>6343</v>
      </c>
      <c r="AG631" s="19">
        <v>9106034778</v>
      </c>
      <c r="AH631" t="str">
        <f t="shared" si="9"/>
        <v>9106034778-00478981</v>
      </c>
    </row>
    <row r="632" spans="1:34" x14ac:dyDescent="0.25">
      <c r="A632" s="19">
        <v>9106037405</v>
      </c>
      <c r="B632" s="19" t="s">
        <v>6961</v>
      </c>
      <c r="C632">
        <v>11707330</v>
      </c>
      <c r="D632" t="s">
        <v>2885</v>
      </c>
      <c r="E632" t="s">
        <v>2159</v>
      </c>
      <c r="F632" t="s">
        <v>25</v>
      </c>
      <c r="G632" t="s">
        <v>26</v>
      </c>
      <c r="H632" t="s">
        <v>2886</v>
      </c>
      <c r="I632" t="s">
        <v>28</v>
      </c>
      <c r="J632" t="s">
        <v>29</v>
      </c>
      <c r="K632" t="s">
        <v>2887</v>
      </c>
      <c r="L632" t="s">
        <v>2888</v>
      </c>
      <c r="M632" t="s">
        <v>2889</v>
      </c>
      <c r="N632" t="s">
        <v>110</v>
      </c>
      <c r="O632" t="s">
        <v>111</v>
      </c>
      <c r="P632" t="s">
        <v>112</v>
      </c>
      <c r="Q632" t="s">
        <v>37</v>
      </c>
      <c r="R632" t="s">
        <v>37</v>
      </c>
      <c r="S632" t="s">
        <v>37</v>
      </c>
      <c r="T632" t="s">
        <v>37</v>
      </c>
      <c r="U632" t="s">
        <v>38</v>
      </c>
      <c r="V632" t="s">
        <v>39</v>
      </c>
      <c r="W632" t="s">
        <v>40</v>
      </c>
      <c r="X632" t="s">
        <v>41</v>
      </c>
      <c r="Y632" t="s">
        <v>42</v>
      </c>
      <c r="Z632" t="s">
        <v>37</v>
      </c>
      <c r="AA632" t="s">
        <v>37</v>
      </c>
      <c r="AB632" t="s">
        <v>37</v>
      </c>
      <c r="AC632" t="s">
        <v>2890</v>
      </c>
      <c r="AD632" t="s">
        <v>37</v>
      </c>
      <c r="AE632" t="s">
        <v>37</v>
      </c>
      <c r="AF632" s="19" t="s">
        <v>6343</v>
      </c>
      <c r="AG632" s="19">
        <v>9106037405</v>
      </c>
      <c r="AH632" t="str">
        <f t="shared" si="9"/>
        <v>9106037405-00080595</v>
      </c>
    </row>
    <row r="633" spans="1:34" x14ac:dyDescent="0.25">
      <c r="A633" s="19">
        <v>9106037879</v>
      </c>
      <c r="B633" s="19" t="s">
        <v>6978</v>
      </c>
      <c r="C633">
        <v>11705231</v>
      </c>
      <c r="D633" t="s">
        <v>2891</v>
      </c>
      <c r="E633" t="s">
        <v>2159</v>
      </c>
      <c r="F633" t="s">
        <v>25</v>
      </c>
      <c r="G633" t="s">
        <v>26</v>
      </c>
      <c r="H633" t="s">
        <v>2892</v>
      </c>
      <c r="I633" t="s">
        <v>28</v>
      </c>
      <c r="J633" t="s">
        <v>29</v>
      </c>
      <c r="K633" t="s">
        <v>1188</v>
      </c>
      <c r="L633" t="s">
        <v>1189</v>
      </c>
      <c r="M633" t="s">
        <v>1190</v>
      </c>
      <c r="N633" t="s">
        <v>257</v>
      </c>
      <c r="O633" t="s">
        <v>258</v>
      </c>
      <c r="P633" t="s">
        <v>259</v>
      </c>
      <c r="Q633" t="s">
        <v>37</v>
      </c>
      <c r="R633" t="s">
        <v>37</v>
      </c>
      <c r="S633" t="s">
        <v>37</v>
      </c>
      <c r="T633" t="s">
        <v>37</v>
      </c>
      <c r="U633" t="s">
        <v>38</v>
      </c>
      <c r="V633" t="s">
        <v>39</v>
      </c>
      <c r="W633" t="s">
        <v>40</v>
      </c>
      <c r="X633" t="s">
        <v>41</v>
      </c>
      <c r="Y633" t="s">
        <v>42</v>
      </c>
      <c r="Z633" t="s">
        <v>37</v>
      </c>
      <c r="AA633" t="s">
        <v>37</v>
      </c>
      <c r="AB633" t="s">
        <v>37</v>
      </c>
      <c r="AC633" t="s">
        <v>2893</v>
      </c>
      <c r="AD633" t="s">
        <v>37</v>
      </c>
      <c r="AE633" t="s">
        <v>37</v>
      </c>
      <c r="AF633" s="19" t="s">
        <v>6343</v>
      </c>
      <c r="AG633" s="19">
        <v>9106037879</v>
      </c>
      <c r="AH633" t="str">
        <f t="shared" si="9"/>
        <v>9106037879-00035299</v>
      </c>
    </row>
    <row r="634" spans="1:34" x14ac:dyDescent="0.25">
      <c r="A634" s="19">
        <v>9106034737</v>
      </c>
      <c r="B634" s="19" t="s">
        <v>6826</v>
      </c>
      <c r="C634">
        <v>11707960</v>
      </c>
      <c r="D634" t="s">
        <v>2894</v>
      </c>
      <c r="E634" t="s">
        <v>2159</v>
      </c>
      <c r="F634" t="s">
        <v>25</v>
      </c>
      <c r="G634" t="s">
        <v>26</v>
      </c>
      <c r="H634" t="s">
        <v>2895</v>
      </c>
      <c r="I634" t="s">
        <v>28</v>
      </c>
      <c r="J634" t="s">
        <v>29</v>
      </c>
      <c r="K634" t="s">
        <v>2896</v>
      </c>
      <c r="L634" t="s">
        <v>2897</v>
      </c>
      <c r="M634" t="s">
        <v>2898</v>
      </c>
      <c r="N634" t="s">
        <v>33</v>
      </c>
      <c r="O634" t="s">
        <v>34</v>
      </c>
      <c r="P634" t="s">
        <v>35</v>
      </c>
      <c r="Q634" t="s">
        <v>36</v>
      </c>
      <c r="R634" t="s">
        <v>37</v>
      </c>
      <c r="S634" t="s">
        <v>37</v>
      </c>
      <c r="T634" t="s">
        <v>37</v>
      </c>
      <c r="U634" t="s">
        <v>38</v>
      </c>
      <c r="V634" t="s">
        <v>39</v>
      </c>
      <c r="W634" t="s">
        <v>40</v>
      </c>
      <c r="X634" t="s">
        <v>41</v>
      </c>
      <c r="Y634" t="s">
        <v>42</v>
      </c>
      <c r="Z634" t="s">
        <v>37</v>
      </c>
      <c r="AA634" t="s">
        <v>37</v>
      </c>
      <c r="AB634" t="s">
        <v>37</v>
      </c>
      <c r="AC634" t="s">
        <v>2899</v>
      </c>
      <c r="AD634" t="s">
        <v>37</v>
      </c>
      <c r="AE634" t="s">
        <v>37</v>
      </c>
      <c r="AF634" s="19" t="s">
        <v>6343</v>
      </c>
      <c r="AG634" s="19">
        <v>9106034737</v>
      </c>
      <c r="AH634" t="str">
        <f t="shared" si="9"/>
        <v>9106034737-00159099</v>
      </c>
    </row>
    <row r="635" spans="1:34" x14ac:dyDescent="0.25">
      <c r="A635" s="19">
        <v>9106037781</v>
      </c>
      <c r="B635" s="19" t="s">
        <v>6975</v>
      </c>
      <c r="C635">
        <v>11708836</v>
      </c>
      <c r="D635" t="s">
        <v>2900</v>
      </c>
      <c r="E635" t="s">
        <v>2159</v>
      </c>
      <c r="F635" t="s">
        <v>25</v>
      </c>
      <c r="G635" t="s">
        <v>26</v>
      </c>
      <c r="H635" t="s">
        <v>2901</v>
      </c>
      <c r="I635" t="s">
        <v>28</v>
      </c>
      <c r="J635" t="s">
        <v>29</v>
      </c>
      <c r="K635" t="s">
        <v>305</v>
      </c>
      <c r="L635" t="s">
        <v>306</v>
      </c>
      <c r="M635" t="s">
        <v>307</v>
      </c>
      <c r="N635" t="s">
        <v>973</v>
      </c>
      <c r="O635" t="s">
        <v>974</v>
      </c>
      <c r="P635" t="s">
        <v>975</v>
      </c>
      <c r="Q635" t="s">
        <v>976</v>
      </c>
      <c r="R635" t="s">
        <v>37</v>
      </c>
      <c r="S635" t="s">
        <v>37</v>
      </c>
      <c r="T635" t="s">
        <v>37</v>
      </c>
      <c r="U635" t="s">
        <v>38</v>
      </c>
      <c r="V635" t="s">
        <v>39</v>
      </c>
      <c r="W635" t="s">
        <v>40</v>
      </c>
      <c r="X635" t="s">
        <v>41</v>
      </c>
      <c r="Y635" t="s">
        <v>42</v>
      </c>
      <c r="Z635" t="s">
        <v>37</v>
      </c>
      <c r="AA635" t="s">
        <v>37</v>
      </c>
      <c r="AB635" t="s">
        <v>37</v>
      </c>
      <c r="AC635" t="s">
        <v>2902</v>
      </c>
      <c r="AD635" t="s">
        <v>37</v>
      </c>
      <c r="AE635" t="s">
        <v>37</v>
      </c>
      <c r="AF635" s="19" t="s">
        <v>6343</v>
      </c>
      <c r="AG635" s="19">
        <v>9106037781</v>
      </c>
      <c r="AH635" t="str">
        <f t="shared" si="9"/>
        <v>9106037781-00005714</v>
      </c>
    </row>
    <row r="636" spans="1:34" x14ac:dyDescent="0.25">
      <c r="A636" s="19">
        <v>9106036358</v>
      </c>
      <c r="B636" s="19" t="s">
        <v>6905</v>
      </c>
      <c r="C636">
        <v>11705595</v>
      </c>
      <c r="D636" t="s">
        <v>2903</v>
      </c>
      <c r="E636" t="s">
        <v>2159</v>
      </c>
      <c r="F636" t="s">
        <v>25</v>
      </c>
      <c r="G636" t="s">
        <v>26</v>
      </c>
      <c r="H636" t="s">
        <v>2904</v>
      </c>
      <c r="I636" t="s">
        <v>28</v>
      </c>
      <c r="J636" t="s">
        <v>29</v>
      </c>
      <c r="K636" t="s">
        <v>368</v>
      </c>
      <c r="L636" t="s">
        <v>369</v>
      </c>
      <c r="M636" t="s">
        <v>370</v>
      </c>
      <c r="N636" t="s">
        <v>1744</v>
      </c>
      <c r="O636" t="s">
        <v>1745</v>
      </c>
      <c r="P636" t="s">
        <v>1746</v>
      </c>
      <c r="Q636" t="s">
        <v>1747</v>
      </c>
      <c r="R636" t="s">
        <v>37</v>
      </c>
      <c r="S636" t="s">
        <v>37</v>
      </c>
      <c r="T636" t="s">
        <v>37</v>
      </c>
      <c r="U636" t="s">
        <v>38</v>
      </c>
      <c r="V636" t="s">
        <v>39</v>
      </c>
      <c r="W636" t="s">
        <v>40</v>
      </c>
      <c r="X636" t="s">
        <v>41</v>
      </c>
      <c r="Y636" t="s">
        <v>42</v>
      </c>
      <c r="Z636" t="s">
        <v>37</v>
      </c>
      <c r="AA636" t="s">
        <v>37</v>
      </c>
      <c r="AB636" t="s">
        <v>37</v>
      </c>
      <c r="AC636" t="s">
        <v>2905</v>
      </c>
      <c r="AD636" t="s">
        <v>37</v>
      </c>
      <c r="AE636" t="s">
        <v>37</v>
      </c>
      <c r="AF636" s="19" t="s">
        <v>6343</v>
      </c>
      <c r="AG636" s="19">
        <v>9106036358</v>
      </c>
      <c r="AH636" t="str">
        <f t="shared" si="9"/>
        <v>9106036358-00001006</v>
      </c>
    </row>
    <row r="637" spans="1:34" x14ac:dyDescent="0.25">
      <c r="A637" s="19">
        <v>9106034618</v>
      </c>
      <c r="B637" s="19" t="s">
        <v>6821</v>
      </c>
      <c r="C637">
        <v>11705594</v>
      </c>
      <c r="D637" t="s">
        <v>2906</v>
      </c>
      <c r="E637" t="s">
        <v>2159</v>
      </c>
      <c r="F637" t="s">
        <v>25</v>
      </c>
      <c r="G637" t="s">
        <v>26</v>
      </c>
      <c r="H637" t="s">
        <v>2907</v>
      </c>
      <c r="I637" t="s">
        <v>28</v>
      </c>
      <c r="J637" t="s">
        <v>29</v>
      </c>
      <c r="K637" t="s">
        <v>76</v>
      </c>
      <c r="L637" t="s">
        <v>77</v>
      </c>
      <c r="M637" t="s">
        <v>78</v>
      </c>
      <c r="N637" t="s">
        <v>1744</v>
      </c>
      <c r="O637" t="s">
        <v>1745</v>
      </c>
      <c r="P637" t="s">
        <v>1746</v>
      </c>
      <c r="Q637" t="s">
        <v>1747</v>
      </c>
      <c r="R637" t="s">
        <v>37</v>
      </c>
      <c r="S637" t="s">
        <v>37</v>
      </c>
      <c r="T637" t="s">
        <v>37</v>
      </c>
      <c r="U637" t="s">
        <v>38</v>
      </c>
      <c r="V637" t="s">
        <v>39</v>
      </c>
      <c r="W637" t="s">
        <v>40</v>
      </c>
      <c r="X637" t="s">
        <v>41</v>
      </c>
      <c r="Y637" t="s">
        <v>42</v>
      </c>
      <c r="Z637" t="s">
        <v>37</v>
      </c>
      <c r="AA637" t="s">
        <v>37</v>
      </c>
      <c r="AB637" t="s">
        <v>37</v>
      </c>
      <c r="AC637" t="s">
        <v>2908</v>
      </c>
      <c r="AD637" t="s">
        <v>37</v>
      </c>
      <c r="AE637" t="s">
        <v>37</v>
      </c>
      <c r="AF637" s="19" t="s">
        <v>6343</v>
      </c>
      <c r="AG637" s="19">
        <v>9106034618</v>
      </c>
      <c r="AH637" t="str">
        <f t="shared" si="9"/>
        <v>9106034618-00001005</v>
      </c>
    </row>
    <row r="638" spans="1:34" x14ac:dyDescent="0.25">
      <c r="A638" s="19">
        <v>9106037489</v>
      </c>
      <c r="B638" s="19" t="s">
        <v>6962</v>
      </c>
      <c r="C638">
        <v>11706707</v>
      </c>
      <c r="D638" t="s">
        <v>2909</v>
      </c>
      <c r="E638" t="s">
        <v>2159</v>
      </c>
      <c r="F638" t="s">
        <v>25</v>
      </c>
      <c r="G638" t="s">
        <v>26</v>
      </c>
      <c r="H638" t="s">
        <v>2910</v>
      </c>
      <c r="I638" t="s">
        <v>28</v>
      </c>
      <c r="J638" t="s">
        <v>29</v>
      </c>
      <c r="K638" t="s">
        <v>2911</v>
      </c>
      <c r="L638" t="s">
        <v>2912</v>
      </c>
      <c r="M638" t="s">
        <v>2913</v>
      </c>
      <c r="N638" t="s">
        <v>101</v>
      </c>
      <c r="O638" t="s">
        <v>102</v>
      </c>
      <c r="P638" t="s">
        <v>103</v>
      </c>
      <c r="Q638" t="s">
        <v>82</v>
      </c>
      <c r="R638" t="s">
        <v>37</v>
      </c>
      <c r="S638" t="s">
        <v>37</v>
      </c>
      <c r="T638" t="s">
        <v>37</v>
      </c>
      <c r="U638" t="s">
        <v>38</v>
      </c>
      <c r="V638" t="s">
        <v>39</v>
      </c>
      <c r="W638" t="s">
        <v>40</v>
      </c>
      <c r="X638" t="s">
        <v>41</v>
      </c>
      <c r="Y638" t="s">
        <v>42</v>
      </c>
      <c r="Z638" t="s">
        <v>37</v>
      </c>
      <c r="AA638" t="s">
        <v>37</v>
      </c>
      <c r="AB638" t="s">
        <v>37</v>
      </c>
      <c r="AC638" t="s">
        <v>2914</v>
      </c>
      <c r="AD638" t="s">
        <v>37</v>
      </c>
      <c r="AE638" t="s">
        <v>37</v>
      </c>
      <c r="AF638" s="19" t="s">
        <v>6343</v>
      </c>
      <c r="AG638" s="19">
        <v>9106037489</v>
      </c>
      <c r="AH638" t="str">
        <f t="shared" si="9"/>
        <v>9106037489-00033438</v>
      </c>
    </row>
    <row r="639" spans="1:34" x14ac:dyDescent="0.25">
      <c r="A639" s="19">
        <v>9106035649</v>
      </c>
      <c r="B639" s="19" t="s">
        <v>6868</v>
      </c>
      <c r="C639">
        <v>11708924</v>
      </c>
      <c r="D639" t="s">
        <v>2915</v>
      </c>
      <c r="E639" t="s">
        <v>2159</v>
      </c>
      <c r="F639" t="s">
        <v>25</v>
      </c>
      <c r="G639" t="s">
        <v>26</v>
      </c>
      <c r="H639" t="s">
        <v>2916</v>
      </c>
      <c r="I639" t="s">
        <v>28</v>
      </c>
      <c r="J639" t="s">
        <v>29</v>
      </c>
      <c r="K639" t="s">
        <v>76</v>
      </c>
      <c r="L639" t="s">
        <v>77</v>
      </c>
      <c r="M639" t="s">
        <v>78</v>
      </c>
      <c r="N639" t="s">
        <v>338</v>
      </c>
      <c r="O639" t="s">
        <v>339</v>
      </c>
      <c r="P639" t="s">
        <v>340</v>
      </c>
      <c r="Q639" t="s">
        <v>36</v>
      </c>
      <c r="R639" t="s">
        <v>37</v>
      </c>
      <c r="S639" t="s">
        <v>37</v>
      </c>
      <c r="T639" t="s">
        <v>37</v>
      </c>
      <c r="U639" t="s">
        <v>38</v>
      </c>
      <c r="V639" t="s">
        <v>39</v>
      </c>
      <c r="W639" t="s">
        <v>40</v>
      </c>
      <c r="X639" t="s">
        <v>41</v>
      </c>
      <c r="Y639" t="s">
        <v>42</v>
      </c>
      <c r="Z639" t="s">
        <v>37</v>
      </c>
      <c r="AA639" t="s">
        <v>37</v>
      </c>
      <c r="AB639" t="s">
        <v>37</v>
      </c>
      <c r="AC639" t="s">
        <v>2917</v>
      </c>
      <c r="AD639" t="s">
        <v>37</v>
      </c>
      <c r="AE639" t="s">
        <v>37</v>
      </c>
      <c r="AF639" s="19" t="s">
        <v>6343</v>
      </c>
      <c r="AG639" s="19">
        <v>9106035649</v>
      </c>
      <c r="AH639" t="str">
        <f t="shared" si="9"/>
        <v>9106035649-00025811</v>
      </c>
    </row>
    <row r="640" spans="1:34" x14ac:dyDescent="0.25">
      <c r="A640" s="19">
        <v>9106035223</v>
      </c>
      <c r="B640" s="19" t="s">
        <v>6845</v>
      </c>
      <c r="C640">
        <v>11705310</v>
      </c>
      <c r="D640" t="s">
        <v>2918</v>
      </c>
      <c r="E640" t="s">
        <v>2159</v>
      </c>
      <c r="F640" t="s">
        <v>25</v>
      </c>
      <c r="G640" t="s">
        <v>26</v>
      </c>
      <c r="H640" t="s">
        <v>2919</v>
      </c>
      <c r="I640" t="s">
        <v>28</v>
      </c>
      <c r="J640" t="s">
        <v>29</v>
      </c>
      <c r="K640" t="s">
        <v>2920</v>
      </c>
      <c r="L640" t="s">
        <v>2921</v>
      </c>
      <c r="M640" t="s">
        <v>2922</v>
      </c>
      <c r="N640" t="s">
        <v>79</v>
      </c>
      <c r="O640" t="s">
        <v>80</v>
      </c>
      <c r="P640" t="s">
        <v>81</v>
      </c>
      <c r="Q640" t="s">
        <v>82</v>
      </c>
      <c r="R640" t="s">
        <v>37</v>
      </c>
      <c r="S640" t="s">
        <v>37</v>
      </c>
      <c r="T640" t="s">
        <v>37</v>
      </c>
      <c r="U640" t="s">
        <v>38</v>
      </c>
      <c r="V640" t="s">
        <v>39</v>
      </c>
      <c r="W640" t="s">
        <v>40</v>
      </c>
      <c r="X640" t="s">
        <v>41</v>
      </c>
      <c r="Y640" t="s">
        <v>42</v>
      </c>
      <c r="Z640" t="s">
        <v>37</v>
      </c>
      <c r="AA640" t="s">
        <v>37</v>
      </c>
      <c r="AB640" t="s">
        <v>37</v>
      </c>
      <c r="AC640" t="s">
        <v>2923</v>
      </c>
      <c r="AD640" t="s">
        <v>37</v>
      </c>
      <c r="AE640" t="s">
        <v>37</v>
      </c>
      <c r="AF640" s="19" t="s">
        <v>6343</v>
      </c>
      <c r="AG640" s="19">
        <v>9106035223</v>
      </c>
      <c r="AH640" t="str">
        <f t="shared" si="9"/>
        <v>9106035223-00047251</v>
      </c>
    </row>
    <row r="641" spans="1:34" x14ac:dyDescent="0.25">
      <c r="A641" s="19">
        <v>9106036874</v>
      </c>
      <c r="B641" s="19" t="s">
        <v>6938</v>
      </c>
      <c r="C641">
        <v>11708571</v>
      </c>
      <c r="D641" t="s">
        <v>2924</v>
      </c>
      <c r="E641" t="s">
        <v>2159</v>
      </c>
      <c r="F641" t="s">
        <v>25</v>
      </c>
      <c r="G641" t="s">
        <v>26</v>
      </c>
      <c r="H641" t="s">
        <v>2925</v>
      </c>
      <c r="I641" t="s">
        <v>28</v>
      </c>
      <c r="J641" t="s">
        <v>29</v>
      </c>
      <c r="K641" t="s">
        <v>335</v>
      </c>
      <c r="L641" t="s">
        <v>336</v>
      </c>
      <c r="M641" t="s">
        <v>337</v>
      </c>
      <c r="N641" t="s">
        <v>266</v>
      </c>
      <c r="O641" t="s">
        <v>267</v>
      </c>
      <c r="P641" t="s">
        <v>268</v>
      </c>
      <c r="Q641" t="s">
        <v>37</v>
      </c>
      <c r="R641" t="s">
        <v>37</v>
      </c>
      <c r="S641" t="s">
        <v>37</v>
      </c>
      <c r="T641" t="s">
        <v>37</v>
      </c>
      <c r="U641" t="s">
        <v>38</v>
      </c>
      <c r="V641" t="s">
        <v>39</v>
      </c>
      <c r="W641" t="s">
        <v>40</v>
      </c>
      <c r="X641" t="s">
        <v>41</v>
      </c>
      <c r="Y641" t="s">
        <v>42</v>
      </c>
      <c r="Z641" t="s">
        <v>37</v>
      </c>
      <c r="AA641" t="s">
        <v>37</v>
      </c>
      <c r="AB641" t="s">
        <v>37</v>
      </c>
      <c r="AC641" t="s">
        <v>2926</v>
      </c>
      <c r="AD641" t="s">
        <v>37</v>
      </c>
      <c r="AE641" t="s">
        <v>37</v>
      </c>
      <c r="AF641" s="19" t="s">
        <v>6343</v>
      </c>
      <c r="AG641" s="19">
        <v>9106036874</v>
      </c>
      <c r="AH641" t="str">
        <f t="shared" si="9"/>
        <v>9106036874-00063507</v>
      </c>
    </row>
    <row r="642" spans="1:34" x14ac:dyDescent="0.25">
      <c r="A642" s="19">
        <v>9106036833</v>
      </c>
      <c r="B642" s="19" t="s">
        <v>6934</v>
      </c>
      <c r="C642">
        <v>11705588</v>
      </c>
      <c r="D642" t="s">
        <v>2927</v>
      </c>
      <c r="E642" t="s">
        <v>2159</v>
      </c>
      <c r="F642" t="s">
        <v>25</v>
      </c>
      <c r="G642" t="s">
        <v>26</v>
      </c>
      <c r="H642" t="s">
        <v>2928</v>
      </c>
      <c r="I642" t="s">
        <v>28</v>
      </c>
      <c r="J642" t="s">
        <v>29</v>
      </c>
      <c r="K642" t="s">
        <v>146</v>
      </c>
      <c r="L642" t="s">
        <v>147</v>
      </c>
      <c r="M642" t="s">
        <v>148</v>
      </c>
      <c r="N642" t="s">
        <v>170</v>
      </c>
      <c r="O642" t="s">
        <v>171</v>
      </c>
      <c r="P642" t="s">
        <v>172</v>
      </c>
      <c r="Q642" t="s">
        <v>37</v>
      </c>
      <c r="R642" t="s">
        <v>37</v>
      </c>
      <c r="S642" t="s">
        <v>37</v>
      </c>
      <c r="T642" t="s">
        <v>37</v>
      </c>
      <c r="U642" t="s">
        <v>38</v>
      </c>
      <c r="V642" t="s">
        <v>39</v>
      </c>
      <c r="W642" t="s">
        <v>40</v>
      </c>
      <c r="X642" t="s">
        <v>41</v>
      </c>
      <c r="Y642" t="s">
        <v>42</v>
      </c>
      <c r="Z642" t="s">
        <v>37</v>
      </c>
      <c r="AA642" t="s">
        <v>37</v>
      </c>
      <c r="AB642" t="s">
        <v>37</v>
      </c>
      <c r="AC642" t="s">
        <v>2929</v>
      </c>
      <c r="AD642" t="s">
        <v>37</v>
      </c>
      <c r="AE642" t="s">
        <v>37</v>
      </c>
      <c r="AF642" s="19" t="s">
        <v>6343</v>
      </c>
      <c r="AG642" s="19">
        <v>9106036833</v>
      </c>
      <c r="AH642" t="str">
        <f t="shared" si="9"/>
        <v>9106036833-00003817</v>
      </c>
    </row>
    <row r="643" spans="1:34" x14ac:dyDescent="0.25">
      <c r="A643" s="19">
        <v>9106037713</v>
      </c>
      <c r="B643" s="19" t="s">
        <v>6973</v>
      </c>
      <c r="C643">
        <v>11708834</v>
      </c>
      <c r="D643" t="s">
        <v>2930</v>
      </c>
      <c r="E643" t="s">
        <v>2159</v>
      </c>
      <c r="F643" t="s">
        <v>25</v>
      </c>
      <c r="G643" t="s">
        <v>26</v>
      </c>
      <c r="H643" t="s">
        <v>2931</v>
      </c>
      <c r="I643" t="s">
        <v>28</v>
      </c>
      <c r="J643" t="s">
        <v>29</v>
      </c>
      <c r="K643" t="s">
        <v>2932</v>
      </c>
      <c r="L643" t="s">
        <v>2933</v>
      </c>
      <c r="M643" t="s">
        <v>2934</v>
      </c>
      <c r="N643" t="s">
        <v>973</v>
      </c>
      <c r="O643" t="s">
        <v>974</v>
      </c>
      <c r="P643" t="s">
        <v>975</v>
      </c>
      <c r="Q643" t="s">
        <v>976</v>
      </c>
      <c r="R643" t="s">
        <v>37</v>
      </c>
      <c r="S643" t="s">
        <v>37</v>
      </c>
      <c r="T643" t="s">
        <v>37</v>
      </c>
      <c r="U643" t="s">
        <v>38</v>
      </c>
      <c r="V643" t="s">
        <v>39</v>
      </c>
      <c r="W643" t="s">
        <v>40</v>
      </c>
      <c r="X643" t="s">
        <v>41</v>
      </c>
      <c r="Y643" t="s">
        <v>42</v>
      </c>
      <c r="Z643" t="s">
        <v>37</v>
      </c>
      <c r="AA643" t="s">
        <v>37</v>
      </c>
      <c r="AB643" t="s">
        <v>37</v>
      </c>
      <c r="AC643" t="s">
        <v>2935</v>
      </c>
      <c r="AD643" t="s">
        <v>37</v>
      </c>
      <c r="AE643" t="s">
        <v>37</v>
      </c>
      <c r="AF643" s="19" t="s">
        <v>6343</v>
      </c>
      <c r="AG643" s="19">
        <v>9106037713</v>
      </c>
      <c r="AH643" t="str">
        <f t="shared" ref="AH643:AH661" si="10">A643&amp;"-"&amp;H643</f>
        <v>9106037713-00005712</v>
      </c>
    </row>
    <row r="644" spans="1:34" x14ac:dyDescent="0.25">
      <c r="A644" s="19">
        <v>9106035927</v>
      </c>
      <c r="B644" s="19" t="s">
        <v>6887</v>
      </c>
      <c r="C644">
        <v>11704943</v>
      </c>
      <c r="D644" t="s">
        <v>2936</v>
      </c>
      <c r="E644" t="s">
        <v>2159</v>
      </c>
      <c r="F644" t="s">
        <v>25</v>
      </c>
      <c r="G644" t="s">
        <v>26</v>
      </c>
      <c r="H644" t="s">
        <v>2937</v>
      </c>
      <c r="I644" t="s">
        <v>28</v>
      </c>
      <c r="J644" t="s">
        <v>29</v>
      </c>
      <c r="K644" t="s">
        <v>146</v>
      </c>
      <c r="L644" t="s">
        <v>147</v>
      </c>
      <c r="M644" t="s">
        <v>148</v>
      </c>
      <c r="N644" t="s">
        <v>441</v>
      </c>
      <c r="O644" t="s">
        <v>442</v>
      </c>
      <c r="P644" t="s">
        <v>443</v>
      </c>
      <c r="Q644" t="s">
        <v>82</v>
      </c>
      <c r="R644" t="s">
        <v>37</v>
      </c>
      <c r="S644" t="s">
        <v>37</v>
      </c>
      <c r="T644" t="s">
        <v>37</v>
      </c>
      <c r="U644" t="s">
        <v>38</v>
      </c>
      <c r="V644" t="s">
        <v>39</v>
      </c>
      <c r="W644" t="s">
        <v>40</v>
      </c>
      <c r="X644" t="s">
        <v>41</v>
      </c>
      <c r="Y644" t="s">
        <v>42</v>
      </c>
      <c r="Z644" t="s">
        <v>37</v>
      </c>
      <c r="AA644" t="s">
        <v>37</v>
      </c>
      <c r="AB644" t="s">
        <v>37</v>
      </c>
      <c r="AC644" t="s">
        <v>2938</v>
      </c>
      <c r="AD644" t="s">
        <v>37</v>
      </c>
      <c r="AE644" t="s">
        <v>37</v>
      </c>
      <c r="AF644" s="19" t="s">
        <v>6343</v>
      </c>
      <c r="AG644" s="19">
        <v>9106035927</v>
      </c>
      <c r="AH644" t="str">
        <f t="shared" si="10"/>
        <v>9106035927-00028734</v>
      </c>
    </row>
    <row r="645" spans="1:34" x14ac:dyDescent="0.25">
      <c r="A645" s="19">
        <v>9106035460</v>
      </c>
      <c r="B645" s="19" t="s">
        <v>6856</v>
      </c>
      <c r="C645">
        <v>11705488</v>
      </c>
      <c r="D645" t="s">
        <v>2939</v>
      </c>
      <c r="E645" t="s">
        <v>2159</v>
      </c>
      <c r="F645" t="s">
        <v>25</v>
      </c>
      <c r="G645" t="s">
        <v>26</v>
      </c>
      <c r="H645" t="s">
        <v>2940</v>
      </c>
      <c r="I645" t="s">
        <v>28</v>
      </c>
      <c r="J645" t="s">
        <v>29</v>
      </c>
      <c r="K645" t="s">
        <v>2920</v>
      </c>
      <c r="L645" t="s">
        <v>2921</v>
      </c>
      <c r="M645" t="s">
        <v>2922</v>
      </c>
      <c r="N645" t="s">
        <v>323</v>
      </c>
      <c r="O645" t="s">
        <v>324</v>
      </c>
      <c r="P645" t="s">
        <v>325</v>
      </c>
      <c r="Q645" t="s">
        <v>37</v>
      </c>
      <c r="R645" t="s">
        <v>37</v>
      </c>
      <c r="S645" t="s">
        <v>37</v>
      </c>
      <c r="T645" t="s">
        <v>37</v>
      </c>
      <c r="U645" t="s">
        <v>38</v>
      </c>
      <c r="V645" t="s">
        <v>39</v>
      </c>
      <c r="W645" t="s">
        <v>40</v>
      </c>
      <c r="X645" t="s">
        <v>41</v>
      </c>
      <c r="Y645" t="s">
        <v>42</v>
      </c>
      <c r="Z645" t="s">
        <v>37</v>
      </c>
      <c r="AA645" t="s">
        <v>37</v>
      </c>
      <c r="AB645" t="s">
        <v>37</v>
      </c>
      <c r="AC645" t="s">
        <v>2941</v>
      </c>
      <c r="AD645" t="s">
        <v>37</v>
      </c>
      <c r="AE645" t="s">
        <v>37</v>
      </c>
      <c r="AF645" s="19" t="s">
        <v>6343</v>
      </c>
      <c r="AG645" s="19">
        <v>9106035460</v>
      </c>
      <c r="AH645" t="str">
        <f t="shared" si="10"/>
        <v>9106035460-00014227</v>
      </c>
    </row>
    <row r="646" spans="1:34" x14ac:dyDescent="0.25">
      <c r="A646" s="19">
        <v>9106035464</v>
      </c>
      <c r="B646" s="19" t="s">
        <v>6857</v>
      </c>
      <c r="C646">
        <v>11705489</v>
      </c>
      <c r="D646" t="s">
        <v>2942</v>
      </c>
      <c r="E646" t="s">
        <v>2159</v>
      </c>
      <c r="F646" t="s">
        <v>25</v>
      </c>
      <c r="G646" t="s">
        <v>26</v>
      </c>
      <c r="H646" t="s">
        <v>2943</v>
      </c>
      <c r="I646" t="s">
        <v>28</v>
      </c>
      <c r="J646" t="s">
        <v>29</v>
      </c>
      <c r="K646" t="s">
        <v>1908</v>
      </c>
      <c r="L646" t="s">
        <v>1909</v>
      </c>
      <c r="M646" t="s">
        <v>1910</v>
      </c>
      <c r="N646" t="s">
        <v>323</v>
      </c>
      <c r="O646" t="s">
        <v>324</v>
      </c>
      <c r="P646" t="s">
        <v>325</v>
      </c>
      <c r="Q646" t="s">
        <v>37</v>
      </c>
      <c r="R646" t="s">
        <v>37</v>
      </c>
      <c r="S646" t="s">
        <v>37</v>
      </c>
      <c r="T646" t="s">
        <v>37</v>
      </c>
      <c r="U646" t="s">
        <v>38</v>
      </c>
      <c r="V646" t="s">
        <v>39</v>
      </c>
      <c r="W646" t="s">
        <v>40</v>
      </c>
      <c r="X646" t="s">
        <v>41</v>
      </c>
      <c r="Y646" t="s">
        <v>42</v>
      </c>
      <c r="Z646" t="s">
        <v>37</v>
      </c>
      <c r="AA646" t="s">
        <v>37</v>
      </c>
      <c r="AB646" t="s">
        <v>37</v>
      </c>
      <c r="AC646" t="s">
        <v>2944</v>
      </c>
      <c r="AD646" t="s">
        <v>37</v>
      </c>
      <c r="AE646" t="s">
        <v>37</v>
      </c>
      <c r="AF646" s="19" t="s">
        <v>6343</v>
      </c>
      <c r="AG646" s="19">
        <v>9106035464</v>
      </c>
      <c r="AH646" t="str">
        <f t="shared" si="10"/>
        <v>9106035464-00014228</v>
      </c>
    </row>
    <row r="647" spans="1:34" x14ac:dyDescent="0.25">
      <c r="A647" s="19">
        <v>9106035508</v>
      </c>
      <c r="B647" s="19" t="s">
        <v>6858</v>
      </c>
      <c r="C647">
        <v>11705490</v>
      </c>
      <c r="D647" t="s">
        <v>2945</v>
      </c>
      <c r="E647" t="s">
        <v>2159</v>
      </c>
      <c r="F647" t="s">
        <v>25</v>
      </c>
      <c r="G647" t="s">
        <v>26</v>
      </c>
      <c r="H647" t="s">
        <v>2946</v>
      </c>
      <c r="I647" t="s">
        <v>28</v>
      </c>
      <c r="J647" t="s">
        <v>29</v>
      </c>
      <c r="K647" t="s">
        <v>2947</v>
      </c>
      <c r="L647" t="s">
        <v>2948</v>
      </c>
      <c r="M647" t="s">
        <v>2949</v>
      </c>
      <c r="N647" t="s">
        <v>323</v>
      </c>
      <c r="O647" t="s">
        <v>324</v>
      </c>
      <c r="P647" t="s">
        <v>325</v>
      </c>
      <c r="Q647" t="s">
        <v>37</v>
      </c>
      <c r="R647" t="s">
        <v>37</v>
      </c>
      <c r="S647" t="s">
        <v>37</v>
      </c>
      <c r="T647" t="s">
        <v>37</v>
      </c>
      <c r="U647" t="s">
        <v>38</v>
      </c>
      <c r="V647" t="s">
        <v>39</v>
      </c>
      <c r="W647" t="s">
        <v>40</v>
      </c>
      <c r="X647" t="s">
        <v>41</v>
      </c>
      <c r="Y647" t="s">
        <v>42</v>
      </c>
      <c r="Z647" t="s">
        <v>37</v>
      </c>
      <c r="AA647" t="s">
        <v>37</v>
      </c>
      <c r="AB647" t="s">
        <v>37</v>
      </c>
      <c r="AC647" t="s">
        <v>2950</v>
      </c>
      <c r="AD647" t="s">
        <v>37</v>
      </c>
      <c r="AE647" t="s">
        <v>37</v>
      </c>
      <c r="AF647" s="19" t="s">
        <v>6343</v>
      </c>
      <c r="AG647" s="19">
        <v>9106035508</v>
      </c>
      <c r="AH647" t="str">
        <f t="shared" si="10"/>
        <v>9106035508-00014229</v>
      </c>
    </row>
    <row r="648" spans="1:34" x14ac:dyDescent="0.25">
      <c r="A648" s="19">
        <v>9106034991</v>
      </c>
      <c r="B648" s="19" t="s">
        <v>6834</v>
      </c>
      <c r="C648">
        <v>11706407</v>
      </c>
      <c r="D648" t="s">
        <v>2951</v>
      </c>
      <c r="E648" t="s">
        <v>2159</v>
      </c>
      <c r="F648" t="s">
        <v>25</v>
      </c>
      <c r="G648" t="s">
        <v>26</v>
      </c>
      <c r="H648" t="s">
        <v>2952</v>
      </c>
      <c r="I648" t="s">
        <v>28</v>
      </c>
      <c r="J648" t="s">
        <v>29</v>
      </c>
      <c r="K648" t="s">
        <v>1483</v>
      </c>
      <c r="L648" t="s">
        <v>1484</v>
      </c>
      <c r="M648" t="s">
        <v>1485</v>
      </c>
      <c r="N648" t="s">
        <v>49</v>
      </c>
      <c r="O648" t="s">
        <v>50</v>
      </c>
      <c r="P648" t="s">
        <v>51</v>
      </c>
      <c r="Q648" t="s">
        <v>37</v>
      </c>
      <c r="R648" t="s">
        <v>37</v>
      </c>
      <c r="S648" t="s">
        <v>37</v>
      </c>
      <c r="T648" t="s">
        <v>37</v>
      </c>
      <c r="U648" t="s">
        <v>38</v>
      </c>
      <c r="V648" t="s">
        <v>39</v>
      </c>
      <c r="W648" t="s">
        <v>40</v>
      </c>
      <c r="X648" t="s">
        <v>41</v>
      </c>
      <c r="Y648" t="s">
        <v>42</v>
      </c>
      <c r="Z648" t="s">
        <v>37</v>
      </c>
      <c r="AA648" t="s">
        <v>37</v>
      </c>
      <c r="AB648" t="s">
        <v>37</v>
      </c>
      <c r="AC648" t="s">
        <v>2953</v>
      </c>
      <c r="AD648" t="s">
        <v>37</v>
      </c>
      <c r="AE648" t="s">
        <v>37</v>
      </c>
      <c r="AF648" s="19" t="s">
        <v>6343</v>
      </c>
      <c r="AG648" s="19">
        <v>9106034991</v>
      </c>
      <c r="AH648" t="str">
        <f t="shared" si="10"/>
        <v>9106034991-00018076</v>
      </c>
    </row>
    <row r="649" spans="1:34" x14ac:dyDescent="0.25">
      <c r="A649" s="19">
        <v>9106036091</v>
      </c>
      <c r="B649" s="19" t="s">
        <v>6899</v>
      </c>
      <c r="C649">
        <v>11703921</v>
      </c>
      <c r="D649" t="s">
        <v>2954</v>
      </c>
      <c r="E649" t="s">
        <v>2159</v>
      </c>
      <c r="F649" t="s">
        <v>25</v>
      </c>
      <c r="G649" t="s">
        <v>26</v>
      </c>
      <c r="H649" t="s">
        <v>2955</v>
      </c>
      <c r="I649" t="s">
        <v>28</v>
      </c>
      <c r="J649" t="s">
        <v>29</v>
      </c>
      <c r="K649" t="s">
        <v>335</v>
      </c>
      <c r="L649" t="s">
        <v>336</v>
      </c>
      <c r="M649" t="s">
        <v>337</v>
      </c>
      <c r="N649" t="s">
        <v>58</v>
      </c>
      <c r="O649" t="s">
        <v>59</v>
      </c>
      <c r="P649" t="s">
        <v>60</v>
      </c>
      <c r="Q649" t="s">
        <v>37</v>
      </c>
      <c r="R649" t="s">
        <v>37</v>
      </c>
      <c r="S649" t="s">
        <v>37</v>
      </c>
      <c r="T649" t="s">
        <v>37</v>
      </c>
      <c r="U649" t="s">
        <v>38</v>
      </c>
      <c r="V649" t="s">
        <v>39</v>
      </c>
      <c r="W649" t="s">
        <v>40</v>
      </c>
      <c r="X649" t="s">
        <v>41</v>
      </c>
      <c r="Y649" t="s">
        <v>42</v>
      </c>
      <c r="Z649" t="s">
        <v>37</v>
      </c>
      <c r="AA649" t="s">
        <v>37</v>
      </c>
      <c r="AB649" t="s">
        <v>37</v>
      </c>
      <c r="AC649" t="s">
        <v>2956</v>
      </c>
      <c r="AD649" t="s">
        <v>37</v>
      </c>
      <c r="AE649" t="s">
        <v>37</v>
      </c>
      <c r="AF649" s="19" t="s">
        <v>6343</v>
      </c>
      <c r="AG649" s="19">
        <v>9106036091</v>
      </c>
      <c r="AH649" t="str">
        <f t="shared" si="10"/>
        <v>9106036091-00479303</v>
      </c>
    </row>
    <row r="650" spans="1:34" x14ac:dyDescent="0.25">
      <c r="A650" s="19">
        <v>9106036872</v>
      </c>
      <c r="B650" s="19" t="s">
        <v>6935</v>
      </c>
      <c r="C650">
        <v>11706867</v>
      </c>
      <c r="D650" t="s">
        <v>2957</v>
      </c>
      <c r="E650" t="s">
        <v>2159</v>
      </c>
      <c r="F650" t="s">
        <v>25</v>
      </c>
      <c r="G650" t="s">
        <v>26</v>
      </c>
      <c r="H650" t="s">
        <v>2958</v>
      </c>
      <c r="I650" t="s">
        <v>28</v>
      </c>
      <c r="J650" t="s">
        <v>29</v>
      </c>
      <c r="K650" t="s">
        <v>2959</v>
      </c>
      <c r="L650" t="s">
        <v>2960</v>
      </c>
      <c r="M650" t="s">
        <v>2961</v>
      </c>
      <c r="N650" t="s">
        <v>89</v>
      </c>
      <c r="O650" t="s">
        <v>90</v>
      </c>
      <c r="P650" t="s">
        <v>91</v>
      </c>
      <c r="Q650" t="s">
        <v>37</v>
      </c>
      <c r="R650" t="s">
        <v>37</v>
      </c>
      <c r="S650" t="s">
        <v>37</v>
      </c>
      <c r="T650" t="s">
        <v>37</v>
      </c>
      <c r="U650" t="s">
        <v>38</v>
      </c>
      <c r="V650" t="s">
        <v>39</v>
      </c>
      <c r="W650" t="s">
        <v>40</v>
      </c>
      <c r="X650" t="s">
        <v>41</v>
      </c>
      <c r="Y650" t="s">
        <v>42</v>
      </c>
      <c r="Z650" t="s">
        <v>37</v>
      </c>
      <c r="AA650" t="s">
        <v>37</v>
      </c>
      <c r="AB650" t="s">
        <v>37</v>
      </c>
      <c r="AC650" t="s">
        <v>2962</v>
      </c>
      <c r="AD650" t="s">
        <v>37</v>
      </c>
      <c r="AE650" t="s">
        <v>37</v>
      </c>
      <c r="AF650" s="19" t="s">
        <v>6343</v>
      </c>
      <c r="AG650" s="19">
        <v>9106036872</v>
      </c>
      <c r="AH650" t="str">
        <f t="shared" si="10"/>
        <v>9106036872-00037281</v>
      </c>
    </row>
    <row r="651" spans="1:34" x14ac:dyDescent="0.25">
      <c r="A651" s="19">
        <v>9106037247</v>
      </c>
      <c r="B651" s="19" t="s">
        <v>6952</v>
      </c>
      <c r="C651">
        <v>11707320</v>
      </c>
      <c r="D651" t="s">
        <v>2963</v>
      </c>
      <c r="E651" t="s">
        <v>2159</v>
      </c>
      <c r="F651" t="s">
        <v>25</v>
      </c>
      <c r="G651" t="s">
        <v>26</v>
      </c>
      <c r="H651" t="s">
        <v>2964</v>
      </c>
      <c r="I651" t="s">
        <v>28</v>
      </c>
      <c r="J651" t="s">
        <v>29</v>
      </c>
      <c r="K651" t="s">
        <v>293</v>
      </c>
      <c r="L651" t="s">
        <v>294</v>
      </c>
      <c r="M651" t="s">
        <v>295</v>
      </c>
      <c r="N651" t="s">
        <v>110</v>
      </c>
      <c r="O651" t="s">
        <v>111</v>
      </c>
      <c r="P651" t="s">
        <v>112</v>
      </c>
      <c r="Q651" t="s">
        <v>37</v>
      </c>
      <c r="R651" t="s">
        <v>37</v>
      </c>
      <c r="S651" t="s">
        <v>37</v>
      </c>
      <c r="T651" t="s">
        <v>37</v>
      </c>
      <c r="U651" t="s">
        <v>38</v>
      </c>
      <c r="V651" t="s">
        <v>39</v>
      </c>
      <c r="W651" t="s">
        <v>40</v>
      </c>
      <c r="X651" t="s">
        <v>41</v>
      </c>
      <c r="Y651" t="s">
        <v>42</v>
      </c>
      <c r="Z651" t="s">
        <v>37</v>
      </c>
      <c r="AA651" t="s">
        <v>37</v>
      </c>
      <c r="AB651" t="s">
        <v>37</v>
      </c>
      <c r="AC651" t="s">
        <v>2965</v>
      </c>
      <c r="AD651" t="s">
        <v>37</v>
      </c>
      <c r="AE651" t="s">
        <v>37</v>
      </c>
      <c r="AF651" s="19" t="s">
        <v>6343</v>
      </c>
      <c r="AG651" s="19">
        <v>9106037247</v>
      </c>
      <c r="AH651" t="str">
        <f t="shared" si="10"/>
        <v>9106037247-00080585</v>
      </c>
    </row>
    <row r="652" spans="1:34" x14ac:dyDescent="0.25">
      <c r="A652" s="19">
        <v>9106035525</v>
      </c>
      <c r="B652" s="19" t="s">
        <v>6859</v>
      </c>
      <c r="C652">
        <v>11708920</v>
      </c>
      <c r="D652" t="s">
        <v>2966</v>
      </c>
      <c r="E652" t="s">
        <v>2159</v>
      </c>
      <c r="F652" t="s">
        <v>25</v>
      </c>
      <c r="G652" t="s">
        <v>26</v>
      </c>
      <c r="H652" t="s">
        <v>2967</v>
      </c>
      <c r="I652" t="s">
        <v>28</v>
      </c>
      <c r="J652" t="s">
        <v>29</v>
      </c>
      <c r="K652" t="s">
        <v>876</v>
      </c>
      <c r="L652" t="s">
        <v>877</v>
      </c>
      <c r="M652" t="s">
        <v>878</v>
      </c>
      <c r="N652" t="s">
        <v>338</v>
      </c>
      <c r="O652" t="s">
        <v>339</v>
      </c>
      <c r="P652" t="s">
        <v>340</v>
      </c>
      <c r="Q652" t="s">
        <v>36</v>
      </c>
      <c r="R652" t="s">
        <v>37</v>
      </c>
      <c r="S652" t="s">
        <v>37</v>
      </c>
      <c r="T652" t="s">
        <v>37</v>
      </c>
      <c r="U652" t="s">
        <v>38</v>
      </c>
      <c r="V652" t="s">
        <v>39</v>
      </c>
      <c r="W652" t="s">
        <v>40</v>
      </c>
      <c r="X652" t="s">
        <v>41</v>
      </c>
      <c r="Y652" t="s">
        <v>42</v>
      </c>
      <c r="Z652" t="s">
        <v>37</v>
      </c>
      <c r="AA652" t="s">
        <v>37</v>
      </c>
      <c r="AB652" t="s">
        <v>37</v>
      </c>
      <c r="AC652" t="s">
        <v>2968</v>
      </c>
      <c r="AD652" t="s">
        <v>37</v>
      </c>
      <c r="AE652" t="s">
        <v>37</v>
      </c>
      <c r="AF652" s="19" t="s">
        <v>6343</v>
      </c>
      <c r="AG652" s="19">
        <v>9106035525</v>
      </c>
      <c r="AH652" t="str">
        <f t="shared" si="10"/>
        <v>9106035525-00025807</v>
      </c>
    </row>
    <row r="653" spans="1:34" x14ac:dyDescent="0.25">
      <c r="A653" s="19">
        <v>9106037361</v>
      </c>
      <c r="B653" s="19" t="s">
        <v>6957</v>
      </c>
      <c r="C653">
        <v>11704388</v>
      </c>
      <c r="D653" t="s">
        <v>2969</v>
      </c>
      <c r="E653" t="s">
        <v>2159</v>
      </c>
      <c r="F653" t="s">
        <v>25</v>
      </c>
      <c r="G653" t="s">
        <v>26</v>
      </c>
      <c r="H653" t="s">
        <v>2970</v>
      </c>
      <c r="I653" t="s">
        <v>28</v>
      </c>
      <c r="J653" t="s">
        <v>29</v>
      </c>
      <c r="K653" t="s">
        <v>368</v>
      </c>
      <c r="L653" t="s">
        <v>369</v>
      </c>
      <c r="M653" t="s">
        <v>370</v>
      </c>
      <c r="N653" t="s">
        <v>58</v>
      </c>
      <c r="O653" t="s">
        <v>59</v>
      </c>
      <c r="P653" t="s">
        <v>60</v>
      </c>
      <c r="Q653" t="s">
        <v>37</v>
      </c>
      <c r="R653" t="s">
        <v>37</v>
      </c>
      <c r="S653" t="s">
        <v>37</v>
      </c>
      <c r="T653" t="s">
        <v>37</v>
      </c>
      <c r="U653" t="s">
        <v>38</v>
      </c>
      <c r="V653" t="s">
        <v>39</v>
      </c>
      <c r="W653" t="s">
        <v>40</v>
      </c>
      <c r="X653" t="s">
        <v>41</v>
      </c>
      <c r="Y653" t="s">
        <v>42</v>
      </c>
      <c r="Z653" t="s">
        <v>37</v>
      </c>
      <c r="AA653" t="s">
        <v>37</v>
      </c>
      <c r="AB653" t="s">
        <v>37</v>
      </c>
      <c r="AC653" t="s">
        <v>2971</v>
      </c>
      <c r="AD653" t="s">
        <v>37</v>
      </c>
      <c r="AE653" t="s">
        <v>37</v>
      </c>
      <c r="AF653" s="19" t="s">
        <v>6343</v>
      </c>
      <c r="AG653" s="19">
        <v>9106037361</v>
      </c>
      <c r="AH653" t="str">
        <f t="shared" si="10"/>
        <v>9106037361-00479744</v>
      </c>
    </row>
    <row r="654" spans="1:34" x14ac:dyDescent="0.25">
      <c r="A654" s="19">
        <v>9106037083</v>
      </c>
      <c r="B654" s="19" t="s">
        <v>6942</v>
      </c>
      <c r="C654">
        <v>11704299</v>
      </c>
      <c r="D654" t="s">
        <v>2972</v>
      </c>
      <c r="E654" t="s">
        <v>2159</v>
      </c>
      <c r="F654" t="s">
        <v>25</v>
      </c>
      <c r="G654" t="s">
        <v>26</v>
      </c>
      <c r="H654" t="s">
        <v>2973</v>
      </c>
      <c r="I654" t="s">
        <v>28</v>
      </c>
      <c r="J654" t="s">
        <v>29</v>
      </c>
      <c r="K654" t="s">
        <v>633</v>
      </c>
      <c r="L654" t="s">
        <v>634</v>
      </c>
      <c r="M654" t="s">
        <v>635</v>
      </c>
      <c r="N654" t="s">
        <v>58</v>
      </c>
      <c r="O654" t="s">
        <v>59</v>
      </c>
      <c r="P654" t="s">
        <v>60</v>
      </c>
      <c r="Q654" t="s">
        <v>37</v>
      </c>
      <c r="R654" t="s">
        <v>37</v>
      </c>
      <c r="S654" t="s">
        <v>37</v>
      </c>
      <c r="T654" t="s">
        <v>37</v>
      </c>
      <c r="U654" t="s">
        <v>38</v>
      </c>
      <c r="V654" t="s">
        <v>39</v>
      </c>
      <c r="W654" t="s">
        <v>40</v>
      </c>
      <c r="X654" t="s">
        <v>41</v>
      </c>
      <c r="Y654" t="s">
        <v>42</v>
      </c>
      <c r="Z654" t="s">
        <v>37</v>
      </c>
      <c r="AA654" t="s">
        <v>37</v>
      </c>
      <c r="AB654" t="s">
        <v>37</v>
      </c>
      <c r="AC654" t="s">
        <v>2974</v>
      </c>
      <c r="AD654" t="s">
        <v>37</v>
      </c>
      <c r="AE654" t="s">
        <v>37</v>
      </c>
      <c r="AF654" s="19" t="s">
        <v>6343</v>
      </c>
      <c r="AG654" s="19">
        <v>9106037083</v>
      </c>
      <c r="AH654" t="str">
        <f t="shared" si="10"/>
        <v>9106037083-00479658</v>
      </c>
    </row>
    <row r="655" spans="1:34" x14ac:dyDescent="0.25">
      <c r="A655" s="19">
        <v>9106036752</v>
      </c>
      <c r="B655" s="19" t="s">
        <v>6927</v>
      </c>
      <c r="C655">
        <v>11706669</v>
      </c>
      <c r="D655" t="s">
        <v>2975</v>
      </c>
      <c r="E655" t="s">
        <v>2159</v>
      </c>
      <c r="F655" t="s">
        <v>25</v>
      </c>
      <c r="G655" t="s">
        <v>26</v>
      </c>
      <c r="H655" t="s">
        <v>2976</v>
      </c>
      <c r="I655" t="s">
        <v>28</v>
      </c>
      <c r="J655" t="s">
        <v>29</v>
      </c>
      <c r="K655" t="s">
        <v>2977</v>
      </c>
      <c r="L655" t="s">
        <v>2978</v>
      </c>
      <c r="M655" t="s">
        <v>2979</v>
      </c>
      <c r="N655" t="s">
        <v>101</v>
      </c>
      <c r="O655" t="s">
        <v>102</v>
      </c>
      <c r="P655" t="s">
        <v>103</v>
      </c>
      <c r="Q655" t="s">
        <v>82</v>
      </c>
      <c r="R655" t="s">
        <v>37</v>
      </c>
      <c r="S655" t="s">
        <v>37</v>
      </c>
      <c r="T655" t="s">
        <v>37</v>
      </c>
      <c r="U655" t="s">
        <v>38</v>
      </c>
      <c r="V655" t="s">
        <v>39</v>
      </c>
      <c r="W655" t="s">
        <v>40</v>
      </c>
      <c r="X655" t="s">
        <v>41</v>
      </c>
      <c r="Y655" t="s">
        <v>42</v>
      </c>
      <c r="Z655" t="s">
        <v>37</v>
      </c>
      <c r="AA655" t="s">
        <v>37</v>
      </c>
      <c r="AB655" t="s">
        <v>37</v>
      </c>
      <c r="AC655" t="s">
        <v>2980</v>
      </c>
      <c r="AD655" t="s">
        <v>37</v>
      </c>
      <c r="AE655" t="s">
        <v>37</v>
      </c>
      <c r="AF655" s="19" t="s">
        <v>6343</v>
      </c>
      <c r="AG655" s="19">
        <v>9106036752</v>
      </c>
      <c r="AH655" t="str">
        <f t="shared" si="10"/>
        <v>9106036752-00033418</v>
      </c>
    </row>
    <row r="656" spans="1:34" x14ac:dyDescent="0.25">
      <c r="A656" s="19">
        <v>9106037357</v>
      </c>
      <c r="B656" s="19" t="s">
        <v>6956</v>
      </c>
      <c r="C656">
        <v>11704387</v>
      </c>
      <c r="D656" t="s">
        <v>2981</v>
      </c>
      <c r="E656" t="s">
        <v>2159</v>
      </c>
      <c r="F656" t="s">
        <v>25</v>
      </c>
      <c r="G656" t="s">
        <v>26</v>
      </c>
      <c r="H656" t="s">
        <v>2982</v>
      </c>
      <c r="I656" t="s">
        <v>28</v>
      </c>
      <c r="J656" t="s">
        <v>29</v>
      </c>
      <c r="K656" t="s">
        <v>633</v>
      </c>
      <c r="L656" t="s">
        <v>634</v>
      </c>
      <c r="M656" t="s">
        <v>635</v>
      </c>
      <c r="N656" t="s">
        <v>58</v>
      </c>
      <c r="O656" t="s">
        <v>59</v>
      </c>
      <c r="P656" t="s">
        <v>60</v>
      </c>
      <c r="Q656" t="s">
        <v>37</v>
      </c>
      <c r="R656" t="s">
        <v>37</v>
      </c>
      <c r="S656" t="s">
        <v>37</v>
      </c>
      <c r="T656" t="s">
        <v>37</v>
      </c>
      <c r="U656" t="s">
        <v>38</v>
      </c>
      <c r="V656" t="s">
        <v>39</v>
      </c>
      <c r="W656" t="s">
        <v>40</v>
      </c>
      <c r="X656" t="s">
        <v>41</v>
      </c>
      <c r="Y656" t="s">
        <v>42</v>
      </c>
      <c r="Z656" t="s">
        <v>37</v>
      </c>
      <c r="AA656" t="s">
        <v>37</v>
      </c>
      <c r="AB656" t="s">
        <v>37</v>
      </c>
      <c r="AC656" t="s">
        <v>2983</v>
      </c>
      <c r="AD656" t="s">
        <v>37</v>
      </c>
      <c r="AE656" t="s">
        <v>37</v>
      </c>
      <c r="AF656" s="19" t="s">
        <v>6343</v>
      </c>
      <c r="AG656" s="19">
        <v>9106037357</v>
      </c>
      <c r="AH656" t="str">
        <f t="shared" si="10"/>
        <v>9106037357-00479743</v>
      </c>
    </row>
    <row r="657" spans="1:34" x14ac:dyDescent="0.25">
      <c r="A657" s="19">
        <v>9106036824</v>
      </c>
      <c r="B657" s="19" t="s">
        <v>6932</v>
      </c>
      <c r="C657">
        <v>11704202</v>
      </c>
      <c r="D657" t="s">
        <v>2984</v>
      </c>
      <c r="E657" t="s">
        <v>2159</v>
      </c>
      <c r="F657" t="s">
        <v>25</v>
      </c>
      <c r="G657" t="s">
        <v>26</v>
      </c>
      <c r="H657" t="s">
        <v>2985</v>
      </c>
      <c r="I657" t="s">
        <v>28</v>
      </c>
      <c r="J657" t="s">
        <v>29</v>
      </c>
      <c r="K657" t="s">
        <v>574</v>
      </c>
      <c r="L657" t="s">
        <v>575</v>
      </c>
      <c r="M657" t="s">
        <v>576</v>
      </c>
      <c r="N657" t="s">
        <v>58</v>
      </c>
      <c r="O657" t="s">
        <v>59</v>
      </c>
      <c r="P657" t="s">
        <v>60</v>
      </c>
      <c r="Q657" t="s">
        <v>37</v>
      </c>
      <c r="R657" t="s">
        <v>37</v>
      </c>
      <c r="S657" t="s">
        <v>37</v>
      </c>
      <c r="T657" t="s">
        <v>37</v>
      </c>
      <c r="U657" t="s">
        <v>38</v>
      </c>
      <c r="V657" t="s">
        <v>39</v>
      </c>
      <c r="W657" t="s">
        <v>40</v>
      </c>
      <c r="X657" t="s">
        <v>41</v>
      </c>
      <c r="Y657" t="s">
        <v>42</v>
      </c>
      <c r="Z657" t="s">
        <v>37</v>
      </c>
      <c r="AA657" t="s">
        <v>37</v>
      </c>
      <c r="AB657" t="s">
        <v>37</v>
      </c>
      <c r="AC657" t="s">
        <v>2986</v>
      </c>
      <c r="AD657" t="s">
        <v>37</v>
      </c>
      <c r="AE657" t="s">
        <v>37</v>
      </c>
      <c r="AF657" s="19" t="s">
        <v>6343</v>
      </c>
      <c r="AG657" s="19">
        <v>9106036824</v>
      </c>
      <c r="AH657" t="str">
        <f t="shared" si="10"/>
        <v>9106036824-00479566</v>
      </c>
    </row>
    <row r="658" spans="1:34" x14ac:dyDescent="0.25">
      <c r="A658" s="19">
        <v>9106034877</v>
      </c>
      <c r="B658" s="19" t="s">
        <v>6831</v>
      </c>
      <c r="C658">
        <v>11705479</v>
      </c>
      <c r="D658" t="s">
        <v>2987</v>
      </c>
      <c r="E658" t="s">
        <v>2159</v>
      </c>
      <c r="F658" t="s">
        <v>25</v>
      </c>
      <c r="G658" t="s">
        <v>26</v>
      </c>
      <c r="H658" t="s">
        <v>2988</v>
      </c>
      <c r="I658" t="s">
        <v>28</v>
      </c>
      <c r="J658" t="s">
        <v>29</v>
      </c>
      <c r="K658" t="s">
        <v>2989</v>
      </c>
      <c r="L658" t="s">
        <v>2990</v>
      </c>
      <c r="M658" t="s">
        <v>2991</v>
      </c>
      <c r="N658" t="s">
        <v>323</v>
      </c>
      <c r="O658" t="s">
        <v>324</v>
      </c>
      <c r="P658" t="s">
        <v>325</v>
      </c>
      <c r="Q658" t="s">
        <v>37</v>
      </c>
      <c r="R658" t="s">
        <v>37</v>
      </c>
      <c r="S658" t="s">
        <v>37</v>
      </c>
      <c r="T658" t="s">
        <v>37</v>
      </c>
      <c r="U658" t="s">
        <v>38</v>
      </c>
      <c r="V658" t="s">
        <v>39</v>
      </c>
      <c r="W658" t="s">
        <v>40</v>
      </c>
      <c r="X658" t="s">
        <v>41</v>
      </c>
      <c r="Y658" t="s">
        <v>42</v>
      </c>
      <c r="Z658" t="s">
        <v>37</v>
      </c>
      <c r="AA658" t="s">
        <v>37</v>
      </c>
      <c r="AB658" t="s">
        <v>37</v>
      </c>
      <c r="AC658" t="s">
        <v>2992</v>
      </c>
      <c r="AD658" t="s">
        <v>37</v>
      </c>
      <c r="AE658" t="s">
        <v>37</v>
      </c>
      <c r="AF658" s="19" t="s">
        <v>6343</v>
      </c>
      <c r="AG658" s="19">
        <v>9106034877</v>
      </c>
      <c r="AH658" t="str">
        <f t="shared" si="10"/>
        <v>9106034877-00014218</v>
      </c>
    </row>
    <row r="659" spans="1:34" x14ac:dyDescent="0.25">
      <c r="A659" s="19">
        <v>9106037404</v>
      </c>
      <c r="B659" s="19" t="s">
        <v>6960</v>
      </c>
      <c r="C659">
        <v>11705211</v>
      </c>
      <c r="D659" t="s">
        <v>2993</v>
      </c>
      <c r="E659" t="s">
        <v>2159</v>
      </c>
      <c r="F659" t="s">
        <v>25</v>
      </c>
      <c r="G659" t="s">
        <v>26</v>
      </c>
      <c r="H659" t="s">
        <v>2994</v>
      </c>
      <c r="I659" t="s">
        <v>28</v>
      </c>
      <c r="J659" t="s">
        <v>29</v>
      </c>
      <c r="K659" t="s">
        <v>152</v>
      </c>
      <c r="L659" t="s">
        <v>153</v>
      </c>
      <c r="M659" t="s">
        <v>154</v>
      </c>
      <c r="N659" t="s">
        <v>257</v>
      </c>
      <c r="O659" t="s">
        <v>258</v>
      </c>
      <c r="P659" t="s">
        <v>259</v>
      </c>
      <c r="Q659" t="s">
        <v>37</v>
      </c>
      <c r="R659" t="s">
        <v>37</v>
      </c>
      <c r="S659" t="s">
        <v>37</v>
      </c>
      <c r="T659" t="s">
        <v>37</v>
      </c>
      <c r="U659" t="s">
        <v>38</v>
      </c>
      <c r="V659" t="s">
        <v>39</v>
      </c>
      <c r="W659" t="s">
        <v>40</v>
      </c>
      <c r="X659" t="s">
        <v>41</v>
      </c>
      <c r="Y659" t="s">
        <v>42</v>
      </c>
      <c r="Z659" t="s">
        <v>37</v>
      </c>
      <c r="AA659" t="s">
        <v>37</v>
      </c>
      <c r="AB659" t="s">
        <v>37</v>
      </c>
      <c r="AC659" t="s">
        <v>2995</v>
      </c>
      <c r="AD659" t="s">
        <v>37</v>
      </c>
      <c r="AE659" t="s">
        <v>37</v>
      </c>
      <c r="AF659" s="19" t="s">
        <v>6343</v>
      </c>
      <c r="AG659" s="19">
        <v>9106037404</v>
      </c>
      <c r="AH659" t="str">
        <f t="shared" si="10"/>
        <v>9106037404-00035282</v>
      </c>
    </row>
    <row r="660" spans="1:34" x14ac:dyDescent="0.25">
      <c r="A660" s="19">
        <v>9106034728</v>
      </c>
      <c r="B660" s="19" t="s">
        <v>6825</v>
      </c>
      <c r="C660">
        <v>11705478</v>
      </c>
      <c r="D660" t="s">
        <v>2996</v>
      </c>
      <c r="E660" t="s">
        <v>2159</v>
      </c>
      <c r="F660" t="s">
        <v>25</v>
      </c>
      <c r="G660" t="s">
        <v>26</v>
      </c>
      <c r="H660" t="s">
        <v>2997</v>
      </c>
      <c r="I660" t="s">
        <v>28</v>
      </c>
      <c r="J660" t="s">
        <v>29</v>
      </c>
      <c r="K660" t="s">
        <v>146</v>
      </c>
      <c r="L660" t="s">
        <v>147</v>
      </c>
      <c r="M660" t="s">
        <v>148</v>
      </c>
      <c r="N660" t="s">
        <v>323</v>
      </c>
      <c r="O660" t="s">
        <v>324</v>
      </c>
      <c r="P660" t="s">
        <v>325</v>
      </c>
      <c r="Q660" t="s">
        <v>37</v>
      </c>
      <c r="R660" t="s">
        <v>37</v>
      </c>
      <c r="S660" t="s">
        <v>37</v>
      </c>
      <c r="T660" t="s">
        <v>37</v>
      </c>
      <c r="U660" t="s">
        <v>38</v>
      </c>
      <c r="V660" t="s">
        <v>39</v>
      </c>
      <c r="W660" t="s">
        <v>40</v>
      </c>
      <c r="X660" t="s">
        <v>41</v>
      </c>
      <c r="Y660" t="s">
        <v>42</v>
      </c>
      <c r="Z660" t="s">
        <v>37</v>
      </c>
      <c r="AA660" t="s">
        <v>37</v>
      </c>
      <c r="AB660" t="s">
        <v>37</v>
      </c>
      <c r="AC660" t="s">
        <v>2998</v>
      </c>
      <c r="AD660" t="s">
        <v>37</v>
      </c>
      <c r="AE660" t="s">
        <v>37</v>
      </c>
      <c r="AF660" s="19" t="s">
        <v>6343</v>
      </c>
      <c r="AG660" s="19">
        <v>9106034728</v>
      </c>
      <c r="AH660" t="str">
        <f t="shared" si="10"/>
        <v>9106034728-00014217</v>
      </c>
    </row>
    <row r="661" spans="1:34" x14ac:dyDescent="0.25">
      <c r="A661" s="19">
        <v>9106035347</v>
      </c>
      <c r="B661" s="19" t="s">
        <v>6851</v>
      </c>
      <c r="C661">
        <v>11708820</v>
      </c>
      <c r="D661" t="s">
        <v>2999</v>
      </c>
      <c r="E661" t="s">
        <v>2159</v>
      </c>
      <c r="F661" t="s">
        <v>25</v>
      </c>
      <c r="G661" t="s">
        <v>26</v>
      </c>
      <c r="H661" t="s">
        <v>3000</v>
      </c>
      <c r="I661" t="s">
        <v>28</v>
      </c>
      <c r="J661" t="s">
        <v>29</v>
      </c>
      <c r="K661" t="s">
        <v>3001</v>
      </c>
      <c r="L661" t="s">
        <v>3002</v>
      </c>
      <c r="M661" t="s">
        <v>3003</v>
      </c>
      <c r="N661" t="s">
        <v>973</v>
      </c>
      <c r="O661" t="s">
        <v>974</v>
      </c>
      <c r="P661" t="s">
        <v>975</v>
      </c>
      <c r="Q661" t="s">
        <v>976</v>
      </c>
      <c r="R661" t="s">
        <v>37</v>
      </c>
      <c r="S661" t="s">
        <v>37</v>
      </c>
      <c r="T661" t="s">
        <v>37</v>
      </c>
      <c r="U661" t="s">
        <v>38</v>
      </c>
      <c r="V661" t="s">
        <v>39</v>
      </c>
      <c r="W661" t="s">
        <v>40</v>
      </c>
      <c r="X661" t="s">
        <v>41</v>
      </c>
      <c r="Y661" t="s">
        <v>42</v>
      </c>
      <c r="Z661" t="s">
        <v>37</v>
      </c>
      <c r="AA661" t="s">
        <v>37</v>
      </c>
      <c r="AB661" t="s">
        <v>37</v>
      </c>
      <c r="AC661" t="s">
        <v>3004</v>
      </c>
      <c r="AD661" t="s">
        <v>37</v>
      </c>
      <c r="AE661" t="s">
        <v>37</v>
      </c>
      <c r="AF661" s="19" t="s">
        <v>6343</v>
      </c>
      <c r="AG661" s="19">
        <v>9106035347</v>
      </c>
      <c r="AH661" t="str">
        <f t="shared" si="10"/>
        <v>9106035347-00005698</v>
      </c>
    </row>
  </sheetData>
  <autoFilter ref="C1:AG661" xr:uid="{00000000-0009-0000-0000-000003000000}"/>
  <conditionalFormatting sqref="H1:H1048576">
    <cfRule type="duplicateValues" dxfId="0" priority="1"/>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L1160"/>
  <sheetViews>
    <sheetView tabSelected="1" workbookViewId="0">
      <selection activeCell="N16" sqref="N16"/>
    </sheetView>
  </sheetViews>
  <sheetFormatPr defaultRowHeight="15.75" x14ac:dyDescent="0.25"/>
  <cols>
    <col min="2" max="2" width="10.875" bestFit="1" customWidth="1"/>
    <col min="28" max="28" width="15.75" style="19" customWidth="1"/>
    <col min="29" max="29" width="24" style="19" customWidth="1"/>
    <col min="30" max="31" width="9" style="19"/>
    <col min="32" max="32" width="13.375" style="19" customWidth="1"/>
    <col min="33" max="33" width="17.875" style="19" customWidth="1"/>
    <col min="34" max="36" width="9" style="19"/>
  </cols>
  <sheetData>
    <row r="1" spans="1:38" x14ac:dyDescent="0.25">
      <c r="A1" s="1" t="s">
        <v>3005</v>
      </c>
      <c r="B1" s="1" t="s">
        <v>3006</v>
      </c>
      <c r="C1" s="1" t="s">
        <v>3007</v>
      </c>
      <c r="D1" s="1" t="s">
        <v>3008</v>
      </c>
      <c r="E1" s="1" t="s">
        <v>3009</v>
      </c>
      <c r="F1" s="1" t="s">
        <v>3010</v>
      </c>
      <c r="G1" s="1" t="s">
        <v>3011</v>
      </c>
      <c r="H1" s="1" t="s">
        <v>6</v>
      </c>
      <c r="I1" s="1" t="s">
        <v>3012</v>
      </c>
      <c r="J1" s="1" t="s">
        <v>3013</v>
      </c>
      <c r="K1" s="1" t="s">
        <v>3014</v>
      </c>
      <c r="L1" s="1" t="s">
        <v>3015</v>
      </c>
      <c r="M1" s="1" t="s">
        <v>3016</v>
      </c>
      <c r="N1" s="1" t="s">
        <v>3017</v>
      </c>
      <c r="O1" s="1" t="s">
        <v>3018</v>
      </c>
      <c r="P1" s="1" t="s">
        <v>3019</v>
      </c>
      <c r="Q1" s="1" t="s">
        <v>3020</v>
      </c>
      <c r="R1" s="1" t="s">
        <v>3021</v>
      </c>
      <c r="S1" s="1" t="s">
        <v>3022</v>
      </c>
      <c r="T1" s="1" t="s">
        <v>3023</v>
      </c>
      <c r="U1" s="1" t="s">
        <v>3024</v>
      </c>
      <c r="V1" s="1" t="s">
        <v>3025</v>
      </c>
      <c r="W1" s="1" t="s">
        <v>3026</v>
      </c>
      <c r="X1" s="1" t="s">
        <v>3027</v>
      </c>
      <c r="Y1" s="1" t="s">
        <v>3028</v>
      </c>
      <c r="Z1" s="1" t="s">
        <v>3029</v>
      </c>
      <c r="AA1" s="1" t="s">
        <v>3030</v>
      </c>
      <c r="AE1" s="22" t="s">
        <v>7005</v>
      </c>
      <c r="AF1" s="22" t="s">
        <v>7006</v>
      </c>
      <c r="AH1" s="22" t="s">
        <v>7007</v>
      </c>
      <c r="AI1" s="22" t="s">
        <v>7008</v>
      </c>
      <c r="AJ1" s="22" t="s">
        <v>7009</v>
      </c>
      <c r="AK1" s="22" t="s">
        <v>7051</v>
      </c>
      <c r="AL1" s="22" t="s">
        <v>7052</v>
      </c>
    </row>
    <row r="2" spans="1:38" x14ac:dyDescent="0.25">
      <c r="A2">
        <v>14769</v>
      </c>
      <c r="B2" s="2">
        <v>9106002293</v>
      </c>
      <c r="C2" s="3">
        <v>45929</v>
      </c>
      <c r="D2" s="3">
        <v>45929</v>
      </c>
      <c r="E2" s="4">
        <v>45937.502948229201</v>
      </c>
      <c r="F2" s="2" t="s">
        <v>4829</v>
      </c>
      <c r="G2" s="3"/>
      <c r="H2" t="s">
        <v>3031</v>
      </c>
      <c r="I2" s="2" t="s">
        <v>3032</v>
      </c>
      <c r="J2" t="s">
        <v>3033</v>
      </c>
      <c r="K2" t="s">
        <v>3034</v>
      </c>
      <c r="L2" s="2" t="s">
        <v>4830</v>
      </c>
      <c r="M2" t="s">
        <v>4831</v>
      </c>
      <c r="N2" t="s">
        <v>4832</v>
      </c>
      <c r="O2">
        <v>10</v>
      </c>
      <c r="P2" s="2" t="s">
        <v>3080</v>
      </c>
      <c r="Q2" t="s">
        <v>3081</v>
      </c>
      <c r="R2" s="2" t="s">
        <v>3082</v>
      </c>
      <c r="S2" s="2" t="s">
        <v>3038</v>
      </c>
      <c r="T2">
        <v>70950</v>
      </c>
      <c r="U2">
        <v>2</v>
      </c>
      <c r="V2">
        <v>0</v>
      </c>
      <c r="W2" t="s">
        <v>4833</v>
      </c>
      <c r="Y2" s="3">
        <v>45937.502948032401</v>
      </c>
      <c r="AA2" t="s">
        <v>3039</v>
      </c>
      <c r="AB2" s="21">
        <v>9106002293</v>
      </c>
      <c r="AC2" s="19" t="str">
        <f>VLOOKUP($B2,Data!$A:$AK,34,0)</f>
        <v>9106002293-00158949</v>
      </c>
      <c r="AD2" s="19">
        <v>158949</v>
      </c>
      <c r="AE2" s="19" t="str">
        <f>TEXT(AD2,"00000000")</f>
        <v>00158949</v>
      </c>
      <c r="AF2" s="19" t="str">
        <f>VLOOKUP(AC2,Data!$B:$AK,4,0)</f>
        <v>07/10/2025</v>
      </c>
      <c r="AG2" s="19" t="str">
        <f>VLOOKUP(AC2,Data!B:N,13,0)</f>
        <v>0104918404</v>
      </c>
      <c r="AH2" s="19" t="str">
        <f>IF(AG2="0104918404","WIN"&amp;L2,VLOOKUP(AG2,'mã win'!E:J,6,0))</f>
        <v>WIN1561</v>
      </c>
      <c r="AI2" s="19" t="str">
        <f>VLOOKUP(AG2,'mã win'!E:F,2,0)</f>
        <v>N</v>
      </c>
      <c r="AJ2" s="19" t="str">
        <f>VLOOKUP(Q2,'mã sp'!A:B,2,0)</f>
        <v>CN300</v>
      </c>
      <c r="AK2" t="str">
        <f>VLOOKUP(AC2,Data!B:G,6,0)</f>
        <v>K25TTM</v>
      </c>
      <c r="AL2" t="str">
        <f>L2&amp;" "&amp;M2</f>
        <v>1561 WM VCC HCM Thảo Điền</v>
      </c>
    </row>
    <row r="3" spans="1:38" x14ac:dyDescent="0.25">
      <c r="A3">
        <v>14770</v>
      </c>
      <c r="B3" s="2">
        <v>9106002293</v>
      </c>
      <c r="C3" s="3">
        <v>45929</v>
      </c>
      <c r="D3" s="3">
        <v>45929</v>
      </c>
      <c r="E3" s="4">
        <v>45937.502948229201</v>
      </c>
      <c r="F3" s="2" t="s">
        <v>4829</v>
      </c>
      <c r="G3" s="3"/>
      <c r="H3" t="s">
        <v>3031</v>
      </c>
      <c r="I3" s="2" t="s">
        <v>3032</v>
      </c>
      <c r="J3" t="s">
        <v>3033</v>
      </c>
      <c r="K3" t="s">
        <v>3034</v>
      </c>
      <c r="L3" s="2" t="s">
        <v>4830</v>
      </c>
      <c r="M3" t="s">
        <v>4831</v>
      </c>
      <c r="N3" t="s">
        <v>4832</v>
      </c>
      <c r="O3">
        <v>20</v>
      </c>
      <c r="P3" s="2" t="s">
        <v>3063</v>
      </c>
      <c r="Q3" t="s">
        <v>3064</v>
      </c>
      <c r="R3" s="2" t="s">
        <v>3065</v>
      </c>
      <c r="S3" s="2" t="s">
        <v>3038</v>
      </c>
      <c r="T3">
        <v>73431</v>
      </c>
      <c r="U3">
        <v>1</v>
      </c>
      <c r="V3">
        <v>0</v>
      </c>
      <c r="W3" t="s">
        <v>4833</v>
      </c>
      <c r="Y3" s="3">
        <v>45937.502948032401</v>
      </c>
      <c r="AA3" t="s">
        <v>3039</v>
      </c>
      <c r="AB3" s="21">
        <v>9106002293</v>
      </c>
      <c r="AC3" s="19" t="str">
        <f>VLOOKUP($B3,Data!$A:$AK,34,0)</f>
        <v>9106002293-00158949</v>
      </c>
      <c r="AD3" s="19">
        <v>158949</v>
      </c>
      <c r="AE3" s="19" t="str">
        <f t="shared" ref="AE3:AE66" si="0">TEXT(AD3,"00000000")</f>
        <v>00158949</v>
      </c>
      <c r="AF3" s="19" t="str">
        <f>VLOOKUP(AC3,Data!$B:$AK,4,0)</f>
        <v>07/10/2025</v>
      </c>
      <c r="AG3" s="19" t="str">
        <f>VLOOKUP(AC3,Data!B:N,13,0)</f>
        <v>0104918404</v>
      </c>
      <c r="AH3" s="19" t="str">
        <f>IF(AG3="0104918404","WIN"&amp;L3,VLOOKUP(AG3,'mã win'!E:J,6,0))</f>
        <v>WIN1561</v>
      </c>
      <c r="AI3" s="19" t="str">
        <f>VLOOKUP(AG3,'mã win'!E:F,2,0)</f>
        <v>N</v>
      </c>
      <c r="AJ3" s="19" t="str">
        <f>VLOOKUP(Q3,'mã sp'!A:B,2,0)</f>
        <v>CGM300</v>
      </c>
      <c r="AK3" t="str">
        <f>VLOOKUP(AC3,Data!B:G,6,0)</f>
        <v>K25TTM</v>
      </c>
      <c r="AL3" t="str">
        <f t="shared" ref="AL3:AL66" si="1">L3&amp;" "&amp;M3</f>
        <v>1561 WM VCC HCM Thảo Điền</v>
      </c>
    </row>
    <row r="4" spans="1:38" x14ac:dyDescent="0.25">
      <c r="A4">
        <v>14771</v>
      </c>
      <c r="B4" s="2">
        <v>9106002293</v>
      </c>
      <c r="C4" s="3">
        <v>45929</v>
      </c>
      <c r="D4" s="3">
        <v>45929</v>
      </c>
      <c r="E4" s="4">
        <v>45937.502948229201</v>
      </c>
      <c r="F4" s="2" t="s">
        <v>4829</v>
      </c>
      <c r="G4" s="3"/>
      <c r="H4" t="s">
        <v>3031</v>
      </c>
      <c r="I4" s="2" t="s">
        <v>3032</v>
      </c>
      <c r="J4" t="s">
        <v>3033</v>
      </c>
      <c r="K4" t="s">
        <v>3034</v>
      </c>
      <c r="L4" s="2" t="s">
        <v>4830</v>
      </c>
      <c r="M4" t="s">
        <v>4831</v>
      </c>
      <c r="N4" t="s">
        <v>4832</v>
      </c>
      <c r="O4">
        <v>30</v>
      </c>
      <c r="P4" s="2" t="s">
        <v>3083</v>
      </c>
      <c r="Q4" t="s">
        <v>3084</v>
      </c>
      <c r="R4" s="2" t="s">
        <v>3085</v>
      </c>
      <c r="S4" s="2" t="s">
        <v>3038</v>
      </c>
      <c r="T4">
        <v>111606</v>
      </c>
      <c r="U4">
        <v>2</v>
      </c>
      <c r="V4">
        <v>0</v>
      </c>
      <c r="W4" t="s">
        <v>4833</v>
      </c>
      <c r="Y4" s="3">
        <v>45937.502948032401</v>
      </c>
      <c r="AA4" t="s">
        <v>3039</v>
      </c>
      <c r="AB4" s="21">
        <v>9106002293</v>
      </c>
      <c r="AC4" s="19" t="str">
        <f>VLOOKUP($B4,Data!$A:$AK,34,0)</f>
        <v>9106002293-00158949</v>
      </c>
      <c r="AD4" s="19">
        <v>158949</v>
      </c>
      <c r="AE4" s="19" t="str">
        <f t="shared" si="0"/>
        <v>00158949</v>
      </c>
      <c r="AF4" s="19" t="str">
        <f>VLOOKUP(AC4,Data!$B:$AK,4,0)</f>
        <v>07/10/2025</v>
      </c>
      <c r="AG4" s="19" t="str">
        <f>VLOOKUP(AC4,Data!B:N,13,0)</f>
        <v>0104918404</v>
      </c>
      <c r="AH4" s="19" t="str">
        <f>IF(AG4="0104918404","WIN"&amp;L4,VLOOKUP(AG4,'mã win'!E:J,6,0))</f>
        <v>WIN1561</v>
      </c>
      <c r="AI4" s="19" t="str">
        <f>VLOOKUP(AG4,'mã win'!E:F,2,0)</f>
        <v>N</v>
      </c>
      <c r="AJ4" s="19" t="str">
        <f>VLOOKUP(Q4,'mã sp'!A:B,2,0)</f>
        <v>GXD500</v>
      </c>
      <c r="AK4" t="str">
        <f>VLOOKUP(AC4,Data!B:G,6,0)</f>
        <v>K25TTM</v>
      </c>
      <c r="AL4" t="str">
        <f t="shared" si="1"/>
        <v>1561 WM VCC HCM Thảo Điền</v>
      </c>
    </row>
    <row r="5" spans="1:38" x14ac:dyDescent="0.25">
      <c r="A5">
        <v>14772</v>
      </c>
      <c r="B5" s="2">
        <v>9106002293</v>
      </c>
      <c r="C5" s="3">
        <v>45929</v>
      </c>
      <c r="D5" s="3">
        <v>45929</v>
      </c>
      <c r="E5" s="4">
        <v>45937.502948229201</v>
      </c>
      <c r="F5" s="2" t="s">
        <v>4829</v>
      </c>
      <c r="G5" s="3"/>
      <c r="H5" t="s">
        <v>3031</v>
      </c>
      <c r="I5" s="2" t="s">
        <v>3032</v>
      </c>
      <c r="J5" t="s">
        <v>3033</v>
      </c>
      <c r="K5" t="s">
        <v>3034</v>
      </c>
      <c r="L5" s="2" t="s">
        <v>4830</v>
      </c>
      <c r="M5" t="s">
        <v>4831</v>
      </c>
      <c r="N5" t="s">
        <v>4832</v>
      </c>
      <c r="O5">
        <v>40</v>
      </c>
      <c r="P5" s="2" t="s">
        <v>3069</v>
      </c>
      <c r="Q5" t="s">
        <v>3070</v>
      </c>
      <c r="R5" s="2" t="s">
        <v>3071</v>
      </c>
      <c r="S5" s="2" t="s">
        <v>3038</v>
      </c>
      <c r="T5">
        <v>50400</v>
      </c>
      <c r="U5">
        <v>6</v>
      </c>
      <c r="V5">
        <v>0</v>
      </c>
      <c r="W5" t="s">
        <v>4833</v>
      </c>
      <c r="Y5" s="3">
        <v>45937.502948032401</v>
      </c>
      <c r="AA5" t="s">
        <v>3039</v>
      </c>
      <c r="AB5" s="21">
        <v>9106002293</v>
      </c>
      <c r="AC5" s="19" t="str">
        <f>VLOOKUP($B5,Data!$A:$AK,34,0)</f>
        <v>9106002293-00158949</v>
      </c>
      <c r="AD5" s="19">
        <v>158949</v>
      </c>
      <c r="AE5" s="19" t="str">
        <f t="shared" si="0"/>
        <v>00158949</v>
      </c>
      <c r="AF5" s="19" t="str">
        <f>VLOOKUP(AC5,Data!$B:$AK,4,0)</f>
        <v>07/10/2025</v>
      </c>
      <c r="AG5" s="19" t="str">
        <f>VLOOKUP(AC5,Data!B:N,13,0)</f>
        <v>0104918404</v>
      </c>
      <c r="AH5" s="19" t="str">
        <f>IF(AG5="0104918404","WIN"&amp;L5,VLOOKUP(AG5,'mã win'!E:J,6,0))</f>
        <v>WIN1561</v>
      </c>
      <c r="AI5" s="19" t="str">
        <f>VLOOKUP(AG5,'mã win'!E:F,2,0)</f>
        <v>N</v>
      </c>
      <c r="AJ5" s="19" t="str">
        <f>VLOOKUP(Q5,'mã sp'!A:B,2,0)</f>
        <v>GSG250</v>
      </c>
      <c r="AK5" t="str">
        <f>VLOOKUP(AC5,Data!B:G,6,0)</f>
        <v>K25TTM</v>
      </c>
      <c r="AL5" t="str">
        <f t="shared" si="1"/>
        <v>1561 WM VCC HCM Thảo Điền</v>
      </c>
    </row>
    <row r="6" spans="1:38" x14ac:dyDescent="0.25">
      <c r="A6">
        <v>14773</v>
      </c>
      <c r="B6" s="2">
        <v>9106002293</v>
      </c>
      <c r="C6" s="3">
        <v>45929</v>
      </c>
      <c r="D6" s="3">
        <v>45929</v>
      </c>
      <c r="E6" s="4">
        <v>45937.502948229201</v>
      </c>
      <c r="F6" s="2" t="s">
        <v>4829</v>
      </c>
      <c r="G6" s="3"/>
      <c r="H6" t="s">
        <v>3031</v>
      </c>
      <c r="I6" s="2" t="s">
        <v>3032</v>
      </c>
      <c r="J6" t="s">
        <v>3033</v>
      </c>
      <c r="K6" t="s">
        <v>3034</v>
      </c>
      <c r="L6" s="2" t="s">
        <v>4830</v>
      </c>
      <c r="M6" t="s">
        <v>4831</v>
      </c>
      <c r="N6" t="s">
        <v>4832</v>
      </c>
      <c r="O6">
        <v>50</v>
      </c>
      <c r="P6" s="2" t="s">
        <v>3054</v>
      </c>
      <c r="Q6" t="s">
        <v>3055</v>
      </c>
      <c r="R6" s="2" t="s">
        <v>3056</v>
      </c>
      <c r="S6" s="2" t="s">
        <v>3038</v>
      </c>
      <c r="T6">
        <v>46000</v>
      </c>
      <c r="U6">
        <v>2</v>
      </c>
      <c r="V6">
        <v>0</v>
      </c>
      <c r="W6" t="s">
        <v>4833</v>
      </c>
      <c r="Y6" s="3">
        <v>45937.502948032401</v>
      </c>
      <c r="AA6" t="s">
        <v>3039</v>
      </c>
      <c r="AB6" s="21">
        <v>9106002293</v>
      </c>
      <c r="AC6" s="19" t="str">
        <f>VLOOKUP($B6,Data!$A:$AK,34,0)</f>
        <v>9106002293-00158949</v>
      </c>
      <c r="AD6" s="19">
        <v>158949</v>
      </c>
      <c r="AE6" s="19" t="str">
        <f t="shared" si="0"/>
        <v>00158949</v>
      </c>
      <c r="AF6" s="19" t="str">
        <f>VLOOKUP(AC6,Data!$B:$AK,4,0)</f>
        <v>07/10/2025</v>
      </c>
      <c r="AG6" s="19" t="str">
        <f>VLOOKUP(AC6,Data!B:N,13,0)</f>
        <v>0104918404</v>
      </c>
      <c r="AH6" s="19" t="str">
        <f>IF(AG6="0104918404","WIN"&amp;L6,VLOOKUP(AG6,'mã win'!E:J,6,0))</f>
        <v>WIN1561</v>
      </c>
      <c r="AI6" s="19" t="str">
        <f>VLOOKUP(AG6,'mã win'!E:F,2,0)</f>
        <v>N</v>
      </c>
      <c r="AJ6" s="19" t="str">
        <f>VLOOKUP(Q6,'mã sp'!A:B,2,0)</f>
        <v>MNH250</v>
      </c>
      <c r="AK6" t="str">
        <f>VLOOKUP(AC6,Data!B:G,6,0)</f>
        <v>K25TTM</v>
      </c>
      <c r="AL6" t="str">
        <f t="shared" si="1"/>
        <v>1561 WM VCC HCM Thảo Điền</v>
      </c>
    </row>
    <row r="7" spans="1:38" x14ac:dyDescent="0.25">
      <c r="A7">
        <v>14774</v>
      </c>
      <c r="B7" s="2">
        <v>9106002293</v>
      </c>
      <c r="C7" s="3">
        <v>45929</v>
      </c>
      <c r="D7" s="3">
        <v>45929</v>
      </c>
      <c r="E7" s="4">
        <v>45937.502948229201</v>
      </c>
      <c r="F7" s="2" t="s">
        <v>4829</v>
      </c>
      <c r="G7" s="3"/>
      <c r="H7" t="s">
        <v>3031</v>
      </c>
      <c r="I7" s="2" t="s">
        <v>3032</v>
      </c>
      <c r="J7" t="s">
        <v>3033</v>
      </c>
      <c r="K7" t="s">
        <v>3034</v>
      </c>
      <c r="L7" s="2" t="s">
        <v>4830</v>
      </c>
      <c r="M7" t="s">
        <v>4831</v>
      </c>
      <c r="N7" t="s">
        <v>4832</v>
      </c>
      <c r="O7">
        <v>60</v>
      </c>
      <c r="P7" s="2" t="s">
        <v>3035</v>
      </c>
      <c r="Q7" t="s">
        <v>4834</v>
      </c>
      <c r="R7" s="2" t="s">
        <v>3037</v>
      </c>
      <c r="S7" s="2" t="s">
        <v>3038</v>
      </c>
      <c r="T7">
        <v>111058</v>
      </c>
      <c r="U7">
        <v>2</v>
      </c>
      <c r="V7">
        <v>0</v>
      </c>
      <c r="W7" t="s">
        <v>4833</v>
      </c>
      <c r="Y7" s="3">
        <v>45937.502948032401</v>
      </c>
      <c r="AA7" t="s">
        <v>3039</v>
      </c>
      <c r="AB7" s="21">
        <v>9106002293</v>
      </c>
      <c r="AC7" s="19" t="str">
        <f>VLOOKUP($B7,Data!$A:$AK,34,0)</f>
        <v>9106002293-00158949</v>
      </c>
      <c r="AD7" s="19">
        <v>158949</v>
      </c>
      <c r="AE7" s="19" t="str">
        <f t="shared" si="0"/>
        <v>00158949</v>
      </c>
      <c r="AF7" s="19" t="str">
        <f>VLOOKUP(AC7,Data!$B:$AK,4,0)</f>
        <v>07/10/2025</v>
      </c>
      <c r="AG7" s="19" t="str">
        <f>VLOOKUP(AC7,Data!B:N,13,0)</f>
        <v>0104918404</v>
      </c>
      <c r="AH7" s="19" t="str">
        <f>IF(AG7="0104918404","WIN"&amp;L7,VLOOKUP(AG7,'mã win'!E:J,6,0))</f>
        <v>WIN1561</v>
      </c>
      <c r="AI7" s="19" t="str">
        <f>VLOOKUP(AG7,'mã win'!E:F,2,0)</f>
        <v>N</v>
      </c>
      <c r="AJ7" s="19" t="str">
        <f>VLOOKUP(Q7,'mã sp'!A:B,2,0)</f>
        <v>GM500</v>
      </c>
      <c r="AK7" t="str">
        <f>VLOOKUP(AC7,Data!B:G,6,0)</f>
        <v>K25TTM</v>
      </c>
      <c r="AL7" t="str">
        <f t="shared" si="1"/>
        <v>1561 WM VCC HCM Thảo Điền</v>
      </c>
    </row>
    <row r="8" spans="1:38" x14ac:dyDescent="0.25">
      <c r="A8">
        <v>14775</v>
      </c>
      <c r="B8" s="2">
        <v>9106002293</v>
      </c>
      <c r="C8" s="3">
        <v>45929</v>
      </c>
      <c r="D8" s="3">
        <v>45929</v>
      </c>
      <c r="E8" s="4">
        <v>45937.502948229201</v>
      </c>
      <c r="F8" s="2" t="s">
        <v>4829</v>
      </c>
      <c r="G8" s="3"/>
      <c r="H8" t="s">
        <v>3031</v>
      </c>
      <c r="I8" s="2" t="s">
        <v>3032</v>
      </c>
      <c r="J8" t="s">
        <v>3033</v>
      </c>
      <c r="K8" t="s">
        <v>3034</v>
      </c>
      <c r="L8" s="2" t="s">
        <v>4830</v>
      </c>
      <c r="M8" t="s">
        <v>4831</v>
      </c>
      <c r="N8" t="s">
        <v>4832</v>
      </c>
      <c r="O8">
        <v>70</v>
      </c>
      <c r="P8" s="2" t="s">
        <v>3047</v>
      </c>
      <c r="Q8" t="s">
        <v>3048</v>
      </c>
      <c r="R8" s="2" t="s">
        <v>3049</v>
      </c>
      <c r="S8" s="2" t="s">
        <v>3038</v>
      </c>
      <c r="T8">
        <v>60885</v>
      </c>
      <c r="U8">
        <v>3</v>
      </c>
      <c r="V8">
        <v>0</v>
      </c>
      <c r="W8" t="s">
        <v>4833</v>
      </c>
      <c r="Y8" s="3">
        <v>45937.502948032401</v>
      </c>
      <c r="AA8" t="s">
        <v>3039</v>
      </c>
      <c r="AB8" s="21">
        <v>9106002293</v>
      </c>
      <c r="AC8" s="19" t="str">
        <f>VLOOKUP($B8,Data!$A:$AK,34,0)</f>
        <v>9106002293-00158949</v>
      </c>
      <c r="AD8" s="19">
        <v>158949</v>
      </c>
      <c r="AE8" s="19" t="str">
        <f t="shared" si="0"/>
        <v>00158949</v>
      </c>
      <c r="AF8" s="19" t="str">
        <f>VLOOKUP(AC8,Data!$B:$AK,4,0)</f>
        <v>07/10/2025</v>
      </c>
      <c r="AG8" s="19" t="str">
        <f>VLOOKUP(AC8,Data!B:N,13,0)</f>
        <v>0104918404</v>
      </c>
      <c r="AH8" s="19" t="str">
        <f>IF(AG8="0104918404","WIN"&amp;L8,VLOOKUP(AG8,'mã win'!E:J,6,0))</f>
        <v>WIN1561</v>
      </c>
      <c r="AI8" s="19" t="str">
        <f>VLOOKUP(AG8,'mã win'!E:F,2,0)</f>
        <v>N</v>
      </c>
      <c r="AJ8" s="19" t="str">
        <f>VLOOKUP(Q8,'mã sp'!A:B,2,0)</f>
        <v>CC300</v>
      </c>
      <c r="AK8" t="str">
        <f>VLOOKUP(AC8,Data!B:G,6,0)</f>
        <v>K25TTM</v>
      </c>
      <c r="AL8" t="str">
        <f t="shared" si="1"/>
        <v>1561 WM VCC HCM Thảo Điền</v>
      </c>
    </row>
    <row r="9" spans="1:38" x14ac:dyDescent="0.25">
      <c r="A9">
        <v>14776</v>
      </c>
      <c r="B9" s="2">
        <v>9106002293</v>
      </c>
      <c r="C9" s="3">
        <v>45929</v>
      </c>
      <c r="D9" s="3">
        <v>45929</v>
      </c>
      <c r="E9" s="4">
        <v>45937.502948229201</v>
      </c>
      <c r="F9" s="2" t="s">
        <v>4829</v>
      </c>
      <c r="G9" s="3"/>
      <c r="H9" t="s">
        <v>3031</v>
      </c>
      <c r="I9" s="2" t="s">
        <v>3032</v>
      </c>
      <c r="J9" t="s">
        <v>3033</v>
      </c>
      <c r="K9" t="s">
        <v>3034</v>
      </c>
      <c r="L9" s="2" t="s">
        <v>4830</v>
      </c>
      <c r="M9" t="s">
        <v>4831</v>
      </c>
      <c r="N9" t="s">
        <v>4832</v>
      </c>
      <c r="O9">
        <v>80</v>
      </c>
      <c r="P9" s="2" t="s">
        <v>3072</v>
      </c>
      <c r="Q9" t="s">
        <v>3073</v>
      </c>
      <c r="R9" s="2" t="s">
        <v>3074</v>
      </c>
      <c r="S9" s="2" t="s">
        <v>3038</v>
      </c>
      <c r="T9">
        <v>49500</v>
      </c>
      <c r="U9">
        <v>5</v>
      </c>
      <c r="V9">
        <v>0</v>
      </c>
      <c r="W9" t="s">
        <v>4833</v>
      </c>
      <c r="Y9" s="3">
        <v>45937.502948032401</v>
      </c>
      <c r="AA9" t="s">
        <v>3039</v>
      </c>
      <c r="AB9" s="21">
        <v>9106002293</v>
      </c>
      <c r="AC9" s="19" t="str">
        <f>VLOOKUP($B9,Data!$A:$AK,34,0)</f>
        <v>9106002293-00158949</v>
      </c>
      <c r="AD9" s="19">
        <v>158949</v>
      </c>
      <c r="AE9" s="19" t="str">
        <f t="shared" si="0"/>
        <v>00158949</v>
      </c>
      <c r="AF9" s="19" t="str">
        <f>VLOOKUP(AC9,Data!$B:$AK,4,0)</f>
        <v>07/10/2025</v>
      </c>
      <c r="AG9" s="19" t="str">
        <f>VLOOKUP(AC9,Data!B:N,13,0)</f>
        <v>0104918404</v>
      </c>
      <c r="AH9" s="19" t="str">
        <f>IF(AG9="0104918404","WIN"&amp;L9,VLOOKUP(AG9,'mã win'!E:J,6,0))</f>
        <v>WIN1561</v>
      </c>
      <c r="AI9" s="19" t="str">
        <f>VLOOKUP(AG9,'mã win'!E:F,2,0)</f>
        <v>N</v>
      </c>
      <c r="AJ9" s="19" t="str">
        <f>VLOOKUP(Q9,'mã sp'!A:B,2,0)</f>
        <v>GL250</v>
      </c>
      <c r="AK9" t="str">
        <f>VLOOKUP(AC9,Data!B:G,6,0)</f>
        <v>K25TTM</v>
      </c>
      <c r="AL9" t="str">
        <f t="shared" si="1"/>
        <v>1561 WM VCC HCM Thảo Điền</v>
      </c>
    </row>
    <row r="10" spans="1:38" x14ac:dyDescent="0.25">
      <c r="A10">
        <v>15264</v>
      </c>
      <c r="B10" s="2">
        <v>9106008389</v>
      </c>
      <c r="C10" s="3">
        <v>45930</v>
      </c>
      <c r="D10" s="3">
        <v>45935</v>
      </c>
      <c r="E10" s="4">
        <v>45936.960078622702</v>
      </c>
      <c r="F10" s="2" t="s">
        <v>4850</v>
      </c>
      <c r="G10" s="3"/>
      <c r="H10" t="s">
        <v>3075</v>
      </c>
      <c r="I10" s="2" t="s">
        <v>3032</v>
      </c>
      <c r="J10" t="s">
        <v>3033</v>
      </c>
      <c r="K10" t="s">
        <v>3034</v>
      </c>
      <c r="L10" s="2" t="s">
        <v>3337</v>
      </c>
      <c r="M10" t="s">
        <v>3338</v>
      </c>
      <c r="N10" t="s">
        <v>3339</v>
      </c>
      <c r="O10">
        <v>10</v>
      </c>
      <c r="P10" s="2" t="s">
        <v>3035</v>
      </c>
      <c r="Q10" t="s">
        <v>3036</v>
      </c>
      <c r="R10" s="2" t="s">
        <v>3037</v>
      </c>
      <c r="S10" s="2" t="s">
        <v>3038</v>
      </c>
      <c r="T10">
        <v>111058</v>
      </c>
      <c r="U10">
        <v>1</v>
      </c>
      <c r="V10">
        <v>0</v>
      </c>
      <c r="W10" t="s">
        <v>3338</v>
      </c>
      <c r="Y10" s="3">
        <v>45936.960075810202</v>
      </c>
      <c r="AA10" t="s">
        <v>3039</v>
      </c>
      <c r="AB10" s="23" t="s">
        <v>6344</v>
      </c>
      <c r="AC10" s="19" t="str">
        <f>VLOOKUP($B10,Data!$A:$AK,34,0)</f>
        <v>9106008389-00028549</v>
      </c>
      <c r="AD10" s="19">
        <v>28549</v>
      </c>
      <c r="AE10" s="19" t="str">
        <f t="shared" si="0"/>
        <v>00028549</v>
      </c>
      <c r="AF10" s="19" t="str">
        <f>VLOOKUP(AC10,Data!$B:$AK,4,0)</f>
        <v>05/10/2025</v>
      </c>
      <c r="AG10" s="19" t="str">
        <f>VLOOKUP(AC10,Data!B:N,13,0)</f>
        <v>0104918404-056</v>
      </c>
      <c r="AH10" s="19" t="str">
        <f>IF(AG10="0104918404","WIN"&amp;L10,VLOOKUP(AG10,'mã win'!E:J,6,0))</f>
        <v>WIN-056</v>
      </c>
      <c r="AI10" s="19" t="str">
        <f>VLOOKUP(AG10,'mã win'!E:F,2,0)</f>
        <v>B</v>
      </c>
      <c r="AJ10" s="19" t="str">
        <f>VLOOKUP(Q10,'mã sp'!A:B,2,0)</f>
        <v>GM500</v>
      </c>
      <c r="AK10" t="str">
        <f>VLOOKUP(AC10,Data!B:G,6,0)</f>
        <v>K25TTM</v>
      </c>
      <c r="AL10" t="str">
        <f t="shared" si="1"/>
        <v>5851 WM+ HYN 14 Tuệ Tĩnh, An Tảo</v>
      </c>
    </row>
    <row r="11" spans="1:38" x14ac:dyDescent="0.25">
      <c r="A11">
        <v>15282</v>
      </c>
      <c r="B11" s="2">
        <v>9106008534</v>
      </c>
      <c r="C11" s="3">
        <v>45930</v>
      </c>
      <c r="D11" s="3">
        <v>45930</v>
      </c>
      <c r="E11" s="4">
        <v>45934.950397951397</v>
      </c>
      <c r="F11" s="2" t="s">
        <v>4851</v>
      </c>
      <c r="G11" s="3"/>
      <c r="H11" t="s">
        <v>3031</v>
      </c>
      <c r="I11" s="2" t="s">
        <v>3032</v>
      </c>
      <c r="J11" t="s">
        <v>3033</v>
      </c>
      <c r="K11" t="s">
        <v>3034</v>
      </c>
      <c r="L11" s="2" t="s">
        <v>3506</v>
      </c>
      <c r="M11" t="s">
        <v>3507</v>
      </c>
      <c r="N11" t="s">
        <v>3508</v>
      </c>
      <c r="O11">
        <v>10</v>
      </c>
      <c r="P11" s="2" t="s">
        <v>3083</v>
      </c>
      <c r="Q11" t="s">
        <v>3084</v>
      </c>
      <c r="R11" s="2" t="s">
        <v>3085</v>
      </c>
      <c r="S11" s="2" t="s">
        <v>3038</v>
      </c>
      <c r="T11">
        <v>111606</v>
      </c>
      <c r="U11">
        <v>3</v>
      </c>
      <c r="V11">
        <v>0</v>
      </c>
      <c r="W11" t="s">
        <v>3509</v>
      </c>
      <c r="X11" t="s">
        <v>3510</v>
      </c>
      <c r="Y11" s="3">
        <v>45934.950396215303</v>
      </c>
      <c r="AA11" t="s">
        <v>3039</v>
      </c>
      <c r="AB11" s="21">
        <v>9106008534</v>
      </c>
      <c r="AC11" s="19" t="str">
        <f>VLOOKUP($B11,Data!$A:$AK,34,0)</f>
        <v>9106008534-00474926</v>
      </c>
      <c r="AD11" s="19">
        <v>474926</v>
      </c>
      <c r="AE11" s="19" t="str">
        <f t="shared" si="0"/>
        <v>00474926</v>
      </c>
      <c r="AF11" s="19" t="str">
        <f>VLOOKUP(AC11,Data!$B:$AK,4,0)</f>
        <v>04/10/2025</v>
      </c>
      <c r="AG11" s="19" t="str">
        <f>VLOOKUP(AC11,Data!B:N,13,0)</f>
        <v>0104918404-002</v>
      </c>
      <c r="AH11" s="19" t="str">
        <f>IF(AG11="0104918404","WIN"&amp;L11,VLOOKUP(AG11,'mã win'!E:J,6,0))</f>
        <v>WIN-HNI-00-002</v>
      </c>
      <c r="AI11" s="19" t="str">
        <f>VLOOKUP(AG11,'mã win'!E:F,2,0)</f>
        <v>B</v>
      </c>
      <c r="AJ11" s="19" t="str">
        <f>VLOOKUP(Q11,'mã sp'!A:B,2,0)</f>
        <v>GXD500</v>
      </c>
      <c r="AK11" t="str">
        <f>VLOOKUP(AC11,Data!B:G,6,0)</f>
        <v>K25TTM</v>
      </c>
      <c r="AL11" t="str">
        <f t="shared" si="1"/>
        <v>1699 WM VMM HNI Ocean Park</v>
      </c>
    </row>
    <row r="12" spans="1:38" x14ac:dyDescent="0.25">
      <c r="A12">
        <v>15558</v>
      </c>
      <c r="B12" s="2">
        <v>9106013465</v>
      </c>
      <c r="C12" s="3">
        <v>45932</v>
      </c>
      <c r="D12" s="3">
        <v>45932</v>
      </c>
      <c r="E12" s="4">
        <v>45935.394932986099</v>
      </c>
      <c r="F12" s="2" t="s">
        <v>4874</v>
      </c>
      <c r="G12" s="3"/>
      <c r="H12" t="s">
        <v>3031</v>
      </c>
      <c r="I12" s="2" t="s">
        <v>3032</v>
      </c>
      <c r="J12" t="s">
        <v>3033</v>
      </c>
      <c r="K12" t="s">
        <v>3034</v>
      </c>
      <c r="L12" s="2" t="s">
        <v>4715</v>
      </c>
      <c r="M12" t="s">
        <v>4716</v>
      </c>
      <c r="N12" t="s">
        <v>4717</v>
      </c>
      <c r="O12">
        <v>10</v>
      </c>
      <c r="P12" s="2" t="s">
        <v>3047</v>
      </c>
      <c r="Q12" t="s">
        <v>3048</v>
      </c>
      <c r="R12" s="2" t="s">
        <v>3049</v>
      </c>
      <c r="S12" s="2" t="s">
        <v>3038</v>
      </c>
      <c r="T12">
        <v>60885</v>
      </c>
      <c r="U12">
        <v>2</v>
      </c>
      <c r="V12">
        <v>0</v>
      </c>
      <c r="W12" t="s">
        <v>4718</v>
      </c>
      <c r="X12" t="s">
        <v>4719</v>
      </c>
      <c r="Y12" s="3">
        <v>45935.394930868097</v>
      </c>
      <c r="AA12" t="s">
        <v>3039</v>
      </c>
      <c r="AB12" s="21">
        <v>9106013465</v>
      </c>
      <c r="AC12" s="19" t="str">
        <f>VLOOKUP($B12,Data!$A:$AK,34,0)</f>
        <v>9106013465-00010841</v>
      </c>
      <c r="AD12" s="19">
        <v>10841</v>
      </c>
      <c r="AE12" s="19" t="str">
        <f t="shared" si="0"/>
        <v>00010841</v>
      </c>
      <c r="AF12" s="19" t="str">
        <f>VLOOKUP(AC12,Data!$B:$AK,4,0)</f>
        <v>05/10/2025</v>
      </c>
      <c r="AG12" s="19" t="str">
        <f>VLOOKUP(AC12,Data!B:N,13,0)</f>
        <v>0104918404-010</v>
      </c>
      <c r="AH12" s="19" t="str">
        <f>IF(AG12="0104918404","WIN"&amp;L12,VLOOKUP(AG12,'mã win'!E:J,6,0))</f>
        <v>WIN-AGG-01-010</v>
      </c>
      <c r="AI12" s="19" t="str">
        <f>VLOOKUP(AG12,'mã win'!E:F,2,0)</f>
        <v>N</v>
      </c>
      <c r="AJ12" s="19" t="str">
        <f>VLOOKUP(Q12,'mã sp'!A:B,2,0)</f>
        <v>CC300</v>
      </c>
      <c r="AK12" t="str">
        <f>VLOOKUP(AC12,Data!B:G,6,0)</f>
        <v>K25TTM</v>
      </c>
      <c r="AL12" t="str">
        <f t="shared" si="1"/>
        <v>1563 WM VCP AGG Long Xuyên</v>
      </c>
    </row>
    <row r="13" spans="1:38" x14ac:dyDescent="0.25">
      <c r="A13">
        <v>15965</v>
      </c>
      <c r="B13" s="2">
        <v>9106018450</v>
      </c>
      <c r="C13" s="3">
        <v>45933</v>
      </c>
      <c r="D13" s="3">
        <v>45933</v>
      </c>
      <c r="E13" s="4">
        <v>45933.4812257292</v>
      </c>
      <c r="F13" s="2" t="s">
        <v>4875</v>
      </c>
      <c r="G13" s="3"/>
      <c r="H13" t="s">
        <v>3031</v>
      </c>
      <c r="I13" s="2" t="s">
        <v>3032</v>
      </c>
      <c r="J13" t="s">
        <v>3033</v>
      </c>
      <c r="K13" t="s">
        <v>3034</v>
      </c>
      <c r="L13" s="2" t="s">
        <v>3390</v>
      </c>
      <c r="M13" t="s">
        <v>3391</v>
      </c>
      <c r="N13" t="s">
        <v>3392</v>
      </c>
      <c r="O13">
        <v>10</v>
      </c>
      <c r="P13" s="2" t="s">
        <v>3083</v>
      </c>
      <c r="Q13" t="s">
        <v>3084</v>
      </c>
      <c r="R13" s="2" t="s">
        <v>3085</v>
      </c>
      <c r="S13" s="2" t="s">
        <v>3038</v>
      </c>
      <c r="T13">
        <v>111606</v>
      </c>
      <c r="U13">
        <v>1</v>
      </c>
      <c r="V13">
        <v>0</v>
      </c>
      <c r="W13" t="s">
        <v>3393</v>
      </c>
      <c r="X13" t="s">
        <v>3394</v>
      </c>
      <c r="Y13" s="3">
        <v>45933.481223993098</v>
      </c>
      <c r="AA13" t="s">
        <v>3039</v>
      </c>
      <c r="AB13" s="21">
        <v>9106018450</v>
      </c>
      <c r="AC13" s="19" t="str">
        <f>VLOOKUP($B13,Data!$A:$AK,34,0)</f>
        <v>9106018450-00046720</v>
      </c>
      <c r="AD13" s="19">
        <v>46720</v>
      </c>
      <c r="AE13" s="19" t="str">
        <f t="shared" si="0"/>
        <v>00046720</v>
      </c>
      <c r="AF13" s="19" t="str">
        <f>VLOOKUP(AC13,Data!$B:$AK,4,0)</f>
        <v>04/10/2025</v>
      </c>
      <c r="AG13" s="19" t="str">
        <f>VLOOKUP(AC13,Data!B:N,13,0)</f>
        <v>0104918404-007</v>
      </c>
      <c r="AH13" s="19" t="str">
        <f>IF(AG13="0104918404","WIN"&amp;L13,VLOOKUP(AG13,'mã win'!E:J,6,0))</f>
        <v>WIN-QNH-00-007</v>
      </c>
      <c r="AI13" s="19" t="str">
        <f>VLOOKUP(AG13,'mã win'!E:F,2,0)</f>
        <v>B</v>
      </c>
      <c r="AJ13" s="19" t="str">
        <f>VLOOKUP(Q13,'mã sp'!A:B,2,0)</f>
        <v>GXD500</v>
      </c>
      <c r="AK13" t="str">
        <f>VLOOKUP(AC13,Data!B:G,6,0)</f>
        <v>K25TTM</v>
      </c>
      <c r="AL13" t="str">
        <f t="shared" si="1"/>
        <v>1677 WM VCP QNH Cẩm Phả</v>
      </c>
    </row>
    <row r="14" spans="1:38" x14ac:dyDescent="0.25">
      <c r="A14">
        <v>15980</v>
      </c>
      <c r="B14" s="2">
        <v>9106018604</v>
      </c>
      <c r="C14" s="3">
        <v>45933</v>
      </c>
      <c r="D14" s="3">
        <v>45938</v>
      </c>
      <c r="E14" s="4">
        <v>45933.495390393502</v>
      </c>
      <c r="F14" s="2" t="s">
        <v>4876</v>
      </c>
      <c r="G14" s="3"/>
      <c r="H14" t="s">
        <v>3031</v>
      </c>
      <c r="I14" s="2" t="s">
        <v>3032</v>
      </c>
      <c r="J14" t="s">
        <v>3033</v>
      </c>
      <c r="K14" t="s">
        <v>3034</v>
      </c>
      <c r="L14" s="2" t="s">
        <v>4877</v>
      </c>
      <c r="M14" t="s">
        <v>4878</v>
      </c>
      <c r="N14" t="s">
        <v>4879</v>
      </c>
      <c r="O14">
        <v>10</v>
      </c>
      <c r="P14" s="2" t="s">
        <v>3035</v>
      </c>
      <c r="Q14" t="s">
        <v>3036</v>
      </c>
      <c r="R14" s="2" t="s">
        <v>3037</v>
      </c>
      <c r="S14" s="2" t="s">
        <v>3038</v>
      </c>
      <c r="T14">
        <v>111058</v>
      </c>
      <c r="U14">
        <v>1</v>
      </c>
      <c r="V14">
        <v>0</v>
      </c>
      <c r="W14" t="s">
        <v>4878</v>
      </c>
      <c r="X14" t="s">
        <v>4880</v>
      </c>
      <c r="Y14" s="3">
        <v>45933.4953882755</v>
      </c>
      <c r="AA14" t="s">
        <v>3039</v>
      </c>
      <c r="AB14" s="21">
        <v>9106018604</v>
      </c>
      <c r="AC14" s="19" t="str">
        <f>VLOOKUP($B14,Data!$A:$AK,34,0)</f>
        <v>9106018604-00028589</v>
      </c>
      <c r="AD14" s="19">
        <v>28589</v>
      </c>
      <c r="AE14" s="19" t="str">
        <f t="shared" si="0"/>
        <v>00028589</v>
      </c>
      <c r="AF14" s="19" t="str">
        <f>VLOOKUP(AC14,Data!$B:$AK,4,0)</f>
        <v>06/10/2025</v>
      </c>
      <c r="AG14" s="19" t="str">
        <f>VLOOKUP(AC14,Data!B:N,13,0)</f>
        <v>0104918404-056</v>
      </c>
      <c r="AH14" s="19" t="str">
        <f>IF(AG14="0104918404","WIN"&amp;L14,VLOOKUP(AG14,'mã win'!E:J,6,0))</f>
        <v>WIN-056</v>
      </c>
      <c r="AI14" s="19" t="str">
        <f>VLOOKUP(AG14,'mã win'!E:F,2,0)</f>
        <v>B</v>
      </c>
      <c r="AJ14" s="19" t="str">
        <f>VLOOKUP(Q14,'mã sp'!A:B,2,0)</f>
        <v>GM500</v>
      </c>
      <c r="AK14" t="str">
        <f>VLOOKUP(AC14,Data!B:G,6,0)</f>
        <v>K25TTM</v>
      </c>
      <c r="AL14" t="str">
        <f t="shared" si="1"/>
        <v>4737 WM+ HYN 71 Chợ Đường Cái</v>
      </c>
    </row>
    <row r="15" spans="1:38" x14ac:dyDescent="0.25">
      <c r="A15">
        <v>16006</v>
      </c>
      <c r="B15" s="2">
        <v>9106019055</v>
      </c>
      <c r="C15" s="3">
        <v>45933</v>
      </c>
      <c r="D15" s="3">
        <v>45942</v>
      </c>
      <c r="E15" s="4">
        <v>45933.557436955998</v>
      </c>
      <c r="F15" s="2" t="s">
        <v>4881</v>
      </c>
      <c r="G15" s="3"/>
      <c r="H15" t="s">
        <v>3031</v>
      </c>
      <c r="I15" s="2" t="s">
        <v>3032</v>
      </c>
      <c r="J15" t="s">
        <v>3033</v>
      </c>
      <c r="K15" t="s">
        <v>3034</v>
      </c>
      <c r="L15" s="2" t="s">
        <v>4882</v>
      </c>
      <c r="M15" t="s">
        <v>4883</v>
      </c>
      <c r="N15" t="s">
        <v>4884</v>
      </c>
      <c r="O15">
        <v>10</v>
      </c>
      <c r="P15" s="2" t="s">
        <v>3054</v>
      </c>
      <c r="Q15" t="s">
        <v>3055</v>
      </c>
      <c r="R15" s="2" t="s">
        <v>3056</v>
      </c>
      <c r="S15" s="2" t="s">
        <v>3038</v>
      </c>
      <c r="T15">
        <v>46000</v>
      </c>
      <c r="U15">
        <v>1</v>
      </c>
      <c r="V15">
        <v>0</v>
      </c>
      <c r="W15" t="s">
        <v>4885</v>
      </c>
      <c r="X15" t="s">
        <v>4886</v>
      </c>
      <c r="Y15" s="3">
        <v>45933.557434178198</v>
      </c>
      <c r="AA15" t="s">
        <v>3039</v>
      </c>
      <c r="AB15" s="21">
        <v>9106019055</v>
      </c>
      <c r="AC15" s="19" t="str">
        <f>VLOOKUP($B15,Data!$A:$AK,34,0)</f>
        <v>9106019055-00002233</v>
      </c>
      <c r="AD15" s="19">
        <v>2233</v>
      </c>
      <c r="AE15" s="19" t="str">
        <f t="shared" si="0"/>
        <v>00002233</v>
      </c>
      <c r="AF15" s="19" t="str">
        <f>VLOOKUP(AC15,Data!$B:$AK,4,0)</f>
        <v>04/10/2025</v>
      </c>
      <c r="AG15" s="19" t="str">
        <f>VLOOKUP(AC15,Data!B:N,13,0)</f>
        <v>0104918404-013</v>
      </c>
      <c r="AH15" s="19" t="str">
        <f>IF(AG15="0104918404","WIN"&amp;L15,VLOOKUP(AG15,'mã win'!E:J,6,0))</f>
        <v>WIN-DTP-01-013</v>
      </c>
      <c r="AI15" s="19" t="str">
        <f>VLOOKUP(AG15,'mã win'!E:F,2,0)</f>
        <v>N</v>
      </c>
      <c r="AJ15" s="19" t="str">
        <f>VLOOKUP(Q15,'mã sp'!A:B,2,0)</f>
        <v>MNH250</v>
      </c>
      <c r="AK15" t="str">
        <f>VLOOKUP(AC15,Data!B:G,6,0)</f>
        <v>K25TTM</v>
      </c>
      <c r="AL15" t="str">
        <f t="shared" si="1"/>
        <v>1632 WM VC+ DTP Sa Đéc</v>
      </c>
    </row>
    <row r="16" spans="1:38" x14ac:dyDescent="0.25">
      <c r="A16">
        <v>16007</v>
      </c>
      <c r="B16" s="2">
        <v>9106019055</v>
      </c>
      <c r="C16" s="3">
        <v>45933</v>
      </c>
      <c r="D16" s="3">
        <v>45942</v>
      </c>
      <c r="E16" s="4">
        <v>45933.557436955998</v>
      </c>
      <c r="F16" s="2" t="s">
        <v>4881</v>
      </c>
      <c r="G16" s="3"/>
      <c r="H16" t="s">
        <v>3031</v>
      </c>
      <c r="I16" s="2" t="s">
        <v>3032</v>
      </c>
      <c r="J16" t="s">
        <v>3033</v>
      </c>
      <c r="K16" t="s">
        <v>3034</v>
      </c>
      <c r="L16" s="2" t="s">
        <v>4882</v>
      </c>
      <c r="M16" t="s">
        <v>4883</v>
      </c>
      <c r="N16" t="s">
        <v>4884</v>
      </c>
      <c r="O16">
        <v>20</v>
      </c>
      <c r="P16" s="2" t="s">
        <v>3063</v>
      </c>
      <c r="Q16" t="s">
        <v>3064</v>
      </c>
      <c r="R16" s="2" t="s">
        <v>3065</v>
      </c>
      <c r="S16" s="2" t="s">
        <v>3038</v>
      </c>
      <c r="T16">
        <v>73431</v>
      </c>
      <c r="U16">
        <v>2</v>
      </c>
      <c r="V16">
        <v>0</v>
      </c>
      <c r="W16" t="s">
        <v>4885</v>
      </c>
      <c r="X16" t="s">
        <v>4886</v>
      </c>
      <c r="Y16" s="3">
        <v>45933.557434178198</v>
      </c>
      <c r="AA16" t="s">
        <v>3039</v>
      </c>
      <c r="AB16" s="21">
        <v>9106019055</v>
      </c>
      <c r="AC16" s="19" t="str">
        <f>VLOOKUP($B16,Data!$A:$AK,34,0)</f>
        <v>9106019055-00002233</v>
      </c>
      <c r="AD16" s="19">
        <v>2233</v>
      </c>
      <c r="AE16" s="19" t="str">
        <f t="shared" si="0"/>
        <v>00002233</v>
      </c>
      <c r="AF16" s="19" t="str">
        <f>VLOOKUP(AC16,Data!$B:$AK,4,0)</f>
        <v>04/10/2025</v>
      </c>
      <c r="AG16" s="19" t="str">
        <f>VLOOKUP(AC16,Data!B:N,13,0)</f>
        <v>0104918404-013</v>
      </c>
      <c r="AH16" s="19" t="str">
        <f>IF(AG16="0104918404","WIN"&amp;L16,VLOOKUP(AG16,'mã win'!E:J,6,0))</f>
        <v>WIN-DTP-01-013</v>
      </c>
      <c r="AI16" s="19" t="str">
        <f>VLOOKUP(AG16,'mã win'!E:F,2,0)</f>
        <v>N</v>
      </c>
      <c r="AJ16" s="19" t="str">
        <f>VLOOKUP(Q16,'mã sp'!A:B,2,0)</f>
        <v>CGM300</v>
      </c>
      <c r="AK16" t="str">
        <f>VLOOKUP(AC16,Data!B:G,6,0)</f>
        <v>K25TTM</v>
      </c>
      <c r="AL16" t="str">
        <f t="shared" si="1"/>
        <v>1632 WM VC+ DTP Sa Đéc</v>
      </c>
    </row>
    <row r="17" spans="1:38" x14ac:dyDescent="0.25">
      <c r="A17">
        <v>16040</v>
      </c>
      <c r="B17" s="2">
        <v>9106019600</v>
      </c>
      <c r="C17" s="3">
        <v>45933</v>
      </c>
      <c r="D17" s="3">
        <v>45933</v>
      </c>
      <c r="E17" s="4">
        <v>45933.605939502297</v>
      </c>
      <c r="F17" s="2" t="s">
        <v>4890</v>
      </c>
      <c r="G17" s="3"/>
      <c r="H17" t="s">
        <v>3031</v>
      </c>
      <c r="I17" s="2" t="s">
        <v>3032</v>
      </c>
      <c r="J17" t="s">
        <v>3033</v>
      </c>
      <c r="K17" t="s">
        <v>3034</v>
      </c>
      <c r="L17" s="2" t="s">
        <v>3506</v>
      </c>
      <c r="M17" t="s">
        <v>3507</v>
      </c>
      <c r="N17" t="s">
        <v>3508</v>
      </c>
      <c r="O17">
        <v>10</v>
      </c>
      <c r="P17" s="2" t="s">
        <v>3072</v>
      </c>
      <c r="Q17" t="s">
        <v>3073</v>
      </c>
      <c r="R17" s="2" t="s">
        <v>3074</v>
      </c>
      <c r="S17" s="2" t="s">
        <v>3038</v>
      </c>
      <c r="T17">
        <v>49500</v>
      </c>
      <c r="U17">
        <v>2</v>
      </c>
      <c r="V17">
        <v>0</v>
      </c>
      <c r="W17" t="s">
        <v>3509</v>
      </c>
      <c r="X17" t="s">
        <v>3510</v>
      </c>
      <c r="Y17" s="3">
        <v>45933.605937152803</v>
      </c>
      <c r="AA17" t="s">
        <v>3039</v>
      </c>
      <c r="AB17" s="21">
        <v>9106019600</v>
      </c>
      <c r="AC17" s="19" t="str">
        <f>VLOOKUP($B17,Data!$A:$AK,34,0)</f>
        <v>9106019600-00474949</v>
      </c>
      <c r="AD17" s="19">
        <v>474949</v>
      </c>
      <c r="AE17" s="19" t="str">
        <f t="shared" si="0"/>
        <v>00474949</v>
      </c>
      <c r="AF17" s="19" t="str">
        <f>VLOOKUP(AC17,Data!$B:$AK,4,0)</f>
        <v>04/10/2025</v>
      </c>
      <c r="AG17" s="19" t="str">
        <f>VLOOKUP(AC17,Data!B:N,13,0)</f>
        <v>0104918404-002</v>
      </c>
      <c r="AH17" s="19" t="str">
        <f>IF(AG17="0104918404","WIN"&amp;L17,VLOOKUP(AG17,'mã win'!E:J,6,0))</f>
        <v>WIN-HNI-00-002</v>
      </c>
      <c r="AI17" s="19" t="str">
        <f>VLOOKUP(AG17,'mã win'!E:F,2,0)</f>
        <v>B</v>
      </c>
      <c r="AJ17" s="19" t="str">
        <f>VLOOKUP(Q17,'mã sp'!A:B,2,0)</f>
        <v>GL250</v>
      </c>
      <c r="AK17" t="str">
        <f>VLOOKUP(AC17,Data!B:G,6,0)</f>
        <v>K25TTM</v>
      </c>
      <c r="AL17" t="str">
        <f t="shared" si="1"/>
        <v>1699 WM VMM HNI Ocean Park</v>
      </c>
    </row>
    <row r="18" spans="1:38" x14ac:dyDescent="0.25">
      <c r="A18">
        <v>16217</v>
      </c>
      <c r="B18" s="2">
        <v>9106021950</v>
      </c>
      <c r="C18" s="3">
        <v>45934</v>
      </c>
      <c r="D18" s="3">
        <v>45939</v>
      </c>
      <c r="E18" s="4">
        <v>45934.296380520798</v>
      </c>
      <c r="F18" s="2" t="s">
        <v>4892</v>
      </c>
      <c r="G18" s="3"/>
      <c r="H18" t="s">
        <v>3031</v>
      </c>
      <c r="I18" s="2" t="s">
        <v>3032</v>
      </c>
      <c r="J18" t="s">
        <v>3033</v>
      </c>
      <c r="K18" t="s">
        <v>3034</v>
      </c>
      <c r="L18" s="2" t="s">
        <v>3739</v>
      </c>
      <c r="M18" t="s">
        <v>3740</v>
      </c>
      <c r="N18" t="s">
        <v>3741</v>
      </c>
      <c r="O18">
        <v>10</v>
      </c>
      <c r="P18" s="2" t="s">
        <v>3035</v>
      </c>
      <c r="Q18" t="s">
        <v>4834</v>
      </c>
      <c r="R18" s="2" t="s">
        <v>3037</v>
      </c>
      <c r="S18" s="2" t="s">
        <v>3038</v>
      </c>
      <c r="T18">
        <v>111058</v>
      </c>
      <c r="U18">
        <v>2</v>
      </c>
      <c r="V18">
        <v>0</v>
      </c>
      <c r="W18" t="s">
        <v>3740</v>
      </c>
      <c r="X18" t="s">
        <v>3742</v>
      </c>
      <c r="Y18" s="3">
        <v>45934.296378206003</v>
      </c>
      <c r="AA18" t="s">
        <v>3039</v>
      </c>
      <c r="AB18" s="21">
        <v>9106021950</v>
      </c>
      <c r="AC18" s="19" t="str">
        <f>VLOOKUP($B18,Data!$A:$AK,34,0)</f>
        <v>9106021950-00010721</v>
      </c>
      <c r="AD18" s="19">
        <v>10721</v>
      </c>
      <c r="AE18" s="19" t="str">
        <f t="shared" si="0"/>
        <v>00010721</v>
      </c>
      <c r="AF18" s="19" t="str">
        <f>VLOOKUP(AC18,Data!$B:$AK,4,0)</f>
        <v>04/10/2025</v>
      </c>
      <c r="AG18" s="19" t="str">
        <f>VLOOKUP(AC18,Data!B:N,13,0)</f>
        <v>0104918404-059</v>
      </c>
      <c r="AH18" s="19" t="str">
        <f>IF(AG18="0104918404","WIN"&amp;L18,VLOOKUP(AG18,'mã win'!E:J,6,0))</f>
        <v>WIN-059</v>
      </c>
      <c r="AI18" s="19" t="str">
        <f>VLOOKUP(AG18,'mã win'!E:F,2,0)</f>
        <v>B</v>
      </c>
      <c r="AJ18" s="19" t="str">
        <f>VLOOKUP(Q18,'mã sp'!A:B,2,0)</f>
        <v>GM500</v>
      </c>
      <c r="AK18" t="str">
        <f>VLOOKUP(AC18,Data!B:G,6,0)</f>
        <v>K25TTM</v>
      </c>
      <c r="AL18" t="str">
        <f t="shared" si="1"/>
        <v>4714 WM+ TNN 488 Phan Đình Phùng</v>
      </c>
    </row>
    <row r="19" spans="1:38" x14ac:dyDescent="0.25">
      <c r="A19">
        <v>16218</v>
      </c>
      <c r="B19" s="2">
        <v>9106022010</v>
      </c>
      <c r="C19" s="3">
        <v>45934</v>
      </c>
      <c r="D19" s="3">
        <v>45934</v>
      </c>
      <c r="E19" s="4">
        <v>45934.300002465301</v>
      </c>
      <c r="F19" s="2" t="s">
        <v>4893</v>
      </c>
      <c r="G19" s="3"/>
      <c r="H19" t="s">
        <v>3031</v>
      </c>
      <c r="I19" s="2" t="s">
        <v>3032</v>
      </c>
      <c r="J19" t="s">
        <v>3033</v>
      </c>
      <c r="K19" t="s">
        <v>3034</v>
      </c>
      <c r="L19" s="2" t="s">
        <v>4546</v>
      </c>
      <c r="M19" t="s">
        <v>4547</v>
      </c>
      <c r="N19" t="s">
        <v>4548</v>
      </c>
      <c r="O19">
        <v>10</v>
      </c>
      <c r="P19" s="2" t="s">
        <v>3047</v>
      </c>
      <c r="Q19" t="s">
        <v>3048</v>
      </c>
      <c r="R19" s="2" t="s">
        <v>3049</v>
      </c>
      <c r="S19" s="2" t="s">
        <v>3038</v>
      </c>
      <c r="T19">
        <v>60885</v>
      </c>
      <c r="U19">
        <v>2</v>
      </c>
      <c r="V19">
        <v>0</v>
      </c>
      <c r="W19" t="s">
        <v>4547</v>
      </c>
      <c r="X19" t="s">
        <v>3652</v>
      </c>
      <c r="Y19" s="3">
        <v>45934.2999998495</v>
      </c>
      <c r="AA19" t="s">
        <v>3039</v>
      </c>
      <c r="AB19" s="21">
        <v>9106022010</v>
      </c>
      <c r="AC19" s="19" t="str">
        <f>VLOOKUP($B19,Data!$A:$AK,34,0)</f>
        <v>9106022010-00046729</v>
      </c>
      <c r="AD19" s="19">
        <v>46729</v>
      </c>
      <c r="AE19" s="19" t="str">
        <f t="shared" si="0"/>
        <v>00046729</v>
      </c>
      <c r="AF19" s="19" t="str">
        <f>VLOOKUP(AC19,Data!$B:$AK,4,0)</f>
        <v>04/10/2025</v>
      </c>
      <c r="AG19" s="19" t="str">
        <f>VLOOKUP(AC19,Data!B:N,13,0)</f>
        <v>0104918404-007</v>
      </c>
      <c r="AH19" s="19" t="str">
        <f>IF(AG19="0104918404","WIN"&amp;L19,VLOOKUP(AG19,'mã win'!E:J,6,0))</f>
        <v>WIN-QNH-00-007</v>
      </c>
      <c r="AI19" s="19" t="str">
        <f>VLOOKUP(AG19,'mã win'!E:F,2,0)</f>
        <v>B</v>
      </c>
      <c r="AJ19" s="19" t="str">
        <f>VLOOKUP(Q19,'mã sp'!A:B,2,0)</f>
        <v>CC300</v>
      </c>
      <c r="AK19" t="str">
        <f>VLOOKUP(AC19,Data!B:G,6,0)</f>
        <v>K25TTM</v>
      </c>
      <c r="AL19" t="str">
        <f t="shared" si="1"/>
        <v>5593 WM+ QNH 70 Giếng Đồn</v>
      </c>
    </row>
    <row r="20" spans="1:38" x14ac:dyDescent="0.25">
      <c r="A20">
        <v>16219</v>
      </c>
      <c r="B20" s="2">
        <v>9106022015</v>
      </c>
      <c r="C20" s="3">
        <v>45934</v>
      </c>
      <c r="D20" s="3">
        <v>45939</v>
      </c>
      <c r="E20" s="4">
        <v>45934.307973298601</v>
      </c>
      <c r="F20" s="2" t="s">
        <v>4894</v>
      </c>
      <c r="G20" s="3"/>
      <c r="H20" t="s">
        <v>3031</v>
      </c>
      <c r="I20" s="2" t="s">
        <v>3032</v>
      </c>
      <c r="J20" t="s">
        <v>3033</v>
      </c>
      <c r="K20" t="s">
        <v>3034</v>
      </c>
      <c r="L20" s="2" t="s">
        <v>3583</v>
      </c>
      <c r="M20" t="s">
        <v>3584</v>
      </c>
      <c r="N20" t="s">
        <v>3585</v>
      </c>
      <c r="O20">
        <v>10</v>
      </c>
      <c r="P20" s="2" t="s">
        <v>3035</v>
      </c>
      <c r="Q20" t="s">
        <v>4834</v>
      </c>
      <c r="R20" s="2" t="s">
        <v>3037</v>
      </c>
      <c r="S20" s="2" t="s">
        <v>3038</v>
      </c>
      <c r="T20">
        <v>111058</v>
      </c>
      <c r="U20">
        <v>1</v>
      </c>
      <c r="V20">
        <v>0</v>
      </c>
      <c r="W20" t="s">
        <v>3584</v>
      </c>
      <c r="Y20" s="3">
        <v>45934.3079705208</v>
      </c>
      <c r="AA20" t="s">
        <v>3039</v>
      </c>
      <c r="AB20" s="21">
        <v>9106022015</v>
      </c>
      <c r="AC20" s="19" t="str">
        <f>VLOOKUP($B20,Data!$A:$AK,34,0)</f>
        <v>9106022015-00036881</v>
      </c>
      <c r="AD20" s="19">
        <v>36881</v>
      </c>
      <c r="AE20" s="19" t="str">
        <f t="shared" si="0"/>
        <v>00036881</v>
      </c>
      <c r="AF20" s="19" t="str">
        <f>VLOOKUP(AC20,Data!$B:$AK,4,0)</f>
        <v>04/10/2025</v>
      </c>
      <c r="AG20" s="19" t="str">
        <f>VLOOKUP(AC20,Data!B:N,13,0)</f>
        <v>0104918404-058</v>
      </c>
      <c r="AH20" s="19" t="str">
        <f>IF(AG20="0104918404","WIN"&amp;L20,VLOOKUP(AG20,'mã win'!E:J,6,0))</f>
        <v>WIN-058</v>
      </c>
      <c r="AI20" s="19" t="str">
        <f>VLOOKUP(AG20,'mã win'!E:F,2,0)</f>
        <v>B</v>
      </c>
      <c r="AJ20" s="19" t="str">
        <f>VLOOKUP(Q20,'mã sp'!A:B,2,0)</f>
        <v>GM500</v>
      </c>
      <c r="AK20" t="str">
        <f>VLOOKUP(AC20,Data!B:G,6,0)</f>
        <v>K25TTM</v>
      </c>
      <c r="AL20" t="str">
        <f t="shared" si="1"/>
        <v>6162 WM+ NAN 82 Lý Tự Trọng</v>
      </c>
    </row>
    <row r="21" spans="1:38" x14ac:dyDescent="0.25">
      <c r="A21">
        <v>16220</v>
      </c>
      <c r="B21" s="2">
        <v>9106021982</v>
      </c>
      <c r="C21" s="3">
        <v>45934</v>
      </c>
      <c r="D21" s="3">
        <v>45934</v>
      </c>
      <c r="E21" s="4">
        <v>45934.328630752301</v>
      </c>
      <c r="F21" s="2" t="s">
        <v>4895</v>
      </c>
      <c r="G21" s="3"/>
      <c r="H21" t="s">
        <v>3031</v>
      </c>
      <c r="I21" s="2" t="s">
        <v>3032</v>
      </c>
      <c r="J21" t="s">
        <v>3033</v>
      </c>
      <c r="K21" t="s">
        <v>3034</v>
      </c>
      <c r="L21" s="2" t="s">
        <v>4870</v>
      </c>
      <c r="M21" t="s">
        <v>4871</v>
      </c>
      <c r="N21" t="s">
        <v>4872</v>
      </c>
      <c r="O21">
        <v>10</v>
      </c>
      <c r="P21" s="2" t="s">
        <v>3043</v>
      </c>
      <c r="Q21" t="s">
        <v>3044</v>
      </c>
      <c r="R21" s="2" t="s">
        <v>3045</v>
      </c>
      <c r="S21" s="2" t="s">
        <v>3038</v>
      </c>
      <c r="T21">
        <v>41150</v>
      </c>
      <c r="U21">
        <v>4</v>
      </c>
      <c r="V21">
        <v>0</v>
      </c>
      <c r="W21" t="s">
        <v>4871</v>
      </c>
      <c r="X21" t="s">
        <v>4873</v>
      </c>
      <c r="Y21" s="3">
        <v>45934.328627696799</v>
      </c>
      <c r="AA21" t="s">
        <v>3039</v>
      </c>
      <c r="AB21" s="21">
        <v>9106021982</v>
      </c>
      <c r="AC21" s="19" t="str">
        <f>VLOOKUP($B21,Data!$A:$AK,34,0)</f>
        <v>9106021982-00033058</v>
      </c>
      <c r="AD21" s="19">
        <v>33058</v>
      </c>
      <c r="AE21" s="19" t="str">
        <f t="shared" si="0"/>
        <v>00033058</v>
      </c>
      <c r="AF21" s="19" t="str">
        <f>VLOOKUP(AC21,Data!$B:$AK,4,0)</f>
        <v>04/10/2025</v>
      </c>
      <c r="AG21" s="19" t="str">
        <f>VLOOKUP(AC21,Data!B:N,13,0)</f>
        <v>0104918404-020</v>
      </c>
      <c r="AH21" s="19" t="str">
        <f>IF(AG21="0104918404","WIN"&amp;L21,VLOOKUP(AG21,'mã win'!E:J,6,0))</f>
        <v>WIN-020</v>
      </c>
      <c r="AI21" s="19" t="str">
        <f>VLOOKUP(AG21,'mã win'!E:F,2,0)</f>
        <v>B</v>
      </c>
      <c r="AJ21" s="19" t="str">
        <f>VLOOKUP(Q21,'mã sp'!A:B,2,0)</f>
        <v>GTLX250G</v>
      </c>
      <c r="AK21" t="str">
        <f>VLOOKUP(AC21,Data!B:G,6,0)</f>
        <v>K25TTM</v>
      </c>
      <c r="AL21" t="str">
        <f t="shared" si="1"/>
        <v>5663 WM+ THA 66B Phố Thiều</v>
      </c>
    </row>
    <row r="22" spans="1:38" x14ac:dyDescent="0.25">
      <c r="A22">
        <v>16221</v>
      </c>
      <c r="B22" s="2">
        <v>9106021982</v>
      </c>
      <c r="C22" s="3">
        <v>45934</v>
      </c>
      <c r="D22" s="3">
        <v>45934</v>
      </c>
      <c r="E22" s="4">
        <v>45934.328630752301</v>
      </c>
      <c r="F22" s="2" t="s">
        <v>4895</v>
      </c>
      <c r="G22" s="3"/>
      <c r="H22" t="s">
        <v>3031</v>
      </c>
      <c r="I22" s="2" t="s">
        <v>3032</v>
      </c>
      <c r="J22" t="s">
        <v>3033</v>
      </c>
      <c r="K22" t="s">
        <v>3034</v>
      </c>
      <c r="L22" s="2" t="s">
        <v>4870</v>
      </c>
      <c r="M22" t="s">
        <v>4871</v>
      </c>
      <c r="N22" t="s">
        <v>4872</v>
      </c>
      <c r="O22">
        <v>20</v>
      </c>
      <c r="P22" s="2" t="s">
        <v>3035</v>
      </c>
      <c r="Q22" t="s">
        <v>4834</v>
      </c>
      <c r="R22" s="2" t="s">
        <v>3037</v>
      </c>
      <c r="S22" s="2" t="s">
        <v>3038</v>
      </c>
      <c r="T22">
        <v>111058</v>
      </c>
      <c r="U22">
        <v>1</v>
      </c>
      <c r="V22">
        <v>0</v>
      </c>
      <c r="W22" t="s">
        <v>4871</v>
      </c>
      <c r="X22" t="s">
        <v>4873</v>
      </c>
      <c r="Y22" s="3">
        <v>45934.328627696799</v>
      </c>
      <c r="AA22" t="s">
        <v>3039</v>
      </c>
      <c r="AB22" s="21">
        <v>9106021982</v>
      </c>
      <c r="AC22" s="19" t="str">
        <f>VLOOKUP($B22,Data!$A:$AK,34,0)</f>
        <v>9106021982-00033058</v>
      </c>
      <c r="AD22" s="19">
        <v>33058</v>
      </c>
      <c r="AE22" s="19" t="str">
        <f t="shared" si="0"/>
        <v>00033058</v>
      </c>
      <c r="AF22" s="19" t="str">
        <f>VLOOKUP(AC22,Data!$B:$AK,4,0)</f>
        <v>04/10/2025</v>
      </c>
      <c r="AG22" s="19" t="str">
        <f>VLOOKUP(AC22,Data!B:N,13,0)</f>
        <v>0104918404-020</v>
      </c>
      <c r="AH22" s="19" t="str">
        <f>IF(AG22="0104918404","WIN"&amp;L22,VLOOKUP(AG22,'mã win'!E:J,6,0))</f>
        <v>WIN-020</v>
      </c>
      <c r="AI22" s="19" t="str">
        <f>VLOOKUP(AG22,'mã win'!E:F,2,0)</f>
        <v>B</v>
      </c>
      <c r="AJ22" s="19" t="str">
        <f>VLOOKUP(Q22,'mã sp'!A:B,2,0)</f>
        <v>GM500</v>
      </c>
      <c r="AK22" t="str">
        <f>VLOOKUP(AC22,Data!B:G,6,0)</f>
        <v>K25TTM</v>
      </c>
      <c r="AL22" t="str">
        <f t="shared" si="1"/>
        <v>5663 WM+ THA 66B Phố Thiều</v>
      </c>
    </row>
    <row r="23" spans="1:38" x14ac:dyDescent="0.25">
      <c r="A23">
        <v>16222</v>
      </c>
      <c r="B23" s="2">
        <v>9106022070</v>
      </c>
      <c r="C23" s="3">
        <v>45934</v>
      </c>
      <c r="D23" s="3">
        <v>45939</v>
      </c>
      <c r="E23" s="4">
        <v>45934.339258530097</v>
      </c>
      <c r="F23" s="2" t="s">
        <v>4896</v>
      </c>
      <c r="G23" s="3"/>
      <c r="H23" t="s">
        <v>3031</v>
      </c>
      <c r="I23" s="2" t="s">
        <v>3032</v>
      </c>
      <c r="J23" t="s">
        <v>3033</v>
      </c>
      <c r="K23" t="s">
        <v>3034</v>
      </c>
      <c r="L23" s="2" t="s">
        <v>4388</v>
      </c>
      <c r="M23" t="s">
        <v>4389</v>
      </c>
      <c r="N23" t="s">
        <v>4390</v>
      </c>
      <c r="O23">
        <v>10</v>
      </c>
      <c r="P23" s="2" t="s">
        <v>3035</v>
      </c>
      <c r="Q23" t="s">
        <v>4834</v>
      </c>
      <c r="R23" s="2" t="s">
        <v>3037</v>
      </c>
      <c r="S23" s="2" t="s">
        <v>3038</v>
      </c>
      <c r="T23">
        <v>111058</v>
      </c>
      <c r="U23">
        <v>1</v>
      </c>
      <c r="V23">
        <v>0</v>
      </c>
      <c r="W23" t="s">
        <v>4389</v>
      </c>
      <c r="Y23" s="3">
        <v>45934.339255555598</v>
      </c>
      <c r="AA23" t="s">
        <v>3039</v>
      </c>
      <c r="AB23" s="21">
        <v>9106022070</v>
      </c>
      <c r="AC23" s="19" t="str">
        <f>VLOOKUP($B23,Data!$A:$AK,34,0)</f>
        <v>9106022070-00034929</v>
      </c>
      <c r="AD23" s="19">
        <v>34929</v>
      </c>
      <c r="AE23" s="19" t="str">
        <f t="shared" si="0"/>
        <v>00034929</v>
      </c>
      <c r="AF23" s="19" t="str">
        <f>VLOOKUP(AC23,Data!$B:$AK,4,0)</f>
        <v>04/10/2025</v>
      </c>
      <c r="AG23" s="19" t="str">
        <f>VLOOKUP(AC23,Data!B:N,13,0)</f>
        <v>0104918404-025</v>
      </c>
      <c r="AH23" s="19" t="str">
        <f>IF(AG23="0104918404","WIN"&amp;L23,VLOOKUP(AG23,'mã win'!E:J,6,0))</f>
        <v>WIN-025</v>
      </c>
      <c r="AI23" s="19" t="str">
        <f>VLOOKUP(AG23,'mã win'!E:F,2,0)</f>
        <v>B</v>
      </c>
      <c r="AJ23" s="19" t="str">
        <f>VLOOKUP(Q23,'mã sp'!A:B,2,0)</f>
        <v>GM500</v>
      </c>
      <c r="AK23" t="str">
        <f>VLOOKUP(AC23,Data!B:G,6,0)</f>
        <v>K25TTM</v>
      </c>
      <c r="AL23" t="str">
        <f t="shared" si="1"/>
        <v>2AZ0 WM+ HPG 235B Văn Cao, Đằng Lâm</v>
      </c>
    </row>
    <row r="24" spans="1:38" x14ac:dyDescent="0.25">
      <c r="A24">
        <v>16223</v>
      </c>
      <c r="B24" s="2">
        <v>9106022098</v>
      </c>
      <c r="C24" s="3">
        <v>45934</v>
      </c>
      <c r="D24" s="3">
        <v>45934</v>
      </c>
      <c r="E24" s="4">
        <v>45934.347774536996</v>
      </c>
      <c r="F24" s="2" t="s">
        <v>4897</v>
      </c>
      <c r="G24" s="3"/>
      <c r="H24" t="s">
        <v>3031</v>
      </c>
      <c r="I24" s="2" t="s">
        <v>3032</v>
      </c>
      <c r="J24" t="s">
        <v>3033</v>
      </c>
      <c r="K24" t="s">
        <v>3034</v>
      </c>
      <c r="L24" s="2" t="s">
        <v>4898</v>
      </c>
      <c r="M24" t="s">
        <v>4899</v>
      </c>
      <c r="N24" t="s">
        <v>4900</v>
      </c>
      <c r="O24">
        <v>10</v>
      </c>
      <c r="P24" s="2" t="s">
        <v>3035</v>
      </c>
      <c r="Q24" t="s">
        <v>4834</v>
      </c>
      <c r="R24" s="2" t="s">
        <v>3037</v>
      </c>
      <c r="S24" s="2" t="s">
        <v>3038</v>
      </c>
      <c r="T24">
        <v>111058</v>
      </c>
      <c r="U24">
        <v>1</v>
      </c>
      <c r="V24">
        <v>0</v>
      </c>
      <c r="W24" t="s">
        <v>4899</v>
      </c>
      <c r="X24" t="s">
        <v>3046</v>
      </c>
      <c r="Y24" s="3">
        <v>45934.347771643501</v>
      </c>
      <c r="AA24" t="s">
        <v>3039</v>
      </c>
      <c r="AB24" s="21">
        <v>9106022098</v>
      </c>
      <c r="AC24" s="19" t="str">
        <f>VLOOKUP($B24,Data!$A:$AK,34,0)</f>
        <v>9106022098-00475010</v>
      </c>
      <c r="AD24" s="19">
        <v>475010</v>
      </c>
      <c r="AE24" s="19" t="str">
        <f t="shared" si="0"/>
        <v>00475010</v>
      </c>
      <c r="AF24" s="19" t="str">
        <f>VLOOKUP(AC24,Data!$B:$AK,4,0)</f>
        <v>04/10/2025</v>
      </c>
      <c r="AG24" s="19" t="str">
        <f>VLOOKUP(AC24,Data!B:N,13,0)</f>
        <v>0104918404-002</v>
      </c>
      <c r="AH24" s="19" t="str">
        <f>IF(AG24="0104918404","WIN"&amp;L24,VLOOKUP(AG24,'mã win'!E:J,6,0))</f>
        <v>WIN-HNI-00-002</v>
      </c>
      <c r="AI24" s="19" t="str">
        <f>VLOOKUP(AG24,'mã win'!E:F,2,0)</f>
        <v>B</v>
      </c>
      <c r="AJ24" s="19" t="str">
        <f>VLOOKUP(Q24,'mã sp'!A:B,2,0)</f>
        <v>GM500</v>
      </c>
      <c r="AK24" t="str">
        <f>VLOOKUP(AC24,Data!B:G,6,0)</f>
        <v>K25TTM</v>
      </c>
      <c r="AL24" t="str">
        <f t="shared" si="1"/>
        <v>2220 WM+ HNI 166 Kim Hoa</v>
      </c>
    </row>
    <row r="25" spans="1:38" x14ac:dyDescent="0.25">
      <c r="A25">
        <v>16224</v>
      </c>
      <c r="B25" s="2">
        <v>9106022098</v>
      </c>
      <c r="C25" s="3">
        <v>45934</v>
      </c>
      <c r="D25" s="3">
        <v>45934</v>
      </c>
      <c r="E25" s="4">
        <v>45934.347774536996</v>
      </c>
      <c r="F25" s="2" t="s">
        <v>4897</v>
      </c>
      <c r="G25" s="3"/>
      <c r="H25" t="s">
        <v>3031</v>
      </c>
      <c r="I25" s="2" t="s">
        <v>3032</v>
      </c>
      <c r="J25" t="s">
        <v>3033</v>
      </c>
      <c r="K25" t="s">
        <v>3034</v>
      </c>
      <c r="L25" s="2" t="s">
        <v>4898</v>
      </c>
      <c r="M25" t="s">
        <v>4899</v>
      </c>
      <c r="N25" t="s">
        <v>4900</v>
      </c>
      <c r="O25">
        <v>20</v>
      </c>
      <c r="P25" s="2" t="s">
        <v>3080</v>
      </c>
      <c r="Q25" t="s">
        <v>3081</v>
      </c>
      <c r="R25" s="2" t="s">
        <v>3082</v>
      </c>
      <c r="S25" s="2" t="s">
        <v>3038</v>
      </c>
      <c r="T25">
        <v>70950</v>
      </c>
      <c r="U25">
        <v>1</v>
      </c>
      <c r="V25">
        <v>0</v>
      </c>
      <c r="W25" t="s">
        <v>4899</v>
      </c>
      <c r="X25" t="s">
        <v>3046</v>
      </c>
      <c r="Y25" s="3">
        <v>45934.347771643501</v>
      </c>
      <c r="AA25" t="s">
        <v>3039</v>
      </c>
      <c r="AB25" s="21">
        <v>9106022098</v>
      </c>
      <c r="AC25" s="19" t="str">
        <f>VLOOKUP($B25,Data!$A:$AK,34,0)</f>
        <v>9106022098-00475010</v>
      </c>
      <c r="AD25" s="19">
        <v>475010</v>
      </c>
      <c r="AE25" s="19" t="str">
        <f t="shared" si="0"/>
        <v>00475010</v>
      </c>
      <c r="AF25" s="19" t="str">
        <f>VLOOKUP(AC25,Data!$B:$AK,4,0)</f>
        <v>04/10/2025</v>
      </c>
      <c r="AG25" s="19" t="str">
        <f>VLOOKUP(AC25,Data!B:N,13,0)</f>
        <v>0104918404-002</v>
      </c>
      <c r="AH25" s="19" t="str">
        <f>IF(AG25="0104918404","WIN"&amp;L25,VLOOKUP(AG25,'mã win'!E:J,6,0))</f>
        <v>WIN-HNI-00-002</v>
      </c>
      <c r="AI25" s="19" t="str">
        <f>VLOOKUP(AG25,'mã win'!E:F,2,0)</f>
        <v>B</v>
      </c>
      <c r="AJ25" s="19" t="str">
        <f>VLOOKUP(Q25,'mã sp'!A:B,2,0)</f>
        <v>CN300</v>
      </c>
      <c r="AK25" t="str">
        <f>VLOOKUP(AC25,Data!B:G,6,0)</f>
        <v>K25TTM</v>
      </c>
      <c r="AL25" t="str">
        <f t="shared" si="1"/>
        <v>2220 WM+ HNI 166 Kim Hoa</v>
      </c>
    </row>
    <row r="26" spans="1:38" x14ac:dyDescent="0.25">
      <c r="A26">
        <v>16225</v>
      </c>
      <c r="B26" s="2">
        <v>9106022107</v>
      </c>
      <c r="C26" s="3">
        <v>45934</v>
      </c>
      <c r="D26" s="3">
        <v>45941</v>
      </c>
      <c r="E26" s="4">
        <v>45934.348375312497</v>
      </c>
      <c r="F26" s="2" t="s">
        <v>4901</v>
      </c>
      <c r="G26" s="3"/>
      <c r="H26" t="s">
        <v>3031</v>
      </c>
      <c r="I26" s="2" t="s">
        <v>3032</v>
      </c>
      <c r="J26" t="s">
        <v>3033</v>
      </c>
      <c r="K26" t="s">
        <v>3034</v>
      </c>
      <c r="L26" s="2" t="s">
        <v>3514</v>
      </c>
      <c r="M26" t="s">
        <v>3515</v>
      </c>
      <c r="N26" t="s">
        <v>3516</v>
      </c>
      <c r="O26">
        <v>10</v>
      </c>
      <c r="P26" s="2" t="s">
        <v>3035</v>
      </c>
      <c r="Q26" t="s">
        <v>4834</v>
      </c>
      <c r="R26" s="2" t="s">
        <v>3037</v>
      </c>
      <c r="S26" s="2" t="s">
        <v>3038</v>
      </c>
      <c r="T26">
        <v>111058</v>
      </c>
      <c r="U26">
        <v>2</v>
      </c>
      <c r="V26">
        <v>0</v>
      </c>
      <c r="W26" t="s">
        <v>3515</v>
      </c>
      <c r="Y26" s="3">
        <v>45934.348373611101</v>
      </c>
      <c r="AA26" t="s">
        <v>3039</v>
      </c>
      <c r="AB26" s="21">
        <v>9106022107</v>
      </c>
      <c r="AC26" s="19" t="str">
        <f>VLOOKUP($B26,Data!$A:$AK,34,0)</f>
        <v>9106022107-00008053</v>
      </c>
      <c r="AD26" s="19">
        <v>8053</v>
      </c>
      <c r="AE26" s="19" t="str">
        <f t="shared" si="0"/>
        <v>00008053</v>
      </c>
      <c r="AF26" s="19" t="str">
        <f>VLOOKUP(AC26,Data!$B:$AK,4,0)</f>
        <v>04/10/2025</v>
      </c>
      <c r="AG26" s="19" t="str">
        <f>VLOOKUP(AC26,Data!B:N,13,0)</f>
        <v>0104918404-064</v>
      </c>
      <c r="AH26" s="19" t="str">
        <f>IF(AG26="0104918404","WIN"&amp;L26,VLOOKUP(AG26,'mã win'!E:J,6,0))</f>
        <v>WIN-064</v>
      </c>
      <c r="AI26" s="19" t="str">
        <f>VLOOKUP(AG26,'mã win'!E:F,2,0)</f>
        <v>B</v>
      </c>
      <c r="AJ26" s="19" t="str">
        <f>VLOOKUP(Q26,'mã sp'!A:B,2,0)</f>
        <v>GM500</v>
      </c>
      <c r="AK26" t="str">
        <f>VLOOKUP(AC26,Data!B:G,6,0)</f>
        <v>K25TTM</v>
      </c>
      <c r="AL26" t="str">
        <f t="shared" si="1"/>
        <v>5724 WM+ NDH 5 Phan Đình Phùng</v>
      </c>
    </row>
    <row r="27" spans="1:38" x14ac:dyDescent="0.25">
      <c r="A27">
        <v>16226</v>
      </c>
      <c r="B27" s="2">
        <v>9106022107</v>
      </c>
      <c r="C27" s="3">
        <v>45934</v>
      </c>
      <c r="D27" s="3">
        <v>45941</v>
      </c>
      <c r="E27" s="4">
        <v>45934.348375312497</v>
      </c>
      <c r="F27" s="2" t="s">
        <v>4901</v>
      </c>
      <c r="G27" s="3"/>
      <c r="H27" t="s">
        <v>3031</v>
      </c>
      <c r="I27" s="2" t="s">
        <v>3032</v>
      </c>
      <c r="J27" t="s">
        <v>3033</v>
      </c>
      <c r="K27" t="s">
        <v>3034</v>
      </c>
      <c r="L27" s="2" t="s">
        <v>3514</v>
      </c>
      <c r="M27" t="s">
        <v>3515</v>
      </c>
      <c r="N27" t="s">
        <v>3516</v>
      </c>
      <c r="O27">
        <v>20</v>
      </c>
      <c r="P27" s="2" t="s">
        <v>3043</v>
      </c>
      <c r="Q27" t="s">
        <v>3044</v>
      </c>
      <c r="R27" s="2" t="s">
        <v>3045</v>
      </c>
      <c r="S27" s="2" t="s">
        <v>3038</v>
      </c>
      <c r="T27">
        <v>41150</v>
      </c>
      <c r="U27">
        <v>1</v>
      </c>
      <c r="V27">
        <v>0</v>
      </c>
      <c r="W27" t="s">
        <v>3515</v>
      </c>
      <c r="Y27" s="3">
        <v>45934.348373611101</v>
      </c>
      <c r="AA27" t="s">
        <v>3039</v>
      </c>
      <c r="AB27" s="21">
        <v>9106022107</v>
      </c>
      <c r="AC27" s="19" t="str">
        <f>VLOOKUP($B27,Data!$A:$AK,34,0)</f>
        <v>9106022107-00008053</v>
      </c>
      <c r="AD27" s="19">
        <v>8053</v>
      </c>
      <c r="AE27" s="19" t="str">
        <f t="shared" si="0"/>
        <v>00008053</v>
      </c>
      <c r="AF27" s="19" t="str">
        <f>VLOOKUP(AC27,Data!$B:$AK,4,0)</f>
        <v>04/10/2025</v>
      </c>
      <c r="AG27" s="19" t="str">
        <f>VLOOKUP(AC27,Data!B:N,13,0)</f>
        <v>0104918404-064</v>
      </c>
      <c r="AH27" s="19" t="str">
        <f>IF(AG27="0104918404","WIN"&amp;L27,VLOOKUP(AG27,'mã win'!E:J,6,0))</f>
        <v>WIN-064</v>
      </c>
      <c r="AI27" s="19" t="str">
        <f>VLOOKUP(AG27,'mã win'!E:F,2,0)</f>
        <v>B</v>
      </c>
      <c r="AJ27" s="19" t="str">
        <f>VLOOKUP(Q27,'mã sp'!A:B,2,0)</f>
        <v>GTLX250G</v>
      </c>
      <c r="AK27" t="str">
        <f>VLOOKUP(AC27,Data!B:G,6,0)</f>
        <v>K25TTM</v>
      </c>
      <c r="AL27" t="str">
        <f t="shared" si="1"/>
        <v>5724 WM+ NDH 5 Phan Đình Phùng</v>
      </c>
    </row>
    <row r="28" spans="1:38" x14ac:dyDescent="0.25">
      <c r="A28">
        <v>16227</v>
      </c>
      <c r="B28" s="2">
        <v>9106022119</v>
      </c>
      <c r="C28" s="3">
        <v>45934</v>
      </c>
      <c r="D28" s="3">
        <v>45939</v>
      </c>
      <c r="E28" s="4">
        <v>45934.3524189815</v>
      </c>
      <c r="F28" s="2" t="s">
        <v>4902</v>
      </c>
      <c r="G28" s="3"/>
      <c r="H28" t="s">
        <v>3031</v>
      </c>
      <c r="I28" s="2" t="s">
        <v>3032</v>
      </c>
      <c r="J28" t="s">
        <v>3033</v>
      </c>
      <c r="K28" t="s">
        <v>3034</v>
      </c>
      <c r="L28" s="2" t="s">
        <v>4789</v>
      </c>
      <c r="M28" t="s">
        <v>4790</v>
      </c>
      <c r="N28" t="s">
        <v>4791</v>
      </c>
      <c r="O28">
        <v>10</v>
      </c>
      <c r="P28" s="2" t="s">
        <v>3035</v>
      </c>
      <c r="Q28" t="s">
        <v>4834</v>
      </c>
      <c r="R28" s="2" t="s">
        <v>3037</v>
      </c>
      <c r="S28" s="2" t="s">
        <v>3038</v>
      </c>
      <c r="T28">
        <v>111058</v>
      </c>
      <c r="U28">
        <v>1</v>
      </c>
      <c r="V28">
        <v>0</v>
      </c>
      <c r="W28" t="s">
        <v>4790</v>
      </c>
      <c r="X28" t="s">
        <v>4792</v>
      </c>
      <c r="Y28" s="3">
        <v>45934.352416006899</v>
      </c>
      <c r="AA28" t="s">
        <v>3039</v>
      </c>
      <c r="AB28" s="21">
        <v>9106022119</v>
      </c>
      <c r="AC28" s="19" t="str">
        <f>VLOOKUP($B28,Data!$A:$AK,34,0)</f>
        <v>9106022119-00018490</v>
      </c>
      <c r="AD28" s="19">
        <v>18490</v>
      </c>
      <c r="AE28" s="19" t="str">
        <f t="shared" si="0"/>
        <v>00018490</v>
      </c>
      <c r="AF28" s="19" t="str">
        <f>VLOOKUP(AC28,Data!$B:$AK,4,0)</f>
        <v>04/10/2025</v>
      </c>
      <c r="AG28" s="19" t="str">
        <f>VLOOKUP(AC28,Data!B:N,13,0)</f>
        <v>0104918404-031</v>
      </c>
      <c r="AH28" s="19" t="str">
        <f>IF(AG28="0104918404","WIN"&amp;L28,VLOOKUP(AG28,'mã win'!E:J,6,0))</f>
        <v>WIN-031</v>
      </c>
      <c r="AI28" s="19" t="str">
        <f>VLOOKUP(AG28,'mã win'!E:F,2,0)</f>
        <v>B</v>
      </c>
      <c r="AJ28" s="19" t="str">
        <f>VLOOKUP(Q28,'mã sp'!A:B,2,0)</f>
        <v>GM500</v>
      </c>
      <c r="AK28" t="str">
        <f>VLOOKUP(AC28,Data!B:G,6,0)</f>
        <v>K25TTM</v>
      </c>
      <c r="AL28" t="str">
        <f t="shared" si="1"/>
        <v>4642 WM+ BNH 28 TT Chờ</v>
      </c>
    </row>
    <row r="29" spans="1:38" x14ac:dyDescent="0.25">
      <c r="A29">
        <v>16228</v>
      </c>
      <c r="B29" s="2">
        <v>9106022100</v>
      </c>
      <c r="C29" s="3">
        <v>45934</v>
      </c>
      <c r="D29" s="3">
        <v>45939</v>
      </c>
      <c r="E29" s="4">
        <v>45934.3543706829</v>
      </c>
      <c r="F29" s="2" t="s">
        <v>4903</v>
      </c>
      <c r="G29" s="3"/>
      <c r="H29" t="s">
        <v>3031</v>
      </c>
      <c r="I29" s="2" t="s">
        <v>3032</v>
      </c>
      <c r="J29" t="s">
        <v>3033</v>
      </c>
      <c r="K29" t="s">
        <v>3034</v>
      </c>
      <c r="L29" s="2" t="s">
        <v>4221</v>
      </c>
      <c r="M29" t="s">
        <v>4222</v>
      </c>
      <c r="N29" t="s">
        <v>4223</v>
      </c>
      <c r="O29">
        <v>10</v>
      </c>
      <c r="P29" s="2" t="s">
        <v>3035</v>
      </c>
      <c r="Q29" t="s">
        <v>4834</v>
      </c>
      <c r="R29" s="2" t="s">
        <v>3037</v>
      </c>
      <c r="S29" s="2" t="s">
        <v>3038</v>
      </c>
      <c r="T29">
        <v>111058</v>
      </c>
      <c r="U29">
        <v>2</v>
      </c>
      <c r="V29">
        <v>0</v>
      </c>
      <c r="W29" t="s">
        <v>4222</v>
      </c>
      <c r="X29" t="s">
        <v>3046</v>
      </c>
      <c r="Y29" s="3">
        <v>45934.354376192103</v>
      </c>
      <c r="Z29" t="s">
        <v>4904</v>
      </c>
      <c r="AA29" t="s">
        <v>3039</v>
      </c>
      <c r="AB29" s="21">
        <v>9106022100</v>
      </c>
      <c r="AC29" s="19" t="str">
        <f>VLOOKUP($B29,Data!$A:$AK,34,0)</f>
        <v>9106022100-00475011</v>
      </c>
      <c r="AD29" s="19">
        <v>475011</v>
      </c>
      <c r="AE29" s="19" t="str">
        <f t="shared" si="0"/>
        <v>00475011</v>
      </c>
      <c r="AF29" s="19" t="str">
        <f>VLOOKUP(AC29,Data!$B:$AK,4,0)</f>
        <v>04/10/2025</v>
      </c>
      <c r="AG29" s="19" t="str">
        <f>VLOOKUP(AC29,Data!B:N,13,0)</f>
        <v>0104918404-002</v>
      </c>
      <c r="AH29" s="19" t="str">
        <f>IF(AG29="0104918404","WIN"&amp;L29,VLOOKUP(AG29,'mã win'!E:J,6,0))</f>
        <v>WIN-HNI-00-002</v>
      </c>
      <c r="AI29" s="19" t="str">
        <f>VLOOKUP(AG29,'mã win'!E:F,2,0)</f>
        <v>B</v>
      </c>
      <c r="AJ29" s="19" t="str">
        <f>VLOOKUP(Q29,'mã sp'!A:B,2,0)</f>
        <v>GM500</v>
      </c>
      <c r="AK29" t="str">
        <f>VLOOKUP(AC29,Data!B:G,6,0)</f>
        <v>K25TTM</v>
      </c>
      <c r="AL29" t="str">
        <f t="shared" si="1"/>
        <v>4122 WM+ HNI Lỗ Khê</v>
      </c>
    </row>
    <row r="30" spans="1:38" x14ac:dyDescent="0.25">
      <c r="A30">
        <v>16229</v>
      </c>
      <c r="B30" s="2">
        <v>9106022126</v>
      </c>
      <c r="C30" s="3">
        <v>45934</v>
      </c>
      <c r="D30" s="3">
        <v>45939</v>
      </c>
      <c r="E30" s="4">
        <v>45934.362291053199</v>
      </c>
      <c r="F30" s="2" t="s">
        <v>4905</v>
      </c>
      <c r="G30" s="3"/>
      <c r="H30" t="s">
        <v>3031</v>
      </c>
      <c r="I30" s="2" t="s">
        <v>3032</v>
      </c>
      <c r="J30" t="s">
        <v>3033</v>
      </c>
      <c r="K30" t="s">
        <v>3034</v>
      </c>
      <c r="L30" s="2" t="s">
        <v>3152</v>
      </c>
      <c r="M30" t="s">
        <v>3153</v>
      </c>
      <c r="N30" t="s">
        <v>3154</v>
      </c>
      <c r="O30">
        <v>10</v>
      </c>
      <c r="P30" s="2" t="s">
        <v>3035</v>
      </c>
      <c r="Q30" t="s">
        <v>4834</v>
      </c>
      <c r="R30" s="2" t="s">
        <v>3037</v>
      </c>
      <c r="S30" s="2" t="s">
        <v>3038</v>
      </c>
      <c r="T30">
        <v>111058</v>
      </c>
      <c r="U30">
        <v>1</v>
      </c>
      <c r="V30">
        <v>0</v>
      </c>
      <c r="W30" t="s">
        <v>3153</v>
      </c>
      <c r="Y30" s="3">
        <v>45934.362289317098</v>
      </c>
      <c r="AA30" t="s">
        <v>3039</v>
      </c>
      <c r="AB30" s="21">
        <v>9106022126</v>
      </c>
      <c r="AC30" s="19" t="str">
        <f>VLOOKUP($B30,Data!$A:$AK,34,0)</f>
        <v>9106022126-00011143</v>
      </c>
      <c r="AD30" s="19">
        <v>11143</v>
      </c>
      <c r="AE30" s="19" t="str">
        <f t="shared" si="0"/>
        <v>00011143</v>
      </c>
      <c r="AF30" s="19" t="str">
        <f>VLOOKUP(AC30,Data!$B:$AK,4,0)</f>
        <v>04/10/2025</v>
      </c>
      <c r="AG30" s="19" t="str">
        <f>VLOOKUP(AC30,Data!B:N,13,0)</f>
        <v>0104918404-029</v>
      </c>
      <c r="AH30" s="19" t="str">
        <f>IF(AG30="0104918404","WIN"&amp;L30,VLOOKUP(AG30,'mã win'!E:J,6,0))</f>
        <v>WIN-029</v>
      </c>
      <c r="AI30" s="19" t="str">
        <f>VLOOKUP(AG30,'mã win'!E:F,2,0)</f>
        <v>B</v>
      </c>
      <c r="AJ30" s="19" t="str">
        <f>VLOOKUP(Q30,'mã sp'!A:B,2,0)</f>
        <v>GM500</v>
      </c>
      <c r="AK30" t="str">
        <f>VLOOKUP(AC30,Data!B:G,6,0)</f>
        <v>K25TTM</v>
      </c>
      <c r="AL30" t="str">
        <f t="shared" si="1"/>
        <v>2AIS WM+ VPC TDP Then, TT Tam Sơn</v>
      </c>
    </row>
    <row r="31" spans="1:38" x14ac:dyDescent="0.25">
      <c r="A31">
        <v>16230</v>
      </c>
      <c r="B31" s="2">
        <v>9106022177</v>
      </c>
      <c r="C31" s="3">
        <v>45934</v>
      </c>
      <c r="D31" s="3">
        <v>45939</v>
      </c>
      <c r="E31" s="4">
        <v>45934.3661621875</v>
      </c>
      <c r="F31" s="2" t="s">
        <v>4906</v>
      </c>
      <c r="G31" s="3"/>
      <c r="H31" t="s">
        <v>3031</v>
      </c>
      <c r="I31" s="2" t="s">
        <v>3032</v>
      </c>
      <c r="J31" t="s">
        <v>3033</v>
      </c>
      <c r="K31" t="s">
        <v>3034</v>
      </c>
      <c r="L31" s="2" t="s">
        <v>4594</v>
      </c>
      <c r="M31" t="s">
        <v>4595</v>
      </c>
      <c r="N31" t="s">
        <v>4596</v>
      </c>
      <c r="O31">
        <v>10</v>
      </c>
      <c r="P31" s="2" t="s">
        <v>3063</v>
      </c>
      <c r="Q31" t="s">
        <v>4891</v>
      </c>
      <c r="R31" s="2" t="s">
        <v>3065</v>
      </c>
      <c r="S31" s="2" t="s">
        <v>3038</v>
      </c>
      <c r="T31">
        <v>73431</v>
      </c>
      <c r="U31">
        <v>1</v>
      </c>
      <c r="V31">
        <v>0</v>
      </c>
      <c r="W31" t="s">
        <v>4595</v>
      </c>
      <c r="X31" t="s">
        <v>4597</v>
      </c>
      <c r="Y31" s="3">
        <v>45934.366159224497</v>
      </c>
      <c r="AA31" t="s">
        <v>3039</v>
      </c>
      <c r="AB31" s="21">
        <v>9106022177</v>
      </c>
      <c r="AC31" s="19" t="str">
        <f>VLOOKUP($B31,Data!$A:$AK,34,0)</f>
        <v>9106022177-00475031</v>
      </c>
      <c r="AD31" s="19">
        <v>475031</v>
      </c>
      <c r="AE31" s="19" t="str">
        <f t="shared" si="0"/>
        <v>00475031</v>
      </c>
      <c r="AF31" s="19" t="str">
        <f>VLOOKUP(AC31,Data!$B:$AK,4,0)</f>
        <v>04/10/2025</v>
      </c>
      <c r="AG31" s="19" t="str">
        <f>VLOOKUP(AC31,Data!B:N,13,0)</f>
        <v>0104918404-002</v>
      </c>
      <c r="AH31" s="19" t="str">
        <f>IF(AG31="0104918404","WIN"&amp;L31,VLOOKUP(AG31,'mã win'!E:J,6,0))</f>
        <v>WIN-HNI-00-002</v>
      </c>
      <c r="AI31" s="19" t="str">
        <f>VLOOKUP(AG31,'mã win'!E:F,2,0)</f>
        <v>B</v>
      </c>
      <c r="AJ31" s="19" t="str">
        <f>VLOOKUP(Q31,'mã sp'!A:B,2,0)</f>
        <v>CGM300</v>
      </c>
      <c r="AK31" t="str">
        <f>VLOOKUP(AC31,Data!B:G,6,0)</f>
        <v>K25TTM</v>
      </c>
      <c r="AL31" t="str">
        <f t="shared" si="1"/>
        <v>5681 WM+ HNI 73 Vũ Ngọc Phan</v>
      </c>
    </row>
    <row r="32" spans="1:38" x14ac:dyDescent="0.25">
      <c r="A32">
        <v>16231</v>
      </c>
      <c r="B32" s="2">
        <v>9106022182</v>
      </c>
      <c r="C32" s="3">
        <v>45934</v>
      </c>
      <c r="D32" s="3">
        <v>45934</v>
      </c>
      <c r="E32" s="4">
        <v>45934.377303240697</v>
      </c>
      <c r="F32" s="2" t="s">
        <v>4907</v>
      </c>
      <c r="G32" s="3"/>
      <c r="H32" t="s">
        <v>3031</v>
      </c>
      <c r="I32" s="2" t="s">
        <v>3032</v>
      </c>
      <c r="J32" t="s">
        <v>3033</v>
      </c>
      <c r="K32" t="s">
        <v>3034</v>
      </c>
      <c r="L32" s="2" t="s">
        <v>4014</v>
      </c>
      <c r="M32" t="s">
        <v>4015</v>
      </c>
      <c r="N32" t="s">
        <v>4016</v>
      </c>
      <c r="O32">
        <v>10</v>
      </c>
      <c r="P32" s="2" t="s">
        <v>3080</v>
      </c>
      <c r="Q32" t="s">
        <v>3081</v>
      </c>
      <c r="R32" s="2" t="s">
        <v>3082</v>
      </c>
      <c r="S32" s="2" t="s">
        <v>3038</v>
      </c>
      <c r="T32">
        <v>70950</v>
      </c>
      <c r="U32">
        <v>4</v>
      </c>
      <c r="V32">
        <v>0</v>
      </c>
      <c r="W32" t="s">
        <v>4015</v>
      </c>
      <c r="X32" t="s">
        <v>4017</v>
      </c>
      <c r="Y32" s="3">
        <v>45934.377299918997</v>
      </c>
      <c r="AA32" t="s">
        <v>3039</v>
      </c>
      <c r="AB32" s="21">
        <v>9106022182</v>
      </c>
      <c r="AC32" s="19" t="str">
        <f>VLOOKUP($B32,Data!$A:$AK,34,0)</f>
        <v>9106022182-00034933</v>
      </c>
      <c r="AD32" s="19">
        <v>34933</v>
      </c>
      <c r="AE32" s="19" t="str">
        <f t="shared" si="0"/>
        <v>00034933</v>
      </c>
      <c r="AF32" s="19" t="str">
        <f>VLOOKUP(AC32,Data!$B:$AK,4,0)</f>
        <v>04/10/2025</v>
      </c>
      <c r="AG32" s="19" t="str">
        <f>VLOOKUP(AC32,Data!B:N,13,0)</f>
        <v>0104918404-025</v>
      </c>
      <c r="AH32" s="19" t="str">
        <f>IF(AG32="0104918404","WIN"&amp;L32,VLOOKUP(AG32,'mã win'!E:J,6,0))</f>
        <v>WIN-025</v>
      </c>
      <c r="AI32" s="19" t="str">
        <f>VLOOKUP(AG32,'mã win'!E:F,2,0)</f>
        <v>B</v>
      </c>
      <c r="AJ32" s="19" t="str">
        <f>VLOOKUP(Q32,'mã sp'!A:B,2,0)</f>
        <v>CN300</v>
      </c>
      <c r="AK32" t="str">
        <f>VLOOKUP(AC32,Data!B:G,6,0)</f>
        <v>K25TTM</v>
      </c>
      <c r="AL32" t="str">
        <f t="shared" si="1"/>
        <v>2859 WM+ HPG 231B Trần Nguyên Hãn</v>
      </c>
    </row>
    <row r="33" spans="1:38" x14ac:dyDescent="0.25">
      <c r="A33">
        <v>16232</v>
      </c>
      <c r="B33" s="2">
        <v>9106022227</v>
      </c>
      <c r="C33" s="3">
        <v>45934</v>
      </c>
      <c r="D33" s="3">
        <v>45939</v>
      </c>
      <c r="E33" s="4">
        <v>45934.382133217601</v>
      </c>
      <c r="F33" s="2" t="s">
        <v>4908</v>
      </c>
      <c r="G33" s="3"/>
      <c r="H33" t="s">
        <v>3031</v>
      </c>
      <c r="I33" s="2" t="s">
        <v>3032</v>
      </c>
      <c r="J33" t="s">
        <v>3033</v>
      </c>
      <c r="K33" t="s">
        <v>3034</v>
      </c>
      <c r="L33" s="2" t="s">
        <v>3210</v>
      </c>
      <c r="M33" t="s">
        <v>3211</v>
      </c>
      <c r="N33" t="s">
        <v>3212</v>
      </c>
      <c r="O33">
        <v>10</v>
      </c>
      <c r="P33" s="2" t="s">
        <v>3063</v>
      </c>
      <c r="Q33" t="s">
        <v>4891</v>
      </c>
      <c r="R33" s="2" t="s">
        <v>3065</v>
      </c>
      <c r="S33" s="2" t="s">
        <v>3038</v>
      </c>
      <c r="T33">
        <v>73431</v>
      </c>
      <c r="U33">
        <v>1</v>
      </c>
      <c r="V33">
        <v>0</v>
      </c>
      <c r="W33" t="s">
        <v>3211</v>
      </c>
      <c r="Y33" s="3">
        <v>45934.382130127298</v>
      </c>
      <c r="Z33" t="s">
        <v>4909</v>
      </c>
      <c r="AA33" t="s">
        <v>3039</v>
      </c>
      <c r="AB33" s="21">
        <v>9106022227</v>
      </c>
      <c r="AC33" s="19" t="str">
        <f>VLOOKUP($B33,Data!$A:$AK,34,0)</f>
        <v>9106022227-00475054</v>
      </c>
      <c r="AD33" s="19">
        <v>475054</v>
      </c>
      <c r="AE33" s="19" t="str">
        <f t="shared" si="0"/>
        <v>00475054</v>
      </c>
      <c r="AF33" s="19" t="str">
        <f>VLOOKUP(AC33,Data!$B:$AK,4,0)</f>
        <v>04/10/2025</v>
      </c>
      <c r="AG33" s="19" t="str">
        <f>VLOOKUP(AC33,Data!B:N,13,0)</f>
        <v>0104918404-002</v>
      </c>
      <c r="AH33" s="19" t="str">
        <f>IF(AG33="0104918404","WIN"&amp;L33,VLOOKUP(AG33,'mã win'!E:J,6,0))</f>
        <v>WIN-HNI-00-002</v>
      </c>
      <c r="AI33" s="19" t="str">
        <f>VLOOKUP(AG33,'mã win'!E:F,2,0)</f>
        <v>B</v>
      </c>
      <c r="AJ33" s="19" t="str">
        <f>VLOOKUP(Q33,'mã sp'!A:B,2,0)</f>
        <v>CGM300</v>
      </c>
      <c r="AK33" t="str">
        <f>VLOOKUP(AC33,Data!B:G,6,0)</f>
        <v>K25TTM</v>
      </c>
      <c r="AL33" t="str">
        <f t="shared" si="1"/>
        <v>2AV1 WM+ HNI Vân Côn, Hoài Đức</v>
      </c>
    </row>
    <row r="34" spans="1:38" x14ac:dyDescent="0.25">
      <c r="A34">
        <v>16233</v>
      </c>
      <c r="B34" s="2">
        <v>9106022261</v>
      </c>
      <c r="C34" s="3">
        <v>45934</v>
      </c>
      <c r="D34" s="3">
        <v>45939</v>
      </c>
      <c r="E34" s="4">
        <v>45934.394263310198</v>
      </c>
      <c r="F34" s="2" t="s">
        <v>4910</v>
      </c>
      <c r="G34" s="3"/>
      <c r="H34" t="s">
        <v>3031</v>
      </c>
      <c r="I34" s="2" t="s">
        <v>3032</v>
      </c>
      <c r="J34" t="s">
        <v>3033</v>
      </c>
      <c r="K34" t="s">
        <v>3034</v>
      </c>
      <c r="L34" s="2" t="s">
        <v>4504</v>
      </c>
      <c r="M34" t="s">
        <v>4505</v>
      </c>
      <c r="N34" t="s">
        <v>4506</v>
      </c>
      <c r="O34">
        <v>10</v>
      </c>
      <c r="P34" s="2" t="s">
        <v>3035</v>
      </c>
      <c r="Q34" t="s">
        <v>4834</v>
      </c>
      <c r="R34" s="2" t="s">
        <v>3037</v>
      </c>
      <c r="S34" s="2" t="s">
        <v>3038</v>
      </c>
      <c r="T34">
        <v>111058</v>
      </c>
      <c r="U34">
        <v>1</v>
      </c>
      <c r="V34">
        <v>0</v>
      </c>
      <c r="W34" t="s">
        <v>4505</v>
      </c>
      <c r="Y34" s="3">
        <v>45934.394263969902</v>
      </c>
      <c r="AA34" t="s">
        <v>3039</v>
      </c>
      <c r="AB34" s="21">
        <v>9106022261</v>
      </c>
      <c r="AC34" s="19" t="str">
        <f>VLOOKUP($B34,Data!$A:$AK,34,0)</f>
        <v>9106022261-00046743</v>
      </c>
      <c r="AD34" s="19">
        <v>46743</v>
      </c>
      <c r="AE34" s="19" t="str">
        <f t="shared" si="0"/>
        <v>00046743</v>
      </c>
      <c r="AF34" s="19" t="str">
        <f>VLOOKUP(AC34,Data!$B:$AK,4,0)</f>
        <v>04/10/2025</v>
      </c>
      <c r="AG34" s="19" t="str">
        <f>VLOOKUP(AC34,Data!B:N,13,0)</f>
        <v>0104918404-007</v>
      </c>
      <c r="AH34" s="19" t="str">
        <f>IF(AG34="0104918404","WIN"&amp;L34,VLOOKUP(AG34,'mã win'!E:J,6,0))</f>
        <v>WIN-QNH-00-007</v>
      </c>
      <c r="AI34" s="19" t="str">
        <f>VLOOKUP(AG34,'mã win'!E:F,2,0)</f>
        <v>B</v>
      </c>
      <c r="AJ34" s="19" t="str">
        <f>VLOOKUP(Q34,'mã sp'!A:B,2,0)</f>
        <v>GM500</v>
      </c>
      <c r="AK34" t="str">
        <f>VLOOKUP(AC34,Data!B:G,6,0)</f>
        <v>K25TTM</v>
      </c>
      <c r="AL34" t="str">
        <f t="shared" si="1"/>
        <v>3479 WM+ QNH Khu 2 Thanh Sơn</v>
      </c>
    </row>
    <row r="35" spans="1:38" x14ac:dyDescent="0.25">
      <c r="A35">
        <v>16234</v>
      </c>
      <c r="B35" s="2">
        <v>9106022317</v>
      </c>
      <c r="C35" s="3">
        <v>45934</v>
      </c>
      <c r="D35" s="3">
        <v>45934</v>
      </c>
      <c r="E35" s="4">
        <v>45934.3967851505</v>
      </c>
      <c r="F35" s="2" t="s">
        <v>4911</v>
      </c>
      <c r="G35" s="3"/>
      <c r="H35" t="s">
        <v>3031</v>
      </c>
      <c r="I35" s="2" t="s">
        <v>3032</v>
      </c>
      <c r="J35" t="s">
        <v>3033</v>
      </c>
      <c r="K35" t="s">
        <v>3034</v>
      </c>
      <c r="L35" s="2" t="s">
        <v>4912</v>
      </c>
      <c r="M35" t="s">
        <v>4913</v>
      </c>
      <c r="N35" t="s">
        <v>4914</v>
      </c>
      <c r="O35">
        <v>10</v>
      </c>
      <c r="P35" s="2" t="s">
        <v>3035</v>
      </c>
      <c r="Q35" t="s">
        <v>4834</v>
      </c>
      <c r="R35" s="2" t="s">
        <v>3037</v>
      </c>
      <c r="S35" s="2" t="s">
        <v>3038</v>
      </c>
      <c r="T35">
        <v>111058</v>
      </c>
      <c r="U35">
        <v>4</v>
      </c>
      <c r="V35">
        <v>0</v>
      </c>
      <c r="W35" t="s">
        <v>4913</v>
      </c>
      <c r="X35" t="s">
        <v>4915</v>
      </c>
      <c r="Y35" s="3">
        <v>45934.396785416699</v>
      </c>
      <c r="AA35" t="s">
        <v>3039</v>
      </c>
      <c r="AB35" s="21">
        <v>9106022317</v>
      </c>
      <c r="AC35" s="19" t="str">
        <f>VLOOKUP($B35,Data!$A:$AK,34,0)</f>
        <v>9106022317-00475084</v>
      </c>
      <c r="AD35" s="19">
        <v>475084</v>
      </c>
      <c r="AE35" s="19" t="str">
        <f t="shared" si="0"/>
        <v>00475084</v>
      </c>
      <c r="AF35" s="19" t="str">
        <f>VLOOKUP(AC35,Data!$B:$AK,4,0)</f>
        <v>04/10/2025</v>
      </c>
      <c r="AG35" s="19" t="str">
        <f>VLOOKUP(AC35,Data!B:N,13,0)</f>
        <v>0104918404-002</v>
      </c>
      <c r="AH35" s="19" t="str">
        <f>IF(AG35="0104918404","WIN"&amp;L35,VLOOKUP(AG35,'mã win'!E:J,6,0))</f>
        <v>WIN-HNI-00-002</v>
      </c>
      <c r="AI35" s="19" t="str">
        <f>VLOOKUP(AG35,'mã win'!E:F,2,0)</f>
        <v>B</v>
      </c>
      <c r="AJ35" s="19" t="str">
        <f>VLOOKUP(Q35,'mã sp'!A:B,2,0)</f>
        <v>GM500</v>
      </c>
      <c r="AK35" t="str">
        <f>VLOOKUP(AC35,Data!B:G,6,0)</f>
        <v>K25TTM</v>
      </c>
      <c r="AL35" t="str">
        <f t="shared" si="1"/>
        <v>2117 WM+ HNI 16 Võ Văn Dũng</v>
      </c>
    </row>
    <row r="36" spans="1:38" x14ac:dyDescent="0.25">
      <c r="A36">
        <v>16235</v>
      </c>
      <c r="B36" s="2">
        <v>9106022317</v>
      </c>
      <c r="C36" s="3">
        <v>45934</v>
      </c>
      <c r="D36" s="3">
        <v>45934</v>
      </c>
      <c r="E36" s="4">
        <v>45934.3967851505</v>
      </c>
      <c r="F36" s="2" t="s">
        <v>4911</v>
      </c>
      <c r="G36" s="3"/>
      <c r="H36" t="s">
        <v>3031</v>
      </c>
      <c r="I36" s="2" t="s">
        <v>3032</v>
      </c>
      <c r="J36" t="s">
        <v>3033</v>
      </c>
      <c r="K36" t="s">
        <v>3034</v>
      </c>
      <c r="L36" s="2" t="s">
        <v>4912</v>
      </c>
      <c r="M36" t="s">
        <v>4913</v>
      </c>
      <c r="N36" t="s">
        <v>4914</v>
      </c>
      <c r="O36">
        <v>20</v>
      </c>
      <c r="P36" s="2" t="s">
        <v>3050</v>
      </c>
      <c r="Q36" t="s">
        <v>3051</v>
      </c>
      <c r="R36" s="2" t="s">
        <v>3052</v>
      </c>
      <c r="S36" s="2" t="s">
        <v>3038</v>
      </c>
      <c r="T36">
        <v>45588</v>
      </c>
      <c r="U36">
        <v>1</v>
      </c>
      <c r="V36">
        <v>0</v>
      </c>
      <c r="W36" t="s">
        <v>4913</v>
      </c>
      <c r="X36" t="s">
        <v>4915</v>
      </c>
      <c r="Y36" s="3">
        <v>45934.396785416699</v>
      </c>
      <c r="AA36" t="s">
        <v>3039</v>
      </c>
      <c r="AB36" s="21">
        <v>9106022317</v>
      </c>
      <c r="AC36" s="19" t="str">
        <f>VLOOKUP($B36,Data!$A:$AK,34,0)</f>
        <v>9106022317-00475084</v>
      </c>
      <c r="AD36" s="19">
        <v>475084</v>
      </c>
      <c r="AE36" s="19" t="str">
        <f t="shared" si="0"/>
        <v>00475084</v>
      </c>
      <c r="AF36" s="19" t="str">
        <f>VLOOKUP(AC36,Data!$B:$AK,4,0)</f>
        <v>04/10/2025</v>
      </c>
      <c r="AG36" s="19" t="str">
        <f>VLOOKUP(AC36,Data!B:N,13,0)</f>
        <v>0104918404-002</v>
      </c>
      <c r="AH36" s="19" t="str">
        <f>IF(AG36="0104918404","WIN"&amp;L36,VLOOKUP(AG36,'mã win'!E:J,6,0))</f>
        <v>WIN-HNI-00-002</v>
      </c>
      <c r="AI36" s="19" t="str">
        <f>VLOOKUP(AG36,'mã win'!E:F,2,0)</f>
        <v>B</v>
      </c>
      <c r="AJ36" s="19" t="str">
        <f>VLOOKUP(Q36,'mã sp'!A:B,2,0)</f>
        <v>TH200</v>
      </c>
      <c r="AK36" t="str">
        <f>VLOOKUP(AC36,Data!B:G,6,0)</f>
        <v>K25TTM</v>
      </c>
      <c r="AL36" t="str">
        <f t="shared" si="1"/>
        <v>2117 WM+ HNI 16 Võ Văn Dũng</v>
      </c>
    </row>
    <row r="37" spans="1:38" x14ac:dyDescent="0.25">
      <c r="A37">
        <v>16236</v>
      </c>
      <c r="B37" s="2">
        <v>9106022317</v>
      </c>
      <c r="C37" s="3">
        <v>45934</v>
      </c>
      <c r="D37" s="3">
        <v>45934</v>
      </c>
      <c r="E37" s="4">
        <v>45934.3967851505</v>
      </c>
      <c r="F37" s="2" t="s">
        <v>4911</v>
      </c>
      <c r="G37" s="3"/>
      <c r="H37" t="s">
        <v>3031</v>
      </c>
      <c r="I37" s="2" t="s">
        <v>3032</v>
      </c>
      <c r="J37" t="s">
        <v>3033</v>
      </c>
      <c r="K37" t="s">
        <v>3034</v>
      </c>
      <c r="L37" s="2" t="s">
        <v>4912</v>
      </c>
      <c r="M37" t="s">
        <v>4913</v>
      </c>
      <c r="N37" t="s">
        <v>4914</v>
      </c>
      <c r="O37">
        <v>30</v>
      </c>
      <c r="P37" s="2" t="s">
        <v>3047</v>
      </c>
      <c r="Q37" t="s">
        <v>3048</v>
      </c>
      <c r="R37" s="2" t="s">
        <v>3049</v>
      </c>
      <c r="S37" s="2" t="s">
        <v>3038</v>
      </c>
      <c r="T37">
        <v>60885</v>
      </c>
      <c r="U37">
        <v>3</v>
      </c>
      <c r="V37">
        <v>0</v>
      </c>
      <c r="W37" t="s">
        <v>4913</v>
      </c>
      <c r="X37" t="s">
        <v>4915</v>
      </c>
      <c r="Y37" s="3">
        <v>45934.396785416699</v>
      </c>
      <c r="AA37" t="s">
        <v>3039</v>
      </c>
      <c r="AB37" s="21">
        <v>9106022317</v>
      </c>
      <c r="AC37" s="19" t="str">
        <f>VLOOKUP($B37,Data!$A:$AK,34,0)</f>
        <v>9106022317-00475084</v>
      </c>
      <c r="AD37" s="19">
        <v>475084</v>
      </c>
      <c r="AE37" s="19" t="str">
        <f t="shared" si="0"/>
        <v>00475084</v>
      </c>
      <c r="AF37" s="19" t="str">
        <f>VLOOKUP(AC37,Data!$B:$AK,4,0)</f>
        <v>04/10/2025</v>
      </c>
      <c r="AG37" s="19" t="str">
        <f>VLOOKUP(AC37,Data!B:N,13,0)</f>
        <v>0104918404-002</v>
      </c>
      <c r="AH37" s="19" t="str">
        <f>IF(AG37="0104918404","WIN"&amp;L37,VLOOKUP(AG37,'mã win'!E:J,6,0))</f>
        <v>WIN-HNI-00-002</v>
      </c>
      <c r="AI37" s="19" t="str">
        <f>VLOOKUP(AG37,'mã win'!E:F,2,0)</f>
        <v>B</v>
      </c>
      <c r="AJ37" s="19" t="str">
        <f>VLOOKUP(Q37,'mã sp'!A:B,2,0)</f>
        <v>CC300</v>
      </c>
      <c r="AK37" t="str">
        <f>VLOOKUP(AC37,Data!B:G,6,0)</f>
        <v>K25TTM</v>
      </c>
      <c r="AL37" t="str">
        <f t="shared" si="1"/>
        <v>2117 WM+ HNI 16 Võ Văn Dũng</v>
      </c>
    </row>
    <row r="38" spans="1:38" x14ac:dyDescent="0.25">
      <c r="A38">
        <v>16238</v>
      </c>
      <c r="B38" s="2">
        <v>9106022324</v>
      </c>
      <c r="C38" s="3">
        <v>45934</v>
      </c>
      <c r="D38" s="3">
        <v>45939</v>
      </c>
      <c r="E38" s="4">
        <v>45934.400919641201</v>
      </c>
      <c r="F38" s="2" t="s">
        <v>4916</v>
      </c>
      <c r="G38" s="3"/>
      <c r="H38" t="s">
        <v>3031</v>
      </c>
      <c r="I38" s="2" t="s">
        <v>3032</v>
      </c>
      <c r="J38" t="s">
        <v>3033</v>
      </c>
      <c r="K38" t="s">
        <v>3034</v>
      </c>
      <c r="L38" s="2" t="s">
        <v>3946</v>
      </c>
      <c r="M38" t="s">
        <v>3947</v>
      </c>
      <c r="N38" t="s">
        <v>3948</v>
      </c>
      <c r="O38">
        <v>10</v>
      </c>
      <c r="P38" s="2" t="s">
        <v>3035</v>
      </c>
      <c r="Q38" t="s">
        <v>4834</v>
      </c>
      <c r="R38" s="2" t="s">
        <v>3037</v>
      </c>
      <c r="S38" s="2" t="s">
        <v>3038</v>
      </c>
      <c r="T38">
        <v>111058</v>
      </c>
      <c r="U38">
        <v>2</v>
      </c>
      <c r="V38">
        <v>0</v>
      </c>
      <c r="W38" t="s">
        <v>3947</v>
      </c>
      <c r="X38" t="s">
        <v>3949</v>
      </c>
      <c r="Y38" s="3">
        <v>45934.400920289401</v>
      </c>
      <c r="AA38" t="s">
        <v>3039</v>
      </c>
      <c r="AB38" s="21">
        <v>9106022324</v>
      </c>
      <c r="AC38" s="19" t="str">
        <f>VLOOKUP($B38,Data!$A:$AK,34,0)</f>
        <v>9106022324-00475087</v>
      </c>
      <c r="AD38" s="19">
        <v>475087</v>
      </c>
      <c r="AE38" s="19" t="str">
        <f t="shared" si="0"/>
        <v>00475087</v>
      </c>
      <c r="AF38" s="19" t="str">
        <f>VLOOKUP(AC38,Data!$B:$AK,4,0)</f>
        <v>04/10/2025</v>
      </c>
      <c r="AG38" s="19" t="str">
        <f>VLOOKUP(AC38,Data!B:N,13,0)</f>
        <v>0104918404-002</v>
      </c>
      <c r="AH38" s="19" t="str">
        <f>IF(AG38="0104918404","WIN"&amp;L38,VLOOKUP(AG38,'mã win'!E:J,6,0))</f>
        <v>WIN-HNI-00-002</v>
      </c>
      <c r="AI38" s="19" t="str">
        <f>VLOOKUP(AG38,'mã win'!E:F,2,0)</f>
        <v>B</v>
      </c>
      <c r="AJ38" s="19" t="str">
        <f>VLOOKUP(Q38,'mã sp'!A:B,2,0)</f>
        <v>GM500</v>
      </c>
      <c r="AK38" t="str">
        <f>VLOOKUP(AC38,Data!B:G,6,0)</f>
        <v>K25TTM</v>
      </c>
      <c r="AL38" t="str">
        <f t="shared" si="1"/>
        <v>4249 WM+ HNI G9 Thanh Xuân Nam</v>
      </c>
    </row>
    <row r="39" spans="1:38" x14ac:dyDescent="0.25">
      <c r="A39">
        <v>16239</v>
      </c>
      <c r="B39" s="2">
        <v>9106022324</v>
      </c>
      <c r="C39" s="3">
        <v>45934</v>
      </c>
      <c r="D39" s="3">
        <v>45939</v>
      </c>
      <c r="E39" s="4">
        <v>45934.400919641201</v>
      </c>
      <c r="F39" s="2" t="s">
        <v>4916</v>
      </c>
      <c r="G39" s="3"/>
      <c r="H39" t="s">
        <v>3031</v>
      </c>
      <c r="I39" s="2" t="s">
        <v>3032</v>
      </c>
      <c r="J39" t="s">
        <v>3033</v>
      </c>
      <c r="K39" t="s">
        <v>3034</v>
      </c>
      <c r="L39" s="2" t="s">
        <v>3946</v>
      </c>
      <c r="M39" t="s">
        <v>3947</v>
      </c>
      <c r="N39" t="s">
        <v>3948</v>
      </c>
      <c r="O39">
        <v>20</v>
      </c>
      <c r="P39" s="2" t="s">
        <v>3080</v>
      </c>
      <c r="Q39" t="s">
        <v>3081</v>
      </c>
      <c r="R39" s="2" t="s">
        <v>3082</v>
      </c>
      <c r="S39" s="2" t="s">
        <v>3038</v>
      </c>
      <c r="T39">
        <v>70950</v>
      </c>
      <c r="U39">
        <v>1</v>
      </c>
      <c r="V39">
        <v>0</v>
      </c>
      <c r="W39" t="s">
        <v>3947</v>
      </c>
      <c r="X39" t="s">
        <v>3949</v>
      </c>
      <c r="Y39" s="3">
        <v>45934.400920289401</v>
      </c>
      <c r="AA39" t="s">
        <v>3039</v>
      </c>
      <c r="AB39" s="21">
        <v>9106022324</v>
      </c>
      <c r="AC39" s="19" t="str">
        <f>VLOOKUP($B39,Data!$A:$AK,34,0)</f>
        <v>9106022324-00475087</v>
      </c>
      <c r="AD39" s="19">
        <v>475087</v>
      </c>
      <c r="AE39" s="19" t="str">
        <f t="shared" si="0"/>
        <v>00475087</v>
      </c>
      <c r="AF39" s="19" t="str">
        <f>VLOOKUP(AC39,Data!$B:$AK,4,0)</f>
        <v>04/10/2025</v>
      </c>
      <c r="AG39" s="19" t="str">
        <f>VLOOKUP(AC39,Data!B:N,13,0)</f>
        <v>0104918404-002</v>
      </c>
      <c r="AH39" s="19" t="str">
        <f>IF(AG39="0104918404","WIN"&amp;L39,VLOOKUP(AG39,'mã win'!E:J,6,0))</f>
        <v>WIN-HNI-00-002</v>
      </c>
      <c r="AI39" s="19" t="str">
        <f>VLOOKUP(AG39,'mã win'!E:F,2,0)</f>
        <v>B</v>
      </c>
      <c r="AJ39" s="19" t="str">
        <f>VLOOKUP(Q39,'mã sp'!A:B,2,0)</f>
        <v>CN300</v>
      </c>
      <c r="AK39" t="str">
        <f>VLOOKUP(AC39,Data!B:G,6,0)</f>
        <v>K25TTM</v>
      </c>
      <c r="AL39" t="str">
        <f t="shared" si="1"/>
        <v>4249 WM+ HNI G9 Thanh Xuân Nam</v>
      </c>
    </row>
    <row r="40" spans="1:38" x14ac:dyDescent="0.25">
      <c r="A40">
        <v>16240</v>
      </c>
      <c r="B40" s="2">
        <v>9106022336</v>
      </c>
      <c r="C40" s="3">
        <v>45934</v>
      </c>
      <c r="D40" s="3">
        <v>45934</v>
      </c>
      <c r="E40" s="4">
        <v>45934.402304629599</v>
      </c>
      <c r="F40" s="2" t="s">
        <v>4917</v>
      </c>
      <c r="G40" s="3"/>
      <c r="H40" t="s">
        <v>3031</v>
      </c>
      <c r="I40" s="2" t="s">
        <v>3032</v>
      </c>
      <c r="J40" t="s">
        <v>3033</v>
      </c>
      <c r="K40" t="s">
        <v>3034</v>
      </c>
      <c r="L40" s="2" t="s">
        <v>4918</v>
      </c>
      <c r="M40" t="s">
        <v>4919</v>
      </c>
      <c r="N40" t="s">
        <v>4920</v>
      </c>
      <c r="O40">
        <v>10</v>
      </c>
      <c r="P40" s="2" t="s">
        <v>3043</v>
      </c>
      <c r="Q40" t="s">
        <v>3044</v>
      </c>
      <c r="R40" s="2" t="s">
        <v>3045</v>
      </c>
      <c r="S40" s="2" t="s">
        <v>3038</v>
      </c>
      <c r="T40">
        <v>41150</v>
      </c>
      <c r="U40">
        <v>2</v>
      </c>
      <c r="V40">
        <v>0</v>
      </c>
      <c r="W40" t="s">
        <v>4919</v>
      </c>
      <c r="X40" t="s">
        <v>3046</v>
      </c>
      <c r="Y40" s="3">
        <v>45934.402304942101</v>
      </c>
      <c r="AA40" t="s">
        <v>3039</v>
      </c>
      <c r="AB40" s="21">
        <v>9106022336</v>
      </c>
      <c r="AC40" s="19" t="str">
        <f>VLOOKUP($B40,Data!$A:$AK,34,0)</f>
        <v>9106022336-00004408</v>
      </c>
      <c r="AD40" s="19">
        <v>4408</v>
      </c>
      <c r="AE40" s="19" t="str">
        <f t="shared" si="0"/>
        <v>00004408</v>
      </c>
      <c r="AF40" s="19" t="str">
        <f>VLOOKUP(AC40,Data!$B:$AK,4,0)</f>
        <v>04/10/2025</v>
      </c>
      <c r="AG40" s="19" t="str">
        <f>VLOOKUP(AC40,Data!B:N,13,0)</f>
        <v>0104918404-027</v>
      </c>
      <c r="AH40" s="19" t="str">
        <f>IF(AG40="0104918404","WIN"&amp;L40,VLOOKUP(AG40,'mã win'!E:J,6,0))</f>
        <v>WIN-027</v>
      </c>
      <c r="AI40" s="19" t="str">
        <f>VLOOKUP(AG40,'mã win'!E:F,2,0)</f>
        <v>N</v>
      </c>
      <c r="AJ40" s="19" t="str">
        <f>VLOOKUP(Q40,'mã sp'!A:B,2,0)</f>
        <v>GTLX250G</v>
      </c>
      <c r="AK40" t="str">
        <f>VLOOKUP(AC40,Data!B:G,6,0)</f>
        <v>K25TTM</v>
      </c>
      <c r="AL40" t="str">
        <f t="shared" si="1"/>
        <v>5358 WM+ NTN 9B Nguyễn Văn Cừ</v>
      </c>
    </row>
    <row r="41" spans="1:38" x14ac:dyDescent="0.25">
      <c r="A41">
        <v>16241</v>
      </c>
      <c r="B41" s="2">
        <v>9106022342</v>
      </c>
      <c r="C41" s="3">
        <v>45934</v>
      </c>
      <c r="D41" s="3">
        <v>45934</v>
      </c>
      <c r="E41" s="4">
        <v>45934.402536226902</v>
      </c>
      <c r="F41" s="2" t="s">
        <v>4921</v>
      </c>
      <c r="G41" s="3"/>
      <c r="H41" t="s">
        <v>3031</v>
      </c>
      <c r="I41" s="2" t="s">
        <v>3032</v>
      </c>
      <c r="J41" t="s">
        <v>3033</v>
      </c>
      <c r="K41" t="s">
        <v>3034</v>
      </c>
      <c r="L41" s="2" t="s">
        <v>3635</v>
      </c>
      <c r="M41" t="s">
        <v>3636</v>
      </c>
      <c r="N41" t="s">
        <v>3637</v>
      </c>
      <c r="O41">
        <v>10</v>
      </c>
      <c r="P41" s="2" t="s">
        <v>3069</v>
      </c>
      <c r="Q41" t="s">
        <v>3070</v>
      </c>
      <c r="R41" s="2" t="s">
        <v>3071</v>
      </c>
      <c r="S41" s="2" t="s">
        <v>3038</v>
      </c>
      <c r="T41">
        <v>50400</v>
      </c>
      <c r="U41">
        <v>4</v>
      </c>
      <c r="V41">
        <v>0</v>
      </c>
      <c r="W41" t="s">
        <v>3638</v>
      </c>
      <c r="Y41" s="3">
        <v>45934.402536724498</v>
      </c>
      <c r="AA41" t="s">
        <v>3039</v>
      </c>
      <c r="AB41" s="21">
        <v>9106022342</v>
      </c>
      <c r="AC41" s="19" t="str">
        <f>VLOOKUP($B41,Data!$A:$AK,34,0)</f>
        <v>9106022342-00033069</v>
      </c>
      <c r="AD41" s="19">
        <v>33069</v>
      </c>
      <c r="AE41" s="19" t="str">
        <f t="shared" si="0"/>
        <v>00033069</v>
      </c>
      <c r="AF41" s="19" t="str">
        <f>VLOOKUP(AC41,Data!$B:$AK,4,0)</f>
        <v>04/10/2025</v>
      </c>
      <c r="AG41" s="19" t="str">
        <f>VLOOKUP(AC41,Data!B:N,13,0)</f>
        <v>0104918404-020</v>
      </c>
      <c r="AH41" s="19" t="str">
        <f>IF(AG41="0104918404","WIN"&amp;L41,VLOOKUP(AG41,'mã win'!E:J,6,0))</f>
        <v>WIN-020</v>
      </c>
      <c r="AI41" s="19" t="str">
        <f>VLOOKUP(AG41,'mã win'!E:F,2,0)</f>
        <v>B</v>
      </c>
      <c r="AJ41" s="19" t="str">
        <f>VLOOKUP(Q41,'mã sp'!A:B,2,0)</f>
        <v>GSG250</v>
      </c>
      <c r="AK41" t="str">
        <f>VLOOKUP(AC41,Data!B:G,6,0)</f>
        <v>K25TTM</v>
      </c>
      <c r="AL41" t="str">
        <f t="shared" si="1"/>
        <v>2AXG WM+ THA TDP Thượng Hải, Hải Thanh</v>
      </c>
    </row>
    <row r="42" spans="1:38" x14ac:dyDescent="0.25">
      <c r="A42">
        <v>16242</v>
      </c>
      <c r="B42" s="2">
        <v>9106022460</v>
      </c>
      <c r="C42" s="3">
        <v>45934</v>
      </c>
      <c r="D42" s="3">
        <v>45939</v>
      </c>
      <c r="E42" s="4">
        <v>45934.416103321797</v>
      </c>
      <c r="F42" s="2" t="s">
        <v>4922</v>
      </c>
      <c r="G42" s="3"/>
      <c r="H42" t="s">
        <v>3031</v>
      </c>
      <c r="I42" s="2" t="s">
        <v>3032</v>
      </c>
      <c r="J42" t="s">
        <v>3033</v>
      </c>
      <c r="K42" t="s">
        <v>3034</v>
      </c>
      <c r="L42" s="2" t="s">
        <v>3172</v>
      </c>
      <c r="M42" t="s">
        <v>3173</v>
      </c>
      <c r="N42" t="s">
        <v>3174</v>
      </c>
      <c r="O42">
        <v>10</v>
      </c>
      <c r="P42" s="2" t="s">
        <v>3035</v>
      </c>
      <c r="Q42" t="s">
        <v>4834</v>
      </c>
      <c r="R42" s="2" t="s">
        <v>3037</v>
      </c>
      <c r="S42" s="2" t="s">
        <v>3038</v>
      </c>
      <c r="T42">
        <v>111058</v>
      </c>
      <c r="U42">
        <v>1</v>
      </c>
      <c r="V42">
        <v>0</v>
      </c>
      <c r="W42" t="s">
        <v>3173</v>
      </c>
      <c r="X42" t="s">
        <v>3053</v>
      </c>
      <c r="Y42" s="3">
        <v>45934.416103437499</v>
      </c>
      <c r="Z42" t="s">
        <v>4923</v>
      </c>
      <c r="AA42" t="s">
        <v>3039</v>
      </c>
      <c r="AB42" s="21">
        <v>9106022460</v>
      </c>
      <c r="AC42" s="19" t="str">
        <f>VLOOKUP($B42,Data!$A:$AK,34,0)</f>
        <v>9106022460-00017033</v>
      </c>
      <c r="AD42" s="19">
        <v>17033</v>
      </c>
      <c r="AE42" s="19" t="str">
        <f t="shared" si="0"/>
        <v>00017033</v>
      </c>
      <c r="AF42" s="19" t="str">
        <f>VLOOKUP(AC42,Data!$B:$AK,4,0)</f>
        <v>04/10/2025</v>
      </c>
      <c r="AG42" s="19" t="str">
        <f>VLOOKUP(AC42,Data!B:N,13,0)</f>
        <v>0104918404-023</v>
      </c>
      <c r="AH42" s="19" t="str">
        <f>IF(AG42="0104918404","WIN"&amp;L42,VLOOKUP(AG42,'mã win'!E:J,6,0))</f>
        <v>WIN-023</v>
      </c>
      <c r="AI42" s="19" t="str">
        <f>VLOOKUP(AG42,'mã win'!E:F,2,0)</f>
        <v>N</v>
      </c>
      <c r="AJ42" s="19" t="str">
        <f>VLOOKUP(Q42,'mã sp'!A:B,2,0)</f>
        <v>GM500</v>
      </c>
      <c r="AK42" t="str">
        <f>VLOOKUP(AC42,Data!B:G,6,0)</f>
        <v>K25TTM</v>
      </c>
      <c r="AL42" t="str">
        <f t="shared" si="1"/>
        <v>3146 WM+ DNI 042 Tổ 2</v>
      </c>
    </row>
    <row r="43" spans="1:38" x14ac:dyDescent="0.25">
      <c r="A43">
        <v>16243</v>
      </c>
      <c r="B43" s="2">
        <v>9106022460</v>
      </c>
      <c r="C43" s="3">
        <v>45934</v>
      </c>
      <c r="D43" s="3">
        <v>45939</v>
      </c>
      <c r="E43" s="4">
        <v>45934.416103321797</v>
      </c>
      <c r="F43" s="2" t="s">
        <v>4922</v>
      </c>
      <c r="G43" s="3"/>
      <c r="H43" t="s">
        <v>3031</v>
      </c>
      <c r="I43" s="2" t="s">
        <v>3032</v>
      </c>
      <c r="J43" t="s">
        <v>3033</v>
      </c>
      <c r="K43" t="s">
        <v>3034</v>
      </c>
      <c r="L43" s="2" t="s">
        <v>3172</v>
      </c>
      <c r="M43" t="s">
        <v>3173</v>
      </c>
      <c r="N43" t="s">
        <v>3174</v>
      </c>
      <c r="O43">
        <v>20</v>
      </c>
      <c r="P43" s="2" t="s">
        <v>3083</v>
      </c>
      <c r="Q43" t="s">
        <v>3084</v>
      </c>
      <c r="R43" s="2" t="s">
        <v>3085</v>
      </c>
      <c r="S43" s="2" t="s">
        <v>3038</v>
      </c>
      <c r="T43">
        <v>111606</v>
      </c>
      <c r="U43">
        <v>1</v>
      </c>
      <c r="V43">
        <v>0</v>
      </c>
      <c r="W43" t="s">
        <v>3173</v>
      </c>
      <c r="X43" t="s">
        <v>3053</v>
      </c>
      <c r="Y43" s="3">
        <v>45934.416103437499</v>
      </c>
      <c r="Z43" t="s">
        <v>4923</v>
      </c>
      <c r="AA43" t="s">
        <v>3039</v>
      </c>
      <c r="AB43" s="21">
        <v>9106022460</v>
      </c>
      <c r="AC43" s="19" t="str">
        <f>VLOOKUP($B43,Data!$A:$AK,34,0)</f>
        <v>9106022460-00017033</v>
      </c>
      <c r="AD43" s="19">
        <v>17033</v>
      </c>
      <c r="AE43" s="19" t="str">
        <f t="shared" si="0"/>
        <v>00017033</v>
      </c>
      <c r="AF43" s="19" t="str">
        <f>VLOOKUP(AC43,Data!$B:$AK,4,0)</f>
        <v>04/10/2025</v>
      </c>
      <c r="AG43" s="19" t="str">
        <f>VLOOKUP(AC43,Data!B:N,13,0)</f>
        <v>0104918404-023</v>
      </c>
      <c r="AH43" s="19" t="str">
        <f>IF(AG43="0104918404","WIN"&amp;L43,VLOOKUP(AG43,'mã win'!E:J,6,0))</f>
        <v>WIN-023</v>
      </c>
      <c r="AI43" s="19" t="str">
        <f>VLOOKUP(AG43,'mã win'!E:F,2,0)</f>
        <v>N</v>
      </c>
      <c r="AJ43" s="19" t="str">
        <f>VLOOKUP(Q43,'mã sp'!A:B,2,0)</f>
        <v>GXD500</v>
      </c>
      <c r="AK43" t="str">
        <f>VLOOKUP(AC43,Data!B:G,6,0)</f>
        <v>K25TTM</v>
      </c>
      <c r="AL43" t="str">
        <f t="shared" si="1"/>
        <v>3146 WM+ DNI 042 Tổ 2</v>
      </c>
    </row>
    <row r="44" spans="1:38" x14ac:dyDescent="0.25">
      <c r="A44">
        <v>16244</v>
      </c>
      <c r="B44" s="2">
        <v>9106022478</v>
      </c>
      <c r="C44" s="3">
        <v>45934</v>
      </c>
      <c r="D44" s="3">
        <v>45939</v>
      </c>
      <c r="E44" s="4">
        <v>45934.418007442102</v>
      </c>
      <c r="F44" s="2" t="s">
        <v>4924</v>
      </c>
      <c r="G44" s="3"/>
      <c r="H44" t="s">
        <v>3031</v>
      </c>
      <c r="I44" s="2" t="s">
        <v>3032</v>
      </c>
      <c r="J44" t="s">
        <v>3033</v>
      </c>
      <c r="K44" t="s">
        <v>3034</v>
      </c>
      <c r="L44" s="2" t="s">
        <v>4359</v>
      </c>
      <c r="M44" t="s">
        <v>4360</v>
      </c>
      <c r="N44" t="s">
        <v>4361</v>
      </c>
      <c r="O44">
        <v>10</v>
      </c>
      <c r="P44" s="2" t="s">
        <v>3035</v>
      </c>
      <c r="Q44" t="s">
        <v>4834</v>
      </c>
      <c r="R44" s="2" t="s">
        <v>3037</v>
      </c>
      <c r="S44" s="2" t="s">
        <v>3038</v>
      </c>
      <c r="T44">
        <v>111058</v>
      </c>
      <c r="U44">
        <v>1</v>
      </c>
      <c r="V44">
        <v>0</v>
      </c>
      <c r="W44" t="s">
        <v>4360</v>
      </c>
      <c r="Y44" s="3">
        <v>45934.418007986103</v>
      </c>
      <c r="AA44" t="s">
        <v>3039</v>
      </c>
      <c r="AB44" s="21">
        <v>9106022478</v>
      </c>
      <c r="AC44" s="19" t="str">
        <f>VLOOKUP($B44,Data!$A:$AK,34,0)</f>
        <v>9106022478-00079678</v>
      </c>
      <c r="AD44" s="19">
        <v>79678</v>
      </c>
      <c r="AE44" s="19" t="str">
        <f t="shared" si="0"/>
        <v>00079678</v>
      </c>
      <c r="AF44" s="19" t="str">
        <f>VLOOKUP(AC44,Data!$B:$AK,4,0)</f>
        <v>04/10/2025</v>
      </c>
      <c r="AG44" s="19" t="str">
        <f>VLOOKUP(AC44,Data!B:N,13,0)</f>
        <v>0104918404-009</v>
      </c>
      <c r="AH44" s="19" t="str">
        <f>IF(AG44="0104918404","WIN"&amp;L44,VLOOKUP(AG44,'mã win'!E:J,6,0))</f>
        <v>WIN-DNG-01-009</v>
      </c>
      <c r="AI44" s="19" t="str">
        <f>VLOOKUP(AG44,'mã win'!E:F,2,0)</f>
        <v>N</v>
      </c>
      <c r="AJ44" s="19" t="str">
        <f>VLOOKUP(Q44,'mã sp'!A:B,2,0)</f>
        <v>GM500</v>
      </c>
      <c r="AK44" t="str">
        <f>VLOOKUP(AC44,Data!B:G,6,0)</f>
        <v>K25TTM</v>
      </c>
      <c r="AL44" t="str">
        <f t="shared" si="1"/>
        <v>2AIB WM+ DNG 266 Âu Cơ</v>
      </c>
    </row>
    <row r="45" spans="1:38" x14ac:dyDescent="0.25">
      <c r="A45">
        <v>16245</v>
      </c>
      <c r="B45" s="2">
        <v>9106022478</v>
      </c>
      <c r="C45" s="3">
        <v>45934</v>
      </c>
      <c r="D45" s="3">
        <v>45939</v>
      </c>
      <c r="E45" s="4">
        <v>45934.418007442102</v>
      </c>
      <c r="F45" s="2" t="s">
        <v>4924</v>
      </c>
      <c r="G45" s="3"/>
      <c r="H45" t="s">
        <v>3031</v>
      </c>
      <c r="I45" s="2" t="s">
        <v>3032</v>
      </c>
      <c r="J45" t="s">
        <v>3033</v>
      </c>
      <c r="K45" t="s">
        <v>3034</v>
      </c>
      <c r="L45" s="2" t="s">
        <v>4359</v>
      </c>
      <c r="M45" t="s">
        <v>4360</v>
      </c>
      <c r="N45" t="s">
        <v>4361</v>
      </c>
      <c r="O45">
        <v>20</v>
      </c>
      <c r="P45" s="2" t="s">
        <v>3083</v>
      </c>
      <c r="Q45" t="s">
        <v>3084</v>
      </c>
      <c r="R45" s="2" t="s">
        <v>3085</v>
      </c>
      <c r="S45" s="2" t="s">
        <v>3038</v>
      </c>
      <c r="T45">
        <v>111606</v>
      </c>
      <c r="U45">
        <v>1</v>
      </c>
      <c r="V45">
        <v>0</v>
      </c>
      <c r="W45" t="s">
        <v>4360</v>
      </c>
      <c r="Y45" s="3">
        <v>45934.418007986103</v>
      </c>
      <c r="AA45" t="s">
        <v>3039</v>
      </c>
      <c r="AB45" s="21">
        <v>9106022478</v>
      </c>
      <c r="AC45" s="19" t="str">
        <f>VLOOKUP($B45,Data!$A:$AK,34,0)</f>
        <v>9106022478-00079678</v>
      </c>
      <c r="AD45" s="19">
        <v>79678</v>
      </c>
      <c r="AE45" s="19" t="str">
        <f t="shared" si="0"/>
        <v>00079678</v>
      </c>
      <c r="AF45" s="19" t="str">
        <f>VLOOKUP(AC45,Data!$B:$AK,4,0)</f>
        <v>04/10/2025</v>
      </c>
      <c r="AG45" s="19" t="str">
        <f>VLOOKUP(AC45,Data!B:N,13,0)</f>
        <v>0104918404-009</v>
      </c>
      <c r="AH45" s="19" t="str">
        <f>IF(AG45="0104918404","WIN"&amp;L45,VLOOKUP(AG45,'mã win'!E:J,6,0))</f>
        <v>WIN-DNG-01-009</v>
      </c>
      <c r="AI45" s="19" t="str">
        <f>VLOOKUP(AG45,'mã win'!E:F,2,0)</f>
        <v>N</v>
      </c>
      <c r="AJ45" s="19" t="str">
        <f>VLOOKUP(Q45,'mã sp'!A:B,2,0)</f>
        <v>GXD500</v>
      </c>
      <c r="AK45" t="str">
        <f>VLOOKUP(AC45,Data!B:G,6,0)</f>
        <v>K25TTM</v>
      </c>
      <c r="AL45" t="str">
        <f t="shared" si="1"/>
        <v>2AIB WM+ DNG 266 Âu Cơ</v>
      </c>
    </row>
    <row r="46" spans="1:38" x14ac:dyDescent="0.25">
      <c r="A46">
        <v>16246</v>
      </c>
      <c r="B46" s="2">
        <v>9106022478</v>
      </c>
      <c r="C46" s="3">
        <v>45934</v>
      </c>
      <c r="D46" s="3">
        <v>45939</v>
      </c>
      <c r="E46" s="4">
        <v>45934.418007442102</v>
      </c>
      <c r="F46" s="2" t="s">
        <v>4924</v>
      </c>
      <c r="G46" s="3"/>
      <c r="H46" t="s">
        <v>3031</v>
      </c>
      <c r="I46" s="2" t="s">
        <v>3032</v>
      </c>
      <c r="J46" t="s">
        <v>3033</v>
      </c>
      <c r="K46" t="s">
        <v>3034</v>
      </c>
      <c r="L46" s="2" t="s">
        <v>4359</v>
      </c>
      <c r="M46" t="s">
        <v>4360</v>
      </c>
      <c r="N46" t="s">
        <v>4361</v>
      </c>
      <c r="O46">
        <v>30</v>
      </c>
      <c r="P46" s="2" t="s">
        <v>3072</v>
      </c>
      <c r="Q46" t="s">
        <v>3073</v>
      </c>
      <c r="R46" s="2" t="s">
        <v>3074</v>
      </c>
      <c r="S46" s="2" t="s">
        <v>3038</v>
      </c>
      <c r="T46">
        <v>49500</v>
      </c>
      <c r="U46">
        <v>1</v>
      </c>
      <c r="V46">
        <v>0</v>
      </c>
      <c r="W46" t="s">
        <v>4360</v>
      </c>
      <c r="Y46" s="3">
        <v>45934.418007986103</v>
      </c>
      <c r="AA46" t="s">
        <v>3039</v>
      </c>
      <c r="AB46" s="21">
        <v>9106022478</v>
      </c>
      <c r="AC46" s="19" t="str">
        <f>VLOOKUP($B46,Data!$A:$AK,34,0)</f>
        <v>9106022478-00079678</v>
      </c>
      <c r="AD46" s="19">
        <v>79678</v>
      </c>
      <c r="AE46" s="19" t="str">
        <f t="shared" si="0"/>
        <v>00079678</v>
      </c>
      <c r="AF46" s="19" t="str">
        <f>VLOOKUP(AC46,Data!$B:$AK,4,0)</f>
        <v>04/10/2025</v>
      </c>
      <c r="AG46" s="19" t="str">
        <f>VLOOKUP(AC46,Data!B:N,13,0)</f>
        <v>0104918404-009</v>
      </c>
      <c r="AH46" s="19" t="str">
        <f>IF(AG46="0104918404","WIN"&amp;L46,VLOOKUP(AG46,'mã win'!E:J,6,0))</f>
        <v>WIN-DNG-01-009</v>
      </c>
      <c r="AI46" s="19" t="str">
        <f>VLOOKUP(AG46,'mã win'!E:F,2,0)</f>
        <v>N</v>
      </c>
      <c r="AJ46" s="19" t="str">
        <f>VLOOKUP(Q46,'mã sp'!A:B,2,0)</f>
        <v>GL250</v>
      </c>
      <c r="AK46" t="str">
        <f>VLOOKUP(AC46,Data!B:G,6,0)</f>
        <v>K25TTM</v>
      </c>
      <c r="AL46" t="str">
        <f t="shared" si="1"/>
        <v>2AIB WM+ DNG 266 Âu Cơ</v>
      </c>
    </row>
    <row r="47" spans="1:38" x14ac:dyDescent="0.25">
      <c r="A47">
        <v>16247</v>
      </c>
      <c r="B47" s="2">
        <v>9106022474</v>
      </c>
      <c r="C47" s="3">
        <v>45934</v>
      </c>
      <c r="D47" s="3">
        <v>45939</v>
      </c>
      <c r="E47" s="4">
        <v>45934.4212456366</v>
      </c>
      <c r="F47" s="2" t="s">
        <v>4925</v>
      </c>
      <c r="G47" s="3"/>
      <c r="H47" t="s">
        <v>3031</v>
      </c>
      <c r="I47" s="2" t="s">
        <v>3032</v>
      </c>
      <c r="J47" t="s">
        <v>3033</v>
      </c>
      <c r="K47" t="s">
        <v>3034</v>
      </c>
      <c r="L47" s="2" t="s">
        <v>4471</v>
      </c>
      <c r="M47" t="s">
        <v>4472</v>
      </c>
      <c r="N47" t="s">
        <v>4473</v>
      </c>
      <c r="O47">
        <v>10</v>
      </c>
      <c r="P47" s="2" t="s">
        <v>3035</v>
      </c>
      <c r="Q47" t="s">
        <v>4834</v>
      </c>
      <c r="R47" s="2" t="s">
        <v>3037</v>
      </c>
      <c r="S47" s="2" t="s">
        <v>3038</v>
      </c>
      <c r="T47">
        <v>111058</v>
      </c>
      <c r="U47">
        <v>2</v>
      </c>
      <c r="V47">
        <v>0</v>
      </c>
      <c r="W47" t="s">
        <v>4474</v>
      </c>
      <c r="X47" t="s">
        <v>4475</v>
      </c>
      <c r="Y47" s="3">
        <v>45934.421245601901</v>
      </c>
      <c r="Z47" t="s">
        <v>4926</v>
      </c>
      <c r="AA47" t="s">
        <v>3039</v>
      </c>
      <c r="AB47" s="21">
        <v>9106022474</v>
      </c>
      <c r="AC47" s="19" t="str">
        <f>VLOOKUP($B47,Data!$A:$AK,34,0)</f>
        <v>9106022474-00025510</v>
      </c>
      <c r="AD47" s="19">
        <v>25510</v>
      </c>
      <c r="AE47" s="19" t="str">
        <f t="shared" si="0"/>
        <v>00025510</v>
      </c>
      <c r="AF47" s="19" t="str">
        <f>VLOOKUP(AC47,Data!$B:$AK,4,0)</f>
        <v>04/10/2025</v>
      </c>
      <c r="AG47" s="19" t="str">
        <f>VLOOKUP(AC47,Data!B:N,13,0)</f>
        <v>0104918404-016</v>
      </c>
      <c r="AH47" s="19" t="str">
        <f>IF(AG47="0104918404","WIN"&amp;L47,VLOOKUP(AG47,'mã win'!E:J,6,0))</f>
        <v>WIN-CTO-01-016</v>
      </c>
      <c r="AI47" s="19" t="str">
        <f>VLOOKUP(AG47,'mã win'!E:F,2,0)</f>
        <v>N</v>
      </c>
      <c r="AJ47" s="19" t="str">
        <f>VLOOKUP(Q47,'mã sp'!A:B,2,0)</f>
        <v>GM500</v>
      </c>
      <c r="AK47" t="str">
        <f>VLOOKUP(AC47,Data!B:G,6,0)</f>
        <v>K25TTM</v>
      </c>
      <c r="AL47" t="str">
        <f t="shared" si="1"/>
        <v>1587 WM VCP CTO Xuân Khánh</v>
      </c>
    </row>
    <row r="48" spans="1:38" x14ac:dyDescent="0.25">
      <c r="A48">
        <v>16248</v>
      </c>
      <c r="B48" s="2">
        <v>9106022474</v>
      </c>
      <c r="C48" s="3">
        <v>45934</v>
      </c>
      <c r="D48" s="3">
        <v>45939</v>
      </c>
      <c r="E48" s="4">
        <v>45934.4212456366</v>
      </c>
      <c r="F48" s="2" t="s">
        <v>4925</v>
      </c>
      <c r="G48" s="3"/>
      <c r="H48" t="s">
        <v>3031</v>
      </c>
      <c r="I48" s="2" t="s">
        <v>3032</v>
      </c>
      <c r="J48" t="s">
        <v>3033</v>
      </c>
      <c r="K48" t="s">
        <v>3034</v>
      </c>
      <c r="L48" s="2" t="s">
        <v>4471</v>
      </c>
      <c r="M48" t="s">
        <v>4472</v>
      </c>
      <c r="N48" t="s">
        <v>4473</v>
      </c>
      <c r="O48">
        <v>20</v>
      </c>
      <c r="P48" s="2" t="s">
        <v>3080</v>
      </c>
      <c r="Q48" t="s">
        <v>3081</v>
      </c>
      <c r="R48" s="2" t="s">
        <v>3082</v>
      </c>
      <c r="S48" s="2" t="s">
        <v>3038</v>
      </c>
      <c r="T48">
        <v>70950</v>
      </c>
      <c r="U48">
        <v>7</v>
      </c>
      <c r="V48">
        <v>0</v>
      </c>
      <c r="W48" t="s">
        <v>4474</v>
      </c>
      <c r="X48" t="s">
        <v>4475</v>
      </c>
      <c r="Y48" s="3">
        <v>45934.421245601901</v>
      </c>
      <c r="Z48" t="s">
        <v>4926</v>
      </c>
      <c r="AA48" t="s">
        <v>3039</v>
      </c>
      <c r="AB48" s="21">
        <v>9106022474</v>
      </c>
      <c r="AC48" s="19" t="str">
        <f>VLOOKUP($B48,Data!$A:$AK,34,0)</f>
        <v>9106022474-00025510</v>
      </c>
      <c r="AD48" s="19">
        <v>25510</v>
      </c>
      <c r="AE48" s="19" t="str">
        <f t="shared" si="0"/>
        <v>00025510</v>
      </c>
      <c r="AF48" s="19" t="str">
        <f>VLOOKUP(AC48,Data!$B:$AK,4,0)</f>
        <v>04/10/2025</v>
      </c>
      <c r="AG48" s="19" t="str">
        <f>VLOOKUP(AC48,Data!B:N,13,0)</f>
        <v>0104918404-016</v>
      </c>
      <c r="AH48" s="19" t="str">
        <f>IF(AG48="0104918404","WIN"&amp;L48,VLOOKUP(AG48,'mã win'!E:J,6,0))</f>
        <v>WIN-CTO-01-016</v>
      </c>
      <c r="AI48" s="19" t="str">
        <f>VLOOKUP(AG48,'mã win'!E:F,2,0)</f>
        <v>N</v>
      </c>
      <c r="AJ48" s="19" t="str">
        <f>VLOOKUP(Q48,'mã sp'!A:B,2,0)</f>
        <v>CN300</v>
      </c>
      <c r="AK48" t="str">
        <f>VLOOKUP(AC48,Data!B:G,6,0)</f>
        <v>K25TTM</v>
      </c>
      <c r="AL48" t="str">
        <f t="shared" si="1"/>
        <v>1587 WM VCP CTO Xuân Khánh</v>
      </c>
    </row>
    <row r="49" spans="1:38" x14ac:dyDescent="0.25">
      <c r="A49">
        <v>16249</v>
      </c>
      <c r="B49" s="2">
        <v>9106022474</v>
      </c>
      <c r="C49" s="3">
        <v>45934</v>
      </c>
      <c r="D49" s="3">
        <v>45939</v>
      </c>
      <c r="E49" s="4">
        <v>45934.4212456366</v>
      </c>
      <c r="F49" s="2" t="s">
        <v>4925</v>
      </c>
      <c r="G49" s="3"/>
      <c r="H49" t="s">
        <v>3031</v>
      </c>
      <c r="I49" s="2" t="s">
        <v>3032</v>
      </c>
      <c r="J49" t="s">
        <v>3033</v>
      </c>
      <c r="K49" t="s">
        <v>3034</v>
      </c>
      <c r="L49" s="2" t="s">
        <v>4471</v>
      </c>
      <c r="M49" t="s">
        <v>4472</v>
      </c>
      <c r="N49" t="s">
        <v>4473</v>
      </c>
      <c r="O49">
        <v>30</v>
      </c>
      <c r="P49" s="2" t="s">
        <v>3047</v>
      </c>
      <c r="Q49" t="s">
        <v>3048</v>
      </c>
      <c r="R49" s="2" t="s">
        <v>3049</v>
      </c>
      <c r="S49" s="2" t="s">
        <v>3038</v>
      </c>
      <c r="T49">
        <v>60885</v>
      </c>
      <c r="U49">
        <v>6</v>
      </c>
      <c r="V49">
        <v>0</v>
      </c>
      <c r="W49" t="s">
        <v>4474</v>
      </c>
      <c r="X49" t="s">
        <v>4475</v>
      </c>
      <c r="Y49" s="3">
        <v>45934.421245601901</v>
      </c>
      <c r="Z49" t="s">
        <v>4926</v>
      </c>
      <c r="AA49" t="s">
        <v>3039</v>
      </c>
      <c r="AB49" s="21">
        <v>9106022474</v>
      </c>
      <c r="AC49" s="19" t="str">
        <f>VLOOKUP($B49,Data!$A:$AK,34,0)</f>
        <v>9106022474-00025510</v>
      </c>
      <c r="AD49" s="19">
        <v>25510</v>
      </c>
      <c r="AE49" s="19" t="str">
        <f t="shared" si="0"/>
        <v>00025510</v>
      </c>
      <c r="AF49" s="19" t="str">
        <f>VLOOKUP(AC49,Data!$B:$AK,4,0)</f>
        <v>04/10/2025</v>
      </c>
      <c r="AG49" s="19" t="str">
        <f>VLOOKUP(AC49,Data!B:N,13,0)</f>
        <v>0104918404-016</v>
      </c>
      <c r="AH49" s="19" t="str">
        <f>IF(AG49="0104918404","WIN"&amp;L49,VLOOKUP(AG49,'mã win'!E:J,6,0))</f>
        <v>WIN-CTO-01-016</v>
      </c>
      <c r="AI49" s="19" t="str">
        <f>VLOOKUP(AG49,'mã win'!E:F,2,0)</f>
        <v>N</v>
      </c>
      <c r="AJ49" s="19" t="str">
        <f>VLOOKUP(Q49,'mã sp'!A:B,2,0)</f>
        <v>CC300</v>
      </c>
      <c r="AK49" t="str">
        <f>VLOOKUP(AC49,Data!B:G,6,0)</f>
        <v>K25TTM</v>
      </c>
      <c r="AL49" t="str">
        <f t="shared" si="1"/>
        <v>1587 WM VCP CTO Xuân Khánh</v>
      </c>
    </row>
    <row r="50" spans="1:38" x14ac:dyDescent="0.25">
      <c r="A50">
        <v>16250</v>
      </c>
      <c r="B50" s="2">
        <v>9106022474</v>
      </c>
      <c r="C50" s="3">
        <v>45934</v>
      </c>
      <c r="D50" s="3">
        <v>45939</v>
      </c>
      <c r="E50" s="4">
        <v>45934.4212456366</v>
      </c>
      <c r="F50" s="2" t="s">
        <v>4925</v>
      </c>
      <c r="G50" s="3"/>
      <c r="H50" t="s">
        <v>3031</v>
      </c>
      <c r="I50" s="2" t="s">
        <v>3032</v>
      </c>
      <c r="J50" t="s">
        <v>3033</v>
      </c>
      <c r="K50" t="s">
        <v>3034</v>
      </c>
      <c r="L50" s="2" t="s">
        <v>4471</v>
      </c>
      <c r="M50" t="s">
        <v>4472</v>
      </c>
      <c r="N50" t="s">
        <v>4473</v>
      </c>
      <c r="O50">
        <v>40</v>
      </c>
      <c r="P50" s="2" t="s">
        <v>3083</v>
      </c>
      <c r="Q50" t="s">
        <v>3084</v>
      </c>
      <c r="R50" s="2" t="s">
        <v>3085</v>
      </c>
      <c r="S50" s="2" t="s">
        <v>3038</v>
      </c>
      <c r="T50">
        <v>111606</v>
      </c>
      <c r="U50">
        <v>7</v>
      </c>
      <c r="V50">
        <v>0</v>
      </c>
      <c r="W50" t="s">
        <v>4474</v>
      </c>
      <c r="X50" t="s">
        <v>4475</v>
      </c>
      <c r="Y50" s="3">
        <v>45934.421245601901</v>
      </c>
      <c r="Z50" t="s">
        <v>4926</v>
      </c>
      <c r="AA50" t="s">
        <v>3039</v>
      </c>
      <c r="AB50" s="21">
        <v>9106022474</v>
      </c>
      <c r="AC50" s="19" t="str">
        <f>VLOOKUP($B50,Data!$A:$AK,34,0)</f>
        <v>9106022474-00025510</v>
      </c>
      <c r="AD50" s="19">
        <v>25510</v>
      </c>
      <c r="AE50" s="19" t="str">
        <f t="shared" si="0"/>
        <v>00025510</v>
      </c>
      <c r="AF50" s="19" t="str">
        <f>VLOOKUP(AC50,Data!$B:$AK,4,0)</f>
        <v>04/10/2025</v>
      </c>
      <c r="AG50" s="19" t="str">
        <f>VLOOKUP(AC50,Data!B:N,13,0)</f>
        <v>0104918404-016</v>
      </c>
      <c r="AH50" s="19" t="str">
        <f>IF(AG50="0104918404","WIN"&amp;L50,VLOOKUP(AG50,'mã win'!E:J,6,0))</f>
        <v>WIN-CTO-01-016</v>
      </c>
      <c r="AI50" s="19" t="str">
        <f>VLOOKUP(AG50,'mã win'!E:F,2,0)</f>
        <v>N</v>
      </c>
      <c r="AJ50" s="19" t="str">
        <f>VLOOKUP(Q50,'mã sp'!A:B,2,0)</f>
        <v>GXD500</v>
      </c>
      <c r="AK50" t="str">
        <f>VLOOKUP(AC50,Data!B:G,6,0)</f>
        <v>K25TTM</v>
      </c>
      <c r="AL50" t="str">
        <f t="shared" si="1"/>
        <v>1587 WM VCP CTO Xuân Khánh</v>
      </c>
    </row>
    <row r="51" spans="1:38" x14ac:dyDescent="0.25">
      <c r="A51">
        <v>16251</v>
      </c>
      <c r="B51" s="2">
        <v>9106022474</v>
      </c>
      <c r="C51" s="3">
        <v>45934</v>
      </c>
      <c r="D51" s="3">
        <v>45939</v>
      </c>
      <c r="E51" s="4">
        <v>45934.4212456366</v>
      </c>
      <c r="F51" s="2" t="s">
        <v>4925</v>
      </c>
      <c r="G51" s="3"/>
      <c r="H51" t="s">
        <v>3031</v>
      </c>
      <c r="I51" s="2" t="s">
        <v>3032</v>
      </c>
      <c r="J51" t="s">
        <v>3033</v>
      </c>
      <c r="K51" t="s">
        <v>3034</v>
      </c>
      <c r="L51" s="2" t="s">
        <v>4471</v>
      </c>
      <c r="M51" t="s">
        <v>4472</v>
      </c>
      <c r="N51" t="s">
        <v>4473</v>
      </c>
      <c r="O51">
        <v>50</v>
      </c>
      <c r="P51" s="2" t="s">
        <v>3054</v>
      </c>
      <c r="Q51" t="s">
        <v>3055</v>
      </c>
      <c r="R51" s="2" t="s">
        <v>3056</v>
      </c>
      <c r="S51" s="2" t="s">
        <v>3038</v>
      </c>
      <c r="T51">
        <v>46000</v>
      </c>
      <c r="U51">
        <v>4</v>
      </c>
      <c r="V51">
        <v>0</v>
      </c>
      <c r="W51" t="s">
        <v>4474</v>
      </c>
      <c r="X51" t="s">
        <v>4475</v>
      </c>
      <c r="Y51" s="3">
        <v>45934.421245601901</v>
      </c>
      <c r="Z51" t="s">
        <v>4926</v>
      </c>
      <c r="AA51" t="s">
        <v>3039</v>
      </c>
      <c r="AB51" s="21">
        <v>9106022474</v>
      </c>
      <c r="AC51" s="19" t="str">
        <f>VLOOKUP($B51,Data!$A:$AK,34,0)</f>
        <v>9106022474-00025510</v>
      </c>
      <c r="AD51" s="19">
        <v>25510</v>
      </c>
      <c r="AE51" s="19" t="str">
        <f t="shared" si="0"/>
        <v>00025510</v>
      </c>
      <c r="AF51" s="19" t="str">
        <f>VLOOKUP(AC51,Data!$B:$AK,4,0)</f>
        <v>04/10/2025</v>
      </c>
      <c r="AG51" s="19" t="str">
        <f>VLOOKUP(AC51,Data!B:N,13,0)</f>
        <v>0104918404-016</v>
      </c>
      <c r="AH51" s="19" t="str">
        <f>IF(AG51="0104918404","WIN"&amp;L51,VLOOKUP(AG51,'mã win'!E:J,6,0))</f>
        <v>WIN-CTO-01-016</v>
      </c>
      <c r="AI51" s="19" t="str">
        <f>VLOOKUP(AG51,'mã win'!E:F,2,0)</f>
        <v>N</v>
      </c>
      <c r="AJ51" s="19" t="str">
        <f>VLOOKUP(Q51,'mã sp'!A:B,2,0)</f>
        <v>MNH250</v>
      </c>
      <c r="AK51" t="str">
        <f>VLOOKUP(AC51,Data!B:G,6,0)</f>
        <v>K25TTM</v>
      </c>
      <c r="AL51" t="str">
        <f t="shared" si="1"/>
        <v>1587 WM VCP CTO Xuân Khánh</v>
      </c>
    </row>
    <row r="52" spans="1:38" x14ac:dyDescent="0.25">
      <c r="A52">
        <v>16252</v>
      </c>
      <c r="B52" s="2">
        <v>9106022436</v>
      </c>
      <c r="C52" s="3">
        <v>45934</v>
      </c>
      <c r="D52" s="3">
        <v>45934</v>
      </c>
      <c r="E52" s="4">
        <v>45934.421535185204</v>
      </c>
      <c r="F52" s="2" t="s">
        <v>4927</v>
      </c>
      <c r="G52" s="3"/>
      <c r="H52" t="s">
        <v>3031</v>
      </c>
      <c r="I52" s="2" t="s">
        <v>3032</v>
      </c>
      <c r="J52" t="s">
        <v>3033</v>
      </c>
      <c r="K52" t="s">
        <v>3034</v>
      </c>
      <c r="L52" s="2" t="s">
        <v>4373</v>
      </c>
      <c r="M52" t="s">
        <v>4374</v>
      </c>
      <c r="N52" t="s">
        <v>4375</v>
      </c>
      <c r="O52">
        <v>10</v>
      </c>
      <c r="P52" s="2" t="s">
        <v>3043</v>
      </c>
      <c r="Q52" t="s">
        <v>3044</v>
      </c>
      <c r="R52" s="2" t="s">
        <v>3045</v>
      </c>
      <c r="S52" s="2" t="s">
        <v>3038</v>
      </c>
      <c r="T52">
        <v>41150</v>
      </c>
      <c r="U52">
        <v>1</v>
      </c>
      <c r="V52">
        <v>0</v>
      </c>
      <c r="W52" t="s">
        <v>4376</v>
      </c>
      <c r="Y52" s="3">
        <v>45934.421535763897</v>
      </c>
      <c r="AA52" t="s">
        <v>3039</v>
      </c>
      <c r="AB52" s="21">
        <v>9106022436</v>
      </c>
      <c r="AC52" s="19" t="str">
        <f>VLOOKUP($B52,Data!$A:$AK,34,0)</f>
        <v>9106022436-00157679</v>
      </c>
      <c r="AD52" s="19">
        <v>157679</v>
      </c>
      <c r="AE52" s="19" t="str">
        <f t="shared" si="0"/>
        <v>00157679</v>
      </c>
      <c r="AF52" s="19" t="str">
        <f>VLOOKUP(AC52,Data!$B:$AK,4,0)</f>
        <v>04/10/2025</v>
      </c>
      <c r="AG52" s="19" t="str">
        <f>VLOOKUP(AC52,Data!B:N,13,0)</f>
        <v>0104918404</v>
      </c>
      <c r="AH52" s="19" t="str">
        <f>IF(AG52="0104918404","WIN"&amp;L52,VLOOKUP(AG52,'mã win'!E:J,6,0))</f>
        <v>WIN2ASG</v>
      </c>
      <c r="AI52" s="19" t="str">
        <f>VLOOKUP(AG52,'mã win'!E:F,2,0)</f>
        <v>N</v>
      </c>
      <c r="AJ52" s="19" t="str">
        <f>VLOOKUP(Q52,'mã sp'!A:B,2,0)</f>
        <v>GTLX250G</v>
      </c>
      <c r="AK52" t="str">
        <f>VLOOKUP(AC52,Data!B:G,6,0)</f>
        <v>K25TTM</v>
      </c>
      <c r="AL52" t="str">
        <f t="shared" si="1"/>
        <v>2ASG WIN HCM Block B The Privia</v>
      </c>
    </row>
    <row r="53" spans="1:38" x14ac:dyDescent="0.25">
      <c r="A53">
        <v>16253</v>
      </c>
      <c r="B53" s="2">
        <v>9106022436</v>
      </c>
      <c r="C53" s="3">
        <v>45934</v>
      </c>
      <c r="D53" s="3">
        <v>45934</v>
      </c>
      <c r="E53" s="4">
        <v>45934.421535185204</v>
      </c>
      <c r="F53" s="2" t="s">
        <v>4927</v>
      </c>
      <c r="G53" s="3"/>
      <c r="H53" t="s">
        <v>3031</v>
      </c>
      <c r="I53" s="2" t="s">
        <v>3032</v>
      </c>
      <c r="J53" t="s">
        <v>3033</v>
      </c>
      <c r="K53" t="s">
        <v>3034</v>
      </c>
      <c r="L53" s="2" t="s">
        <v>4373</v>
      </c>
      <c r="M53" t="s">
        <v>4374</v>
      </c>
      <c r="N53" t="s">
        <v>4375</v>
      </c>
      <c r="O53">
        <v>20</v>
      </c>
      <c r="P53" s="2" t="s">
        <v>3080</v>
      </c>
      <c r="Q53" t="s">
        <v>3081</v>
      </c>
      <c r="R53" s="2" t="s">
        <v>3082</v>
      </c>
      <c r="S53" s="2" t="s">
        <v>3038</v>
      </c>
      <c r="T53">
        <v>70950</v>
      </c>
      <c r="U53">
        <v>2</v>
      </c>
      <c r="V53">
        <v>0</v>
      </c>
      <c r="W53" t="s">
        <v>4376</v>
      </c>
      <c r="Y53" s="3">
        <v>45934.421535763897</v>
      </c>
      <c r="AA53" t="s">
        <v>3039</v>
      </c>
      <c r="AB53" s="21">
        <v>9106022436</v>
      </c>
      <c r="AC53" s="19" t="str">
        <f>VLOOKUP($B53,Data!$A:$AK,34,0)</f>
        <v>9106022436-00157679</v>
      </c>
      <c r="AD53" s="19">
        <v>157679</v>
      </c>
      <c r="AE53" s="19" t="str">
        <f t="shared" si="0"/>
        <v>00157679</v>
      </c>
      <c r="AF53" s="19" t="str">
        <f>VLOOKUP(AC53,Data!$B:$AK,4,0)</f>
        <v>04/10/2025</v>
      </c>
      <c r="AG53" s="19" t="str">
        <f>VLOOKUP(AC53,Data!B:N,13,0)</f>
        <v>0104918404</v>
      </c>
      <c r="AH53" s="19" t="str">
        <f>IF(AG53="0104918404","WIN"&amp;L53,VLOOKUP(AG53,'mã win'!E:J,6,0))</f>
        <v>WIN2ASG</v>
      </c>
      <c r="AI53" s="19" t="str">
        <f>VLOOKUP(AG53,'mã win'!E:F,2,0)</f>
        <v>N</v>
      </c>
      <c r="AJ53" s="19" t="str">
        <f>VLOOKUP(Q53,'mã sp'!A:B,2,0)</f>
        <v>CN300</v>
      </c>
      <c r="AK53" t="str">
        <f>VLOOKUP(AC53,Data!B:G,6,0)</f>
        <v>K25TTM</v>
      </c>
      <c r="AL53" t="str">
        <f t="shared" si="1"/>
        <v>2ASG WIN HCM Block B The Privia</v>
      </c>
    </row>
    <row r="54" spans="1:38" x14ac:dyDescent="0.25">
      <c r="A54">
        <v>16254</v>
      </c>
      <c r="B54" s="2">
        <v>9106022509</v>
      </c>
      <c r="C54" s="3">
        <v>45934</v>
      </c>
      <c r="D54" s="3">
        <v>45939</v>
      </c>
      <c r="E54" s="4">
        <v>45934.423061377303</v>
      </c>
      <c r="F54" s="2" t="s">
        <v>4928</v>
      </c>
      <c r="G54" s="3"/>
      <c r="H54" t="s">
        <v>3031</v>
      </c>
      <c r="I54" s="2" t="s">
        <v>3032</v>
      </c>
      <c r="J54" t="s">
        <v>3033</v>
      </c>
      <c r="K54" t="s">
        <v>3034</v>
      </c>
      <c r="L54" s="2" t="s">
        <v>4471</v>
      </c>
      <c r="M54" t="s">
        <v>4472</v>
      </c>
      <c r="N54" t="s">
        <v>4473</v>
      </c>
      <c r="O54">
        <v>10</v>
      </c>
      <c r="P54" s="2" t="s">
        <v>3063</v>
      </c>
      <c r="Q54" t="s">
        <v>4891</v>
      </c>
      <c r="R54" s="2" t="s">
        <v>3065</v>
      </c>
      <c r="S54" s="2" t="s">
        <v>3038</v>
      </c>
      <c r="T54">
        <v>73431</v>
      </c>
      <c r="U54">
        <v>1</v>
      </c>
      <c r="V54">
        <v>0</v>
      </c>
      <c r="W54" t="s">
        <v>4474</v>
      </c>
      <c r="X54" t="s">
        <v>4475</v>
      </c>
      <c r="Y54" s="3">
        <v>45934.4230614931</v>
      </c>
      <c r="Z54" t="s">
        <v>4929</v>
      </c>
      <c r="AA54" t="s">
        <v>3039</v>
      </c>
      <c r="AB54" s="21">
        <v>9106022509</v>
      </c>
      <c r="AC54" s="19" t="str">
        <f>VLOOKUP($B54,Data!$A:$AK,34,0)</f>
        <v>9106022509-00025513</v>
      </c>
      <c r="AD54" s="19">
        <v>25513</v>
      </c>
      <c r="AE54" s="19" t="str">
        <f t="shared" si="0"/>
        <v>00025513</v>
      </c>
      <c r="AF54" s="19" t="str">
        <f>VLOOKUP(AC54,Data!$B:$AK,4,0)</f>
        <v>04/10/2025</v>
      </c>
      <c r="AG54" s="19" t="str">
        <f>VLOOKUP(AC54,Data!B:N,13,0)</f>
        <v>0104918404-016</v>
      </c>
      <c r="AH54" s="19" t="str">
        <f>IF(AG54="0104918404","WIN"&amp;L54,VLOOKUP(AG54,'mã win'!E:J,6,0))</f>
        <v>WIN-CTO-01-016</v>
      </c>
      <c r="AI54" s="19" t="str">
        <f>VLOOKUP(AG54,'mã win'!E:F,2,0)</f>
        <v>N</v>
      </c>
      <c r="AJ54" s="19" t="str">
        <f>VLOOKUP(Q54,'mã sp'!A:B,2,0)</f>
        <v>CGM300</v>
      </c>
      <c r="AK54" t="str">
        <f>VLOOKUP(AC54,Data!B:G,6,0)</f>
        <v>K25TTM</v>
      </c>
      <c r="AL54" t="str">
        <f t="shared" si="1"/>
        <v>1587 WM VCP CTO Xuân Khánh</v>
      </c>
    </row>
    <row r="55" spans="1:38" x14ac:dyDescent="0.25">
      <c r="A55">
        <v>16255</v>
      </c>
      <c r="B55" s="2">
        <v>9106022509</v>
      </c>
      <c r="C55" s="3">
        <v>45934</v>
      </c>
      <c r="D55" s="3">
        <v>45939</v>
      </c>
      <c r="E55" s="4">
        <v>45934.423061377303</v>
      </c>
      <c r="F55" s="2" t="s">
        <v>4928</v>
      </c>
      <c r="G55" s="3"/>
      <c r="H55" t="s">
        <v>3031</v>
      </c>
      <c r="I55" s="2" t="s">
        <v>3032</v>
      </c>
      <c r="J55" t="s">
        <v>3033</v>
      </c>
      <c r="K55" t="s">
        <v>3034</v>
      </c>
      <c r="L55" s="2" t="s">
        <v>4471</v>
      </c>
      <c r="M55" t="s">
        <v>4472</v>
      </c>
      <c r="N55" t="s">
        <v>4473</v>
      </c>
      <c r="O55">
        <v>20</v>
      </c>
      <c r="P55" s="2" t="s">
        <v>3050</v>
      </c>
      <c r="Q55" t="s">
        <v>3051</v>
      </c>
      <c r="R55" s="2" t="s">
        <v>3052</v>
      </c>
      <c r="S55" s="2" t="s">
        <v>3038</v>
      </c>
      <c r="T55">
        <v>45588</v>
      </c>
      <c r="U55">
        <v>2</v>
      </c>
      <c r="V55">
        <v>0</v>
      </c>
      <c r="W55" t="s">
        <v>4474</v>
      </c>
      <c r="X55" t="s">
        <v>4475</v>
      </c>
      <c r="Y55" s="3">
        <v>45934.4230614931</v>
      </c>
      <c r="Z55" t="s">
        <v>4929</v>
      </c>
      <c r="AA55" t="s">
        <v>3039</v>
      </c>
      <c r="AB55" s="21">
        <v>9106022509</v>
      </c>
      <c r="AC55" s="19" t="str">
        <f>VLOOKUP($B55,Data!$A:$AK,34,0)</f>
        <v>9106022509-00025513</v>
      </c>
      <c r="AD55" s="19">
        <v>25513</v>
      </c>
      <c r="AE55" s="19" t="str">
        <f t="shared" si="0"/>
        <v>00025513</v>
      </c>
      <c r="AF55" s="19" t="str">
        <f>VLOOKUP(AC55,Data!$B:$AK,4,0)</f>
        <v>04/10/2025</v>
      </c>
      <c r="AG55" s="19" t="str">
        <f>VLOOKUP(AC55,Data!B:N,13,0)</f>
        <v>0104918404-016</v>
      </c>
      <c r="AH55" s="19" t="str">
        <f>IF(AG55="0104918404","WIN"&amp;L55,VLOOKUP(AG55,'mã win'!E:J,6,0))</f>
        <v>WIN-CTO-01-016</v>
      </c>
      <c r="AI55" s="19" t="str">
        <f>VLOOKUP(AG55,'mã win'!E:F,2,0)</f>
        <v>N</v>
      </c>
      <c r="AJ55" s="19" t="str">
        <f>VLOOKUP(Q55,'mã sp'!A:B,2,0)</f>
        <v>TH200</v>
      </c>
      <c r="AK55" t="str">
        <f>VLOOKUP(AC55,Data!B:G,6,0)</f>
        <v>K25TTM</v>
      </c>
      <c r="AL55" t="str">
        <f t="shared" si="1"/>
        <v>1587 WM VCP CTO Xuân Khánh</v>
      </c>
    </row>
    <row r="56" spans="1:38" x14ac:dyDescent="0.25">
      <c r="A56">
        <v>16256</v>
      </c>
      <c r="B56" s="2">
        <v>9106022509</v>
      </c>
      <c r="C56" s="3">
        <v>45934</v>
      </c>
      <c r="D56" s="3">
        <v>45939</v>
      </c>
      <c r="E56" s="4">
        <v>45934.423061377303</v>
      </c>
      <c r="F56" s="2" t="s">
        <v>4928</v>
      </c>
      <c r="G56" s="3"/>
      <c r="H56" t="s">
        <v>3031</v>
      </c>
      <c r="I56" s="2" t="s">
        <v>3032</v>
      </c>
      <c r="J56" t="s">
        <v>3033</v>
      </c>
      <c r="K56" t="s">
        <v>3034</v>
      </c>
      <c r="L56" s="2" t="s">
        <v>4471</v>
      </c>
      <c r="M56" t="s">
        <v>4472</v>
      </c>
      <c r="N56" t="s">
        <v>4473</v>
      </c>
      <c r="O56">
        <v>30</v>
      </c>
      <c r="P56" s="2" t="s">
        <v>3072</v>
      </c>
      <c r="Q56" t="s">
        <v>3073</v>
      </c>
      <c r="R56" s="2" t="s">
        <v>3074</v>
      </c>
      <c r="S56" s="2" t="s">
        <v>3038</v>
      </c>
      <c r="T56">
        <v>49500</v>
      </c>
      <c r="U56">
        <v>5</v>
      </c>
      <c r="V56">
        <v>0</v>
      </c>
      <c r="W56" t="s">
        <v>4474</v>
      </c>
      <c r="X56" t="s">
        <v>4475</v>
      </c>
      <c r="Y56" s="3">
        <v>45934.4230614931</v>
      </c>
      <c r="Z56" t="s">
        <v>4929</v>
      </c>
      <c r="AA56" t="s">
        <v>3039</v>
      </c>
      <c r="AB56" s="21">
        <v>9106022509</v>
      </c>
      <c r="AC56" s="19" t="str">
        <f>VLOOKUP($B56,Data!$A:$AK,34,0)</f>
        <v>9106022509-00025513</v>
      </c>
      <c r="AD56" s="19">
        <v>25513</v>
      </c>
      <c r="AE56" s="19" t="str">
        <f t="shared" si="0"/>
        <v>00025513</v>
      </c>
      <c r="AF56" s="19" t="str">
        <f>VLOOKUP(AC56,Data!$B:$AK,4,0)</f>
        <v>04/10/2025</v>
      </c>
      <c r="AG56" s="19" t="str">
        <f>VLOOKUP(AC56,Data!B:N,13,0)</f>
        <v>0104918404-016</v>
      </c>
      <c r="AH56" s="19" t="str">
        <f>IF(AG56="0104918404","WIN"&amp;L56,VLOOKUP(AG56,'mã win'!E:J,6,0))</f>
        <v>WIN-CTO-01-016</v>
      </c>
      <c r="AI56" s="19" t="str">
        <f>VLOOKUP(AG56,'mã win'!E:F,2,0)</f>
        <v>N</v>
      </c>
      <c r="AJ56" s="19" t="str">
        <f>VLOOKUP(Q56,'mã sp'!A:B,2,0)</f>
        <v>GL250</v>
      </c>
      <c r="AK56" t="str">
        <f>VLOOKUP(AC56,Data!B:G,6,0)</f>
        <v>K25TTM</v>
      </c>
      <c r="AL56" t="str">
        <f t="shared" si="1"/>
        <v>1587 WM VCP CTO Xuân Khánh</v>
      </c>
    </row>
    <row r="57" spans="1:38" x14ac:dyDescent="0.25">
      <c r="A57">
        <v>16257</v>
      </c>
      <c r="B57" s="2">
        <v>9106022509</v>
      </c>
      <c r="C57" s="3">
        <v>45934</v>
      </c>
      <c r="D57" s="3">
        <v>45939</v>
      </c>
      <c r="E57" s="4">
        <v>45934.423061377303</v>
      </c>
      <c r="F57" s="2" t="s">
        <v>4928</v>
      </c>
      <c r="G57" s="3"/>
      <c r="H57" t="s">
        <v>3031</v>
      </c>
      <c r="I57" s="2" t="s">
        <v>3032</v>
      </c>
      <c r="J57" t="s">
        <v>3033</v>
      </c>
      <c r="K57" t="s">
        <v>3034</v>
      </c>
      <c r="L57" s="2" t="s">
        <v>4471</v>
      </c>
      <c r="M57" t="s">
        <v>4472</v>
      </c>
      <c r="N57" t="s">
        <v>4473</v>
      </c>
      <c r="O57">
        <v>40</v>
      </c>
      <c r="P57" s="2" t="s">
        <v>3069</v>
      </c>
      <c r="Q57" t="s">
        <v>3070</v>
      </c>
      <c r="R57" s="2" t="s">
        <v>3071</v>
      </c>
      <c r="S57" s="2" t="s">
        <v>3038</v>
      </c>
      <c r="T57">
        <v>50400</v>
      </c>
      <c r="U57">
        <v>5</v>
      </c>
      <c r="V57">
        <v>0</v>
      </c>
      <c r="W57" t="s">
        <v>4474</v>
      </c>
      <c r="X57" t="s">
        <v>4475</v>
      </c>
      <c r="Y57" s="3">
        <v>45934.4230614931</v>
      </c>
      <c r="Z57" t="s">
        <v>4929</v>
      </c>
      <c r="AA57" t="s">
        <v>3039</v>
      </c>
      <c r="AB57" s="21">
        <v>9106022509</v>
      </c>
      <c r="AC57" s="19" t="str">
        <f>VLOOKUP($B57,Data!$A:$AK,34,0)</f>
        <v>9106022509-00025513</v>
      </c>
      <c r="AD57" s="19">
        <v>25513</v>
      </c>
      <c r="AE57" s="19" t="str">
        <f t="shared" si="0"/>
        <v>00025513</v>
      </c>
      <c r="AF57" s="19" t="str">
        <f>VLOOKUP(AC57,Data!$B:$AK,4,0)</f>
        <v>04/10/2025</v>
      </c>
      <c r="AG57" s="19" t="str">
        <f>VLOOKUP(AC57,Data!B:N,13,0)</f>
        <v>0104918404-016</v>
      </c>
      <c r="AH57" s="19" t="str">
        <f>IF(AG57="0104918404","WIN"&amp;L57,VLOOKUP(AG57,'mã win'!E:J,6,0))</f>
        <v>WIN-CTO-01-016</v>
      </c>
      <c r="AI57" s="19" t="str">
        <f>VLOOKUP(AG57,'mã win'!E:F,2,0)</f>
        <v>N</v>
      </c>
      <c r="AJ57" s="19" t="str">
        <f>VLOOKUP(Q57,'mã sp'!A:B,2,0)</f>
        <v>GSG250</v>
      </c>
      <c r="AK57" t="str">
        <f>VLOOKUP(AC57,Data!B:G,6,0)</f>
        <v>K25TTM</v>
      </c>
      <c r="AL57" t="str">
        <f t="shared" si="1"/>
        <v>1587 WM VCP CTO Xuân Khánh</v>
      </c>
    </row>
    <row r="58" spans="1:38" x14ac:dyDescent="0.25">
      <c r="A58">
        <v>16258</v>
      </c>
      <c r="B58" s="2">
        <v>9106022509</v>
      </c>
      <c r="C58" s="3">
        <v>45934</v>
      </c>
      <c r="D58" s="3">
        <v>45939</v>
      </c>
      <c r="E58" s="4">
        <v>45934.423061377303</v>
      </c>
      <c r="F58" s="2" t="s">
        <v>4928</v>
      </c>
      <c r="G58" s="3"/>
      <c r="H58" t="s">
        <v>3031</v>
      </c>
      <c r="I58" s="2" t="s">
        <v>3032</v>
      </c>
      <c r="J58" t="s">
        <v>3033</v>
      </c>
      <c r="K58" t="s">
        <v>3034</v>
      </c>
      <c r="L58" s="2" t="s">
        <v>4471</v>
      </c>
      <c r="M58" t="s">
        <v>4472</v>
      </c>
      <c r="N58" t="s">
        <v>4473</v>
      </c>
      <c r="O58">
        <v>50</v>
      </c>
      <c r="P58" s="2" t="s">
        <v>3043</v>
      </c>
      <c r="Q58" t="s">
        <v>3044</v>
      </c>
      <c r="R58" s="2" t="s">
        <v>3045</v>
      </c>
      <c r="S58" s="2" t="s">
        <v>3038</v>
      </c>
      <c r="T58">
        <v>50182</v>
      </c>
      <c r="U58">
        <v>5</v>
      </c>
      <c r="V58">
        <v>0</v>
      </c>
      <c r="W58" t="s">
        <v>4474</v>
      </c>
      <c r="X58" t="s">
        <v>4475</v>
      </c>
      <c r="Y58" s="3">
        <v>45934.4230614931</v>
      </c>
      <c r="Z58" t="s">
        <v>4929</v>
      </c>
      <c r="AA58" t="s">
        <v>3039</v>
      </c>
      <c r="AB58" s="21">
        <v>9106022509</v>
      </c>
      <c r="AC58" s="19" t="str">
        <f>VLOOKUP($B58,Data!$A:$AK,34,0)</f>
        <v>9106022509-00025513</v>
      </c>
      <c r="AD58" s="19">
        <v>25513</v>
      </c>
      <c r="AE58" s="19" t="str">
        <f t="shared" si="0"/>
        <v>00025513</v>
      </c>
      <c r="AF58" s="19" t="str">
        <f>VLOOKUP(AC58,Data!$B:$AK,4,0)</f>
        <v>04/10/2025</v>
      </c>
      <c r="AG58" s="19" t="str">
        <f>VLOOKUP(AC58,Data!B:N,13,0)</f>
        <v>0104918404-016</v>
      </c>
      <c r="AH58" s="19" t="str">
        <f>IF(AG58="0104918404","WIN"&amp;L58,VLOOKUP(AG58,'mã win'!E:J,6,0))</f>
        <v>WIN-CTO-01-016</v>
      </c>
      <c r="AI58" s="19" t="str">
        <f>VLOOKUP(AG58,'mã win'!E:F,2,0)</f>
        <v>N</v>
      </c>
      <c r="AJ58" s="19" t="str">
        <f>VLOOKUP(Q58,'mã sp'!A:B,2,0)</f>
        <v>GTLX250G</v>
      </c>
      <c r="AK58" t="str">
        <f>VLOOKUP(AC58,Data!B:G,6,0)</f>
        <v>K25TTM</v>
      </c>
      <c r="AL58" t="str">
        <f t="shared" si="1"/>
        <v>1587 WM VCP CTO Xuân Khánh</v>
      </c>
    </row>
    <row r="59" spans="1:38" x14ac:dyDescent="0.25">
      <c r="A59">
        <v>16259</v>
      </c>
      <c r="B59" s="2">
        <v>9106022541</v>
      </c>
      <c r="C59" s="3">
        <v>45934</v>
      </c>
      <c r="D59" s="3">
        <v>45934</v>
      </c>
      <c r="E59" s="4">
        <v>45934.429681053203</v>
      </c>
      <c r="F59" s="2" t="s">
        <v>4930</v>
      </c>
      <c r="G59" s="3"/>
      <c r="H59" t="s">
        <v>3031</v>
      </c>
      <c r="I59" s="2" t="s">
        <v>3032</v>
      </c>
      <c r="J59" t="s">
        <v>3033</v>
      </c>
      <c r="K59" t="s">
        <v>3034</v>
      </c>
      <c r="L59" s="2" t="s">
        <v>3057</v>
      </c>
      <c r="M59" t="s">
        <v>3058</v>
      </c>
      <c r="N59" t="s">
        <v>3059</v>
      </c>
      <c r="O59">
        <v>10</v>
      </c>
      <c r="P59" s="2" t="s">
        <v>3047</v>
      </c>
      <c r="Q59" t="s">
        <v>3048</v>
      </c>
      <c r="R59" s="2" t="s">
        <v>3049</v>
      </c>
      <c r="S59" s="2" t="s">
        <v>3038</v>
      </c>
      <c r="T59">
        <v>60885</v>
      </c>
      <c r="U59">
        <v>1</v>
      </c>
      <c r="V59">
        <v>0</v>
      </c>
      <c r="W59" t="s">
        <v>3058</v>
      </c>
      <c r="X59" t="s">
        <v>3046</v>
      </c>
      <c r="Y59" s="3">
        <v>45934.429680937501</v>
      </c>
      <c r="AA59" t="s">
        <v>3039</v>
      </c>
      <c r="AB59" s="21">
        <v>9106022541</v>
      </c>
      <c r="AC59" s="19" t="str">
        <f>VLOOKUP($B59,Data!$A:$AK,34,0)</f>
        <v>9106022541-00079683</v>
      </c>
      <c r="AD59" s="19">
        <v>79683</v>
      </c>
      <c r="AE59" s="19" t="str">
        <f t="shared" si="0"/>
        <v>00079683</v>
      </c>
      <c r="AF59" s="19" t="str">
        <f>VLOOKUP(AC59,Data!$B:$AK,4,0)</f>
        <v>04/10/2025</v>
      </c>
      <c r="AG59" s="19" t="str">
        <f>VLOOKUP(AC59,Data!B:N,13,0)</f>
        <v>0104918404-009</v>
      </c>
      <c r="AH59" s="19" t="str">
        <f>IF(AG59="0104918404","WIN"&amp;L59,VLOOKUP(AG59,'mã win'!E:J,6,0))</f>
        <v>WIN-DNG-01-009</v>
      </c>
      <c r="AI59" s="19" t="str">
        <f>VLOOKUP(AG59,'mã win'!E:F,2,0)</f>
        <v>N</v>
      </c>
      <c r="AJ59" s="19" t="str">
        <f>VLOOKUP(Q59,'mã sp'!A:B,2,0)</f>
        <v>CC300</v>
      </c>
      <c r="AK59" t="str">
        <f>VLOOKUP(AC59,Data!B:G,6,0)</f>
        <v>K25TTM</v>
      </c>
      <c r="AL59" t="str">
        <f t="shared" si="1"/>
        <v>5235 WM+ DNG 413 Trường Sơn</v>
      </c>
    </row>
    <row r="60" spans="1:38" x14ac:dyDescent="0.25">
      <c r="A60">
        <v>16260</v>
      </c>
      <c r="B60" s="2">
        <v>9106022556</v>
      </c>
      <c r="C60" s="3">
        <v>45934</v>
      </c>
      <c r="D60" s="3">
        <v>45939</v>
      </c>
      <c r="E60" s="4">
        <v>45934.430565937502</v>
      </c>
      <c r="F60" s="2" t="s">
        <v>4931</v>
      </c>
      <c r="G60" s="3"/>
      <c r="H60" t="s">
        <v>3031</v>
      </c>
      <c r="I60" s="2" t="s">
        <v>3032</v>
      </c>
      <c r="J60" t="s">
        <v>3033</v>
      </c>
      <c r="K60" t="s">
        <v>3034</v>
      </c>
      <c r="L60" s="2" t="s">
        <v>4816</v>
      </c>
      <c r="M60" t="s">
        <v>4817</v>
      </c>
      <c r="N60" t="s">
        <v>4818</v>
      </c>
      <c r="O60">
        <v>10</v>
      </c>
      <c r="P60" s="2" t="s">
        <v>3050</v>
      </c>
      <c r="Q60" t="s">
        <v>3051</v>
      </c>
      <c r="R60" s="2" t="s">
        <v>3052</v>
      </c>
      <c r="S60" s="2" t="s">
        <v>3038</v>
      </c>
      <c r="T60">
        <v>45588</v>
      </c>
      <c r="U60">
        <v>2</v>
      </c>
      <c r="V60">
        <v>0</v>
      </c>
      <c r="W60" t="s">
        <v>4817</v>
      </c>
      <c r="X60" t="s">
        <v>3046</v>
      </c>
      <c r="Y60" s="3">
        <v>45934.4305660069</v>
      </c>
      <c r="AA60" t="s">
        <v>3039</v>
      </c>
      <c r="AB60" s="21">
        <v>9106022556</v>
      </c>
      <c r="AC60" s="19" t="str">
        <f>VLOOKUP($B60,Data!$A:$AK,34,0)</f>
        <v>9106022556-00475148</v>
      </c>
      <c r="AD60" s="19">
        <v>475148</v>
      </c>
      <c r="AE60" s="19" t="str">
        <f t="shared" si="0"/>
        <v>00475148</v>
      </c>
      <c r="AF60" s="19" t="str">
        <f>VLOOKUP(AC60,Data!$B:$AK,4,0)</f>
        <v>04/10/2025</v>
      </c>
      <c r="AG60" s="19" t="str">
        <f>VLOOKUP(AC60,Data!B:N,13,0)</f>
        <v>0104918404-002</v>
      </c>
      <c r="AH60" s="19" t="str">
        <f>IF(AG60="0104918404","WIN"&amp;L60,VLOOKUP(AG60,'mã win'!E:J,6,0))</f>
        <v>WIN-HNI-00-002</v>
      </c>
      <c r="AI60" s="19" t="str">
        <f>VLOOKUP(AG60,'mã win'!E:F,2,0)</f>
        <v>B</v>
      </c>
      <c r="AJ60" s="19" t="str">
        <f>VLOOKUP(Q60,'mã sp'!A:B,2,0)</f>
        <v>TH200</v>
      </c>
      <c r="AK60" t="str">
        <f>VLOOKUP(AC60,Data!B:G,6,0)</f>
        <v>K25TTM</v>
      </c>
      <c r="AL60" t="str">
        <f t="shared" si="1"/>
        <v>3279 WM+ HNI 207 Lương Thế Vinh</v>
      </c>
    </row>
    <row r="61" spans="1:38" x14ac:dyDescent="0.25">
      <c r="A61">
        <v>16261</v>
      </c>
      <c r="B61" s="2">
        <v>9106022614</v>
      </c>
      <c r="C61" s="3">
        <v>45934</v>
      </c>
      <c r="D61" s="3">
        <v>45939</v>
      </c>
      <c r="E61" s="4">
        <v>45934.440743136598</v>
      </c>
      <c r="F61" s="2" t="s">
        <v>4932</v>
      </c>
      <c r="G61" s="3"/>
      <c r="H61" t="s">
        <v>3031</v>
      </c>
      <c r="I61" s="2" t="s">
        <v>3032</v>
      </c>
      <c r="J61" t="s">
        <v>3033</v>
      </c>
      <c r="K61" t="s">
        <v>3034</v>
      </c>
      <c r="L61" s="2" t="s">
        <v>3761</v>
      </c>
      <c r="M61" t="s">
        <v>3762</v>
      </c>
      <c r="N61" t="s">
        <v>3763</v>
      </c>
      <c r="O61">
        <v>10</v>
      </c>
      <c r="P61" s="2" t="s">
        <v>3050</v>
      </c>
      <c r="Q61" t="s">
        <v>3051</v>
      </c>
      <c r="R61" s="2" t="s">
        <v>3052</v>
      </c>
      <c r="S61" s="2" t="s">
        <v>3038</v>
      </c>
      <c r="T61">
        <v>45588</v>
      </c>
      <c r="U61">
        <v>1</v>
      </c>
      <c r="V61">
        <v>0</v>
      </c>
      <c r="W61" t="s">
        <v>3764</v>
      </c>
      <c r="Y61" s="3">
        <v>45934.440743055602</v>
      </c>
      <c r="AA61" t="s">
        <v>3039</v>
      </c>
      <c r="AB61" s="21">
        <v>9106022614</v>
      </c>
      <c r="AC61" s="19" t="str">
        <f>VLOOKUP($B61,Data!$A:$AK,34,0)</f>
        <v>9106022614-00014741</v>
      </c>
      <c r="AD61" s="19">
        <v>14741</v>
      </c>
      <c r="AE61" s="19" t="str">
        <f t="shared" si="0"/>
        <v>00014741</v>
      </c>
      <c r="AF61" s="19" t="str">
        <f>VLOOKUP(AC61,Data!$B:$AK,4,0)</f>
        <v>04/10/2025</v>
      </c>
      <c r="AG61" s="19" t="str">
        <f>VLOOKUP(AC61,Data!B:N,13,0)</f>
        <v>0104918404-006</v>
      </c>
      <c r="AH61" s="19" t="str">
        <f>IF(AG61="0104918404","WIN"&amp;L61,VLOOKUP(AG61,'mã win'!E:J,6,0))</f>
        <v>WIN-HDG-00-006</v>
      </c>
      <c r="AI61" s="19" t="str">
        <f>VLOOKUP(AG61,'mã win'!E:F,2,0)</f>
        <v>B</v>
      </c>
      <c r="AJ61" s="19" t="str">
        <f>VLOOKUP(Q61,'mã sp'!A:B,2,0)</f>
        <v>TH200</v>
      </c>
      <c r="AK61" t="str">
        <f>VLOOKUP(AC61,Data!B:G,6,0)</f>
        <v>K25TTM</v>
      </c>
      <c r="AL61" t="str">
        <f t="shared" si="1"/>
        <v>6958 WM+ HDG 15 Đức Minh, Thanh Bình</v>
      </c>
    </row>
    <row r="62" spans="1:38" x14ac:dyDescent="0.25">
      <c r="A62">
        <v>16262</v>
      </c>
      <c r="B62" s="2">
        <v>9106022614</v>
      </c>
      <c r="C62" s="3">
        <v>45934</v>
      </c>
      <c r="D62" s="3">
        <v>45939</v>
      </c>
      <c r="E62" s="4">
        <v>45934.440743136598</v>
      </c>
      <c r="F62" s="2" t="s">
        <v>4932</v>
      </c>
      <c r="G62" s="3"/>
      <c r="H62" t="s">
        <v>3031</v>
      </c>
      <c r="I62" s="2" t="s">
        <v>3032</v>
      </c>
      <c r="J62" t="s">
        <v>3033</v>
      </c>
      <c r="K62" t="s">
        <v>3034</v>
      </c>
      <c r="L62" s="2" t="s">
        <v>3761</v>
      </c>
      <c r="M62" t="s">
        <v>3762</v>
      </c>
      <c r="N62" t="s">
        <v>3763</v>
      </c>
      <c r="O62">
        <v>20</v>
      </c>
      <c r="P62" s="2" t="s">
        <v>3043</v>
      </c>
      <c r="Q62" t="s">
        <v>3044</v>
      </c>
      <c r="R62" s="2" t="s">
        <v>3045</v>
      </c>
      <c r="S62" s="2" t="s">
        <v>3038</v>
      </c>
      <c r="T62">
        <v>41150</v>
      </c>
      <c r="U62">
        <v>2</v>
      </c>
      <c r="V62">
        <v>0</v>
      </c>
      <c r="W62" t="s">
        <v>3764</v>
      </c>
      <c r="Y62" s="3">
        <v>45934.440743055602</v>
      </c>
      <c r="AA62" t="s">
        <v>3039</v>
      </c>
      <c r="AB62" s="21">
        <v>9106022614</v>
      </c>
      <c r="AC62" s="19" t="str">
        <f>VLOOKUP($B62,Data!$A:$AK,34,0)</f>
        <v>9106022614-00014741</v>
      </c>
      <c r="AD62" s="19">
        <v>14741</v>
      </c>
      <c r="AE62" s="19" t="str">
        <f t="shared" si="0"/>
        <v>00014741</v>
      </c>
      <c r="AF62" s="19" t="str">
        <f>VLOOKUP(AC62,Data!$B:$AK,4,0)</f>
        <v>04/10/2025</v>
      </c>
      <c r="AG62" s="19" t="str">
        <f>VLOOKUP(AC62,Data!B:N,13,0)</f>
        <v>0104918404-006</v>
      </c>
      <c r="AH62" s="19" t="str">
        <f>IF(AG62="0104918404","WIN"&amp;L62,VLOOKUP(AG62,'mã win'!E:J,6,0))</f>
        <v>WIN-HDG-00-006</v>
      </c>
      <c r="AI62" s="19" t="str">
        <f>VLOOKUP(AG62,'mã win'!E:F,2,0)</f>
        <v>B</v>
      </c>
      <c r="AJ62" s="19" t="str">
        <f>VLOOKUP(Q62,'mã sp'!A:B,2,0)</f>
        <v>GTLX250G</v>
      </c>
      <c r="AK62" t="str">
        <f>VLOOKUP(AC62,Data!B:G,6,0)</f>
        <v>K25TTM</v>
      </c>
      <c r="AL62" t="str">
        <f t="shared" si="1"/>
        <v>6958 WM+ HDG 15 Đức Minh, Thanh Bình</v>
      </c>
    </row>
    <row r="63" spans="1:38" x14ac:dyDescent="0.25">
      <c r="A63">
        <v>16263</v>
      </c>
      <c r="B63" s="2">
        <v>9106022649</v>
      </c>
      <c r="C63" s="3">
        <v>45934</v>
      </c>
      <c r="D63" s="3">
        <v>45939</v>
      </c>
      <c r="E63" s="4">
        <v>45934.445224189803</v>
      </c>
      <c r="F63" s="2" t="s">
        <v>4933</v>
      </c>
      <c r="G63" s="3"/>
      <c r="H63" t="s">
        <v>3031</v>
      </c>
      <c r="I63" s="2" t="s">
        <v>3032</v>
      </c>
      <c r="J63" t="s">
        <v>3033</v>
      </c>
      <c r="K63" t="s">
        <v>3034</v>
      </c>
      <c r="L63" s="2" t="s">
        <v>4042</v>
      </c>
      <c r="M63" t="s">
        <v>4043</v>
      </c>
      <c r="N63" t="s">
        <v>4044</v>
      </c>
      <c r="O63">
        <v>10</v>
      </c>
      <c r="P63" s="2" t="s">
        <v>3063</v>
      </c>
      <c r="Q63" t="s">
        <v>4891</v>
      </c>
      <c r="R63" s="2" t="s">
        <v>3065</v>
      </c>
      <c r="S63" s="2" t="s">
        <v>3038</v>
      </c>
      <c r="T63">
        <v>73431</v>
      </c>
      <c r="U63">
        <v>2</v>
      </c>
      <c r="V63">
        <v>0</v>
      </c>
      <c r="W63" t="s">
        <v>4043</v>
      </c>
      <c r="X63" t="s">
        <v>4045</v>
      </c>
      <c r="Y63" s="3">
        <v>45934.445223842602</v>
      </c>
      <c r="AA63" t="s">
        <v>3039</v>
      </c>
      <c r="AB63" s="21">
        <v>9106022649</v>
      </c>
      <c r="AC63" s="19" t="str">
        <f>VLOOKUP($B63,Data!$A:$AK,34,0)</f>
        <v>9106022649-00475180</v>
      </c>
      <c r="AD63" s="19">
        <v>475180</v>
      </c>
      <c r="AE63" s="19" t="str">
        <f t="shared" si="0"/>
        <v>00475180</v>
      </c>
      <c r="AF63" s="19" t="str">
        <f>VLOOKUP(AC63,Data!$B:$AK,4,0)</f>
        <v>04/10/2025</v>
      </c>
      <c r="AG63" s="19" t="str">
        <f>VLOOKUP(AC63,Data!B:N,13,0)</f>
        <v>0104918404-002</v>
      </c>
      <c r="AH63" s="19" t="str">
        <f>IF(AG63="0104918404","WIN"&amp;L63,VLOOKUP(AG63,'mã win'!E:J,6,0))</f>
        <v>WIN-HNI-00-002</v>
      </c>
      <c r="AI63" s="19" t="str">
        <f>VLOOKUP(AG63,'mã win'!E:F,2,0)</f>
        <v>B</v>
      </c>
      <c r="AJ63" s="19" t="str">
        <f>VLOOKUP(Q63,'mã sp'!A:B,2,0)</f>
        <v>CGM300</v>
      </c>
      <c r="AK63" t="str">
        <f>VLOOKUP(AC63,Data!B:G,6,0)</f>
        <v>K25TTM</v>
      </c>
      <c r="AL63" t="str">
        <f t="shared" si="1"/>
        <v>3322 WIN HNI Hapulico</v>
      </c>
    </row>
    <row r="64" spans="1:38" x14ac:dyDescent="0.25">
      <c r="A64">
        <v>16264</v>
      </c>
      <c r="B64" s="2">
        <v>9106022649</v>
      </c>
      <c r="C64" s="3">
        <v>45934</v>
      </c>
      <c r="D64" s="3">
        <v>45939</v>
      </c>
      <c r="E64" s="4">
        <v>45934.445224189803</v>
      </c>
      <c r="F64" s="2" t="s">
        <v>4933</v>
      </c>
      <c r="G64" s="3"/>
      <c r="H64" t="s">
        <v>3031</v>
      </c>
      <c r="I64" s="2" t="s">
        <v>3032</v>
      </c>
      <c r="J64" t="s">
        <v>3033</v>
      </c>
      <c r="K64" t="s">
        <v>3034</v>
      </c>
      <c r="L64" s="2" t="s">
        <v>4042</v>
      </c>
      <c r="M64" t="s">
        <v>4043</v>
      </c>
      <c r="N64" t="s">
        <v>4044</v>
      </c>
      <c r="O64">
        <v>20</v>
      </c>
      <c r="P64" s="2" t="s">
        <v>3080</v>
      </c>
      <c r="Q64" t="s">
        <v>3081</v>
      </c>
      <c r="R64" s="2" t="s">
        <v>3082</v>
      </c>
      <c r="S64" s="2" t="s">
        <v>3038</v>
      </c>
      <c r="T64">
        <v>70950</v>
      </c>
      <c r="U64">
        <v>1</v>
      </c>
      <c r="V64">
        <v>0</v>
      </c>
      <c r="W64" t="s">
        <v>4043</v>
      </c>
      <c r="X64" t="s">
        <v>4045</v>
      </c>
      <c r="Y64" s="3">
        <v>45934.445223842602</v>
      </c>
      <c r="AA64" t="s">
        <v>3039</v>
      </c>
      <c r="AB64" s="21">
        <v>9106022649</v>
      </c>
      <c r="AC64" s="19" t="str">
        <f>VLOOKUP($B64,Data!$A:$AK,34,0)</f>
        <v>9106022649-00475180</v>
      </c>
      <c r="AD64" s="19">
        <v>475180</v>
      </c>
      <c r="AE64" s="19" t="str">
        <f t="shared" si="0"/>
        <v>00475180</v>
      </c>
      <c r="AF64" s="19" t="str">
        <f>VLOOKUP(AC64,Data!$B:$AK,4,0)</f>
        <v>04/10/2025</v>
      </c>
      <c r="AG64" s="19" t="str">
        <f>VLOOKUP(AC64,Data!B:N,13,0)</f>
        <v>0104918404-002</v>
      </c>
      <c r="AH64" s="19" t="str">
        <f>IF(AG64="0104918404","WIN"&amp;L64,VLOOKUP(AG64,'mã win'!E:J,6,0))</f>
        <v>WIN-HNI-00-002</v>
      </c>
      <c r="AI64" s="19" t="str">
        <f>VLOOKUP(AG64,'mã win'!E:F,2,0)</f>
        <v>B</v>
      </c>
      <c r="AJ64" s="19" t="str">
        <f>VLOOKUP(Q64,'mã sp'!A:B,2,0)</f>
        <v>CN300</v>
      </c>
      <c r="AK64" t="str">
        <f>VLOOKUP(AC64,Data!B:G,6,0)</f>
        <v>K25TTM</v>
      </c>
      <c r="AL64" t="str">
        <f t="shared" si="1"/>
        <v>3322 WIN HNI Hapulico</v>
      </c>
    </row>
    <row r="65" spans="1:38" x14ac:dyDescent="0.25">
      <c r="A65">
        <v>16265</v>
      </c>
      <c r="B65" s="2">
        <v>9106022674</v>
      </c>
      <c r="C65" s="3">
        <v>45934</v>
      </c>
      <c r="D65" s="3">
        <v>45934</v>
      </c>
      <c r="E65" s="4">
        <v>45934.451709340297</v>
      </c>
      <c r="F65" s="2" t="s">
        <v>4934</v>
      </c>
      <c r="G65" s="3"/>
      <c r="H65" t="s">
        <v>3031</v>
      </c>
      <c r="I65" s="2" t="s">
        <v>3032</v>
      </c>
      <c r="J65" t="s">
        <v>3033</v>
      </c>
      <c r="K65" t="s">
        <v>3034</v>
      </c>
      <c r="L65" s="2" t="s">
        <v>4087</v>
      </c>
      <c r="M65" t="s">
        <v>4088</v>
      </c>
      <c r="N65" t="s">
        <v>4089</v>
      </c>
      <c r="O65">
        <v>10</v>
      </c>
      <c r="P65" s="2" t="s">
        <v>3043</v>
      </c>
      <c r="Q65" t="s">
        <v>3044</v>
      </c>
      <c r="R65" s="2" t="s">
        <v>3045</v>
      </c>
      <c r="S65" s="2" t="s">
        <v>3038</v>
      </c>
      <c r="T65">
        <v>41150</v>
      </c>
      <c r="U65">
        <v>4</v>
      </c>
      <c r="V65">
        <v>0</v>
      </c>
      <c r="W65" t="s">
        <v>4088</v>
      </c>
      <c r="Y65" s="3">
        <v>45934.451709062501</v>
      </c>
      <c r="AA65" t="s">
        <v>3039</v>
      </c>
      <c r="AB65" s="21">
        <v>9106022674</v>
      </c>
      <c r="AC65" s="19" t="str">
        <f>VLOOKUP($B65,Data!$A:$AK,34,0)</f>
        <v>9106022674-00157709</v>
      </c>
      <c r="AD65" s="19">
        <v>157709</v>
      </c>
      <c r="AE65" s="19" t="str">
        <f t="shared" si="0"/>
        <v>00157709</v>
      </c>
      <c r="AF65" s="19" t="str">
        <f>VLOOKUP(AC65,Data!$B:$AK,4,0)</f>
        <v>04/10/2025</v>
      </c>
      <c r="AG65" s="19" t="str">
        <f>VLOOKUP(AC65,Data!B:N,13,0)</f>
        <v>0104918404</v>
      </c>
      <c r="AH65" s="19" t="str">
        <f>IF(AG65="0104918404","WIN"&amp;L65,VLOOKUP(AG65,'mã win'!E:J,6,0))</f>
        <v>WIN6230</v>
      </c>
      <c r="AI65" s="19" t="str">
        <f>VLOOKUP(AG65,'mã win'!E:F,2,0)</f>
        <v>N</v>
      </c>
      <c r="AJ65" s="19" t="str">
        <f>VLOOKUP(Q65,'mã sp'!A:B,2,0)</f>
        <v>GTLX250G</v>
      </c>
      <c r="AK65" t="str">
        <f>VLOOKUP(AC65,Data!B:G,6,0)</f>
        <v>K25TTM</v>
      </c>
      <c r="AL65" t="str">
        <f t="shared" si="1"/>
        <v>6230 WM+ HCM 122 Trung Mỹ Tây 13</v>
      </c>
    </row>
    <row r="66" spans="1:38" x14ac:dyDescent="0.25">
      <c r="A66">
        <v>16266</v>
      </c>
      <c r="B66" s="2">
        <v>9106022674</v>
      </c>
      <c r="C66" s="3">
        <v>45934</v>
      </c>
      <c r="D66" s="3">
        <v>45934</v>
      </c>
      <c r="E66" s="4">
        <v>45934.451709340297</v>
      </c>
      <c r="F66" s="2" t="s">
        <v>4934</v>
      </c>
      <c r="G66" s="3"/>
      <c r="H66" t="s">
        <v>3031</v>
      </c>
      <c r="I66" s="2" t="s">
        <v>3032</v>
      </c>
      <c r="J66" t="s">
        <v>3033</v>
      </c>
      <c r="K66" t="s">
        <v>3034</v>
      </c>
      <c r="L66" s="2" t="s">
        <v>4087</v>
      </c>
      <c r="M66" t="s">
        <v>4088</v>
      </c>
      <c r="N66" t="s">
        <v>4089</v>
      </c>
      <c r="O66">
        <v>20</v>
      </c>
      <c r="P66" s="2" t="s">
        <v>3047</v>
      </c>
      <c r="Q66" t="s">
        <v>3048</v>
      </c>
      <c r="R66" s="2" t="s">
        <v>3049</v>
      </c>
      <c r="S66" s="2" t="s">
        <v>3038</v>
      </c>
      <c r="T66">
        <v>60885</v>
      </c>
      <c r="U66">
        <v>1</v>
      </c>
      <c r="V66">
        <v>0</v>
      </c>
      <c r="W66" t="s">
        <v>4088</v>
      </c>
      <c r="Y66" s="3">
        <v>45934.451709062501</v>
      </c>
      <c r="AA66" t="s">
        <v>3039</v>
      </c>
      <c r="AB66" s="21">
        <v>9106022674</v>
      </c>
      <c r="AC66" s="19" t="str">
        <f>VLOOKUP($B66,Data!$A:$AK,34,0)</f>
        <v>9106022674-00157709</v>
      </c>
      <c r="AD66" s="19">
        <v>157709</v>
      </c>
      <c r="AE66" s="19" t="str">
        <f t="shared" si="0"/>
        <v>00157709</v>
      </c>
      <c r="AF66" s="19" t="str">
        <f>VLOOKUP(AC66,Data!$B:$AK,4,0)</f>
        <v>04/10/2025</v>
      </c>
      <c r="AG66" s="19" t="str">
        <f>VLOOKUP(AC66,Data!B:N,13,0)</f>
        <v>0104918404</v>
      </c>
      <c r="AH66" s="19" t="str">
        <f>IF(AG66="0104918404","WIN"&amp;L66,VLOOKUP(AG66,'mã win'!E:J,6,0))</f>
        <v>WIN6230</v>
      </c>
      <c r="AI66" s="19" t="str">
        <f>VLOOKUP(AG66,'mã win'!E:F,2,0)</f>
        <v>N</v>
      </c>
      <c r="AJ66" s="19" t="str">
        <f>VLOOKUP(Q66,'mã sp'!A:B,2,0)</f>
        <v>CC300</v>
      </c>
      <c r="AK66" t="str">
        <f>VLOOKUP(AC66,Data!B:G,6,0)</f>
        <v>K25TTM</v>
      </c>
      <c r="AL66" t="str">
        <f t="shared" si="1"/>
        <v>6230 WM+ HCM 122 Trung Mỹ Tây 13</v>
      </c>
    </row>
    <row r="67" spans="1:38" x14ac:dyDescent="0.25">
      <c r="A67">
        <v>16267</v>
      </c>
      <c r="B67" s="2">
        <v>9106022744</v>
      </c>
      <c r="C67" s="3">
        <v>45934</v>
      </c>
      <c r="D67" s="3">
        <v>45939</v>
      </c>
      <c r="E67" s="4">
        <v>45934.459774919</v>
      </c>
      <c r="F67" s="2" t="s">
        <v>4935</v>
      </c>
      <c r="G67" s="3"/>
      <c r="H67" t="s">
        <v>3031</v>
      </c>
      <c r="I67" s="2" t="s">
        <v>3032</v>
      </c>
      <c r="J67" t="s">
        <v>3033</v>
      </c>
      <c r="K67" t="s">
        <v>3034</v>
      </c>
      <c r="L67" s="2" t="s">
        <v>4058</v>
      </c>
      <c r="M67" t="s">
        <v>4059</v>
      </c>
      <c r="N67" t="s">
        <v>4060</v>
      </c>
      <c r="O67">
        <v>10</v>
      </c>
      <c r="P67" s="2" t="s">
        <v>3050</v>
      </c>
      <c r="Q67" t="s">
        <v>3051</v>
      </c>
      <c r="R67" s="2" t="s">
        <v>3052</v>
      </c>
      <c r="S67" s="2" t="s">
        <v>3038</v>
      </c>
      <c r="T67">
        <v>45588</v>
      </c>
      <c r="U67">
        <v>1</v>
      </c>
      <c r="V67">
        <v>0</v>
      </c>
      <c r="W67" t="s">
        <v>4059</v>
      </c>
      <c r="X67" t="s">
        <v>4061</v>
      </c>
      <c r="Y67" s="3">
        <v>45934.459774571798</v>
      </c>
      <c r="Z67" t="s">
        <v>4936</v>
      </c>
      <c r="AA67" t="s">
        <v>3039</v>
      </c>
      <c r="AB67" s="21">
        <v>9106022744</v>
      </c>
      <c r="AC67" s="19" t="str">
        <f>VLOOKUP($B67,Data!$A:$AK,34,0)</f>
        <v>9106022744-00475207</v>
      </c>
      <c r="AD67" s="19">
        <v>475207</v>
      </c>
      <c r="AE67" s="19" t="str">
        <f t="shared" ref="AE67:AE130" si="2">TEXT(AD67,"00000000")</f>
        <v>00475207</v>
      </c>
      <c r="AF67" s="19" t="str">
        <f>VLOOKUP(AC67,Data!$B:$AK,4,0)</f>
        <v>04/10/2025</v>
      </c>
      <c r="AG67" s="19" t="str">
        <f>VLOOKUP(AC67,Data!B:N,13,0)</f>
        <v>0104918404-002</v>
      </c>
      <c r="AH67" s="19" t="str">
        <f>IF(AG67="0104918404","WIN"&amp;L67,VLOOKUP(AG67,'mã win'!E:J,6,0))</f>
        <v>WIN-HNI-00-002</v>
      </c>
      <c r="AI67" s="19" t="str">
        <f>VLOOKUP(AG67,'mã win'!E:F,2,0)</f>
        <v>B</v>
      </c>
      <c r="AJ67" s="19" t="str">
        <f>VLOOKUP(Q67,'mã sp'!A:B,2,0)</f>
        <v>TH200</v>
      </c>
      <c r="AK67" t="str">
        <f>VLOOKUP(AC67,Data!B:G,6,0)</f>
        <v>K25TTM</v>
      </c>
      <c r="AL67" t="str">
        <f t="shared" ref="AL67:AL130" si="3">L67&amp;" "&amp;M67</f>
        <v>4169 WM+ HNI Thống Nhất Complex</v>
      </c>
    </row>
    <row r="68" spans="1:38" x14ac:dyDescent="0.25">
      <c r="A68">
        <v>16268</v>
      </c>
      <c r="B68" s="2">
        <v>9106022744</v>
      </c>
      <c r="C68" s="3">
        <v>45934</v>
      </c>
      <c r="D68" s="3">
        <v>45939</v>
      </c>
      <c r="E68" s="4">
        <v>45934.459774919</v>
      </c>
      <c r="F68" s="2" t="s">
        <v>4935</v>
      </c>
      <c r="G68" s="3"/>
      <c r="H68" t="s">
        <v>3031</v>
      </c>
      <c r="I68" s="2" t="s">
        <v>3032</v>
      </c>
      <c r="J68" t="s">
        <v>3033</v>
      </c>
      <c r="K68" t="s">
        <v>3034</v>
      </c>
      <c r="L68" s="2" t="s">
        <v>4058</v>
      </c>
      <c r="M68" t="s">
        <v>4059</v>
      </c>
      <c r="N68" t="s">
        <v>4060</v>
      </c>
      <c r="O68">
        <v>20</v>
      </c>
      <c r="P68" s="2" t="s">
        <v>3035</v>
      </c>
      <c r="Q68" t="s">
        <v>4834</v>
      </c>
      <c r="R68" s="2" t="s">
        <v>3037</v>
      </c>
      <c r="S68" s="2" t="s">
        <v>3038</v>
      </c>
      <c r="T68">
        <v>111058</v>
      </c>
      <c r="U68">
        <v>4</v>
      </c>
      <c r="V68">
        <v>0</v>
      </c>
      <c r="W68" t="s">
        <v>4059</v>
      </c>
      <c r="X68" t="s">
        <v>4061</v>
      </c>
      <c r="Y68" s="3">
        <v>45934.459774571798</v>
      </c>
      <c r="Z68" t="s">
        <v>4936</v>
      </c>
      <c r="AA68" t="s">
        <v>3039</v>
      </c>
      <c r="AB68" s="21">
        <v>9106022744</v>
      </c>
      <c r="AC68" s="19" t="str">
        <f>VLOOKUP($B68,Data!$A:$AK,34,0)</f>
        <v>9106022744-00475207</v>
      </c>
      <c r="AD68" s="19">
        <v>475207</v>
      </c>
      <c r="AE68" s="19" t="str">
        <f t="shared" si="2"/>
        <v>00475207</v>
      </c>
      <c r="AF68" s="19" t="str">
        <f>VLOOKUP(AC68,Data!$B:$AK,4,0)</f>
        <v>04/10/2025</v>
      </c>
      <c r="AG68" s="19" t="str">
        <f>VLOOKUP(AC68,Data!B:N,13,0)</f>
        <v>0104918404-002</v>
      </c>
      <c r="AH68" s="19" t="str">
        <f>IF(AG68="0104918404","WIN"&amp;L68,VLOOKUP(AG68,'mã win'!E:J,6,0))</f>
        <v>WIN-HNI-00-002</v>
      </c>
      <c r="AI68" s="19" t="str">
        <f>VLOOKUP(AG68,'mã win'!E:F,2,0)</f>
        <v>B</v>
      </c>
      <c r="AJ68" s="19" t="str">
        <f>VLOOKUP(Q68,'mã sp'!A:B,2,0)</f>
        <v>GM500</v>
      </c>
      <c r="AK68" t="str">
        <f>VLOOKUP(AC68,Data!B:G,6,0)</f>
        <v>K25TTM</v>
      </c>
      <c r="AL68" t="str">
        <f t="shared" si="3"/>
        <v>4169 WM+ HNI Thống Nhất Complex</v>
      </c>
    </row>
    <row r="69" spans="1:38" x14ac:dyDescent="0.25">
      <c r="A69">
        <v>16269</v>
      </c>
      <c r="B69" s="2">
        <v>9106022809</v>
      </c>
      <c r="C69" s="3">
        <v>45934</v>
      </c>
      <c r="D69" s="3">
        <v>45934</v>
      </c>
      <c r="E69" s="4">
        <v>45934.466593020799</v>
      </c>
      <c r="F69" s="2" t="s">
        <v>4937</v>
      </c>
      <c r="G69" s="3"/>
      <c r="H69" t="s">
        <v>3031</v>
      </c>
      <c r="I69" s="2" t="s">
        <v>3032</v>
      </c>
      <c r="J69" t="s">
        <v>3033</v>
      </c>
      <c r="K69" t="s">
        <v>3034</v>
      </c>
      <c r="L69" s="2" t="s">
        <v>3172</v>
      </c>
      <c r="M69" t="s">
        <v>3173</v>
      </c>
      <c r="N69" t="s">
        <v>3174</v>
      </c>
      <c r="O69">
        <v>10</v>
      </c>
      <c r="P69" s="2" t="s">
        <v>3072</v>
      </c>
      <c r="Q69" t="s">
        <v>3073</v>
      </c>
      <c r="R69" s="2" t="s">
        <v>3074</v>
      </c>
      <c r="S69" s="2" t="s">
        <v>3038</v>
      </c>
      <c r="T69">
        <v>49500</v>
      </c>
      <c r="U69">
        <v>2</v>
      </c>
      <c r="V69">
        <v>0</v>
      </c>
      <c r="W69" t="s">
        <v>3173</v>
      </c>
      <c r="X69" t="s">
        <v>3053</v>
      </c>
      <c r="Y69" s="3">
        <v>45934.466592511599</v>
      </c>
      <c r="Z69" t="s">
        <v>4938</v>
      </c>
      <c r="AA69" t="s">
        <v>3039</v>
      </c>
      <c r="AB69" s="21">
        <v>9106022809</v>
      </c>
      <c r="AC69" s="19" t="str">
        <f>VLOOKUP($B69,Data!$A:$AK,34,0)</f>
        <v>9106022809-00017042</v>
      </c>
      <c r="AD69" s="19">
        <v>17042</v>
      </c>
      <c r="AE69" s="19" t="str">
        <f t="shared" si="2"/>
        <v>00017042</v>
      </c>
      <c r="AF69" s="19" t="str">
        <f>VLOOKUP(AC69,Data!$B:$AK,4,0)</f>
        <v>04/10/2025</v>
      </c>
      <c r="AG69" s="19" t="str">
        <f>VLOOKUP(AC69,Data!B:N,13,0)</f>
        <v>0104918404-023</v>
      </c>
      <c r="AH69" s="19" t="str">
        <f>IF(AG69="0104918404","WIN"&amp;L69,VLOOKUP(AG69,'mã win'!E:J,6,0))</f>
        <v>WIN-023</v>
      </c>
      <c r="AI69" s="19" t="str">
        <f>VLOOKUP(AG69,'mã win'!E:F,2,0)</f>
        <v>N</v>
      </c>
      <c r="AJ69" s="19" t="str">
        <f>VLOOKUP(Q69,'mã sp'!A:B,2,0)</f>
        <v>GL250</v>
      </c>
      <c r="AK69" t="str">
        <f>VLOOKUP(AC69,Data!B:G,6,0)</f>
        <v>K25TTM</v>
      </c>
      <c r="AL69" t="str">
        <f t="shared" si="3"/>
        <v>3146 WM+ DNI 042 Tổ 2</v>
      </c>
    </row>
    <row r="70" spans="1:38" x14ac:dyDescent="0.25">
      <c r="A70">
        <v>16270</v>
      </c>
      <c r="B70" s="2">
        <v>9106022809</v>
      </c>
      <c r="C70" s="3">
        <v>45934</v>
      </c>
      <c r="D70" s="3">
        <v>45934</v>
      </c>
      <c r="E70" s="4">
        <v>45934.466593020799</v>
      </c>
      <c r="F70" s="2" t="s">
        <v>4937</v>
      </c>
      <c r="G70" s="3"/>
      <c r="H70" t="s">
        <v>3031</v>
      </c>
      <c r="I70" s="2" t="s">
        <v>3032</v>
      </c>
      <c r="J70" t="s">
        <v>3033</v>
      </c>
      <c r="K70" t="s">
        <v>3034</v>
      </c>
      <c r="L70" s="2" t="s">
        <v>3172</v>
      </c>
      <c r="M70" t="s">
        <v>3173</v>
      </c>
      <c r="N70" t="s">
        <v>3174</v>
      </c>
      <c r="O70">
        <v>20</v>
      </c>
      <c r="P70" s="2" t="s">
        <v>3080</v>
      </c>
      <c r="Q70" t="s">
        <v>3081</v>
      </c>
      <c r="R70" s="2" t="s">
        <v>3082</v>
      </c>
      <c r="S70" s="2" t="s">
        <v>3038</v>
      </c>
      <c r="T70">
        <v>70950</v>
      </c>
      <c r="U70">
        <v>1</v>
      </c>
      <c r="V70">
        <v>0</v>
      </c>
      <c r="W70" t="s">
        <v>3173</v>
      </c>
      <c r="X70" t="s">
        <v>3053</v>
      </c>
      <c r="Y70" s="3">
        <v>45934.466592511599</v>
      </c>
      <c r="Z70" t="s">
        <v>4938</v>
      </c>
      <c r="AA70" t="s">
        <v>3039</v>
      </c>
      <c r="AB70" s="21">
        <v>9106022809</v>
      </c>
      <c r="AC70" s="19" t="str">
        <f>VLOOKUP($B70,Data!$A:$AK,34,0)</f>
        <v>9106022809-00017042</v>
      </c>
      <c r="AD70" s="19">
        <v>17042</v>
      </c>
      <c r="AE70" s="19" t="str">
        <f t="shared" si="2"/>
        <v>00017042</v>
      </c>
      <c r="AF70" s="19" t="str">
        <f>VLOOKUP(AC70,Data!$B:$AK,4,0)</f>
        <v>04/10/2025</v>
      </c>
      <c r="AG70" s="19" t="str">
        <f>VLOOKUP(AC70,Data!B:N,13,0)</f>
        <v>0104918404-023</v>
      </c>
      <c r="AH70" s="19" t="str">
        <f>IF(AG70="0104918404","WIN"&amp;L70,VLOOKUP(AG70,'mã win'!E:J,6,0))</f>
        <v>WIN-023</v>
      </c>
      <c r="AI70" s="19" t="str">
        <f>VLOOKUP(AG70,'mã win'!E:F,2,0)</f>
        <v>N</v>
      </c>
      <c r="AJ70" s="19" t="str">
        <f>VLOOKUP(Q70,'mã sp'!A:B,2,0)</f>
        <v>CN300</v>
      </c>
      <c r="AK70" t="str">
        <f>VLOOKUP(AC70,Data!B:G,6,0)</f>
        <v>K25TTM</v>
      </c>
      <c r="AL70" t="str">
        <f t="shared" si="3"/>
        <v>3146 WM+ DNI 042 Tổ 2</v>
      </c>
    </row>
    <row r="71" spans="1:38" x14ac:dyDescent="0.25">
      <c r="A71">
        <v>16271</v>
      </c>
      <c r="B71" s="2">
        <v>9106022828</v>
      </c>
      <c r="C71" s="3">
        <v>45934</v>
      </c>
      <c r="D71" s="3">
        <v>45939</v>
      </c>
      <c r="E71" s="4">
        <v>45934.468271180602</v>
      </c>
      <c r="F71" s="2" t="s">
        <v>4939</v>
      </c>
      <c r="G71" s="3"/>
      <c r="H71" t="s">
        <v>3031</v>
      </c>
      <c r="I71" s="2" t="s">
        <v>3032</v>
      </c>
      <c r="J71" t="s">
        <v>3033</v>
      </c>
      <c r="K71" t="s">
        <v>3034</v>
      </c>
      <c r="L71" s="2" t="s">
        <v>4240</v>
      </c>
      <c r="M71" t="s">
        <v>4241</v>
      </c>
      <c r="N71" t="s">
        <v>4242</v>
      </c>
      <c r="O71">
        <v>10</v>
      </c>
      <c r="P71" s="2" t="s">
        <v>3050</v>
      </c>
      <c r="Q71" t="s">
        <v>3051</v>
      </c>
      <c r="R71" s="2" t="s">
        <v>3052</v>
      </c>
      <c r="S71" s="2" t="s">
        <v>3038</v>
      </c>
      <c r="T71">
        <v>45588</v>
      </c>
      <c r="U71">
        <v>1</v>
      </c>
      <c r="V71">
        <v>0</v>
      </c>
      <c r="W71" t="s">
        <v>4241</v>
      </c>
      <c r="X71" t="s">
        <v>3046</v>
      </c>
      <c r="Y71" s="3">
        <v>45934.468271527803</v>
      </c>
      <c r="AA71" t="s">
        <v>3039</v>
      </c>
      <c r="AB71" s="21">
        <v>9106022828</v>
      </c>
      <c r="AC71" s="19" t="str">
        <f>VLOOKUP($B71,Data!$A:$AK,34,0)</f>
        <v>9106022828-00028492</v>
      </c>
      <c r="AD71" s="19">
        <v>28492</v>
      </c>
      <c r="AE71" s="19" t="str">
        <f t="shared" si="2"/>
        <v>00028492</v>
      </c>
      <c r="AF71" s="19" t="str">
        <f>VLOOKUP(AC71,Data!$B:$AK,4,0)</f>
        <v>04/10/2025</v>
      </c>
      <c r="AG71" s="19" t="str">
        <f>VLOOKUP(AC71,Data!B:N,13,0)</f>
        <v>0104918404-056</v>
      </c>
      <c r="AH71" s="19" t="str">
        <f>IF(AG71="0104918404","WIN"&amp;L71,VLOOKUP(AG71,'mã win'!E:J,6,0))</f>
        <v>WIN-056</v>
      </c>
      <c r="AI71" s="19" t="str">
        <f>VLOOKUP(AG71,'mã win'!E:F,2,0)</f>
        <v>B</v>
      </c>
      <c r="AJ71" s="19" t="str">
        <f>VLOOKUP(Q71,'mã sp'!A:B,2,0)</f>
        <v>TH200</v>
      </c>
      <c r="AK71" t="str">
        <f>VLOOKUP(AC71,Data!B:G,6,0)</f>
        <v>K25TTM</v>
      </c>
      <c r="AL71" t="str">
        <f t="shared" si="3"/>
        <v>4855 WM+ HYN 265 Điện Biên 2</v>
      </c>
    </row>
    <row r="72" spans="1:38" x14ac:dyDescent="0.25">
      <c r="A72">
        <v>16272</v>
      </c>
      <c r="B72" s="2">
        <v>9106022806</v>
      </c>
      <c r="C72" s="3">
        <v>45934</v>
      </c>
      <c r="D72" s="3">
        <v>45939</v>
      </c>
      <c r="E72" s="4">
        <v>45934.469707210701</v>
      </c>
      <c r="F72" s="2" t="s">
        <v>4940</v>
      </c>
      <c r="G72" s="3"/>
      <c r="H72" t="s">
        <v>3031</v>
      </c>
      <c r="I72" s="2" t="s">
        <v>3032</v>
      </c>
      <c r="J72" t="s">
        <v>3033</v>
      </c>
      <c r="K72" t="s">
        <v>3034</v>
      </c>
      <c r="L72" s="2" t="s">
        <v>3831</v>
      </c>
      <c r="M72" t="s">
        <v>3832</v>
      </c>
      <c r="N72" t="s">
        <v>3833</v>
      </c>
      <c r="O72">
        <v>10</v>
      </c>
      <c r="P72" s="2" t="s">
        <v>3050</v>
      </c>
      <c r="Q72" t="s">
        <v>3051</v>
      </c>
      <c r="R72" s="2" t="s">
        <v>3052</v>
      </c>
      <c r="S72" s="2" t="s">
        <v>3038</v>
      </c>
      <c r="T72">
        <v>45588</v>
      </c>
      <c r="U72">
        <v>3</v>
      </c>
      <c r="V72">
        <v>0</v>
      </c>
      <c r="W72" t="s">
        <v>3832</v>
      </c>
      <c r="Y72" s="3">
        <v>45934.469706712996</v>
      </c>
      <c r="AA72" t="s">
        <v>3039</v>
      </c>
      <c r="AB72" s="21">
        <v>9106022806</v>
      </c>
      <c r="AC72" s="19" t="str">
        <f>VLOOKUP($B72,Data!$A:$AK,34,0)</f>
        <v>9106022806-00033079</v>
      </c>
      <c r="AD72" s="19">
        <v>33079</v>
      </c>
      <c r="AE72" s="19" t="str">
        <f t="shared" si="2"/>
        <v>00033079</v>
      </c>
      <c r="AF72" s="19" t="str">
        <f>VLOOKUP(AC72,Data!$B:$AK,4,0)</f>
        <v>04/10/2025</v>
      </c>
      <c r="AG72" s="19" t="str">
        <f>VLOOKUP(AC72,Data!B:N,13,0)</f>
        <v>0104918404-020</v>
      </c>
      <c r="AH72" s="19" t="str">
        <f>IF(AG72="0104918404","WIN"&amp;L72,VLOOKUP(AG72,'mã win'!E:J,6,0))</f>
        <v>WIN-020</v>
      </c>
      <c r="AI72" s="19" t="str">
        <f>VLOOKUP(AG72,'mã win'!E:F,2,0)</f>
        <v>B</v>
      </c>
      <c r="AJ72" s="19" t="str">
        <f>VLOOKUP(Q72,'mã sp'!A:B,2,0)</f>
        <v>TH200</v>
      </c>
      <c r="AK72" t="str">
        <f>VLOOKUP(AC72,Data!B:G,6,0)</f>
        <v>K25TTM</v>
      </c>
      <c r="AL72" t="str">
        <f t="shared" si="3"/>
        <v>2B03 WM+ THA Tiền Thôn, Hoằng Tiến</v>
      </c>
    </row>
    <row r="73" spans="1:38" x14ac:dyDescent="0.25">
      <c r="A73">
        <v>16273</v>
      </c>
      <c r="B73" s="2">
        <v>9106022921</v>
      </c>
      <c r="C73" s="3">
        <v>45934</v>
      </c>
      <c r="D73" s="3">
        <v>45941</v>
      </c>
      <c r="E73" s="4">
        <v>45934.481882986103</v>
      </c>
      <c r="F73" s="2" t="s">
        <v>4941</v>
      </c>
      <c r="G73" s="3"/>
      <c r="H73" t="s">
        <v>3031</v>
      </c>
      <c r="I73" s="2" t="s">
        <v>3032</v>
      </c>
      <c r="J73" t="s">
        <v>3033</v>
      </c>
      <c r="K73" t="s">
        <v>3034</v>
      </c>
      <c r="L73" s="2" t="s">
        <v>4730</v>
      </c>
      <c r="M73" t="s">
        <v>4731</v>
      </c>
      <c r="N73" t="s">
        <v>4732</v>
      </c>
      <c r="O73">
        <v>10</v>
      </c>
      <c r="P73" s="2" t="s">
        <v>3035</v>
      </c>
      <c r="Q73" t="s">
        <v>4834</v>
      </c>
      <c r="R73" s="2" t="s">
        <v>3037</v>
      </c>
      <c r="S73" s="2" t="s">
        <v>3038</v>
      </c>
      <c r="T73">
        <v>111058</v>
      </c>
      <c r="U73">
        <v>1</v>
      </c>
      <c r="V73">
        <v>0</v>
      </c>
      <c r="W73" t="s">
        <v>4731</v>
      </c>
      <c r="X73" t="s">
        <v>4733</v>
      </c>
      <c r="Y73" s="3">
        <v>45934.481882719898</v>
      </c>
      <c r="AA73" t="s">
        <v>3039</v>
      </c>
      <c r="AB73" s="21">
        <v>9106022921</v>
      </c>
      <c r="AC73" s="19" t="str">
        <f>VLOOKUP($B73,Data!$A:$AK,34,0)</f>
        <v>9106022921-00062719</v>
      </c>
      <c r="AD73" s="19">
        <v>62719</v>
      </c>
      <c r="AE73" s="19" t="str">
        <f t="shared" si="2"/>
        <v>00062719</v>
      </c>
      <c r="AF73" s="19" t="str">
        <f>VLOOKUP(AC73,Data!$B:$AK,4,0)</f>
        <v>04/10/2025</v>
      </c>
      <c r="AG73" s="19" t="str">
        <f>VLOOKUP(AC73,Data!B:N,13,0)</f>
        <v>0104918404-024</v>
      </c>
      <c r="AH73" s="19" t="str">
        <f>IF(AG73="0104918404","WIN"&amp;L73,VLOOKUP(AG73,'mã win'!E:J,6,0))</f>
        <v>WIN-024</v>
      </c>
      <c r="AI73" s="19" t="str">
        <f>VLOOKUP(AG73,'mã win'!E:F,2,0)</f>
        <v>N</v>
      </c>
      <c r="AJ73" s="19" t="str">
        <f>VLOOKUP(Q73,'mã sp'!A:B,2,0)</f>
        <v>GM500</v>
      </c>
      <c r="AK73" t="str">
        <f>VLOOKUP(AC73,Data!B:G,6,0)</f>
        <v>K25TTM</v>
      </c>
      <c r="AL73" t="str">
        <f t="shared" si="3"/>
        <v>4209 WIN BDG 116-118 đường số 9</v>
      </c>
    </row>
    <row r="74" spans="1:38" x14ac:dyDescent="0.25">
      <c r="A74">
        <v>16274</v>
      </c>
      <c r="B74" s="2">
        <v>9106022921</v>
      </c>
      <c r="C74" s="3">
        <v>45934</v>
      </c>
      <c r="D74" s="3">
        <v>45941</v>
      </c>
      <c r="E74" s="4">
        <v>45934.481882986103</v>
      </c>
      <c r="F74" s="2" t="s">
        <v>4941</v>
      </c>
      <c r="G74" s="3"/>
      <c r="H74" t="s">
        <v>3031</v>
      </c>
      <c r="I74" s="2" t="s">
        <v>3032</v>
      </c>
      <c r="J74" t="s">
        <v>3033</v>
      </c>
      <c r="K74" t="s">
        <v>3034</v>
      </c>
      <c r="L74" s="2" t="s">
        <v>4730</v>
      </c>
      <c r="M74" t="s">
        <v>4731</v>
      </c>
      <c r="N74" t="s">
        <v>4732</v>
      </c>
      <c r="O74">
        <v>20</v>
      </c>
      <c r="P74" s="2" t="s">
        <v>3050</v>
      </c>
      <c r="Q74" t="s">
        <v>3051</v>
      </c>
      <c r="R74" s="2" t="s">
        <v>3052</v>
      </c>
      <c r="S74" s="2" t="s">
        <v>3038</v>
      </c>
      <c r="T74">
        <v>45588</v>
      </c>
      <c r="U74">
        <v>1</v>
      </c>
      <c r="V74">
        <v>0</v>
      </c>
      <c r="W74" t="s">
        <v>4731</v>
      </c>
      <c r="X74" t="s">
        <v>4733</v>
      </c>
      <c r="Y74" s="3">
        <v>45934.481882719898</v>
      </c>
      <c r="AA74" t="s">
        <v>3039</v>
      </c>
      <c r="AB74" s="21">
        <v>9106022921</v>
      </c>
      <c r="AC74" s="19" t="str">
        <f>VLOOKUP($B74,Data!$A:$AK,34,0)</f>
        <v>9106022921-00062719</v>
      </c>
      <c r="AD74" s="19">
        <v>62719</v>
      </c>
      <c r="AE74" s="19" t="str">
        <f t="shared" si="2"/>
        <v>00062719</v>
      </c>
      <c r="AF74" s="19" t="str">
        <f>VLOOKUP(AC74,Data!$B:$AK,4,0)</f>
        <v>04/10/2025</v>
      </c>
      <c r="AG74" s="19" t="str">
        <f>VLOOKUP(AC74,Data!B:N,13,0)</f>
        <v>0104918404-024</v>
      </c>
      <c r="AH74" s="19" t="str">
        <f>IF(AG74="0104918404","WIN"&amp;L74,VLOOKUP(AG74,'mã win'!E:J,6,0))</f>
        <v>WIN-024</v>
      </c>
      <c r="AI74" s="19" t="str">
        <f>VLOOKUP(AG74,'mã win'!E:F,2,0)</f>
        <v>N</v>
      </c>
      <c r="AJ74" s="19" t="str">
        <f>VLOOKUP(Q74,'mã sp'!A:B,2,0)</f>
        <v>TH200</v>
      </c>
      <c r="AK74" t="str">
        <f>VLOOKUP(AC74,Data!B:G,6,0)</f>
        <v>K25TTM</v>
      </c>
      <c r="AL74" t="str">
        <f t="shared" si="3"/>
        <v>4209 WIN BDG 116-118 đường số 9</v>
      </c>
    </row>
    <row r="75" spans="1:38" x14ac:dyDescent="0.25">
      <c r="A75">
        <v>16275</v>
      </c>
      <c r="B75" s="2">
        <v>9106022921</v>
      </c>
      <c r="C75" s="3">
        <v>45934</v>
      </c>
      <c r="D75" s="3">
        <v>45941</v>
      </c>
      <c r="E75" s="4">
        <v>45934.481882986103</v>
      </c>
      <c r="F75" s="2" t="s">
        <v>4941</v>
      </c>
      <c r="G75" s="3"/>
      <c r="H75" t="s">
        <v>3031</v>
      </c>
      <c r="I75" s="2" t="s">
        <v>3032</v>
      </c>
      <c r="J75" t="s">
        <v>3033</v>
      </c>
      <c r="K75" t="s">
        <v>3034</v>
      </c>
      <c r="L75" s="2" t="s">
        <v>4730</v>
      </c>
      <c r="M75" t="s">
        <v>4731</v>
      </c>
      <c r="N75" t="s">
        <v>4732</v>
      </c>
      <c r="O75">
        <v>30</v>
      </c>
      <c r="P75" s="2" t="s">
        <v>3054</v>
      </c>
      <c r="Q75" t="s">
        <v>3055</v>
      </c>
      <c r="R75" s="2" t="s">
        <v>3056</v>
      </c>
      <c r="S75" s="2" t="s">
        <v>3038</v>
      </c>
      <c r="T75">
        <v>46000</v>
      </c>
      <c r="U75">
        <v>1</v>
      </c>
      <c r="V75">
        <v>0</v>
      </c>
      <c r="W75" t="s">
        <v>4731</v>
      </c>
      <c r="X75" t="s">
        <v>4733</v>
      </c>
      <c r="Y75" s="3">
        <v>45934.481882719898</v>
      </c>
      <c r="AA75" t="s">
        <v>3039</v>
      </c>
      <c r="AB75" s="21">
        <v>9106022921</v>
      </c>
      <c r="AC75" s="19" t="str">
        <f>VLOOKUP($B75,Data!$A:$AK,34,0)</f>
        <v>9106022921-00062719</v>
      </c>
      <c r="AD75" s="19">
        <v>62719</v>
      </c>
      <c r="AE75" s="19" t="str">
        <f t="shared" si="2"/>
        <v>00062719</v>
      </c>
      <c r="AF75" s="19" t="str">
        <f>VLOOKUP(AC75,Data!$B:$AK,4,0)</f>
        <v>04/10/2025</v>
      </c>
      <c r="AG75" s="19" t="str">
        <f>VLOOKUP(AC75,Data!B:N,13,0)</f>
        <v>0104918404-024</v>
      </c>
      <c r="AH75" s="19" t="str">
        <f>IF(AG75="0104918404","WIN"&amp;L75,VLOOKUP(AG75,'mã win'!E:J,6,0))</f>
        <v>WIN-024</v>
      </c>
      <c r="AI75" s="19" t="str">
        <f>VLOOKUP(AG75,'mã win'!E:F,2,0)</f>
        <v>N</v>
      </c>
      <c r="AJ75" s="19" t="str">
        <f>VLOOKUP(Q75,'mã sp'!A:B,2,0)</f>
        <v>MNH250</v>
      </c>
      <c r="AK75" t="str">
        <f>VLOOKUP(AC75,Data!B:G,6,0)</f>
        <v>K25TTM</v>
      </c>
      <c r="AL75" t="str">
        <f t="shared" si="3"/>
        <v>4209 WIN BDG 116-118 đường số 9</v>
      </c>
    </row>
    <row r="76" spans="1:38" x14ac:dyDescent="0.25">
      <c r="A76">
        <v>16276</v>
      </c>
      <c r="B76" s="2">
        <v>9106022921</v>
      </c>
      <c r="C76" s="3">
        <v>45934</v>
      </c>
      <c r="D76" s="3">
        <v>45941</v>
      </c>
      <c r="E76" s="4">
        <v>45934.481882986103</v>
      </c>
      <c r="F76" s="2" t="s">
        <v>4941</v>
      </c>
      <c r="G76" s="3"/>
      <c r="H76" t="s">
        <v>3031</v>
      </c>
      <c r="I76" s="2" t="s">
        <v>3032</v>
      </c>
      <c r="J76" t="s">
        <v>3033</v>
      </c>
      <c r="K76" t="s">
        <v>3034</v>
      </c>
      <c r="L76" s="2" t="s">
        <v>4730</v>
      </c>
      <c r="M76" t="s">
        <v>4731</v>
      </c>
      <c r="N76" t="s">
        <v>4732</v>
      </c>
      <c r="O76">
        <v>40</v>
      </c>
      <c r="P76" s="2" t="s">
        <v>3080</v>
      </c>
      <c r="Q76" t="s">
        <v>3081</v>
      </c>
      <c r="R76" s="2" t="s">
        <v>3082</v>
      </c>
      <c r="S76" s="2" t="s">
        <v>3038</v>
      </c>
      <c r="T76">
        <v>70950</v>
      </c>
      <c r="U76">
        <v>1</v>
      </c>
      <c r="V76">
        <v>0</v>
      </c>
      <c r="W76" t="s">
        <v>4731</v>
      </c>
      <c r="X76" t="s">
        <v>4733</v>
      </c>
      <c r="Y76" s="3">
        <v>45934.481882719898</v>
      </c>
      <c r="AA76" t="s">
        <v>3039</v>
      </c>
      <c r="AB76" s="21">
        <v>9106022921</v>
      </c>
      <c r="AC76" s="19" t="str">
        <f>VLOOKUP($B76,Data!$A:$AK,34,0)</f>
        <v>9106022921-00062719</v>
      </c>
      <c r="AD76" s="19">
        <v>62719</v>
      </c>
      <c r="AE76" s="19" t="str">
        <f t="shared" si="2"/>
        <v>00062719</v>
      </c>
      <c r="AF76" s="19" t="str">
        <f>VLOOKUP(AC76,Data!$B:$AK,4,0)</f>
        <v>04/10/2025</v>
      </c>
      <c r="AG76" s="19" t="str">
        <f>VLOOKUP(AC76,Data!B:N,13,0)</f>
        <v>0104918404-024</v>
      </c>
      <c r="AH76" s="19" t="str">
        <f>IF(AG76="0104918404","WIN"&amp;L76,VLOOKUP(AG76,'mã win'!E:J,6,0))</f>
        <v>WIN-024</v>
      </c>
      <c r="AI76" s="19" t="str">
        <f>VLOOKUP(AG76,'mã win'!E:F,2,0)</f>
        <v>N</v>
      </c>
      <c r="AJ76" s="19" t="str">
        <f>VLOOKUP(Q76,'mã sp'!A:B,2,0)</f>
        <v>CN300</v>
      </c>
      <c r="AK76" t="str">
        <f>VLOOKUP(AC76,Data!B:G,6,0)</f>
        <v>K25TTM</v>
      </c>
      <c r="AL76" t="str">
        <f t="shared" si="3"/>
        <v>4209 WIN BDG 116-118 đường số 9</v>
      </c>
    </row>
    <row r="77" spans="1:38" x14ac:dyDescent="0.25">
      <c r="A77">
        <v>16277</v>
      </c>
      <c r="B77" s="2">
        <v>9106022902</v>
      </c>
      <c r="C77" s="3">
        <v>45934</v>
      </c>
      <c r="D77" s="3">
        <v>45934</v>
      </c>
      <c r="E77" s="4">
        <v>45934.482307986102</v>
      </c>
      <c r="F77" s="2" t="s">
        <v>4942</v>
      </c>
      <c r="G77" s="3"/>
      <c r="H77" t="s">
        <v>3031</v>
      </c>
      <c r="I77" s="2" t="s">
        <v>3032</v>
      </c>
      <c r="J77" t="s">
        <v>3033</v>
      </c>
      <c r="K77" t="s">
        <v>3034</v>
      </c>
      <c r="L77" s="2" t="s">
        <v>4180</v>
      </c>
      <c r="M77" t="s">
        <v>4181</v>
      </c>
      <c r="N77" t="s">
        <v>4182</v>
      </c>
      <c r="O77">
        <v>10</v>
      </c>
      <c r="P77" s="2" t="s">
        <v>3069</v>
      </c>
      <c r="Q77" t="s">
        <v>3070</v>
      </c>
      <c r="R77" s="2" t="s">
        <v>3071</v>
      </c>
      <c r="S77" s="2" t="s">
        <v>3038</v>
      </c>
      <c r="T77">
        <v>50400</v>
      </c>
      <c r="U77">
        <v>4</v>
      </c>
      <c r="V77">
        <v>0</v>
      </c>
      <c r="W77" t="s">
        <v>4181</v>
      </c>
      <c r="Y77" s="3">
        <v>45934.482307789403</v>
      </c>
      <c r="Z77" t="s">
        <v>4943</v>
      </c>
      <c r="AA77" t="s">
        <v>3039</v>
      </c>
      <c r="AB77" s="21">
        <v>9106022902</v>
      </c>
      <c r="AC77" s="19" t="str">
        <f>VLOOKUP($B77,Data!$A:$AK,34,0)</f>
        <v>9106022902-00034947</v>
      </c>
      <c r="AD77" s="19">
        <v>34947</v>
      </c>
      <c r="AE77" s="19" t="str">
        <f t="shared" si="2"/>
        <v>00034947</v>
      </c>
      <c r="AF77" s="19" t="str">
        <f>VLOOKUP(AC77,Data!$B:$AK,4,0)</f>
        <v>04/10/2025</v>
      </c>
      <c r="AG77" s="19" t="str">
        <f>VLOOKUP(AC77,Data!B:N,13,0)</f>
        <v>0104918404-025</v>
      </c>
      <c r="AH77" s="19" t="str">
        <f>IF(AG77="0104918404","WIN"&amp;L77,VLOOKUP(AG77,'mã win'!E:J,6,0))</f>
        <v>WIN-025</v>
      </c>
      <c r="AI77" s="19" t="str">
        <f>VLOOKUP(AG77,'mã win'!E:F,2,0)</f>
        <v>B</v>
      </c>
      <c r="AJ77" s="19" t="str">
        <f>VLOOKUP(Q77,'mã sp'!A:B,2,0)</f>
        <v>GSG250</v>
      </c>
      <c r="AK77" t="str">
        <f>VLOOKUP(AC77,Data!B:G,6,0)</f>
        <v>K25TTM</v>
      </c>
      <c r="AL77" t="str">
        <f t="shared" si="3"/>
        <v>2AH2 WM+ HPG 101 Ngô Quyền</v>
      </c>
    </row>
    <row r="78" spans="1:38" x14ac:dyDescent="0.25">
      <c r="A78">
        <v>16278</v>
      </c>
      <c r="B78" s="2">
        <v>9106022902</v>
      </c>
      <c r="C78" s="3">
        <v>45934</v>
      </c>
      <c r="D78" s="3">
        <v>45934</v>
      </c>
      <c r="E78" s="4">
        <v>45934.482307986102</v>
      </c>
      <c r="F78" s="2" t="s">
        <v>4942</v>
      </c>
      <c r="G78" s="3"/>
      <c r="H78" t="s">
        <v>3031</v>
      </c>
      <c r="I78" s="2" t="s">
        <v>3032</v>
      </c>
      <c r="J78" t="s">
        <v>3033</v>
      </c>
      <c r="K78" t="s">
        <v>3034</v>
      </c>
      <c r="L78" s="2" t="s">
        <v>4180</v>
      </c>
      <c r="M78" t="s">
        <v>4181</v>
      </c>
      <c r="N78" t="s">
        <v>4182</v>
      </c>
      <c r="O78">
        <v>20</v>
      </c>
      <c r="P78" s="2" t="s">
        <v>3072</v>
      </c>
      <c r="Q78" t="s">
        <v>3073</v>
      </c>
      <c r="R78" s="2" t="s">
        <v>3074</v>
      </c>
      <c r="S78" s="2" t="s">
        <v>3038</v>
      </c>
      <c r="T78">
        <v>49500</v>
      </c>
      <c r="U78">
        <v>4</v>
      </c>
      <c r="V78">
        <v>0</v>
      </c>
      <c r="W78" t="s">
        <v>4181</v>
      </c>
      <c r="Y78" s="3">
        <v>45934.482307789403</v>
      </c>
      <c r="Z78" t="s">
        <v>4943</v>
      </c>
      <c r="AA78" t="s">
        <v>3039</v>
      </c>
      <c r="AB78" s="21">
        <v>9106022902</v>
      </c>
      <c r="AC78" s="19" t="str">
        <f>VLOOKUP($B78,Data!$A:$AK,34,0)</f>
        <v>9106022902-00034947</v>
      </c>
      <c r="AD78" s="19">
        <v>34947</v>
      </c>
      <c r="AE78" s="19" t="str">
        <f t="shared" si="2"/>
        <v>00034947</v>
      </c>
      <c r="AF78" s="19" t="str">
        <f>VLOOKUP(AC78,Data!$B:$AK,4,0)</f>
        <v>04/10/2025</v>
      </c>
      <c r="AG78" s="19" t="str">
        <f>VLOOKUP(AC78,Data!B:N,13,0)</f>
        <v>0104918404-025</v>
      </c>
      <c r="AH78" s="19" t="str">
        <f>IF(AG78="0104918404","WIN"&amp;L78,VLOOKUP(AG78,'mã win'!E:J,6,0))</f>
        <v>WIN-025</v>
      </c>
      <c r="AI78" s="19" t="str">
        <f>VLOOKUP(AG78,'mã win'!E:F,2,0)</f>
        <v>B</v>
      </c>
      <c r="AJ78" s="19" t="str">
        <f>VLOOKUP(Q78,'mã sp'!A:B,2,0)</f>
        <v>GL250</v>
      </c>
      <c r="AK78" t="str">
        <f>VLOOKUP(AC78,Data!B:G,6,0)</f>
        <v>K25TTM</v>
      </c>
      <c r="AL78" t="str">
        <f t="shared" si="3"/>
        <v>2AH2 WM+ HPG 101 Ngô Quyền</v>
      </c>
    </row>
    <row r="79" spans="1:38" x14ac:dyDescent="0.25">
      <c r="A79">
        <v>16279</v>
      </c>
      <c r="B79" s="2">
        <v>9106022904</v>
      </c>
      <c r="C79" s="3">
        <v>45934</v>
      </c>
      <c r="D79" s="3">
        <v>45939</v>
      </c>
      <c r="E79" s="4">
        <v>45934.483795752298</v>
      </c>
      <c r="F79" s="2" t="s">
        <v>4944</v>
      </c>
      <c r="G79" s="3"/>
      <c r="H79" t="s">
        <v>3031</v>
      </c>
      <c r="I79" s="2" t="s">
        <v>3032</v>
      </c>
      <c r="J79" t="s">
        <v>3033</v>
      </c>
      <c r="K79" t="s">
        <v>3034</v>
      </c>
      <c r="L79" s="2" t="s">
        <v>4556</v>
      </c>
      <c r="M79" t="s">
        <v>4557</v>
      </c>
      <c r="N79" t="s">
        <v>4558</v>
      </c>
      <c r="O79">
        <v>10</v>
      </c>
      <c r="P79" s="2" t="s">
        <v>3035</v>
      </c>
      <c r="Q79" t="s">
        <v>4834</v>
      </c>
      <c r="R79" s="2" t="s">
        <v>3037</v>
      </c>
      <c r="S79" s="2" t="s">
        <v>3038</v>
      </c>
      <c r="T79">
        <v>111058</v>
      </c>
      <c r="U79">
        <v>1</v>
      </c>
      <c r="V79">
        <v>0</v>
      </c>
      <c r="W79" t="s">
        <v>4557</v>
      </c>
      <c r="X79" t="s">
        <v>3046</v>
      </c>
      <c r="Y79" s="3">
        <v>45934.483795057902</v>
      </c>
      <c r="AA79" t="s">
        <v>3039</v>
      </c>
      <c r="AB79" s="21">
        <v>9106022904</v>
      </c>
      <c r="AC79" s="19" t="str">
        <f>VLOOKUP($B79,Data!$A:$AK,34,0)</f>
        <v>9106022904-00475256</v>
      </c>
      <c r="AD79" s="19">
        <v>475256</v>
      </c>
      <c r="AE79" s="19" t="str">
        <f t="shared" si="2"/>
        <v>00475256</v>
      </c>
      <c r="AF79" s="19" t="str">
        <f>VLOOKUP(AC79,Data!$B:$AK,4,0)</f>
        <v>04/10/2025</v>
      </c>
      <c r="AG79" s="19" t="str">
        <f>VLOOKUP(AC79,Data!B:N,13,0)</f>
        <v>0104918404-002</v>
      </c>
      <c r="AH79" s="19" t="str">
        <f>IF(AG79="0104918404","WIN"&amp;L79,VLOOKUP(AG79,'mã win'!E:J,6,0))</f>
        <v>WIN-HNI-00-002</v>
      </c>
      <c r="AI79" s="19" t="str">
        <f>VLOOKUP(AG79,'mã win'!E:F,2,0)</f>
        <v>B</v>
      </c>
      <c r="AJ79" s="19" t="str">
        <f>VLOOKUP(Q79,'mã sp'!A:B,2,0)</f>
        <v>GM500</v>
      </c>
      <c r="AK79" t="str">
        <f>VLOOKUP(AC79,Data!B:G,6,0)</f>
        <v>K25TTM</v>
      </c>
      <c r="AL79" t="str">
        <f t="shared" si="3"/>
        <v>3246 WM+ HNI 140-142 Nguyễn Sơn</v>
      </c>
    </row>
    <row r="80" spans="1:38" x14ac:dyDescent="0.25">
      <c r="A80">
        <v>16280</v>
      </c>
      <c r="B80" s="2">
        <v>9106022904</v>
      </c>
      <c r="C80" s="3">
        <v>45934</v>
      </c>
      <c r="D80" s="3">
        <v>45939</v>
      </c>
      <c r="E80" s="4">
        <v>45934.483795752298</v>
      </c>
      <c r="F80" s="2" t="s">
        <v>4944</v>
      </c>
      <c r="G80" s="3"/>
      <c r="H80" t="s">
        <v>3031</v>
      </c>
      <c r="I80" s="2" t="s">
        <v>3032</v>
      </c>
      <c r="J80" t="s">
        <v>3033</v>
      </c>
      <c r="K80" t="s">
        <v>3034</v>
      </c>
      <c r="L80" s="2" t="s">
        <v>4556</v>
      </c>
      <c r="M80" t="s">
        <v>4557</v>
      </c>
      <c r="N80" t="s">
        <v>4558</v>
      </c>
      <c r="O80">
        <v>20</v>
      </c>
      <c r="P80" s="2" t="s">
        <v>3050</v>
      </c>
      <c r="Q80" t="s">
        <v>3051</v>
      </c>
      <c r="R80" s="2" t="s">
        <v>3052</v>
      </c>
      <c r="S80" s="2" t="s">
        <v>3038</v>
      </c>
      <c r="T80">
        <v>45588</v>
      </c>
      <c r="U80">
        <v>1</v>
      </c>
      <c r="V80">
        <v>0</v>
      </c>
      <c r="W80" t="s">
        <v>4557</v>
      </c>
      <c r="X80" t="s">
        <v>3046</v>
      </c>
      <c r="Y80" s="3">
        <v>45934.483795057902</v>
      </c>
      <c r="AA80" t="s">
        <v>3039</v>
      </c>
      <c r="AB80" s="21">
        <v>9106022904</v>
      </c>
      <c r="AC80" s="19" t="str">
        <f>VLOOKUP($B80,Data!$A:$AK,34,0)</f>
        <v>9106022904-00475256</v>
      </c>
      <c r="AD80" s="19">
        <v>475256</v>
      </c>
      <c r="AE80" s="19" t="str">
        <f t="shared" si="2"/>
        <v>00475256</v>
      </c>
      <c r="AF80" s="19" t="str">
        <f>VLOOKUP(AC80,Data!$B:$AK,4,0)</f>
        <v>04/10/2025</v>
      </c>
      <c r="AG80" s="19" t="str">
        <f>VLOOKUP(AC80,Data!B:N,13,0)</f>
        <v>0104918404-002</v>
      </c>
      <c r="AH80" s="19" t="str">
        <f>IF(AG80="0104918404","WIN"&amp;L80,VLOOKUP(AG80,'mã win'!E:J,6,0))</f>
        <v>WIN-HNI-00-002</v>
      </c>
      <c r="AI80" s="19" t="str">
        <f>VLOOKUP(AG80,'mã win'!E:F,2,0)</f>
        <v>B</v>
      </c>
      <c r="AJ80" s="19" t="str">
        <f>VLOOKUP(Q80,'mã sp'!A:B,2,0)</f>
        <v>TH200</v>
      </c>
      <c r="AK80" t="str">
        <f>VLOOKUP(AC80,Data!B:G,6,0)</f>
        <v>K25TTM</v>
      </c>
      <c r="AL80" t="str">
        <f t="shared" si="3"/>
        <v>3246 WM+ HNI 140-142 Nguyễn Sơn</v>
      </c>
    </row>
    <row r="81" spans="1:38" x14ac:dyDescent="0.25">
      <c r="A81">
        <v>16281</v>
      </c>
      <c r="B81" s="2">
        <v>9106022957</v>
      </c>
      <c r="C81" s="3">
        <v>45934</v>
      </c>
      <c r="D81" s="3">
        <v>45939</v>
      </c>
      <c r="E81" s="4">
        <v>45934.484940972201</v>
      </c>
      <c r="F81" s="2" t="s">
        <v>4945</v>
      </c>
      <c r="G81" s="3"/>
      <c r="H81" t="s">
        <v>3031</v>
      </c>
      <c r="I81" s="2" t="s">
        <v>3032</v>
      </c>
      <c r="J81" t="s">
        <v>3033</v>
      </c>
      <c r="K81" t="s">
        <v>3034</v>
      </c>
      <c r="L81" s="2" t="s">
        <v>4759</v>
      </c>
      <c r="M81" t="s">
        <v>4760</v>
      </c>
      <c r="N81" t="s">
        <v>4761</v>
      </c>
      <c r="O81">
        <v>10</v>
      </c>
      <c r="P81" s="2" t="s">
        <v>3050</v>
      </c>
      <c r="Q81" t="s">
        <v>3051</v>
      </c>
      <c r="R81" s="2" t="s">
        <v>3052</v>
      </c>
      <c r="S81" s="2" t="s">
        <v>3038</v>
      </c>
      <c r="T81">
        <v>45588</v>
      </c>
      <c r="U81">
        <v>2</v>
      </c>
      <c r="V81">
        <v>0</v>
      </c>
      <c r="W81" t="s">
        <v>4760</v>
      </c>
      <c r="X81" t="s">
        <v>3046</v>
      </c>
      <c r="Y81" s="3">
        <v>45934.484940590301</v>
      </c>
      <c r="AA81" t="s">
        <v>3039</v>
      </c>
      <c r="AB81" s="21">
        <v>9106022957</v>
      </c>
      <c r="AC81" s="19" t="str">
        <f>VLOOKUP($B81,Data!$A:$AK,34,0)</f>
        <v>9106022957-00475267</v>
      </c>
      <c r="AD81" s="19">
        <v>475267</v>
      </c>
      <c r="AE81" s="19" t="str">
        <f t="shared" si="2"/>
        <v>00475267</v>
      </c>
      <c r="AF81" s="19" t="str">
        <f>VLOOKUP(AC81,Data!$B:$AK,4,0)</f>
        <v>04/10/2025</v>
      </c>
      <c r="AG81" s="19" t="str">
        <f>VLOOKUP(AC81,Data!B:N,13,0)</f>
        <v>0104918404-002</v>
      </c>
      <c r="AH81" s="19" t="str">
        <f>IF(AG81="0104918404","WIN"&amp;L81,VLOOKUP(AG81,'mã win'!E:J,6,0))</f>
        <v>WIN-HNI-00-002</v>
      </c>
      <c r="AI81" s="19" t="str">
        <f>VLOOKUP(AG81,'mã win'!E:F,2,0)</f>
        <v>B</v>
      </c>
      <c r="AJ81" s="19" t="str">
        <f>VLOOKUP(Q81,'mã sp'!A:B,2,0)</f>
        <v>TH200</v>
      </c>
      <c r="AK81" t="str">
        <f>VLOOKUP(AC81,Data!B:G,6,0)</f>
        <v>K25TTM</v>
      </c>
      <c r="AL81" t="str">
        <f t="shared" si="3"/>
        <v>4114 WM+ HNI 284 Tựu Liệt</v>
      </c>
    </row>
    <row r="82" spans="1:38" x14ac:dyDescent="0.25">
      <c r="A82">
        <v>16282</v>
      </c>
      <c r="B82" s="2">
        <v>9106022957</v>
      </c>
      <c r="C82" s="3">
        <v>45934</v>
      </c>
      <c r="D82" s="3">
        <v>45939</v>
      </c>
      <c r="E82" s="4">
        <v>45934.484940972201</v>
      </c>
      <c r="F82" s="2" t="s">
        <v>4945</v>
      </c>
      <c r="G82" s="3"/>
      <c r="H82" t="s">
        <v>3031</v>
      </c>
      <c r="I82" s="2" t="s">
        <v>3032</v>
      </c>
      <c r="J82" t="s">
        <v>3033</v>
      </c>
      <c r="K82" t="s">
        <v>3034</v>
      </c>
      <c r="L82" s="2" t="s">
        <v>4759</v>
      </c>
      <c r="M82" t="s">
        <v>4760</v>
      </c>
      <c r="N82" t="s">
        <v>4761</v>
      </c>
      <c r="O82">
        <v>20</v>
      </c>
      <c r="P82" s="2" t="s">
        <v>3035</v>
      </c>
      <c r="Q82" t="s">
        <v>4834</v>
      </c>
      <c r="R82" s="2" t="s">
        <v>3037</v>
      </c>
      <c r="S82" s="2" t="s">
        <v>3038</v>
      </c>
      <c r="T82">
        <v>111058</v>
      </c>
      <c r="U82">
        <v>1</v>
      </c>
      <c r="V82">
        <v>0</v>
      </c>
      <c r="W82" t="s">
        <v>4760</v>
      </c>
      <c r="X82" t="s">
        <v>3046</v>
      </c>
      <c r="Y82" s="3">
        <v>45934.484940590301</v>
      </c>
      <c r="AA82" t="s">
        <v>3039</v>
      </c>
      <c r="AB82" s="21">
        <v>9106022957</v>
      </c>
      <c r="AC82" s="19" t="str">
        <f>VLOOKUP($B82,Data!$A:$AK,34,0)</f>
        <v>9106022957-00475267</v>
      </c>
      <c r="AD82" s="19">
        <v>475267</v>
      </c>
      <c r="AE82" s="19" t="str">
        <f t="shared" si="2"/>
        <v>00475267</v>
      </c>
      <c r="AF82" s="19" t="str">
        <f>VLOOKUP(AC82,Data!$B:$AK,4,0)</f>
        <v>04/10/2025</v>
      </c>
      <c r="AG82" s="19" t="str">
        <f>VLOOKUP(AC82,Data!B:N,13,0)</f>
        <v>0104918404-002</v>
      </c>
      <c r="AH82" s="19" t="str">
        <f>IF(AG82="0104918404","WIN"&amp;L82,VLOOKUP(AG82,'mã win'!E:J,6,0))</f>
        <v>WIN-HNI-00-002</v>
      </c>
      <c r="AI82" s="19" t="str">
        <f>VLOOKUP(AG82,'mã win'!E:F,2,0)</f>
        <v>B</v>
      </c>
      <c r="AJ82" s="19" t="str">
        <f>VLOOKUP(Q82,'mã sp'!A:B,2,0)</f>
        <v>GM500</v>
      </c>
      <c r="AK82" t="str">
        <f>VLOOKUP(AC82,Data!B:G,6,0)</f>
        <v>K25TTM</v>
      </c>
      <c r="AL82" t="str">
        <f t="shared" si="3"/>
        <v>4114 WM+ HNI 284 Tựu Liệt</v>
      </c>
    </row>
    <row r="83" spans="1:38" x14ac:dyDescent="0.25">
      <c r="A83">
        <v>16283</v>
      </c>
      <c r="B83" s="2">
        <v>9106022957</v>
      </c>
      <c r="C83" s="3">
        <v>45934</v>
      </c>
      <c r="D83" s="3">
        <v>45939</v>
      </c>
      <c r="E83" s="4">
        <v>45934.484940972201</v>
      </c>
      <c r="F83" s="2" t="s">
        <v>4945</v>
      </c>
      <c r="G83" s="3"/>
      <c r="H83" t="s">
        <v>3031</v>
      </c>
      <c r="I83" s="2" t="s">
        <v>3032</v>
      </c>
      <c r="J83" t="s">
        <v>3033</v>
      </c>
      <c r="K83" t="s">
        <v>3034</v>
      </c>
      <c r="L83" s="2" t="s">
        <v>4759</v>
      </c>
      <c r="M83" t="s">
        <v>4760</v>
      </c>
      <c r="N83" t="s">
        <v>4761</v>
      </c>
      <c r="O83">
        <v>30</v>
      </c>
      <c r="P83" s="2" t="s">
        <v>3069</v>
      </c>
      <c r="Q83" t="s">
        <v>3070</v>
      </c>
      <c r="R83" s="2" t="s">
        <v>3071</v>
      </c>
      <c r="S83" s="2" t="s">
        <v>3038</v>
      </c>
      <c r="T83">
        <v>50400</v>
      </c>
      <c r="U83">
        <v>1</v>
      </c>
      <c r="V83">
        <v>0</v>
      </c>
      <c r="W83" t="s">
        <v>4760</v>
      </c>
      <c r="X83" t="s">
        <v>3046</v>
      </c>
      <c r="Y83" s="3">
        <v>45934.484940590301</v>
      </c>
      <c r="AA83" t="s">
        <v>3039</v>
      </c>
      <c r="AB83" s="21">
        <v>9106022957</v>
      </c>
      <c r="AC83" s="19" t="str">
        <f>VLOOKUP($B83,Data!$A:$AK,34,0)</f>
        <v>9106022957-00475267</v>
      </c>
      <c r="AD83" s="19">
        <v>475267</v>
      </c>
      <c r="AE83" s="19" t="str">
        <f t="shared" si="2"/>
        <v>00475267</v>
      </c>
      <c r="AF83" s="19" t="str">
        <f>VLOOKUP(AC83,Data!$B:$AK,4,0)</f>
        <v>04/10/2025</v>
      </c>
      <c r="AG83" s="19" t="str">
        <f>VLOOKUP(AC83,Data!B:N,13,0)</f>
        <v>0104918404-002</v>
      </c>
      <c r="AH83" s="19" t="str">
        <f>IF(AG83="0104918404","WIN"&amp;L83,VLOOKUP(AG83,'mã win'!E:J,6,0))</f>
        <v>WIN-HNI-00-002</v>
      </c>
      <c r="AI83" s="19" t="str">
        <f>VLOOKUP(AG83,'mã win'!E:F,2,0)</f>
        <v>B</v>
      </c>
      <c r="AJ83" s="19" t="str">
        <f>VLOOKUP(Q83,'mã sp'!A:B,2,0)</f>
        <v>GSG250</v>
      </c>
      <c r="AK83" t="str">
        <f>VLOOKUP(AC83,Data!B:G,6,0)</f>
        <v>K25TTM</v>
      </c>
      <c r="AL83" t="str">
        <f t="shared" si="3"/>
        <v>4114 WM+ HNI 284 Tựu Liệt</v>
      </c>
    </row>
    <row r="84" spans="1:38" x14ac:dyDescent="0.25">
      <c r="A84">
        <v>16284</v>
      </c>
      <c r="B84" s="2">
        <v>9106022957</v>
      </c>
      <c r="C84" s="3">
        <v>45934</v>
      </c>
      <c r="D84" s="3">
        <v>45939</v>
      </c>
      <c r="E84" s="4">
        <v>45934.484940972201</v>
      </c>
      <c r="F84" s="2" t="s">
        <v>4945</v>
      </c>
      <c r="G84" s="3"/>
      <c r="H84" t="s">
        <v>3031</v>
      </c>
      <c r="I84" s="2" t="s">
        <v>3032</v>
      </c>
      <c r="J84" t="s">
        <v>3033</v>
      </c>
      <c r="K84" t="s">
        <v>3034</v>
      </c>
      <c r="L84" s="2" t="s">
        <v>4759</v>
      </c>
      <c r="M84" t="s">
        <v>4760</v>
      </c>
      <c r="N84" t="s">
        <v>4761</v>
      </c>
      <c r="O84">
        <v>40</v>
      </c>
      <c r="P84" s="2" t="s">
        <v>3072</v>
      </c>
      <c r="Q84" t="s">
        <v>3073</v>
      </c>
      <c r="R84" s="2" t="s">
        <v>3074</v>
      </c>
      <c r="S84" s="2" t="s">
        <v>3038</v>
      </c>
      <c r="T84">
        <v>49500</v>
      </c>
      <c r="U84">
        <v>1</v>
      </c>
      <c r="V84">
        <v>0</v>
      </c>
      <c r="W84" t="s">
        <v>4760</v>
      </c>
      <c r="X84" t="s">
        <v>3046</v>
      </c>
      <c r="Y84" s="3">
        <v>45934.484940590301</v>
      </c>
      <c r="AA84" t="s">
        <v>3039</v>
      </c>
      <c r="AB84" s="21">
        <v>9106022957</v>
      </c>
      <c r="AC84" s="19" t="str">
        <f>VLOOKUP($B84,Data!$A:$AK,34,0)</f>
        <v>9106022957-00475267</v>
      </c>
      <c r="AD84" s="19">
        <v>475267</v>
      </c>
      <c r="AE84" s="19" t="str">
        <f t="shared" si="2"/>
        <v>00475267</v>
      </c>
      <c r="AF84" s="19" t="str">
        <f>VLOOKUP(AC84,Data!$B:$AK,4,0)</f>
        <v>04/10/2025</v>
      </c>
      <c r="AG84" s="19" t="str">
        <f>VLOOKUP(AC84,Data!B:N,13,0)</f>
        <v>0104918404-002</v>
      </c>
      <c r="AH84" s="19" t="str">
        <f>IF(AG84="0104918404","WIN"&amp;L84,VLOOKUP(AG84,'mã win'!E:J,6,0))</f>
        <v>WIN-HNI-00-002</v>
      </c>
      <c r="AI84" s="19" t="str">
        <f>VLOOKUP(AG84,'mã win'!E:F,2,0)</f>
        <v>B</v>
      </c>
      <c r="AJ84" s="19" t="str">
        <f>VLOOKUP(Q84,'mã sp'!A:B,2,0)</f>
        <v>GL250</v>
      </c>
      <c r="AK84" t="str">
        <f>VLOOKUP(AC84,Data!B:G,6,0)</f>
        <v>K25TTM</v>
      </c>
      <c r="AL84" t="str">
        <f t="shared" si="3"/>
        <v>4114 WM+ HNI 284 Tựu Liệt</v>
      </c>
    </row>
    <row r="85" spans="1:38" x14ac:dyDescent="0.25">
      <c r="A85">
        <v>16285</v>
      </c>
      <c r="B85" s="2">
        <v>9106022944</v>
      </c>
      <c r="C85" s="3">
        <v>45934</v>
      </c>
      <c r="D85" s="3">
        <v>45939</v>
      </c>
      <c r="E85" s="4">
        <v>45934.488415428197</v>
      </c>
      <c r="F85" s="2" t="s">
        <v>4946</v>
      </c>
      <c r="G85" s="3"/>
      <c r="H85" t="s">
        <v>3031</v>
      </c>
      <c r="I85" s="2" t="s">
        <v>3032</v>
      </c>
      <c r="J85" t="s">
        <v>3033</v>
      </c>
      <c r="K85" t="s">
        <v>3034</v>
      </c>
      <c r="L85" s="2" t="s">
        <v>3765</v>
      </c>
      <c r="M85" t="s">
        <v>3766</v>
      </c>
      <c r="N85" t="s">
        <v>3767</v>
      </c>
      <c r="O85">
        <v>10</v>
      </c>
      <c r="P85" s="2" t="s">
        <v>3035</v>
      </c>
      <c r="Q85" t="s">
        <v>4834</v>
      </c>
      <c r="R85" s="2" t="s">
        <v>3037</v>
      </c>
      <c r="S85" s="2" t="s">
        <v>3038</v>
      </c>
      <c r="T85">
        <v>111058</v>
      </c>
      <c r="U85">
        <v>1</v>
      </c>
      <c r="V85">
        <v>0</v>
      </c>
      <c r="W85" t="s">
        <v>3768</v>
      </c>
      <c r="Y85" s="3">
        <v>45934.488414699103</v>
      </c>
      <c r="AA85" t="s">
        <v>3039</v>
      </c>
      <c r="AB85" s="21">
        <v>9106022944</v>
      </c>
      <c r="AC85" s="19" t="str">
        <f>VLOOKUP($B85,Data!$A:$AK,34,0)</f>
        <v>9106022944-00015557</v>
      </c>
      <c r="AD85" s="19">
        <v>15557</v>
      </c>
      <c r="AE85" s="19" t="str">
        <f t="shared" si="2"/>
        <v>00015557</v>
      </c>
      <c r="AF85" s="19" t="str">
        <f>VLOOKUP(AC85,Data!$B:$AK,4,0)</f>
        <v>04/10/2025</v>
      </c>
      <c r="AG85" s="19" t="str">
        <f>VLOOKUP(AC85,Data!B:N,13,0)</f>
        <v>0104918404-061</v>
      </c>
      <c r="AH85" s="19" t="str">
        <f>IF(AG85="0104918404","WIN"&amp;L85,VLOOKUP(AG85,'mã win'!E:J,6,0))</f>
        <v>WIN-061</v>
      </c>
      <c r="AI85" s="19" t="str">
        <f>VLOOKUP(AG85,'mã win'!E:F,2,0)</f>
        <v>N</v>
      </c>
      <c r="AJ85" s="19" t="str">
        <f>VLOOKUP(Q85,'mã sp'!A:B,2,0)</f>
        <v>GM500</v>
      </c>
      <c r="AK85" t="str">
        <f>VLOOKUP(AC85,Data!B:G,6,0)</f>
        <v>K25TTM</v>
      </c>
      <c r="AL85" t="str">
        <f t="shared" si="3"/>
        <v>2ATI WM+ QNM 204 ĐT609, Thôn Nhị Dinh 3</v>
      </c>
    </row>
    <row r="86" spans="1:38" x14ac:dyDescent="0.25">
      <c r="A86">
        <v>16286</v>
      </c>
      <c r="B86" s="2">
        <v>9106023004</v>
      </c>
      <c r="C86" s="3">
        <v>45934</v>
      </c>
      <c r="D86" s="3">
        <v>45934</v>
      </c>
      <c r="E86" s="4">
        <v>45934.493715474498</v>
      </c>
      <c r="F86" s="2" t="s">
        <v>4947</v>
      </c>
      <c r="G86" s="3"/>
      <c r="H86" t="s">
        <v>3031</v>
      </c>
      <c r="I86" s="2" t="s">
        <v>3032</v>
      </c>
      <c r="J86" t="s">
        <v>3033</v>
      </c>
      <c r="K86" t="s">
        <v>3034</v>
      </c>
      <c r="L86" s="2" t="s">
        <v>4822</v>
      </c>
      <c r="M86" t="s">
        <v>4823</v>
      </c>
      <c r="N86" t="s">
        <v>4824</v>
      </c>
      <c r="O86">
        <v>10</v>
      </c>
      <c r="P86" s="2" t="s">
        <v>3063</v>
      </c>
      <c r="Q86" t="s">
        <v>4891</v>
      </c>
      <c r="R86" s="2" t="s">
        <v>3065</v>
      </c>
      <c r="S86" s="2" t="s">
        <v>3038</v>
      </c>
      <c r="T86">
        <v>73431</v>
      </c>
      <c r="U86">
        <v>3</v>
      </c>
      <c r="V86">
        <v>0</v>
      </c>
      <c r="W86" t="s">
        <v>4823</v>
      </c>
      <c r="Y86" s="3">
        <v>45934.4937146991</v>
      </c>
      <c r="AA86" t="s">
        <v>3039</v>
      </c>
      <c r="AB86" s="21">
        <v>9106023004</v>
      </c>
      <c r="AC86" s="19" t="str">
        <f>VLOOKUP($B86,Data!$A:$AK,34,0)</f>
        <v>9106023004-00157758</v>
      </c>
      <c r="AD86" s="19">
        <v>157758</v>
      </c>
      <c r="AE86" s="19" t="str">
        <f t="shared" si="2"/>
        <v>00157758</v>
      </c>
      <c r="AF86" s="19" t="str">
        <f>VLOOKUP(AC86,Data!$B:$AK,4,0)</f>
        <v>04/10/2025</v>
      </c>
      <c r="AG86" s="19" t="str">
        <f>VLOOKUP(AC86,Data!B:N,13,0)</f>
        <v>0104918404</v>
      </c>
      <c r="AH86" s="19" t="str">
        <f>IF(AG86="0104918404","WIN"&amp;L86,VLOOKUP(AG86,'mã win'!E:J,6,0))</f>
        <v>WIN6239</v>
      </c>
      <c r="AI86" s="19" t="str">
        <f>VLOOKUP(AG86,'mã win'!E:F,2,0)</f>
        <v>N</v>
      </c>
      <c r="AJ86" s="19" t="str">
        <f>VLOOKUP(Q86,'mã sp'!A:B,2,0)</f>
        <v>CGM300</v>
      </c>
      <c r="AK86" t="str">
        <f>VLOOKUP(AC86,Data!B:G,6,0)</f>
        <v>K25TTM</v>
      </c>
      <c r="AL86" t="str">
        <f t="shared" si="3"/>
        <v>6239 WM+ HCM 04 Đường số 2</v>
      </c>
    </row>
    <row r="87" spans="1:38" x14ac:dyDescent="0.25">
      <c r="A87">
        <v>16288</v>
      </c>
      <c r="B87" s="2">
        <v>9106023022</v>
      </c>
      <c r="C87" s="3">
        <v>45934</v>
      </c>
      <c r="D87" s="3">
        <v>45939</v>
      </c>
      <c r="E87" s="4">
        <v>45934.496028090303</v>
      </c>
      <c r="F87" s="2" t="s">
        <v>4948</v>
      </c>
      <c r="G87" s="3"/>
      <c r="H87" t="s">
        <v>3031</v>
      </c>
      <c r="I87" s="2" t="s">
        <v>3032</v>
      </c>
      <c r="J87" t="s">
        <v>3033</v>
      </c>
      <c r="K87" t="s">
        <v>3034</v>
      </c>
      <c r="L87" s="2" t="s">
        <v>4949</v>
      </c>
      <c r="M87" t="s">
        <v>4950</v>
      </c>
      <c r="N87" t="s">
        <v>4951</v>
      </c>
      <c r="O87">
        <v>10</v>
      </c>
      <c r="P87" s="2" t="s">
        <v>3035</v>
      </c>
      <c r="Q87" t="s">
        <v>4834</v>
      </c>
      <c r="R87" s="2" t="s">
        <v>3037</v>
      </c>
      <c r="S87" s="2" t="s">
        <v>3038</v>
      </c>
      <c r="T87">
        <v>111058</v>
      </c>
      <c r="U87">
        <v>4</v>
      </c>
      <c r="V87">
        <v>0</v>
      </c>
      <c r="W87" t="s">
        <v>4950</v>
      </c>
      <c r="X87" t="s">
        <v>4952</v>
      </c>
      <c r="Y87" s="3">
        <v>45934.496027696798</v>
      </c>
      <c r="AA87" t="s">
        <v>3039</v>
      </c>
      <c r="AB87" s="21">
        <v>9106023022</v>
      </c>
      <c r="AC87" s="19" t="str">
        <f>VLOOKUP($B87,Data!$A:$AK,34,0)</f>
        <v>9106023022-00475281</v>
      </c>
      <c r="AD87" s="19">
        <v>475281</v>
      </c>
      <c r="AE87" s="19" t="str">
        <f t="shared" si="2"/>
        <v>00475281</v>
      </c>
      <c r="AF87" s="19" t="str">
        <f>VLOOKUP(AC87,Data!$B:$AK,4,0)</f>
        <v>04/10/2025</v>
      </c>
      <c r="AG87" s="19" t="str">
        <f>VLOOKUP(AC87,Data!B:N,13,0)</f>
        <v>0104918404-002</v>
      </c>
      <c r="AH87" s="19" t="str">
        <f>IF(AG87="0104918404","WIN"&amp;L87,VLOOKUP(AG87,'mã win'!E:J,6,0))</f>
        <v>WIN-HNI-00-002</v>
      </c>
      <c r="AI87" s="19" t="str">
        <f>VLOOKUP(AG87,'mã win'!E:F,2,0)</f>
        <v>B</v>
      </c>
      <c r="AJ87" s="19" t="str">
        <f>VLOOKUP(Q87,'mã sp'!A:B,2,0)</f>
        <v>GM500</v>
      </c>
      <c r="AK87" t="str">
        <f>VLOOKUP(AC87,Data!B:G,6,0)</f>
        <v>K25TTM</v>
      </c>
      <c r="AL87" t="str">
        <f t="shared" si="3"/>
        <v>3138 WM+ HNI 98 Xuân Diệu</v>
      </c>
    </row>
    <row r="88" spans="1:38" x14ac:dyDescent="0.25">
      <c r="A88">
        <v>16289</v>
      </c>
      <c r="B88" s="2">
        <v>9106023022</v>
      </c>
      <c r="C88" s="3">
        <v>45934</v>
      </c>
      <c r="D88" s="3">
        <v>45939</v>
      </c>
      <c r="E88" s="4">
        <v>45934.496028090303</v>
      </c>
      <c r="F88" s="2" t="s">
        <v>4948</v>
      </c>
      <c r="G88" s="3"/>
      <c r="H88" t="s">
        <v>3031</v>
      </c>
      <c r="I88" s="2" t="s">
        <v>3032</v>
      </c>
      <c r="J88" t="s">
        <v>3033</v>
      </c>
      <c r="K88" t="s">
        <v>3034</v>
      </c>
      <c r="L88" s="2" t="s">
        <v>4949</v>
      </c>
      <c r="M88" t="s">
        <v>4950</v>
      </c>
      <c r="N88" t="s">
        <v>4951</v>
      </c>
      <c r="O88">
        <v>20</v>
      </c>
      <c r="P88" s="2" t="s">
        <v>3047</v>
      </c>
      <c r="Q88" t="s">
        <v>3048</v>
      </c>
      <c r="R88" s="2" t="s">
        <v>3049</v>
      </c>
      <c r="S88" s="2" t="s">
        <v>3038</v>
      </c>
      <c r="T88">
        <v>60885</v>
      </c>
      <c r="U88">
        <v>1</v>
      </c>
      <c r="V88">
        <v>0</v>
      </c>
      <c r="W88" t="s">
        <v>4950</v>
      </c>
      <c r="X88" t="s">
        <v>4952</v>
      </c>
      <c r="Y88" s="3">
        <v>45934.496027696798</v>
      </c>
      <c r="AA88" t="s">
        <v>3039</v>
      </c>
      <c r="AB88" s="21">
        <v>9106023022</v>
      </c>
      <c r="AC88" s="19" t="str">
        <f>VLOOKUP($B88,Data!$A:$AK,34,0)</f>
        <v>9106023022-00475281</v>
      </c>
      <c r="AD88" s="19">
        <v>475281</v>
      </c>
      <c r="AE88" s="19" t="str">
        <f t="shared" si="2"/>
        <v>00475281</v>
      </c>
      <c r="AF88" s="19" t="str">
        <f>VLOOKUP(AC88,Data!$B:$AK,4,0)</f>
        <v>04/10/2025</v>
      </c>
      <c r="AG88" s="19" t="str">
        <f>VLOOKUP(AC88,Data!B:N,13,0)</f>
        <v>0104918404-002</v>
      </c>
      <c r="AH88" s="19" t="str">
        <f>IF(AG88="0104918404","WIN"&amp;L88,VLOOKUP(AG88,'mã win'!E:J,6,0))</f>
        <v>WIN-HNI-00-002</v>
      </c>
      <c r="AI88" s="19" t="str">
        <f>VLOOKUP(AG88,'mã win'!E:F,2,0)</f>
        <v>B</v>
      </c>
      <c r="AJ88" s="19" t="str">
        <f>VLOOKUP(Q88,'mã sp'!A:B,2,0)</f>
        <v>CC300</v>
      </c>
      <c r="AK88" t="str">
        <f>VLOOKUP(AC88,Data!B:G,6,0)</f>
        <v>K25TTM</v>
      </c>
      <c r="AL88" t="str">
        <f t="shared" si="3"/>
        <v>3138 WM+ HNI 98 Xuân Diệu</v>
      </c>
    </row>
    <row r="89" spans="1:38" x14ac:dyDescent="0.25">
      <c r="A89">
        <v>16290</v>
      </c>
      <c r="B89" s="2">
        <v>9106023039</v>
      </c>
      <c r="C89" s="3">
        <v>45934</v>
      </c>
      <c r="D89" s="3">
        <v>45934</v>
      </c>
      <c r="E89" s="4">
        <v>45934.496852280099</v>
      </c>
      <c r="F89" s="2" t="s">
        <v>4953</v>
      </c>
      <c r="G89" s="3"/>
      <c r="H89" t="s">
        <v>3031</v>
      </c>
      <c r="I89" s="2" t="s">
        <v>3032</v>
      </c>
      <c r="J89" t="s">
        <v>3033</v>
      </c>
      <c r="K89" t="s">
        <v>3034</v>
      </c>
      <c r="L89" s="2" t="s">
        <v>4699</v>
      </c>
      <c r="M89" t="s">
        <v>4700</v>
      </c>
      <c r="N89" t="s">
        <v>4701</v>
      </c>
      <c r="O89">
        <v>10</v>
      </c>
      <c r="P89" s="2" t="s">
        <v>3072</v>
      </c>
      <c r="Q89" t="s">
        <v>3073</v>
      </c>
      <c r="R89" s="2" t="s">
        <v>3074</v>
      </c>
      <c r="S89" s="2" t="s">
        <v>3038</v>
      </c>
      <c r="T89">
        <v>49500</v>
      </c>
      <c r="U89">
        <v>2</v>
      </c>
      <c r="V89">
        <v>0</v>
      </c>
      <c r="W89" t="s">
        <v>4700</v>
      </c>
      <c r="X89" t="s">
        <v>4702</v>
      </c>
      <c r="Y89" s="3">
        <v>45934.496852083299</v>
      </c>
      <c r="AA89" t="s">
        <v>3039</v>
      </c>
      <c r="AB89" s="21">
        <v>9106023039</v>
      </c>
      <c r="AC89" s="19" t="str">
        <f>VLOOKUP($B89,Data!$A:$AK,34,0)</f>
        <v>9106023039-00157764</v>
      </c>
      <c r="AD89" s="19">
        <v>157764</v>
      </c>
      <c r="AE89" s="19" t="str">
        <f t="shared" si="2"/>
        <v>00157764</v>
      </c>
      <c r="AF89" s="19" t="str">
        <f>VLOOKUP(AC89,Data!$B:$AK,4,0)</f>
        <v>04/10/2025</v>
      </c>
      <c r="AG89" s="19" t="str">
        <f>VLOOKUP(AC89,Data!B:N,13,0)</f>
        <v>0104918404</v>
      </c>
      <c r="AH89" s="19" t="str">
        <f>IF(AG89="0104918404","WIN"&amp;L89,VLOOKUP(AG89,'mã win'!E:J,6,0))</f>
        <v>WIN4290</v>
      </c>
      <c r="AI89" s="19" t="str">
        <f>VLOOKUP(AG89,'mã win'!E:F,2,0)</f>
        <v>N</v>
      </c>
      <c r="AJ89" s="19" t="str">
        <f>VLOOKUP(Q89,'mã sp'!A:B,2,0)</f>
        <v>GL250</v>
      </c>
      <c r="AK89" t="str">
        <f>VLOOKUP(AC89,Data!B:G,6,0)</f>
        <v>K25TTM</v>
      </c>
      <c r="AL89" t="str">
        <f t="shared" si="3"/>
        <v>4290 WM+ HCM 13/134 Trần Văn Hoàng</v>
      </c>
    </row>
    <row r="90" spans="1:38" x14ac:dyDescent="0.25">
      <c r="A90">
        <v>16291</v>
      </c>
      <c r="B90" s="2">
        <v>9106023039</v>
      </c>
      <c r="C90" s="3">
        <v>45934</v>
      </c>
      <c r="D90" s="3">
        <v>45934</v>
      </c>
      <c r="E90" s="4">
        <v>45934.496852280099</v>
      </c>
      <c r="F90" s="2" t="s">
        <v>4953</v>
      </c>
      <c r="G90" s="3"/>
      <c r="H90" t="s">
        <v>3031</v>
      </c>
      <c r="I90" s="2" t="s">
        <v>3032</v>
      </c>
      <c r="J90" t="s">
        <v>3033</v>
      </c>
      <c r="K90" t="s">
        <v>3034</v>
      </c>
      <c r="L90" s="2" t="s">
        <v>4699</v>
      </c>
      <c r="M90" t="s">
        <v>4700</v>
      </c>
      <c r="N90" t="s">
        <v>4701</v>
      </c>
      <c r="O90">
        <v>20</v>
      </c>
      <c r="P90" s="2" t="s">
        <v>3080</v>
      </c>
      <c r="Q90" t="s">
        <v>3081</v>
      </c>
      <c r="R90" s="2" t="s">
        <v>3082</v>
      </c>
      <c r="S90" s="2" t="s">
        <v>3038</v>
      </c>
      <c r="T90">
        <v>70950</v>
      </c>
      <c r="U90">
        <v>3</v>
      </c>
      <c r="V90">
        <v>0</v>
      </c>
      <c r="W90" t="s">
        <v>4700</v>
      </c>
      <c r="X90" t="s">
        <v>4702</v>
      </c>
      <c r="Y90" s="3">
        <v>45934.496852083299</v>
      </c>
      <c r="AA90" t="s">
        <v>3039</v>
      </c>
      <c r="AB90" s="21">
        <v>9106023039</v>
      </c>
      <c r="AC90" s="19" t="str">
        <f>VLOOKUP($B90,Data!$A:$AK,34,0)</f>
        <v>9106023039-00157764</v>
      </c>
      <c r="AD90" s="19">
        <v>157764</v>
      </c>
      <c r="AE90" s="19" t="str">
        <f t="shared" si="2"/>
        <v>00157764</v>
      </c>
      <c r="AF90" s="19" t="str">
        <f>VLOOKUP(AC90,Data!$B:$AK,4,0)</f>
        <v>04/10/2025</v>
      </c>
      <c r="AG90" s="19" t="str">
        <f>VLOOKUP(AC90,Data!B:N,13,0)</f>
        <v>0104918404</v>
      </c>
      <c r="AH90" s="19" t="str">
        <f>IF(AG90="0104918404","WIN"&amp;L90,VLOOKUP(AG90,'mã win'!E:J,6,0))</f>
        <v>WIN4290</v>
      </c>
      <c r="AI90" s="19" t="str">
        <f>VLOOKUP(AG90,'mã win'!E:F,2,0)</f>
        <v>N</v>
      </c>
      <c r="AJ90" s="19" t="str">
        <f>VLOOKUP(Q90,'mã sp'!A:B,2,0)</f>
        <v>CN300</v>
      </c>
      <c r="AK90" t="str">
        <f>VLOOKUP(AC90,Data!B:G,6,0)</f>
        <v>K25TTM</v>
      </c>
      <c r="AL90" t="str">
        <f t="shared" si="3"/>
        <v>4290 WM+ HCM 13/134 Trần Văn Hoàng</v>
      </c>
    </row>
    <row r="91" spans="1:38" x14ac:dyDescent="0.25">
      <c r="A91">
        <v>16292</v>
      </c>
      <c r="B91" s="2">
        <v>9106023039</v>
      </c>
      <c r="C91" s="3">
        <v>45934</v>
      </c>
      <c r="D91" s="3">
        <v>45934</v>
      </c>
      <c r="E91" s="4">
        <v>45934.496852280099</v>
      </c>
      <c r="F91" s="2" t="s">
        <v>4953</v>
      </c>
      <c r="G91" s="3"/>
      <c r="H91" t="s">
        <v>3031</v>
      </c>
      <c r="I91" s="2" t="s">
        <v>3032</v>
      </c>
      <c r="J91" t="s">
        <v>3033</v>
      </c>
      <c r="K91" t="s">
        <v>3034</v>
      </c>
      <c r="L91" s="2" t="s">
        <v>4699</v>
      </c>
      <c r="M91" t="s">
        <v>4700</v>
      </c>
      <c r="N91" t="s">
        <v>4701</v>
      </c>
      <c r="O91">
        <v>30</v>
      </c>
      <c r="P91" s="2" t="s">
        <v>3083</v>
      </c>
      <c r="Q91" t="s">
        <v>3084</v>
      </c>
      <c r="R91" s="2" t="s">
        <v>3085</v>
      </c>
      <c r="S91" s="2" t="s">
        <v>3038</v>
      </c>
      <c r="T91">
        <v>111606</v>
      </c>
      <c r="U91">
        <v>2</v>
      </c>
      <c r="V91">
        <v>0</v>
      </c>
      <c r="W91" t="s">
        <v>4700</v>
      </c>
      <c r="X91" t="s">
        <v>4702</v>
      </c>
      <c r="Y91" s="3">
        <v>45934.496852083299</v>
      </c>
      <c r="AA91" t="s">
        <v>3039</v>
      </c>
      <c r="AB91" s="21">
        <v>9106023039</v>
      </c>
      <c r="AC91" s="19" t="str">
        <f>VLOOKUP($B91,Data!$A:$AK,34,0)</f>
        <v>9106023039-00157764</v>
      </c>
      <c r="AD91" s="19">
        <v>157764</v>
      </c>
      <c r="AE91" s="19" t="str">
        <f t="shared" si="2"/>
        <v>00157764</v>
      </c>
      <c r="AF91" s="19" t="str">
        <f>VLOOKUP(AC91,Data!$B:$AK,4,0)</f>
        <v>04/10/2025</v>
      </c>
      <c r="AG91" s="19" t="str">
        <f>VLOOKUP(AC91,Data!B:N,13,0)</f>
        <v>0104918404</v>
      </c>
      <c r="AH91" s="19" t="str">
        <f>IF(AG91="0104918404","WIN"&amp;L91,VLOOKUP(AG91,'mã win'!E:J,6,0))</f>
        <v>WIN4290</v>
      </c>
      <c r="AI91" s="19" t="str">
        <f>VLOOKUP(AG91,'mã win'!E:F,2,0)</f>
        <v>N</v>
      </c>
      <c r="AJ91" s="19" t="str">
        <f>VLOOKUP(Q91,'mã sp'!A:B,2,0)</f>
        <v>GXD500</v>
      </c>
      <c r="AK91" t="str">
        <f>VLOOKUP(AC91,Data!B:G,6,0)</f>
        <v>K25TTM</v>
      </c>
      <c r="AL91" t="str">
        <f t="shared" si="3"/>
        <v>4290 WM+ HCM 13/134 Trần Văn Hoàng</v>
      </c>
    </row>
    <row r="92" spans="1:38" x14ac:dyDescent="0.25">
      <c r="A92">
        <v>16293</v>
      </c>
      <c r="B92" s="2">
        <v>9106023039</v>
      </c>
      <c r="C92" s="3">
        <v>45934</v>
      </c>
      <c r="D92" s="3">
        <v>45934</v>
      </c>
      <c r="E92" s="4">
        <v>45934.496852280099</v>
      </c>
      <c r="F92" s="2" t="s">
        <v>4953</v>
      </c>
      <c r="G92" s="3"/>
      <c r="H92" t="s">
        <v>3031</v>
      </c>
      <c r="I92" s="2" t="s">
        <v>3032</v>
      </c>
      <c r="J92" t="s">
        <v>3033</v>
      </c>
      <c r="K92" t="s">
        <v>3034</v>
      </c>
      <c r="L92" s="2" t="s">
        <v>4699</v>
      </c>
      <c r="M92" t="s">
        <v>4700</v>
      </c>
      <c r="N92" t="s">
        <v>4701</v>
      </c>
      <c r="O92">
        <v>40</v>
      </c>
      <c r="P92" s="2" t="s">
        <v>3043</v>
      </c>
      <c r="Q92" t="s">
        <v>3044</v>
      </c>
      <c r="R92" s="2" t="s">
        <v>3045</v>
      </c>
      <c r="S92" s="2" t="s">
        <v>3038</v>
      </c>
      <c r="T92">
        <v>41150</v>
      </c>
      <c r="U92">
        <v>1</v>
      </c>
      <c r="V92">
        <v>0</v>
      </c>
      <c r="W92" t="s">
        <v>4700</v>
      </c>
      <c r="X92" t="s">
        <v>4702</v>
      </c>
      <c r="Y92" s="3">
        <v>45934.496852083299</v>
      </c>
      <c r="AA92" t="s">
        <v>3039</v>
      </c>
      <c r="AB92" s="21">
        <v>9106023039</v>
      </c>
      <c r="AC92" s="19" t="str">
        <f>VLOOKUP($B92,Data!$A:$AK,34,0)</f>
        <v>9106023039-00157764</v>
      </c>
      <c r="AD92" s="19">
        <v>157764</v>
      </c>
      <c r="AE92" s="19" t="str">
        <f t="shared" si="2"/>
        <v>00157764</v>
      </c>
      <c r="AF92" s="19" t="str">
        <f>VLOOKUP(AC92,Data!$B:$AK,4,0)</f>
        <v>04/10/2025</v>
      </c>
      <c r="AG92" s="19" t="str">
        <f>VLOOKUP(AC92,Data!B:N,13,0)</f>
        <v>0104918404</v>
      </c>
      <c r="AH92" s="19" t="str">
        <f>IF(AG92="0104918404","WIN"&amp;L92,VLOOKUP(AG92,'mã win'!E:J,6,0))</f>
        <v>WIN4290</v>
      </c>
      <c r="AI92" s="19" t="str">
        <f>VLOOKUP(AG92,'mã win'!E:F,2,0)</f>
        <v>N</v>
      </c>
      <c r="AJ92" s="19" t="str">
        <f>VLOOKUP(Q92,'mã sp'!A:B,2,0)</f>
        <v>GTLX250G</v>
      </c>
      <c r="AK92" t="str">
        <f>VLOOKUP(AC92,Data!B:G,6,0)</f>
        <v>K25TTM</v>
      </c>
      <c r="AL92" t="str">
        <f t="shared" si="3"/>
        <v>4290 WM+ HCM 13/134 Trần Văn Hoàng</v>
      </c>
    </row>
    <row r="93" spans="1:38" x14ac:dyDescent="0.25">
      <c r="A93">
        <v>16294</v>
      </c>
      <c r="B93" s="2">
        <v>9106023039</v>
      </c>
      <c r="C93" s="3">
        <v>45934</v>
      </c>
      <c r="D93" s="3">
        <v>45934</v>
      </c>
      <c r="E93" s="4">
        <v>45934.496852280099</v>
      </c>
      <c r="F93" s="2" t="s">
        <v>4953</v>
      </c>
      <c r="G93" s="3"/>
      <c r="H93" t="s">
        <v>3031</v>
      </c>
      <c r="I93" s="2" t="s">
        <v>3032</v>
      </c>
      <c r="J93" t="s">
        <v>3033</v>
      </c>
      <c r="K93" t="s">
        <v>3034</v>
      </c>
      <c r="L93" s="2" t="s">
        <v>4699</v>
      </c>
      <c r="M93" t="s">
        <v>4700</v>
      </c>
      <c r="N93" t="s">
        <v>4701</v>
      </c>
      <c r="O93">
        <v>50</v>
      </c>
      <c r="P93" s="2" t="s">
        <v>3054</v>
      </c>
      <c r="Q93" t="s">
        <v>3055</v>
      </c>
      <c r="R93" s="2" t="s">
        <v>3056</v>
      </c>
      <c r="S93" s="2" t="s">
        <v>3038</v>
      </c>
      <c r="T93">
        <v>46000</v>
      </c>
      <c r="U93">
        <v>1</v>
      </c>
      <c r="V93">
        <v>0</v>
      </c>
      <c r="W93" t="s">
        <v>4700</v>
      </c>
      <c r="X93" t="s">
        <v>4702</v>
      </c>
      <c r="Y93" s="3">
        <v>45934.496852083299</v>
      </c>
      <c r="AA93" t="s">
        <v>3039</v>
      </c>
      <c r="AB93" s="21">
        <v>9106023039</v>
      </c>
      <c r="AC93" s="19" t="str">
        <f>VLOOKUP($B93,Data!$A:$AK,34,0)</f>
        <v>9106023039-00157764</v>
      </c>
      <c r="AD93" s="19">
        <v>157764</v>
      </c>
      <c r="AE93" s="19" t="str">
        <f t="shared" si="2"/>
        <v>00157764</v>
      </c>
      <c r="AF93" s="19" t="str">
        <f>VLOOKUP(AC93,Data!$B:$AK,4,0)</f>
        <v>04/10/2025</v>
      </c>
      <c r="AG93" s="19" t="str">
        <f>VLOOKUP(AC93,Data!B:N,13,0)</f>
        <v>0104918404</v>
      </c>
      <c r="AH93" s="19" t="str">
        <f>IF(AG93="0104918404","WIN"&amp;L93,VLOOKUP(AG93,'mã win'!E:J,6,0))</f>
        <v>WIN4290</v>
      </c>
      <c r="AI93" s="19" t="str">
        <f>VLOOKUP(AG93,'mã win'!E:F,2,0)</f>
        <v>N</v>
      </c>
      <c r="AJ93" s="19" t="str">
        <f>VLOOKUP(Q93,'mã sp'!A:B,2,0)</f>
        <v>MNH250</v>
      </c>
      <c r="AK93" t="str">
        <f>VLOOKUP(AC93,Data!B:G,6,0)</f>
        <v>K25TTM</v>
      </c>
      <c r="AL93" t="str">
        <f t="shared" si="3"/>
        <v>4290 WM+ HCM 13/134 Trần Văn Hoàng</v>
      </c>
    </row>
    <row r="94" spans="1:38" x14ac:dyDescent="0.25">
      <c r="A94">
        <v>16295</v>
      </c>
      <c r="B94" s="2">
        <v>9106023067</v>
      </c>
      <c r="C94" s="3">
        <v>45934</v>
      </c>
      <c r="D94" s="3">
        <v>45939</v>
      </c>
      <c r="E94" s="4">
        <v>45934.497429247698</v>
      </c>
      <c r="F94" s="2" t="s">
        <v>4954</v>
      </c>
      <c r="G94" s="3"/>
      <c r="H94" t="s">
        <v>3031</v>
      </c>
      <c r="I94" s="2" t="s">
        <v>3032</v>
      </c>
      <c r="J94" t="s">
        <v>3033</v>
      </c>
      <c r="K94" t="s">
        <v>3034</v>
      </c>
      <c r="L94" s="2" t="s">
        <v>4949</v>
      </c>
      <c r="M94" t="s">
        <v>4950</v>
      </c>
      <c r="N94" t="s">
        <v>4951</v>
      </c>
      <c r="O94">
        <v>10</v>
      </c>
      <c r="P94" s="2" t="s">
        <v>3035</v>
      </c>
      <c r="Q94" t="s">
        <v>4834</v>
      </c>
      <c r="R94" s="2" t="s">
        <v>3037</v>
      </c>
      <c r="S94" s="2" t="s">
        <v>3038</v>
      </c>
      <c r="T94">
        <v>111058</v>
      </c>
      <c r="U94">
        <v>3</v>
      </c>
      <c r="V94">
        <v>0</v>
      </c>
      <c r="W94" t="s">
        <v>4950</v>
      </c>
      <c r="X94" t="s">
        <v>4952</v>
      </c>
      <c r="Y94" s="3">
        <v>45934.497428437498</v>
      </c>
      <c r="AA94" t="s">
        <v>3039</v>
      </c>
      <c r="AB94" s="21">
        <v>9106023067</v>
      </c>
      <c r="AC94" s="19" t="str">
        <f>VLOOKUP($B94,Data!$A:$AK,34,0)</f>
        <v>9106023067-00475296</v>
      </c>
      <c r="AD94" s="19">
        <v>475296</v>
      </c>
      <c r="AE94" s="19" t="str">
        <f t="shared" si="2"/>
        <v>00475296</v>
      </c>
      <c r="AF94" s="19" t="str">
        <f>VLOOKUP(AC94,Data!$B:$AK,4,0)</f>
        <v>04/10/2025</v>
      </c>
      <c r="AG94" s="19" t="str">
        <f>VLOOKUP(AC94,Data!B:N,13,0)</f>
        <v>0104918404-002</v>
      </c>
      <c r="AH94" s="19" t="str">
        <f>IF(AG94="0104918404","WIN"&amp;L94,VLOOKUP(AG94,'mã win'!E:J,6,0))</f>
        <v>WIN-HNI-00-002</v>
      </c>
      <c r="AI94" s="19" t="str">
        <f>VLOOKUP(AG94,'mã win'!E:F,2,0)</f>
        <v>B</v>
      </c>
      <c r="AJ94" s="19" t="str">
        <f>VLOOKUP(Q94,'mã sp'!A:B,2,0)</f>
        <v>GM500</v>
      </c>
      <c r="AK94" t="str">
        <f>VLOOKUP(AC94,Data!B:G,6,0)</f>
        <v>K25TTM</v>
      </c>
      <c r="AL94" t="str">
        <f t="shared" si="3"/>
        <v>3138 WM+ HNI 98 Xuân Diệu</v>
      </c>
    </row>
    <row r="95" spans="1:38" x14ac:dyDescent="0.25">
      <c r="A95">
        <v>16296</v>
      </c>
      <c r="B95" s="2">
        <v>9106023067</v>
      </c>
      <c r="C95" s="3">
        <v>45934</v>
      </c>
      <c r="D95" s="3">
        <v>45939</v>
      </c>
      <c r="E95" s="4">
        <v>45934.497429247698</v>
      </c>
      <c r="F95" s="2" t="s">
        <v>4954</v>
      </c>
      <c r="G95" s="3"/>
      <c r="H95" t="s">
        <v>3031</v>
      </c>
      <c r="I95" s="2" t="s">
        <v>3032</v>
      </c>
      <c r="J95" t="s">
        <v>3033</v>
      </c>
      <c r="K95" t="s">
        <v>3034</v>
      </c>
      <c r="L95" s="2" t="s">
        <v>4949</v>
      </c>
      <c r="M95" t="s">
        <v>4950</v>
      </c>
      <c r="N95" t="s">
        <v>4951</v>
      </c>
      <c r="O95">
        <v>20</v>
      </c>
      <c r="P95" s="2" t="s">
        <v>3054</v>
      </c>
      <c r="Q95" t="s">
        <v>3055</v>
      </c>
      <c r="R95" s="2" t="s">
        <v>3056</v>
      </c>
      <c r="S95" s="2" t="s">
        <v>3038</v>
      </c>
      <c r="T95">
        <v>46000</v>
      </c>
      <c r="U95">
        <v>1</v>
      </c>
      <c r="V95">
        <v>0</v>
      </c>
      <c r="W95" t="s">
        <v>4950</v>
      </c>
      <c r="X95" t="s">
        <v>4952</v>
      </c>
      <c r="Y95" s="3">
        <v>45934.497428437498</v>
      </c>
      <c r="AA95" t="s">
        <v>3039</v>
      </c>
      <c r="AB95" s="21">
        <v>9106023067</v>
      </c>
      <c r="AC95" s="19" t="str">
        <f>VLOOKUP($B95,Data!$A:$AK,34,0)</f>
        <v>9106023067-00475296</v>
      </c>
      <c r="AD95" s="19">
        <v>475296</v>
      </c>
      <c r="AE95" s="19" t="str">
        <f t="shared" si="2"/>
        <v>00475296</v>
      </c>
      <c r="AF95" s="19" t="str">
        <f>VLOOKUP(AC95,Data!$B:$AK,4,0)</f>
        <v>04/10/2025</v>
      </c>
      <c r="AG95" s="19" t="str">
        <f>VLOOKUP(AC95,Data!B:N,13,0)</f>
        <v>0104918404-002</v>
      </c>
      <c r="AH95" s="19" t="str">
        <f>IF(AG95="0104918404","WIN"&amp;L95,VLOOKUP(AG95,'mã win'!E:J,6,0))</f>
        <v>WIN-HNI-00-002</v>
      </c>
      <c r="AI95" s="19" t="str">
        <f>VLOOKUP(AG95,'mã win'!E:F,2,0)</f>
        <v>B</v>
      </c>
      <c r="AJ95" s="19" t="str">
        <f>VLOOKUP(Q95,'mã sp'!A:B,2,0)</f>
        <v>MNH250</v>
      </c>
      <c r="AK95" t="str">
        <f>VLOOKUP(AC95,Data!B:G,6,0)</f>
        <v>K25TTM</v>
      </c>
      <c r="AL95" t="str">
        <f t="shared" si="3"/>
        <v>3138 WM+ HNI 98 Xuân Diệu</v>
      </c>
    </row>
    <row r="96" spans="1:38" x14ac:dyDescent="0.25">
      <c r="A96">
        <v>16297</v>
      </c>
      <c r="B96" s="2">
        <v>9106023015</v>
      </c>
      <c r="C96" s="3">
        <v>45934</v>
      </c>
      <c r="D96" s="3">
        <v>45934</v>
      </c>
      <c r="E96" s="4">
        <v>45934.499853900503</v>
      </c>
      <c r="F96" s="2" t="s">
        <v>4955</v>
      </c>
      <c r="G96" s="3"/>
      <c r="H96" t="s">
        <v>3031</v>
      </c>
      <c r="I96" s="2" t="s">
        <v>3032</v>
      </c>
      <c r="J96" t="s">
        <v>3033</v>
      </c>
      <c r="K96" t="s">
        <v>3034</v>
      </c>
      <c r="L96" s="2" t="s">
        <v>4410</v>
      </c>
      <c r="M96" t="s">
        <v>4411</v>
      </c>
      <c r="N96" t="s">
        <v>4412</v>
      </c>
      <c r="O96">
        <v>10</v>
      </c>
      <c r="P96" s="2" t="s">
        <v>3072</v>
      </c>
      <c r="Q96" t="s">
        <v>3073</v>
      </c>
      <c r="R96" s="2" t="s">
        <v>3074</v>
      </c>
      <c r="S96" s="2" t="s">
        <v>3038</v>
      </c>
      <c r="T96">
        <v>49500</v>
      </c>
      <c r="U96">
        <v>4</v>
      </c>
      <c r="V96">
        <v>0</v>
      </c>
      <c r="W96" t="s">
        <v>4411</v>
      </c>
      <c r="X96" t="s">
        <v>4413</v>
      </c>
      <c r="Y96" s="3">
        <v>45934.499853125002</v>
      </c>
      <c r="AA96" t="s">
        <v>3039</v>
      </c>
      <c r="AB96" s="21">
        <v>9106023015</v>
      </c>
      <c r="AC96" s="19" t="str">
        <f>VLOOKUP($B96,Data!$A:$AK,34,0)</f>
        <v>9106023015-00157761</v>
      </c>
      <c r="AD96" s="19">
        <v>157761</v>
      </c>
      <c r="AE96" s="19" t="str">
        <f t="shared" si="2"/>
        <v>00157761</v>
      </c>
      <c r="AF96" s="19" t="str">
        <f>VLOOKUP(AC96,Data!$B:$AK,4,0)</f>
        <v>04/10/2025</v>
      </c>
      <c r="AG96" s="19" t="str">
        <f>VLOOKUP(AC96,Data!B:N,13,0)</f>
        <v>0104918404</v>
      </c>
      <c r="AH96" s="19" t="str">
        <f>IF(AG96="0104918404","WIN"&amp;L96,VLOOKUP(AG96,'mã win'!E:J,6,0))</f>
        <v>WIN3605</v>
      </c>
      <c r="AI96" s="19" t="str">
        <f>VLOOKUP(AG96,'mã win'!E:F,2,0)</f>
        <v>N</v>
      </c>
      <c r="AJ96" s="19" t="str">
        <f>VLOOKUP(Q96,'mã sp'!A:B,2,0)</f>
        <v>GL250</v>
      </c>
      <c r="AK96" t="str">
        <f>VLOOKUP(AC96,Data!B:G,6,0)</f>
        <v>K25TTM</v>
      </c>
      <c r="AL96" t="str">
        <f t="shared" si="3"/>
        <v>3605 WM+ HCM 68 Hồ Văn Long</v>
      </c>
    </row>
    <row r="97" spans="1:38" x14ac:dyDescent="0.25">
      <c r="A97">
        <v>16298</v>
      </c>
      <c r="B97" s="2">
        <v>9106023015</v>
      </c>
      <c r="C97" s="3">
        <v>45934</v>
      </c>
      <c r="D97" s="3">
        <v>45934</v>
      </c>
      <c r="E97" s="4">
        <v>45934.499853900503</v>
      </c>
      <c r="F97" s="2" t="s">
        <v>4955</v>
      </c>
      <c r="G97" s="3"/>
      <c r="H97" t="s">
        <v>3031</v>
      </c>
      <c r="I97" s="2" t="s">
        <v>3032</v>
      </c>
      <c r="J97" t="s">
        <v>3033</v>
      </c>
      <c r="K97" t="s">
        <v>3034</v>
      </c>
      <c r="L97" s="2" t="s">
        <v>4410</v>
      </c>
      <c r="M97" t="s">
        <v>4411</v>
      </c>
      <c r="N97" t="s">
        <v>4412</v>
      </c>
      <c r="O97">
        <v>20</v>
      </c>
      <c r="P97" s="2" t="s">
        <v>3054</v>
      </c>
      <c r="Q97" t="s">
        <v>3055</v>
      </c>
      <c r="R97" s="2" t="s">
        <v>3056</v>
      </c>
      <c r="S97" s="2" t="s">
        <v>3038</v>
      </c>
      <c r="T97">
        <v>46000</v>
      </c>
      <c r="U97">
        <v>1</v>
      </c>
      <c r="V97">
        <v>0</v>
      </c>
      <c r="W97" t="s">
        <v>4411</v>
      </c>
      <c r="X97" t="s">
        <v>4413</v>
      </c>
      <c r="Y97" s="3">
        <v>45934.499853125002</v>
      </c>
      <c r="AA97" t="s">
        <v>3039</v>
      </c>
      <c r="AB97" s="21">
        <v>9106023015</v>
      </c>
      <c r="AC97" s="19" t="str">
        <f>VLOOKUP($B97,Data!$A:$AK,34,0)</f>
        <v>9106023015-00157761</v>
      </c>
      <c r="AD97" s="19">
        <v>157761</v>
      </c>
      <c r="AE97" s="19" t="str">
        <f t="shared" si="2"/>
        <v>00157761</v>
      </c>
      <c r="AF97" s="19" t="str">
        <f>VLOOKUP(AC97,Data!$B:$AK,4,0)</f>
        <v>04/10/2025</v>
      </c>
      <c r="AG97" s="19" t="str">
        <f>VLOOKUP(AC97,Data!B:N,13,0)</f>
        <v>0104918404</v>
      </c>
      <c r="AH97" s="19" t="str">
        <f>IF(AG97="0104918404","WIN"&amp;L97,VLOOKUP(AG97,'mã win'!E:J,6,0))</f>
        <v>WIN3605</v>
      </c>
      <c r="AI97" s="19" t="str">
        <f>VLOOKUP(AG97,'mã win'!E:F,2,0)</f>
        <v>N</v>
      </c>
      <c r="AJ97" s="19" t="str">
        <f>VLOOKUP(Q97,'mã sp'!A:B,2,0)</f>
        <v>MNH250</v>
      </c>
      <c r="AK97" t="str">
        <f>VLOOKUP(AC97,Data!B:G,6,0)</f>
        <v>K25TTM</v>
      </c>
      <c r="AL97" t="str">
        <f t="shared" si="3"/>
        <v>3605 WM+ HCM 68 Hồ Văn Long</v>
      </c>
    </row>
    <row r="98" spans="1:38" x14ac:dyDescent="0.25">
      <c r="A98">
        <v>16299</v>
      </c>
      <c r="B98" s="2">
        <v>9106023015</v>
      </c>
      <c r="C98" s="3">
        <v>45934</v>
      </c>
      <c r="D98" s="3">
        <v>45934</v>
      </c>
      <c r="E98" s="4">
        <v>45934.499853900503</v>
      </c>
      <c r="F98" s="2" t="s">
        <v>4955</v>
      </c>
      <c r="G98" s="3"/>
      <c r="H98" t="s">
        <v>3031</v>
      </c>
      <c r="I98" s="2" t="s">
        <v>3032</v>
      </c>
      <c r="J98" t="s">
        <v>3033</v>
      </c>
      <c r="K98" t="s">
        <v>3034</v>
      </c>
      <c r="L98" s="2" t="s">
        <v>4410</v>
      </c>
      <c r="M98" t="s">
        <v>4411</v>
      </c>
      <c r="N98" t="s">
        <v>4412</v>
      </c>
      <c r="O98">
        <v>30</v>
      </c>
      <c r="P98" s="2" t="s">
        <v>3050</v>
      </c>
      <c r="Q98" t="s">
        <v>3051</v>
      </c>
      <c r="R98" s="2" t="s">
        <v>3052</v>
      </c>
      <c r="S98" s="2" t="s">
        <v>3038</v>
      </c>
      <c r="T98">
        <v>45588</v>
      </c>
      <c r="U98">
        <v>2</v>
      </c>
      <c r="V98">
        <v>0</v>
      </c>
      <c r="W98" t="s">
        <v>4411</v>
      </c>
      <c r="X98" t="s">
        <v>4413</v>
      </c>
      <c r="Y98" s="3">
        <v>45934.499853125002</v>
      </c>
      <c r="AA98" t="s">
        <v>3039</v>
      </c>
      <c r="AB98" s="21">
        <v>9106023015</v>
      </c>
      <c r="AC98" s="19" t="str">
        <f>VLOOKUP($B98,Data!$A:$AK,34,0)</f>
        <v>9106023015-00157761</v>
      </c>
      <c r="AD98" s="19">
        <v>157761</v>
      </c>
      <c r="AE98" s="19" t="str">
        <f t="shared" si="2"/>
        <v>00157761</v>
      </c>
      <c r="AF98" s="19" t="str">
        <f>VLOOKUP(AC98,Data!$B:$AK,4,0)</f>
        <v>04/10/2025</v>
      </c>
      <c r="AG98" s="19" t="str">
        <f>VLOOKUP(AC98,Data!B:N,13,0)</f>
        <v>0104918404</v>
      </c>
      <c r="AH98" s="19" t="str">
        <f>IF(AG98="0104918404","WIN"&amp;L98,VLOOKUP(AG98,'mã win'!E:J,6,0))</f>
        <v>WIN3605</v>
      </c>
      <c r="AI98" s="19" t="str">
        <f>VLOOKUP(AG98,'mã win'!E:F,2,0)</f>
        <v>N</v>
      </c>
      <c r="AJ98" s="19" t="str">
        <f>VLOOKUP(Q98,'mã sp'!A:B,2,0)</f>
        <v>TH200</v>
      </c>
      <c r="AK98" t="str">
        <f>VLOOKUP(AC98,Data!B:G,6,0)</f>
        <v>K25TTM</v>
      </c>
      <c r="AL98" t="str">
        <f t="shared" si="3"/>
        <v>3605 WM+ HCM 68 Hồ Văn Long</v>
      </c>
    </row>
    <row r="99" spans="1:38" x14ac:dyDescent="0.25">
      <c r="A99">
        <v>16300</v>
      </c>
      <c r="B99" s="2">
        <v>9106023015</v>
      </c>
      <c r="C99" s="3">
        <v>45934</v>
      </c>
      <c r="D99" s="3">
        <v>45934</v>
      </c>
      <c r="E99" s="4">
        <v>45934.499853900503</v>
      </c>
      <c r="F99" s="2" t="s">
        <v>4955</v>
      </c>
      <c r="G99" s="3"/>
      <c r="H99" t="s">
        <v>3031</v>
      </c>
      <c r="I99" s="2" t="s">
        <v>3032</v>
      </c>
      <c r="J99" t="s">
        <v>3033</v>
      </c>
      <c r="K99" t="s">
        <v>3034</v>
      </c>
      <c r="L99" s="2" t="s">
        <v>4410</v>
      </c>
      <c r="M99" t="s">
        <v>4411</v>
      </c>
      <c r="N99" t="s">
        <v>4412</v>
      </c>
      <c r="O99">
        <v>40</v>
      </c>
      <c r="P99" s="2" t="s">
        <v>3080</v>
      </c>
      <c r="Q99" t="s">
        <v>3081</v>
      </c>
      <c r="R99" s="2" t="s">
        <v>3082</v>
      </c>
      <c r="S99" s="2" t="s">
        <v>3038</v>
      </c>
      <c r="T99">
        <v>70950</v>
      </c>
      <c r="U99">
        <v>1</v>
      </c>
      <c r="V99">
        <v>0</v>
      </c>
      <c r="W99" t="s">
        <v>4411</v>
      </c>
      <c r="X99" t="s">
        <v>4413</v>
      </c>
      <c r="Y99" s="3">
        <v>45934.499853125002</v>
      </c>
      <c r="AA99" t="s">
        <v>3039</v>
      </c>
      <c r="AB99" s="21">
        <v>9106023015</v>
      </c>
      <c r="AC99" s="19" t="str">
        <f>VLOOKUP($B99,Data!$A:$AK,34,0)</f>
        <v>9106023015-00157761</v>
      </c>
      <c r="AD99" s="19">
        <v>157761</v>
      </c>
      <c r="AE99" s="19" t="str">
        <f t="shared" si="2"/>
        <v>00157761</v>
      </c>
      <c r="AF99" s="19" t="str">
        <f>VLOOKUP(AC99,Data!$B:$AK,4,0)</f>
        <v>04/10/2025</v>
      </c>
      <c r="AG99" s="19" t="str">
        <f>VLOOKUP(AC99,Data!B:N,13,0)</f>
        <v>0104918404</v>
      </c>
      <c r="AH99" s="19" t="str">
        <f>IF(AG99="0104918404","WIN"&amp;L99,VLOOKUP(AG99,'mã win'!E:J,6,0))</f>
        <v>WIN3605</v>
      </c>
      <c r="AI99" s="19" t="str">
        <f>VLOOKUP(AG99,'mã win'!E:F,2,0)</f>
        <v>N</v>
      </c>
      <c r="AJ99" s="19" t="str">
        <f>VLOOKUP(Q99,'mã sp'!A:B,2,0)</f>
        <v>CN300</v>
      </c>
      <c r="AK99" t="str">
        <f>VLOOKUP(AC99,Data!B:G,6,0)</f>
        <v>K25TTM</v>
      </c>
      <c r="AL99" t="str">
        <f t="shared" si="3"/>
        <v>3605 WM+ HCM 68 Hồ Văn Long</v>
      </c>
    </row>
    <row r="100" spans="1:38" x14ac:dyDescent="0.25">
      <c r="A100">
        <v>16301</v>
      </c>
      <c r="B100" s="2">
        <v>9106023015</v>
      </c>
      <c r="C100" s="3">
        <v>45934</v>
      </c>
      <c r="D100" s="3">
        <v>45934</v>
      </c>
      <c r="E100" s="4">
        <v>45934.499853900503</v>
      </c>
      <c r="F100" s="2" t="s">
        <v>4955</v>
      </c>
      <c r="G100" s="3"/>
      <c r="H100" t="s">
        <v>3031</v>
      </c>
      <c r="I100" s="2" t="s">
        <v>3032</v>
      </c>
      <c r="J100" t="s">
        <v>3033</v>
      </c>
      <c r="K100" t="s">
        <v>3034</v>
      </c>
      <c r="L100" s="2" t="s">
        <v>4410</v>
      </c>
      <c r="M100" t="s">
        <v>4411</v>
      </c>
      <c r="N100" t="s">
        <v>4412</v>
      </c>
      <c r="O100">
        <v>50</v>
      </c>
      <c r="P100" s="2" t="s">
        <v>3043</v>
      </c>
      <c r="Q100" t="s">
        <v>3044</v>
      </c>
      <c r="R100" s="2" t="s">
        <v>3045</v>
      </c>
      <c r="S100" s="2" t="s">
        <v>3038</v>
      </c>
      <c r="T100">
        <v>41150</v>
      </c>
      <c r="U100">
        <v>2</v>
      </c>
      <c r="V100">
        <v>0</v>
      </c>
      <c r="W100" t="s">
        <v>4411</v>
      </c>
      <c r="X100" t="s">
        <v>4413</v>
      </c>
      <c r="Y100" s="3">
        <v>45934.499853125002</v>
      </c>
      <c r="AA100" t="s">
        <v>3039</v>
      </c>
      <c r="AB100" s="21">
        <v>9106023015</v>
      </c>
      <c r="AC100" s="19" t="str">
        <f>VLOOKUP($B100,Data!$A:$AK,34,0)</f>
        <v>9106023015-00157761</v>
      </c>
      <c r="AD100" s="19">
        <v>157761</v>
      </c>
      <c r="AE100" s="19" t="str">
        <f t="shared" si="2"/>
        <v>00157761</v>
      </c>
      <c r="AF100" s="19" t="str">
        <f>VLOOKUP(AC100,Data!$B:$AK,4,0)</f>
        <v>04/10/2025</v>
      </c>
      <c r="AG100" s="19" t="str">
        <f>VLOOKUP(AC100,Data!B:N,13,0)</f>
        <v>0104918404</v>
      </c>
      <c r="AH100" s="19" t="str">
        <f>IF(AG100="0104918404","WIN"&amp;L100,VLOOKUP(AG100,'mã win'!E:J,6,0))</f>
        <v>WIN3605</v>
      </c>
      <c r="AI100" s="19" t="str">
        <f>VLOOKUP(AG100,'mã win'!E:F,2,0)</f>
        <v>N</v>
      </c>
      <c r="AJ100" s="19" t="str">
        <f>VLOOKUP(Q100,'mã sp'!A:B,2,0)</f>
        <v>GTLX250G</v>
      </c>
      <c r="AK100" t="str">
        <f>VLOOKUP(AC100,Data!B:G,6,0)</f>
        <v>K25TTM</v>
      </c>
      <c r="AL100" t="str">
        <f t="shared" si="3"/>
        <v>3605 WM+ HCM 68 Hồ Văn Long</v>
      </c>
    </row>
    <row r="101" spans="1:38" x14ac:dyDescent="0.25">
      <c r="A101">
        <v>16302</v>
      </c>
      <c r="B101" s="2">
        <v>9106023015</v>
      </c>
      <c r="C101" s="3">
        <v>45934</v>
      </c>
      <c r="D101" s="3">
        <v>45934</v>
      </c>
      <c r="E101" s="4">
        <v>45934.499853900503</v>
      </c>
      <c r="F101" s="2" t="s">
        <v>4955</v>
      </c>
      <c r="G101" s="3"/>
      <c r="H101" t="s">
        <v>3031</v>
      </c>
      <c r="I101" s="2" t="s">
        <v>3032</v>
      </c>
      <c r="J101" t="s">
        <v>3033</v>
      </c>
      <c r="K101" t="s">
        <v>3034</v>
      </c>
      <c r="L101" s="2" t="s">
        <v>4410</v>
      </c>
      <c r="M101" t="s">
        <v>4411</v>
      </c>
      <c r="N101" t="s">
        <v>4412</v>
      </c>
      <c r="O101">
        <v>60</v>
      </c>
      <c r="P101" s="2" t="s">
        <v>3047</v>
      </c>
      <c r="Q101" t="s">
        <v>3048</v>
      </c>
      <c r="R101" s="2" t="s">
        <v>3049</v>
      </c>
      <c r="S101" s="2" t="s">
        <v>3038</v>
      </c>
      <c r="T101">
        <v>60885</v>
      </c>
      <c r="U101">
        <v>1</v>
      </c>
      <c r="V101">
        <v>0</v>
      </c>
      <c r="W101" t="s">
        <v>4411</v>
      </c>
      <c r="X101" t="s">
        <v>4413</v>
      </c>
      <c r="Y101" s="3">
        <v>45934.499853125002</v>
      </c>
      <c r="AA101" t="s">
        <v>3039</v>
      </c>
      <c r="AB101" s="21">
        <v>9106023015</v>
      </c>
      <c r="AC101" s="19" t="str">
        <f>VLOOKUP($B101,Data!$A:$AK,34,0)</f>
        <v>9106023015-00157761</v>
      </c>
      <c r="AD101" s="19">
        <v>157761</v>
      </c>
      <c r="AE101" s="19" t="str">
        <f t="shared" si="2"/>
        <v>00157761</v>
      </c>
      <c r="AF101" s="19" t="str">
        <f>VLOOKUP(AC101,Data!$B:$AK,4,0)</f>
        <v>04/10/2025</v>
      </c>
      <c r="AG101" s="19" t="str">
        <f>VLOOKUP(AC101,Data!B:N,13,0)</f>
        <v>0104918404</v>
      </c>
      <c r="AH101" s="19" t="str">
        <f>IF(AG101="0104918404","WIN"&amp;L101,VLOOKUP(AG101,'mã win'!E:J,6,0))</f>
        <v>WIN3605</v>
      </c>
      <c r="AI101" s="19" t="str">
        <f>VLOOKUP(AG101,'mã win'!E:F,2,0)</f>
        <v>N</v>
      </c>
      <c r="AJ101" s="19" t="str">
        <f>VLOOKUP(Q101,'mã sp'!A:B,2,0)</f>
        <v>CC300</v>
      </c>
      <c r="AK101" t="str">
        <f>VLOOKUP(AC101,Data!B:G,6,0)</f>
        <v>K25TTM</v>
      </c>
      <c r="AL101" t="str">
        <f t="shared" si="3"/>
        <v>3605 WM+ HCM 68 Hồ Văn Long</v>
      </c>
    </row>
    <row r="102" spans="1:38" x14ac:dyDescent="0.25">
      <c r="A102">
        <v>16303</v>
      </c>
      <c r="B102" s="2">
        <v>9106023015</v>
      </c>
      <c r="C102" s="3">
        <v>45934</v>
      </c>
      <c r="D102" s="3">
        <v>45934</v>
      </c>
      <c r="E102" s="4">
        <v>45934.499853900503</v>
      </c>
      <c r="F102" s="2" t="s">
        <v>4955</v>
      </c>
      <c r="G102" s="3"/>
      <c r="H102" t="s">
        <v>3031</v>
      </c>
      <c r="I102" s="2" t="s">
        <v>3032</v>
      </c>
      <c r="J102" t="s">
        <v>3033</v>
      </c>
      <c r="K102" t="s">
        <v>3034</v>
      </c>
      <c r="L102" s="2" t="s">
        <v>4410</v>
      </c>
      <c r="M102" t="s">
        <v>4411</v>
      </c>
      <c r="N102" t="s">
        <v>4412</v>
      </c>
      <c r="O102">
        <v>70</v>
      </c>
      <c r="P102" s="2" t="s">
        <v>3063</v>
      </c>
      <c r="Q102" t="s">
        <v>4891</v>
      </c>
      <c r="R102" s="2" t="s">
        <v>3065</v>
      </c>
      <c r="S102" s="2" t="s">
        <v>3038</v>
      </c>
      <c r="T102">
        <v>73431</v>
      </c>
      <c r="U102">
        <v>3</v>
      </c>
      <c r="V102">
        <v>0</v>
      </c>
      <c r="W102" t="s">
        <v>4411</v>
      </c>
      <c r="X102" t="s">
        <v>4413</v>
      </c>
      <c r="Y102" s="3">
        <v>45934.499853125002</v>
      </c>
      <c r="AA102" t="s">
        <v>3039</v>
      </c>
      <c r="AB102" s="21">
        <v>9106023015</v>
      </c>
      <c r="AC102" s="19" t="str">
        <f>VLOOKUP($B102,Data!$A:$AK,34,0)</f>
        <v>9106023015-00157761</v>
      </c>
      <c r="AD102" s="19">
        <v>157761</v>
      </c>
      <c r="AE102" s="19" t="str">
        <f t="shared" si="2"/>
        <v>00157761</v>
      </c>
      <c r="AF102" s="19" t="str">
        <f>VLOOKUP(AC102,Data!$B:$AK,4,0)</f>
        <v>04/10/2025</v>
      </c>
      <c r="AG102" s="19" t="str">
        <f>VLOOKUP(AC102,Data!B:N,13,0)</f>
        <v>0104918404</v>
      </c>
      <c r="AH102" s="19" t="str">
        <f>IF(AG102="0104918404","WIN"&amp;L102,VLOOKUP(AG102,'mã win'!E:J,6,0))</f>
        <v>WIN3605</v>
      </c>
      <c r="AI102" s="19" t="str">
        <f>VLOOKUP(AG102,'mã win'!E:F,2,0)</f>
        <v>N</v>
      </c>
      <c r="AJ102" s="19" t="str">
        <f>VLOOKUP(Q102,'mã sp'!A:B,2,0)</f>
        <v>CGM300</v>
      </c>
      <c r="AK102" t="str">
        <f>VLOOKUP(AC102,Data!B:G,6,0)</f>
        <v>K25TTM</v>
      </c>
      <c r="AL102" t="str">
        <f t="shared" si="3"/>
        <v>3605 WM+ HCM 68 Hồ Văn Long</v>
      </c>
    </row>
    <row r="103" spans="1:38" x14ac:dyDescent="0.25">
      <c r="A103">
        <v>16304</v>
      </c>
      <c r="B103" s="2">
        <v>9106023015</v>
      </c>
      <c r="C103" s="3">
        <v>45934</v>
      </c>
      <c r="D103" s="3">
        <v>45934</v>
      </c>
      <c r="E103" s="4">
        <v>45934.499853900503</v>
      </c>
      <c r="F103" s="2" t="s">
        <v>4955</v>
      </c>
      <c r="G103" s="3"/>
      <c r="H103" t="s">
        <v>3031</v>
      </c>
      <c r="I103" s="2" t="s">
        <v>3032</v>
      </c>
      <c r="J103" t="s">
        <v>3033</v>
      </c>
      <c r="K103" t="s">
        <v>3034</v>
      </c>
      <c r="L103" s="2" t="s">
        <v>4410</v>
      </c>
      <c r="M103" t="s">
        <v>4411</v>
      </c>
      <c r="N103" t="s">
        <v>4412</v>
      </c>
      <c r="O103">
        <v>80</v>
      </c>
      <c r="P103" s="2" t="s">
        <v>3083</v>
      </c>
      <c r="Q103" t="s">
        <v>3084</v>
      </c>
      <c r="R103" s="2" t="s">
        <v>3085</v>
      </c>
      <c r="S103" s="2" t="s">
        <v>3038</v>
      </c>
      <c r="T103">
        <v>111606</v>
      </c>
      <c r="U103">
        <v>2</v>
      </c>
      <c r="V103">
        <v>0</v>
      </c>
      <c r="W103" t="s">
        <v>4411</v>
      </c>
      <c r="X103" t="s">
        <v>4413</v>
      </c>
      <c r="Y103" s="3">
        <v>45934.499853125002</v>
      </c>
      <c r="AA103" t="s">
        <v>3039</v>
      </c>
      <c r="AB103" s="21">
        <v>9106023015</v>
      </c>
      <c r="AC103" s="19" t="str">
        <f>VLOOKUP($B103,Data!$A:$AK,34,0)</f>
        <v>9106023015-00157761</v>
      </c>
      <c r="AD103" s="19">
        <v>157761</v>
      </c>
      <c r="AE103" s="19" t="str">
        <f t="shared" si="2"/>
        <v>00157761</v>
      </c>
      <c r="AF103" s="19" t="str">
        <f>VLOOKUP(AC103,Data!$B:$AK,4,0)</f>
        <v>04/10/2025</v>
      </c>
      <c r="AG103" s="19" t="str">
        <f>VLOOKUP(AC103,Data!B:N,13,0)</f>
        <v>0104918404</v>
      </c>
      <c r="AH103" s="19" t="str">
        <f>IF(AG103="0104918404","WIN"&amp;L103,VLOOKUP(AG103,'mã win'!E:J,6,0))</f>
        <v>WIN3605</v>
      </c>
      <c r="AI103" s="19" t="str">
        <f>VLOOKUP(AG103,'mã win'!E:F,2,0)</f>
        <v>N</v>
      </c>
      <c r="AJ103" s="19" t="str">
        <f>VLOOKUP(Q103,'mã sp'!A:B,2,0)</f>
        <v>GXD500</v>
      </c>
      <c r="AK103" t="str">
        <f>VLOOKUP(AC103,Data!B:G,6,0)</f>
        <v>K25TTM</v>
      </c>
      <c r="AL103" t="str">
        <f t="shared" si="3"/>
        <v>3605 WM+ HCM 68 Hồ Văn Long</v>
      </c>
    </row>
    <row r="104" spans="1:38" x14ac:dyDescent="0.25">
      <c r="A104">
        <v>16305</v>
      </c>
      <c r="B104" s="2">
        <v>9106023073</v>
      </c>
      <c r="C104" s="3">
        <v>45934</v>
      </c>
      <c r="D104" s="3">
        <v>45934</v>
      </c>
      <c r="E104" s="4">
        <v>45934.500493321801</v>
      </c>
      <c r="F104" s="2" t="s">
        <v>4956</v>
      </c>
      <c r="G104" s="3"/>
      <c r="H104" t="s">
        <v>3031</v>
      </c>
      <c r="I104" s="2" t="s">
        <v>3032</v>
      </c>
      <c r="J104" t="s">
        <v>3033</v>
      </c>
      <c r="K104" t="s">
        <v>3034</v>
      </c>
      <c r="L104" s="2" t="s">
        <v>4497</v>
      </c>
      <c r="M104" t="s">
        <v>4498</v>
      </c>
      <c r="N104" t="s">
        <v>4499</v>
      </c>
      <c r="O104">
        <v>10</v>
      </c>
      <c r="P104" s="2" t="s">
        <v>3072</v>
      </c>
      <c r="Q104" t="s">
        <v>3073</v>
      </c>
      <c r="R104" s="2" t="s">
        <v>3074</v>
      </c>
      <c r="S104" s="2" t="s">
        <v>3038</v>
      </c>
      <c r="T104">
        <v>49500</v>
      </c>
      <c r="U104">
        <v>3</v>
      </c>
      <c r="V104">
        <v>0</v>
      </c>
      <c r="W104" t="s">
        <v>4498</v>
      </c>
      <c r="Y104" s="3">
        <v>45934.500492476902</v>
      </c>
      <c r="AA104" t="s">
        <v>3039</v>
      </c>
      <c r="AB104" s="21">
        <v>9106023073</v>
      </c>
      <c r="AC104" s="19" t="str">
        <f>VLOOKUP($B104,Data!$A:$AK,34,0)</f>
        <v>9106023073-00014090</v>
      </c>
      <c r="AD104" s="19">
        <v>14090</v>
      </c>
      <c r="AE104" s="19" t="str">
        <f t="shared" si="2"/>
        <v>00014090</v>
      </c>
      <c r="AF104" s="19" t="str">
        <f>VLOOKUP(AC104,Data!$B:$AK,4,0)</f>
        <v>04/10/2025</v>
      </c>
      <c r="AG104" s="19" t="str">
        <f>VLOOKUP(AC104,Data!B:N,13,0)</f>
        <v>0104918404-044</v>
      </c>
      <c r="AH104" s="19" t="str">
        <f>IF(AG104="0104918404","WIN"&amp;L104,VLOOKUP(AG104,'mã win'!E:J,6,0))</f>
        <v>WIN-044</v>
      </c>
      <c r="AI104" s="19" t="str">
        <f>VLOOKUP(AG104,'mã win'!E:F,2,0)</f>
        <v>B</v>
      </c>
      <c r="AJ104" s="19" t="str">
        <f>VLOOKUP(Q104,'mã sp'!A:B,2,0)</f>
        <v>GL250</v>
      </c>
      <c r="AK104" t="str">
        <f>VLOOKUP(AC104,Data!B:G,6,0)</f>
        <v>K25TTM</v>
      </c>
      <c r="AL104" t="str">
        <f t="shared" si="3"/>
        <v>6635 WM+ TBH Đông Hồ, Thái Thụy</v>
      </c>
    </row>
    <row r="105" spans="1:38" x14ac:dyDescent="0.25">
      <c r="A105">
        <v>16306</v>
      </c>
      <c r="B105" s="2">
        <v>9106023091</v>
      </c>
      <c r="C105" s="3">
        <v>45934</v>
      </c>
      <c r="D105" s="3">
        <v>45944</v>
      </c>
      <c r="E105" s="4">
        <v>45934.500899108803</v>
      </c>
      <c r="F105" s="2" t="s">
        <v>4957</v>
      </c>
      <c r="G105" s="3"/>
      <c r="H105" t="s">
        <v>3031</v>
      </c>
      <c r="I105" s="2" t="s">
        <v>3032</v>
      </c>
      <c r="J105" t="s">
        <v>3033</v>
      </c>
      <c r="K105" t="s">
        <v>3034</v>
      </c>
      <c r="L105" s="2" t="s">
        <v>3568</v>
      </c>
      <c r="M105" t="s">
        <v>3569</v>
      </c>
      <c r="N105" t="s">
        <v>3570</v>
      </c>
      <c r="O105">
        <v>10</v>
      </c>
      <c r="P105" s="2" t="s">
        <v>3035</v>
      </c>
      <c r="Q105" t="s">
        <v>4834</v>
      </c>
      <c r="R105" s="2" t="s">
        <v>3037</v>
      </c>
      <c r="S105" s="2" t="s">
        <v>3038</v>
      </c>
      <c r="T105">
        <v>111058</v>
      </c>
      <c r="U105">
        <v>3</v>
      </c>
      <c r="V105">
        <v>0</v>
      </c>
      <c r="W105" t="s">
        <v>3569</v>
      </c>
      <c r="X105" t="s">
        <v>3571</v>
      </c>
      <c r="Y105" s="3">
        <v>45934.500898182901</v>
      </c>
      <c r="Z105" t="s">
        <v>4958</v>
      </c>
      <c r="AA105" t="s">
        <v>3039</v>
      </c>
      <c r="AB105" s="21">
        <v>9106023091</v>
      </c>
      <c r="AC105" s="19" t="str">
        <f>VLOOKUP($B105,Data!$A:$AK,34,0)</f>
        <v>9106023091-00157768</v>
      </c>
      <c r="AD105" s="19">
        <v>157768</v>
      </c>
      <c r="AE105" s="19" t="str">
        <f t="shared" si="2"/>
        <v>00157768</v>
      </c>
      <c r="AF105" s="19" t="str">
        <f>VLOOKUP(AC105,Data!$B:$AK,4,0)</f>
        <v>04/10/2025</v>
      </c>
      <c r="AG105" s="19" t="str">
        <f>VLOOKUP(AC105,Data!B:N,13,0)</f>
        <v>0104918404</v>
      </c>
      <c r="AH105" s="19" t="str">
        <f>IF(AG105="0104918404","WIN"&amp;L105,VLOOKUP(AG105,'mã win'!E:J,6,0))</f>
        <v>WIN5420</v>
      </c>
      <c r="AI105" s="19" t="str">
        <f>VLOOKUP(AG105,'mã win'!E:F,2,0)</f>
        <v>N</v>
      </c>
      <c r="AJ105" s="19" t="str">
        <f>VLOOKUP(Q105,'mã sp'!A:B,2,0)</f>
        <v>GM500</v>
      </c>
      <c r="AK105" t="str">
        <f>VLOOKUP(AC105,Data!B:G,6,0)</f>
        <v>K25TTM</v>
      </c>
      <c r="AL105" t="str">
        <f t="shared" si="3"/>
        <v>5420 WM+ HCM 120E Xóm Đất</v>
      </c>
    </row>
    <row r="106" spans="1:38" x14ac:dyDescent="0.25">
      <c r="A106">
        <v>16307</v>
      </c>
      <c r="B106" s="2">
        <v>9106023091</v>
      </c>
      <c r="C106" s="3">
        <v>45934</v>
      </c>
      <c r="D106" s="3">
        <v>45944</v>
      </c>
      <c r="E106" s="4">
        <v>45934.500899108803</v>
      </c>
      <c r="F106" s="2" t="s">
        <v>4957</v>
      </c>
      <c r="G106" s="3"/>
      <c r="H106" t="s">
        <v>3031</v>
      </c>
      <c r="I106" s="2" t="s">
        <v>3032</v>
      </c>
      <c r="J106" t="s">
        <v>3033</v>
      </c>
      <c r="K106" t="s">
        <v>3034</v>
      </c>
      <c r="L106" s="2" t="s">
        <v>3568</v>
      </c>
      <c r="M106" t="s">
        <v>3569</v>
      </c>
      <c r="N106" t="s">
        <v>3570</v>
      </c>
      <c r="O106">
        <v>20</v>
      </c>
      <c r="P106" s="2" t="s">
        <v>3080</v>
      </c>
      <c r="Q106" t="s">
        <v>3081</v>
      </c>
      <c r="R106" s="2" t="s">
        <v>3082</v>
      </c>
      <c r="S106" s="2" t="s">
        <v>3038</v>
      </c>
      <c r="T106">
        <v>70950</v>
      </c>
      <c r="U106">
        <v>1</v>
      </c>
      <c r="V106">
        <v>0</v>
      </c>
      <c r="W106" t="s">
        <v>3569</v>
      </c>
      <c r="X106" t="s">
        <v>3571</v>
      </c>
      <c r="Y106" s="3">
        <v>45934.500898182901</v>
      </c>
      <c r="Z106" t="s">
        <v>4958</v>
      </c>
      <c r="AA106" t="s">
        <v>3039</v>
      </c>
      <c r="AB106" s="21">
        <v>9106023091</v>
      </c>
      <c r="AC106" s="19" t="str">
        <f>VLOOKUP($B106,Data!$A:$AK,34,0)</f>
        <v>9106023091-00157768</v>
      </c>
      <c r="AD106" s="19">
        <v>157768</v>
      </c>
      <c r="AE106" s="19" t="str">
        <f t="shared" si="2"/>
        <v>00157768</v>
      </c>
      <c r="AF106" s="19" t="str">
        <f>VLOOKUP(AC106,Data!$B:$AK,4,0)</f>
        <v>04/10/2025</v>
      </c>
      <c r="AG106" s="19" t="str">
        <f>VLOOKUP(AC106,Data!B:N,13,0)</f>
        <v>0104918404</v>
      </c>
      <c r="AH106" s="19" t="str">
        <f>IF(AG106="0104918404","WIN"&amp;L106,VLOOKUP(AG106,'mã win'!E:J,6,0))</f>
        <v>WIN5420</v>
      </c>
      <c r="AI106" s="19" t="str">
        <f>VLOOKUP(AG106,'mã win'!E:F,2,0)</f>
        <v>N</v>
      </c>
      <c r="AJ106" s="19" t="str">
        <f>VLOOKUP(Q106,'mã sp'!A:B,2,0)</f>
        <v>CN300</v>
      </c>
      <c r="AK106" t="str">
        <f>VLOOKUP(AC106,Data!B:G,6,0)</f>
        <v>K25TTM</v>
      </c>
      <c r="AL106" t="str">
        <f t="shared" si="3"/>
        <v>5420 WM+ HCM 120E Xóm Đất</v>
      </c>
    </row>
    <row r="107" spans="1:38" x14ac:dyDescent="0.25">
      <c r="A107">
        <v>16308</v>
      </c>
      <c r="B107" s="2">
        <v>9106023056</v>
      </c>
      <c r="C107" s="3">
        <v>45934</v>
      </c>
      <c r="D107" s="3">
        <v>45939</v>
      </c>
      <c r="E107" s="4">
        <v>45934.503243206003</v>
      </c>
      <c r="F107" s="2" t="s">
        <v>4959</v>
      </c>
      <c r="G107" s="3"/>
      <c r="H107" t="s">
        <v>3031</v>
      </c>
      <c r="I107" s="2" t="s">
        <v>3032</v>
      </c>
      <c r="J107" t="s">
        <v>3033</v>
      </c>
      <c r="K107" t="s">
        <v>3034</v>
      </c>
      <c r="L107" s="2" t="s">
        <v>4380</v>
      </c>
      <c r="M107" t="s">
        <v>4381</v>
      </c>
      <c r="N107" t="s">
        <v>4382</v>
      </c>
      <c r="O107">
        <v>10</v>
      </c>
      <c r="P107" s="2" t="s">
        <v>3035</v>
      </c>
      <c r="Q107" t="s">
        <v>4834</v>
      </c>
      <c r="R107" s="2" t="s">
        <v>3037</v>
      </c>
      <c r="S107" s="2" t="s">
        <v>3038</v>
      </c>
      <c r="T107">
        <v>111058</v>
      </c>
      <c r="U107">
        <v>1</v>
      </c>
      <c r="V107">
        <v>0</v>
      </c>
      <c r="W107" t="s">
        <v>4381</v>
      </c>
      <c r="X107" t="s">
        <v>4383</v>
      </c>
      <c r="Y107" s="3">
        <v>45934.503242326398</v>
      </c>
      <c r="AA107" t="s">
        <v>3039</v>
      </c>
      <c r="AB107" s="21">
        <v>9106023056</v>
      </c>
      <c r="AC107" s="19" t="str">
        <f>VLOOKUP($B107,Data!$A:$AK,34,0)</f>
        <v>9106023056-00017866</v>
      </c>
      <c r="AD107" s="19">
        <v>17866</v>
      </c>
      <c r="AE107" s="19" t="str">
        <f t="shared" si="2"/>
        <v>00017866</v>
      </c>
      <c r="AF107" s="19" t="str">
        <f>VLOOKUP(AC107,Data!$B:$AK,4,0)</f>
        <v>04/10/2025</v>
      </c>
      <c r="AG107" s="19" t="str">
        <f>VLOOKUP(AC107,Data!B:N,13,0)</f>
        <v>0104918404-003</v>
      </c>
      <c r="AH107" s="19" t="str">
        <f>IF(AG107="0104918404","WIN"&amp;L107,VLOOKUP(AG107,'mã win'!E:J,6,0))</f>
        <v>WIN-PTO-00-003</v>
      </c>
      <c r="AI107" s="19" t="str">
        <f>VLOOKUP(AG107,'mã win'!E:F,2,0)</f>
        <v>B</v>
      </c>
      <c r="AJ107" s="19" t="str">
        <f>VLOOKUP(Q107,'mã sp'!A:B,2,0)</f>
        <v>GM500</v>
      </c>
      <c r="AK107" t="str">
        <f>VLOOKUP(AC107,Data!B:G,6,0)</f>
        <v>K25TTM</v>
      </c>
      <c r="AL107" t="str">
        <f t="shared" si="3"/>
        <v>3407 WM+ PTO 1250 Hùng Vương</v>
      </c>
    </row>
    <row r="108" spans="1:38" x14ac:dyDescent="0.25">
      <c r="A108">
        <v>16309</v>
      </c>
      <c r="B108" s="2">
        <v>9106023161</v>
      </c>
      <c r="C108" s="3">
        <v>45934</v>
      </c>
      <c r="D108" s="3">
        <v>45934</v>
      </c>
      <c r="E108" s="4">
        <v>45934.509868553199</v>
      </c>
      <c r="F108" s="2" t="s">
        <v>4960</v>
      </c>
      <c r="G108" s="3"/>
      <c r="H108" t="s">
        <v>3031</v>
      </c>
      <c r="I108" s="2" t="s">
        <v>3032</v>
      </c>
      <c r="J108" t="s">
        <v>3033</v>
      </c>
      <c r="K108" t="s">
        <v>3034</v>
      </c>
      <c r="L108" s="2" t="s">
        <v>4961</v>
      </c>
      <c r="M108" t="s">
        <v>4962</v>
      </c>
      <c r="N108" t="s">
        <v>4963</v>
      </c>
      <c r="O108">
        <v>10</v>
      </c>
      <c r="P108" s="2" t="s">
        <v>3083</v>
      </c>
      <c r="Q108" t="s">
        <v>3084</v>
      </c>
      <c r="R108" s="2" t="s">
        <v>3085</v>
      </c>
      <c r="S108" s="2" t="s">
        <v>3038</v>
      </c>
      <c r="T108">
        <v>111606</v>
      </c>
      <c r="U108">
        <v>3</v>
      </c>
      <c r="V108">
        <v>0</v>
      </c>
      <c r="W108" t="s">
        <v>4962</v>
      </c>
      <c r="Y108" s="3">
        <v>45934.509867858796</v>
      </c>
      <c r="AA108" t="s">
        <v>3039</v>
      </c>
      <c r="AB108" s="21">
        <v>9106023161</v>
      </c>
      <c r="AC108" s="19" t="str">
        <f>VLOOKUP($B108,Data!$A:$AK,34,0)</f>
        <v>9106023161-00157776</v>
      </c>
      <c r="AD108" s="19">
        <v>157776</v>
      </c>
      <c r="AE108" s="19" t="str">
        <f t="shared" si="2"/>
        <v>00157776</v>
      </c>
      <c r="AF108" s="19" t="str">
        <f>VLOOKUP(AC108,Data!$B:$AK,4,0)</f>
        <v>04/10/2025</v>
      </c>
      <c r="AG108" s="19" t="str">
        <f>VLOOKUP(AC108,Data!B:N,13,0)</f>
        <v>0104918404</v>
      </c>
      <c r="AH108" s="19" t="str">
        <f>IF(AG108="0104918404","WIN"&amp;L108,VLOOKUP(AG108,'mã win'!E:J,6,0))</f>
        <v>WIN2A46</v>
      </c>
      <c r="AI108" s="19" t="str">
        <f>VLOOKUP(AG108,'mã win'!E:F,2,0)</f>
        <v>N</v>
      </c>
      <c r="AJ108" s="19" t="str">
        <f>VLOOKUP(Q108,'mã sp'!A:B,2,0)</f>
        <v>GXD500</v>
      </c>
      <c r="AK108" t="str">
        <f>VLOOKUP(AC108,Data!B:G,6,0)</f>
        <v>K25TTM</v>
      </c>
      <c r="AL108" t="str">
        <f t="shared" si="3"/>
        <v>2A46 WM+ HCM TM.03, CC CTL Tower</v>
      </c>
    </row>
    <row r="109" spans="1:38" x14ac:dyDescent="0.25">
      <c r="A109">
        <v>16310</v>
      </c>
      <c r="B109" s="2">
        <v>9106023161</v>
      </c>
      <c r="C109" s="3">
        <v>45934</v>
      </c>
      <c r="D109" s="3">
        <v>45934</v>
      </c>
      <c r="E109" s="4">
        <v>45934.509868553199</v>
      </c>
      <c r="F109" s="2" t="s">
        <v>4960</v>
      </c>
      <c r="G109" s="3"/>
      <c r="H109" t="s">
        <v>3031</v>
      </c>
      <c r="I109" s="2" t="s">
        <v>3032</v>
      </c>
      <c r="J109" t="s">
        <v>3033</v>
      </c>
      <c r="K109" t="s">
        <v>3034</v>
      </c>
      <c r="L109" s="2" t="s">
        <v>4961</v>
      </c>
      <c r="M109" t="s">
        <v>4962</v>
      </c>
      <c r="N109" t="s">
        <v>4963</v>
      </c>
      <c r="O109">
        <v>20</v>
      </c>
      <c r="P109" s="2" t="s">
        <v>3035</v>
      </c>
      <c r="Q109" t="s">
        <v>4834</v>
      </c>
      <c r="R109" s="2" t="s">
        <v>3037</v>
      </c>
      <c r="S109" s="2" t="s">
        <v>3038</v>
      </c>
      <c r="T109">
        <v>111058</v>
      </c>
      <c r="U109">
        <v>1</v>
      </c>
      <c r="V109">
        <v>0</v>
      </c>
      <c r="W109" t="s">
        <v>4962</v>
      </c>
      <c r="Y109" s="3">
        <v>45934.509867858796</v>
      </c>
      <c r="AA109" t="s">
        <v>3039</v>
      </c>
      <c r="AB109" s="21">
        <v>9106023161</v>
      </c>
      <c r="AC109" s="19" t="str">
        <f>VLOOKUP($B109,Data!$A:$AK,34,0)</f>
        <v>9106023161-00157776</v>
      </c>
      <c r="AD109" s="19">
        <v>157776</v>
      </c>
      <c r="AE109" s="19" t="str">
        <f t="shared" si="2"/>
        <v>00157776</v>
      </c>
      <c r="AF109" s="19" t="str">
        <f>VLOOKUP(AC109,Data!$B:$AK,4,0)</f>
        <v>04/10/2025</v>
      </c>
      <c r="AG109" s="19" t="str">
        <f>VLOOKUP(AC109,Data!B:N,13,0)</f>
        <v>0104918404</v>
      </c>
      <c r="AH109" s="19" t="str">
        <f>IF(AG109="0104918404","WIN"&amp;L109,VLOOKUP(AG109,'mã win'!E:J,6,0))</f>
        <v>WIN2A46</v>
      </c>
      <c r="AI109" s="19" t="str">
        <f>VLOOKUP(AG109,'mã win'!E:F,2,0)</f>
        <v>N</v>
      </c>
      <c r="AJ109" s="19" t="str">
        <f>VLOOKUP(Q109,'mã sp'!A:B,2,0)</f>
        <v>GM500</v>
      </c>
      <c r="AK109" t="str">
        <f>VLOOKUP(AC109,Data!B:G,6,0)</f>
        <v>K25TTM</v>
      </c>
      <c r="AL109" t="str">
        <f t="shared" si="3"/>
        <v>2A46 WM+ HCM TM.03, CC CTL Tower</v>
      </c>
    </row>
    <row r="110" spans="1:38" x14ac:dyDescent="0.25">
      <c r="A110">
        <v>16311</v>
      </c>
      <c r="B110" s="2">
        <v>9106023161</v>
      </c>
      <c r="C110" s="3">
        <v>45934</v>
      </c>
      <c r="D110" s="3">
        <v>45934</v>
      </c>
      <c r="E110" s="4">
        <v>45934.509868553199</v>
      </c>
      <c r="F110" s="2" t="s">
        <v>4960</v>
      </c>
      <c r="G110" s="3"/>
      <c r="H110" t="s">
        <v>3031</v>
      </c>
      <c r="I110" s="2" t="s">
        <v>3032</v>
      </c>
      <c r="J110" t="s">
        <v>3033</v>
      </c>
      <c r="K110" t="s">
        <v>3034</v>
      </c>
      <c r="L110" s="2" t="s">
        <v>4961</v>
      </c>
      <c r="M110" t="s">
        <v>4962</v>
      </c>
      <c r="N110" t="s">
        <v>4963</v>
      </c>
      <c r="O110">
        <v>30</v>
      </c>
      <c r="P110" s="2" t="s">
        <v>3080</v>
      </c>
      <c r="Q110" t="s">
        <v>3081</v>
      </c>
      <c r="R110" s="2" t="s">
        <v>3082</v>
      </c>
      <c r="S110" s="2" t="s">
        <v>3038</v>
      </c>
      <c r="T110">
        <v>70950</v>
      </c>
      <c r="U110">
        <v>1</v>
      </c>
      <c r="V110">
        <v>0</v>
      </c>
      <c r="W110" t="s">
        <v>4962</v>
      </c>
      <c r="Y110" s="3">
        <v>45934.509867858796</v>
      </c>
      <c r="AA110" t="s">
        <v>3039</v>
      </c>
      <c r="AB110" s="21">
        <v>9106023161</v>
      </c>
      <c r="AC110" s="19" t="str">
        <f>VLOOKUP($B110,Data!$A:$AK,34,0)</f>
        <v>9106023161-00157776</v>
      </c>
      <c r="AD110" s="19">
        <v>157776</v>
      </c>
      <c r="AE110" s="19" t="str">
        <f t="shared" si="2"/>
        <v>00157776</v>
      </c>
      <c r="AF110" s="19" t="str">
        <f>VLOOKUP(AC110,Data!$B:$AK,4,0)</f>
        <v>04/10/2025</v>
      </c>
      <c r="AG110" s="19" t="str">
        <f>VLOOKUP(AC110,Data!B:N,13,0)</f>
        <v>0104918404</v>
      </c>
      <c r="AH110" s="19" t="str">
        <f>IF(AG110="0104918404","WIN"&amp;L110,VLOOKUP(AG110,'mã win'!E:J,6,0))</f>
        <v>WIN2A46</v>
      </c>
      <c r="AI110" s="19" t="str">
        <f>VLOOKUP(AG110,'mã win'!E:F,2,0)</f>
        <v>N</v>
      </c>
      <c r="AJ110" s="19" t="str">
        <f>VLOOKUP(Q110,'mã sp'!A:B,2,0)</f>
        <v>CN300</v>
      </c>
      <c r="AK110" t="str">
        <f>VLOOKUP(AC110,Data!B:G,6,0)</f>
        <v>K25TTM</v>
      </c>
      <c r="AL110" t="str">
        <f t="shared" si="3"/>
        <v>2A46 WM+ HCM TM.03, CC CTL Tower</v>
      </c>
    </row>
    <row r="111" spans="1:38" x14ac:dyDescent="0.25">
      <c r="A111">
        <v>16312</v>
      </c>
      <c r="B111" s="2">
        <v>9106023161</v>
      </c>
      <c r="C111" s="3">
        <v>45934</v>
      </c>
      <c r="D111" s="3">
        <v>45934</v>
      </c>
      <c r="E111" s="4">
        <v>45934.509868553199</v>
      </c>
      <c r="F111" s="2" t="s">
        <v>4960</v>
      </c>
      <c r="G111" s="3"/>
      <c r="H111" t="s">
        <v>3031</v>
      </c>
      <c r="I111" s="2" t="s">
        <v>3032</v>
      </c>
      <c r="J111" t="s">
        <v>3033</v>
      </c>
      <c r="K111" t="s">
        <v>3034</v>
      </c>
      <c r="L111" s="2" t="s">
        <v>4961</v>
      </c>
      <c r="M111" t="s">
        <v>4962</v>
      </c>
      <c r="N111" t="s">
        <v>4963</v>
      </c>
      <c r="O111">
        <v>40</v>
      </c>
      <c r="P111" s="2" t="s">
        <v>3054</v>
      </c>
      <c r="Q111" t="s">
        <v>3055</v>
      </c>
      <c r="R111" s="2" t="s">
        <v>3056</v>
      </c>
      <c r="S111" s="2" t="s">
        <v>3038</v>
      </c>
      <c r="T111">
        <v>46000</v>
      </c>
      <c r="U111">
        <v>4</v>
      </c>
      <c r="V111">
        <v>0</v>
      </c>
      <c r="W111" t="s">
        <v>4962</v>
      </c>
      <c r="Y111" s="3">
        <v>45934.509867858796</v>
      </c>
      <c r="AA111" t="s">
        <v>3039</v>
      </c>
      <c r="AB111" s="21">
        <v>9106023161</v>
      </c>
      <c r="AC111" s="19" t="str">
        <f>VLOOKUP($B111,Data!$A:$AK,34,0)</f>
        <v>9106023161-00157776</v>
      </c>
      <c r="AD111" s="19">
        <v>157776</v>
      </c>
      <c r="AE111" s="19" t="str">
        <f t="shared" si="2"/>
        <v>00157776</v>
      </c>
      <c r="AF111" s="19" t="str">
        <f>VLOOKUP(AC111,Data!$B:$AK,4,0)</f>
        <v>04/10/2025</v>
      </c>
      <c r="AG111" s="19" t="str">
        <f>VLOOKUP(AC111,Data!B:N,13,0)</f>
        <v>0104918404</v>
      </c>
      <c r="AH111" s="19" t="str">
        <f>IF(AG111="0104918404","WIN"&amp;L111,VLOOKUP(AG111,'mã win'!E:J,6,0))</f>
        <v>WIN2A46</v>
      </c>
      <c r="AI111" s="19" t="str">
        <f>VLOOKUP(AG111,'mã win'!E:F,2,0)</f>
        <v>N</v>
      </c>
      <c r="AJ111" s="19" t="str">
        <f>VLOOKUP(Q111,'mã sp'!A:B,2,0)</f>
        <v>MNH250</v>
      </c>
      <c r="AK111" t="str">
        <f>VLOOKUP(AC111,Data!B:G,6,0)</f>
        <v>K25TTM</v>
      </c>
      <c r="AL111" t="str">
        <f t="shared" si="3"/>
        <v>2A46 WM+ HCM TM.03, CC CTL Tower</v>
      </c>
    </row>
    <row r="112" spans="1:38" x14ac:dyDescent="0.25">
      <c r="A112">
        <v>16313</v>
      </c>
      <c r="B112" s="2">
        <v>9106023161</v>
      </c>
      <c r="C112" s="3">
        <v>45934</v>
      </c>
      <c r="D112" s="3">
        <v>45934</v>
      </c>
      <c r="E112" s="4">
        <v>45934.509868553199</v>
      </c>
      <c r="F112" s="2" t="s">
        <v>4960</v>
      </c>
      <c r="G112" s="3"/>
      <c r="H112" t="s">
        <v>3031</v>
      </c>
      <c r="I112" s="2" t="s">
        <v>3032</v>
      </c>
      <c r="J112" t="s">
        <v>3033</v>
      </c>
      <c r="K112" t="s">
        <v>3034</v>
      </c>
      <c r="L112" s="2" t="s">
        <v>4961</v>
      </c>
      <c r="M112" t="s">
        <v>4962</v>
      </c>
      <c r="N112" t="s">
        <v>4963</v>
      </c>
      <c r="O112">
        <v>50</v>
      </c>
      <c r="P112" s="2" t="s">
        <v>3043</v>
      </c>
      <c r="Q112" t="s">
        <v>3044</v>
      </c>
      <c r="R112" s="2" t="s">
        <v>3045</v>
      </c>
      <c r="S112" s="2" t="s">
        <v>3038</v>
      </c>
      <c r="T112">
        <v>41150</v>
      </c>
      <c r="U112">
        <v>2</v>
      </c>
      <c r="V112">
        <v>0</v>
      </c>
      <c r="W112" t="s">
        <v>4962</v>
      </c>
      <c r="Y112" s="3">
        <v>45934.509867858796</v>
      </c>
      <c r="AA112" t="s">
        <v>3039</v>
      </c>
      <c r="AB112" s="21">
        <v>9106023161</v>
      </c>
      <c r="AC112" s="19" t="str">
        <f>VLOOKUP($B112,Data!$A:$AK,34,0)</f>
        <v>9106023161-00157776</v>
      </c>
      <c r="AD112" s="19">
        <v>157776</v>
      </c>
      <c r="AE112" s="19" t="str">
        <f t="shared" si="2"/>
        <v>00157776</v>
      </c>
      <c r="AF112" s="19" t="str">
        <f>VLOOKUP(AC112,Data!$B:$AK,4,0)</f>
        <v>04/10/2025</v>
      </c>
      <c r="AG112" s="19" t="str">
        <f>VLOOKUP(AC112,Data!B:N,13,0)</f>
        <v>0104918404</v>
      </c>
      <c r="AH112" s="19" t="str">
        <f>IF(AG112="0104918404","WIN"&amp;L112,VLOOKUP(AG112,'mã win'!E:J,6,0))</f>
        <v>WIN2A46</v>
      </c>
      <c r="AI112" s="19" t="str">
        <f>VLOOKUP(AG112,'mã win'!E:F,2,0)</f>
        <v>N</v>
      </c>
      <c r="AJ112" s="19" t="str">
        <f>VLOOKUP(Q112,'mã sp'!A:B,2,0)</f>
        <v>GTLX250G</v>
      </c>
      <c r="AK112" t="str">
        <f>VLOOKUP(AC112,Data!B:G,6,0)</f>
        <v>K25TTM</v>
      </c>
      <c r="AL112" t="str">
        <f t="shared" si="3"/>
        <v>2A46 WM+ HCM TM.03, CC CTL Tower</v>
      </c>
    </row>
    <row r="113" spans="1:38" x14ac:dyDescent="0.25">
      <c r="A113">
        <v>16314</v>
      </c>
      <c r="B113" s="2">
        <v>9106023161</v>
      </c>
      <c r="C113" s="3">
        <v>45934</v>
      </c>
      <c r="D113" s="3">
        <v>45934</v>
      </c>
      <c r="E113" s="4">
        <v>45934.509868553199</v>
      </c>
      <c r="F113" s="2" t="s">
        <v>4960</v>
      </c>
      <c r="G113" s="3"/>
      <c r="H113" t="s">
        <v>3031</v>
      </c>
      <c r="I113" s="2" t="s">
        <v>3032</v>
      </c>
      <c r="J113" t="s">
        <v>3033</v>
      </c>
      <c r="K113" t="s">
        <v>3034</v>
      </c>
      <c r="L113" s="2" t="s">
        <v>4961</v>
      </c>
      <c r="M113" t="s">
        <v>4962</v>
      </c>
      <c r="N113" t="s">
        <v>4963</v>
      </c>
      <c r="O113">
        <v>60</v>
      </c>
      <c r="P113" s="2" t="s">
        <v>3047</v>
      </c>
      <c r="Q113" t="s">
        <v>3048</v>
      </c>
      <c r="R113" s="2" t="s">
        <v>3049</v>
      </c>
      <c r="S113" s="2" t="s">
        <v>3038</v>
      </c>
      <c r="T113">
        <v>60885</v>
      </c>
      <c r="U113">
        <v>2</v>
      </c>
      <c r="V113">
        <v>0</v>
      </c>
      <c r="W113" t="s">
        <v>4962</v>
      </c>
      <c r="Y113" s="3">
        <v>45934.509867858796</v>
      </c>
      <c r="AA113" t="s">
        <v>3039</v>
      </c>
      <c r="AB113" s="21">
        <v>9106023161</v>
      </c>
      <c r="AC113" s="19" t="str">
        <f>VLOOKUP($B113,Data!$A:$AK,34,0)</f>
        <v>9106023161-00157776</v>
      </c>
      <c r="AD113" s="19">
        <v>157776</v>
      </c>
      <c r="AE113" s="19" t="str">
        <f t="shared" si="2"/>
        <v>00157776</v>
      </c>
      <c r="AF113" s="19" t="str">
        <f>VLOOKUP(AC113,Data!$B:$AK,4,0)</f>
        <v>04/10/2025</v>
      </c>
      <c r="AG113" s="19" t="str">
        <f>VLOOKUP(AC113,Data!B:N,13,0)</f>
        <v>0104918404</v>
      </c>
      <c r="AH113" s="19" t="str">
        <f>IF(AG113="0104918404","WIN"&amp;L113,VLOOKUP(AG113,'mã win'!E:J,6,0))</f>
        <v>WIN2A46</v>
      </c>
      <c r="AI113" s="19" t="str">
        <f>VLOOKUP(AG113,'mã win'!E:F,2,0)</f>
        <v>N</v>
      </c>
      <c r="AJ113" s="19" t="str">
        <f>VLOOKUP(Q113,'mã sp'!A:B,2,0)</f>
        <v>CC300</v>
      </c>
      <c r="AK113" t="str">
        <f>VLOOKUP(AC113,Data!B:G,6,0)</f>
        <v>K25TTM</v>
      </c>
      <c r="AL113" t="str">
        <f t="shared" si="3"/>
        <v>2A46 WM+ HCM TM.03, CC CTL Tower</v>
      </c>
    </row>
    <row r="114" spans="1:38" x14ac:dyDescent="0.25">
      <c r="A114">
        <v>16315</v>
      </c>
      <c r="B114" s="2">
        <v>9106023086</v>
      </c>
      <c r="C114" s="3">
        <v>45934</v>
      </c>
      <c r="D114" s="3">
        <v>45934</v>
      </c>
      <c r="E114" s="4">
        <v>45934.509872766197</v>
      </c>
      <c r="F114" s="2" t="s">
        <v>4964</v>
      </c>
      <c r="G114" s="3"/>
      <c r="H114" t="s">
        <v>3031</v>
      </c>
      <c r="I114" s="2" t="s">
        <v>3032</v>
      </c>
      <c r="J114" t="s">
        <v>3033</v>
      </c>
      <c r="K114" t="s">
        <v>3034</v>
      </c>
      <c r="L114" s="2" t="s">
        <v>3661</v>
      </c>
      <c r="M114" t="s">
        <v>3662</v>
      </c>
      <c r="N114" t="s">
        <v>3663</v>
      </c>
      <c r="O114">
        <v>10</v>
      </c>
      <c r="P114" s="2" t="s">
        <v>3054</v>
      </c>
      <c r="Q114" t="s">
        <v>3055</v>
      </c>
      <c r="R114" s="2" t="s">
        <v>3056</v>
      </c>
      <c r="S114" s="2" t="s">
        <v>3038</v>
      </c>
      <c r="T114">
        <v>46000</v>
      </c>
      <c r="U114">
        <v>1</v>
      </c>
      <c r="V114">
        <v>0</v>
      </c>
      <c r="W114" t="s">
        <v>3662</v>
      </c>
      <c r="Y114" s="3">
        <v>45934.509872071802</v>
      </c>
      <c r="AA114" t="s">
        <v>3039</v>
      </c>
      <c r="AB114" s="21">
        <v>9106023086</v>
      </c>
      <c r="AC114" s="19" t="str">
        <f>VLOOKUP($B114,Data!$A:$AK,34,0)</f>
        <v>9106023086-00033083</v>
      </c>
      <c r="AD114" s="19">
        <v>33083</v>
      </c>
      <c r="AE114" s="19" t="str">
        <f t="shared" si="2"/>
        <v>00033083</v>
      </c>
      <c r="AF114" s="19" t="str">
        <f>VLOOKUP(AC114,Data!$B:$AK,4,0)</f>
        <v>04/10/2025</v>
      </c>
      <c r="AG114" s="19" t="str">
        <f>VLOOKUP(AC114,Data!B:N,13,0)</f>
        <v>0104918404-020</v>
      </c>
      <c r="AH114" s="19" t="str">
        <f>IF(AG114="0104918404","WIN"&amp;L114,VLOOKUP(AG114,'mã win'!E:J,6,0))</f>
        <v>WIN-020</v>
      </c>
      <c r="AI114" s="19" t="str">
        <f>VLOOKUP(AG114,'mã win'!E:F,2,0)</f>
        <v>B</v>
      </c>
      <c r="AJ114" s="19" t="str">
        <f>VLOOKUP(Q114,'mã sp'!A:B,2,0)</f>
        <v>MNH250</v>
      </c>
      <c r="AK114" t="str">
        <f>VLOOKUP(AC114,Data!B:G,6,0)</f>
        <v>K25TTM</v>
      </c>
      <c r="AL114" t="str">
        <f t="shared" si="3"/>
        <v>2AOT WM+ THA Trịnh Lộc, Yên Phú</v>
      </c>
    </row>
    <row r="115" spans="1:38" x14ac:dyDescent="0.25">
      <c r="A115">
        <v>16316</v>
      </c>
      <c r="B115" s="2">
        <v>9106023086</v>
      </c>
      <c r="C115" s="3">
        <v>45934</v>
      </c>
      <c r="D115" s="3">
        <v>45934</v>
      </c>
      <c r="E115" s="4">
        <v>45934.509872766197</v>
      </c>
      <c r="F115" s="2" t="s">
        <v>4964</v>
      </c>
      <c r="G115" s="3"/>
      <c r="H115" t="s">
        <v>3031</v>
      </c>
      <c r="I115" s="2" t="s">
        <v>3032</v>
      </c>
      <c r="J115" t="s">
        <v>3033</v>
      </c>
      <c r="K115" t="s">
        <v>3034</v>
      </c>
      <c r="L115" s="2" t="s">
        <v>3661</v>
      </c>
      <c r="M115" t="s">
        <v>3662</v>
      </c>
      <c r="N115" t="s">
        <v>3663</v>
      </c>
      <c r="O115">
        <v>20</v>
      </c>
      <c r="P115" s="2" t="s">
        <v>3035</v>
      </c>
      <c r="Q115" t="s">
        <v>4834</v>
      </c>
      <c r="R115" s="2" t="s">
        <v>3037</v>
      </c>
      <c r="S115" s="2" t="s">
        <v>3038</v>
      </c>
      <c r="T115">
        <v>111058</v>
      </c>
      <c r="U115">
        <v>2</v>
      </c>
      <c r="V115">
        <v>0</v>
      </c>
      <c r="W115" t="s">
        <v>3662</v>
      </c>
      <c r="Y115" s="3">
        <v>45934.509872071802</v>
      </c>
      <c r="AA115" t="s">
        <v>3039</v>
      </c>
      <c r="AB115" s="21">
        <v>9106023086</v>
      </c>
      <c r="AC115" s="19" t="str">
        <f>VLOOKUP($B115,Data!$A:$AK,34,0)</f>
        <v>9106023086-00033083</v>
      </c>
      <c r="AD115" s="19">
        <v>33083</v>
      </c>
      <c r="AE115" s="19" t="str">
        <f t="shared" si="2"/>
        <v>00033083</v>
      </c>
      <c r="AF115" s="19" t="str">
        <f>VLOOKUP(AC115,Data!$B:$AK,4,0)</f>
        <v>04/10/2025</v>
      </c>
      <c r="AG115" s="19" t="str">
        <f>VLOOKUP(AC115,Data!B:N,13,0)</f>
        <v>0104918404-020</v>
      </c>
      <c r="AH115" s="19" t="str">
        <f>IF(AG115="0104918404","WIN"&amp;L115,VLOOKUP(AG115,'mã win'!E:J,6,0))</f>
        <v>WIN-020</v>
      </c>
      <c r="AI115" s="19" t="str">
        <f>VLOOKUP(AG115,'mã win'!E:F,2,0)</f>
        <v>B</v>
      </c>
      <c r="AJ115" s="19" t="str">
        <f>VLOOKUP(Q115,'mã sp'!A:B,2,0)</f>
        <v>GM500</v>
      </c>
      <c r="AK115" t="str">
        <f>VLOOKUP(AC115,Data!B:G,6,0)</f>
        <v>K25TTM</v>
      </c>
      <c r="AL115" t="str">
        <f t="shared" si="3"/>
        <v>2AOT WM+ THA Trịnh Lộc, Yên Phú</v>
      </c>
    </row>
    <row r="116" spans="1:38" x14ac:dyDescent="0.25">
      <c r="A116">
        <v>16317</v>
      </c>
      <c r="B116" s="2">
        <v>9106023178</v>
      </c>
      <c r="C116" s="3">
        <v>45934</v>
      </c>
      <c r="D116" s="3">
        <v>45934</v>
      </c>
      <c r="E116" s="4">
        <v>45934.513584340297</v>
      </c>
      <c r="F116" s="2" t="s">
        <v>4965</v>
      </c>
      <c r="G116" s="3"/>
      <c r="H116" t="s">
        <v>3031</v>
      </c>
      <c r="I116" s="2" t="s">
        <v>3032</v>
      </c>
      <c r="J116" t="s">
        <v>3033</v>
      </c>
      <c r="K116" t="s">
        <v>3034</v>
      </c>
      <c r="L116" s="2" t="s">
        <v>3935</v>
      </c>
      <c r="M116" t="s">
        <v>3936</v>
      </c>
      <c r="N116" t="s">
        <v>3937</v>
      </c>
      <c r="O116">
        <v>10</v>
      </c>
      <c r="P116" s="2" t="s">
        <v>3054</v>
      </c>
      <c r="Q116" t="s">
        <v>3055</v>
      </c>
      <c r="R116" s="2" t="s">
        <v>3056</v>
      </c>
      <c r="S116" s="2" t="s">
        <v>3038</v>
      </c>
      <c r="T116">
        <v>46000</v>
      </c>
      <c r="U116">
        <v>2</v>
      </c>
      <c r="V116">
        <v>0</v>
      </c>
      <c r="W116" t="s">
        <v>3936</v>
      </c>
      <c r="Y116" s="3">
        <v>45934.513583911998</v>
      </c>
      <c r="AA116" t="s">
        <v>3039</v>
      </c>
      <c r="AB116" s="21">
        <v>9106023178</v>
      </c>
      <c r="AC116" s="19" t="str">
        <f>VLOOKUP($B116,Data!$A:$AK,34,0)</f>
        <v>9106023178-00046764</v>
      </c>
      <c r="AD116" s="19">
        <v>46764</v>
      </c>
      <c r="AE116" s="19" t="str">
        <f t="shared" si="2"/>
        <v>00046764</v>
      </c>
      <c r="AF116" s="19" t="str">
        <f>VLOOKUP(AC116,Data!$B:$AK,4,0)</f>
        <v>04/10/2025</v>
      </c>
      <c r="AG116" s="19" t="str">
        <f>VLOOKUP(AC116,Data!B:N,13,0)</f>
        <v>0104918404-007</v>
      </c>
      <c r="AH116" s="19" t="str">
        <f>IF(AG116="0104918404","WIN"&amp;L116,VLOOKUP(AG116,'mã win'!E:J,6,0))</f>
        <v>WIN-QNH-00-007</v>
      </c>
      <c r="AI116" s="19" t="str">
        <f>VLOOKUP(AG116,'mã win'!E:F,2,0)</f>
        <v>B</v>
      </c>
      <c r="AJ116" s="19" t="str">
        <f>VLOOKUP(Q116,'mã sp'!A:B,2,0)</f>
        <v>MNH250</v>
      </c>
      <c r="AK116" t="str">
        <f>VLOOKUP(AC116,Data!B:G,6,0)</f>
        <v>K25TTM</v>
      </c>
      <c r="AL116" t="str">
        <f t="shared" si="3"/>
        <v>5821 WM+ QNH 438 Đặng Châu Tuệ</v>
      </c>
    </row>
    <row r="117" spans="1:38" x14ac:dyDescent="0.25">
      <c r="A117">
        <v>16318</v>
      </c>
      <c r="B117" s="2">
        <v>9106023181</v>
      </c>
      <c r="C117" s="3">
        <v>45934</v>
      </c>
      <c r="D117" s="3">
        <v>45939</v>
      </c>
      <c r="E117" s="4">
        <v>45934.515826423602</v>
      </c>
      <c r="F117" s="2" t="s">
        <v>4966</v>
      </c>
      <c r="G117" s="3"/>
      <c r="H117" t="s">
        <v>3031</v>
      </c>
      <c r="I117" s="2" t="s">
        <v>3032</v>
      </c>
      <c r="J117" t="s">
        <v>3033</v>
      </c>
      <c r="K117" t="s">
        <v>3034</v>
      </c>
      <c r="L117" s="2" t="s">
        <v>4395</v>
      </c>
      <c r="M117" t="s">
        <v>4396</v>
      </c>
      <c r="N117" t="s">
        <v>4397</v>
      </c>
      <c r="O117">
        <v>10</v>
      </c>
      <c r="P117" s="2" t="s">
        <v>3035</v>
      </c>
      <c r="Q117" t="s">
        <v>4834</v>
      </c>
      <c r="R117" s="2" t="s">
        <v>3037</v>
      </c>
      <c r="S117" s="2" t="s">
        <v>3038</v>
      </c>
      <c r="T117">
        <v>111058</v>
      </c>
      <c r="U117">
        <v>4</v>
      </c>
      <c r="V117">
        <v>0</v>
      </c>
      <c r="W117" t="s">
        <v>4398</v>
      </c>
      <c r="X117" t="s">
        <v>4399</v>
      </c>
      <c r="Y117" s="3">
        <v>45934.5158254282</v>
      </c>
      <c r="AA117" t="s">
        <v>3039</v>
      </c>
      <c r="AB117" s="21">
        <v>9106023181</v>
      </c>
      <c r="AC117" s="19" t="str">
        <f>VLOOKUP($B117,Data!$A:$AK,34,0)</f>
        <v>9106023181-00008063</v>
      </c>
      <c r="AD117" s="19">
        <v>8063</v>
      </c>
      <c r="AE117" s="19" t="str">
        <f t="shared" si="2"/>
        <v>00008063</v>
      </c>
      <c r="AF117" s="19" t="str">
        <f>VLOOKUP(AC117,Data!$B:$AK,4,0)</f>
        <v>04/10/2025</v>
      </c>
      <c r="AG117" s="19" t="str">
        <f>VLOOKUP(AC117,Data!B:N,13,0)</f>
        <v>0104918404-064</v>
      </c>
      <c r="AH117" s="19" t="str">
        <f>IF(AG117="0104918404","WIN"&amp;L117,VLOOKUP(AG117,'mã win'!E:J,6,0))</f>
        <v>WIN-064</v>
      </c>
      <c r="AI117" s="19" t="str">
        <f>VLOOKUP(AG117,'mã win'!E:F,2,0)</f>
        <v>B</v>
      </c>
      <c r="AJ117" s="19" t="str">
        <f>VLOOKUP(Q117,'mã sp'!A:B,2,0)</f>
        <v>GM500</v>
      </c>
      <c r="AK117" t="str">
        <f>VLOOKUP(AC117,Data!B:G,6,0)</f>
        <v>K25TTM</v>
      </c>
      <c r="AL117" t="str">
        <f t="shared" si="3"/>
        <v>4741 WM+ NDH 308 Tổ 13 Đường Hoàng Văn T</v>
      </c>
    </row>
    <row r="118" spans="1:38" x14ac:dyDescent="0.25">
      <c r="A118">
        <v>16319</v>
      </c>
      <c r="B118" s="2">
        <v>9106023174</v>
      </c>
      <c r="C118" s="3">
        <v>45934</v>
      </c>
      <c r="D118" s="3">
        <v>45939</v>
      </c>
      <c r="E118" s="4">
        <v>45934.520998298598</v>
      </c>
      <c r="F118" s="2" t="s">
        <v>4967</v>
      </c>
      <c r="G118" s="3"/>
      <c r="H118" t="s">
        <v>3031</v>
      </c>
      <c r="I118" s="2" t="s">
        <v>3032</v>
      </c>
      <c r="J118" t="s">
        <v>3033</v>
      </c>
      <c r="K118" t="s">
        <v>3034</v>
      </c>
      <c r="L118" s="2" t="s">
        <v>3915</v>
      </c>
      <c r="M118" t="s">
        <v>3916</v>
      </c>
      <c r="N118" t="s">
        <v>3917</v>
      </c>
      <c r="O118">
        <v>10</v>
      </c>
      <c r="P118" s="2" t="s">
        <v>3035</v>
      </c>
      <c r="Q118" t="s">
        <v>4834</v>
      </c>
      <c r="R118" s="2" t="s">
        <v>3037</v>
      </c>
      <c r="S118" s="2" t="s">
        <v>3038</v>
      </c>
      <c r="T118">
        <v>111058</v>
      </c>
      <c r="U118">
        <v>1</v>
      </c>
      <c r="V118">
        <v>0</v>
      </c>
      <c r="W118" t="s">
        <v>3916</v>
      </c>
      <c r="X118" t="s">
        <v>3918</v>
      </c>
      <c r="Y118" s="3">
        <v>45934.520997187501</v>
      </c>
      <c r="AA118" t="s">
        <v>3039</v>
      </c>
      <c r="AB118" s="21">
        <v>9106023174</v>
      </c>
      <c r="AC118" s="19" t="str">
        <f>VLOOKUP($B118,Data!$A:$AK,34,0)</f>
        <v>9106023174-00033084</v>
      </c>
      <c r="AD118" s="19">
        <v>33084</v>
      </c>
      <c r="AE118" s="19" t="str">
        <f t="shared" si="2"/>
        <v>00033084</v>
      </c>
      <c r="AF118" s="19" t="str">
        <f>VLOOKUP(AC118,Data!$B:$AK,4,0)</f>
        <v>04/10/2025</v>
      </c>
      <c r="AG118" s="19" t="str">
        <f>VLOOKUP(AC118,Data!B:N,13,0)</f>
        <v>0104918404-020</v>
      </c>
      <c r="AH118" s="19" t="str">
        <f>IF(AG118="0104918404","WIN"&amp;L118,VLOOKUP(AG118,'mã win'!E:J,6,0))</f>
        <v>WIN-020</v>
      </c>
      <c r="AI118" s="19" t="str">
        <f>VLOOKUP(AG118,'mã win'!E:F,2,0)</f>
        <v>B</v>
      </c>
      <c r="AJ118" s="19" t="str">
        <f>VLOOKUP(Q118,'mã sp'!A:B,2,0)</f>
        <v>GM500</v>
      </c>
      <c r="AK118" t="str">
        <f>VLOOKUP(AC118,Data!B:G,6,0)</f>
        <v>K25TTM</v>
      </c>
      <c r="AL118" t="str">
        <f t="shared" si="3"/>
        <v>6385 WM+ THA 496 Bà Triệu, Hậu Lộc</v>
      </c>
    </row>
    <row r="119" spans="1:38" x14ac:dyDescent="0.25">
      <c r="A119">
        <v>16320</v>
      </c>
      <c r="B119" s="2">
        <v>9106023334</v>
      </c>
      <c r="C119" s="3">
        <v>45934</v>
      </c>
      <c r="D119" s="3">
        <v>45939</v>
      </c>
      <c r="E119" s="4">
        <v>45934.536559756903</v>
      </c>
      <c r="F119" s="2" t="s">
        <v>4968</v>
      </c>
      <c r="G119" s="3"/>
      <c r="H119" t="s">
        <v>3031</v>
      </c>
      <c r="I119" s="2" t="s">
        <v>3032</v>
      </c>
      <c r="J119" t="s">
        <v>3033</v>
      </c>
      <c r="K119" t="s">
        <v>3034</v>
      </c>
      <c r="L119" s="2" t="s">
        <v>4573</v>
      </c>
      <c r="M119" t="s">
        <v>4574</v>
      </c>
      <c r="N119" t="s">
        <v>4575</v>
      </c>
      <c r="O119">
        <v>10</v>
      </c>
      <c r="P119" s="2" t="s">
        <v>3035</v>
      </c>
      <c r="Q119" t="s">
        <v>4834</v>
      </c>
      <c r="R119" s="2" t="s">
        <v>3037</v>
      </c>
      <c r="S119" s="2" t="s">
        <v>3038</v>
      </c>
      <c r="T119">
        <v>111058</v>
      </c>
      <c r="U119">
        <v>1</v>
      </c>
      <c r="V119">
        <v>0</v>
      </c>
      <c r="W119" t="s">
        <v>4576</v>
      </c>
      <c r="Y119" s="3">
        <v>45934.5365584838</v>
      </c>
      <c r="AA119" t="s">
        <v>3039</v>
      </c>
      <c r="AB119" s="21">
        <v>9106023334</v>
      </c>
      <c r="AC119" s="19" t="str">
        <f>VLOOKUP($B119,Data!$A:$AK,34,0)</f>
        <v>9106023334-00001694</v>
      </c>
      <c r="AD119" s="19">
        <v>1694</v>
      </c>
      <c r="AE119" s="19" t="str">
        <f t="shared" si="2"/>
        <v>00001694</v>
      </c>
      <c r="AF119" s="19" t="str">
        <f>VLOOKUP(AC119,Data!$B:$AK,4,0)</f>
        <v>04/10/2025</v>
      </c>
      <c r="AG119" s="19" t="str">
        <f>VLOOKUP(AC119,Data!B:N,13,0)</f>
        <v>0104918404-095</v>
      </c>
      <c r="AH119" s="19" t="str">
        <f>IF(AG119="0104918404","WIN"&amp;L119,VLOOKUP(AG119,'mã win'!E:J,6,0))</f>
        <v>WIN-095</v>
      </c>
      <c r="AI119" s="19" t="str">
        <f>VLOOKUP(AG119,'mã win'!E:F,2,0)</f>
        <v>B</v>
      </c>
      <c r="AJ119" s="19" t="str">
        <f>VLOOKUP(Q119,'mã sp'!A:B,2,0)</f>
        <v>GM500</v>
      </c>
      <c r="AK119" t="str">
        <f>VLOOKUP(AC119,Data!B:G,6,0)</f>
        <v>K25TTM</v>
      </c>
      <c r="AL119" t="str">
        <f t="shared" si="3"/>
        <v>6538 WM+ CBG Tổ 1 Hoằng Bó, TT Nước Hai</v>
      </c>
    </row>
    <row r="120" spans="1:38" x14ac:dyDescent="0.25">
      <c r="A120">
        <v>16321</v>
      </c>
      <c r="B120" s="2">
        <v>9106023400</v>
      </c>
      <c r="C120" s="3">
        <v>45934</v>
      </c>
      <c r="D120" s="3">
        <v>45934</v>
      </c>
      <c r="E120" s="4">
        <v>45934.542590972203</v>
      </c>
      <c r="F120" s="2" t="s">
        <v>4969</v>
      </c>
      <c r="G120" s="3"/>
      <c r="H120" t="s">
        <v>3031</v>
      </c>
      <c r="I120" s="2" t="s">
        <v>3032</v>
      </c>
      <c r="J120" t="s">
        <v>3033</v>
      </c>
      <c r="K120" t="s">
        <v>3034</v>
      </c>
      <c r="L120" s="2" t="s">
        <v>3887</v>
      </c>
      <c r="M120" t="s">
        <v>3888</v>
      </c>
      <c r="N120" t="s">
        <v>3889</v>
      </c>
      <c r="O120">
        <v>10</v>
      </c>
      <c r="P120" s="2" t="s">
        <v>3054</v>
      </c>
      <c r="Q120" t="s">
        <v>3055</v>
      </c>
      <c r="R120" s="2" t="s">
        <v>3056</v>
      </c>
      <c r="S120" s="2" t="s">
        <v>3038</v>
      </c>
      <c r="T120">
        <v>46000</v>
      </c>
      <c r="U120">
        <v>1</v>
      </c>
      <c r="V120">
        <v>0</v>
      </c>
      <c r="W120" t="s">
        <v>3888</v>
      </c>
      <c r="X120" t="s">
        <v>3046</v>
      </c>
      <c r="Y120" s="3">
        <v>45934.542589965298</v>
      </c>
      <c r="Z120" t="s">
        <v>4970</v>
      </c>
      <c r="AA120" t="s">
        <v>3039</v>
      </c>
      <c r="AB120" s="21">
        <v>9106023400</v>
      </c>
      <c r="AC120" s="19" t="str">
        <f>VLOOKUP($B120,Data!$A:$AK,34,0)</f>
        <v>9106023400-00475383</v>
      </c>
      <c r="AD120" s="19">
        <v>475383</v>
      </c>
      <c r="AE120" s="19" t="str">
        <f t="shared" si="2"/>
        <v>00475383</v>
      </c>
      <c r="AF120" s="19" t="str">
        <f>VLOOKUP(AC120,Data!$B:$AK,4,0)</f>
        <v>04/10/2025</v>
      </c>
      <c r="AG120" s="19" t="str">
        <f>VLOOKUP(AC120,Data!B:N,13,0)</f>
        <v>0104918404-002</v>
      </c>
      <c r="AH120" s="19" t="str">
        <f>IF(AG120="0104918404","WIN"&amp;L120,VLOOKUP(AG120,'mã win'!E:J,6,0))</f>
        <v>WIN-HNI-00-002</v>
      </c>
      <c r="AI120" s="19" t="str">
        <f>VLOOKUP(AG120,'mã win'!E:F,2,0)</f>
        <v>B</v>
      </c>
      <c r="AJ120" s="19" t="str">
        <f>VLOOKUP(Q120,'mã sp'!A:B,2,0)</f>
        <v>MNH250</v>
      </c>
      <c r="AK120" t="str">
        <f>VLOOKUP(AC120,Data!B:G,6,0)</f>
        <v>K25TTM</v>
      </c>
      <c r="AL120" t="str">
        <f t="shared" si="3"/>
        <v>4199 WM+ HNI Lưu Phái</v>
      </c>
    </row>
    <row r="121" spans="1:38" x14ac:dyDescent="0.25">
      <c r="A121">
        <v>16322</v>
      </c>
      <c r="B121" s="2">
        <v>9106023418</v>
      </c>
      <c r="C121" s="3">
        <v>45934</v>
      </c>
      <c r="D121" s="3">
        <v>45934</v>
      </c>
      <c r="E121" s="4">
        <v>45934.543328043997</v>
      </c>
      <c r="F121" s="2" t="s">
        <v>4971</v>
      </c>
      <c r="G121" s="3"/>
      <c r="H121" t="s">
        <v>3031</v>
      </c>
      <c r="I121" s="2" t="s">
        <v>3032</v>
      </c>
      <c r="J121" t="s">
        <v>3033</v>
      </c>
      <c r="K121" t="s">
        <v>3034</v>
      </c>
      <c r="L121" s="2" t="s">
        <v>3824</v>
      </c>
      <c r="M121" t="s">
        <v>3825</v>
      </c>
      <c r="N121" t="s">
        <v>3826</v>
      </c>
      <c r="O121">
        <v>10</v>
      </c>
      <c r="P121" s="2" t="s">
        <v>3047</v>
      </c>
      <c r="Q121" t="s">
        <v>3048</v>
      </c>
      <c r="R121" s="2" t="s">
        <v>3049</v>
      </c>
      <c r="S121" s="2" t="s">
        <v>3038</v>
      </c>
      <c r="T121">
        <v>60885</v>
      </c>
      <c r="U121">
        <v>1</v>
      </c>
      <c r="V121">
        <v>0</v>
      </c>
      <c r="W121" t="s">
        <v>3827</v>
      </c>
      <c r="Y121" s="3">
        <v>45934.5433269676</v>
      </c>
      <c r="AA121" t="s">
        <v>3039</v>
      </c>
      <c r="AB121" s="21">
        <v>9106023418</v>
      </c>
      <c r="AC121" s="19" t="str">
        <f>VLOOKUP($B121,Data!$A:$AK,34,0)</f>
        <v>9106023418-00062763</v>
      </c>
      <c r="AD121" s="19">
        <v>62763</v>
      </c>
      <c r="AE121" s="19" t="str">
        <f t="shared" si="2"/>
        <v>00062763</v>
      </c>
      <c r="AF121" s="19" t="str">
        <f>VLOOKUP(AC121,Data!$B:$AK,4,0)</f>
        <v>04/10/2025</v>
      </c>
      <c r="AG121" s="19" t="str">
        <f>VLOOKUP(AC121,Data!B:N,13,0)</f>
        <v>0104918404-024</v>
      </c>
      <c r="AH121" s="19" t="str">
        <f>IF(AG121="0104918404","WIN"&amp;L121,VLOOKUP(AG121,'mã win'!E:J,6,0))</f>
        <v>WIN-024</v>
      </c>
      <c r="AI121" s="19" t="str">
        <f>VLOOKUP(AG121,'mã win'!E:F,2,0)</f>
        <v>N</v>
      </c>
      <c r="AJ121" s="19" t="str">
        <f>VLOOKUP(Q121,'mã sp'!A:B,2,0)</f>
        <v>CC300</v>
      </c>
      <c r="AK121" t="str">
        <f>VLOOKUP(AC121,Data!B:G,6,0)</f>
        <v>K25TTM</v>
      </c>
      <c r="AL121" t="str">
        <f t="shared" si="3"/>
        <v>6034 WM+ BDG A-S-04 và A-S-05 EcoXuân</v>
      </c>
    </row>
    <row r="122" spans="1:38" x14ac:dyDescent="0.25">
      <c r="A122">
        <v>16323</v>
      </c>
      <c r="B122" s="2">
        <v>9106023418</v>
      </c>
      <c r="C122" s="3">
        <v>45934</v>
      </c>
      <c r="D122" s="3">
        <v>45934</v>
      </c>
      <c r="E122" s="4">
        <v>45934.543328043997</v>
      </c>
      <c r="F122" s="2" t="s">
        <v>4971</v>
      </c>
      <c r="G122" s="3"/>
      <c r="H122" t="s">
        <v>3031</v>
      </c>
      <c r="I122" s="2" t="s">
        <v>3032</v>
      </c>
      <c r="J122" t="s">
        <v>3033</v>
      </c>
      <c r="K122" t="s">
        <v>3034</v>
      </c>
      <c r="L122" s="2" t="s">
        <v>3824</v>
      </c>
      <c r="M122" t="s">
        <v>3825</v>
      </c>
      <c r="N122" t="s">
        <v>3826</v>
      </c>
      <c r="O122">
        <v>20</v>
      </c>
      <c r="P122" s="2" t="s">
        <v>3080</v>
      </c>
      <c r="Q122" t="s">
        <v>3081</v>
      </c>
      <c r="R122" s="2" t="s">
        <v>3082</v>
      </c>
      <c r="S122" s="2" t="s">
        <v>3038</v>
      </c>
      <c r="T122">
        <v>70950</v>
      </c>
      <c r="U122">
        <v>1</v>
      </c>
      <c r="V122">
        <v>0</v>
      </c>
      <c r="W122" t="s">
        <v>3827</v>
      </c>
      <c r="Y122" s="3">
        <v>45934.5433269676</v>
      </c>
      <c r="AA122" t="s">
        <v>3039</v>
      </c>
      <c r="AB122" s="21">
        <v>9106023418</v>
      </c>
      <c r="AC122" s="19" t="str">
        <f>VLOOKUP($B122,Data!$A:$AK,34,0)</f>
        <v>9106023418-00062763</v>
      </c>
      <c r="AD122" s="19">
        <v>62763</v>
      </c>
      <c r="AE122" s="19" t="str">
        <f t="shared" si="2"/>
        <v>00062763</v>
      </c>
      <c r="AF122" s="19" t="str">
        <f>VLOOKUP(AC122,Data!$B:$AK,4,0)</f>
        <v>04/10/2025</v>
      </c>
      <c r="AG122" s="19" t="str">
        <f>VLOOKUP(AC122,Data!B:N,13,0)</f>
        <v>0104918404-024</v>
      </c>
      <c r="AH122" s="19" t="str">
        <f>IF(AG122="0104918404","WIN"&amp;L122,VLOOKUP(AG122,'mã win'!E:J,6,0))</f>
        <v>WIN-024</v>
      </c>
      <c r="AI122" s="19" t="str">
        <f>VLOOKUP(AG122,'mã win'!E:F,2,0)</f>
        <v>N</v>
      </c>
      <c r="AJ122" s="19" t="str">
        <f>VLOOKUP(Q122,'mã sp'!A:B,2,0)</f>
        <v>CN300</v>
      </c>
      <c r="AK122" t="str">
        <f>VLOOKUP(AC122,Data!B:G,6,0)</f>
        <v>K25TTM</v>
      </c>
      <c r="AL122" t="str">
        <f t="shared" si="3"/>
        <v>6034 WM+ BDG A-S-04 và A-S-05 EcoXuân</v>
      </c>
    </row>
    <row r="123" spans="1:38" x14ac:dyDescent="0.25">
      <c r="A123">
        <v>16324</v>
      </c>
      <c r="B123" s="2">
        <v>9106023418</v>
      </c>
      <c r="C123" s="3">
        <v>45934</v>
      </c>
      <c r="D123" s="3">
        <v>45934</v>
      </c>
      <c r="E123" s="4">
        <v>45934.543328043997</v>
      </c>
      <c r="F123" s="2" t="s">
        <v>4971</v>
      </c>
      <c r="G123" s="3"/>
      <c r="H123" t="s">
        <v>3031</v>
      </c>
      <c r="I123" s="2" t="s">
        <v>3032</v>
      </c>
      <c r="J123" t="s">
        <v>3033</v>
      </c>
      <c r="K123" t="s">
        <v>3034</v>
      </c>
      <c r="L123" s="2" t="s">
        <v>3824</v>
      </c>
      <c r="M123" t="s">
        <v>3825</v>
      </c>
      <c r="N123" t="s">
        <v>3826</v>
      </c>
      <c r="O123">
        <v>30</v>
      </c>
      <c r="P123" s="2" t="s">
        <v>3035</v>
      </c>
      <c r="Q123" t="s">
        <v>4834</v>
      </c>
      <c r="R123" s="2" t="s">
        <v>3037</v>
      </c>
      <c r="S123" s="2" t="s">
        <v>3038</v>
      </c>
      <c r="T123">
        <v>111058</v>
      </c>
      <c r="U123">
        <v>1</v>
      </c>
      <c r="V123">
        <v>0</v>
      </c>
      <c r="W123" t="s">
        <v>3827</v>
      </c>
      <c r="Y123" s="3">
        <v>45934.5433269676</v>
      </c>
      <c r="AA123" t="s">
        <v>3039</v>
      </c>
      <c r="AB123" s="21">
        <v>9106023418</v>
      </c>
      <c r="AC123" s="19" t="str">
        <f>VLOOKUP($B123,Data!$A:$AK,34,0)</f>
        <v>9106023418-00062763</v>
      </c>
      <c r="AD123" s="19">
        <v>62763</v>
      </c>
      <c r="AE123" s="19" t="str">
        <f t="shared" si="2"/>
        <v>00062763</v>
      </c>
      <c r="AF123" s="19" t="str">
        <f>VLOOKUP(AC123,Data!$B:$AK,4,0)</f>
        <v>04/10/2025</v>
      </c>
      <c r="AG123" s="19" t="str">
        <f>VLOOKUP(AC123,Data!B:N,13,0)</f>
        <v>0104918404-024</v>
      </c>
      <c r="AH123" s="19" t="str">
        <f>IF(AG123="0104918404","WIN"&amp;L123,VLOOKUP(AG123,'mã win'!E:J,6,0))</f>
        <v>WIN-024</v>
      </c>
      <c r="AI123" s="19" t="str">
        <f>VLOOKUP(AG123,'mã win'!E:F,2,0)</f>
        <v>N</v>
      </c>
      <c r="AJ123" s="19" t="str">
        <f>VLOOKUP(Q123,'mã sp'!A:B,2,0)</f>
        <v>GM500</v>
      </c>
      <c r="AK123" t="str">
        <f>VLOOKUP(AC123,Data!B:G,6,0)</f>
        <v>K25TTM</v>
      </c>
      <c r="AL123" t="str">
        <f t="shared" si="3"/>
        <v>6034 WM+ BDG A-S-04 và A-S-05 EcoXuân</v>
      </c>
    </row>
    <row r="124" spans="1:38" x14ac:dyDescent="0.25">
      <c r="A124">
        <v>16325</v>
      </c>
      <c r="B124" s="2">
        <v>9106023418</v>
      </c>
      <c r="C124" s="3">
        <v>45934</v>
      </c>
      <c r="D124" s="3">
        <v>45934</v>
      </c>
      <c r="E124" s="4">
        <v>45934.543328043997</v>
      </c>
      <c r="F124" s="2" t="s">
        <v>4971</v>
      </c>
      <c r="G124" s="3"/>
      <c r="H124" t="s">
        <v>3031</v>
      </c>
      <c r="I124" s="2" t="s">
        <v>3032</v>
      </c>
      <c r="J124" t="s">
        <v>3033</v>
      </c>
      <c r="K124" t="s">
        <v>3034</v>
      </c>
      <c r="L124" s="2" t="s">
        <v>3824</v>
      </c>
      <c r="M124" t="s">
        <v>3825</v>
      </c>
      <c r="N124" t="s">
        <v>3826</v>
      </c>
      <c r="O124">
        <v>40</v>
      </c>
      <c r="P124" s="2" t="s">
        <v>3083</v>
      </c>
      <c r="Q124" t="s">
        <v>3084</v>
      </c>
      <c r="R124" s="2" t="s">
        <v>3085</v>
      </c>
      <c r="S124" s="2" t="s">
        <v>3038</v>
      </c>
      <c r="T124">
        <v>111606</v>
      </c>
      <c r="U124">
        <v>2</v>
      </c>
      <c r="V124">
        <v>0</v>
      </c>
      <c r="W124" t="s">
        <v>3827</v>
      </c>
      <c r="Y124" s="3">
        <v>45934.5433269676</v>
      </c>
      <c r="AA124" t="s">
        <v>3039</v>
      </c>
      <c r="AB124" s="21">
        <v>9106023418</v>
      </c>
      <c r="AC124" s="19" t="str">
        <f>VLOOKUP($B124,Data!$A:$AK,34,0)</f>
        <v>9106023418-00062763</v>
      </c>
      <c r="AD124" s="19">
        <v>62763</v>
      </c>
      <c r="AE124" s="19" t="str">
        <f t="shared" si="2"/>
        <v>00062763</v>
      </c>
      <c r="AF124" s="19" t="str">
        <f>VLOOKUP(AC124,Data!$B:$AK,4,0)</f>
        <v>04/10/2025</v>
      </c>
      <c r="AG124" s="19" t="str">
        <f>VLOOKUP(AC124,Data!B:N,13,0)</f>
        <v>0104918404-024</v>
      </c>
      <c r="AH124" s="19" t="str">
        <f>IF(AG124="0104918404","WIN"&amp;L124,VLOOKUP(AG124,'mã win'!E:J,6,0))</f>
        <v>WIN-024</v>
      </c>
      <c r="AI124" s="19" t="str">
        <f>VLOOKUP(AG124,'mã win'!E:F,2,0)</f>
        <v>N</v>
      </c>
      <c r="AJ124" s="19" t="str">
        <f>VLOOKUP(Q124,'mã sp'!A:B,2,0)</f>
        <v>GXD500</v>
      </c>
      <c r="AK124" t="str">
        <f>VLOOKUP(AC124,Data!B:G,6,0)</f>
        <v>K25TTM</v>
      </c>
      <c r="AL124" t="str">
        <f t="shared" si="3"/>
        <v>6034 WM+ BDG A-S-04 và A-S-05 EcoXuân</v>
      </c>
    </row>
    <row r="125" spans="1:38" x14ac:dyDescent="0.25">
      <c r="A125">
        <v>16326</v>
      </c>
      <c r="B125" s="2">
        <v>9106023418</v>
      </c>
      <c r="C125" s="3">
        <v>45934</v>
      </c>
      <c r="D125" s="3">
        <v>45934</v>
      </c>
      <c r="E125" s="4">
        <v>45934.543328043997</v>
      </c>
      <c r="F125" s="2" t="s">
        <v>4971</v>
      </c>
      <c r="G125" s="3"/>
      <c r="H125" t="s">
        <v>3031</v>
      </c>
      <c r="I125" s="2" t="s">
        <v>3032</v>
      </c>
      <c r="J125" t="s">
        <v>3033</v>
      </c>
      <c r="K125" t="s">
        <v>3034</v>
      </c>
      <c r="L125" s="2" t="s">
        <v>3824</v>
      </c>
      <c r="M125" t="s">
        <v>3825</v>
      </c>
      <c r="N125" t="s">
        <v>3826</v>
      </c>
      <c r="O125">
        <v>50</v>
      </c>
      <c r="P125" s="2" t="s">
        <v>3063</v>
      </c>
      <c r="Q125" t="s">
        <v>4891</v>
      </c>
      <c r="R125" s="2" t="s">
        <v>3065</v>
      </c>
      <c r="S125" s="2" t="s">
        <v>3038</v>
      </c>
      <c r="T125">
        <v>73431</v>
      </c>
      <c r="U125">
        <v>1</v>
      </c>
      <c r="V125">
        <v>0</v>
      </c>
      <c r="W125" t="s">
        <v>3827</v>
      </c>
      <c r="Y125" s="3">
        <v>45934.5433269676</v>
      </c>
      <c r="AA125" t="s">
        <v>3039</v>
      </c>
      <c r="AB125" s="21">
        <v>9106023418</v>
      </c>
      <c r="AC125" s="19" t="str">
        <f>VLOOKUP($B125,Data!$A:$AK,34,0)</f>
        <v>9106023418-00062763</v>
      </c>
      <c r="AD125" s="19">
        <v>62763</v>
      </c>
      <c r="AE125" s="19" t="str">
        <f t="shared" si="2"/>
        <v>00062763</v>
      </c>
      <c r="AF125" s="19" t="str">
        <f>VLOOKUP(AC125,Data!$B:$AK,4,0)</f>
        <v>04/10/2025</v>
      </c>
      <c r="AG125" s="19" t="str">
        <f>VLOOKUP(AC125,Data!B:N,13,0)</f>
        <v>0104918404-024</v>
      </c>
      <c r="AH125" s="19" t="str">
        <f>IF(AG125="0104918404","WIN"&amp;L125,VLOOKUP(AG125,'mã win'!E:J,6,0))</f>
        <v>WIN-024</v>
      </c>
      <c r="AI125" s="19" t="str">
        <f>VLOOKUP(AG125,'mã win'!E:F,2,0)</f>
        <v>N</v>
      </c>
      <c r="AJ125" s="19" t="str">
        <f>VLOOKUP(Q125,'mã sp'!A:B,2,0)</f>
        <v>CGM300</v>
      </c>
      <c r="AK125" t="str">
        <f>VLOOKUP(AC125,Data!B:G,6,0)</f>
        <v>K25TTM</v>
      </c>
      <c r="AL125" t="str">
        <f t="shared" si="3"/>
        <v>6034 WM+ BDG A-S-04 và A-S-05 EcoXuân</v>
      </c>
    </row>
    <row r="126" spans="1:38" x14ac:dyDescent="0.25">
      <c r="A126">
        <v>16327</v>
      </c>
      <c r="B126" s="2">
        <v>9106023418</v>
      </c>
      <c r="C126" s="3">
        <v>45934</v>
      </c>
      <c r="D126" s="3">
        <v>45934</v>
      </c>
      <c r="E126" s="4">
        <v>45934.543328043997</v>
      </c>
      <c r="F126" s="2" t="s">
        <v>4971</v>
      </c>
      <c r="G126" s="3"/>
      <c r="H126" t="s">
        <v>3031</v>
      </c>
      <c r="I126" s="2" t="s">
        <v>3032</v>
      </c>
      <c r="J126" t="s">
        <v>3033</v>
      </c>
      <c r="K126" t="s">
        <v>3034</v>
      </c>
      <c r="L126" s="2" t="s">
        <v>3824</v>
      </c>
      <c r="M126" t="s">
        <v>3825</v>
      </c>
      <c r="N126" t="s">
        <v>3826</v>
      </c>
      <c r="O126">
        <v>60</v>
      </c>
      <c r="P126" s="2" t="s">
        <v>3072</v>
      </c>
      <c r="Q126" t="s">
        <v>3073</v>
      </c>
      <c r="R126" s="2" t="s">
        <v>3074</v>
      </c>
      <c r="S126" s="2" t="s">
        <v>3038</v>
      </c>
      <c r="T126">
        <v>49500</v>
      </c>
      <c r="U126">
        <v>1</v>
      </c>
      <c r="V126">
        <v>0</v>
      </c>
      <c r="W126" t="s">
        <v>3827</v>
      </c>
      <c r="Y126" s="3">
        <v>45934.5433269676</v>
      </c>
      <c r="AA126" t="s">
        <v>3039</v>
      </c>
      <c r="AB126" s="21">
        <v>9106023418</v>
      </c>
      <c r="AC126" s="19" t="str">
        <f>VLOOKUP($B126,Data!$A:$AK,34,0)</f>
        <v>9106023418-00062763</v>
      </c>
      <c r="AD126" s="19">
        <v>62763</v>
      </c>
      <c r="AE126" s="19" t="str">
        <f t="shared" si="2"/>
        <v>00062763</v>
      </c>
      <c r="AF126" s="19" t="str">
        <f>VLOOKUP(AC126,Data!$B:$AK,4,0)</f>
        <v>04/10/2025</v>
      </c>
      <c r="AG126" s="19" t="str">
        <f>VLOOKUP(AC126,Data!B:N,13,0)</f>
        <v>0104918404-024</v>
      </c>
      <c r="AH126" s="19" t="str">
        <f>IF(AG126="0104918404","WIN"&amp;L126,VLOOKUP(AG126,'mã win'!E:J,6,0))</f>
        <v>WIN-024</v>
      </c>
      <c r="AI126" s="19" t="str">
        <f>VLOOKUP(AG126,'mã win'!E:F,2,0)</f>
        <v>N</v>
      </c>
      <c r="AJ126" s="19" t="str">
        <f>VLOOKUP(Q126,'mã sp'!A:B,2,0)</f>
        <v>GL250</v>
      </c>
      <c r="AK126" t="str">
        <f>VLOOKUP(AC126,Data!B:G,6,0)</f>
        <v>K25TTM</v>
      </c>
      <c r="AL126" t="str">
        <f t="shared" si="3"/>
        <v>6034 WM+ BDG A-S-04 và A-S-05 EcoXuân</v>
      </c>
    </row>
    <row r="127" spans="1:38" x14ac:dyDescent="0.25">
      <c r="A127">
        <v>16328</v>
      </c>
      <c r="B127" s="2">
        <v>9106023394</v>
      </c>
      <c r="C127" s="3">
        <v>45934</v>
      </c>
      <c r="D127" s="3">
        <v>45934</v>
      </c>
      <c r="E127" s="4">
        <v>45934.546835266199</v>
      </c>
      <c r="F127" s="2" t="s">
        <v>4972</v>
      </c>
      <c r="G127" s="3"/>
      <c r="H127" t="s">
        <v>3031</v>
      </c>
      <c r="I127" s="2" t="s">
        <v>3032</v>
      </c>
      <c r="J127" t="s">
        <v>3033</v>
      </c>
      <c r="K127" t="s">
        <v>3034</v>
      </c>
      <c r="L127" s="2" t="s">
        <v>4709</v>
      </c>
      <c r="M127" t="s">
        <v>4710</v>
      </c>
      <c r="N127" t="s">
        <v>4711</v>
      </c>
      <c r="O127">
        <v>10</v>
      </c>
      <c r="P127" s="2" t="s">
        <v>3054</v>
      </c>
      <c r="Q127" t="s">
        <v>3055</v>
      </c>
      <c r="R127" s="2" t="s">
        <v>3056</v>
      </c>
      <c r="S127" s="2" t="s">
        <v>3038</v>
      </c>
      <c r="T127">
        <v>46000</v>
      </c>
      <c r="U127">
        <v>4</v>
      </c>
      <c r="V127">
        <v>0</v>
      </c>
      <c r="W127" t="s">
        <v>4710</v>
      </c>
      <c r="Y127" s="3">
        <v>45934.546833911998</v>
      </c>
      <c r="AA127" t="s">
        <v>3039</v>
      </c>
      <c r="AB127" s="21">
        <v>9106023394</v>
      </c>
      <c r="AC127" s="19" t="str">
        <f>VLOOKUP($B127,Data!$A:$AK,34,0)</f>
        <v>9106023394-00036923</v>
      </c>
      <c r="AD127" s="19">
        <v>36923</v>
      </c>
      <c r="AE127" s="19" t="str">
        <f t="shared" si="2"/>
        <v>00036923</v>
      </c>
      <c r="AF127" s="19" t="str">
        <f>VLOOKUP(AC127,Data!$B:$AK,4,0)</f>
        <v>04/10/2025</v>
      </c>
      <c r="AG127" s="19" t="str">
        <f>VLOOKUP(AC127,Data!B:N,13,0)</f>
        <v>0104918404-058</v>
      </c>
      <c r="AH127" s="19" t="str">
        <f>IF(AG127="0104918404","WIN"&amp;L127,VLOOKUP(AG127,'mã win'!E:J,6,0))</f>
        <v>WIN-058</v>
      </c>
      <c r="AI127" s="19" t="str">
        <f>VLOOKUP(AG127,'mã win'!E:F,2,0)</f>
        <v>B</v>
      </c>
      <c r="AJ127" s="19" t="str">
        <f>VLOOKUP(Q127,'mã sp'!A:B,2,0)</f>
        <v>MNH250</v>
      </c>
      <c r="AK127" t="str">
        <f>VLOOKUP(AC127,Data!B:G,6,0)</f>
        <v>K25TTM</v>
      </c>
      <c r="AL127" t="str">
        <f t="shared" si="3"/>
        <v>2BH1 WM+ NAN 129 Mai Lão Bạng</v>
      </c>
    </row>
    <row r="128" spans="1:38" x14ac:dyDescent="0.25">
      <c r="A128">
        <v>16329</v>
      </c>
      <c r="B128" s="2">
        <v>9106023424</v>
      </c>
      <c r="C128" s="3">
        <v>45934</v>
      </c>
      <c r="D128" s="3">
        <v>45934</v>
      </c>
      <c r="E128" s="4">
        <v>45934.550287418999</v>
      </c>
      <c r="F128" s="2" t="s">
        <v>4973</v>
      </c>
      <c r="G128" s="3"/>
      <c r="H128" t="s">
        <v>3031</v>
      </c>
      <c r="I128" s="2" t="s">
        <v>3032</v>
      </c>
      <c r="J128" t="s">
        <v>3033</v>
      </c>
      <c r="K128" t="s">
        <v>3034</v>
      </c>
      <c r="L128" s="2" t="s">
        <v>3231</v>
      </c>
      <c r="M128" t="s">
        <v>3232</v>
      </c>
      <c r="N128" t="s">
        <v>3233</v>
      </c>
      <c r="O128">
        <v>10</v>
      </c>
      <c r="P128" s="2" t="s">
        <v>3072</v>
      </c>
      <c r="Q128" t="s">
        <v>3073</v>
      </c>
      <c r="R128" s="2" t="s">
        <v>3074</v>
      </c>
      <c r="S128" s="2" t="s">
        <v>3038</v>
      </c>
      <c r="T128">
        <v>49500</v>
      </c>
      <c r="U128">
        <v>2</v>
      </c>
      <c r="V128">
        <v>0</v>
      </c>
      <c r="W128" t="s">
        <v>3232</v>
      </c>
      <c r="X128" t="s">
        <v>3234</v>
      </c>
      <c r="Y128" s="3">
        <v>45934.550285995399</v>
      </c>
      <c r="AA128" t="s">
        <v>3039</v>
      </c>
      <c r="AB128" s="21">
        <v>9106023424</v>
      </c>
      <c r="AC128" s="19" t="str">
        <f>VLOOKUP($B128,Data!$A:$AK,34,0)</f>
        <v>9106023424-00006322</v>
      </c>
      <c r="AD128" s="19">
        <v>6322</v>
      </c>
      <c r="AE128" s="19" t="str">
        <f t="shared" si="2"/>
        <v>00006322</v>
      </c>
      <c r="AF128" s="19" t="str">
        <f>VLOOKUP(AC128,Data!$B:$AK,4,0)</f>
        <v>04/10/2025</v>
      </c>
      <c r="AG128" s="19" t="str">
        <f>VLOOKUP(AC128,Data!B:N,13,0)</f>
        <v>0104918404-057</v>
      </c>
      <c r="AH128" s="19" t="str">
        <f>IF(AG128="0104918404","WIN"&amp;L128,VLOOKUP(AG128,'mã win'!E:J,6,0))</f>
        <v>WIN-057</v>
      </c>
      <c r="AI128" s="19" t="str">
        <f>VLOOKUP(AG128,'mã win'!E:F,2,0)</f>
        <v>N</v>
      </c>
      <c r="AJ128" s="19" t="str">
        <f>VLOOKUP(Q128,'mã sp'!A:B,2,0)</f>
        <v>GL250</v>
      </c>
      <c r="AK128" t="str">
        <f>VLOOKUP(AC128,Data!B:G,6,0)</f>
        <v>K25TTM</v>
      </c>
      <c r="AL128" t="str">
        <f t="shared" si="3"/>
        <v>4932 WM+ KGG 37 đường 3/2</v>
      </c>
    </row>
    <row r="129" spans="1:38" x14ac:dyDescent="0.25">
      <c r="A129">
        <v>16330</v>
      </c>
      <c r="B129" s="2">
        <v>9106023512</v>
      </c>
      <c r="C129" s="3">
        <v>45934</v>
      </c>
      <c r="D129" s="3">
        <v>45939</v>
      </c>
      <c r="E129" s="4">
        <v>45934.558813194402</v>
      </c>
      <c r="F129" s="2" t="s">
        <v>4974</v>
      </c>
      <c r="G129" s="3"/>
      <c r="H129" t="s">
        <v>3031</v>
      </c>
      <c r="I129" s="2" t="s">
        <v>3032</v>
      </c>
      <c r="J129" t="s">
        <v>3033</v>
      </c>
      <c r="K129" t="s">
        <v>3034</v>
      </c>
      <c r="L129" s="2" t="s">
        <v>4404</v>
      </c>
      <c r="M129" t="s">
        <v>4405</v>
      </c>
      <c r="N129" t="s">
        <v>4406</v>
      </c>
      <c r="O129">
        <v>10</v>
      </c>
      <c r="P129" s="2" t="s">
        <v>3035</v>
      </c>
      <c r="Q129" t="s">
        <v>4834</v>
      </c>
      <c r="R129" s="2" t="s">
        <v>3037</v>
      </c>
      <c r="S129" s="2" t="s">
        <v>3038</v>
      </c>
      <c r="T129">
        <v>111058</v>
      </c>
      <c r="U129">
        <v>4</v>
      </c>
      <c r="V129">
        <v>0</v>
      </c>
      <c r="W129" t="s">
        <v>4405</v>
      </c>
      <c r="Y129" s="3">
        <v>45934.5588118866</v>
      </c>
      <c r="AA129" t="s">
        <v>3039</v>
      </c>
      <c r="AB129" s="21">
        <v>9106023512</v>
      </c>
      <c r="AC129" s="19" t="str">
        <f>VLOOKUP($B129,Data!$A:$AK,34,0)</f>
        <v>9106023512-00475413</v>
      </c>
      <c r="AD129" s="19">
        <v>475413</v>
      </c>
      <c r="AE129" s="19" t="str">
        <f t="shared" si="2"/>
        <v>00475413</v>
      </c>
      <c r="AF129" s="19" t="str">
        <f>VLOOKUP(AC129,Data!$B:$AK,4,0)</f>
        <v>04/10/2025</v>
      </c>
      <c r="AG129" s="19" t="str">
        <f>VLOOKUP(AC129,Data!B:N,13,0)</f>
        <v>0104918404-002</v>
      </c>
      <c r="AH129" s="19" t="str">
        <f>IF(AG129="0104918404","WIN"&amp;L129,VLOOKUP(AG129,'mã win'!E:J,6,0))</f>
        <v>WIN-HNI-00-002</v>
      </c>
      <c r="AI129" s="19" t="str">
        <f>VLOOKUP(AG129,'mã win'!E:F,2,0)</f>
        <v>B</v>
      </c>
      <c r="AJ129" s="19" t="str">
        <f>VLOOKUP(Q129,'mã sp'!A:B,2,0)</f>
        <v>GM500</v>
      </c>
      <c r="AK129" t="str">
        <f>VLOOKUP(AC129,Data!B:G,6,0)</f>
        <v>K25TTM</v>
      </c>
      <c r="AL129" t="str">
        <f t="shared" si="3"/>
        <v>2ASS WM+ HNI Thôn 7, Ngọc Tảo</v>
      </c>
    </row>
    <row r="130" spans="1:38" x14ac:dyDescent="0.25">
      <c r="A130">
        <v>16331</v>
      </c>
      <c r="B130" s="2">
        <v>9106023492</v>
      </c>
      <c r="C130" s="3">
        <v>45934</v>
      </c>
      <c r="D130" s="3">
        <v>45939</v>
      </c>
      <c r="E130" s="4">
        <v>45934.559020173598</v>
      </c>
      <c r="F130" s="2" t="s">
        <v>4975</v>
      </c>
      <c r="G130" s="3"/>
      <c r="H130" t="s">
        <v>3031</v>
      </c>
      <c r="I130" s="2" t="s">
        <v>3032</v>
      </c>
      <c r="J130" t="s">
        <v>3033</v>
      </c>
      <c r="K130" t="s">
        <v>3034</v>
      </c>
      <c r="L130" s="2" t="s">
        <v>3686</v>
      </c>
      <c r="M130" t="s">
        <v>3687</v>
      </c>
      <c r="N130" t="s">
        <v>3688</v>
      </c>
      <c r="O130">
        <v>10</v>
      </c>
      <c r="P130" s="2" t="s">
        <v>3035</v>
      </c>
      <c r="Q130" t="s">
        <v>4834</v>
      </c>
      <c r="R130" s="2" t="s">
        <v>3037</v>
      </c>
      <c r="S130" s="2" t="s">
        <v>3038</v>
      </c>
      <c r="T130">
        <v>111058</v>
      </c>
      <c r="U130">
        <v>1</v>
      </c>
      <c r="V130">
        <v>0</v>
      </c>
      <c r="W130" t="s">
        <v>3687</v>
      </c>
      <c r="X130" t="s">
        <v>3046</v>
      </c>
      <c r="Y130" s="3">
        <v>45934.559018634303</v>
      </c>
      <c r="AA130" t="s">
        <v>3039</v>
      </c>
      <c r="AB130" s="21">
        <v>9106023492</v>
      </c>
      <c r="AC130" s="19" t="str">
        <f>VLOOKUP($B130,Data!$A:$AK,34,0)</f>
        <v>9106023492-00475404</v>
      </c>
      <c r="AD130" s="19">
        <v>475404</v>
      </c>
      <c r="AE130" s="19" t="str">
        <f t="shared" si="2"/>
        <v>00475404</v>
      </c>
      <c r="AF130" s="19" t="str">
        <f>VLOOKUP(AC130,Data!$B:$AK,4,0)</f>
        <v>04/10/2025</v>
      </c>
      <c r="AG130" s="19" t="str">
        <f>VLOOKUP(AC130,Data!B:N,13,0)</f>
        <v>0104918404-002</v>
      </c>
      <c r="AH130" s="19" t="str">
        <f>IF(AG130="0104918404","WIN"&amp;L130,VLOOKUP(AG130,'mã win'!E:J,6,0))</f>
        <v>WIN-HNI-00-002</v>
      </c>
      <c r="AI130" s="19" t="str">
        <f>VLOOKUP(AG130,'mã win'!E:F,2,0)</f>
        <v>B</v>
      </c>
      <c r="AJ130" s="19" t="str">
        <f>VLOOKUP(Q130,'mã sp'!A:B,2,0)</f>
        <v>GM500</v>
      </c>
      <c r="AK130" t="str">
        <f>VLOOKUP(AC130,Data!B:G,6,0)</f>
        <v>K25TTM</v>
      </c>
      <c r="AL130" t="str">
        <f t="shared" si="3"/>
        <v>5342 WM+ HNI 8 Trương Công Giai</v>
      </c>
    </row>
    <row r="131" spans="1:38" x14ac:dyDescent="0.25">
      <c r="A131">
        <v>16332</v>
      </c>
      <c r="B131" s="2">
        <v>9106023519</v>
      </c>
      <c r="C131" s="3">
        <v>45934</v>
      </c>
      <c r="D131" s="3">
        <v>45939</v>
      </c>
      <c r="E131" s="4">
        <v>45934.559157210701</v>
      </c>
      <c r="F131" s="2" t="s">
        <v>4976</v>
      </c>
      <c r="G131" s="3"/>
      <c r="H131" t="s">
        <v>3031</v>
      </c>
      <c r="I131" s="2" t="s">
        <v>3032</v>
      </c>
      <c r="J131" t="s">
        <v>3033</v>
      </c>
      <c r="K131" t="s">
        <v>3034</v>
      </c>
      <c r="L131" s="2" t="s">
        <v>4659</v>
      </c>
      <c r="M131" t="s">
        <v>4660</v>
      </c>
      <c r="N131" t="s">
        <v>4661</v>
      </c>
      <c r="O131">
        <v>10</v>
      </c>
      <c r="P131" s="2" t="s">
        <v>3035</v>
      </c>
      <c r="Q131" t="s">
        <v>4834</v>
      </c>
      <c r="R131" s="2" t="s">
        <v>3037</v>
      </c>
      <c r="S131" s="2" t="s">
        <v>3038</v>
      </c>
      <c r="T131">
        <v>111058</v>
      </c>
      <c r="U131">
        <v>3</v>
      </c>
      <c r="V131">
        <v>0</v>
      </c>
      <c r="W131" t="s">
        <v>4662</v>
      </c>
      <c r="X131" t="s">
        <v>4663</v>
      </c>
      <c r="Y131" s="3">
        <v>45934.559155868097</v>
      </c>
      <c r="Z131" t="s">
        <v>4977</v>
      </c>
      <c r="AA131" t="s">
        <v>3039</v>
      </c>
      <c r="AB131" s="21">
        <v>9106023519</v>
      </c>
      <c r="AC131" s="19" t="str">
        <f>VLOOKUP($B131,Data!$A:$AK,34,0)</f>
        <v>9106023519-00014724</v>
      </c>
      <c r="AD131" s="19">
        <v>14724</v>
      </c>
      <c r="AE131" s="19" t="str">
        <f t="shared" ref="AE131:AE194" si="4">TEXT(AD131,"00000000")</f>
        <v>00014724</v>
      </c>
      <c r="AF131" s="19" t="str">
        <f>VLOOKUP(AC131,Data!$B:$AK,4,0)</f>
        <v>04/10/2025</v>
      </c>
      <c r="AG131" s="19" t="str">
        <f>VLOOKUP(AC131,Data!B:N,13,0)</f>
        <v>0104918404-047</v>
      </c>
      <c r="AH131" s="19" t="str">
        <f>IF(AG131="0104918404","WIN"&amp;L131,VLOOKUP(AG131,'mã win'!E:J,6,0))</f>
        <v>WIN-047</v>
      </c>
      <c r="AI131" s="19" t="str">
        <f>VLOOKUP(AG131,'mã win'!E:F,2,0)</f>
        <v>N</v>
      </c>
      <c r="AJ131" s="19" t="str">
        <f>VLOOKUP(Q131,'mã sp'!A:B,2,0)</f>
        <v>GM500</v>
      </c>
      <c r="AK131" t="str">
        <f>VLOOKUP(AC131,Data!B:G,6,0)</f>
        <v>K25TTM</v>
      </c>
      <c r="AL131" t="str">
        <f t="shared" ref="AL131:AL194" si="5">L131&amp;" "&amp;M131</f>
        <v>6426 WM+ VTU TR4, Tầng trệt, CC 18 Tầng</v>
      </c>
    </row>
    <row r="132" spans="1:38" x14ac:dyDescent="0.25">
      <c r="A132">
        <v>16333</v>
      </c>
      <c r="B132" s="2">
        <v>9106023519</v>
      </c>
      <c r="C132" s="3">
        <v>45934</v>
      </c>
      <c r="D132" s="3">
        <v>45939</v>
      </c>
      <c r="E132" s="4">
        <v>45934.559157210701</v>
      </c>
      <c r="F132" s="2" t="s">
        <v>4976</v>
      </c>
      <c r="G132" s="3"/>
      <c r="H132" t="s">
        <v>3031</v>
      </c>
      <c r="I132" s="2" t="s">
        <v>3032</v>
      </c>
      <c r="J132" t="s">
        <v>3033</v>
      </c>
      <c r="K132" t="s">
        <v>3034</v>
      </c>
      <c r="L132" s="2" t="s">
        <v>4659</v>
      </c>
      <c r="M132" t="s">
        <v>4660</v>
      </c>
      <c r="N132" t="s">
        <v>4661</v>
      </c>
      <c r="O132">
        <v>20</v>
      </c>
      <c r="P132" s="2" t="s">
        <v>3080</v>
      </c>
      <c r="Q132" t="s">
        <v>3081</v>
      </c>
      <c r="R132" s="2" t="s">
        <v>3082</v>
      </c>
      <c r="S132" s="2" t="s">
        <v>3038</v>
      </c>
      <c r="T132">
        <v>70950</v>
      </c>
      <c r="U132">
        <v>3</v>
      </c>
      <c r="V132">
        <v>0</v>
      </c>
      <c r="W132" t="s">
        <v>4662</v>
      </c>
      <c r="X132" t="s">
        <v>4663</v>
      </c>
      <c r="Y132" s="3">
        <v>45934.559155868097</v>
      </c>
      <c r="Z132" t="s">
        <v>4977</v>
      </c>
      <c r="AA132" t="s">
        <v>3039</v>
      </c>
      <c r="AB132" s="21">
        <v>9106023519</v>
      </c>
      <c r="AC132" s="19" t="str">
        <f>VLOOKUP($B132,Data!$A:$AK,34,0)</f>
        <v>9106023519-00014724</v>
      </c>
      <c r="AD132" s="19">
        <v>14724</v>
      </c>
      <c r="AE132" s="19" t="str">
        <f t="shared" si="4"/>
        <v>00014724</v>
      </c>
      <c r="AF132" s="19" t="str">
        <f>VLOOKUP(AC132,Data!$B:$AK,4,0)</f>
        <v>04/10/2025</v>
      </c>
      <c r="AG132" s="19" t="str">
        <f>VLOOKUP(AC132,Data!B:N,13,0)</f>
        <v>0104918404-047</v>
      </c>
      <c r="AH132" s="19" t="str">
        <f>IF(AG132="0104918404","WIN"&amp;L132,VLOOKUP(AG132,'mã win'!E:J,6,0))</f>
        <v>WIN-047</v>
      </c>
      <c r="AI132" s="19" t="str">
        <f>VLOOKUP(AG132,'mã win'!E:F,2,0)</f>
        <v>N</v>
      </c>
      <c r="AJ132" s="19" t="str">
        <f>VLOOKUP(Q132,'mã sp'!A:B,2,0)</f>
        <v>CN300</v>
      </c>
      <c r="AK132" t="str">
        <f>VLOOKUP(AC132,Data!B:G,6,0)</f>
        <v>K25TTM</v>
      </c>
      <c r="AL132" t="str">
        <f t="shared" si="5"/>
        <v>6426 WM+ VTU TR4, Tầng trệt, CC 18 Tầng</v>
      </c>
    </row>
    <row r="133" spans="1:38" x14ac:dyDescent="0.25">
      <c r="A133">
        <v>16334</v>
      </c>
      <c r="B133" s="2">
        <v>9106023514</v>
      </c>
      <c r="C133" s="3">
        <v>45934</v>
      </c>
      <c r="D133" s="3">
        <v>45934</v>
      </c>
      <c r="E133" s="4">
        <v>45934.559887650503</v>
      </c>
      <c r="F133" s="2" t="s">
        <v>4978</v>
      </c>
      <c r="G133" s="3"/>
      <c r="H133" t="s">
        <v>3031</v>
      </c>
      <c r="I133" s="2" t="s">
        <v>3032</v>
      </c>
      <c r="J133" t="s">
        <v>3033</v>
      </c>
      <c r="K133" t="s">
        <v>3034</v>
      </c>
      <c r="L133" s="2" t="s">
        <v>4404</v>
      </c>
      <c r="M133" t="s">
        <v>4405</v>
      </c>
      <c r="N133" t="s">
        <v>4406</v>
      </c>
      <c r="O133">
        <v>10</v>
      </c>
      <c r="P133" s="2" t="s">
        <v>3054</v>
      </c>
      <c r="Q133" t="s">
        <v>3055</v>
      </c>
      <c r="R133" s="2" t="s">
        <v>3056</v>
      </c>
      <c r="S133" s="2" t="s">
        <v>3038</v>
      </c>
      <c r="T133">
        <v>46000</v>
      </c>
      <c r="U133">
        <v>2</v>
      </c>
      <c r="V133">
        <v>0</v>
      </c>
      <c r="W133" t="s">
        <v>4405</v>
      </c>
      <c r="Y133" s="3">
        <v>45934.559886192103</v>
      </c>
      <c r="AA133" t="s">
        <v>3039</v>
      </c>
      <c r="AB133" s="21">
        <v>9106023514</v>
      </c>
      <c r="AC133" s="19" t="str">
        <f>VLOOKUP($B133,Data!$A:$AK,34,0)</f>
        <v>9106023514-00475414</v>
      </c>
      <c r="AD133" s="19">
        <v>475414</v>
      </c>
      <c r="AE133" s="19" t="str">
        <f t="shared" si="4"/>
        <v>00475414</v>
      </c>
      <c r="AF133" s="19" t="str">
        <f>VLOOKUP(AC133,Data!$B:$AK,4,0)</f>
        <v>04/10/2025</v>
      </c>
      <c r="AG133" s="19" t="str">
        <f>VLOOKUP(AC133,Data!B:N,13,0)</f>
        <v>0104918404-002</v>
      </c>
      <c r="AH133" s="19" t="str">
        <f>IF(AG133="0104918404","WIN"&amp;L133,VLOOKUP(AG133,'mã win'!E:J,6,0))</f>
        <v>WIN-HNI-00-002</v>
      </c>
      <c r="AI133" s="19" t="str">
        <f>VLOOKUP(AG133,'mã win'!E:F,2,0)</f>
        <v>B</v>
      </c>
      <c r="AJ133" s="19" t="str">
        <f>VLOOKUP(Q133,'mã sp'!A:B,2,0)</f>
        <v>MNH250</v>
      </c>
      <c r="AK133" t="str">
        <f>VLOOKUP(AC133,Data!B:G,6,0)</f>
        <v>K25TTM</v>
      </c>
      <c r="AL133" t="str">
        <f t="shared" si="5"/>
        <v>2ASS WM+ HNI Thôn 7, Ngọc Tảo</v>
      </c>
    </row>
    <row r="134" spans="1:38" x14ac:dyDescent="0.25">
      <c r="A134">
        <v>16335</v>
      </c>
      <c r="B134" s="2">
        <v>9106023514</v>
      </c>
      <c r="C134" s="3">
        <v>45934</v>
      </c>
      <c r="D134" s="3">
        <v>45934</v>
      </c>
      <c r="E134" s="4">
        <v>45934.559887650503</v>
      </c>
      <c r="F134" s="2" t="s">
        <v>4978</v>
      </c>
      <c r="G134" s="3"/>
      <c r="H134" t="s">
        <v>3031</v>
      </c>
      <c r="I134" s="2" t="s">
        <v>3032</v>
      </c>
      <c r="J134" t="s">
        <v>3033</v>
      </c>
      <c r="K134" t="s">
        <v>3034</v>
      </c>
      <c r="L134" s="2" t="s">
        <v>4404</v>
      </c>
      <c r="M134" t="s">
        <v>4405</v>
      </c>
      <c r="N134" t="s">
        <v>4406</v>
      </c>
      <c r="O134">
        <v>20</v>
      </c>
      <c r="P134" s="2" t="s">
        <v>3063</v>
      </c>
      <c r="Q134" t="s">
        <v>4891</v>
      </c>
      <c r="R134" s="2" t="s">
        <v>3065</v>
      </c>
      <c r="S134" s="2" t="s">
        <v>3038</v>
      </c>
      <c r="T134">
        <v>73431</v>
      </c>
      <c r="U134">
        <v>2</v>
      </c>
      <c r="V134">
        <v>0</v>
      </c>
      <c r="W134" t="s">
        <v>4405</v>
      </c>
      <c r="Y134" s="3">
        <v>45934.559886192103</v>
      </c>
      <c r="AA134" t="s">
        <v>3039</v>
      </c>
      <c r="AB134" s="21">
        <v>9106023514</v>
      </c>
      <c r="AC134" s="19" t="str">
        <f>VLOOKUP($B134,Data!$A:$AK,34,0)</f>
        <v>9106023514-00475414</v>
      </c>
      <c r="AD134" s="19">
        <v>475414</v>
      </c>
      <c r="AE134" s="19" t="str">
        <f t="shared" si="4"/>
        <v>00475414</v>
      </c>
      <c r="AF134" s="19" t="str">
        <f>VLOOKUP(AC134,Data!$B:$AK,4,0)</f>
        <v>04/10/2025</v>
      </c>
      <c r="AG134" s="19" t="str">
        <f>VLOOKUP(AC134,Data!B:N,13,0)</f>
        <v>0104918404-002</v>
      </c>
      <c r="AH134" s="19" t="str">
        <f>IF(AG134="0104918404","WIN"&amp;L134,VLOOKUP(AG134,'mã win'!E:J,6,0))</f>
        <v>WIN-HNI-00-002</v>
      </c>
      <c r="AI134" s="19" t="str">
        <f>VLOOKUP(AG134,'mã win'!E:F,2,0)</f>
        <v>B</v>
      </c>
      <c r="AJ134" s="19" t="str">
        <f>VLOOKUP(Q134,'mã sp'!A:B,2,0)</f>
        <v>CGM300</v>
      </c>
      <c r="AK134" t="str">
        <f>VLOOKUP(AC134,Data!B:G,6,0)</f>
        <v>K25TTM</v>
      </c>
      <c r="AL134" t="str">
        <f t="shared" si="5"/>
        <v>2ASS WM+ HNI Thôn 7, Ngọc Tảo</v>
      </c>
    </row>
    <row r="135" spans="1:38" x14ac:dyDescent="0.25">
      <c r="A135">
        <v>16336</v>
      </c>
      <c r="B135" s="2">
        <v>9106023514</v>
      </c>
      <c r="C135" s="3">
        <v>45934</v>
      </c>
      <c r="D135" s="3">
        <v>45934</v>
      </c>
      <c r="E135" s="4">
        <v>45934.559887650503</v>
      </c>
      <c r="F135" s="2" t="s">
        <v>4978</v>
      </c>
      <c r="G135" s="3"/>
      <c r="H135" t="s">
        <v>3031</v>
      </c>
      <c r="I135" s="2" t="s">
        <v>3032</v>
      </c>
      <c r="J135" t="s">
        <v>3033</v>
      </c>
      <c r="K135" t="s">
        <v>3034</v>
      </c>
      <c r="L135" s="2" t="s">
        <v>4404</v>
      </c>
      <c r="M135" t="s">
        <v>4405</v>
      </c>
      <c r="N135" t="s">
        <v>4406</v>
      </c>
      <c r="O135">
        <v>30</v>
      </c>
      <c r="P135" s="2" t="s">
        <v>3035</v>
      </c>
      <c r="Q135" t="s">
        <v>4834</v>
      </c>
      <c r="R135" s="2" t="s">
        <v>3037</v>
      </c>
      <c r="S135" s="2" t="s">
        <v>3038</v>
      </c>
      <c r="T135">
        <v>111058</v>
      </c>
      <c r="U135">
        <v>2</v>
      </c>
      <c r="V135">
        <v>0</v>
      </c>
      <c r="W135" t="s">
        <v>4405</v>
      </c>
      <c r="Y135" s="3">
        <v>45934.559886192103</v>
      </c>
      <c r="AA135" t="s">
        <v>3039</v>
      </c>
      <c r="AB135" s="21">
        <v>9106023514</v>
      </c>
      <c r="AC135" s="19" t="str">
        <f>VLOOKUP($B135,Data!$A:$AK,34,0)</f>
        <v>9106023514-00475414</v>
      </c>
      <c r="AD135" s="19">
        <v>475414</v>
      </c>
      <c r="AE135" s="19" t="str">
        <f t="shared" si="4"/>
        <v>00475414</v>
      </c>
      <c r="AF135" s="19" t="str">
        <f>VLOOKUP(AC135,Data!$B:$AK,4,0)</f>
        <v>04/10/2025</v>
      </c>
      <c r="AG135" s="19" t="str">
        <f>VLOOKUP(AC135,Data!B:N,13,0)</f>
        <v>0104918404-002</v>
      </c>
      <c r="AH135" s="19" t="str">
        <f>IF(AG135="0104918404","WIN"&amp;L135,VLOOKUP(AG135,'mã win'!E:J,6,0))</f>
        <v>WIN-HNI-00-002</v>
      </c>
      <c r="AI135" s="19" t="str">
        <f>VLOOKUP(AG135,'mã win'!E:F,2,0)</f>
        <v>B</v>
      </c>
      <c r="AJ135" s="19" t="str">
        <f>VLOOKUP(Q135,'mã sp'!A:B,2,0)</f>
        <v>GM500</v>
      </c>
      <c r="AK135" t="str">
        <f>VLOOKUP(AC135,Data!B:G,6,0)</f>
        <v>K25TTM</v>
      </c>
      <c r="AL135" t="str">
        <f t="shared" si="5"/>
        <v>2ASS WM+ HNI Thôn 7, Ngọc Tảo</v>
      </c>
    </row>
    <row r="136" spans="1:38" x14ac:dyDescent="0.25">
      <c r="A136">
        <v>16337</v>
      </c>
      <c r="B136" s="2">
        <v>9106023536</v>
      </c>
      <c r="C136" s="3">
        <v>45934</v>
      </c>
      <c r="D136" s="3">
        <v>45949</v>
      </c>
      <c r="E136" s="4">
        <v>45934.568266585702</v>
      </c>
      <c r="F136" s="2" t="s">
        <v>4979</v>
      </c>
      <c r="G136" s="3"/>
      <c r="H136" t="s">
        <v>3031</v>
      </c>
      <c r="I136" s="2" t="s">
        <v>3032</v>
      </c>
      <c r="J136" t="s">
        <v>3033</v>
      </c>
      <c r="K136" t="s">
        <v>3034</v>
      </c>
      <c r="L136" s="2" t="s">
        <v>4563</v>
      </c>
      <c r="M136" t="s">
        <v>4564</v>
      </c>
      <c r="N136" t="s">
        <v>4565</v>
      </c>
      <c r="O136">
        <v>10</v>
      </c>
      <c r="P136" s="2" t="s">
        <v>3047</v>
      </c>
      <c r="Q136" t="s">
        <v>3048</v>
      </c>
      <c r="R136" s="2" t="s">
        <v>3049</v>
      </c>
      <c r="S136" s="2" t="s">
        <v>3038</v>
      </c>
      <c r="T136">
        <v>60885</v>
      </c>
      <c r="U136">
        <v>4</v>
      </c>
      <c r="V136">
        <v>0</v>
      </c>
      <c r="W136" t="s">
        <v>4566</v>
      </c>
      <c r="Y136" s="3">
        <v>45934.568267164403</v>
      </c>
      <c r="Z136" t="s">
        <v>4980</v>
      </c>
      <c r="AA136" t="s">
        <v>3039</v>
      </c>
      <c r="AB136" s="21">
        <v>9106023536</v>
      </c>
      <c r="AC136" s="19" t="str">
        <f>VLOOKUP($B136,Data!$A:$AK,34,0)</f>
        <v>9106023536-00000534</v>
      </c>
      <c r="AD136" s="19">
        <v>534</v>
      </c>
      <c r="AE136" s="19" t="str">
        <f t="shared" si="4"/>
        <v>00000534</v>
      </c>
      <c r="AF136" s="19" t="str">
        <f>VLOOKUP(AC136,Data!$B:$AK,4,0)</f>
        <v>07/10/2025</v>
      </c>
      <c r="AG136" s="19" t="str">
        <f>VLOOKUP(AC136,Data!B:N,13,0)</f>
        <v>0104918404-093</v>
      </c>
      <c r="AH136" s="19" t="str">
        <f>IF(AG136="0104918404","WIN"&amp;L136,VLOOKUP(AG136,'mã win'!E:J,6,0))</f>
        <v>WIN-093</v>
      </c>
      <c r="AI136" s="19" t="str">
        <f>VLOOKUP(AG136,'mã win'!E:F,2,0)</f>
        <v>B</v>
      </c>
      <c r="AJ136" s="19" t="str">
        <f>VLOOKUP(Q136,'mã sp'!A:B,2,0)</f>
        <v>CC300</v>
      </c>
      <c r="AK136" t="str">
        <f>VLOOKUP(AC136,Data!B:G,6,0)</f>
        <v>K25TTM</v>
      </c>
      <c r="AL136" t="str">
        <f t="shared" si="5"/>
        <v>1676 WM VCP BKN Bắc Kạn</v>
      </c>
    </row>
    <row r="137" spans="1:38" x14ac:dyDescent="0.25">
      <c r="A137">
        <v>16338</v>
      </c>
      <c r="B137" s="2">
        <v>9106023608</v>
      </c>
      <c r="C137" s="3">
        <v>45934</v>
      </c>
      <c r="D137" s="3">
        <v>45934</v>
      </c>
      <c r="E137" s="4">
        <v>45934.572959919002</v>
      </c>
      <c r="F137" s="2" t="s">
        <v>4981</v>
      </c>
      <c r="G137" s="3"/>
      <c r="H137" t="s">
        <v>3031</v>
      </c>
      <c r="I137" s="2" t="s">
        <v>3032</v>
      </c>
      <c r="J137" t="s">
        <v>3033</v>
      </c>
      <c r="K137" t="s">
        <v>3034</v>
      </c>
      <c r="L137" s="2" t="s">
        <v>3580</v>
      </c>
      <c r="M137" t="s">
        <v>3581</v>
      </c>
      <c r="N137" t="s">
        <v>3582</v>
      </c>
      <c r="O137">
        <v>10</v>
      </c>
      <c r="P137" s="2" t="s">
        <v>3080</v>
      </c>
      <c r="Q137" t="s">
        <v>3081</v>
      </c>
      <c r="R137" s="2" t="s">
        <v>3082</v>
      </c>
      <c r="S137" s="2" t="s">
        <v>3038</v>
      </c>
      <c r="T137">
        <v>70950</v>
      </c>
      <c r="U137">
        <v>2</v>
      </c>
      <c r="V137">
        <v>0</v>
      </c>
      <c r="W137" t="s">
        <v>3581</v>
      </c>
      <c r="X137" t="s">
        <v>3046</v>
      </c>
      <c r="Y137" s="3">
        <v>45934.572958333301</v>
      </c>
      <c r="AA137" t="s">
        <v>3039</v>
      </c>
      <c r="AB137" s="21">
        <v>9106023608</v>
      </c>
      <c r="AC137" s="19" t="str">
        <f>VLOOKUP($B137,Data!$A:$AK,34,0)</f>
        <v>9106023608-00046775</v>
      </c>
      <c r="AD137" s="19">
        <v>46775</v>
      </c>
      <c r="AE137" s="19" t="str">
        <f t="shared" si="4"/>
        <v>00046775</v>
      </c>
      <c r="AF137" s="19" t="str">
        <f>VLOOKUP(AC137,Data!$B:$AK,4,0)</f>
        <v>04/10/2025</v>
      </c>
      <c r="AG137" s="19" t="str">
        <f>VLOOKUP(AC137,Data!B:N,13,0)</f>
        <v>0104918404-007</v>
      </c>
      <c r="AH137" s="19" t="str">
        <f>IF(AG137="0104918404","WIN"&amp;L137,VLOOKUP(AG137,'mã win'!E:J,6,0))</f>
        <v>WIN-QNH-00-007</v>
      </c>
      <c r="AI137" s="19" t="str">
        <f>VLOOKUP(AG137,'mã win'!E:F,2,0)</f>
        <v>B</v>
      </c>
      <c r="AJ137" s="19" t="str">
        <f>VLOOKUP(Q137,'mã sp'!A:B,2,0)</f>
        <v>CN300</v>
      </c>
      <c r="AK137" t="str">
        <f>VLOOKUP(AC137,Data!B:G,6,0)</f>
        <v>K25TTM</v>
      </c>
      <c r="AL137" t="str">
        <f t="shared" si="5"/>
        <v>5309 WM+ QNH 125 Lý Thường Kiệt</v>
      </c>
    </row>
    <row r="138" spans="1:38" x14ac:dyDescent="0.25">
      <c r="A138">
        <v>16339</v>
      </c>
      <c r="B138" s="2">
        <v>9106023616</v>
      </c>
      <c r="C138" s="3">
        <v>45934</v>
      </c>
      <c r="D138" s="3">
        <v>45944</v>
      </c>
      <c r="E138" s="4">
        <v>45934.575379166701</v>
      </c>
      <c r="F138" s="2" t="s">
        <v>4982</v>
      </c>
      <c r="G138" s="3"/>
      <c r="H138" t="s">
        <v>3031</v>
      </c>
      <c r="I138" s="2" t="s">
        <v>3032</v>
      </c>
      <c r="J138" t="s">
        <v>3033</v>
      </c>
      <c r="K138" t="s">
        <v>3034</v>
      </c>
      <c r="L138" s="2" t="s">
        <v>3586</v>
      </c>
      <c r="M138" t="s">
        <v>3587</v>
      </c>
      <c r="N138" t="s">
        <v>3588</v>
      </c>
      <c r="O138">
        <v>10</v>
      </c>
      <c r="P138" s="2" t="s">
        <v>3035</v>
      </c>
      <c r="Q138" t="s">
        <v>4834</v>
      </c>
      <c r="R138" s="2" t="s">
        <v>3037</v>
      </c>
      <c r="S138" s="2" t="s">
        <v>3038</v>
      </c>
      <c r="T138">
        <v>111058</v>
      </c>
      <c r="U138">
        <v>1</v>
      </c>
      <c r="V138">
        <v>0</v>
      </c>
      <c r="W138" t="s">
        <v>3587</v>
      </c>
      <c r="X138" t="s">
        <v>3589</v>
      </c>
      <c r="Y138" s="3">
        <v>45934.575377430599</v>
      </c>
      <c r="AA138" t="s">
        <v>3039</v>
      </c>
      <c r="AB138" s="21">
        <v>9106023616</v>
      </c>
      <c r="AC138" s="19" t="str">
        <f>VLOOKUP($B138,Data!$A:$AK,34,0)</f>
        <v>9106023616-00079750</v>
      </c>
      <c r="AD138" s="19">
        <v>79750</v>
      </c>
      <c r="AE138" s="19" t="str">
        <f t="shared" si="4"/>
        <v>00079750</v>
      </c>
      <c r="AF138" s="19" t="str">
        <f>VLOOKUP(AC138,Data!$B:$AK,4,0)</f>
        <v>04/10/2025</v>
      </c>
      <c r="AG138" s="19" t="str">
        <f>VLOOKUP(AC138,Data!B:N,13,0)</f>
        <v>0104918404-009</v>
      </c>
      <c r="AH138" s="19" t="str">
        <f>IF(AG138="0104918404","WIN"&amp;L138,VLOOKUP(AG138,'mã win'!E:J,6,0))</f>
        <v>WIN-DNG-01-009</v>
      </c>
      <c r="AI138" s="19" t="str">
        <f>VLOOKUP(AG138,'mã win'!E:F,2,0)</f>
        <v>N</v>
      </c>
      <c r="AJ138" s="19" t="str">
        <f>VLOOKUP(Q138,'mã sp'!A:B,2,0)</f>
        <v>GM500</v>
      </c>
      <c r="AK138" t="str">
        <f>VLOOKUP(AC138,Data!B:G,6,0)</f>
        <v>K25TTM</v>
      </c>
      <c r="AL138" t="str">
        <f t="shared" si="5"/>
        <v>3915 WM+ DNG 563 Ngô Quyền</v>
      </c>
    </row>
    <row r="139" spans="1:38" x14ac:dyDescent="0.25">
      <c r="A139">
        <v>16340</v>
      </c>
      <c r="B139" s="2">
        <v>9106023615</v>
      </c>
      <c r="C139" s="3">
        <v>45934</v>
      </c>
      <c r="D139" s="3">
        <v>45939</v>
      </c>
      <c r="E139" s="4">
        <v>45934.5753814005</v>
      </c>
      <c r="F139" s="2" t="s">
        <v>4982</v>
      </c>
      <c r="G139" s="3"/>
      <c r="H139" t="s">
        <v>3031</v>
      </c>
      <c r="I139" s="2" t="s">
        <v>3032</v>
      </c>
      <c r="J139" t="s">
        <v>3033</v>
      </c>
      <c r="K139" t="s">
        <v>3034</v>
      </c>
      <c r="L139" s="2" t="s">
        <v>3580</v>
      </c>
      <c r="M139" t="s">
        <v>3581</v>
      </c>
      <c r="N139" t="s">
        <v>3582</v>
      </c>
      <c r="O139">
        <v>10</v>
      </c>
      <c r="P139" s="2" t="s">
        <v>3035</v>
      </c>
      <c r="Q139" t="s">
        <v>4834</v>
      </c>
      <c r="R139" s="2" t="s">
        <v>3037</v>
      </c>
      <c r="S139" s="2" t="s">
        <v>3038</v>
      </c>
      <c r="T139">
        <v>111058</v>
      </c>
      <c r="U139">
        <v>5</v>
      </c>
      <c r="V139">
        <v>0</v>
      </c>
      <c r="W139" t="s">
        <v>3581</v>
      </c>
      <c r="X139" t="s">
        <v>3046</v>
      </c>
      <c r="Y139" s="3">
        <v>45934.575381631897</v>
      </c>
      <c r="AA139" t="s">
        <v>3039</v>
      </c>
      <c r="AB139" s="21">
        <v>9106023615</v>
      </c>
      <c r="AC139" s="19" t="str">
        <f>VLOOKUP($B139,Data!$A:$AK,34,0)</f>
        <v>9106023615-00046776</v>
      </c>
      <c r="AD139" s="19">
        <v>46776</v>
      </c>
      <c r="AE139" s="19" t="str">
        <f t="shared" si="4"/>
        <v>00046776</v>
      </c>
      <c r="AF139" s="19" t="str">
        <f>VLOOKUP(AC139,Data!$B:$AK,4,0)</f>
        <v>04/10/2025</v>
      </c>
      <c r="AG139" s="19" t="str">
        <f>VLOOKUP(AC139,Data!B:N,13,0)</f>
        <v>0104918404-007</v>
      </c>
      <c r="AH139" s="19" t="str">
        <f>IF(AG139="0104918404","WIN"&amp;L139,VLOOKUP(AG139,'mã win'!E:J,6,0))</f>
        <v>WIN-QNH-00-007</v>
      </c>
      <c r="AI139" s="19" t="str">
        <f>VLOOKUP(AG139,'mã win'!E:F,2,0)</f>
        <v>B</v>
      </c>
      <c r="AJ139" s="19" t="str">
        <f>VLOOKUP(Q139,'mã sp'!A:B,2,0)</f>
        <v>GM500</v>
      </c>
      <c r="AK139" t="str">
        <f>VLOOKUP(AC139,Data!B:G,6,0)</f>
        <v>K25TTM</v>
      </c>
      <c r="AL139" t="str">
        <f t="shared" si="5"/>
        <v>5309 WM+ QNH 125 Lý Thường Kiệt</v>
      </c>
    </row>
    <row r="140" spans="1:38" x14ac:dyDescent="0.25">
      <c r="A140">
        <v>16341</v>
      </c>
      <c r="B140" s="2">
        <v>9106023633</v>
      </c>
      <c r="C140" s="3">
        <v>45934</v>
      </c>
      <c r="D140" s="3">
        <v>45934</v>
      </c>
      <c r="E140" s="4">
        <v>45934.578560300899</v>
      </c>
      <c r="F140" s="2" t="s">
        <v>4983</v>
      </c>
      <c r="G140" s="3"/>
      <c r="H140" t="s">
        <v>3031</v>
      </c>
      <c r="I140" s="2" t="s">
        <v>3032</v>
      </c>
      <c r="J140" t="s">
        <v>3033</v>
      </c>
      <c r="K140" t="s">
        <v>3034</v>
      </c>
      <c r="L140" s="2" t="s">
        <v>3752</v>
      </c>
      <c r="M140" t="s">
        <v>3753</v>
      </c>
      <c r="N140" t="s">
        <v>3754</v>
      </c>
      <c r="O140">
        <v>10</v>
      </c>
      <c r="P140" s="2" t="s">
        <v>3072</v>
      </c>
      <c r="Q140" t="s">
        <v>3073</v>
      </c>
      <c r="R140" s="2" t="s">
        <v>3074</v>
      </c>
      <c r="S140" s="2" t="s">
        <v>3038</v>
      </c>
      <c r="T140">
        <v>49500</v>
      </c>
      <c r="U140">
        <v>2</v>
      </c>
      <c r="V140">
        <v>0</v>
      </c>
      <c r="W140" t="s">
        <v>3753</v>
      </c>
      <c r="Y140" s="3">
        <v>45934.578558911999</v>
      </c>
      <c r="Z140" t="s">
        <v>4984</v>
      </c>
      <c r="AA140" t="s">
        <v>3039</v>
      </c>
      <c r="AB140" s="21">
        <v>9106023633</v>
      </c>
      <c r="AC140" s="19" t="str">
        <f>VLOOKUP($B140,Data!$A:$AK,34,0)</f>
        <v>9106023633-00014708</v>
      </c>
      <c r="AD140" s="19">
        <v>14708</v>
      </c>
      <c r="AE140" s="19" t="str">
        <f t="shared" si="4"/>
        <v>00014708</v>
      </c>
      <c r="AF140" s="19" t="str">
        <f>VLOOKUP(AC140,Data!$B:$AK,4,0)</f>
        <v>04/10/2025</v>
      </c>
      <c r="AG140" s="19" t="str">
        <f>VLOOKUP(AC140,Data!B:N,13,0)</f>
        <v>0104918404-004</v>
      </c>
      <c r="AH140" s="19" t="str">
        <f>IF(AG140="0104918404","WIN"&amp;L140,VLOOKUP(AG140,'mã win'!E:J,6,0))</f>
        <v>WIN-HTH-00-004</v>
      </c>
      <c r="AI140" s="19" t="str">
        <f>VLOOKUP(AG140,'mã win'!E:F,2,0)</f>
        <v>B</v>
      </c>
      <c r="AJ140" s="19" t="str">
        <f>VLOOKUP(Q140,'mã sp'!A:B,2,0)</f>
        <v>GL250</v>
      </c>
      <c r="AK140" t="str">
        <f>VLOOKUP(AC140,Data!B:G,6,0)</f>
        <v>K25TTM</v>
      </c>
      <c r="AL140" t="str">
        <f t="shared" si="5"/>
        <v>6381 WM+ HTH 259 Trần Phú</v>
      </c>
    </row>
    <row r="141" spans="1:38" x14ac:dyDescent="0.25">
      <c r="A141">
        <v>16342</v>
      </c>
      <c r="B141" s="2">
        <v>9106023695</v>
      </c>
      <c r="C141" s="3">
        <v>45934</v>
      </c>
      <c r="D141" s="3">
        <v>45934</v>
      </c>
      <c r="E141" s="4">
        <v>45934.582717048601</v>
      </c>
      <c r="F141" s="2" t="s">
        <v>4985</v>
      </c>
      <c r="G141" s="3"/>
      <c r="H141" t="s">
        <v>3031</v>
      </c>
      <c r="I141" s="2" t="s">
        <v>3032</v>
      </c>
      <c r="J141" t="s">
        <v>3033</v>
      </c>
      <c r="K141" t="s">
        <v>3034</v>
      </c>
      <c r="L141" s="2" t="s">
        <v>3960</v>
      </c>
      <c r="M141" t="s">
        <v>3961</v>
      </c>
      <c r="N141" t="s">
        <v>3962</v>
      </c>
      <c r="O141">
        <v>10</v>
      </c>
      <c r="P141" s="2" t="s">
        <v>3054</v>
      </c>
      <c r="Q141" t="s">
        <v>3055</v>
      </c>
      <c r="R141" s="2" t="s">
        <v>3056</v>
      </c>
      <c r="S141" s="2" t="s">
        <v>3038</v>
      </c>
      <c r="T141">
        <v>46000</v>
      </c>
      <c r="U141">
        <v>1</v>
      </c>
      <c r="V141">
        <v>0</v>
      </c>
      <c r="W141" t="s">
        <v>3961</v>
      </c>
      <c r="X141" t="s">
        <v>3963</v>
      </c>
      <c r="Y141" s="3">
        <v>45934.582715543998</v>
      </c>
      <c r="Z141" t="s">
        <v>4986</v>
      </c>
      <c r="AA141" t="s">
        <v>3039</v>
      </c>
      <c r="AB141" s="21">
        <v>9106023695</v>
      </c>
      <c r="AC141" s="19" t="str">
        <f>VLOOKUP($B141,Data!$A:$AK,34,0)</f>
        <v>9106023695-00017877</v>
      </c>
      <c r="AD141" s="19">
        <v>17877</v>
      </c>
      <c r="AE141" s="19" t="str">
        <f t="shared" si="4"/>
        <v>00017877</v>
      </c>
      <c r="AF141" s="19" t="str">
        <f>VLOOKUP(AC141,Data!$B:$AK,4,0)</f>
        <v>04/10/2025</v>
      </c>
      <c r="AG141" s="19" t="str">
        <f>VLOOKUP(AC141,Data!B:N,13,0)</f>
        <v>0104918404-003</v>
      </c>
      <c r="AH141" s="19" t="str">
        <f>IF(AG141="0104918404","WIN"&amp;L141,VLOOKUP(AG141,'mã win'!E:J,6,0))</f>
        <v>WIN-PTO-00-003</v>
      </c>
      <c r="AI141" s="19" t="str">
        <f>VLOOKUP(AG141,'mã win'!E:F,2,0)</f>
        <v>B</v>
      </c>
      <c r="AJ141" s="19" t="str">
        <f>VLOOKUP(Q141,'mã sp'!A:B,2,0)</f>
        <v>MNH250</v>
      </c>
      <c r="AK141" t="str">
        <f>VLOOKUP(AC141,Data!B:G,6,0)</f>
        <v>K25TTM</v>
      </c>
      <c r="AL141" t="str">
        <f t="shared" si="5"/>
        <v>3435 WM+ PTO 130 Lê Quý Đôn</v>
      </c>
    </row>
    <row r="142" spans="1:38" x14ac:dyDescent="0.25">
      <c r="A142">
        <v>16343</v>
      </c>
      <c r="B142" s="2">
        <v>9106023711</v>
      </c>
      <c r="C142" s="3">
        <v>45934</v>
      </c>
      <c r="D142" s="3">
        <v>45939</v>
      </c>
      <c r="E142" s="4">
        <v>45934.584223298603</v>
      </c>
      <c r="F142" s="2" t="s">
        <v>4987</v>
      </c>
      <c r="G142" s="3"/>
      <c r="H142" t="s">
        <v>3031</v>
      </c>
      <c r="I142" s="2" t="s">
        <v>3032</v>
      </c>
      <c r="J142" t="s">
        <v>3033</v>
      </c>
      <c r="K142" t="s">
        <v>3034</v>
      </c>
      <c r="L142" s="2" t="s">
        <v>3060</v>
      </c>
      <c r="M142" t="s">
        <v>3061</v>
      </c>
      <c r="N142" t="s">
        <v>3062</v>
      </c>
      <c r="O142">
        <v>10</v>
      </c>
      <c r="P142" s="2" t="s">
        <v>3035</v>
      </c>
      <c r="Q142" t="s">
        <v>4834</v>
      </c>
      <c r="R142" s="2" t="s">
        <v>3037</v>
      </c>
      <c r="S142" s="2" t="s">
        <v>3038</v>
      </c>
      <c r="T142">
        <v>111058</v>
      </c>
      <c r="U142">
        <v>3</v>
      </c>
      <c r="V142">
        <v>0</v>
      </c>
      <c r="W142" t="s">
        <v>3061</v>
      </c>
      <c r="Y142" s="3">
        <v>45934.584221956</v>
      </c>
      <c r="AA142" t="s">
        <v>3039</v>
      </c>
      <c r="AB142" s="21">
        <v>9106023711</v>
      </c>
      <c r="AC142" s="19" t="str">
        <f>VLOOKUP($B142,Data!$A:$AK,34,0)</f>
        <v>9106023711-00003473</v>
      </c>
      <c r="AD142" s="19">
        <v>3473</v>
      </c>
      <c r="AE142" s="19" t="str">
        <f t="shared" si="4"/>
        <v>00003473</v>
      </c>
      <c r="AF142" s="19" t="str">
        <f>VLOOKUP(AC142,Data!$B:$AK,4,0)</f>
        <v>04/10/2025</v>
      </c>
      <c r="AG142" s="19" t="str">
        <f>VLOOKUP(AC142,Data!B:N,13,0)</f>
        <v>0104918404-030</v>
      </c>
      <c r="AH142" s="19" t="str">
        <f>IF(AG142="0104918404","WIN"&amp;L142,VLOOKUP(AG142,'mã win'!E:J,6,0))</f>
        <v>WIN-030</v>
      </c>
      <c r="AI142" s="19" t="str">
        <f>VLOOKUP(AG142,'mã win'!E:F,2,0)</f>
        <v>B</v>
      </c>
      <c r="AJ142" s="19" t="str">
        <f>VLOOKUP(Q142,'mã sp'!A:B,2,0)</f>
        <v>GM500</v>
      </c>
      <c r="AK142" t="str">
        <f>VLOOKUP(AC142,Data!B:G,6,0)</f>
        <v>K25TTM</v>
      </c>
      <c r="AL142" t="str">
        <f t="shared" si="5"/>
        <v>5910 WM+ HNM 180 Nguyễn Văn Trỗi</v>
      </c>
    </row>
    <row r="143" spans="1:38" x14ac:dyDescent="0.25">
      <c r="A143">
        <v>16344</v>
      </c>
      <c r="B143" s="2">
        <v>9106023719</v>
      </c>
      <c r="C143" s="3">
        <v>45934</v>
      </c>
      <c r="D143" s="3">
        <v>45934</v>
      </c>
      <c r="E143" s="4">
        <v>45934.584355011597</v>
      </c>
      <c r="F143" s="2" t="s">
        <v>4988</v>
      </c>
      <c r="G143" s="3"/>
      <c r="H143" t="s">
        <v>3031</v>
      </c>
      <c r="I143" s="2" t="s">
        <v>3032</v>
      </c>
      <c r="J143" t="s">
        <v>3033</v>
      </c>
      <c r="K143" t="s">
        <v>3034</v>
      </c>
      <c r="L143" s="2" t="s">
        <v>4989</v>
      </c>
      <c r="M143" t="s">
        <v>4990</v>
      </c>
      <c r="N143" t="s">
        <v>4991</v>
      </c>
      <c r="O143">
        <v>10</v>
      </c>
      <c r="P143" s="2" t="s">
        <v>3047</v>
      </c>
      <c r="Q143" t="s">
        <v>3048</v>
      </c>
      <c r="R143" s="2" t="s">
        <v>3049</v>
      </c>
      <c r="S143" s="2" t="s">
        <v>3038</v>
      </c>
      <c r="T143">
        <v>60885</v>
      </c>
      <c r="U143">
        <v>3</v>
      </c>
      <c r="V143">
        <v>0</v>
      </c>
      <c r="W143" t="s">
        <v>4992</v>
      </c>
      <c r="X143" t="s">
        <v>4993</v>
      </c>
      <c r="Y143" s="3">
        <v>45934.584353240702</v>
      </c>
      <c r="AA143" t="s">
        <v>3039</v>
      </c>
      <c r="AB143" s="21">
        <v>9106023719</v>
      </c>
      <c r="AC143" s="19" t="str">
        <f>VLOOKUP($B143,Data!$A:$AK,34,0)</f>
        <v>9106023719-00157878</v>
      </c>
      <c r="AD143" s="19">
        <v>157878</v>
      </c>
      <c r="AE143" s="19" t="str">
        <f t="shared" si="4"/>
        <v>00157878</v>
      </c>
      <c r="AF143" s="19" t="str">
        <f>VLOOKUP(AC143,Data!$B:$AK,4,0)</f>
        <v>04/10/2025</v>
      </c>
      <c r="AG143" s="19" t="str">
        <f>VLOOKUP(AC143,Data!B:N,13,0)</f>
        <v>0104918404</v>
      </c>
      <c r="AH143" s="19" t="str">
        <f>IF(AG143="0104918404","WIN"&amp;L143,VLOOKUP(AG143,'mã win'!E:J,6,0))</f>
        <v>WIN1702</v>
      </c>
      <c r="AI143" s="19" t="str">
        <f>VLOOKUP(AG143,'mã win'!E:F,2,0)</f>
        <v>N</v>
      </c>
      <c r="AJ143" s="19" t="str">
        <f>VLOOKUP(Q143,'mã sp'!A:B,2,0)</f>
        <v>CC300</v>
      </c>
      <c r="AK143" t="str">
        <f>VLOOKUP(AC143,Data!B:G,6,0)</f>
        <v>K25TTM</v>
      </c>
      <c r="AL143" t="str">
        <f t="shared" si="5"/>
        <v>1702 WM HCM Novia Thủ Đức</v>
      </c>
    </row>
    <row r="144" spans="1:38" x14ac:dyDescent="0.25">
      <c r="A144">
        <v>16345</v>
      </c>
      <c r="B144" s="2">
        <v>9106023719</v>
      </c>
      <c r="C144" s="3">
        <v>45934</v>
      </c>
      <c r="D144" s="3">
        <v>45934</v>
      </c>
      <c r="E144" s="4">
        <v>45934.584355011597</v>
      </c>
      <c r="F144" s="2" t="s">
        <v>4988</v>
      </c>
      <c r="G144" s="3"/>
      <c r="H144" t="s">
        <v>3031</v>
      </c>
      <c r="I144" s="2" t="s">
        <v>3032</v>
      </c>
      <c r="J144" t="s">
        <v>3033</v>
      </c>
      <c r="K144" t="s">
        <v>3034</v>
      </c>
      <c r="L144" s="2" t="s">
        <v>4989</v>
      </c>
      <c r="M144" t="s">
        <v>4990</v>
      </c>
      <c r="N144" t="s">
        <v>4991</v>
      </c>
      <c r="O144">
        <v>20</v>
      </c>
      <c r="P144" s="2" t="s">
        <v>3083</v>
      </c>
      <c r="Q144" t="s">
        <v>3084</v>
      </c>
      <c r="R144" s="2" t="s">
        <v>3085</v>
      </c>
      <c r="S144" s="2" t="s">
        <v>3038</v>
      </c>
      <c r="T144">
        <v>111606</v>
      </c>
      <c r="U144">
        <v>1</v>
      </c>
      <c r="V144">
        <v>0</v>
      </c>
      <c r="W144" t="s">
        <v>4992</v>
      </c>
      <c r="X144" t="s">
        <v>4993</v>
      </c>
      <c r="Y144" s="3">
        <v>45934.584353240702</v>
      </c>
      <c r="AA144" t="s">
        <v>3039</v>
      </c>
      <c r="AB144" s="21">
        <v>9106023719</v>
      </c>
      <c r="AC144" s="19" t="str">
        <f>VLOOKUP($B144,Data!$A:$AK,34,0)</f>
        <v>9106023719-00157878</v>
      </c>
      <c r="AD144" s="19">
        <v>157878</v>
      </c>
      <c r="AE144" s="19" t="str">
        <f t="shared" si="4"/>
        <v>00157878</v>
      </c>
      <c r="AF144" s="19" t="str">
        <f>VLOOKUP(AC144,Data!$B:$AK,4,0)</f>
        <v>04/10/2025</v>
      </c>
      <c r="AG144" s="19" t="str">
        <f>VLOOKUP(AC144,Data!B:N,13,0)</f>
        <v>0104918404</v>
      </c>
      <c r="AH144" s="19" t="str">
        <f>IF(AG144="0104918404","WIN"&amp;L144,VLOOKUP(AG144,'mã win'!E:J,6,0))</f>
        <v>WIN1702</v>
      </c>
      <c r="AI144" s="19" t="str">
        <f>VLOOKUP(AG144,'mã win'!E:F,2,0)</f>
        <v>N</v>
      </c>
      <c r="AJ144" s="19" t="str">
        <f>VLOOKUP(Q144,'mã sp'!A:B,2,0)</f>
        <v>GXD500</v>
      </c>
      <c r="AK144" t="str">
        <f>VLOOKUP(AC144,Data!B:G,6,0)</f>
        <v>K25TTM</v>
      </c>
      <c r="AL144" t="str">
        <f t="shared" si="5"/>
        <v>1702 WM HCM Novia Thủ Đức</v>
      </c>
    </row>
    <row r="145" spans="1:38" x14ac:dyDescent="0.25">
      <c r="A145">
        <v>16346</v>
      </c>
      <c r="B145" s="2">
        <v>9106023719</v>
      </c>
      <c r="C145" s="3">
        <v>45934</v>
      </c>
      <c r="D145" s="3">
        <v>45934</v>
      </c>
      <c r="E145" s="4">
        <v>45934.584355011597</v>
      </c>
      <c r="F145" s="2" t="s">
        <v>4988</v>
      </c>
      <c r="G145" s="3"/>
      <c r="H145" t="s">
        <v>3031</v>
      </c>
      <c r="I145" s="2" t="s">
        <v>3032</v>
      </c>
      <c r="J145" t="s">
        <v>3033</v>
      </c>
      <c r="K145" t="s">
        <v>3034</v>
      </c>
      <c r="L145" s="2" t="s">
        <v>4989</v>
      </c>
      <c r="M145" t="s">
        <v>4990</v>
      </c>
      <c r="N145" t="s">
        <v>4991</v>
      </c>
      <c r="O145">
        <v>30</v>
      </c>
      <c r="P145" s="2" t="s">
        <v>3043</v>
      </c>
      <c r="Q145" t="s">
        <v>3044</v>
      </c>
      <c r="R145" s="2" t="s">
        <v>3045</v>
      </c>
      <c r="S145" s="2" t="s">
        <v>3038</v>
      </c>
      <c r="T145">
        <v>50182</v>
      </c>
      <c r="U145">
        <v>1</v>
      </c>
      <c r="V145">
        <v>0</v>
      </c>
      <c r="W145" t="s">
        <v>4992</v>
      </c>
      <c r="X145" t="s">
        <v>4993</v>
      </c>
      <c r="Y145" s="3">
        <v>45934.584353240702</v>
      </c>
      <c r="AA145" t="s">
        <v>3039</v>
      </c>
      <c r="AB145" s="21">
        <v>9106023719</v>
      </c>
      <c r="AC145" s="19" t="str">
        <f>VLOOKUP($B145,Data!$A:$AK,34,0)</f>
        <v>9106023719-00157878</v>
      </c>
      <c r="AD145" s="19">
        <v>157878</v>
      </c>
      <c r="AE145" s="19" t="str">
        <f t="shared" si="4"/>
        <v>00157878</v>
      </c>
      <c r="AF145" s="19" t="str">
        <f>VLOOKUP(AC145,Data!$B:$AK,4,0)</f>
        <v>04/10/2025</v>
      </c>
      <c r="AG145" s="19" t="str">
        <f>VLOOKUP(AC145,Data!B:N,13,0)</f>
        <v>0104918404</v>
      </c>
      <c r="AH145" s="19" t="str">
        <f>IF(AG145="0104918404","WIN"&amp;L145,VLOOKUP(AG145,'mã win'!E:J,6,0))</f>
        <v>WIN1702</v>
      </c>
      <c r="AI145" s="19" t="str">
        <f>VLOOKUP(AG145,'mã win'!E:F,2,0)</f>
        <v>N</v>
      </c>
      <c r="AJ145" s="19" t="str">
        <f>VLOOKUP(Q145,'mã sp'!A:B,2,0)</f>
        <v>GTLX250G</v>
      </c>
      <c r="AK145" t="str">
        <f>VLOOKUP(AC145,Data!B:G,6,0)</f>
        <v>K25TTM</v>
      </c>
      <c r="AL145" t="str">
        <f t="shared" si="5"/>
        <v>1702 WM HCM Novia Thủ Đức</v>
      </c>
    </row>
    <row r="146" spans="1:38" x14ac:dyDescent="0.25">
      <c r="A146">
        <v>16347</v>
      </c>
      <c r="B146" s="2">
        <v>9106023719</v>
      </c>
      <c r="C146" s="3">
        <v>45934</v>
      </c>
      <c r="D146" s="3">
        <v>45934</v>
      </c>
      <c r="E146" s="4">
        <v>45934.584355011597</v>
      </c>
      <c r="F146" s="2" t="s">
        <v>4988</v>
      </c>
      <c r="G146" s="3"/>
      <c r="H146" t="s">
        <v>3031</v>
      </c>
      <c r="I146" s="2" t="s">
        <v>3032</v>
      </c>
      <c r="J146" t="s">
        <v>3033</v>
      </c>
      <c r="K146" t="s">
        <v>3034</v>
      </c>
      <c r="L146" s="2" t="s">
        <v>4989</v>
      </c>
      <c r="M146" t="s">
        <v>4990</v>
      </c>
      <c r="N146" t="s">
        <v>4991</v>
      </c>
      <c r="O146">
        <v>40</v>
      </c>
      <c r="P146" s="2" t="s">
        <v>3050</v>
      </c>
      <c r="Q146" t="s">
        <v>3051</v>
      </c>
      <c r="R146" s="2" t="s">
        <v>3052</v>
      </c>
      <c r="S146" s="2" t="s">
        <v>3038</v>
      </c>
      <c r="T146">
        <v>45588</v>
      </c>
      <c r="U146">
        <v>4</v>
      </c>
      <c r="V146">
        <v>0</v>
      </c>
      <c r="W146" t="s">
        <v>4992</v>
      </c>
      <c r="X146" t="s">
        <v>4993</v>
      </c>
      <c r="Y146" s="3">
        <v>45934.584353240702</v>
      </c>
      <c r="AA146" t="s">
        <v>3039</v>
      </c>
      <c r="AB146" s="21">
        <v>9106023719</v>
      </c>
      <c r="AC146" s="19" t="str">
        <f>VLOOKUP($B146,Data!$A:$AK,34,0)</f>
        <v>9106023719-00157878</v>
      </c>
      <c r="AD146" s="19">
        <v>157878</v>
      </c>
      <c r="AE146" s="19" t="str">
        <f t="shared" si="4"/>
        <v>00157878</v>
      </c>
      <c r="AF146" s="19" t="str">
        <f>VLOOKUP(AC146,Data!$B:$AK,4,0)</f>
        <v>04/10/2025</v>
      </c>
      <c r="AG146" s="19" t="str">
        <f>VLOOKUP(AC146,Data!B:N,13,0)</f>
        <v>0104918404</v>
      </c>
      <c r="AH146" s="19" t="str">
        <f>IF(AG146="0104918404","WIN"&amp;L146,VLOOKUP(AG146,'mã win'!E:J,6,0))</f>
        <v>WIN1702</v>
      </c>
      <c r="AI146" s="19" t="str">
        <f>VLOOKUP(AG146,'mã win'!E:F,2,0)</f>
        <v>N</v>
      </c>
      <c r="AJ146" s="19" t="str">
        <f>VLOOKUP(Q146,'mã sp'!A:B,2,0)</f>
        <v>TH200</v>
      </c>
      <c r="AK146" t="str">
        <f>VLOOKUP(AC146,Data!B:G,6,0)</f>
        <v>K25TTM</v>
      </c>
      <c r="AL146" t="str">
        <f t="shared" si="5"/>
        <v>1702 WM HCM Novia Thủ Đức</v>
      </c>
    </row>
    <row r="147" spans="1:38" x14ac:dyDescent="0.25">
      <c r="A147">
        <v>16348</v>
      </c>
      <c r="B147" s="2">
        <v>9106023757</v>
      </c>
      <c r="C147" s="3">
        <v>45934</v>
      </c>
      <c r="D147" s="3">
        <v>45939</v>
      </c>
      <c r="E147" s="4">
        <v>45934.585433911998</v>
      </c>
      <c r="F147" s="2" t="s">
        <v>4994</v>
      </c>
      <c r="G147" s="3"/>
      <c r="H147" t="s">
        <v>3031</v>
      </c>
      <c r="I147" s="2" t="s">
        <v>3032</v>
      </c>
      <c r="J147" t="s">
        <v>3033</v>
      </c>
      <c r="K147" t="s">
        <v>3034</v>
      </c>
      <c r="L147" s="2" t="s">
        <v>3423</v>
      </c>
      <c r="M147" t="s">
        <v>3424</v>
      </c>
      <c r="N147" t="s">
        <v>3425</v>
      </c>
      <c r="O147">
        <v>10</v>
      </c>
      <c r="P147" s="2" t="s">
        <v>3063</v>
      </c>
      <c r="Q147" t="s">
        <v>4891</v>
      </c>
      <c r="R147" s="2" t="s">
        <v>3065</v>
      </c>
      <c r="S147" s="2" t="s">
        <v>3038</v>
      </c>
      <c r="T147">
        <v>73431</v>
      </c>
      <c r="U147">
        <v>1</v>
      </c>
      <c r="V147">
        <v>0</v>
      </c>
      <c r="W147" t="s">
        <v>3424</v>
      </c>
      <c r="X147" t="s">
        <v>3426</v>
      </c>
      <c r="Y147" s="3">
        <v>45934.585432025502</v>
      </c>
      <c r="AA147" t="s">
        <v>3039</v>
      </c>
      <c r="AB147" s="21">
        <v>9106023757</v>
      </c>
      <c r="AC147" s="19" t="str">
        <f>VLOOKUP($B147,Data!$A:$AK,34,0)</f>
        <v>9106023757-00046784</v>
      </c>
      <c r="AD147" s="19">
        <v>46784</v>
      </c>
      <c r="AE147" s="19" t="str">
        <f t="shared" si="4"/>
        <v>00046784</v>
      </c>
      <c r="AF147" s="19" t="str">
        <f>VLOOKUP(AC147,Data!$B:$AK,4,0)</f>
        <v>04/10/2025</v>
      </c>
      <c r="AG147" s="19" t="str">
        <f>VLOOKUP(AC147,Data!B:N,13,0)</f>
        <v>0104918404-007</v>
      </c>
      <c r="AH147" s="19" t="str">
        <f>IF(AG147="0104918404","WIN"&amp;L147,VLOOKUP(AG147,'mã win'!E:J,6,0))</f>
        <v>WIN-QNH-00-007</v>
      </c>
      <c r="AI147" s="19" t="str">
        <f>VLOOKUP(AG147,'mã win'!E:F,2,0)</f>
        <v>B</v>
      </c>
      <c r="AJ147" s="19" t="str">
        <f>VLOOKUP(Q147,'mã sp'!A:B,2,0)</f>
        <v>CGM300</v>
      </c>
      <c r="AK147" t="str">
        <f>VLOOKUP(AC147,Data!B:G,6,0)</f>
        <v>K25TTM</v>
      </c>
      <c r="AL147" t="str">
        <f t="shared" si="5"/>
        <v>4304 WM+ QNH 27 Trần Nhật Duật</v>
      </c>
    </row>
    <row r="148" spans="1:38" x14ac:dyDescent="0.25">
      <c r="A148">
        <v>16349</v>
      </c>
      <c r="B148" s="2">
        <v>9106023769</v>
      </c>
      <c r="C148" s="3">
        <v>45934</v>
      </c>
      <c r="D148" s="3">
        <v>45934</v>
      </c>
      <c r="E148" s="4">
        <v>45934.587048344903</v>
      </c>
      <c r="F148" s="2" t="s">
        <v>4995</v>
      </c>
      <c r="G148" s="3"/>
      <c r="H148" t="s">
        <v>3031</v>
      </c>
      <c r="I148" s="2" t="s">
        <v>3032</v>
      </c>
      <c r="J148" t="s">
        <v>3033</v>
      </c>
      <c r="K148" t="s">
        <v>3034</v>
      </c>
      <c r="L148" s="2" t="s">
        <v>4384</v>
      </c>
      <c r="M148" t="s">
        <v>4385</v>
      </c>
      <c r="N148" t="s">
        <v>4386</v>
      </c>
      <c r="O148">
        <v>10</v>
      </c>
      <c r="P148" s="2" t="s">
        <v>3035</v>
      </c>
      <c r="Q148" t="s">
        <v>4834</v>
      </c>
      <c r="R148" s="2" t="s">
        <v>3037</v>
      </c>
      <c r="S148" s="2" t="s">
        <v>3038</v>
      </c>
      <c r="T148">
        <v>111058</v>
      </c>
      <c r="U148">
        <v>1</v>
      </c>
      <c r="V148">
        <v>0</v>
      </c>
      <c r="W148" t="s">
        <v>4385</v>
      </c>
      <c r="X148" t="s">
        <v>4387</v>
      </c>
      <c r="Y148" s="3">
        <v>45934.587046990702</v>
      </c>
      <c r="AA148" t="s">
        <v>3039</v>
      </c>
      <c r="AB148" s="21">
        <v>9106023769</v>
      </c>
      <c r="AC148" s="19" t="str">
        <f>VLOOKUP($B148,Data!$A:$AK,34,0)</f>
        <v>9106023769-00157883</v>
      </c>
      <c r="AD148" s="19">
        <v>157883</v>
      </c>
      <c r="AE148" s="19" t="str">
        <f t="shared" si="4"/>
        <v>00157883</v>
      </c>
      <c r="AF148" s="19" t="str">
        <f>VLOOKUP(AC148,Data!$B:$AK,4,0)</f>
        <v>04/10/2025</v>
      </c>
      <c r="AG148" s="19" t="str">
        <f>VLOOKUP(AC148,Data!B:N,13,0)</f>
        <v>0104918404</v>
      </c>
      <c r="AH148" s="19" t="str">
        <f>IF(AG148="0104918404","WIN"&amp;L148,VLOOKUP(AG148,'mã win'!E:J,6,0))</f>
        <v>WIN3757</v>
      </c>
      <c r="AI148" s="19" t="str">
        <f>VLOOKUP(AG148,'mã win'!E:F,2,0)</f>
        <v>N</v>
      </c>
      <c r="AJ148" s="19" t="str">
        <f>VLOOKUP(Q148,'mã sp'!A:B,2,0)</f>
        <v>GM500</v>
      </c>
      <c r="AK148" t="str">
        <f>VLOOKUP(AC148,Data!B:G,6,0)</f>
        <v>K25TTM</v>
      </c>
      <c r="AL148" t="str">
        <f t="shared" si="5"/>
        <v>3757 WM+ HCM 39A-41 Đường Đội Cung</v>
      </c>
    </row>
    <row r="149" spans="1:38" x14ac:dyDescent="0.25">
      <c r="A149">
        <v>16350</v>
      </c>
      <c r="B149" s="2">
        <v>9106023769</v>
      </c>
      <c r="C149" s="3">
        <v>45934</v>
      </c>
      <c r="D149" s="3">
        <v>45934</v>
      </c>
      <c r="E149" s="4">
        <v>45934.587048344903</v>
      </c>
      <c r="F149" s="2" t="s">
        <v>4995</v>
      </c>
      <c r="G149" s="3"/>
      <c r="H149" t="s">
        <v>3031</v>
      </c>
      <c r="I149" s="2" t="s">
        <v>3032</v>
      </c>
      <c r="J149" t="s">
        <v>3033</v>
      </c>
      <c r="K149" t="s">
        <v>3034</v>
      </c>
      <c r="L149" s="2" t="s">
        <v>4384</v>
      </c>
      <c r="M149" t="s">
        <v>4385</v>
      </c>
      <c r="N149" t="s">
        <v>4386</v>
      </c>
      <c r="O149">
        <v>20</v>
      </c>
      <c r="P149" s="2" t="s">
        <v>3047</v>
      </c>
      <c r="Q149" t="s">
        <v>3048</v>
      </c>
      <c r="R149" s="2" t="s">
        <v>3049</v>
      </c>
      <c r="S149" s="2" t="s">
        <v>3038</v>
      </c>
      <c r="T149">
        <v>60885</v>
      </c>
      <c r="U149">
        <v>1</v>
      </c>
      <c r="V149">
        <v>0</v>
      </c>
      <c r="W149" t="s">
        <v>4385</v>
      </c>
      <c r="X149" t="s">
        <v>4387</v>
      </c>
      <c r="Y149" s="3">
        <v>45934.587046990702</v>
      </c>
      <c r="AA149" t="s">
        <v>3039</v>
      </c>
      <c r="AB149" s="21">
        <v>9106023769</v>
      </c>
      <c r="AC149" s="19" t="str">
        <f>VLOOKUP($B149,Data!$A:$AK,34,0)</f>
        <v>9106023769-00157883</v>
      </c>
      <c r="AD149" s="19">
        <v>157883</v>
      </c>
      <c r="AE149" s="19" t="str">
        <f t="shared" si="4"/>
        <v>00157883</v>
      </c>
      <c r="AF149" s="19" t="str">
        <f>VLOOKUP(AC149,Data!$B:$AK,4,0)</f>
        <v>04/10/2025</v>
      </c>
      <c r="AG149" s="19" t="str">
        <f>VLOOKUP(AC149,Data!B:N,13,0)</f>
        <v>0104918404</v>
      </c>
      <c r="AH149" s="19" t="str">
        <f>IF(AG149="0104918404","WIN"&amp;L149,VLOOKUP(AG149,'mã win'!E:J,6,0))</f>
        <v>WIN3757</v>
      </c>
      <c r="AI149" s="19" t="str">
        <f>VLOOKUP(AG149,'mã win'!E:F,2,0)</f>
        <v>N</v>
      </c>
      <c r="AJ149" s="19" t="str">
        <f>VLOOKUP(Q149,'mã sp'!A:B,2,0)</f>
        <v>CC300</v>
      </c>
      <c r="AK149" t="str">
        <f>VLOOKUP(AC149,Data!B:G,6,0)</f>
        <v>K25TTM</v>
      </c>
      <c r="AL149" t="str">
        <f t="shared" si="5"/>
        <v>3757 WM+ HCM 39A-41 Đường Đội Cung</v>
      </c>
    </row>
    <row r="150" spans="1:38" x14ac:dyDescent="0.25">
      <c r="A150">
        <v>16351</v>
      </c>
      <c r="B150" s="2">
        <v>9106023793</v>
      </c>
      <c r="C150" s="3">
        <v>45934</v>
      </c>
      <c r="D150" s="3">
        <v>45944</v>
      </c>
      <c r="E150" s="4">
        <v>45934.594914386602</v>
      </c>
      <c r="F150" s="2" t="s">
        <v>4996</v>
      </c>
      <c r="G150" s="3"/>
      <c r="H150" t="s">
        <v>3031</v>
      </c>
      <c r="I150" s="2" t="s">
        <v>3032</v>
      </c>
      <c r="J150" t="s">
        <v>3033</v>
      </c>
      <c r="K150" t="s">
        <v>3034</v>
      </c>
      <c r="L150" s="2" t="s">
        <v>3523</v>
      </c>
      <c r="M150" t="s">
        <v>3524</v>
      </c>
      <c r="N150" t="s">
        <v>3525</v>
      </c>
      <c r="O150">
        <v>10</v>
      </c>
      <c r="P150" s="2" t="s">
        <v>3035</v>
      </c>
      <c r="Q150" t="s">
        <v>4834</v>
      </c>
      <c r="R150" s="2" t="s">
        <v>3037</v>
      </c>
      <c r="S150" s="2" t="s">
        <v>3038</v>
      </c>
      <c r="T150">
        <v>111058</v>
      </c>
      <c r="U150">
        <v>1</v>
      </c>
      <c r="V150">
        <v>0</v>
      </c>
      <c r="W150" t="s">
        <v>3524</v>
      </c>
      <c r="X150" t="s">
        <v>3526</v>
      </c>
      <c r="Y150" s="3">
        <v>45934.594912928202</v>
      </c>
      <c r="AA150" t="s">
        <v>3039</v>
      </c>
      <c r="AB150" s="21">
        <v>9106023793</v>
      </c>
      <c r="AC150" s="19" t="str">
        <f>VLOOKUP($B150,Data!$A:$AK,34,0)</f>
        <v>9106023793-00079766</v>
      </c>
      <c r="AD150" s="19">
        <v>79766</v>
      </c>
      <c r="AE150" s="19" t="str">
        <f t="shared" si="4"/>
        <v>00079766</v>
      </c>
      <c r="AF150" s="19" t="str">
        <f>VLOOKUP(AC150,Data!$B:$AK,4,0)</f>
        <v>04/10/2025</v>
      </c>
      <c r="AG150" s="19" t="str">
        <f>VLOOKUP(AC150,Data!B:N,13,0)</f>
        <v>0104918404-009</v>
      </c>
      <c r="AH150" s="19" t="str">
        <f>IF(AG150="0104918404","WIN"&amp;L150,VLOOKUP(AG150,'mã win'!E:J,6,0))</f>
        <v>WIN-DNG-01-009</v>
      </c>
      <c r="AI150" s="19" t="str">
        <f>VLOOKUP(AG150,'mã win'!E:F,2,0)</f>
        <v>N</v>
      </c>
      <c r="AJ150" s="19" t="str">
        <f>VLOOKUP(Q150,'mã sp'!A:B,2,0)</f>
        <v>GM500</v>
      </c>
      <c r="AK150" t="str">
        <f>VLOOKUP(AC150,Data!B:G,6,0)</f>
        <v>K25TTM</v>
      </c>
      <c r="AL150" t="str">
        <f t="shared" si="5"/>
        <v>3819 WM+ DNG 183 Hàn Thuyên</v>
      </c>
    </row>
    <row r="151" spans="1:38" x14ac:dyDescent="0.25">
      <c r="A151">
        <v>16352</v>
      </c>
      <c r="B151" s="2">
        <v>9106023880</v>
      </c>
      <c r="C151" s="3">
        <v>45934</v>
      </c>
      <c r="D151" s="3">
        <v>45939</v>
      </c>
      <c r="E151" s="4">
        <v>45934.599411493102</v>
      </c>
      <c r="F151" s="2" t="s">
        <v>4997</v>
      </c>
      <c r="G151" s="3"/>
      <c r="H151" t="s">
        <v>3031</v>
      </c>
      <c r="I151" s="2" t="s">
        <v>3032</v>
      </c>
      <c r="J151" t="s">
        <v>3033</v>
      </c>
      <c r="K151" t="s">
        <v>3034</v>
      </c>
      <c r="L151" s="2" t="s">
        <v>4998</v>
      </c>
      <c r="M151" t="s">
        <v>4999</v>
      </c>
      <c r="N151" t="s">
        <v>5000</v>
      </c>
      <c r="O151">
        <v>10</v>
      </c>
      <c r="P151" s="2" t="s">
        <v>3050</v>
      </c>
      <c r="Q151" t="s">
        <v>3051</v>
      </c>
      <c r="R151" s="2" t="s">
        <v>3052</v>
      </c>
      <c r="S151" s="2" t="s">
        <v>3038</v>
      </c>
      <c r="T151">
        <v>45588</v>
      </c>
      <c r="U151">
        <v>4</v>
      </c>
      <c r="V151">
        <v>0</v>
      </c>
      <c r="W151" t="s">
        <v>4999</v>
      </c>
      <c r="X151" t="s">
        <v>5001</v>
      </c>
      <c r="Y151" s="3">
        <v>45934.599410219897</v>
      </c>
      <c r="AA151" t="s">
        <v>3039</v>
      </c>
      <c r="AB151" s="21">
        <v>9106023880</v>
      </c>
      <c r="AC151" s="19" t="str">
        <f>VLOOKUP($B151,Data!$A:$AK,34,0)</f>
        <v>9106023880-00157894</v>
      </c>
      <c r="AD151" s="19">
        <v>157894</v>
      </c>
      <c r="AE151" s="19" t="str">
        <f t="shared" si="4"/>
        <v>00157894</v>
      </c>
      <c r="AF151" s="19" t="str">
        <f>VLOOKUP(AC151,Data!$B:$AK,4,0)</f>
        <v>04/10/2025</v>
      </c>
      <c r="AG151" s="19" t="str">
        <f>VLOOKUP(AC151,Data!B:N,13,0)</f>
        <v>0104918404</v>
      </c>
      <c r="AH151" s="19" t="str">
        <f>IF(AG151="0104918404","WIN"&amp;L151,VLOOKUP(AG151,'mã win'!E:J,6,0))</f>
        <v>WIN4858</v>
      </c>
      <c r="AI151" s="19" t="str">
        <f>VLOOKUP(AG151,'mã win'!E:F,2,0)</f>
        <v>N</v>
      </c>
      <c r="AJ151" s="19" t="str">
        <f>VLOOKUP(Q151,'mã sp'!A:B,2,0)</f>
        <v>TH200</v>
      </c>
      <c r="AK151" t="str">
        <f>VLOOKUP(AC151,Data!B:G,6,0)</f>
        <v>K25TTM</v>
      </c>
      <c r="AL151" t="str">
        <f t="shared" si="5"/>
        <v>4858 WM+ HCM 351/29 Lê Đại Hành</v>
      </c>
    </row>
    <row r="152" spans="1:38" x14ac:dyDescent="0.25">
      <c r="A152">
        <v>16353</v>
      </c>
      <c r="B152" s="2">
        <v>9106023880</v>
      </c>
      <c r="C152" s="3">
        <v>45934</v>
      </c>
      <c r="D152" s="3">
        <v>45939</v>
      </c>
      <c r="E152" s="4">
        <v>45934.599411493102</v>
      </c>
      <c r="F152" s="2" t="s">
        <v>4997</v>
      </c>
      <c r="G152" s="3"/>
      <c r="H152" t="s">
        <v>3031</v>
      </c>
      <c r="I152" s="2" t="s">
        <v>3032</v>
      </c>
      <c r="J152" t="s">
        <v>3033</v>
      </c>
      <c r="K152" t="s">
        <v>3034</v>
      </c>
      <c r="L152" s="2" t="s">
        <v>4998</v>
      </c>
      <c r="M152" t="s">
        <v>4999</v>
      </c>
      <c r="N152" t="s">
        <v>5000</v>
      </c>
      <c r="O152">
        <v>20</v>
      </c>
      <c r="P152" s="2" t="s">
        <v>3035</v>
      </c>
      <c r="Q152" t="s">
        <v>4834</v>
      </c>
      <c r="R152" s="2" t="s">
        <v>3037</v>
      </c>
      <c r="S152" s="2" t="s">
        <v>3038</v>
      </c>
      <c r="T152">
        <v>111058</v>
      </c>
      <c r="U152">
        <v>4</v>
      </c>
      <c r="V152">
        <v>0</v>
      </c>
      <c r="W152" t="s">
        <v>4999</v>
      </c>
      <c r="X152" t="s">
        <v>5001</v>
      </c>
      <c r="Y152" s="3">
        <v>45934.599410219897</v>
      </c>
      <c r="AA152" t="s">
        <v>3039</v>
      </c>
      <c r="AB152" s="21">
        <v>9106023880</v>
      </c>
      <c r="AC152" s="19" t="str">
        <f>VLOOKUP($B152,Data!$A:$AK,34,0)</f>
        <v>9106023880-00157894</v>
      </c>
      <c r="AD152" s="19">
        <v>157894</v>
      </c>
      <c r="AE152" s="19" t="str">
        <f t="shared" si="4"/>
        <v>00157894</v>
      </c>
      <c r="AF152" s="19" t="str">
        <f>VLOOKUP(AC152,Data!$B:$AK,4,0)</f>
        <v>04/10/2025</v>
      </c>
      <c r="AG152" s="19" t="str">
        <f>VLOOKUP(AC152,Data!B:N,13,0)</f>
        <v>0104918404</v>
      </c>
      <c r="AH152" s="19" t="str">
        <f>IF(AG152="0104918404","WIN"&amp;L152,VLOOKUP(AG152,'mã win'!E:J,6,0))</f>
        <v>WIN4858</v>
      </c>
      <c r="AI152" s="19" t="str">
        <f>VLOOKUP(AG152,'mã win'!E:F,2,0)</f>
        <v>N</v>
      </c>
      <c r="AJ152" s="19" t="str">
        <f>VLOOKUP(Q152,'mã sp'!A:B,2,0)</f>
        <v>GM500</v>
      </c>
      <c r="AK152" t="str">
        <f>VLOOKUP(AC152,Data!B:G,6,0)</f>
        <v>K25TTM</v>
      </c>
      <c r="AL152" t="str">
        <f t="shared" si="5"/>
        <v>4858 WM+ HCM 351/29 Lê Đại Hành</v>
      </c>
    </row>
    <row r="153" spans="1:38" x14ac:dyDescent="0.25">
      <c r="A153">
        <v>16354</v>
      </c>
      <c r="B153" s="2">
        <v>9106023897</v>
      </c>
      <c r="C153" s="3">
        <v>45934</v>
      </c>
      <c r="D153" s="3">
        <v>45934</v>
      </c>
      <c r="E153" s="4">
        <v>45934.601170983799</v>
      </c>
      <c r="F153" s="2" t="s">
        <v>5002</v>
      </c>
      <c r="G153" s="3"/>
      <c r="H153" t="s">
        <v>3031</v>
      </c>
      <c r="I153" s="2" t="s">
        <v>3032</v>
      </c>
      <c r="J153" t="s">
        <v>3033</v>
      </c>
      <c r="K153" t="s">
        <v>3034</v>
      </c>
      <c r="L153" s="2" t="s">
        <v>5003</v>
      </c>
      <c r="M153" t="s">
        <v>5004</v>
      </c>
      <c r="N153" t="s">
        <v>5005</v>
      </c>
      <c r="O153">
        <v>10</v>
      </c>
      <c r="P153" s="2" t="s">
        <v>3054</v>
      </c>
      <c r="Q153" t="s">
        <v>3055</v>
      </c>
      <c r="R153" s="2" t="s">
        <v>3056</v>
      </c>
      <c r="S153" s="2" t="s">
        <v>3038</v>
      </c>
      <c r="T153">
        <v>46000</v>
      </c>
      <c r="U153">
        <v>1</v>
      </c>
      <c r="V153">
        <v>0</v>
      </c>
      <c r="W153" t="s">
        <v>5006</v>
      </c>
      <c r="Y153" s="3">
        <v>45934.601169062502</v>
      </c>
      <c r="AA153" t="s">
        <v>3039</v>
      </c>
      <c r="AB153" s="21">
        <v>9106023897</v>
      </c>
      <c r="AC153" s="19" t="str">
        <f>VLOOKUP($B153,Data!$A:$AK,34,0)</f>
        <v>9106023897-00014100</v>
      </c>
      <c r="AD153" s="19">
        <v>14100</v>
      </c>
      <c r="AE153" s="19" t="str">
        <f t="shared" si="4"/>
        <v>00014100</v>
      </c>
      <c r="AF153" s="19" t="str">
        <f>VLOOKUP(AC153,Data!$B:$AK,4,0)</f>
        <v>04/10/2025</v>
      </c>
      <c r="AG153" s="19" t="str">
        <f>VLOOKUP(AC153,Data!B:N,13,0)</f>
        <v>0104918404-044</v>
      </c>
      <c r="AH153" s="19" t="str">
        <f>IF(AG153="0104918404","WIN"&amp;L153,VLOOKUP(AG153,'mã win'!E:J,6,0))</f>
        <v>WIN-044</v>
      </c>
      <c r="AI153" s="19" t="str">
        <f>VLOOKUP(AG153,'mã win'!E:F,2,0)</f>
        <v>B</v>
      </c>
      <c r="AJ153" s="19" t="str">
        <f>VLOOKUP(Q153,'mã sp'!A:B,2,0)</f>
        <v>MNH250</v>
      </c>
      <c r="AK153" t="str">
        <f>VLOOKUP(AC153,Data!B:G,6,0)</f>
        <v>K25TTM</v>
      </c>
      <c r="AL153" t="str">
        <f t="shared" si="5"/>
        <v>2B41 WM+ HYN An Thái, Lê Lợi</v>
      </c>
    </row>
    <row r="154" spans="1:38" x14ac:dyDescent="0.25">
      <c r="A154">
        <v>16355</v>
      </c>
      <c r="B154" s="2">
        <v>9106023902</v>
      </c>
      <c r="C154" s="3">
        <v>45934</v>
      </c>
      <c r="D154" s="3">
        <v>45934</v>
      </c>
      <c r="E154" s="4">
        <v>45934.6031035532</v>
      </c>
      <c r="F154" s="2" t="s">
        <v>5007</v>
      </c>
      <c r="G154" s="3"/>
      <c r="H154" t="s">
        <v>3031</v>
      </c>
      <c r="I154" s="2" t="s">
        <v>3032</v>
      </c>
      <c r="J154" t="s">
        <v>3033</v>
      </c>
      <c r="K154" t="s">
        <v>3034</v>
      </c>
      <c r="L154" s="2" t="s">
        <v>4341</v>
      </c>
      <c r="M154" t="s">
        <v>4342</v>
      </c>
      <c r="N154" t="s">
        <v>4343</v>
      </c>
      <c r="O154">
        <v>10</v>
      </c>
      <c r="P154" s="2" t="s">
        <v>3054</v>
      </c>
      <c r="Q154" t="s">
        <v>3055</v>
      </c>
      <c r="R154" s="2" t="s">
        <v>3056</v>
      </c>
      <c r="S154" s="2" t="s">
        <v>3038</v>
      </c>
      <c r="T154">
        <v>46000</v>
      </c>
      <c r="U154">
        <v>1</v>
      </c>
      <c r="V154">
        <v>0</v>
      </c>
      <c r="W154" t="s">
        <v>4342</v>
      </c>
      <c r="Y154" s="3">
        <v>45934.603101655099</v>
      </c>
      <c r="AA154" t="s">
        <v>3039</v>
      </c>
      <c r="AB154" s="21">
        <v>9106023902</v>
      </c>
      <c r="AC154" s="19" t="str">
        <f>VLOOKUP($B154,Data!$A:$AK,34,0)</f>
        <v>9106023902-00157897</v>
      </c>
      <c r="AD154" s="19">
        <v>157897</v>
      </c>
      <c r="AE154" s="19" t="str">
        <f t="shared" si="4"/>
        <v>00157897</v>
      </c>
      <c r="AF154" s="19" t="str">
        <f>VLOOKUP(AC154,Data!$B:$AK,4,0)</f>
        <v>04/10/2025</v>
      </c>
      <c r="AG154" s="19" t="str">
        <f>VLOOKUP(AC154,Data!B:N,13,0)</f>
        <v>0104918404</v>
      </c>
      <c r="AH154" s="19" t="str">
        <f>IF(AG154="0104918404","WIN"&amp;L154,VLOOKUP(AG154,'mã win'!E:J,6,0))</f>
        <v>WIN6662</v>
      </c>
      <c r="AI154" s="19" t="str">
        <f>VLOOKUP(AG154,'mã win'!E:F,2,0)</f>
        <v>N</v>
      </c>
      <c r="AJ154" s="19" t="str">
        <f>VLOOKUP(Q154,'mã sp'!A:B,2,0)</f>
        <v>MNH250</v>
      </c>
      <c r="AK154" t="str">
        <f>VLOOKUP(AC154,Data!B:G,6,0)</f>
        <v>K25TTM</v>
      </c>
      <c r="AL154" t="str">
        <f t="shared" si="5"/>
        <v>6662 WM+ HCM 12 – 12A Chiến Lược</v>
      </c>
    </row>
    <row r="155" spans="1:38" x14ac:dyDescent="0.25">
      <c r="A155">
        <v>16356</v>
      </c>
      <c r="B155" s="2">
        <v>9106023902</v>
      </c>
      <c r="C155" s="3">
        <v>45934</v>
      </c>
      <c r="D155" s="3">
        <v>45934</v>
      </c>
      <c r="E155" s="4">
        <v>45934.6031035532</v>
      </c>
      <c r="F155" s="2" t="s">
        <v>5007</v>
      </c>
      <c r="G155" s="3"/>
      <c r="H155" t="s">
        <v>3031</v>
      </c>
      <c r="I155" s="2" t="s">
        <v>3032</v>
      </c>
      <c r="J155" t="s">
        <v>3033</v>
      </c>
      <c r="K155" t="s">
        <v>3034</v>
      </c>
      <c r="L155" s="2" t="s">
        <v>4341</v>
      </c>
      <c r="M155" t="s">
        <v>4342</v>
      </c>
      <c r="N155" t="s">
        <v>4343</v>
      </c>
      <c r="O155">
        <v>20</v>
      </c>
      <c r="P155" s="2" t="s">
        <v>3072</v>
      </c>
      <c r="Q155" t="s">
        <v>3073</v>
      </c>
      <c r="R155" s="2" t="s">
        <v>3074</v>
      </c>
      <c r="S155" s="2" t="s">
        <v>3038</v>
      </c>
      <c r="T155">
        <v>49500</v>
      </c>
      <c r="U155">
        <v>1</v>
      </c>
      <c r="V155">
        <v>0</v>
      </c>
      <c r="W155" t="s">
        <v>4342</v>
      </c>
      <c r="Y155" s="3">
        <v>45934.603101655099</v>
      </c>
      <c r="AA155" t="s">
        <v>3039</v>
      </c>
      <c r="AB155" s="21">
        <v>9106023902</v>
      </c>
      <c r="AC155" s="19" t="str">
        <f>VLOOKUP($B155,Data!$A:$AK,34,0)</f>
        <v>9106023902-00157897</v>
      </c>
      <c r="AD155" s="19">
        <v>157897</v>
      </c>
      <c r="AE155" s="19" t="str">
        <f t="shared" si="4"/>
        <v>00157897</v>
      </c>
      <c r="AF155" s="19" t="str">
        <f>VLOOKUP(AC155,Data!$B:$AK,4,0)</f>
        <v>04/10/2025</v>
      </c>
      <c r="AG155" s="19" t="str">
        <f>VLOOKUP(AC155,Data!B:N,13,0)</f>
        <v>0104918404</v>
      </c>
      <c r="AH155" s="19" t="str">
        <f>IF(AG155="0104918404","WIN"&amp;L155,VLOOKUP(AG155,'mã win'!E:J,6,0))</f>
        <v>WIN6662</v>
      </c>
      <c r="AI155" s="19" t="str">
        <f>VLOOKUP(AG155,'mã win'!E:F,2,0)</f>
        <v>N</v>
      </c>
      <c r="AJ155" s="19" t="str">
        <f>VLOOKUP(Q155,'mã sp'!A:B,2,0)</f>
        <v>GL250</v>
      </c>
      <c r="AK155" t="str">
        <f>VLOOKUP(AC155,Data!B:G,6,0)</f>
        <v>K25TTM</v>
      </c>
      <c r="AL155" t="str">
        <f t="shared" si="5"/>
        <v>6662 WM+ HCM 12 – 12A Chiến Lược</v>
      </c>
    </row>
    <row r="156" spans="1:38" x14ac:dyDescent="0.25">
      <c r="A156">
        <v>16357</v>
      </c>
      <c r="B156" s="2">
        <v>9106023905</v>
      </c>
      <c r="C156" s="3">
        <v>45934</v>
      </c>
      <c r="D156" s="3">
        <v>45939</v>
      </c>
      <c r="E156" s="4">
        <v>45934.604409722197</v>
      </c>
      <c r="F156" s="2" t="s">
        <v>5008</v>
      </c>
      <c r="G156" s="3"/>
      <c r="H156" t="s">
        <v>3031</v>
      </c>
      <c r="I156" s="2" t="s">
        <v>3032</v>
      </c>
      <c r="J156" t="s">
        <v>3033</v>
      </c>
      <c r="K156" t="s">
        <v>3034</v>
      </c>
      <c r="L156" s="2" t="s">
        <v>4494</v>
      </c>
      <c r="M156" t="s">
        <v>4495</v>
      </c>
      <c r="N156" t="s">
        <v>4496</v>
      </c>
      <c r="O156">
        <v>10</v>
      </c>
      <c r="P156" s="2" t="s">
        <v>3035</v>
      </c>
      <c r="Q156" t="s">
        <v>4834</v>
      </c>
      <c r="R156" s="2" t="s">
        <v>3037</v>
      </c>
      <c r="S156" s="2" t="s">
        <v>3038</v>
      </c>
      <c r="T156">
        <v>111058</v>
      </c>
      <c r="U156">
        <v>2</v>
      </c>
      <c r="V156">
        <v>0</v>
      </c>
      <c r="W156" t="s">
        <v>4495</v>
      </c>
      <c r="Y156" s="3">
        <v>45934.604407719897</v>
      </c>
      <c r="AA156" t="s">
        <v>3039</v>
      </c>
      <c r="AB156" s="21">
        <v>9106023905</v>
      </c>
      <c r="AC156" s="19" t="str">
        <f>VLOOKUP($B156,Data!$A:$AK,34,0)</f>
        <v>9106023905-00036934</v>
      </c>
      <c r="AD156" s="19">
        <v>36934</v>
      </c>
      <c r="AE156" s="19" t="str">
        <f t="shared" si="4"/>
        <v>00036934</v>
      </c>
      <c r="AF156" s="19" t="str">
        <f>VLOOKUP(AC156,Data!$B:$AK,4,0)</f>
        <v>04/10/2025</v>
      </c>
      <c r="AG156" s="19" t="str">
        <f>VLOOKUP(AC156,Data!B:N,13,0)</f>
        <v>0104918404-058</v>
      </c>
      <c r="AH156" s="19" t="str">
        <f>IF(AG156="0104918404","WIN"&amp;L156,VLOOKUP(AG156,'mã win'!E:J,6,0))</f>
        <v>WIN-058</v>
      </c>
      <c r="AI156" s="19" t="str">
        <f>VLOOKUP(AG156,'mã win'!E:F,2,0)</f>
        <v>B</v>
      </c>
      <c r="AJ156" s="19" t="str">
        <f>VLOOKUP(Q156,'mã sp'!A:B,2,0)</f>
        <v>GM500</v>
      </c>
      <c r="AK156" t="str">
        <f>VLOOKUP(AC156,Data!B:G,6,0)</f>
        <v>K25TTM</v>
      </c>
      <c r="AL156" t="str">
        <f t="shared" si="5"/>
        <v>6836 WM+ NAN Khối 6, TT Tân Kỳ</v>
      </c>
    </row>
    <row r="157" spans="1:38" x14ac:dyDescent="0.25">
      <c r="A157">
        <v>16358</v>
      </c>
      <c r="B157" s="2">
        <v>9106023929</v>
      </c>
      <c r="C157" s="3">
        <v>45934</v>
      </c>
      <c r="D157" s="3">
        <v>45934</v>
      </c>
      <c r="E157" s="4">
        <v>45934.6047256944</v>
      </c>
      <c r="F157" s="2" t="s">
        <v>5009</v>
      </c>
      <c r="G157" s="3"/>
      <c r="H157" t="s">
        <v>3031</v>
      </c>
      <c r="I157" s="2" t="s">
        <v>3032</v>
      </c>
      <c r="J157" t="s">
        <v>3033</v>
      </c>
      <c r="K157" t="s">
        <v>3034</v>
      </c>
      <c r="L157" s="2" t="s">
        <v>3925</v>
      </c>
      <c r="M157" t="s">
        <v>3926</v>
      </c>
      <c r="N157" t="s">
        <v>3927</v>
      </c>
      <c r="O157">
        <v>10</v>
      </c>
      <c r="P157" s="2" t="s">
        <v>3054</v>
      </c>
      <c r="Q157" t="s">
        <v>3055</v>
      </c>
      <c r="R157" s="2" t="s">
        <v>3056</v>
      </c>
      <c r="S157" s="2" t="s">
        <v>3038</v>
      </c>
      <c r="T157">
        <v>46000</v>
      </c>
      <c r="U157">
        <v>1</v>
      </c>
      <c r="V157">
        <v>0</v>
      </c>
      <c r="W157" t="s">
        <v>3926</v>
      </c>
      <c r="X157" t="s">
        <v>3046</v>
      </c>
      <c r="Y157" s="3">
        <v>45934.604724108802</v>
      </c>
      <c r="AA157" t="s">
        <v>3039</v>
      </c>
      <c r="AB157" s="21">
        <v>9106023929</v>
      </c>
      <c r="AC157" s="19" t="str">
        <f>VLOOKUP($B157,Data!$A:$AK,34,0)</f>
        <v>9106023929-00046789</v>
      </c>
      <c r="AD157" s="19">
        <v>46789</v>
      </c>
      <c r="AE157" s="19" t="str">
        <f t="shared" si="4"/>
        <v>00046789</v>
      </c>
      <c r="AF157" s="19" t="str">
        <f>VLOOKUP(AC157,Data!$B:$AK,4,0)</f>
        <v>04/10/2025</v>
      </c>
      <c r="AG157" s="19" t="str">
        <f>VLOOKUP(AC157,Data!B:N,13,0)</f>
        <v>0104918404-007</v>
      </c>
      <c r="AH157" s="19" t="str">
        <f>IF(AG157="0104918404","WIN"&amp;L157,VLOOKUP(AG157,'mã win'!E:J,6,0))</f>
        <v>WIN-QNH-00-007</v>
      </c>
      <c r="AI157" s="19" t="str">
        <f>VLOOKUP(AG157,'mã win'!E:F,2,0)</f>
        <v>B</v>
      </c>
      <c r="AJ157" s="19" t="str">
        <f>VLOOKUP(Q157,'mã sp'!A:B,2,0)</f>
        <v>MNH250</v>
      </c>
      <c r="AK157" t="str">
        <f>VLOOKUP(AC157,Data!B:G,6,0)</f>
        <v>K25TTM</v>
      </c>
      <c r="AL157" t="str">
        <f t="shared" si="5"/>
        <v>4930 WM+ QNH 1060-1062 Trần Phú</v>
      </c>
    </row>
    <row r="158" spans="1:38" x14ac:dyDescent="0.25">
      <c r="A158">
        <v>16359</v>
      </c>
      <c r="B158" s="2">
        <v>9106023924</v>
      </c>
      <c r="C158" s="3">
        <v>45934</v>
      </c>
      <c r="D158" s="3">
        <v>45939</v>
      </c>
      <c r="E158" s="4">
        <v>45934.605496099502</v>
      </c>
      <c r="F158" s="2" t="s">
        <v>5010</v>
      </c>
      <c r="G158" s="3"/>
      <c r="H158" t="s">
        <v>3031</v>
      </c>
      <c r="I158" s="2" t="s">
        <v>3032</v>
      </c>
      <c r="J158" t="s">
        <v>3033</v>
      </c>
      <c r="K158" t="s">
        <v>3034</v>
      </c>
      <c r="L158" s="2" t="s">
        <v>5011</v>
      </c>
      <c r="M158" t="s">
        <v>5012</v>
      </c>
      <c r="N158" t="s">
        <v>5013</v>
      </c>
      <c r="O158">
        <v>10</v>
      </c>
      <c r="P158" s="2" t="s">
        <v>3035</v>
      </c>
      <c r="Q158" t="s">
        <v>4834</v>
      </c>
      <c r="R158" s="2" t="s">
        <v>3037</v>
      </c>
      <c r="S158" s="2" t="s">
        <v>3038</v>
      </c>
      <c r="T158">
        <v>111058</v>
      </c>
      <c r="U158">
        <v>4</v>
      </c>
      <c r="V158">
        <v>0</v>
      </c>
      <c r="W158" t="s">
        <v>5014</v>
      </c>
      <c r="Y158" s="3">
        <v>45934.605494363401</v>
      </c>
      <c r="AA158" t="s">
        <v>3039</v>
      </c>
      <c r="AB158" s="21">
        <v>9106023924</v>
      </c>
      <c r="AC158" s="19" t="str">
        <f>VLOOKUP($B158,Data!$A:$AK,34,0)</f>
        <v>9106023924-00157901</v>
      </c>
      <c r="AD158" s="19">
        <v>157901</v>
      </c>
      <c r="AE158" s="19" t="str">
        <f t="shared" si="4"/>
        <v>00157901</v>
      </c>
      <c r="AF158" s="19" t="str">
        <f>VLOOKUP(AC158,Data!$B:$AK,4,0)</f>
        <v>04/10/2025</v>
      </c>
      <c r="AG158" s="19" t="str">
        <f>VLOOKUP(AC158,Data!B:N,13,0)</f>
        <v>0104918404</v>
      </c>
      <c r="AH158" s="19" t="str">
        <f>IF(AG158="0104918404","WIN"&amp;L158,VLOOKUP(AG158,'mã win'!E:J,6,0))</f>
        <v>WIN6036</v>
      </c>
      <c r="AI158" s="19" t="str">
        <f>VLOOKUP(AG158,'mã win'!E:F,2,0)</f>
        <v>N</v>
      </c>
      <c r="AJ158" s="19" t="str">
        <f>VLOOKUP(Q158,'mã sp'!A:B,2,0)</f>
        <v>GM500</v>
      </c>
      <c r="AK158" t="str">
        <f>VLOOKUP(AC158,Data!B:G,6,0)</f>
        <v>K25TTM</v>
      </c>
      <c r="AL158" t="str">
        <f t="shared" si="5"/>
        <v>6036 WIN HCM 232 Lê Văn Thịnh</v>
      </c>
    </row>
    <row r="159" spans="1:38" x14ac:dyDescent="0.25">
      <c r="A159">
        <v>16360</v>
      </c>
      <c r="B159" s="2">
        <v>9106023924</v>
      </c>
      <c r="C159" s="3">
        <v>45934</v>
      </c>
      <c r="D159" s="3">
        <v>45939</v>
      </c>
      <c r="E159" s="4">
        <v>45934.605496099502</v>
      </c>
      <c r="F159" s="2" t="s">
        <v>5010</v>
      </c>
      <c r="G159" s="3"/>
      <c r="H159" t="s">
        <v>3031</v>
      </c>
      <c r="I159" s="2" t="s">
        <v>3032</v>
      </c>
      <c r="J159" t="s">
        <v>3033</v>
      </c>
      <c r="K159" t="s">
        <v>3034</v>
      </c>
      <c r="L159" s="2" t="s">
        <v>5011</v>
      </c>
      <c r="M159" t="s">
        <v>5012</v>
      </c>
      <c r="N159" t="s">
        <v>5013</v>
      </c>
      <c r="O159">
        <v>20</v>
      </c>
      <c r="P159" s="2" t="s">
        <v>3083</v>
      </c>
      <c r="Q159" t="s">
        <v>3084</v>
      </c>
      <c r="R159" s="2" t="s">
        <v>3085</v>
      </c>
      <c r="S159" s="2" t="s">
        <v>3038</v>
      </c>
      <c r="T159">
        <v>111606</v>
      </c>
      <c r="U159">
        <v>2</v>
      </c>
      <c r="V159">
        <v>0</v>
      </c>
      <c r="W159" t="s">
        <v>5014</v>
      </c>
      <c r="Y159" s="3">
        <v>45934.605494363401</v>
      </c>
      <c r="AA159" t="s">
        <v>3039</v>
      </c>
      <c r="AB159" s="21">
        <v>9106023924</v>
      </c>
      <c r="AC159" s="19" t="str">
        <f>VLOOKUP($B159,Data!$A:$AK,34,0)</f>
        <v>9106023924-00157901</v>
      </c>
      <c r="AD159" s="19">
        <v>157901</v>
      </c>
      <c r="AE159" s="19" t="str">
        <f t="shared" si="4"/>
        <v>00157901</v>
      </c>
      <c r="AF159" s="19" t="str">
        <f>VLOOKUP(AC159,Data!$B:$AK,4,0)</f>
        <v>04/10/2025</v>
      </c>
      <c r="AG159" s="19" t="str">
        <f>VLOOKUP(AC159,Data!B:N,13,0)</f>
        <v>0104918404</v>
      </c>
      <c r="AH159" s="19" t="str">
        <f>IF(AG159="0104918404","WIN"&amp;L159,VLOOKUP(AG159,'mã win'!E:J,6,0))</f>
        <v>WIN6036</v>
      </c>
      <c r="AI159" s="19" t="str">
        <f>VLOOKUP(AG159,'mã win'!E:F,2,0)</f>
        <v>N</v>
      </c>
      <c r="AJ159" s="19" t="str">
        <f>VLOOKUP(Q159,'mã sp'!A:B,2,0)</f>
        <v>GXD500</v>
      </c>
      <c r="AK159" t="str">
        <f>VLOOKUP(AC159,Data!B:G,6,0)</f>
        <v>K25TTM</v>
      </c>
      <c r="AL159" t="str">
        <f t="shared" si="5"/>
        <v>6036 WIN HCM 232 Lê Văn Thịnh</v>
      </c>
    </row>
    <row r="160" spans="1:38" x14ac:dyDescent="0.25">
      <c r="A160">
        <v>16361</v>
      </c>
      <c r="B160" s="2">
        <v>9106023924</v>
      </c>
      <c r="C160" s="3">
        <v>45934</v>
      </c>
      <c r="D160" s="3">
        <v>45939</v>
      </c>
      <c r="E160" s="4">
        <v>45934.605496099502</v>
      </c>
      <c r="F160" s="2" t="s">
        <v>5010</v>
      </c>
      <c r="G160" s="3"/>
      <c r="H160" t="s">
        <v>3031</v>
      </c>
      <c r="I160" s="2" t="s">
        <v>3032</v>
      </c>
      <c r="J160" t="s">
        <v>3033</v>
      </c>
      <c r="K160" t="s">
        <v>3034</v>
      </c>
      <c r="L160" s="2" t="s">
        <v>5011</v>
      </c>
      <c r="M160" t="s">
        <v>5012</v>
      </c>
      <c r="N160" t="s">
        <v>5013</v>
      </c>
      <c r="O160">
        <v>30</v>
      </c>
      <c r="P160" s="2" t="s">
        <v>3043</v>
      </c>
      <c r="Q160" t="s">
        <v>3044</v>
      </c>
      <c r="R160" s="2" t="s">
        <v>3045</v>
      </c>
      <c r="S160" s="2" t="s">
        <v>3038</v>
      </c>
      <c r="T160">
        <v>41150</v>
      </c>
      <c r="U160">
        <v>4</v>
      </c>
      <c r="V160">
        <v>0</v>
      </c>
      <c r="W160" t="s">
        <v>5014</v>
      </c>
      <c r="Y160" s="3">
        <v>45934.605494363401</v>
      </c>
      <c r="AA160" t="s">
        <v>3039</v>
      </c>
      <c r="AB160" s="21">
        <v>9106023924</v>
      </c>
      <c r="AC160" s="19" t="str">
        <f>VLOOKUP($B160,Data!$A:$AK,34,0)</f>
        <v>9106023924-00157901</v>
      </c>
      <c r="AD160" s="19">
        <v>157901</v>
      </c>
      <c r="AE160" s="19" t="str">
        <f t="shared" si="4"/>
        <v>00157901</v>
      </c>
      <c r="AF160" s="19" t="str">
        <f>VLOOKUP(AC160,Data!$B:$AK,4,0)</f>
        <v>04/10/2025</v>
      </c>
      <c r="AG160" s="19" t="str">
        <f>VLOOKUP(AC160,Data!B:N,13,0)</f>
        <v>0104918404</v>
      </c>
      <c r="AH160" s="19" t="str">
        <f>IF(AG160="0104918404","WIN"&amp;L160,VLOOKUP(AG160,'mã win'!E:J,6,0))</f>
        <v>WIN6036</v>
      </c>
      <c r="AI160" s="19" t="str">
        <f>VLOOKUP(AG160,'mã win'!E:F,2,0)</f>
        <v>N</v>
      </c>
      <c r="AJ160" s="19" t="str">
        <f>VLOOKUP(Q160,'mã sp'!A:B,2,0)</f>
        <v>GTLX250G</v>
      </c>
      <c r="AK160" t="str">
        <f>VLOOKUP(AC160,Data!B:G,6,0)</f>
        <v>K25TTM</v>
      </c>
      <c r="AL160" t="str">
        <f t="shared" si="5"/>
        <v>6036 WIN HCM 232 Lê Văn Thịnh</v>
      </c>
    </row>
    <row r="161" spans="1:38" x14ac:dyDescent="0.25">
      <c r="A161">
        <v>16362</v>
      </c>
      <c r="B161" s="2">
        <v>9106023924</v>
      </c>
      <c r="C161" s="3">
        <v>45934</v>
      </c>
      <c r="D161" s="3">
        <v>45939</v>
      </c>
      <c r="E161" s="4">
        <v>45934.605496099502</v>
      </c>
      <c r="F161" s="2" t="s">
        <v>5010</v>
      </c>
      <c r="G161" s="3"/>
      <c r="H161" t="s">
        <v>3031</v>
      </c>
      <c r="I161" s="2" t="s">
        <v>3032</v>
      </c>
      <c r="J161" t="s">
        <v>3033</v>
      </c>
      <c r="K161" t="s">
        <v>3034</v>
      </c>
      <c r="L161" s="2" t="s">
        <v>5011</v>
      </c>
      <c r="M161" t="s">
        <v>5012</v>
      </c>
      <c r="N161" t="s">
        <v>5013</v>
      </c>
      <c r="O161">
        <v>40</v>
      </c>
      <c r="P161" s="2" t="s">
        <v>3050</v>
      </c>
      <c r="Q161" t="s">
        <v>3051</v>
      </c>
      <c r="R161" s="2" t="s">
        <v>3052</v>
      </c>
      <c r="S161" s="2" t="s">
        <v>3038</v>
      </c>
      <c r="T161">
        <v>45588</v>
      </c>
      <c r="U161">
        <v>3</v>
      </c>
      <c r="V161">
        <v>0</v>
      </c>
      <c r="W161" t="s">
        <v>5014</v>
      </c>
      <c r="Y161" s="3">
        <v>45934.605494363401</v>
      </c>
      <c r="AA161" t="s">
        <v>3039</v>
      </c>
      <c r="AB161" s="21">
        <v>9106023924</v>
      </c>
      <c r="AC161" s="19" t="str">
        <f>VLOOKUP($B161,Data!$A:$AK,34,0)</f>
        <v>9106023924-00157901</v>
      </c>
      <c r="AD161" s="19">
        <v>157901</v>
      </c>
      <c r="AE161" s="19" t="str">
        <f t="shared" si="4"/>
        <v>00157901</v>
      </c>
      <c r="AF161" s="19" t="str">
        <f>VLOOKUP(AC161,Data!$B:$AK,4,0)</f>
        <v>04/10/2025</v>
      </c>
      <c r="AG161" s="19" t="str">
        <f>VLOOKUP(AC161,Data!B:N,13,0)</f>
        <v>0104918404</v>
      </c>
      <c r="AH161" s="19" t="str">
        <f>IF(AG161="0104918404","WIN"&amp;L161,VLOOKUP(AG161,'mã win'!E:J,6,0))</f>
        <v>WIN6036</v>
      </c>
      <c r="AI161" s="19" t="str">
        <f>VLOOKUP(AG161,'mã win'!E:F,2,0)</f>
        <v>N</v>
      </c>
      <c r="AJ161" s="19" t="str">
        <f>VLOOKUP(Q161,'mã sp'!A:B,2,0)</f>
        <v>TH200</v>
      </c>
      <c r="AK161" t="str">
        <f>VLOOKUP(AC161,Data!B:G,6,0)</f>
        <v>K25TTM</v>
      </c>
      <c r="AL161" t="str">
        <f t="shared" si="5"/>
        <v>6036 WIN HCM 232 Lê Văn Thịnh</v>
      </c>
    </row>
    <row r="162" spans="1:38" x14ac:dyDescent="0.25">
      <c r="A162">
        <v>16363</v>
      </c>
      <c r="B162" s="2">
        <v>9106023924</v>
      </c>
      <c r="C162" s="3">
        <v>45934</v>
      </c>
      <c r="D162" s="3">
        <v>45939</v>
      </c>
      <c r="E162" s="4">
        <v>45934.605496099502</v>
      </c>
      <c r="F162" s="2" t="s">
        <v>5010</v>
      </c>
      <c r="G162" s="3"/>
      <c r="H162" t="s">
        <v>3031</v>
      </c>
      <c r="I162" s="2" t="s">
        <v>3032</v>
      </c>
      <c r="J162" t="s">
        <v>3033</v>
      </c>
      <c r="K162" t="s">
        <v>3034</v>
      </c>
      <c r="L162" s="2" t="s">
        <v>5011</v>
      </c>
      <c r="M162" t="s">
        <v>5012</v>
      </c>
      <c r="N162" t="s">
        <v>5013</v>
      </c>
      <c r="O162">
        <v>50</v>
      </c>
      <c r="P162" s="2" t="s">
        <v>3072</v>
      </c>
      <c r="Q162" t="s">
        <v>3073</v>
      </c>
      <c r="R162" s="2" t="s">
        <v>3074</v>
      </c>
      <c r="S162" s="2" t="s">
        <v>3038</v>
      </c>
      <c r="T162">
        <v>49500</v>
      </c>
      <c r="U162">
        <v>3</v>
      </c>
      <c r="V162">
        <v>0</v>
      </c>
      <c r="W162" t="s">
        <v>5014</v>
      </c>
      <c r="Y162" s="3">
        <v>45934.605494363401</v>
      </c>
      <c r="AA162" t="s">
        <v>3039</v>
      </c>
      <c r="AB162" s="21">
        <v>9106023924</v>
      </c>
      <c r="AC162" s="19" t="str">
        <f>VLOOKUP($B162,Data!$A:$AK,34,0)</f>
        <v>9106023924-00157901</v>
      </c>
      <c r="AD162" s="19">
        <v>157901</v>
      </c>
      <c r="AE162" s="19" t="str">
        <f t="shared" si="4"/>
        <v>00157901</v>
      </c>
      <c r="AF162" s="19" t="str">
        <f>VLOOKUP(AC162,Data!$B:$AK,4,0)</f>
        <v>04/10/2025</v>
      </c>
      <c r="AG162" s="19" t="str">
        <f>VLOOKUP(AC162,Data!B:N,13,0)</f>
        <v>0104918404</v>
      </c>
      <c r="AH162" s="19" t="str">
        <f>IF(AG162="0104918404","WIN"&amp;L162,VLOOKUP(AG162,'mã win'!E:J,6,0))</f>
        <v>WIN6036</v>
      </c>
      <c r="AI162" s="19" t="str">
        <f>VLOOKUP(AG162,'mã win'!E:F,2,0)</f>
        <v>N</v>
      </c>
      <c r="AJ162" s="19" t="str">
        <f>VLOOKUP(Q162,'mã sp'!A:B,2,0)</f>
        <v>GL250</v>
      </c>
      <c r="AK162" t="str">
        <f>VLOOKUP(AC162,Data!B:G,6,0)</f>
        <v>K25TTM</v>
      </c>
      <c r="AL162" t="str">
        <f t="shared" si="5"/>
        <v>6036 WIN HCM 232 Lê Văn Thịnh</v>
      </c>
    </row>
    <row r="163" spans="1:38" x14ac:dyDescent="0.25">
      <c r="A163">
        <v>16364</v>
      </c>
      <c r="B163" s="2">
        <v>9106023926</v>
      </c>
      <c r="C163" s="3">
        <v>45934</v>
      </c>
      <c r="D163" s="3">
        <v>45939</v>
      </c>
      <c r="E163" s="4">
        <v>45934.606877048602</v>
      </c>
      <c r="F163" s="2" t="s">
        <v>5015</v>
      </c>
      <c r="G163" s="3"/>
      <c r="H163" t="s">
        <v>3031</v>
      </c>
      <c r="I163" s="2" t="s">
        <v>3032</v>
      </c>
      <c r="J163" t="s">
        <v>3033</v>
      </c>
      <c r="K163" t="s">
        <v>3034</v>
      </c>
      <c r="L163" s="2" t="s">
        <v>3147</v>
      </c>
      <c r="M163" t="s">
        <v>3148</v>
      </c>
      <c r="N163" t="s">
        <v>3149</v>
      </c>
      <c r="O163">
        <v>10</v>
      </c>
      <c r="P163" s="2" t="s">
        <v>3050</v>
      </c>
      <c r="Q163" t="s">
        <v>3051</v>
      </c>
      <c r="R163" s="2" t="s">
        <v>3052</v>
      </c>
      <c r="S163" s="2" t="s">
        <v>3038</v>
      </c>
      <c r="T163">
        <v>45588</v>
      </c>
      <c r="U163">
        <v>1</v>
      </c>
      <c r="V163">
        <v>0</v>
      </c>
      <c r="W163" t="s">
        <v>3150</v>
      </c>
      <c r="X163" t="s">
        <v>3151</v>
      </c>
      <c r="Y163" s="3">
        <v>45934.606876851904</v>
      </c>
      <c r="Z163" t="s">
        <v>5016</v>
      </c>
      <c r="AA163" t="s">
        <v>3039</v>
      </c>
      <c r="AB163" s="21">
        <v>9106023926</v>
      </c>
      <c r="AC163" s="19" t="str">
        <f>VLOOKUP($B163,Data!$A:$AK,34,0)</f>
        <v>9106023926-00025544</v>
      </c>
      <c r="AD163" s="19">
        <v>25544</v>
      </c>
      <c r="AE163" s="19" t="str">
        <f t="shared" si="4"/>
        <v>00025544</v>
      </c>
      <c r="AF163" s="19" t="str">
        <f>VLOOKUP(AC163,Data!$B:$AK,4,0)</f>
        <v>04/10/2025</v>
      </c>
      <c r="AG163" s="19" t="str">
        <f>VLOOKUP(AC163,Data!B:N,13,0)</f>
        <v>0104918404-016</v>
      </c>
      <c r="AH163" s="19" t="str">
        <f>IF(AG163="0104918404","WIN"&amp;L163,VLOOKUP(AG163,'mã win'!E:J,6,0))</f>
        <v>WIN-CTO-01-016</v>
      </c>
      <c r="AI163" s="19" t="str">
        <f>VLOOKUP(AG163,'mã win'!E:F,2,0)</f>
        <v>N</v>
      </c>
      <c r="AJ163" s="19" t="str">
        <f>VLOOKUP(Q163,'mã sp'!A:B,2,0)</f>
        <v>TH200</v>
      </c>
      <c r="AK163" t="str">
        <f>VLOOKUP(AC163,Data!B:G,6,0)</f>
        <v>K25TTM</v>
      </c>
      <c r="AL163" t="str">
        <f t="shared" si="5"/>
        <v>3735 WM+ CTO 21-22 Võ Nguyên Giáp, Diệu</v>
      </c>
    </row>
    <row r="164" spans="1:38" x14ac:dyDescent="0.25">
      <c r="A164">
        <v>16365</v>
      </c>
      <c r="B164" s="2">
        <v>9106023962</v>
      </c>
      <c r="C164" s="3">
        <v>45934</v>
      </c>
      <c r="D164" s="3">
        <v>45934</v>
      </c>
      <c r="E164" s="4">
        <v>45934.6084064815</v>
      </c>
      <c r="F164" s="2" t="s">
        <v>5017</v>
      </c>
      <c r="G164" s="3"/>
      <c r="H164" t="s">
        <v>3031</v>
      </c>
      <c r="I164" s="2" t="s">
        <v>3032</v>
      </c>
      <c r="J164" t="s">
        <v>3033</v>
      </c>
      <c r="K164" t="s">
        <v>3034</v>
      </c>
      <c r="L164" s="2" t="s">
        <v>5018</v>
      </c>
      <c r="M164" t="s">
        <v>5019</v>
      </c>
      <c r="N164" t="s">
        <v>5020</v>
      </c>
      <c r="O164">
        <v>10</v>
      </c>
      <c r="P164" s="2" t="s">
        <v>3072</v>
      </c>
      <c r="Q164" t="s">
        <v>3073</v>
      </c>
      <c r="R164" s="2" t="s">
        <v>3074</v>
      </c>
      <c r="S164" s="2" t="s">
        <v>3038</v>
      </c>
      <c r="T164">
        <v>49500</v>
      </c>
      <c r="U164">
        <v>4</v>
      </c>
      <c r="V164">
        <v>0</v>
      </c>
      <c r="W164" t="s">
        <v>5019</v>
      </c>
      <c r="Y164" s="3">
        <v>45934.608404826402</v>
      </c>
      <c r="AA164" t="s">
        <v>3039</v>
      </c>
      <c r="AB164" s="21">
        <v>9106023962</v>
      </c>
      <c r="AC164" s="19" t="str">
        <f>VLOOKUP($B164,Data!$A:$AK,34,0)</f>
        <v>9106023962-00034964</v>
      </c>
      <c r="AD164" s="19">
        <v>34964</v>
      </c>
      <c r="AE164" s="19" t="str">
        <f t="shared" si="4"/>
        <v>00034964</v>
      </c>
      <c r="AF164" s="19" t="str">
        <f>VLOOKUP(AC164,Data!$B:$AK,4,0)</f>
        <v>04/10/2025</v>
      </c>
      <c r="AG164" s="19" t="str">
        <f>VLOOKUP(AC164,Data!B:N,13,0)</f>
        <v>0104918404-025</v>
      </c>
      <c r="AH164" s="19" t="str">
        <f>IF(AG164="0104918404","WIN"&amp;L164,VLOOKUP(AG164,'mã win'!E:J,6,0))</f>
        <v>WIN-025</v>
      </c>
      <c r="AI164" s="19" t="str">
        <f>VLOOKUP(AG164,'mã win'!E:F,2,0)</f>
        <v>B</v>
      </c>
      <c r="AJ164" s="19" t="str">
        <f>VLOOKUP(Q164,'mã sp'!A:B,2,0)</f>
        <v>GL250</v>
      </c>
      <c r="AK164" t="str">
        <f>VLOOKUP(AC164,Data!B:G,6,0)</f>
        <v>K25TTM</v>
      </c>
      <c r="AL164" t="str">
        <f t="shared" si="5"/>
        <v>5942 WM+ HPG Câu Trung, An Lão</v>
      </c>
    </row>
    <row r="165" spans="1:38" x14ac:dyDescent="0.25">
      <c r="A165">
        <v>16366</v>
      </c>
      <c r="B165" s="2">
        <v>9106024028</v>
      </c>
      <c r="C165" s="3">
        <v>45934</v>
      </c>
      <c r="D165" s="3">
        <v>45939</v>
      </c>
      <c r="E165" s="4">
        <v>45934.611435034698</v>
      </c>
      <c r="F165" s="2" t="s">
        <v>5021</v>
      </c>
      <c r="G165" s="3"/>
      <c r="H165" t="s">
        <v>3031</v>
      </c>
      <c r="I165" s="2" t="s">
        <v>3032</v>
      </c>
      <c r="J165" t="s">
        <v>3033</v>
      </c>
      <c r="K165" t="s">
        <v>3034</v>
      </c>
      <c r="L165" s="2" t="s">
        <v>3481</v>
      </c>
      <c r="M165" t="s">
        <v>3482</v>
      </c>
      <c r="N165" t="s">
        <v>3483</v>
      </c>
      <c r="O165">
        <v>10</v>
      </c>
      <c r="P165" s="2" t="s">
        <v>3050</v>
      </c>
      <c r="Q165" t="s">
        <v>3051</v>
      </c>
      <c r="R165" s="2" t="s">
        <v>3052</v>
      </c>
      <c r="S165" s="2" t="s">
        <v>3038</v>
      </c>
      <c r="T165">
        <v>45588</v>
      </c>
      <c r="U165">
        <v>1</v>
      </c>
      <c r="V165">
        <v>0</v>
      </c>
      <c r="W165" t="s">
        <v>3482</v>
      </c>
      <c r="Y165" s="3">
        <v>45934.611433067097</v>
      </c>
      <c r="AA165" t="s">
        <v>3039</v>
      </c>
      <c r="AB165" s="21">
        <v>9106024028</v>
      </c>
      <c r="AC165" s="19" t="str">
        <f>VLOOKUP($B165,Data!$A:$AK,34,0)</f>
        <v>9106024028-00009588</v>
      </c>
      <c r="AD165" s="19">
        <v>9588</v>
      </c>
      <c r="AE165" s="19" t="str">
        <f t="shared" si="4"/>
        <v>00009588</v>
      </c>
      <c r="AF165" s="19" t="str">
        <f>VLOOKUP(AC165,Data!$B:$AK,4,0)</f>
        <v>04/10/2025</v>
      </c>
      <c r="AG165" s="19" t="str">
        <f>VLOOKUP(AC165,Data!B:N,13,0)</f>
        <v>0104918404-065</v>
      </c>
      <c r="AH165" s="19" t="str">
        <f>IF(AG165="0104918404","WIN"&amp;L165,VLOOKUP(AG165,'mã win'!E:J,6,0))</f>
        <v>WIN-065</v>
      </c>
      <c r="AI165" s="19" t="str">
        <f>VLOOKUP(AG165,'mã win'!E:F,2,0)</f>
        <v>B</v>
      </c>
      <c r="AJ165" s="19" t="str">
        <f>VLOOKUP(Q165,'mã sp'!A:B,2,0)</f>
        <v>TH200</v>
      </c>
      <c r="AK165" t="str">
        <f>VLOOKUP(AC165,Data!B:G,6,0)</f>
        <v>K25TTM</v>
      </c>
      <c r="AL165" t="str">
        <f t="shared" si="5"/>
        <v>2AFY WM+ BGG 322 Lê Lợi</v>
      </c>
    </row>
    <row r="166" spans="1:38" x14ac:dyDescent="0.25">
      <c r="A166">
        <v>16367</v>
      </c>
      <c r="B166" s="2">
        <v>9106024028</v>
      </c>
      <c r="C166" s="3">
        <v>45934</v>
      </c>
      <c r="D166" s="3">
        <v>45939</v>
      </c>
      <c r="E166" s="4">
        <v>45934.611435034698</v>
      </c>
      <c r="F166" s="2" t="s">
        <v>5021</v>
      </c>
      <c r="G166" s="3"/>
      <c r="H166" t="s">
        <v>3031</v>
      </c>
      <c r="I166" s="2" t="s">
        <v>3032</v>
      </c>
      <c r="J166" t="s">
        <v>3033</v>
      </c>
      <c r="K166" t="s">
        <v>3034</v>
      </c>
      <c r="L166" s="2" t="s">
        <v>3481</v>
      </c>
      <c r="M166" t="s">
        <v>3482</v>
      </c>
      <c r="N166" t="s">
        <v>3483</v>
      </c>
      <c r="O166">
        <v>20</v>
      </c>
      <c r="P166" s="2" t="s">
        <v>3063</v>
      </c>
      <c r="Q166" t="s">
        <v>4891</v>
      </c>
      <c r="R166" s="2" t="s">
        <v>3065</v>
      </c>
      <c r="S166" s="2" t="s">
        <v>3038</v>
      </c>
      <c r="T166">
        <v>73431</v>
      </c>
      <c r="U166">
        <v>1</v>
      </c>
      <c r="V166">
        <v>0</v>
      </c>
      <c r="W166" t="s">
        <v>3482</v>
      </c>
      <c r="Y166" s="3">
        <v>45934.611433067097</v>
      </c>
      <c r="AA166" t="s">
        <v>3039</v>
      </c>
      <c r="AB166" s="21">
        <v>9106024028</v>
      </c>
      <c r="AC166" s="19" t="str">
        <f>VLOOKUP($B166,Data!$A:$AK,34,0)</f>
        <v>9106024028-00009588</v>
      </c>
      <c r="AD166" s="19">
        <v>9588</v>
      </c>
      <c r="AE166" s="19" t="str">
        <f t="shared" si="4"/>
        <v>00009588</v>
      </c>
      <c r="AF166" s="19" t="str">
        <f>VLOOKUP(AC166,Data!$B:$AK,4,0)</f>
        <v>04/10/2025</v>
      </c>
      <c r="AG166" s="19" t="str">
        <f>VLOOKUP(AC166,Data!B:N,13,0)</f>
        <v>0104918404-065</v>
      </c>
      <c r="AH166" s="19" t="str">
        <f>IF(AG166="0104918404","WIN"&amp;L166,VLOOKUP(AG166,'mã win'!E:J,6,0))</f>
        <v>WIN-065</v>
      </c>
      <c r="AI166" s="19" t="str">
        <f>VLOOKUP(AG166,'mã win'!E:F,2,0)</f>
        <v>B</v>
      </c>
      <c r="AJ166" s="19" t="str">
        <f>VLOOKUP(Q166,'mã sp'!A:B,2,0)</f>
        <v>CGM300</v>
      </c>
      <c r="AK166" t="str">
        <f>VLOOKUP(AC166,Data!B:G,6,0)</f>
        <v>K25TTM</v>
      </c>
      <c r="AL166" t="str">
        <f t="shared" si="5"/>
        <v>2AFY WM+ BGG 322 Lê Lợi</v>
      </c>
    </row>
    <row r="167" spans="1:38" x14ac:dyDescent="0.25">
      <c r="A167">
        <v>16368</v>
      </c>
      <c r="B167" s="2">
        <v>9106024011</v>
      </c>
      <c r="C167" s="3">
        <v>45934</v>
      </c>
      <c r="D167" s="3">
        <v>45934</v>
      </c>
      <c r="E167" s="4">
        <v>45934.6115818287</v>
      </c>
      <c r="F167" s="2" t="s">
        <v>5022</v>
      </c>
      <c r="G167" s="3"/>
      <c r="H167" t="s">
        <v>3031</v>
      </c>
      <c r="I167" s="2" t="s">
        <v>3032</v>
      </c>
      <c r="J167" t="s">
        <v>3033</v>
      </c>
      <c r="K167" t="s">
        <v>3034</v>
      </c>
      <c r="L167" s="2" t="s">
        <v>5018</v>
      </c>
      <c r="M167" t="s">
        <v>5019</v>
      </c>
      <c r="N167" t="s">
        <v>5020</v>
      </c>
      <c r="O167">
        <v>10</v>
      </c>
      <c r="P167" s="2" t="s">
        <v>3069</v>
      </c>
      <c r="Q167" t="s">
        <v>3070</v>
      </c>
      <c r="R167" s="2" t="s">
        <v>3071</v>
      </c>
      <c r="S167" s="2" t="s">
        <v>3038</v>
      </c>
      <c r="T167">
        <v>50400</v>
      </c>
      <c r="U167">
        <v>4</v>
      </c>
      <c r="V167">
        <v>0</v>
      </c>
      <c r="W167" t="s">
        <v>5019</v>
      </c>
      <c r="Y167" s="3">
        <v>45934.611579942102</v>
      </c>
      <c r="AA167" t="s">
        <v>3039</v>
      </c>
      <c r="AB167" s="21">
        <v>9106024011</v>
      </c>
      <c r="AC167" s="19" t="str">
        <f>VLOOKUP($B167,Data!$A:$AK,34,0)</f>
        <v>9106024011-00034966</v>
      </c>
      <c r="AD167" s="19">
        <v>34966</v>
      </c>
      <c r="AE167" s="19" t="str">
        <f t="shared" si="4"/>
        <v>00034966</v>
      </c>
      <c r="AF167" s="19" t="str">
        <f>VLOOKUP(AC167,Data!$B:$AK,4,0)</f>
        <v>04/10/2025</v>
      </c>
      <c r="AG167" s="19" t="str">
        <f>VLOOKUP(AC167,Data!B:N,13,0)</f>
        <v>0104918404-025</v>
      </c>
      <c r="AH167" s="19" t="str">
        <f>IF(AG167="0104918404","WIN"&amp;L167,VLOOKUP(AG167,'mã win'!E:J,6,0))</f>
        <v>WIN-025</v>
      </c>
      <c r="AI167" s="19" t="str">
        <f>VLOOKUP(AG167,'mã win'!E:F,2,0)</f>
        <v>B</v>
      </c>
      <c r="AJ167" s="19" t="str">
        <f>VLOOKUP(Q167,'mã sp'!A:B,2,0)</f>
        <v>GSG250</v>
      </c>
      <c r="AK167" t="str">
        <f>VLOOKUP(AC167,Data!B:G,6,0)</f>
        <v>K25TTM</v>
      </c>
      <c r="AL167" t="str">
        <f t="shared" si="5"/>
        <v>5942 WM+ HPG Câu Trung, An Lão</v>
      </c>
    </row>
    <row r="168" spans="1:38" x14ac:dyDescent="0.25">
      <c r="A168">
        <v>16371</v>
      </c>
      <c r="B168" s="2">
        <v>9106024036</v>
      </c>
      <c r="C168" s="3">
        <v>45934</v>
      </c>
      <c r="D168" s="3">
        <v>45939</v>
      </c>
      <c r="E168" s="4">
        <v>45934.616277395799</v>
      </c>
      <c r="F168" s="2" t="s">
        <v>5023</v>
      </c>
      <c r="G168" s="3"/>
      <c r="H168" t="s">
        <v>3031</v>
      </c>
      <c r="I168" s="2" t="s">
        <v>3032</v>
      </c>
      <c r="J168" t="s">
        <v>3033</v>
      </c>
      <c r="K168" t="s">
        <v>3034</v>
      </c>
      <c r="L168" s="2" t="s">
        <v>3481</v>
      </c>
      <c r="M168" t="s">
        <v>3482</v>
      </c>
      <c r="N168" t="s">
        <v>3483</v>
      </c>
      <c r="O168">
        <v>10</v>
      </c>
      <c r="P168" s="2" t="s">
        <v>3063</v>
      </c>
      <c r="Q168" t="s">
        <v>4891</v>
      </c>
      <c r="R168" s="2" t="s">
        <v>3065</v>
      </c>
      <c r="S168" s="2" t="s">
        <v>3038</v>
      </c>
      <c r="T168">
        <v>73431</v>
      </c>
      <c r="U168">
        <v>1</v>
      </c>
      <c r="V168">
        <v>0</v>
      </c>
      <c r="W168" t="s">
        <v>3482</v>
      </c>
      <c r="Y168" s="3">
        <v>45934.616275428198</v>
      </c>
      <c r="AA168" t="s">
        <v>3039</v>
      </c>
      <c r="AB168" s="21">
        <v>9106024036</v>
      </c>
      <c r="AC168" s="19" t="str">
        <f>VLOOKUP($B168,Data!$A:$AK,34,0)</f>
        <v>9106024036-00009589</v>
      </c>
      <c r="AD168" s="19">
        <v>9589</v>
      </c>
      <c r="AE168" s="19" t="str">
        <f t="shared" si="4"/>
        <v>00009589</v>
      </c>
      <c r="AF168" s="19" t="str">
        <f>VLOOKUP(AC168,Data!$B:$AK,4,0)</f>
        <v>04/10/2025</v>
      </c>
      <c r="AG168" s="19" t="str">
        <f>VLOOKUP(AC168,Data!B:N,13,0)</f>
        <v>0104918404-065</v>
      </c>
      <c r="AH168" s="19" t="str">
        <f>IF(AG168="0104918404","WIN"&amp;L168,VLOOKUP(AG168,'mã win'!E:J,6,0))</f>
        <v>WIN-065</v>
      </c>
      <c r="AI168" s="19" t="str">
        <f>VLOOKUP(AG168,'mã win'!E:F,2,0)</f>
        <v>B</v>
      </c>
      <c r="AJ168" s="19" t="str">
        <f>VLOOKUP(Q168,'mã sp'!A:B,2,0)</f>
        <v>CGM300</v>
      </c>
      <c r="AK168" t="str">
        <f>VLOOKUP(AC168,Data!B:G,6,0)</f>
        <v>K25TTM</v>
      </c>
      <c r="AL168" t="str">
        <f t="shared" si="5"/>
        <v>2AFY WM+ BGG 322 Lê Lợi</v>
      </c>
    </row>
    <row r="169" spans="1:38" x14ac:dyDescent="0.25">
      <c r="A169">
        <v>16372</v>
      </c>
      <c r="B169" s="2">
        <v>9106024036</v>
      </c>
      <c r="C169" s="3">
        <v>45934</v>
      </c>
      <c r="D169" s="3">
        <v>45939</v>
      </c>
      <c r="E169" s="4">
        <v>45934.616277395799</v>
      </c>
      <c r="F169" s="2" t="s">
        <v>5023</v>
      </c>
      <c r="G169" s="3"/>
      <c r="H169" t="s">
        <v>3031</v>
      </c>
      <c r="I169" s="2" t="s">
        <v>3032</v>
      </c>
      <c r="J169" t="s">
        <v>3033</v>
      </c>
      <c r="K169" t="s">
        <v>3034</v>
      </c>
      <c r="L169" s="2" t="s">
        <v>3481</v>
      </c>
      <c r="M169" t="s">
        <v>3482</v>
      </c>
      <c r="N169" t="s">
        <v>3483</v>
      </c>
      <c r="O169">
        <v>20</v>
      </c>
      <c r="P169" s="2" t="s">
        <v>3050</v>
      </c>
      <c r="Q169" t="s">
        <v>3051</v>
      </c>
      <c r="R169" s="2" t="s">
        <v>3052</v>
      </c>
      <c r="S169" s="2" t="s">
        <v>3038</v>
      </c>
      <c r="T169">
        <v>45588</v>
      </c>
      <c r="U169">
        <v>1</v>
      </c>
      <c r="V169">
        <v>0</v>
      </c>
      <c r="W169" t="s">
        <v>3482</v>
      </c>
      <c r="Y169" s="3">
        <v>45934.616275428198</v>
      </c>
      <c r="AA169" t="s">
        <v>3039</v>
      </c>
      <c r="AB169" s="21">
        <v>9106024036</v>
      </c>
      <c r="AC169" s="19" t="str">
        <f>VLOOKUP($B169,Data!$A:$AK,34,0)</f>
        <v>9106024036-00009589</v>
      </c>
      <c r="AD169" s="19">
        <v>9589</v>
      </c>
      <c r="AE169" s="19" t="str">
        <f t="shared" si="4"/>
        <v>00009589</v>
      </c>
      <c r="AF169" s="19" t="str">
        <f>VLOOKUP(AC169,Data!$B:$AK,4,0)</f>
        <v>04/10/2025</v>
      </c>
      <c r="AG169" s="19" t="str">
        <f>VLOOKUP(AC169,Data!B:N,13,0)</f>
        <v>0104918404-065</v>
      </c>
      <c r="AH169" s="19" t="str">
        <f>IF(AG169="0104918404","WIN"&amp;L169,VLOOKUP(AG169,'mã win'!E:J,6,0))</f>
        <v>WIN-065</v>
      </c>
      <c r="AI169" s="19" t="str">
        <f>VLOOKUP(AG169,'mã win'!E:F,2,0)</f>
        <v>B</v>
      </c>
      <c r="AJ169" s="19" t="str">
        <f>VLOOKUP(Q169,'mã sp'!A:B,2,0)</f>
        <v>TH200</v>
      </c>
      <c r="AK169" t="str">
        <f>VLOOKUP(AC169,Data!B:G,6,0)</f>
        <v>K25TTM</v>
      </c>
      <c r="AL169" t="str">
        <f t="shared" si="5"/>
        <v>2AFY WM+ BGG 322 Lê Lợi</v>
      </c>
    </row>
    <row r="170" spans="1:38" x14ac:dyDescent="0.25">
      <c r="A170">
        <v>16373</v>
      </c>
      <c r="B170" s="2">
        <v>9106024063</v>
      </c>
      <c r="C170" s="3">
        <v>45934</v>
      </c>
      <c r="D170" s="3">
        <v>45934</v>
      </c>
      <c r="E170" s="4">
        <v>45934.617231018499</v>
      </c>
      <c r="F170" s="2" t="s">
        <v>5024</v>
      </c>
      <c r="G170" s="3"/>
      <c r="H170" t="s">
        <v>3031</v>
      </c>
      <c r="I170" s="2" t="s">
        <v>3032</v>
      </c>
      <c r="J170" t="s">
        <v>3033</v>
      </c>
      <c r="K170" t="s">
        <v>3034</v>
      </c>
      <c r="L170" s="2" t="s">
        <v>3758</v>
      </c>
      <c r="M170" t="s">
        <v>3759</v>
      </c>
      <c r="N170" t="s">
        <v>3760</v>
      </c>
      <c r="O170">
        <v>10</v>
      </c>
      <c r="P170" s="2" t="s">
        <v>3047</v>
      </c>
      <c r="Q170" t="s">
        <v>3048</v>
      </c>
      <c r="R170" s="2" t="s">
        <v>3049</v>
      </c>
      <c r="S170" s="2" t="s">
        <v>3038</v>
      </c>
      <c r="T170">
        <v>60885</v>
      </c>
      <c r="U170">
        <v>5</v>
      </c>
      <c r="V170">
        <v>0</v>
      </c>
      <c r="W170" t="s">
        <v>3759</v>
      </c>
      <c r="X170" t="s">
        <v>3046</v>
      </c>
      <c r="Y170" s="3">
        <v>45934.6172295949</v>
      </c>
      <c r="AA170" t="s">
        <v>3039</v>
      </c>
      <c r="AB170" s="21">
        <v>9106024063</v>
      </c>
      <c r="AC170" s="19" t="str">
        <f>VLOOKUP($B170,Data!$A:$AK,34,0)</f>
        <v>9106024063-00008066</v>
      </c>
      <c r="AD170" s="19">
        <v>8066</v>
      </c>
      <c r="AE170" s="19" t="str">
        <f t="shared" si="4"/>
        <v>00008066</v>
      </c>
      <c r="AF170" s="19" t="str">
        <f>VLOOKUP(AC170,Data!$B:$AK,4,0)</f>
        <v>04/10/2025</v>
      </c>
      <c r="AG170" s="19" t="str">
        <f>VLOOKUP(AC170,Data!B:N,13,0)</f>
        <v>0104918404-064</v>
      </c>
      <c r="AH170" s="19" t="str">
        <f>IF(AG170="0104918404","WIN"&amp;L170,VLOOKUP(AG170,'mã win'!E:J,6,0))</f>
        <v>WIN-064</v>
      </c>
      <c r="AI170" s="19" t="str">
        <f>VLOOKUP(AG170,'mã win'!E:F,2,0)</f>
        <v>B</v>
      </c>
      <c r="AJ170" s="19" t="str">
        <f>VLOOKUP(Q170,'mã sp'!A:B,2,0)</f>
        <v>CC300</v>
      </c>
      <c r="AK170" t="str">
        <f>VLOOKUP(AC170,Data!B:G,6,0)</f>
        <v>K25TTM</v>
      </c>
      <c r="AL170" t="str">
        <f t="shared" si="5"/>
        <v>4758 WM+ NDH 147 Nguyễn Công Trứ</v>
      </c>
    </row>
    <row r="171" spans="1:38" x14ac:dyDescent="0.25">
      <c r="A171">
        <v>16374</v>
      </c>
      <c r="B171" s="2">
        <v>9106024063</v>
      </c>
      <c r="C171" s="3">
        <v>45934</v>
      </c>
      <c r="D171" s="3">
        <v>45934</v>
      </c>
      <c r="E171" s="4">
        <v>45934.617231018499</v>
      </c>
      <c r="F171" s="2" t="s">
        <v>5024</v>
      </c>
      <c r="G171" s="3"/>
      <c r="H171" t="s">
        <v>3031</v>
      </c>
      <c r="I171" s="2" t="s">
        <v>3032</v>
      </c>
      <c r="J171" t="s">
        <v>3033</v>
      </c>
      <c r="K171" t="s">
        <v>3034</v>
      </c>
      <c r="L171" s="2" t="s">
        <v>3758</v>
      </c>
      <c r="M171" t="s">
        <v>3759</v>
      </c>
      <c r="N171" t="s">
        <v>3760</v>
      </c>
      <c r="O171">
        <v>20</v>
      </c>
      <c r="P171" s="2" t="s">
        <v>3043</v>
      </c>
      <c r="Q171" t="s">
        <v>3044</v>
      </c>
      <c r="R171" s="2" t="s">
        <v>3045</v>
      </c>
      <c r="S171" s="2" t="s">
        <v>3038</v>
      </c>
      <c r="T171">
        <v>41150</v>
      </c>
      <c r="U171">
        <v>4</v>
      </c>
      <c r="V171">
        <v>0</v>
      </c>
      <c r="W171" t="s">
        <v>3759</v>
      </c>
      <c r="X171" t="s">
        <v>3046</v>
      </c>
      <c r="Y171" s="3">
        <v>45934.6172295949</v>
      </c>
      <c r="AA171" t="s">
        <v>3039</v>
      </c>
      <c r="AB171" s="21">
        <v>9106024063</v>
      </c>
      <c r="AC171" s="19" t="str">
        <f>VLOOKUP($B171,Data!$A:$AK,34,0)</f>
        <v>9106024063-00008066</v>
      </c>
      <c r="AD171" s="19">
        <v>8066</v>
      </c>
      <c r="AE171" s="19" t="str">
        <f t="shared" si="4"/>
        <v>00008066</v>
      </c>
      <c r="AF171" s="19" t="str">
        <f>VLOOKUP(AC171,Data!$B:$AK,4,0)</f>
        <v>04/10/2025</v>
      </c>
      <c r="AG171" s="19" t="str">
        <f>VLOOKUP(AC171,Data!B:N,13,0)</f>
        <v>0104918404-064</v>
      </c>
      <c r="AH171" s="19" t="str">
        <f>IF(AG171="0104918404","WIN"&amp;L171,VLOOKUP(AG171,'mã win'!E:J,6,0))</f>
        <v>WIN-064</v>
      </c>
      <c r="AI171" s="19" t="str">
        <f>VLOOKUP(AG171,'mã win'!E:F,2,0)</f>
        <v>B</v>
      </c>
      <c r="AJ171" s="19" t="str">
        <f>VLOOKUP(Q171,'mã sp'!A:B,2,0)</f>
        <v>GTLX250G</v>
      </c>
      <c r="AK171" t="str">
        <f>VLOOKUP(AC171,Data!B:G,6,0)</f>
        <v>K25TTM</v>
      </c>
      <c r="AL171" t="str">
        <f t="shared" si="5"/>
        <v>4758 WM+ NDH 147 Nguyễn Công Trứ</v>
      </c>
    </row>
    <row r="172" spans="1:38" x14ac:dyDescent="0.25">
      <c r="A172">
        <v>16375</v>
      </c>
      <c r="B172" s="2">
        <v>9106024063</v>
      </c>
      <c r="C172" s="3">
        <v>45934</v>
      </c>
      <c r="D172" s="3">
        <v>45934</v>
      </c>
      <c r="E172" s="4">
        <v>45934.617231018499</v>
      </c>
      <c r="F172" s="2" t="s">
        <v>5024</v>
      </c>
      <c r="G172" s="3"/>
      <c r="H172" t="s">
        <v>3031</v>
      </c>
      <c r="I172" s="2" t="s">
        <v>3032</v>
      </c>
      <c r="J172" t="s">
        <v>3033</v>
      </c>
      <c r="K172" t="s">
        <v>3034</v>
      </c>
      <c r="L172" s="2" t="s">
        <v>3758</v>
      </c>
      <c r="M172" t="s">
        <v>3759</v>
      </c>
      <c r="N172" t="s">
        <v>3760</v>
      </c>
      <c r="O172">
        <v>30</v>
      </c>
      <c r="P172" s="2" t="s">
        <v>3054</v>
      </c>
      <c r="Q172" t="s">
        <v>3055</v>
      </c>
      <c r="R172" s="2" t="s">
        <v>3056</v>
      </c>
      <c r="S172" s="2" t="s">
        <v>3038</v>
      </c>
      <c r="T172">
        <v>46000</v>
      </c>
      <c r="U172">
        <v>1</v>
      </c>
      <c r="V172">
        <v>0</v>
      </c>
      <c r="W172" t="s">
        <v>3759</v>
      </c>
      <c r="X172" t="s">
        <v>3046</v>
      </c>
      <c r="Y172" s="3">
        <v>45934.6172295949</v>
      </c>
      <c r="AA172" t="s">
        <v>3039</v>
      </c>
      <c r="AB172" s="21">
        <v>9106024063</v>
      </c>
      <c r="AC172" s="19" t="str">
        <f>VLOOKUP($B172,Data!$A:$AK,34,0)</f>
        <v>9106024063-00008066</v>
      </c>
      <c r="AD172" s="19">
        <v>8066</v>
      </c>
      <c r="AE172" s="19" t="str">
        <f t="shared" si="4"/>
        <v>00008066</v>
      </c>
      <c r="AF172" s="19" t="str">
        <f>VLOOKUP(AC172,Data!$B:$AK,4,0)</f>
        <v>04/10/2025</v>
      </c>
      <c r="AG172" s="19" t="str">
        <f>VLOOKUP(AC172,Data!B:N,13,0)</f>
        <v>0104918404-064</v>
      </c>
      <c r="AH172" s="19" t="str">
        <f>IF(AG172="0104918404","WIN"&amp;L172,VLOOKUP(AG172,'mã win'!E:J,6,0))</f>
        <v>WIN-064</v>
      </c>
      <c r="AI172" s="19" t="str">
        <f>VLOOKUP(AG172,'mã win'!E:F,2,0)</f>
        <v>B</v>
      </c>
      <c r="AJ172" s="19" t="str">
        <f>VLOOKUP(Q172,'mã sp'!A:B,2,0)</f>
        <v>MNH250</v>
      </c>
      <c r="AK172" t="str">
        <f>VLOOKUP(AC172,Data!B:G,6,0)</f>
        <v>K25TTM</v>
      </c>
      <c r="AL172" t="str">
        <f t="shared" si="5"/>
        <v>4758 WM+ NDH 147 Nguyễn Công Trứ</v>
      </c>
    </row>
    <row r="173" spans="1:38" x14ac:dyDescent="0.25">
      <c r="A173">
        <v>16376</v>
      </c>
      <c r="B173" s="2">
        <v>9106024094</v>
      </c>
      <c r="C173" s="3">
        <v>45934</v>
      </c>
      <c r="D173" s="3">
        <v>45939</v>
      </c>
      <c r="E173" s="4">
        <v>45934.619437499998</v>
      </c>
      <c r="F173" s="2" t="s">
        <v>5025</v>
      </c>
      <c r="G173" s="3"/>
      <c r="H173" t="s">
        <v>3031</v>
      </c>
      <c r="I173" s="2" t="s">
        <v>3032</v>
      </c>
      <c r="J173" t="s">
        <v>3033</v>
      </c>
      <c r="K173" t="s">
        <v>3034</v>
      </c>
      <c r="L173" s="2" t="s">
        <v>5026</v>
      </c>
      <c r="M173" t="s">
        <v>5027</v>
      </c>
      <c r="N173" t="s">
        <v>5028</v>
      </c>
      <c r="O173">
        <v>10</v>
      </c>
      <c r="P173" s="2" t="s">
        <v>3035</v>
      </c>
      <c r="Q173" t="s">
        <v>4834</v>
      </c>
      <c r="R173" s="2" t="s">
        <v>3037</v>
      </c>
      <c r="S173" s="2" t="s">
        <v>3038</v>
      </c>
      <c r="T173">
        <v>111058</v>
      </c>
      <c r="U173">
        <v>3</v>
      </c>
      <c r="V173">
        <v>0</v>
      </c>
      <c r="W173" t="s">
        <v>5027</v>
      </c>
      <c r="Y173" s="3">
        <v>45934.619435879598</v>
      </c>
      <c r="AA173" t="s">
        <v>3039</v>
      </c>
      <c r="AB173" s="21">
        <v>9106024094</v>
      </c>
      <c r="AC173" s="19" t="str">
        <f>VLOOKUP($B173,Data!$A:$AK,34,0)</f>
        <v>9106024094-00157923</v>
      </c>
      <c r="AD173" s="19">
        <v>157923</v>
      </c>
      <c r="AE173" s="19" t="str">
        <f t="shared" si="4"/>
        <v>00157923</v>
      </c>
      <c r="AF173" s="19" t="str">
        <f>VLOOKUP(AC173,Data!$B:$AK,4,0)</f>
        <v>04/10/2025</v>
      </c>
      <c r="AG173" s="19" t="str">
        <f>VLOOKUP(AC173,Data!B:N,13,0)</f>
        <v>0104918404</v>
      </c>
      <c r="AH173" s="19" t="str">
        <f>IF(AG173="0104918404","WIN"&amp;L173,VLOOKUP(AG173,'mã win'!E:J,6,0))</f>
        <v>WIN6803</v>
      </c>
      <c r="AI173" s="19" t="str">
        <f>VLOOKUP(AG173,'mã win'!E:F,2,0)</f>
        <v>N</v>
      </c>
      <c r="AJ173" s="19" t="str">
        <f>VLOOKUP(Q173,'mã sp'!A:B,2,0)</f>
        <v>GM500</v>
      </c>
      <c r="AK173" t="str">
        <f>VLOOKUP(AC173,Data!B:G,6,0)</f>
        <v>K25TTM</v>
      </c>
      <c r="AL173" t="str">
        <f t="shared" si="5"/>
        <v>6803 WM+ HCM 22 Đường số 25</v>
      </c>
    </row>
    <row r="174" spans="1:38" x14ac:dyDescent="0.25">
      <c r="A174">
        <v>16377</v>
      </c>
      <c r="B174" s="2">
        <v>9106024094</v>
      </c>
      <c r="C174" s="3">
        <v>45934</v>
      </c>
      <c r="D174" s="3">
        <v>45939</v>
      </c>
      <c r="E174" s="4">
        <v>45934.619437499998</v>
      </c>
      <c r="F174" s="2" t="s">
        <v>5025</v>
      </c>
      <c r="G174" s="3"/>
      <c r="H174" t="s">
        <v>3031</v>
      </c>
      <c r="I174" s="2" t="s">
        <v>3032</v>
      </c>
      <c r="J174" t="s">
        <v>3033</v>
      </c>
      <c r="K174" t="s">
        <v>3034</v>
      </c>
      <c r="L174" s="2" t="s">
        <v>5026</v>
      </c>
      <c r="M174" t="s">
        <v>5027</v>
      </c>
      <c r="N174" t="s">
        <v>5028</v>
      </c>
      <c r="O174">
        <v>20</v>
      </c>
      <c r="P174" s="2" t="s">
        <v>3080</v>
      </c>
      <c r="Q174" t="s">
        <v>3081</v>
      </c>
      <c r="R174" s="2" t="s">
        <v>3082</v>
      </c>
      <c r="S174" s="2" t="s">
        <v>3038</v>
      </c>
      <c r="T174">
        <v>70950</v>
      </c>
      <c r="U174">
        <v>2</v>
      </c>
      <c r="V174">
        <v>0</v>
      </c>
      <c r="W174" t="s">
        <v>5027</v>
      </c>
      <c r="Y174" s="3">
        <v>45934.619435879598</v>
      </c>
      <c r="AA174" t="s">
        <v>3039</v>
      </c>
      <c r="AB174" s="21">
        <v>9106024094</v>
      </c>
      <c r="AC174" s="19" t="str">
        <f>VLOOKUP($B174,Data!$A:$AK,34,0)</f>
        <v>9106024094-00157923</v>
      </c>
      <c r="AD174" s="19">
        <v>157923</v>
      </c>
      <c r="AE174" s="19" t="str">
        <f t="shared" si="4"/>
        <v>00157923</v>
      </c>
      <c r="AF174" s="19" t="str">
        <f>VLOOKUP(AC174,Data!$B:$AK,4,0)</f>
        <v>04/10/2025</v>
      </c>
      <c r="AG174" s="19" t="str">
        <f>VLOOKUP(AC174,Data!B:N,13,0)</f>
        <v>0104918404</v>
      </c>
      <c r="AH174" s="19" t="str">
        <f>IF(AG174="0104918404","WIN"&amp;L174,VLOOKUP(AG174,'mã win'!E:J,6,0))</f>
        <v>WIN6803</v>
      </c>
      <c r="AI174" s="19" t="str">
        <f>VLOOKUP(AG174,'mã win'!E:F,2,0)</f>
        <v>N</v>
      </c>
      <c r="AJ174" s="19" t="str">
        <f>VLOOKUP(Q174,'mã sp'!A:B,2,0)</f>
        <v>CN300</v>
      </c>
      <c r="AK174" t="str">
        <f>VLOOKUP(AC174,Data!B:G,6,0)</f>
        <v>K25TTM</v>
      </c>
      <c r="AL174" t="str">
        <f t="shared" si="5"/>
        <v>6803 WM+ HCM 22 Đường số 25</v>
      </c>
    </row>
    <row r="175" spans="1:38" x14ac:dyDescent="0.25">
      <c r="A175">
        <v>16378</v>
      </c>
      <c r="B175" s="2">
        <v>9106024094</v>
      </c>
      <c r="C175" s="3">
        <v>45934</v>
      </c>
      <c r="D175" s="3">
        <v>45939</v>
      </c>
      <c r="E175" s="4">
        <v>45934.619437499998</v>
      </c>
      <c r="F175" s="2" t="s">
        <v>5025</v>
      </c>
      <c r="G175" s="3"/>
      <c r="H175" t="s">
        <v>3031</v>
      </c>
      <c r="I175" s="2" t="s">
        <v>3032</v>
      </c>
      <c r="J175" t="s">
        <v>3033</v>
      </c>
      <c r="K175" t="s">
        <v>3034</v>
      </c>
      <c r="L175" s="2" t="s">
        <v>5026</v>
      </c>
      <c r="M175" t="s">
        <v>5027</v>
      </c>
      <c r="N175" t="s">
        <v>5028</v>
      </c>
      <c r="O175">
        <v>30</v>
      </c>
      <c r="P175" s="2" t="s">
        <v>3054</v>
      </c>
      <c r="Q175" t="s">
        <v>3055</v>
      </c>
      <c r="R175" s="2" t="s">
        <v>3056</v>
      </c>
      <c r="S175" s="2" t="s">
        <v>3038</v>
      </c>
      <c r="T175">
        <v>46000</v>
      </c>
      <c r="U175">
        <v>2</v>
      </c>
      <c r="V175">
        <v>0</v>
      </c>
      <c r="W175" t="s">
        <v>5027</v>
      </c>
      <c r="Y175" s="3">
        <v>45934.619435879598</v>
      </c>
      <c r="AA175" t="s">
        <v>3039</v>
      </c>
      <c r="AB175" s="21">
        <v>9106024094</v>
      </c>
      <c r="AC175" s="19" t="str">
        <f>VLOOKUP($B175,Data!$A:$AK,34,0)</f>
        <v>9106024094-00157923</v>
      </c>
      <c r="AD175" s="19">
        <v>157923</v>
      </c>
      <c r="AE175" s="19" t="str">
        <f t="shared" si="4"/>
        <v>00157923</v>
      </c>
      <c r="AF175" s="19" t="str">
        <f>VLOOKUP(AC175,Data!$B:$AK,4,0)</f>
        <v>04/10/2025</v>
      </c>
      <c r="AG175" s="19" t="str">
        <f>VLOOKUP(AC175,Data!B:N,13,0)</f>
        <v>0104918404</v>
      </c>
      <c r="AH175" s="19" t="str">
        <f>IF(AG175="0104918404","WIN"&amp;L175,VLOOKUP(AG175,'mã win'!E:J,6,0))</f>
        <v>WIN6803</v>
      </c>
      <c r="AI175" s="19" t="str">
        <f>VLOOKUP(AG175,'mã win'!E:F,2,0)</f>
        <v>N</v>
      </c>
      <c r="AJ175" s="19" t="str">
        <f>VLOOKUP(Q175,'mã sp'!A:B,2,0)</f>
        <v>MNH250</v>
      </c>
      <c r="AK175" t="str">
        <f>VLOOKUP(AC175,Data!B:G,6,0)</f>
        <v>K25TTM</v>
      </c>
      <c r="AL175" t="str">
        <f t="shared" si="5"/>
        <v>6803 WM+ HCM 22 Đường số 25</v>
      </c>
    </row>
    <row r="176" spans="1:38" x14ac:dyDescent="0.25">
      <c r="A176">
        <v>16379</v>
      </c>
      <c r="B176" s="2">
        <v>9106024168</v>
      </c>
      <c r="C176" s="3">
        <v>45934</v>
      </c>
      <c r="D176" s="3">
        <v>45941</v>
      </c>
      <c r="E176" s="4">
        <v>45934.623468368103</v>
      </c>
      <c r="F176" s="2" t="s">
        <v>5029</v>
      </c>
      <c r="G176" s="3"/>
      <c r="H176" t="s">
        <v>3031</v>
      </c>
      <c r="I176" s="2" t="s">
        <v>3032</v>
      </c>
      <c r="J176" t="s">
        <v>3033</v>
      </c>
      <c r="K176" t="s">
        <v>3034</v>
      </c>
      <c r="L176" s="2" t="s">
        <v>4311</v>
      </c>
      <c r="M176" t="s">
        <v>4312</v>
      </c>
      <c r="N176" t="s">
        <v>4313</v>
      </c>
      <c r="O176">
        <v>10</v>
      </c>
      <c r="P176" s="2" t="s">
        <v>3063</v>
      </c>
      <c r="Q176" t="s">
        <v>4891</v>
      </c>
      <c r="R176" s="2" t="s">
        <v>3065</v>
      </c>
      <c r="S176" s="2" t="s">
        <v>3038</v>
      </c>
      <c r="T176">
        <v>73431</v>
      </c>
      <c r="U176">
        <v>2</v>
      </c>
      <c r="V176">
        <v>0</v>
      </c>
      <c r="W176" t="s">
        <v>4312</v>
      </c>
      <c r="Y176" s="3">
        <v>45934.623466400502</v>
      </c>
      <c r="AA176" t="s">
        <v>3039</v>
      </c>
      <c r="AB176" s="21">
        <v>9106024168</v>
      </c>
      <c r="AC176" s="19" t="str">
        <f>VLOOKUP($B176,Data!$A:$AK,34,0)</f>
        <v>9106024168-00475611</v>
      </c>
      <c r="AD176" s="19">
        <v>475611</v>
      </c>
      <c r="AE176" s="19" t="str">
        <f t="shared" si="4"/>
        <v>00475611</v>
      </c>
      <c r="AF176" s="19" t="str">
        <f>VLOOKUP(AC176,Data!$B:$AK,4,0)</f>
        <v>04/10/2025</v>
      </c>
      <c r="AG176" s="19" t="str">
        <f>VLOOKUP(AC176,Data!B:N,13,0)</f>
        <v>0104918404-002</v>
      </c>
      <c r="AH176" s="19" t="str">
        <f>IF(AG176="0104918404","WIN"&amp;L176,VLOOKUP(AG176,'mã win'!E:J,6,0))</f>
        <v>WIN-HNI-00-002</v>
      </c>
      <c r="AI176" s="19" t="str">
        <f>VLOOKUP(AG176,'mã win'!E:F,2,0)</f>
        <v>B</v>
      </c>
      <c r="AJ176" s="19" t="str">
        <f>VLOOKUP(Q176,'mã sp'!A:B,2,0)</f>
        <v>CGM300</v>
      </c>
      <c r="AK176" t="str">
        <f>VLOOKUP(AC176,Data!B:G,6,0)</f>
        <v>K25TTM</v>
      </c>
      <c r="AL176" t="str">
        <f t="shared" si="5"/>
        <v>6387 WM+ HNI 36C Lý Nam Đế</v>
      </c>
    </row>
    <row r="177" spans="1:38" x14ac:dyDescent="0.25">
      <c r="A177">
        <v>16380</v>
      </c>
      <c r="B177" s="2">
        <v>9106024168</v>
      </c>
      <c r="C177" s="3">
        <v>45934</v>
      </c>
      <c r="D177" s="3">
        <v>45941</v>
      </c>
      <c r="E177" s="4">
        <v>45934.623468368103</v>
      </c>
      <c r="F177" s="2" t="s">
        <v>5029</v>
      </c>
      <c r="G177" s="3"/>
      <c r="H177" t="s">
        <v>3031</v>
      </c>
      <c r="I177" s="2" t="s">
        <v>3032</v>
      </c>
      <c r="J177" t="s">
        <v>3033</v>
      </c>
      <c r="K177" t="s">
        <v>3034</v>
      </c>
      <c r="L177" s="2" t="s">
        <v>4311</v>
      </c>
      <c r="M177" t="s">
        <v>4312</v>
      </c>
      <c r="N177" t="s">
        <v>4313</v>
      </c>
      <c r="O177">
        <v>20</v>
      </c>
      <c r="P177" s="2" t="s">
        <v>3035</v>
      </c>
      <c r="Q177" t="s">
        <v>4834</v>
      </c>
      <c r="R177" s="2" t="s">
        <v>3037</v>
      </c>
      <c r="S177" s="2" t="s">
        <v>3038</v>
      </c>
      <c r="T177">
        <v>111058</v>
      </c>
      <c r="U177">
        <v>2</v>
      </c>
      <c r="V177">
        <v>0</v>
      </c>
      <c r="W177" t="s">
        <v>4312</v>
      </c>
      <c r="Y177" s="3">
        <v>45934.623466400502</v>
      </c>
      <c r="AA177" t="s">
        <v>3039</v>
      </c>
      <c r="AB177" s="21">
        <v>9106024168</v>
      </c>
      <c r="AC177" s="19" t="str">
        <f>VLOOKUP($B177,Data!$A:$AK,34,0)</f>
        <v>9106024168-00475611</v>
      </c>
      <c r="AD177" s="19">
        <v>475611</v>
      </c>
      <c r="AE177" s="19" t="str">
        <f t="shared" si="4"/>
        <v>00475611</v>
      </c>
      <c r="AF177" s="19" t="str">
        <f>VLOOKUP(AC177,Data!$B:$AK,4,0)</f>
        <v>04/10/2025</v>
      </c>
      <c r="AG177" s="19" t="str">
        <f>VLOOKUP(AC177,Data!B:N,13,0)</f>
        <v>0104918404-002</v>
      </c>
      <c r="AH177" s="19" t="str">
        <f>IF(AG177="0104918404","WIN"&amp;L177,VLOOKUP(AG177,'mã win'!E:J,6,0))</f>
        <v>WIN-HNI-00-002</v>
      </c>
      <c r="AI177" s="19" t="str">
        <f>VLOOKUP(AG177,'mã win'!E:F,2,0)</f>
        <v>B</v>
      </c>
      <c r="AJ177" s="19" t="str">
        <f>VLOOKUP(Q177,'mã sp'!A:B,2,0)</f>
        <v>GM500</v>
      </c>
      <c r="AK177" t="str">
        <f>VLOOKUP(AC177,Data!B:G,6,0)</f>
        <v>K25TTM</v>
      </c>
      <c r="AL177" t="str">
        <f t="shared" si="5"/>
        <v>6387 WM+ HNI 36C Lý Nam Đế</v>
      </c>
    </row>
    <row r="178" spans="1:38" x14ac:dyDescent="0.25">
      <c r="A178">
        <v>16381</v>
      </c>
      <c r="B178" s="2">
        <v>9106024187</v>
      </c>
      <c r="C178" s="3">
        <v>45934</v>
      </c>
      <c r="D178" s="3">
        <v>45934</v>
      </c>
      <c r="E178" s="4">
        <v>45934.6240783912</v>
      </c>
      <c r="F178" s="2" t="s">
        <v>5030</v>
      </c>
      <c r="G178" s="3"/>
      <c r="H178" t="s">
        <v>3031</v>
      </c>
      <c r="I178" s="2" t="s">
        <v>3032</v>
      </c>
      <c r="J178" t="s">
        <v>3033</v>
      </c>
      <c r="K178" t="s">
        <v>3034</v>
      </c>
      <c r="L178" s="2" t="s">
        <v>3086</v>
      </c>
      <c r="M178" t="s">
        <v>3087</v>
      </c>
      <c r="N178" t="s">
        <v>3088</v>
      </c>
      <c r="O178">
        <v>10</v>
      </c>
      <c r="P178" s="2" t="s">
        <v>3072</v>
      </c>
      <c r="Q178" t="s">
        <v>3073</v>
      </c>
      <c r="R178" s="2" t="s">
        <v>3074</v>
      </c>
      <c r="S178" s="2" t="s">
        <v>3038</v>
      </c>
      <c r="T178">
        <v>49500</v>
      </c>
      <c r="U178">
        <v>1</v>
      </c>
      <c r="V178">
        <v>0</v>
      </c>
      <c r="W178" t="s">
        <v>3087</v>
      </c>
      <c r="Y178" s="3">
        <v>45934.624076620399</v>
      </c>
      <c r="AA178" t="s">
        <v>3039</v>
      </c>
      <c r="AB178" s="21">
        <v>9106024187</v>
      </c>
      <c r="AC178" s="19" t="str">
        <f>VLOOKUP($B178,Data!$A:$AK,34,0)</f>
        <v>9106024187-00008189</v>
      </c>
      <c r="AD178" s="19">
        <v>8189</v>
      </c>
      <c r="AE178" s="19" t="str">
        <f t="shared" si="4"/>
        <v>00008189</v>
      </c>
      <c r="AF178" s="19" t="str">
        <f>VLOOKUP(AC178,Data!$B:$AK,4,0)</f>
        <v>04/10/2025</v>
      </c>
      <c r="AG178" s="19" t="str">
        <f>VLOOKUP(AC178,Data!B:N,13,0)</f>
        <v>0104918404-022</v>
      </c>
      <c r="AH178" s="19" t="str">
        <f>IF(AG178="0104918404","WIN"&amp;L178,VLOOKUP(AG178,'mã win'!E:J,6,0))</f>
        <v>WIN-022</v>
      </c>
      <c r="AI178" s="19" t="str">
        <f>VLOOKUP(AG178,'mã win'!E:F,2,0)</f>
        <v>N</v>
      </c>
      <c r="AJ178" s="19" t="str">
        <f>VLOOKUP(Q178,'mã sp'!A:B,2,0)</f>
        <v>GL250</v>
      </c>
      <c r="AK178" t="str">
        <f>VLOOKUP(AC178,Data!B:G,6,0)</f>
        <v>K25TTM</v>
      </c>
      <c r="AL178" t="str">
        <f t="shared" si="5"/>
        <v>6351 WM+ GLI 230 Phan Đình Phùng</v>
      </c>
    </row>
    <row r="179" spans="1:38" x14ac:dyDescent="0.25">
      <c r="A179">
        <v>16382</v>
      </c>
      <c r="B179" s="2">
        <v>9106024187</v>
      </c>
      <c r="C179" s="3">
        <v>45934</v>
      </c>
      <c r="D179" s="3">
        <v>45934</v>
      </c>
      <c r="E179" s="4">
        <v>45934.6240783912</v>
      </c>
      <c r="F179" s="2" t="s">
        <v>5030</v>
      </c>
      <c r="G179" s="3"/>
      <c r="H179" t="s">
        <v>3031</v>
      </c>
      <c r="I179" s="2" t="s">
        <v>3032</v>
      </c>
      <c r="J179" t="s">
        <v>3033</v>
      </c>
      <c r="K179" t="s">
        <v>3034</v>
      </c>
      <c r="L179" s="2" t="s">
        <v>3086</v>
      </c>
      <c r="M179" t="s">
        <v>3087</v>
      </c>
      <c r="N179" t="s">
        <v>3088</v>
      </c>
      <c r="O179">
        <v>20</v>
      </c>
      <c r="P179" s="2" t="s">
        <v>3080</v>
      </c>
      <c r="Q179" t="s">
        <v>3081</v>
      </c>
      <c r="R179" s="2" t="s">
        <v>3082</v>
      </c>
      <c r="S179" s="2" t="s">
        <v>3038</v>
      </c>
      <c r="T179">
        <v>70950</v>
      </c>
      <c r="U179">
        <v>3</v>
      </c>
      <c r="V179">
        <v>0</v>
      </c>
      <c r="W179" t="s">
        <v>3087</v>
      </c>
      <c r="Y179" s="3">
        <v>45934.624076620399</v>
      </c>
      <c r="AA179" t="s">
        <v>3039</v>
      </c>
      <c r="AB179" s="21">
        <v>9106024187</v>
      </c>
      <c r="AC179" s="19" t="str">
        <f>VLOOKUP($B179,Data!$A:$AK,34,0)</f>
        <v>9106024187-00008189</v>
      </c>
      <c r="AD179" s="19">
        <v>8189</v>
      </c>
      <c r="AE179" s="19" t="str">
        <f t="shared" si="4"/>
        <v>00008189</v>
      </c>
      <c r="AF179" s="19" t="str">
        <f>VLOOKUP(AC179,Data!$B:$AK,4,0)</f>
        <v>04/10/2025</v>
      </c>
      <c r="AG179" s="19" t="str">
        <f>VLOOKUP(AC179,Data!B:N,13,0)</f>
        <v>0104918404-022</v>
      </c>
      <c r="AH179" s="19" t="str">
        <f>IF(AG179="0104918404","WIN"&amp;L179,VLOOKUP(AG179,'mã win'!E:J,6,0))</f>
        <v>WIN-022</v>
      </c>
      <c r="AI179" s="19" t="str">
        <f>VLOOKUP(AG179,'mã win'!E:F,2,0)</f>
        <v>N</v>
      </c>
      <c r="AJ179" s="19" t="str">
        <f>VLOOKUP(Q179,'mã sp'!A:B,2,0)</f>
        <v>CN300</v>
      </c>
      <c r="AK179" t="str">
        <f>VLOOKUP(AC179,Data!B:G,6,0)</f>
        <v>K25TTM</v>
      </c>
      <c r="AL179" t="str">
        <f t="shared" si="5"/>
        <v>6351 WM+ GLI 230 Phan Đình Phùng</v>
      </c>
    </row>
    <row r="180" spans="1:38" x14ac:dyDescent="0.25">
      <c r="A180">
        <v>16383</v>
      </c>
      <c r="B180" s="2">
        <v>9106024155</v>
      </c>
      <c r="C180" s="3">
        <v>45934</v>
      </c>
      <c r="D180" s="3">
        <v>45939</v>
      </c>
      <c r="E180" s="4">
        <v>45934.624458599501</v>
      </c>
      <c r="F180" s="2" t="s">
        <v>5031</v>
      </c>
      <c r="G180" s="3"/>
      <c r="H180" t="s">
        <v>3031</v>
      </c>
      <c r="I180" s="2" t="s">
        <v>3032</v>
      </c>
      <c r="J180" t="s">
        <v>3033</v>
      </c>
      <c r="K180" t="s">
        <v>3034</v>
      </c>
      <c r="L180" s="2" t="s">
        <v>4377</v>
      </c>
      <c r="M180" t="s">
        <v>4378</v>
      </c>
      <c r="N180" t="s">
        <v>4379</v>
      </c>
      <c r="O180">
        <v>10</v>
      </c>
      <c r="P180" s="2" t="s">
        <v>3035</v>
      </c>
      <c r="Q180" t="s">
        <v>4834</v>
      </c>
      <c r="R180" s="2" t="s">
        <v>3037</v>
      </c>
      <c r="S180" s="2" t="s">
        <v>3038</v>
      </c>
      <c r="T180">
        <v>111058</v>
      </c>
      <c r="U180">
        <v>2</v>
      </c>
      <c r="V180">
        <v>0</v>
      </c>
      <c r="W180" t="s">
        <v>4378</v>
      </c>
      <c r="Y180" s="3">
        <v>45934.624456516198</v>
      </c>
      <c r="Z180" t="s">
        <v>5032</v>
      </c>
      <c r="AA180" t="s">
        <v>3039</v>
      </c>
      <c r="AB180" s="21">
        <v>9106024155</v>
      </c>
      <c r="AC180" s="19" t="str">
        <f>VLOOKUP($B180,Data!$A:$AK,34,0)</f>
        <v>9106024155-00157927</v>
      </c>
      <c r="AD180" s="19">
        <v>157927</v>
      </c>
      <c r="AE180" s="19" t="str">
        <f t="shared" si="4"/>
        <v>00157927</v>
      </c>
      <c r="AF180" s="19" t="str">
        <f>VLOOKUP(AC180,Data!$B:$AK,4,0)</f>
        <v>04/10/2025</v>
      </c>
      <c r="AG180" s="19" t="str">
        <f>VLOOKUP(AC180,Data!B:N,13,0)</f>
        <v>0104918404</v>
      </c>
      <c r="AH180" s="19" t="str">
        <f>IF(AG180="0104918404","WIN"&amp;L180,VLOOKUP(AG180,'mã win'!E:J,6,0))</f>
        <v>WIN6103</v>
      </c>
      <c r="AI180" s="19" t="str">
        <f>VLOOKUP(AG180,'mã win'!E:F,2,0)</f>
        <v>N</v>
      </c>
      <c r="AJ180" s="19" t="str">
        <f>VLOOKUP(Q180,'mã sp'!A:B,2,0)</f>
        <v>GM500</v>
      </c>
      <c r="AK180" t="str">
        <f>VLOOKUP(AC180,Data!B:G,6,0)</f>
        <v>K25TTM</v>
      </c>
      <c r="AL180" t="str">
        <f t="shared" si="5"/>
        <v>6103 WM+ HCM 1/84 Cư Xá Lữ Gia</v>
      </c>
    </row>
    <row r="181" spans="1:38" x14ac:dyDescent="0.25">
      <c r="A181">
        <v>16384</v>
      </c>
      <c r="B181" s="2">
        <v>9106024180</v>
      </c>
      <c r="C181" s="3">
        <v>45934</v>
      </c>
      <c r="D181" s="3">
        <v>45939</v>
      </c>
      <c r="E181" s="4">
        <v>45934.624490706003</v>
      </c>
      <c r="F181" s="2" t="s">
        <v>5033</v>
      </c>
      <c r="G181" s="3"/>
      <c r="H181" t="s">
        <v>3031</v>
      </c>
      <c r="I181" s="2" t="s">
        <v>3032</v>
      </c>
      <c r="J181" t="s">
        <v>3033</v>
      </c>
      <c r="K181" t="s">
        <v>3034</v>
      </c>
      <c r="L181" s="2" t="s">
        <v>5034</v>
      </c>
      <c r="M181" t="s">
        <v>5035</v>
      </c>
      <c r="N181" t="s">
        <v>5036</v>
      </c>
      <c r="O181">
        <v>10</v>
      </c>
      <c r="P181" s="2" t="s">
        <v>3035</v>
      </c>
      <c r="Q181" t="s">
        <v>4834</v>
      </c>
      <c r="R181" s="2" t="s">
        <v>3037</v>
      </c>
      <c r="S181" s="2" t="s">
        <v>3038</v>
      </c>
      <c r="T181">
        <v>111058</v>
      </c>
      <c r="U181">
        <v>1</v>
      </c>
      <c r="V181">
        <v>0</v>
      </c>
      <c r="W181" t="s">
        <v>5035</v>
      </c>
      <c r="Y181" s="3">
        <v>45934.624488576403</v>
      </c>
      <c r="AA181" t="s">
        <v>3039</v>
      </c>
      <c r="AB181" s="21">
        <v>9106024180</v>
      </c>
      <c r="AC181" s="19" t="str">
        <f>VLOOKUP($B181,Data!$A:$AK,34,0)</f>
        <v>9106024180-00009893</v>
      </c>
      <c r="AD181" s="19">
        <v>9893</v>
      </c>
      <c r="AE181" s="19" t="str">
        <f t="shared" si="4"/>
        <v>00009893</v>
      </c>
      <c r="AF181" s="19" t="str">
        <f>VLOOKUP(AC181,Data!$B:$AK,4,0)</f>
        <v>04/10/2025</v>
      </c>
      <c r="AG181" s="19" t="str">
        <f>VLOOKUP(AC181,Data!B:N,13,0)</f>
        <v>0104918404-042</v>
      </c>
      <c r="AH181" s="19" t="str">
        <f>IF(AG181="0104918404","WIN"&amp;L181,VLOOKUP(AG181,'mã win'!E:J,6,0))</f>
        <v>WIN-042</v>
      </c>
      <c r="AI181" s="19" t="str">
        <f>VLOOKUP(AG181,'mã win'!E:F,2,0)</f>
        <v>N</v>
      </c>
      <c r="AJ181" s="19" t="str">
        <f>VLOOKUP(Q181,'mã sp'!A:B,2,0)</f>
        <v>GM500</v>
      </c>
      <c r="AK181" t="str">
        <f>VLOOKUP(AC181,Data!B:G,6,0)</f>
        <v>K25TTM</v>
      </c>
      <c r="AL181" t="str">
        <f t="shared" si="5"/>
        <v>2AVD WM+ QNI Thôn Giá Vực, Ba Vì</v>
      </c>
    </row>
    <row r="182" spans="1:38" x14ac:dyDescent="0.25">
      <c r="A182">
        <v>16385</v>
      </c>
      <c r="B182" s="2">
        <v>9106024171</v>
      </c>
      <c r="C182" s="3">
        <v>45934</v>
      </c>
      <c r="D182" s="3">
        <v>45939</v>
      </c>
      <c r="E182" s="4">
        <v>45934.625735995403</v>
      </c>
      <c r="F182" s="2" t="s">
        <v>5037</v>
      </c>
      <c r="G182" s="3"/>
      <c r="H182" t="s">
        <v>3031</v>
      </c>
      <c r="I182" s="2" t="s">
        <v>3032</v>
      </c>
      <c r="J182" t="s">
        <v>3033</v>
      </c>
      <c r="K182" t="s">
        <v>3034</v>
      </c>
      <c r="L182" s="2" t="s">
        <v>4602</v>
      </c>
      <c r="M182" t="s">
        <v>4603</v>
      </c>
      <c r="N182" t="s">
        <v>4604</v>
      </c>
      <c r="O182">
        <v>10</v>
      </c>
      <c r="P182" s="2" t="s">
        <v>3035</v>
      </c>
      <c r="Q182" t="s">
        <v>4834</v>
      </c>
      <c r="R182" s="2" t="s">
        <v>3037</v>
      </c>
      <c r="S182" s="2" t="s">
        <v>3038</v>
      </c>
      <c r="T182">
        <v>111058</v>
      </c>
      <c r="U182">
        <v>1</v>
      </c>
      <c r="V182">
        <v>0</v>
      </c>
      <c r="W182" t="s">
        <v>4603</v>
      </c>
      <c r="X182" t="s">
        <v>3046</v>
      </c>
      <c r="Y182" s="3">
        <v>45934.625734803201</v>
      </c>
      <c r="AA182" t="s">
        <v>3039</v>
      </c>
      <c r="AB182" s="21">
        <v>9106024171</v>
      </c>
      <c r="AC182" s="19" t="str">
        <f>VLOOKUP($B182,Data!$A:$AK,34,0)</f>
        <v>9106024171-00475612</v>
      </c>
      <c r="AD182" s="19">
        <v>475612</v>
      </c>
      <c r="AE182" s="19" t="str">
        <f t="shared" si="4"/>
        <v>00475612</v>
      </c>
      <c r="AF182" s="19" t="str">
        <f>VLOOKUP(AC182,Data!$B:$AK,4,0)</f>
        <v>04/10/2025</v>
      </c>
      <c r="AG182" s="19" t="str">
        <f>VLOOKUP(AC182,Data!B:N,13,0)</f>
        <v>0104918404-002</v>
      </c>
      <c r="AH182" s="19" t="str">
        <f>IF(AG182="0104918404","WIN"&amp;L182,VLOOKUP(AG182,'mã win'!E:J,6,0))</f>
        <v>WIN-HNI-00-002</v>
      </c>
      <c r="AI182" s="19" t="str">
        <f>VLOOKUP(AG182,'mã win'!E:F,2,0)</f>
        <v>B</v>
      </c>
      <c r="AJ182" s="19" t="str">
        <f>VLOOKUP(Q182,'mã sp'!A:B,2,0)</f>
        <v>GM500</v>
      </c>
      <c r="AK182" t="str">
        <f>VLOOKUP(AC182,Data!B:G,6,0)</f>
        <v>K25TTM</v>
      </c>
      <c r="AL182" t="str">
        <f t="shared" si="5"/>
        <v>5008 WM+ HNI Thôn Quất Động</v>
      </c>
    </row>
    <row r="183" spans="1:38" x14ac:dyDescent="0.25">
      <c r="A183">
        <v>16386</v>
      </c>
      <c r="B183" s="2">
        <v>9106024171</v>
      </c>
      <c r="C183" s="3">
        <v>45934</v>
      </c>
      <c r="D183" s="3">
        <v>45939</v>
      </c>
      <c r="E183" s="4">
        <v>45934.625735995403</v>
      </c>
      <c r="F183" s="2" t="s">
        <v>5037</v>
      </c>
      <c r="G183" s="3"/>
      <c r="H183" t="s">
        <v>3031</v>
      </c>
      <c r="I183" s="2" t="s">
        <v>3032</v>
      </c>
      <c r="J183" t="s">
        <v>3033</v>
      </c>
      <c r="K183" t="s">
        <v>3034</v>
      </c>
      <c r="L183" s="2" t="s">
        <v>4602</v>
      </c>
      <c r="M183" t="s">
        <v>4603</v>
      </c>
      <c r="N183" t="s">
        <v>4604</v>
      </c>
      <c r="O183">
        <v>20</v>
      </c>
      <c r="P183" s="2" t="s">
        <v>3063</v>
      </c>
      <c r="Q183" t="s">
        <v>4891</v>
      </c>
      <c r="R183" s="2" t="s">
        <v>3065</v>
      </c>
      <c r="S183" s="2" t="s">
        <v>3038</v>
      </c>
      <c r="T183">
        <v>73431</v>
      </c>
      <c r="U183">
        <v>2</v>
      </c>
      <c r="V183">
        <v>0</v>
      </c>
      <c r="W183" t="s">
        <v>4603</v>
      </c>
      <c r="X183" t="s">
        <v>3046</v>
      </c>
      <c r="Y183" s="3">
        <v>45934.625734803201</v>
      </c>
      <c r="AA183" t="s">
        <v>3039</v>
      </c>
      <c r="AB183" s="21">
        <v>9106024171</v>
      </c>
      <c r="AC183" s="19" t="str">
        <f>VLOOKUP($B183,Data!$A:$AK,34,0)</f>
        <v>9106024171-00475612</v>
      </c>
      <c r="AD183" s="19">
        <v>475612</v>
      </c>
      <c r="AE183" s="19" t="str">
        <f t="shared" si="4"/>
        <v>00475612</v>
      </c>
      <c r="AF183" s="19" t="str">
        <f>VLOOKUP(AC183,Data!$B:$AK,4,0)</f>
        <v>04/10/2025</v>
      </c>
      <c r="AG183" s="19" t="str">
        <f>VLOOKUP(AC183,Data!B:N,13,0)</f>
        <v>0104918404-002</v>
      </c>
      <c r="AH183" s="19" t="str">
        <f>IF(AG183="0104918404","WIN"&amp;L183,VLOOKUP(AG183,'mã win'!E:J,6,0))</f>
        <v>WIN-HNI-00-002</v>
      </c>
      <c r="AI183" s="19" t="str">
        <f>VLOOKUP(AG183,'mã win'!E:F,2,0)</f>
        <v>B</v>
      </c>
      <c r="AJ183" s="19" t="str">
        <f>VLOOKUP(Q183,'mã sp'!A:B,2,0)</f>
        <v>CGM300</v>
      </c>
      <c r="AK183" t="str">
        <f>VLOOKUP(AC183,Data!B:G,6,0)</f>
        <v>K25TTM</v>
      </c>
      <c r="AL183" t="str">
        <f t="shared" si="5"/>
        <v>5008 WM+ HNI Thôn Quất Động</v>
      </c>
    </row>
    <row r="184" spans="1:38" x14ac:dyDescent="0.25">
      <c r="A184">
        <v>16387</v>
      </c>
      <c r="B184" s="2">
        <v>9106024221</v>
      </c>
      <c r="C184" s="3">
        <v>45934</v>
      </c>
      <c r="D184" s="3">
        <v>45939</v>
      </c>
      <c r="E184" s="4">
        <v>45934.627109294001</v>
      </c>
      <c r="F184" s="2" t="s">
        <v>5038</v>
      </c>
      <c r="G184" s="3"/>
      <c r="H184" t="s">
        <v>3031</v>
      </c>
      <c r="I184" s="2" t="s">
        <v>3032</v>
      </c>
      <c r="J184" t="s">
        <v>3033</v>
      </c>
      <c r="K184" t="s">
        <v>3034</v>
      </c>
      <c r="L184" s="2" t="s">
        <v>4400</v>
      </c>
      <c r="M184" t="s">
        <v>4401</v>
      </c>
      <c r="N184" t="s">
        <v>4402</v>
      </c>
      <c r="O184">
        <v>10</v>
      </c>
      <c r="P184" s="2" t="s">
        <v>3035</v>
      </c>
      <c r="Q184" t="s">
        <v>4834</v>
      </c>
      <c r="R184" s="2" t="s">
        <v>3037</v>
      </c>
      <c r="S184" s="2" t="s">
        <v>3038</v>
      </c>
      <c r="T184">
        <v>111058</v>
      </c>
      <c r="U184">
        <v>2</v>
      </c>
      <c r="V184">
        <v>0</v>
      </c>
      <c r="W184" t="s">
        <v>4403</v>
      </c>
      <c r="X184" t="s">
        <v>3046</v>
      </c>
      <c r="Y184" s="3">
        <v>45934.627107175897</v>
      </c>
      <c r="AA184" t="s">
        <v>3039</v>
      </c>
      <c r="AB184" s="21">
        <v>9106024221</v>
      </c>
      <c r="AC184" s="19" t="str">
        <f>VLOOKUP($B184,Data!$A:$AK,34,0)</f>
        <v>9106024221-00046799</v>
      </c>
      <c r="AD184" s="19">
        <v>46799</v>
      </c>
      <c r="AE184" s="19" t="str">
        <f t="shared" si="4"/>
        <v>00046799</v>
      </c>
      <c r="AF184" s="19" t="str">
        <f>VLOOKUP(AC184,Data!$B:$AK,4,0)</f>
        <v>04/10/2025</v>
      </c>
      <c r="AG184" s="19" t="str">
        <f>VLOOKUP(AC184,Data!B:N,13,0)</f>
        <v>0104918404-007</v>
      </c>
      <c r="AH184" s="19" t="str">
        <f>IF(AG184="0104918404","WIN"&amp;L184,VLOOKUP(AG184,'mã win'!E:J,6,0))</f>
        <v>WIN-QNH-00-007</v>
      </c>
      <c r="AI184" s="19" t="str">
        <f>VLOOKUP(AG184,'mã win'!E:F,2,0)</f>
        <v>B</v>
      </c>
      <c r="AJ184" s="19" t="str">
        <f>VLOOKUP(Q184,'mã sp'!A:B,2,0)</f>
        <v>GM500</v>
      </c>
      <c r="AK184" t="str">
        <f>VLOOKUP(AC184,Data!B:G,6,0)</f>
        <v>K25TTM</v>
      </c>
      <c r="AL184" t="str">
        <f t="shared" si="5"/>
        <v>3765 WM+ QNH PG 12A – 12B Vinhomes Drago</v>
      </c>
    </row>
    <row r="185" spans="1:38" x14ac:dyDescent="0.25">
      <c r="A185">
        <v>16388</v>
      </c>
      <c r="B185" s="2">
        <v>9106024186</v>
      </c>
      <c r="C185" s="3">
        <v>45934</v>
      </c>
      <c r="D185" s="3">
        <v>45945</v>
      </c>
      <c r="E185" s="4">
        <v>45934.657859606501</v>
      </c>
      <c r="F185" s="2" t="s">
        <v>5039</v>
      </c>
      <c r="G185" s="3"/>
      <c r="H185" t="s">
        <v>3031</v>
      </c>
      <c r="I185" s="2" t="s">
        <v>3032</v>
      </c>
      <c r="J185" t="s">
        <v>3033</v>
      </c>
      <c r="K185" t="s">
        <v>3034</v>
      </c>
      <c r="L185" s="2" t="s">
        <v>3089</v>
      </c>
      <c r="M185" t="s">
        <v>3090</v>
      </c>
      <c r="N185" t="s">
        <v>3091</v>
      </c>
      <c r="O185">
        <v>10</v>
      </c>
      <c r="P185" s="2" t="s">
        <v>3069</v>
      </c>
      <c r="Q185" t="s">
        <v>3070</v>
      </c>
      <c r="R185" s="2" t="s">
        <v>3071</v>
      </c>
      <c r="S185" s="2" t="s">
        <v>3038</v>
      </c>
      <c r="T185">
        <v>50400</v>
      </c>
      <c r="U185">
        <v>3</v>
      </c>
      <c r="V185">
        <v>0</v>
      </c>
      <c r="W185" t="s">
        <v>3092</v>
      </c>
      <c r="Y185" s="3">
        <v>45934.657859571802</v>
      </c>
      <c r="Z185" t="s">
        <v>5040</v>
      </c>
      <c r="AA185" t="s">
        <v>3039</v>
      </c>
      <c r="AB185" s="21">
        <v>9106024186</v>
      </c>
      <c r="AC185" s="19" t="str">
        <f>VLOOKUP($B185,Data!$A:$AK,34,0)</f>
        <v>9106024186-00475618</v>
      </c>
      <c r="AD185" s="19">
        <v>475618</v>
      </c>
      <c r="AE185" s="19" t="str">
        <f t="shared" si="4"/>
        <v>00475618</v>
      </c>
      <c r="AF185" s="19" t="str">
        <f>VLOOKUP(AC185,Data!$B:$AK,4,0)</f>
        <v>04/10/2025</v>
      </c>
      <c r="AG185" s="19" t="str">
        <f>VLOOKUP(AC185,Data!B:N,13,0)</f>
        <v>0104918404-002</v>
      </c>
      <c r="AH185" s="19" t="str">
        <f>IF(AG185="0104918404","WIN"&amp;L185,VLOOKUP(AG185,'mã win'!E:J,6,0))</f>
        <v>WIN-HNI-00-002</v>
      </c>
      <c r="AI185" s="19" t="str">
        <f>VLOOKUP(AG185,'mã win'!E:F,2,0)</f>
        <v>B</v>
      </c>
      <c r="AJ185" s="19" t="str">
        <f>VLOOKUP(Q185,'mã sp'!A:B,2,0)</f>
        <v>GSG250</v>
      </c>
      <c r="AK185" t="str">
        <f>VLOOKUP(AC185,Data!B:G,6,0)</f>
        <v>K25TTM</v>
      </c>
      <c r="AL185" t="str">
        <f t="shared" si="5"/>
        <v>1539 WM VCC HNI Bà Triệu</v>
      </c>
    </row>
    <row r="186" spans="1:38" x14ac:dyDescent="0.25">
      <c r="A186">
        <v>16389</v>
      </c>
      <c r="B186" s="2">
        <v>9106024186</v>
      </c>
      <c r="C186" s="3">
        <v>45934</v>
      </c>
      <c r="D186" s="3">
        <v>45945</v>
      </c>
      <c r="E186" s="4">
        <v>45934.657859606501</v>
      </c>
      <c r="F186" s="2" t="s">
        <v>5039</v>
      </c>
      <c r="G186" s="3"/>
      <c r="H186" t="s">
        <v>3031</v>
      </c>
      <c r="I186" s="2" t="s">
        <v>3032</v>
      </c>
      <c r="J186" t="s">
        <v>3033</v>
      </c>
      <c r="K186" t="s">
        <v>3034</v>
      </c>
      <c r="L186" s="2" t="s">
        <v>3089</v>
      </c>
      <c r="M186" t="s">
        <v>3090</v>
      </c>
      <c r="N186" t="s">
        <v>3091</v>
      </c>
      <c r="O186">
        <v>20</v>
      </c>
      <c r="P186" s="2" t="s">
        <v>3083</v>
      </c>
      <c r="Q186" t="s">
        <v>3084</v>
      </c>
      <c r="R186" s="2" t="s">
        <v>3085</v>
      </c>
      <c r="S186" s="2" t="s">
        <v>3038</v>
      </c>
      <c r="T186">
        <v>111606</v>
      </c>
      <c r="U186">
        <v>5</v>
      </c>
      <c r="V186">
        <v>0</v>
      </c>
      <c r="W186" t="s">
        <v>3092</v>
      </c>
      <c r="Y186" s="3">
        <v>45934.657859571802</v>
      </c>
      <c r="Z186" t="s">
        <v>5040</v>
      </c>
      <c r="AA186" t="s">
        <v>3039</v>
      </c>
      <c r="AB186" s="21">
        <v>9106024186</v>
      </c>
      <c r="AC186" s="19" t="str">
        <f>VLOOKUP($B186,Data!$A:$AK,34,0)</f>
        <v>9106024186-00475618</v>
      </c>
      <c r="AD186" s="19">
        <v>475618</v>
      </c>
      <c r="AE186" s="19" t="str">
        <f t="shared" si="4"/>
        <v>00475618</v>
      </c>
      <c r="AF186" s="19" t="str">
        <f>VLOOKUP(AC186,Data!$B:$AK,4,0)</f>
        <v>04/10/2025</v>
      </c>
      <c r="AG186" s="19" t="str">
        <f>VLOOKUP(AC186,Data!B:N,13,0)</f>
        <v>0104918404-002</v>
      </c>
      <c r="AH186" s="19" t="str">
        <f>IF(AG186="0104918404","WIN"&amp;L186,VLOOKUP(AG186,'mã win'!E:J,6,0))</f>
        <v>WIN-HNI-00-002</v>
      </c>
      <c r="AI186" s="19" t="str">
        <f>VLOOKUP(AG186,'mã win'!E:F,2,0)</f>
        <v>B</v>
      </c>
      <c r="AJ186" s="19" t="str">
        <f>VLOOKUP(Q186,'mã sp'!A:B,2,0)</f>
        <v>GXD500</v>
      </c>
      <c r="AK186" t="str">
        <f>VLOOKUP(AC186,Data!B:G,6,0)</f>
        <v>K25TTM</v>
      </c>
      <c r="AL186" t="str">
        <f t="shared" si="5"/>
        <v>1539 WM VCC HNI Bà Triệu</v>
      </c>
    </row>
    <row r="187" spans="1:38" x14ac:dyDescent="0.25">
      <c r="A187">
        <v>16390</v>
      </c>
      <c r="B187" s="2">
        <v>9106024186</v>
      </c>
      <c r="C187" s="3">
        <v>45934</v>
      </c>
      <c r="D187" s="3">
        <v>45945</v>
      </c>
      <c r="E187" s="4">
        <v>45934.657859606501</v>
      </c>
      <c r="F187" s="2" t="s">
        <v>5039</v>
      </c>
      <c r="G187" s="3"/>
      <c r="H187" t="s">
        <v>3031</v>
      </c>
      <c r="I187" s="2" t="s">
        <v>3032</v>
      </c>
      <c r="J187" t="s">
        <v>3033</v>
      </c>
      <c r="K187" t="s">
        <v>3034</v>
      </c>
      <c r="L187" s="2" t="s">
        <v>3089</v>
      </c>
      <c r="M187" t="s">
        <v>3090</v>
      </c>
      <c r="N187" t="s">
        <v>3091</v>
      </c>
      <c r="O187">
        <v>30</v>
      </c>
      <c r="P187" s="2" t="s">
        <v>3072</v>
      </c>
      <c r="Q187" t="s">
        <v>3073</v>
      </c>
      <c r="R187" s="2" t="s">
        <v>3074</v>
      </c>
      <c r="S187" s="2" t="s">
        <v>3038</v>
      </c>
      <c r="T187">
        <v>49500</v>
      </c>
      <c r="U187">
        <v>1</v>
      </c>
      <c r="V187">
        <v>0</v>
      </c>
      <c r="W187" t="s">
        <v>3092</v>
      </c>
      <c r="Y187" s="3">
        <v>45934.657859571802</v>
      </c>
      <c r="Z187" t="s">
        <v>5040</v>
      </c>
      <c r="AA187" t="s">
        <v>3039</v>
      </c>
      <c r="AB187" s="21">
        <v>9106024186</v>
      </c>
      <c r="AC187" s="19" t="str">
        <f>VLOOKUP($B187,Data!$A:$AK,34,0)</f>
        <v>9106024186-00475618</v>
      </c>
      <c r="AD187" s="19">
        <v>475618</v>
      </c>
      <c r="AE187" s="19" t="str">
        <f t="shared" si="4"/>
        <v>00475618</v>
      </c>
      <c r="AF187" s="19" t="str">
        <f>VLOOKUP(AC187,Data!$B:$AK,4,0)</f>
        <v>04/10/2025</v>
      </c>
      <c r="AG187" s="19" t="str">
        <f>VLOOKUP(AC187,Data!B:N,13,0)</f>
        <v>0104918404-002</v>
      </c>
      <c r="AH187" s="19" t="str">
        <f>IF(AG187="0104918404","WIN"&amp;L187,VLOOKUP(AG187,'mã win'!E:J,6,0))</f>
        <v>WIN-HNI-00-002</v>
      </c>
      <c r="AI187" s="19" t="str">
        <f>VLOOKUP(AG187,'mã win'!E:F,2,0)</f>
        <v>B</v>
      </c>
      <c r="AJ187" s="19" t="str">
        <f>VLOOKUP(Q187,'mã sp'!A:B,2,0)</f>
        <v>GL250</v>
      </c>
      <c r="AK187" t="str">
        <f>VLOOKUP(AC187,Data!B:G,6,0)</f>
        <v>K25TTM</v>
      </c>
      <c r="AL187" t="str">
        <f t="shared" si="5"/>
        <v>1539 WM VCC HNI Bà Triệu</v>
      </c>
    </row>
    <row r="188" spans="1:38" x14ac:dyDescent="0.25">
      <c r="A188">
        <v>16391</v>
      </c>
      <c r="B188" s="2">
        <v>9106024258</v>
      </c>
      <c r="C188" s="3">
        <v>45934</v>
      </c>
      <c r="D188" s="3">
        <v>45939</v>
      </c>
      <c r="E188" s="4">
        <v>45934.628863425904</v>
      </c>
      <c r="F188" s="2" t="s">
        <v>5041</v>
      </c>
      <c r="G188" s="3"/>
      <c r="H188" t="s">
        <v>3031</v>
      </c>
      <c r="I188" s="2" t="s">
        <v>3032</v>
      </c>
      <c r="J188" t="s">
        <v>3033</v>
      </c>
      <c r="K188" t="s">
        <v>3034</v>
      </c>
      <c r="L188" s="2" t="s">
        <v>3708</v>
      </c>
      <c r="M188" t="s">
        <v>3709</v>
      </c>
      <c r="N188" t="s">
        <v>3710</v>
      </c>
      <c r="O188">
        <v>10</v>
      </c>
      <c r="P188" s="2" t="s">
        <v>3035</v>
      </c>
      <c r="Q188" t="s">
        <v>4834</v>
      </c>
      <c r="R188" s="2" t="s">
        <v>3037</v>
      </c>
      <c r="S188" s="2" t="s">
        <v>3038</v>
      </c>
      <c r="T188">
        <v>111058</v>
      </c>
      <c r="U188">
        <v>1</v>
      </c>
      <c r="V188">
        <v>0</v>
      </c>
      <c r="W188" t="s">
        <v>3711</v>
      </c>
      <c r="Y188" s="3">
        <v>45934.628861261597</v>
      </c>
      <c r="AA188" t="s">
        <v>3039</v>
      </c>
      <c r="AB188" s="21">
        <v>9106024258</v>
      </c>
      <c r="AC188" s="19" t="str">
        <f>VLOOKUP($B188,Data!$A:$AK,34,0)</f>
        <v>9106024258-00009592</v>
      </c>
      <c r="AD188" s="19">
        <v>9592</v>
      </c>
      <c r="AE188" s="19" t="str">
        <f t="shared" si="4"/>
        <v>00009592</v>
      </c>
      <c r="AF188" s="19" t="str">
        <f>VLOOKUP(AC188,Data!$B:$AK,4,0)</f>
        <v>04/10/2025</v>
      </c>
      <c r="AG188" s="19" t="str">
        <f>VLOOKUP(AC188,Data!B:N,13,0)</f>
        <v>0104918404-065</v>
      </c>
      <c r="AH188" s="19" t="str">
        <f>IF(AG188="0104918404","WIN"&amp;L188,VLOOKUP(AG188,'mã win'!E:J,6,0))</f>
        <v>WIN-065</v>
      </c>
      <c r="AI188" s="19" t="str">
        <f>VLOOKUP(AG188,'mã win'!E:F,2,0)</f>
        <v>B</v>
      </c>
      <c r="AJ188" s="19" t="str">
        <f>VLOOKUP(Q188,'mã sp'!A:B,2,0)</f>
        <v>GM500</v>
      </c>
      <c r="AK188" t="str">
        <f>VLOOKUP(AC188,Data!B:G,6,0)</f>
        <v>K25TTM</v>
      </c>
      <c r="AL188" t="str">
        <f t="shared" si="5"/>
        <v>2AQQ WM+ BGG Bảo Tân, Sơn Thịnh</v>
      </c>
    </row>
    <row r="189" spans="1:38" x14ac:dyDescent="0.25">
      <c r="A189">
        <v>16392</v>
      </c>
      <c r="B189" s="2">
        <v>9106024267</v>
      </c>
      <c r="C189" s="3">
        <v>45934</v>
      </c>
      <c r="D189" s="3">
        <v>45939</v>
      </c>
      <c r="E189" s="4">
        <v>45934.629757256902</v>
      </c>
      <c r="F189" s="2" t="s">
        <v>5042</v>
      </c>
      <c r="G189" s="3"/>
      <c r="H189" t="s">
        <v>3031</v>
      </c>
      <c r="I189" s="2" t="s">
        <v>3032</v>
      </c>
      <c r="J189" t="s">
        <v>3033</v>
      </c>
      <c r="K189" t="s">
        <v>3034</v>
      </c>
      <c r="L189" s="2" t="s">
        <v>3158</v>
      </c>
      <c r="M189" t="s">
        <v>3159</v>
      </c>
      <c r="N189" t="s">
        <v>3160</v>
      </c>
      <c r="O189">
        <v>10</v>
      </c>
      <c r="P189" s="2" t="s">
        <v>3050</v>
      </c>
      <c r="Q189" t="s">
        <v>3051</v>
      </c>
      <c r="R189" s="2" t="s">
        <v>3052</v>
      </c>
      <c r="S189" s="2" t="s">
        <v>3038</v>
      </c>
      <c r="T189">
        <v>45588</v>
      </c>
      <c r="U189">
        <v>1</v>
      </c>
      <c r="V189">
        <v>0</v>
      </c>
      <c r="W189" t="s">
        <v>3159</v>
      </c>
      <c r="X189" t="s">
        <v>3053</v>
      </c>
      <c r="Y189" s="3">
        <v>45934.629755057897</v>
      </c>
      <c r="Z189" t="s">
        <v>5043</v>
      </c>
      <c r="AA189" t="s">
        <v>3039</v>
      </c>
      <c r="AB189" s="21">
        <v>9106024267</v>
      </c>
      <c r="AC189" s="19" t="str">
        <f>VLOOKUP($B189,Data!$A:$AK,34,0)</f>
        <v>9106024267-00033098</v>
      </c>
      <c r="AD189" s="19">
        <v>33098</v>
      </c>
      <c r="AE189" s="19" t="str">
        <f t="shared" si="4"/>
        <v>00033098</v>
      </c>
      <c r="AF189" s="19" t="str">
        <f>VLOOKUP(AC189,Data!$B:$AK,4,0)</f>
        <v>04/10/2025</v>
      </c>
      <c r="AG189" s="19" t="str">
        <f>VLOOKUP(AC189,Data!B:N,13,0)</f>
        <v>0104918404-020</v>
      </c>
      <c r="AH189" s="19" t="str">
        <f>IF(AG189="0104918404","WIN"&amp;L189,VLOOKUP(AG189,'mã win'!E:J,6,0))</f>
        <v>WIN-020</v>
      </c>
      <c r="AI189" s="19" t="str">
        <f>VLOOKUP(AG189,'mã win'!E:F,2,0)</f>
        <v>B</v>
      </c>
      <c r="AJ189" s="19" t="str">
        <f>VLOOKUP(Q189,'mã sp'!A:B,2,0)</f>
        <v>TH200</v>
      </c>
      <c r="AK189" t="str">
        <f>VLOOKUP(AC189,Data!B:G,6,0)</f>
        <v>K25TTM</v>
      </c>
      <c r="AL189" t="str">
        <f t="shared" si="5"/>
        <v>5603 WM+ THA 593 Trần Phú</v>
      </c>
    </row>
    <row r="190" spans="1:38" x14ac:dyDescent="0.25">
      <c r="A190">
        <v>16393</v>
      </c>
      <c r="B190" s="2">
        <v>9106024250</v>
      </c>
      <c r="C190" s="3">
        <v>45934</v>
      </c>
      <c r="D190" s="3">
        <v>45934</v>
      </c>
      <c r="E190" s="4">
        <v>45934.632641169002</v>
      </c>
      <c r="F190" s="2" t="s">
        <v>5044</v>
      </c>
      <c r="G190" s="3"/>
      <c r="H190" t="s">
        <v>3031</v>
      </c>
      <c r="I190" s="2" t="s">
        <v>3032</v>
      </c>
      <c r="J190" t="s">
        <v>3033</v>
      </c>
      <c r="K190" t="s">
        <v>3034</v>
      </c>
      <c r="L190" s="2" t="s">
        <v>3661</v>
      </c>
      <c r="M190" t="s">
        <v>3662</v>
      </c>
      <c r="N190" t="s">
        <v>3663</v>
      </c>
      <c r="O190">
        <v>10</v>
      </c>
      <c r="P190" s="2" t="s">
        <v>3072</v>
      </c>
      <c r="Q190" t="s">
        <v>3073</v>
      </c>
      <c r="R190" s="2" t="s">
        <v>3074</v>
      </c>
      <c r="S190" s="2" t="s">
        <v>3038</v>
      </c>
      <c r="T190">
        <v>49500</v>
      </c>
      <c r="U190">
        <v>1</v>
      </c>
      <c r="V190">
        <v>0</v>
      </c>
      <c r="W190" t="s">
        <v>3662</v>
      </c>
      <c r="Y190" s="3">
        <v>45934.632639201402</v>
      </c>
      <c r="AA190" t="s">
        <v>3039</v>
      </c>
      <c r="AB190" s="21">
        <v>9106024250</v>
      </c>
      <c r="AC190" s="19" t="str">
        <f>VLOOKUP($B190,Data!$A:$AK,34,0)</f>
        <v>9106024250-00033097</v>
      </c>
      <c r="AD190" s="19">
        <v>33097</v>
      </c>
      <c r="AE190" s="19" t="str">
        <f t="shared" si="4"/>
        <v>00033097</v>
      </c>
      <c r="AF190" s="19" t="str">
        <f>VLOOKUP(AC190,Data!$B:$AK,4,0)</f>
        <v>04/10/2025</v>
      </c>
      <c r="AG190" s="19" t="str">
        <f>VLOOKUP(AC190,Data!B:N,13,0)</f>
        <v>0104918404-020</v>
      </c>
      <c r="AH190" s="19" t="str">
        <f>IF(AG190="0104918404","WIN"&amp;L190,VLOOKUP(AG190,'mã win'!E:J,6,0))</f>
        <v>WIN-020</v>
      </c>
      <c r="AI190" s="19" t="str">
        <f>VLOOKUP(AG190,'mã win'!E:F,2,0)</f>
        <v>B</v>
      </c>
      <c r="AJ190" s="19" t="str">
        <f>VLOOKUP(Q190,'mã sp'!A:B,2,0)</f>
        <v>GL250</v>
      </c>
      <c r="AK190" t="str">
        <f>VLOOKUP(AC190,Data!B:G,6,0)</f>
        <v>K25TTM</v>
      </c>
      <c r="AL190" t="str">
        <f t="shared" si="5"/>
        <v>2AOT WM+ THA Trịnh Lộc, Yên Phú</v>
      </c>
    </row>
    <row r="191" spans="1:38" x14ac:dyDescent="0.25">
      <c r="A191">
        <v>16394</v>
      </c>
      <c r="B191" s="2">
        <v>9106024250</v>
      </c>
      <c r="C191" s="3">
        <v>45934</v>
      </c>
      <c r="D191" s="3">
        <v>45934</v>
      </c>
      <c r="E191" s="4">
        <v>45934.632641169002</v>
      </c>
      <c r="F191" s="2" t="s">
        <v>5044</v>
      </c>
      <c r="G191" s="3"/>
      <c r="H191" t="s">
        <v>3031</v>
      </c>
      <c r="I191" s="2" t="s">
        <v>3032</v>
      </c>
      <c r="J191" t="s">
        <v>3033</v>
      </c>
      <c r="K191" t="s">
        <v>3034</v>
      </c>
      <c r="L191" s="2" t="s">
        <v>3661</v>
      </c>
      <c r="M191" t="s">
        <v>3662</v>
      </c>
      <c r="N191" t="s">
        <v>3663</v>
      </c>
      <c r="O191">
        <v>20</v>
      </c>
      <c r="P191" s="2" t="s">
        <v>3054</v>
      </c>
      <c r="Q191" t="s">
        <v>3055</v>
      </c>
      <c r="R191" s="2" t="s">
        <v>3056</v>
      </c>
      <c r="S191" s="2" t="s">
        <v>3038</v>
      </c>
      <c r="T191">
        <v>46000</v>
      </c>
      <c r="U191">
        <v>3</v>
      </c>
      <c r="V191">
        <v>0</v>
      </c>
      <c r="W191" t="s">
        <v>3662</v>
      </c>
      <c r="Y191" s="3">
        <v>45934.632639201402</v>
      </c>
      <c r="AA191" t="s">
        <v>3039</v>
      </c>
      <c r="AB191" s="21">
        <v>9106024250</v>
      </c>
      <c r="AC191" s="19" t="str">
        <f>VLOOKUP($B191,Data!$A:$AK,34,0)</f>
        <v>9106024250-00033097</v>
      </c>
      <c r="AD191" s="19">
        <v>33097</v>
      </c>
      <c r="AE191" s="19" t="str">
        <f t="shared" si="4"/>
        <v>00033097</v>
      </c>
      <c r="AF191" s="19" t="str">
        <f>VLOOKUP(AC191,Data!$B:$AK,4,0)</f>
        <v>04/10/2025</v>
      </c>
      <c r="AG191" s="19" t="str">
        <f>VLOOKUP(AC191,Data!B:N,13,0)</f>
        <v>0104918404-020</v>
      </c>
      <c r="AH191" s="19" t="str">
        <f>IF(AG191="0104918404","WIN"&amp;L191,VLOOKUP(AG191,'mã win'!E:J,6,0))</f>
        <v>WIN-020</v>
      </c>
      <c r="AI191" s="19" t="str">
        <f>VLOOKUP(AG191,'mã win'!E:F,2,0)</f>
        <v>B</v>
      </c>
      <c r="AJ191" s="19" t="str">
        <f>VLOOKUP(Q191,'mã sp'!A:B,2,0)</f>
        <v>MNH250</v>
      </c>
      <c r="AK191" t="str">
        <f>VLOOKUP(AC191,Data!B:G,6,0)</f>
        <v>K25TTM</v>
      </c>
      <c r="AL191" t="str">
        <f t="shared" si="5"/>
        <v>2AOT WM+ THA Trịnh Lộc, Yên Phú</v>
      </c>
    </row>
    <row r="192" spans="1:38" x14ac:dyDescent="0.25">
      <c r="A192">
        <v>16395</v>
      </c>
      <c r="B192" s="2">
        <v>9106024250</v>
      </c>
      <c r="C192" s="3">
        <v>45934</v>
      </c>
      <c r="D192" s="3">
        <v>45934</v>
      </c>
      <c r="E192" s="4">
        <v>45934.632641169002</v>
      </c>
      <c r="F192" s="2" t="s">
        <v>5044</v>
      </c>
      <c r="G192" s="3"/>
      <c r="H192" t="s">
        <v>3031</v>
      </c>
      <c r="I192" s="2" t="s">
        <v>3032</v>
      </c>
      <c r="J192" t="s">
        <v>3033</v>
      </c>
      <c r="K192" t="s">
        <v>3034</v>
      </c>
      <c r="L192" s="2" t="s">
        <v>3661</v>
      </c>
      <c r="M192" t="s">
        <v>3662</v>
      </c>
      <c r="N192" t="s">
        <v>3663</v>
      </c>
      <c r="O192">
        <v>30</v>
      </c>
      <c r="P192" s="2" t="s">
        <v>3047</v>
      </c>
      <c r="Q192" t="s">
        <v>3048</v>
      </c>
      <c r="R192" s="2" t="s">
        <v>3049</v>
      </c>
      <c r="S192" s="2" t="s">
        <v>3038</v>
      </c>
      <c r="T192">
        <v>60885</v>
      </c>
      <c r="U192">
        <v>1</v>
      </c>
      <c r="V192">
        <v>0</v>
      </c>
      <c r="W192" t="s">
        <v>3662</v>
      </c>
      <c r="Y192" s="3">
        <v>45934.632639201402</v>
      </c>
      <c r="AA192" t="s">
        <v>3039</v>
      </c>
      <c r="AB192" s="21">
        <v>9106024250</v>
      </c>
      <c r="AC192" s="19" t="str">
        <f>VLOOKUP($B192,Data!$A:$AK,34,0)</f>
        <v>9106024250-00033097</v>
      </c>
      <c r="AD192" s="19">
        <v>33097</v>
      </c>
      <c r="AE192" s="19" t="str">
        <f t="shared" si="4"/>
        <v>00033097</v>
      </c>
      <c r="AF192" s="19" t="str">
        <f>VLOOKUP(AC192,Data!$B:$AK,4,0)</f>
        <v>04/10/2025</v>
      </c>
      <c r="AG192" s="19" t="str">
        <f>VLOOKUP(AC192,Data!B:N,13,0)</f>
        <v>0104918404-020</v>
      </c>
      <c r="AH192" s="19" t="str">
        <f>IF(AG192="0104918404","WIN"&amp;L192,VLOOKUP(AG192,'mã win'!E:J,6,0))</f>
        <v>WIN-020</v>
      </c>
      <c r="AI192" s="19" t="str">
        <f>VLOOKUP(AG192,'mã win'!E:F,2,0)</f>
        <v>B</v>
      </c>
      <c r="AJ192" s="19" t="str">
        <f>VLOOKUP(Q192,'mã sp'!A:B,2,0)</f>
        <v>CC300</v>
      </c>
      <c r="AK192" t="str">
        <f>VLOOKUP(AC192,Data!B:G,6,0)</f>
        <v>K25TTM</v>
      </c>
      <c r="AL192" t="str">
        <f t="shared" si="5"/>
        <v>2AOT WM+ THA Trịnh Lộc, Yên Phú</v>
      </c>
    </row>
    <row r="193" spans="1:38" x14ac:dyDescent="0.25">
      <c r="A193">
        <v>16396</v>
      </c>
      <c r="B193" s="2">
        <v>9106024301</v>
      </c>
      <c r="C193" s="3">
        <v>45934</v>
      </c>
      <c r="D193" s="3">
        <v>45934</v>
      </c>
      <c r="E193" s="4">
        <v>45934.633729247696</v>
      </c>
      <c r="F193" s="2" t="s">
        <v>5045</v>
      </c>
      <c r="G193" s="3"/>
      <c r="H193" t="s">
        <v>3031</v>
      </c>
      <c r="I193" s="2" t="s">
        <v>3032</v>
      </c>
      <c r="J193" t="s">
        <v>3033</v>
      </c>
      <c r="K193" t="s">
        <v>3034</v>
      </c>
      <c r="L193" s="2" t="s">
        <v>5046</v>
      </c>
      <c r="M193" t="s">
        <v>5047</v>
      </c>
      <c r="N193" t="s">
        <v>5048</v>
      </c>
      <c r="O193">
        <v>10</v>
      </c>
      <c r="P193" s="2" t="s">
        <v>3080</v>
      </c>
      <c r="Q193" t="s">
        <v>3081</v>
      </c>
      <c r="R193" s="2" t="s">
        <v>3082</v>
      </c>
      <c r="S193" s="2" t="s">
        <v>3038</v>
      </c>
      <c r="T193">
        <v>70950</v>
      </c>
      <c r="U193">
        <v>5</v>
      </c>
      <c r="V193">
        <v>0</v>
      </c>
      <c r="W193" t="s">
        <v>5047</v>
      </c>
      <c r="Y193" s="3">
        <v>45934.633726967601</v>
      </c>
      <c r="AA193" t="s">
        <v>3039</v>
      </c>
      <c r="AB193" s="21">
        <v>9106024301</v>
      </c>
      <c r="AC193" s="19" t="str">
        <f>VLOOKUP($B193,Data!$A:$AK,34,0)</f>
        <v>9106024301-00475655</v>
      </c>
      <c r="AD193" s="19">
        <v>475655</v>
      </c>
      <c r="AE193" s="19" t="str">
        <f t="shared" si="4"/>
        <v>00475655</v>
      </c>
      <c r="AF193" s="19" t="str">
        <f>VLOOKUP(AC193,Data!$B:$AK,4,0)</f>
        <v>04/10/2025</v>
      </c>
      <c r="AG193" s="19" t="str">
        <f>VLOOKUP(AC193,Data!B:N,13,0)</f>
        <v>0104918404-002</v>
      </c>
      <c r="AH193" s="19" t="str">
        <f>IF(AG193="0104918404","WIN"&amp;L193,VLOOKUP(AG193,'mã win'!E:J,6,0))</f>
        <v>WIN-HNI-00-002</v>
      </c>
      <c r="AI193" s="19" t="str">
        <f>VLOOKUP(AG193,'mã win'!E:F,2,0)</f>
        <v>B</v>
      </c>
      <c r="AJ193" s="19" t="str">
        <f>VLOOKUP(Q193,'mã sp'!A:B,2,0)</f>
        <v>CN300</v>
      </c>
      <c r="AK193" t="str">
        <f>VLOOKUP(AC193,Data!B:G,6,0)</f>
        <v>K25TTM</v>
      </c>
      <c r="AL193" t="str">
        <f t="shared" si="5"/>
        <v>2BB7 WIN HNI HH4C Linh Đàm</v>
      </c>
    </row>
    <row r="194" spans="1:38" x14ac:dyDescent="0.25">
      <c r="A194">
        <v>16397</v>
      </c>
      <c r="B194" s="2">
        <v>9106024301</v>
      </c>
      <c r="C194" s="3">
        <v>45934</v>
      </c>
      <c r="D194" s="3">
        <v>45934</v>
      </c>
      <c r="E194" s="4">
        <v>45934.633729247696</v>
      </c>
      <c r="F194" s="2" t="s">
        <v>5045</v>
      </c>
      <c r="G194" s="3"/>
      <c r="H194" t="s">
        <v>3031</v>
      </c>
      <c r="I194" s="2" t="s">
        <v>3032</v>
      </c>
      <c r="J194" t="s">
        <v>3033</v>
      </c>
      <c r="K194" t="s">
        <v>3034</v>
      </c>
      <c r="L194" s="2" t="s">
        <v>5046</v>
      </c>
      <c r="M194" t="s">
        <v>5047</v>
      </c>
      <c r="N194" t="s">
        <v>5048</v>
      </c>
      <c r="O194">
        <v>20</v>
      </c>
      <c r="P194" s="2" t="s">
        <v>3054</v>
      </c>
      <c r="Q194" t="s">
        <v>3055</v>
      </c>
      <c r="R194" s="2" t="s">
        <v>3056</v>
      </c>
      <c r="S194" s="2" t="s">
        <v>3038</v>
      </c>
      <c r="T194">
        <v>46000</v>
      </c>
      <c r="U194">
        <v>4</v>
      </c>
      <c r="V194">
        <v>0</v>
      </c>
      <c r="W194" t="s">
        <v>5047</v>
      </c>
      <c r="Y194" s="3">
        <v>45934.633726967601</v>
      </c>
      <c r="AA194" t="s">
        <v>3039</v>
      </c>
      <c r="AB194" s="21">
        <v>9106024301</v>
      </c>
      <c r="AC194" s="19" t="str">
        <f>VLOOKUP($B194,Data!$A:$AK,34,0)</f>
        <v>9106024301-00475655</v>
      </c>
      <c r="AD194" s="19">
        <v>475655</v>
      </c>
      <c r="AE194" s="19" t="str">
        <f t="shared" si="4"/>
        <v>00475655</v>
      </c>
      <c r="AF194" s="19" t="str">
        <f>VLOOKUP(AC194,Data!$B:$AK,4,0)</f>
        <v>04/10/2025</v>
      </c>
      <c r="AG194" s="19" t="str">
        <f>VLOOKUP(AC194,Data!B:N,13,0)</f>
        <v>0104918404-002</v>
      </c>
      <c r="AH194" s="19" t="str">
        <f>IF(AG194="0104918404","WIN"&amp;L194,VLOOKUP(AG194,'mã win'!E:J,6,0))</f>
        <v>WIN-HNI-00-002</v>
      </c>
      <c r="AI194" s="19" t="str">
        <f>VLOOKUP(AG194,'mã win'!E:F,2,0)</f>
        <v>B</v>
      </c>
      <c r="AJ194" s="19" t="str">
        <f>VLOOKUP(Q194,'mã sp'!A:B,2,0)</f>
        <v>MNH250</v>
      </c>
      <c r="AK194" t="str">
        <f>VLOOKUP(AC194,Data!B:G,6,0)</f>
        <v>K25TTM</v>
      </c>
      <c r="AL194" t="str">
        <f t="shared" si="5"/>
        <v>2BB7 WIN HNI HH4C Linh Đàm</v>
      </c>
    </row>
    <row r="195" spans="1:38" x14ac:dyDescent="0.25">
      <c r="A195">
        <v>16398</v>
      </c>
      <c r="B195" s="2">
        <v>9106024280</v>
      </c>
      <c r="C195" s="3">
        <v>45934</v>
      </c>
      <c r="D195" s="3">
        <v>45934</v>
      </c>
      <c r="E195" s="4">
        <v>45934.6338404282</v>
      </c>
      <c r="F195" s="2" t="s">
        <v>5049</v>
      </c>
      <c r="G195" s="3"/>
      <c r="H195" t="s">
        <v>3031</v>
      </c>
      <c r="I195" s="2" t="s">
        <v>3032</v>
      </c>
      <c r="J195" t="s">
        <v>3033</v>
      </c>
      <c r="K195" t="s">
        <v>3034</v>
      </c>
      <c r="L195" s="2" t="s">
        <v>3086</v>
      </c>
      <c r="M195" t="s">
        <v>3087</v>
      </c>
      <c r="N195" t="s">
        <v>3088</v>
      </c>
      <c r="O195">
        <v>10</v>
      </c>
      <c r="P195" s="2" t="s">
        <v>3083</v>
      </c>
      <c r="Q195" t="s">
        <v>3084</v>
      </c>
      <c r="R195" s="2" t="s">
        <v>3085</v>
      </c>
      <c r="S195" s="2" t="s">
        <v>3038</v>
      </c>
      <c r="T195">
        <v>111606</v>
      </c>
      <c r="U195">
        <v>2</v>
      </c>
      <c r="V195">
        <v>0</v>
      </c>
      <c r="W195" t="s">
        <v>3087</v>
      </c>
      <c r="Y195" s="3">
        <v>45934.633838657399</v>
      </c>
      <c r="AA195" t="s">
        <v>3039</v>
      </c>
      <c r="AB195" s="21">
        <v>9106024280</v>
      </c>
      <c r="AC195" s="19" t="str">
        <f>VLOOKUP($B195,Data!$A:$AK,34,0)</f>
        <v>9106024280-00008190</v>
      </c>
      <c r="AD195" s="19">
        <v>8190</v>
      </c>
      <c r="AE195" s="19" t="str">
        <f t="shared" ref="AE195:AE258" si="6">TEXT(AD195,"00000000")</f>
        <v>00008190</v>
      </c>
      <c r="AF195" s="19" t="str">
        <f>VLOOKUP(AC195,Data!$B:$AK,4,0)</f>
        <v>04/10/2025</v>
      </c>
      <c r="AG195" s="19" t="str">
        <f>VLOOKUP(AC195,Data!B:N,13,0)</f>
        <v>0104918404-022</v>
      </c>
      <c r="AH195" s="19" t="str">
        <f>IF(AG195="0104918404","WIN"&amp;L195,VLOOKUP(AG195,'mã win'!E:J,6,0))</f>
        <v>WIN-022</v>
      </c>
      <c r="AI195" s="19" t="str">
        <f>VLOOKUP(AG195,'mã win'!E:F,2,0)</f>
        <v>N</v>
      </c>
      <c r="AJ195" s="19" t="str">
        <f>VLOOKUP(Q195,'mã sp'!A:B,2,0)</f>
        <v>GXD500</v>
      </c>
      <c r="AK195" t="str">
        <f>VLOOKUP(AC195,Data!B:G,6,0)</f>
        <v>K25TTM</v>
      </c>
      <c r="AL195" t="str">
        <f t="shared" ref="AL195:AL258" si="7">L195&amp;" "&amp;M195</f>
        <v>6351 WM+ GLI 230 Phan Đình Phùng</v>
      </c>
    </row>
    <row r="196" spans="1:38" x14ac:dyDescent="0.25">
      <c r="A196">
        <v>16399</v>
      </c>
      <c r="B196" s="2">
        <v>9106024255</v>
      </c>
      <c r="C196" s="3">
        <v>45934</v>
      </c>
      <c r="D196" s="3">
        <v>45934</v>
      </c>
      <c r="E196" s="4">
        <v>45936.479543287001</v>
      </c>
      <c r="F196" s="2" t="s">
        <v>5050</v>
      </c>
      <c r="G196" s="3"/>
      <c r="H196" t="s">
        <v>3031</v>
      </c>
      <c r="I196" s="2" t="s">
        <v>3032</v>
      </c>
      <c r="J196" t="s">
        <v>3033</v>
      </c>
      <c r="K196" t="s">
        <v>3034</v>
      </c>
      <c r="L196" s="2" t="s">
        <v>4500</v>
      </c>
      <c r="M196" t="s">
        <v>4501</v>
      </c>
      <c r="N196" t="s">
        <v>4502</v>
      </c>
      <c r="O196">
        <v>10</v>
      </c>
      <c r="P196" s="2" t="s">
        <v>3083</v>
      </c>
      <c r="Q196" t="s">
        <v>3084</v>
      </c>
      <c r="R196" s="2" t="s">
        <v>3085</v>
      </c>
      <c r="S196" s="2" t="s">
        <v>3038</v>
      </c>
      <c r="T196">
        <v>111606</v>
      </c>
      <c r="U196">
        <v>2</v>
      </c>
      <c r="V196">
        <v>0</v>
      </c>
      <c r="W196" t="s">
        <v>4503</v>
      </c>
      <c r="Y196" s="3">
        <v>45936.479541435197</v>
      </c>
      <c r="AA196" t="s">
        <v>3039</v>
      </c>
      <c r="AB196" s="21">
        <v>9106024255</v>
      </c>
      <c r="AC196" s="19" t="str">
        <f>VLOOKUP($B196,Data!$A:$AK,34,0)</f>
        <v>9106024255-00037085</v>
      </c>
      <c r="AD196" s="19">
        <v>37085</v>
      </c>
      <c r="AE196" s="19" t="str">
        <f t="shared" si="6"/>
        <v>00037085</v>
      </c>
      <c r="AF196" s="19" t="str">
        <f>VLOOKUP(AC196,Data!$B:$AK,4,0)</f>
        <v>06/10/2025</v>
      </c>
      <c r="AG196" s="19" t="str">
        <f>VLOOKUP(AC196,Data!B:N,13,0)</f>
        <v>0104918404-058</v>
      </c>
      <c r="AH196" s="19" t="str">
        <f>IF(AG196="0104918404","WIN"&amp;L196,VLOOKUP(AG196,'mã win'!E:J,6,0))</f>
        <v>WIN-058</v>
      </c>
      <c r="AI196" s="19" t="str">
        <f>VLOOKUP(AG196,'mã win'!E:F,2,0)</f>
        <v>B</v>
      </c>
      <c r="AJ196" s="19" t="str">
        <f>VLOOKUP(Q196,'mã sp'!A:B,2,0)</f>
        <v>GXD500</v>
      </c>
      <c r="AK196" t="str">
        <f>VLOOKUP(AC196,Data!B:G,6,0)</f>
        <v>K25TTM</v>
      </c>
      <c r="AL196" t="str">
        <f t="shared" si="7"/>
        <v>1700 WM NAN Vinh - Lê Lợi</v>
      </c>
    </row>
    <row r="197" spans="1:38" x14ac:dyDescent="0.25">
      <c r="A197">
        <v>16400</v>
      </c>
      <c r="B197" s="2">
        <v>9106024317</v>
      </c>
      <c r="C197" s="3">
        <v>45934</v>
      </c>
      <c r="D197" s="3">
        <v>45939</v>
      </c>
      <c r="E197" s="4">
        <v>45934.635148032401</v>
      </c>
      <c r="F197" s="2" t="s">
        <v>5051</v>
      </c>
      <c r="G197" s="3"/>
      <c r="H197" t="s">
        <v>3031</v>
      </c>
      <c r="I197" s="2" t="s">
        <v>3032</v>
      </c>
      <c r="J197" t="s">
        <v>3033</v>
      </c>
      <c r="K197" t="s">
        <v>3034</v>
      </c>
      <c r="L197" s="2" t="s">
        <v>4500</v>
      </c>
      <c r="M197" t="s">
        <v>4501</v>
      </c>
      <c r="N197" t="s">
        <v>4502</v>
      </c>
      <c r="O197">
        <v>10</v>
      </c>
      <c r="P197" s="2" t="s">
        <v>3035</v>
      </c>
      <c r="Q197" t="s">
        <v>4834</v>
      </c>
      <c r="R197" s="2" t="s">
        <v>3037</v>
      </c>
      <c r="S197" s="2" t="s">
        <v>3038</v>
      </c>
      <c r="T197">
        <v>111058</v>
      </c>
      <c r="U197">
        <v>1</v>
      </c>
      <c r="V197">
        <v>0</v>
      </c>
      <c r="W197" t="s">
        <v>4503</v>
      </c>
      <c r="Y197" s="3">
        <v>45934.635145752298</v>
      </c>
      <c r="AA197" t="s">
        <v>3039</v>
      </c>
      <c r="AB197" s="21">
        <v>9106024317</v>
      </c>
      <c r="AC197" s="19" t="str">
        <f>VLOOKUP($B197,Data!$A:$AK,34,0)</f>
        <v>9106024317-00037086</v>
      </c>
      <c r="AD197" s="19">
        <v>37086</v>
      </c>
      <c r="AE197" s="19" t="str">
        <f t="shared" si="6"/>
        <v>00037086</v>
      </c>
      <c r="AF197" s="19" t="str">
        <f>VLOOKUP(AC197,Data!$B:$AK,4,0)</f>
        <v>06/10/2025</v>
      </c>
      <c r="AG197" s="19" t="str">
        <f>VLOOKUP(AC197,Data!B:N,13,0)</f>
        <v>0104918404-058</v>
      </c>
      <c r="AH197" s="19" t="str">
        <f>IF(AG197="0104918404","WIN"&amp;L197,VLOOKUP(AG197,'mã win'!E:J,6,0))</f>
        <v>WIN-058</v>
      </c>
      <c r="AI197" s="19" t="str">
        <f>VLOOKUP(AG197,'mã win'!E:F,2,0)</f>
        <v>B</v>
      </c>
      <c r="AJ197" s="19" t="str">
        <f>VLOOKUP(Q197,'mã sp'!A:B,2,0)</f>
        <v>GM500</v>
      </c>
      <c r="AK197" t="str">
        <f>VLOOKUP(AC197,Data!B:G,6,0)</f>
        <v>K25TTM</v>
      </c>
      <c r="AL197" t="str">
        <f t="shared" si="7"/>
        <v>1700 WM NAN Vinh - Lê Lợi</v>
      </c>
    </row>
    <row r="198" spans="1:38" x14ac:dyDescent="0.25">
      <c r="A198">
        <v>16401</v>
      </c>
      <c r="B198" s="2">
        <v>9106024313</v>
      </c>
      <c r="C198" s="3">
        <v>45934</v>
      </c>
      <c r="D198" s="3">
        <v>45934</v>
      </c>
      <c r="E198" s="4">
        <v>45934.6359948264</v>
      </c>
      <c r="F198" s="2" t="s">
        <v>5052</v>
      </c>
      <c r="G198" s="3"/>
      <c r="H198" t="s">
        <v>3031</v>
      </c>
      <c r="I198" s="2" t="s">
        <v>3032</v>
      </c>
      <c r="J198" t="s">
        <v>3033</v>
      </c>
      <c r="K198" t="s">
        <v>3034</v>
      </c>
      <c r="L198" s="2" t="s">
        <v>4400</v>
      </c>
      <c r="M198" t="s">
        <v>4401</v>
      </c>
      <c r="N198" t="s">
        <v>4402</v>
      </c>
      <c r="O198">
        <v>10</v>
      </c>
      <c r="P198" s="2" t="s">
        <v>3047</v>
      </c>
      <c r="Q198" t="s">
        <v>3048</v>
      </c>
      <c r="R198" s="2" t="s">
        <v>3049</v>
      </c>
      <c r="S198" s="2" t="s">
        <v>3038</v>
      </c>
      <c r="T198">
        <v>60885</v>
      </c>
      <c r="U198">
        <v>2</v>
      </c>
      <c r="V198">
        <v>0</v>
      </c>
      <c r="W198" t="s">
        <v>4403</v>
      </c>
      <c r="X198" t="s">
        <v>3046</v>
      </c>
      <c r="Y198" s="3">
        <v>45934.635992476899</v>
      </c>
      <c r="AA198" t="s">
        <v>3039</v>
      </c>
      <c r="AB198" s="21">
        <v>9106024313</v>
      </c>
      <c r="AC198" s="19" t="str">
        <f>VLOOKUP($B198,Data!$A:$AK,34,0)</f>
        <v>9106024313-00046801</v>
      </c>
      <c r="AD198" s="19">
        <v>46801</v>
      </c>
      <c r="AE198" s="19" t="str">
        <f t="shared" si="6"/>
        <v>00046801</v>
      </c>
      <c r="AF198" s="19" t="str">
        <f>VLOOKUP(AC198,Data!$B:$AK,4,0)</f>
        <v>04/10/2025</v>
      </c>
      <c r="AG198" s="19" t="str">
        <f>VLOOKUP(AC198,Data!B:N,13,0)</f>
        <v>0104918404-007</v>
      </c>
      <c r="AH198" s="19" t="str">
        <f>IF(AG198="0104918404","WIN"&amp;L198,VLOOKUP(AG198,'mã win'!E:J,6,0))</f>
        <v>WIN-QNH-00-007</v>
      </c>
      <c r="AI198" s="19" t="str">
        <f>VLOOKUP(AG198,'mã win'!E:F,2,0)</f>
        <v>B</v>
      </c>
      <c r="AJ198" s="19" t="str">
        <f>VLOOKUP(Q198,'mã sp'!A:B,2,0)</f>
        <v>CC300</v>
      </c>
      <c r="AK198" t="str">
        <f>VLOOKUP(AC198,Data!B:G,6,0)</f>
        <v>K25TTM</v>
      </c>
      <c r="AL198" t="str">
        <f t="shared" si="7"/>
        <v>3765 WM+ QNH PG 12A – 12B Vinhomes Drago</v>
      </c>
    </row>
    <row r="199" spans="1:38" x14ac:dyDescent="0.25">
      <c r="A199">
        <v>16402</v>
      </c>
      <c r="B199" s="2">
        <v>9106024359</v>
      </c>
      <c r="C199" s="3">
        <v>45934</v>
      </c>
      <c r="D199" s="3">
        <v>45939</v>
      </c>
      <c r="E199" s="4">
        <v>45934.638477627297</v>
      </c>
      <c r="F199" s="2" t="s">
        <v>5053</v>
      </c>
      <c r="G199" s="3"/>
      <c r="H199" t="s">
        <v>3031</v>
      </c>
      <c r="I199" s="2" t="s">
        <v>3032</v>
      </c>
      <c r="J199" t="s">
        <v>3033</v>
      </c>
      <c r="K199" t="s">
        <v>3034</v>
      </c>
      <c r="L199" s="2" t="s">
        <v>4307</v>
      </c>
      <c r="M199" t="s">
        <v>4308</v>
      </c>
      <c r="N199" t="s">
        <v>4309</v>
      </c>
      <c r="O199">
        <v>10</v>
      </c>
      <c r="P199" s="2" t="s">
        <v>3035</v>
      </c>
      <c r="Q199" t="s">
        <v>4834</v>
      </c>
      <c r="R199" s="2" t="s">
        <v>3037</v>
      </c>
      <c r="S199" s="2" t="s">
        <v>3038</v>
      </c>
      <c r="T199">
        <v>111058</v>
      </c>
      <c r="U199">
        <v>2</v>
      </c>
      <c r="V199">
        <v>0</v>
      </c>
      <c r="W199" t="s">
        <v>4308</v>
      </c>
      <c r="X199" t="s">
        <v>4310</v>
      </c>
      <c r="Y199" s="3">
        <v>45934.638475613399</v>
      </c>
      <c r="AA199" t="s">
        <v>3039</v>
      </c>
      <c r="AB199" s="21">
        <v>9106024359</v>
      </c>
      <c r="AC199" s="19" t="str">
        <f>VLOOKUP($B199,Data!$A:$AK,34,0)</f>
        <v>9106024359-00475670</v>
      </c>
      <c r="AD199" s="19">
        <v>475670</v>
      </c>
      <c r="AE199" s="19" t="str">
        <f t="shared" si="6"/>
        <v>00475670</v>
      </c>
      <c r="AF199" s="19" t="str">
        <f>VLOOKUP(AC199,Data!$B:$AK,4,0)</f>
        <v>04/10/2025</v>
      </c>
      <c r="AG199" s="19" t="str">
        <f>VLOOKUP(AC199,Data!B:N,13,0)</f>
        <v>0104918404-002</v>
      </c>
      <c r="AH199" s="19" t="str">
        <f>IF(AG199="0104918404","WIN"&amp;L199,VLOOKUP(AG199,'mã win'!E:J,6,0))</f>
        <v>WIN-HNI-00-002</v>
      </c>
      <c r="AI199" s="19" t="str">
        <f>VLOOKUP(AG199,'mã win'!E:F,2,0)</f>
        <v>B</v>
      </c>
      <c r="AJ199" s="19" t="str">
        <f>VLOOKUP(Q199,'mã sp'!A:B,2,0)</f>
        <v>GM500</v>
      </c>
      <c r="AK199" t="str">
        <f>VLOOKUP(AC199,Data!B:G,6,0)</f>
        <v>K25TTM</v>
      </c>
      <c r="AL199" t="str">
        <f t="shared" si="7"/>
        <v>4832 WM+ HNI Khu 10 Chợ Phố Hạ</v>
      </c>
    </row>
    <row r="200" spans="1:38" x14ac:dyDescent="0.25">
      <c r="A200">
        <v>16403</v>
      </c>
      <c r="B200" s="2">
        <v>9106024388</v>
      </c>
      <c r="C200" s="3">
        <v>45934</v>
      </c>
      <c r="D200" s="3">
        <v>45934</v>
      </c>
      <c r="E200" s="4">
        <v>45934.641036307898</v>
      </c>
      <c r="F200" s="2" t="s">
        <v>5054</v>
      </c>
      <c r="G200" s="3"/>
      <c r="H200" t="s">
        <v>3031</v>
      </c>
      <c r="I200" s="2" t="s">
        <v>3032</v>
      </c>
      <c r="J200" t="s">
        <v>3033</v>
      </c>
      <c r="K200" t="s">
        <v>3034</v>
      </c>
      <c r="L200" s="2" t="s">
        <v>4314</v>
      </c>
      <c r="M200" t="s">
        <v>4315</v>
      </c>
      <c r="N200" t="s">
        <v>4316</v>
      </c>
      <c r="O200">
        <v>10</v>
      </c>
      <c r="P200" s="2" t="s">
        <v>3047</v>
      </c>
      <c r="Q200" t="s">
        <v>3048</v>
      </c>
      <c r="R200" s="2" t="s">
        <v>3049</v>
      </c>
      <c r="S200" s="2" t="s">
        <v>3038</v>
      </c>
      <c r="T200">
        <v>60885</v>
      </c>
      <c r="U200">
        <v>2</v>
      </c>
      <c r="V200">
        <v>0</v>
      </c>
      <c r="W200" t="s">
        <v>4317</v>
      </c>
      <c r="Y200" s="3">
        <v>45934.641033911998</v>
      </c>
      <c r="Z200" t="s">
        <v>5055</v>
      </c>
      <c r="AA200" t="s">
        <v>3039</v>
      </c>
      <c r="AB200" s="21">
        <v>9106024388</v>
      </c>
      <c r="AC200" s="19" t="str">
        <f>VLOOKUP($B200,Data!$A:$AK,34,0)</f>
        <v>9106024388-00008191</v>
      </c>
      <c r="AD200" s="19">
        <v>8191</v>
      </c>
      <c r="AE200" s="19" t="str">
        <f t="shared" si="6"/>
        <v>00008191</v>
      </c>
      <c r="AF200" s="19" t="str">
        <f>VLOOKUP(AC200,Data!$B:$AK,4,0)</f>
        <v>04/10/2025</v>
      </c>
      <c r="AG200" s="19" t="str">
        <f>VLOOKUP(AC200,Data!B:N,13,0)</f>
        <v>0104918404-022</v>
      </c>
      <c r="AH200" s="19" t="str">
        <f>IF(AG200="0104918404","WIN"&amp;L200,VLOOKUP(AG200,'mã win'!E:J,6,0))</f>
        <v>WIN-022</v>
      </c>
      <c r="AI200" s="19" t="str">
        <f>VLOOKUP(AG200,'mã win'!E:F,2,0)</f>
        <v>N</v>
      </c>
      <c r="AJ200" s="19" t="str">
        <f>VLOOKUP(Q200,'mã sp'!A:B,2,0)</f>
        <v>CC300</v>
      </c>
      <c r="AK200" t="str">
        <f>VLOOKUP(AC200,Data!B:G,6,0)</f>
        <v>K25TTM</v>
      </c>
      <c r="AL200" t="str">
        <f t="shared" si="7"/>
        <v>2BB9 WM+ GLI Thôn Phú Gia, Xuân An</v>
      </c>
    </row>
    <row r="201" spans="1:38" x14ac:dyDescent="0.25">
      <c r="A201">
        <v>16404</v>
      </c>
      <c r="B201" s="2">
        <v>9106024390</v>
      </c>
      <c r="C201" s="3">
        <v>45934</v>
      </c>
      <c r="D201" s="3">
        <v>45934</v>
      </c>
      <c r="E201" s="4">
        <v>45934.641335185202</v>
      </c>
      <c r="F201" s="2" t="s">
        <v>5056</v>
      </c>
      <c r="G201" s="3"/>
      <c r="H201" t="s">
        <v>3031</v>
      </c>
      <c r="I201" s="2" t="s">
        <v>3032</v>
      </c>
      <c r="J201" t="s">
        <v>3033</v>
      </c>
      <c r="K201" t="s">
        <v>3034</v>
      </c>
      <c r="L201" s="2" t="s">
        <v>4105</v>
      </c>
      <c r="M201" t="s">
        <v>4106</v>
      </c>
      <c r="N201" t="s">
        <v>4107</v>
      </c>
      <c r="O201">
        <v>10</v>
      </c>
      <c r="P201" s="2" t="s">
        <v>3080</v>
      </c>
      <c r="Q201" t="s">
        <v>3081</v>
      </c>
      <c r="R201" s="2" t="s">
        <v>3082</v>
      </c>
      <c r="S201" s="2" t="s">
        <v>3038</v>
      </c>
      <c r="T201">
        <v>70950</v>
      </c>
      <c r="U201">
        <v>2</v>
      </c>
      <c r="V201">
        <v>0</v>
      </c>
      <c r="W201" t="s">
        <v>4106</v>
      </c>
      <c r="X201" t="s">
        <v>4108</v>
      </c>
      <c r="Y201" s="3">
        <v>45934.6413336806</v>
      </c>
      <c r="AA201" t="s">
        <v>3039</v>
      </c>
      <c r="AB201" s="21">
        <v>9106024390</v>
      </c>
      <c r="AC201" s="19" t="str">
        <f>VLOOKUP($B201,Data!$A:$AK,34,0)</f>
        <v>9106024390-00475682</v>
      </c>
      <c r="AD201" s="19">
        <v>475682</v>
      </c>
      <c r="AE201" s="19" t="str">
        <f t="shared" si="6"/>
        <v>00475682</v>
      </c>
      <c r="AF201" s="19" t="str">
        <f>VLOOKUP(AC201,Data!$B:$AK,4,0)</f>
        <v>04/10/2025</v>
      </c>
      <c r="AG201" s="19" t="str">
        <f>VLOOKUP(AC201,Data!B:N,13,0)</f>
        <v>0104918404-002</v>
      </c>
      <c r="AH201" s="19" t="str">
        <f>IF(AG201="0104918404","WIN"&amp;L201,VLOOKUP(AG201,'mã win'!E:J,6,0))</f>
        <v>WIN-HNI-00-002</v>
      </c>
      <c r="AI201" s="19" t="str">
        <f>VLOOKUP(AG201,'mã win'!E:F,2,0)</f>
        <v>B</v>
      </c>
      <c r="AJ201" s="19" t="str">
        <f>VLOOKUP(Q201,'mã sp'!A:B,2,0)</f>
        <v>CN300</v>
      </c>
      <c r="AK201" t="str">
        <f>VLOOKUP(AC201,Data!B:G,6,0)</f>
        <v>K25TTM</v>
      </c>
      <c r="AL201" t="str">
        <f t="shared" si="7"/>
        <v>2054 WM+ HNI 81 Thanh Nhàn</v>
      </c>
    </row>
    <row r="202" spans="1:38" x14ac:dyDescent="0.25">
      <c r="A202">
        <v>16405</v>
      </c>
      <c r="B202" s="2">
        <v>9106024390</v>
      </c>
      <c r="C202" s="3">
        <v>45934</v>
      </c>
      <c r="D202" s="3">
        <v>45934</v>
      </c>
      <c r="E202" s="4">
        <v>45934.641335185202</v>
      </c>
      <c r="F202" s="2" t="s">
        <v>5056</v>
      </c>
      <c r="G202" s="3"/>
      <c r="H202" t="s">
        <v>3031</v>
      </c>
      <c r="I202" s="2" t="s">
        <v>3032</v>
      </c>
      <c r="J202" t="s">
        <v>3033</v>
      </c>
      <c r="K202" t="s">
        <v>3034</v>
      </c>
      <c r="L202" s="2" t="s">
        <v>4105</v>
      </c>
      <c r="M202" t="s">
        <v>4106</v>
      </c>
      <c r="N202" t="s">
        <v>4107</v>
      </c>
      <c r="O202">
        <v>20</v>
      </c>
      <c r="P202" s="2" t="s">
        <v>3054</v>
      </c>
      <c r="Q202" t="s">
        <v>3055</v>
      </c>
      <c r="R202" s="2" t="s">
        <v>3056</v>
      </c>
      <c r="S202" s="2" t="s">
        <v>3038</v>
      </c>
      <c r="T202">
        <v>46000</v>
      </c>
      <c r="U202">
        <v>3</v>
      </c>
      <c r="V202">
        <v>0</v>
      </c>
      <c r="W202" t="s">
        <v>4106</v>
      </c>
      <c r="X202" t="s">
        <v>4108</v>
      </c>
      <c r="Y202" s="3">
        <v>45934.6413336806</v>
      </c>
      <c r="AA202" t="s">
        <v>3039</v>
      </c>
      <c r="AB202" s="21">
        <v>9106024390</v>
      </c>
      <c r="AC202" s="19" t="str">
        <f>VLOOKUP($B202,Data!$A:$AK,34,0)</f>
        <v>9106024390-00475682</v>
      </c>
      <c r="AD202" s="19">
        <v>475682</v>
      </c>
      <c r="AE202" s="19" t="str">
        <f t="shared" si="6"/>
        <v>00475682</v>
      </c>
      <c r="AF202" s="19" t="str">
        <f>VLOOKUP(AC202,Data!$B:$AK,4,0)</f>
        <v>04/10/2025</v>
      </c>
      <c r="AG202" s="19" t="str">
        <f>VLOOKUP(AC202,Data!B:N,13,0)</f>
        <v>0104918404-002</v>
      </c>
      <c r="AH202" s="19" t="str">
        <f>IF(AG202="0104918404","WIN"&amp;L202,VLOOKUP(AG202,'mã win'!E:J,6,0))</f>
        <v>WIN-HNI-00-002</v>
      </c>
      <c r="AI202" s="19" t="str">
        <f>VLOOKUP(AG202,'mã win'!E:F,2,0)</f>
        <v>B</v>
      </c>
      <c r="AJ202" s="19" t="str">
        <f>VLOOKUP(Q202,'mã sp'!A:B,2,0)</f>
        <v>MNH250</v>
      </c>
      <c r="AK202" t="str">
        <f>VLOOKUP(AC202,Data!B:G,6,0)</f>
        <v>K25TTM</v>
      </c>
      <c r="AL202" t="str">
        <f t="shared" si="7"/>
        <v>2054 WM+ HNI 81 Thanh Nhàn</v>
      </c>
    </row>
    <row r="203" spans="1:38" x14ac:dyDescent="0.25">
      <c r="A203">
        <v>16406</v>
      </c>
      <c r="B203" s="2">
        <v>9106024390</v>
      </c>
      <c r="C203" s="3">
        <v>45934</v>
      </c>
      <c r="D203" s="3">
        <v>45934</v>
      </c>
      <c r="E203" s="4">
        <v>45934.641335185202</v>
      </c>
      <c r="F203" s="2" t="s">
        <v>5056</v>
      </c>
      <c r="G203" s="3"/>
      <c r="H203" t="s">
        <v>3031</v>
      </c>
      <c r="I203" s="2" t="s">
        <v>3032</v>
      </c>
      <c r="J203" t="s">
        <v>3033</v>
      </c>
      <c r="K203" t="s">
        <v>3034</v>
      </c>
      <c r="L203" s="2" t="s">
        <v>4105</v>
      </c>
      <c r="M203" t="s">
        <v>4106</v>
      </c>
      <c r="N203" t="s">
        <v>4107</v>
      </c>
      <c r="O203">
        <v>30</v>
      </c>
      <c r="P203" s="2" t="s">
        <v>3047</v>
      </c>
      <c r="Q203" t="s">
        <v>3048</v>
      </c>
      <c r="R203" s="2" t="s">
        <v>3049</v>
      </c>
      <c r="S203" s="2" t="s">
        <v>3038</v>
      </c>
      <c r="T203">
        <v>60885</v>
      </c>
      <c r="U203">
        <v>3</v>
      </c>
      <c r="V203">
        <v>0</v>
      </c>
      <c r="W203" t="s">
        <v>4106</v>
      </c>
      <c r="X203" t="s">
        <v>4108</v>
      </c>
      <c r="Y203" s="3">
        <v>45934.6413336806</v>
      </c>
      <c r="AA203" t="s">
        <v>3039</v>
      </c>
      <c r="AB203" s="21">
        <v>9106024390</v>
      </c>
      <c r="AC203" s="19" t="str">
        <f>VLOOKUP($B203,Data!$A:$AK,34,0)</f>
        <v>9106024390-00475682</v>
      </c>
      <c r="AD203" s="19">
        <v>475682</v>
      </c>
      <c r="AE203" s="19" t="str">
        <f t="shared" si="6"/>
        <v>00475682</v>
      </c>
      <c r="AF203" s="19" t="str">
        <f>VLOOKUP(AC203,Data!$B:$AK,4,0)</f>
        <v>04/10/2025</v>
      </c>
      <c r="AG203" s="19" t="str">
        <f>VLOOKUP(AC203,Data!B:N,13,0)</f>
        <v>0104918404-002</v>
      </c>
      <c r="AH203" s="19" t="str">
        <f>IF(AG203="0104918404","WIN"&amp;L203,VLOOKUP(AG203,'mã win'!E:J,6,0))</f>
        <v>WIN-HNI-00-002</v>
      </c>
      <c r="AI203" s="19" t="str">
        <f>VLOOKUP(AG203,'mã win'!E:F,2,0)</f>
        <v>B</v>
      </c>
      <c r="AJ203" s="19" t="str">
        <f>VLOOKUP(Q203,'mã sp'!A:B,2,0)</f>
        <v>CC300</v>
      </c>
      <c r="AK203" t="str">
        <f>VLOOKUP(AC203,Data!B:G,6,0)</f>
        <v>K25TTM</v>
      </c>
      <c r="AL203" t="str">
        <f t="shared" si="7"/>
        <v>2054 WM+ HNI 81 Thanh Nhàn</v>
      </c>
    </row>
    <row r="204" spans="1:38" x14ac:dyDescent="0.25">
      <c r="A204">
        <v>16407</v>
      </c>
      <c r="B204" s="2">
        <v>9106024390</v>
      </c>
      <c r="C204" s="3">
        <v>45934</v>
      </c>
      <c r="D204" s="3">
        <v>45934</v>
      </c>
      <c r="E204" s="4">
        <v>45934.641335185202</v>
      </c>
      <c r="F204" s="2" t="s">
        <v>5056</v>
      </c>
      <c r="G204" s="3"/>
      <c r="H204" t="s">
        <v>3031</v>
      </c>
      <c r="I204" s="2" t="s">
        <v>3032</v>
      </c>
      <c r="J204" t="s">
        <v>3033</v>
      </c>
      <c r="K204" t="s">
        <v>3034</v>
      </c>
      <c r="L204" s="2" t="s">
        <v>4105</v>
      </c>
      <c r="M204" t="s">
        <v>4106</v>
      </c>
      <c r="N204" t="s">
        <v>4107</v>
      </c>
      <c r="O204">
        <v>40</v>
      </c>
      <c r="P204" s="2" t="s">
        <v>3035</v>
      </c>
      <c r="Q204" t="s">
        <v>4834</v>
      </c>
      <c r="R204" s="2" t="s">
        <v>3037</v>
      </c>
      <c r="S204" s="2" t="s">
        <v>3038</v>
      </c>
      <c r="T204">
        <v>111058</v>
      </c>
      <c r="U204">
        <v>1</v>
      </c>
      <c r="V204">
        <v>0</v>
      </c>
      <c r="W204" t="s">
        <v>4106</v>
      </c>
      <c r="X204" t="s">
        <v>4108</v>
      </c>
      <c r="Y204" s="3">
        <v>45934.6413336806</v>
      </c>
      <c r="AA204" t="s">
        <v>3039</v>
      </c>
      <c r="AB204" s="21">
        <v>9106024390</v>
      </c>
      <c r="AC204" s="19" t="str">
        <f>VLOOKUP($B204,Data!$A:$AK,34,0)</f>
        <v>9106024390-00475682</v>
      </c>
      <c r="AD204" s="19">
        <v>475682</v>
      </c>
      <c r="AE204" s="19" t="str">
        <f t="shared" si="6"/>
        <v>00475682</v>
      </c>
      <c r="AF204" s="19" t="str">
        <f>VLOOKUP(AC204,Data!$B:$AK,4,0)</f>
        <v>04/10/2025</v>
      </c>
      <c r="AG204" s="19" t="str">
        <f>VLOOKUP(AC204,Data!B:N,13,0)</f>
        <v>0104918404-002</v>
      </c>
      <c r="AH204" s="19" t="str">
        <f>IF(AG204="0104918404","WIN"&amp;L204,VLOOKUP(AG204,'mã win'!E:J,6,0))</f>
        <v>WIN-HNI-00-002</v>
      </c>
      <c r="AI204" s="19" t="str">
        <f>VLOOKUP(AG204,'mã win'!E:F,2,0)</f>
        <v>B</v>
      </c>
      <c r="AJ204" s="19" t="str">
        <f>VLOOKUP(Q204,'mã sp'!A:B,2,0)</f>
        <v>GM500</v>
      </c>
      <c r="AK204" t="str">
        <f>VLOOKUP(AC204,Data!B:G,6,0)</f>
        <v>K25TTM</v>
      </c>
      <c r="AL204" t="str">
        <f t="shared" si="7"/>
        <v>2054 WM+ HNI 81 Thanh Nhàn</v>
      </c>
    </row>
    <row r="205" spans="1:38" x14ac:dyDescent="0.25">
      <c r="A205">
        <v>16409</v>
      </c>
      <c r="B205" s="2">
        <v>9106024428</v>
      </c>
      <c r="C205" s="3">
        <v>45934</v>
      </c>
      <c r="D205" s="3">
        <v>45939</v>
      </c>
      <c r="E205" s="4">
        <v>45934.644176273097</v>
      </c>
      <c r="F205" s="2" t="s">
        <v>5057</v>
      </c>
      <c r="G205" s="3"/>
      <c r="H205" t="s">
        <v>3031</v>
      </c>
      <c r="I205" s="2" t="s">
        <v>3032</v>
      </c>
      <c r="J205" t="s">
        <v>3033</v>
      </c>
      <c r="K205" t="s">
        <v>3034</v>
      </c>
      <c r="L205" s="2" t="s">
        <v>3993</v>
      </c>
      <c r="M205" t="s">
        <v>3994</v>
      </c>
      <c r="N205" t="s">
        <v>3995</v>
      </c>
      <c r="O205">
        <v>10</v>
      </c>
      <c r="P205" s="2" t="s">
        <v>3035</v>
      </c>
      <c r="Q205" t="s">
        <v>4834</v>
      </c>
      <c r="R205" s="2" t="s">
        <v>3037</v>
      </c>
      <c r="S205" s="2" t="s">
        <v>3038</v>
      </c>
      <c r="T205">
        <v>111058</v>
      </c>
      <c r="U205">
        <v>3</v>
      </c>
      <c r="V205">
        <v>0</v>
      </c>
      <c r="W205" t="s">
        <v>3994</v>
      </c>
      <c r="X205" t="s">
        <v>3046</v>
      </c>
      <c r="Y205" s="3">
        <v>45934.644173877299</v>
      </c>
      <c r="AA205" t="s">
        <v>3039</v>
      </c>
      <c r="AB205" s="21">
        <v>9106024428</v>
      </c>
      <c r="AC205" s="19" t="str">
        <f>VLOOKUP($B205,Data!$A:$AK,34,0)</f>
        <v>9106024428-00475693</v>
      </c>
      <c r="AD205" s="19">
        <v>475693</v>
      </c>
      <c r="AE205" s="19" t="str">
        <f t="shared" si="6"/>
        <v>00475693</v>
      </c>
      <c r="AF205" s="19" t="str">
        <f>VLOOKUP(AC205,Data!$B:$AK,4,0)</f>
        <v>04/10/2025</v>
      </c>
      <c r="AG205" s="19" t="str">
        <f>VLOOKUP(AC205,Data!B:N,13,0)</f>
        <v>0104918404-002</v>
      </c>
      <c r="AH205" s="19" t="str">
        <f>IF(AG205="0104918404","WIN"&amp;L205,VLOOKUP(AG205,'mã win'!E:J,6,0))</f>
        <v>WIN-HNI-00-002</v>
      </c>
      <c r="AI205" s="19" t="str">
        <f>VLOOKUP(AG205,'mã win'!E:F,2,0)</f>
        <v>B</v>
      </c>
      <c r="AJ205" s="19" t="str">
        <f>VLOOKUP(Q205,'mã sp'!A:B,2,0)</f>
        <v>GM500</v>
      </c>
      <c r="AK205" t="str">
        <f>VLOOKUP(AC205,Data!B:G,6,0)</f>
        <v>K25TTM</v>
      </c>
      <c r="AL205" t="str">
        <f t="shared" si="7"/>
        <v>4680 WM+ HNI Xóm 5 Văn Phú</v>
      </c>
    </row>
    <row r="206" spans="1:38" x14ac:dyDescent="0.25">
      <c r="A206">
        <v>16410</v>
      </c>
      <c r="B206" s="2">
        <v>9106024445</v>
      </c>
      <c r="C206" s="3">
        <v>45934</v>
      </c>
      <c r="D206" s="3">
        <v>45939</v>
      </c>
      <c r="E206" s="4">
        <v>45934.646198877301</v>
      </c>
      <c r="F206" s="2" t="s">
        <v>5058</v>
      </c>
      <c r="G206" s="3"/>
      <c r="H206" t="s">
        <v>3031</v>
      </c>
      <c r="I206" s="2" t="s">
        <v>3032</v>
      </c>
      <c r="J206" t="s">
        <v>3033</v>
      </c>
      <c r="K206" t="s">
        <v>3034</v>
      </c>
      <c r="L206" s="2" t="s">
        <v>4740</v>
      </c>
      <c r="M206" t="s">
        <v>4741</v>
      </c>
      <c r="N206" t="s">
        <v>4742</v>
      </c>
      <c r="O206">
        <v>10</v>
      </c>
      <c r="P206" s="2" t="s">
        <v>3035</v>
      </c>
      <c r="Q206" t="s">
        <v>4834</v>
      </c>
      <c r="R206" s="2" t="s">
        <v>3037</v>
      </c>
      <c r="S206" s="2" t="s">
        <v>3038</v>
      </c>
      <c r="T206">
        <v>111058</v>
      </c>
      <c r="U206">
        <v>2</v>
      </c>
      <c r="V206">
        <v>0</v>
      </c>
      <c r="W206" t="s">
        <v>4743</v>
      </c>
      <c r="Y206" s="3">
        <v>45934.646196724498</v>
      </c>
      <c r="AA206" t="s">
        <v>3039</v>
      </c>
      <c r="AB206" s="21">
        <v>9106024445</v>
      </c>
      <c r="AC206" s="19" t="str">
        <f>VLOOKUP($B206,Data!$A:$AK,34,0)</f>
        <v>9106024445-00157957</v>
      </c>
      <c r="AD206" s="19">
        <v>157957</v>
      </c>
      <c r="AE206" s="19" t="str">
        <f t="shared" si="6"/>
        <v>00157957</v>
      </c>
      <c r="AF206" s="19" t="str">
        <f>VLOOKUP(AC206,Data!$B:$AK,4,0)</f>
        <v>04/10/2025</v>
      </c>
      <c r="AG206" s="19" t="str">
        <f>VLOOKUP(AC206,Data!B:N,13,0)</f>
        <v>0104918404</v>
      </c>
      <c r="AH206" s="19" t="str">
        <f>IF(AG206="0104918404","WIN"&amp;L206,VLOOKUP(AG206,'mã win'!E:J,6,0))</f>
        <v>WIN2ADC</v>
      </c>
      <c r="AI206" s="19" t="str">
        <f>VLOOKUP(AG206,'mã win'!E:F,2,0)</f>
        <v>N</v>
      </c>
      <c r="AJ206" s="19" t="str">
        <f>VLOOKUP(Q206,'mã sp'!A:B,2,0)</f>
        <v>GM500</v>
      </c>
      <c r="AK206" t="str">
        <f>VLOOKUP(AC206,Data!B:G,6,0)</f>
        <v>K25TTM</v>
      </c>
      <c r="AL206" t="str">
        <f t="shared" si="7"/>
        <v>2ADC WM+ HCM D-01,4S Riverside Linh Đông</v>
      </c>
    </row>
    <row r="207" spans="1:38" x14ac:dyDescent="0.25">
      <c r="A207">
        <v>16411</v>
      </c>
      <c r="B207" s="2">
        <v>9106024445</v>
      </c>
      <c r="C207" s="3">
        <v>45934</v>
      </c>
      <c r="D207" s="3">
        <v>45939</v>
      </c>
      <c r="E207" s="4">
        <v>45934.646198877301</v>
      </c>
      <c r="F207" s="2" t="s">
        <v>5058</v>
      </c>
      <c r="G207" s="3"/>
      <c r="H207" t="s">
        <v>3031</v>
      </c>
      <c r="I207" s="2" t="s">
        <v>3032</v>
      </c>
      <c r="J207" t="s">
        <v>3033</v>
      </c>
      <c r="K207" t="s">
        <v>3034</v>
      </c>
      <c r="L207" s="2" t="s">
        <v>4740</v>
      </c>
      <c r="M207" t="s">
        <v>4741</v>
      </c>
      <c r="N207" t="s">
        <v>4742</v>
      </c>
      <c r="O207">
        <v>20</v>
      </c>
      <c r="P207" s="2" t="s">
        <v>3043</v>
      </c>
      <c r="Q207" t="s">
        <v>3044</v>
      </c>
      <c r="R207" s="2" t="s">
        <v>3045</v>
      </c>
      <c r="S207" s="2" t="s">
        <v>3038</v>
      </c>
      <c r="T207">
        <v>41150</v>
      </c>
      <c r="U207">
        <v>3</v>
      </c>
      <c r="V207">
        <v>0</v>
      </c>
      <c r="W207" t="s">
        <v>4743</v>
      </c>
      <c r="Y207" s="3">
        <v>45934.646196724498</v>
      </c>
      <c r="AA207" t="s">
        <v>3039</v>
      </c>
      <c r="AB207" s="21">
        <v>9106024445</v>
      </c>
      <c r="AC207" s="19" t="str">
        <f>VLOOKUP($B207,Data!$A:$AK,34,0)</f>
        <v>9106024445-00157957</v>
      </c>
      <c r="AD207" s="19">
        <v>157957</v>
      </c>
      <c r="AE207" s="19" t="str">
        <f t="shared" si="6"/>
        <v>00157957</v>
      </c>
      <c r="AF207" s="19" t="str">
        <f>VLOOKUP(AC207,Data!$B:$AK,4,0)</f>
        <v>04/10/2025</v>
      </c>
      <c r="AG207" s="19" t="str">
        <f>VLOOKUP(AC207,Data!B:N,13,0)</f>
        <v>0104918404</v>
      </c>
      <c r="AH207" s="19" t="str">
        <f>IF(AG207="0104918404","WIN"&amp;L207,VLOOKUP(AG207,'mã win'!E:J,6,0))</f>
        <v>WIN2ADC</v>
      </c>
      <c r="AI207" s="19" t="str">
        <f>VLOOKUP(AG207,'mã win'!E:F,2,0)</f>
        <v>N</v>
      </c>
      <c r="AJ207" s="19" t="str">
        <f>VLOOKUP(Q207,'mã sp'!A:B,2,0)</f>
        <v>GTLX250G</v>
      </c>
      <c r="AK207" t="str">
        <f>VLOOKUP(AC207,Data!B:G,6,0)</f>
        <v>K25TTM</v>
      </c>
      <c r="AL207" t="str">
        <f t="shared" si="7"/>
        <v>2ADC WM+ HCM D-01,4S Riverside Linh Đông</v>
      </c>
    </row>
    <row r="208" spans="1:38" x14ac:dyDescent="0.25">
      <c r="A208">
        <v>16412</v>
      </c>
      <c r="B208" s="2">
        <v>9106024445</v>
      </c>
      <c r="C208" s="3">
        <v>45934</v>
      </c>
      <c r="D208" s="3">
        <v>45939</v>
      </c>
      <c r="E208" s="4">
        <v>45934.646198877301</v>
      </c>
      <c r="F208" s="2" t="s">
        <v>5058</v>
      </c>
      <c r="G208" s="3"/>
      <c r="H208" t="s">
        <v>3031</v>
      </c>
      <c r="I208" s="2" t="s">
        <v>3032</v>
      </c>
      <c r="J208" t="s">
        <v>3033</v>
      </c>
      <c r="K208" t="s">
        <v>3034</v>
      </c>
      <c r="L208" s="2" t="s">
        <v>4740</v>
      </c>
      <c r="M208" t="s">
        <v>4741</v>
      </c>
      <c r="N208" t="s">
        <v>4742</v>
      </c>
      <c r="O208">
        <v>30</v>
      </c>
      <c r="P208" s="2" t="s">
        <v>3063</v>
      </c>
      <c r="Q208" t="s">
        <v>4891</v>
      </c>
      <c r="R208" s="2" t="s">
        <v>3065</v>
      </c>
      <c r="S208" s="2" t="s">
        <v>3038</v>
      </c>
      <c r="T208">
        <v>73431</v>
      </c>
      <c r="U208">
        <v>3</v>
      </c>
      <c r="V208">
        <v>0</v>
      </c>
      <c r="W208" t="s">
        <v>4743</v>
      </c>
      <c r="Y208" s="3">
        <v>45934.646196724498</v>
      </c>
      <c r="AA208" t="s">
        <v>3039</v>
      </c>
      <c r="AB208" s="21">
        <v>9106024445</v>
      </c>
      <c r="AC208" s="19" t="str">
        <f>VLOOKUP($B208,Data!$A:$AK,34,0)</f>
        <v>9106024445-00157957</v>
      </c>
      <c r="AD208" s="19">
        <v>157957</v>
      </c>
      <c r="AE208" s="19" t="str">
        <f t="shared" si="6"/>
        <v>00157957</v>
      </c>
      <c r="AF208" s="19" t="str">
        <f>VLOOKUP(AC208,Data!$B:$AK,4,0)</f>
        <v>04/10/2025</v>
      </c>
      <c r="AG208" s="19" t="str">
        <f>VLOOKUP(AC208,Data!B:N,13,0)</f>
        <v>0104918404</v>
      </c>
      <c r="AH208" s="19" t="str">
        <f>IF(AG208="0104918404","WIN"&amp;L208,VLOOKUP(AG208,'mã win'!E:J,6,0))</f>
        <v>WIN2ADC</v>
      </c>
      <c r="AI208" s="19" t="str">
        <f>VLOOKUP(AG208,'mã win'!E:F,2,0)</f>
        <v>N</v>
      </c>
      <c r="AJ208" s="19" t="str">
        <f>VLOOKUP(Q208,'mã sp'!A:B,2,0)</f>
        <v>CGM300</v>
      </c>
      <c r="AK208" t="str">
        <f>VLOOKUP(AC208,Data!B:G,6,0)</f>
        <v>K25TTM</v>
      </c>
      <c r="AL208" t="str">
        <f t="shared" si="7"/>
        <v>2ADC WM+ HCM D-01,4S Riverside Linh Đông</v>
      </c>
    </row>
    <row r="209" spans="1:38" x14ac:dyDescent="0.25">
      <c r="A209">
        <v>16413</v>
      </c>
      <c r="B209" s="2">
        <v>9106024445</v>
      </c>
      <c r="C209" s="3">
        <v>45934</v>
      </c>
      <c r="D209" s="3">
        <v>45939</v>
      </c>
      <c r="E209" s="4">
        <v>45934.646198877301</v>
      </c>
      <c r="F209" s="2" t="s">
        <v>5058</v>
      </c>
      <c r="G209" s="3"/>
      <c r="H209" t="s">
        <v>3031</v>
      </c>
      <c r="I209" s="2" t="s">
        <v>3032</v>
      </c>
      <c r="J209" t="s">
        <v>3033</v>
      </c>
      <c r="K209" t="s">
        <v>3034</v>
      </c>
      <c r="L209" s="2" t="s">
        <v>4740</v>
      </c>
      <c r="M209" t="s">
        <v>4741</v>
      </c>
      <c r="N209" t="s">
        <v>4742</v>
      </c>
      <c r="O209">
        <v>40</v>
      </c>
      <c r="P209" s="2" t="s">
        <v>3050</v>
      </c>
      <c r="Q209" t="s">
        <v>3051</v>
      </c>
      <c r="R209" s="2" t="s">
        <v>3052</v>
      </c>
      <c r="S209" s="2" t="s">
        <v>3038</v>
      </c>
      <c r="T209">
        <v>45588</v>
      </c>
      <c r="U209">
        <v>3</v>
      </c>
      <c r="V209">
        <v>0</v>
      </c>
      <c r="W209" t="s">
        <v>4743</v>
      </c>
      <c r="Y209" s="3">
        <v>45934.646196724498</v>
      </c>
      <c r="AA209" t="s">
        <v>3039</v>
      </c>
      <c r="AB209" s="21">
        <v>9106024445</v>
      </c>
      <c r="AC209" s="19" t="str">
        <f>VLOOKUP($B209,Data!$A:$AK,34,0)</f>
        <v>9106024445-00157957</v>
      </c>
      <c r="AD209" s="19">
        <v>157957</v>
      </c>
      <c r="AE209" s="19" t="str">
        <f t="shared" si="6"/>
        <v>00157957</v>
      </c>
      <c r="AF209" s="19" t="str">
        <f>VLOOKUP(AC209,Data!$B:$AK,4,0)</f>
        <v>04/10/2025</v>
      </c>
      <c r="AG209" s="19" t="str">
        <f>VLOOKUP(AC209,Data!B:N,13,0)</f>
        <v>0104918404</v>
      </c>
      <c r="AH209" s="19" t="str">
        <f>IF(AG209="0104918404","WIN"&amp;L209,VLOOKUP(AG209,'mã win'!E:J,6,0))</f>
        <v>WIN2ADC</v>
      </c>
      <c r="AI209" s="19" t="str">
        <f>VLOOKUP(AG209,'mã win'!E:F,2,0)</f>
        <v>N</v>
      </c>
      <c r="AJ209" s="19" t="str">
        <f>VLOOKUP(Q209,'mã sp'!A:B,2,0)</f>
        <v>TH200</v>
      </c>
      <c r="AK209" t="str">
        <f>VLOOKUP(AC209,Data!B:G,6,0)</f>
        <v>K25TTM</v>
      </c>
      <c r="AL209" t="str">
        <f t="shared" si="7"/>
        <v>2ADC WM+ HCM D-01,4S Riverside Linh Đông</v>
      </c>
    </row>
    <row r="210" spans="1:38" x14ac:dyDescent="0.25">
      <c r="A210">
        <v>16414</v>
      </c>
      <c r="B210" s="2">
        <v>9106024445</v>
      </c>
      <c r="C210" s="3">
        <v>45934</v>
      </c>
      <c r="D210" s="3">
        <v>45939</v>
      </c>
      <c r="E210" s="4">
        <v>45934.646198877301</v>
      </c>
      <c r="F210" s="2" t="s">
        <v>5058</v>
      </c>
      <c r="G210" s="3"/>
      <c r="H210" t="s">
        <v>3031</v>
      </c>
      <c r="I210" s="2" t="s">
        <v>3032</v>
      </c>
      <c r="J210" t="s">
        <v>3033</v>
      </c>
      <c r="K210" t="s">
        <v>3034</v>
      </c>
      <c r="L210" s="2" t="s">
        <v>4740</v>
      </c>
      <c r="M210" t="s">
        <v>4741</v>
      </c>
      <c r="N210" t="s">
        <v>4742</v>
      </c>
      <c r="O210">
        <v>50</v>
      </c>
      <c r="P210" s="2" t="s">
        <v>3080</v>
      </c>
      <c r="Q210" t="s">
        <v>3081</v>
      </c>
      <c r="R210" s="2" t="s">
        <v>3082</v>
      </c>
      <c r="S210" s="2" t="s">
        <v>3038</v>
      </c>
      <c r="T210">
        <v>70950</v>
      </c>
      <c r="U210">
        <v>1</v>
      </c>
      <c r="V210">
        <v>0</v>
      </c>
      <c r="W210" t="s">
        <v>4743</v>
      </c>
      <c r="Y210" s="3">
        <v>45934.646196724498</v>
      </c>
      <c r="AA210" t="s">
        <v>3039</v>
      </c>
      <c r="AB210" s="21">
        <v>9106024445</v>
      </c>
      <c r="AC210" s="19" t="str">
        <f>VLOOKUP($B210,Data!$A:$AK,34,0)</f>
        <v>9106024445-00157957</v>
      </c>
      <c r="AD210" s="19">
        <v>157957</v>
      </c>
      <c r="AE210" s="19" t="str">
        <f t="shared" si="6"/>
        <v>00157957</v>
      </c>
      <c r="AF210" s="19" t="str">
        <f>VLOOKUP(AC210,Data!$B:$AK,4,0)</f>
        <v>04/10/2025</v>
      </c>
      <c r="AG210" s="19" t="str">
        <f>VLOOKUP(AC210,Data!B:N,13,0)</f>
        <v>0104918404</v>
      </c>
      <c r="AH210" s="19" t="str">
        <f>IF(AG210="0104918404","WIN"&amp;L210,VLOOKUP(AG210,'mã win'!E:J,6,0))</f>
        <v>WIN2ADC</v>
      </c>
      <c r="AI210" s="19" t="str">
        <f>VLOOKUP(AG210,'mã win'!E:F,2,0)</f>
        <v>N</v>
      </c>
      <c r="AJ210" s="19" t="str">
        <f>VLOOKUP(Q210,'mã sp'!A:B,2,0)</f>
        <v>CN300</v>
      </c>
      <c r="AK210" t="str">
        <f>VLOOKUP(AC210,Data!B:G,6,0)</f>
        <v>K25TTM</v>
      </c>
      <c r="AL210" t="str">
        <f t="shared" si="7"/>
        <v>2ADC WM+ HCM D-01,4S Riverside Linh Đông</v>
      </c>
    </row>
    <row r="211" spans="1:38" x14ac:dyDescent="0.25">
      <c r="A211">
        <v>16415</v>
      </c>
      <c r="B211" s="2">
        <v>9106024445</v>
      </c>
      <c r="C211" s="3">
        <v>45934</v>
      </c>
      <c r="D211" s="3">
        <v>45939</v>
      </c>
      <c r="E211" s="4">
        <v>45934.646198877301</v>
      </c>
      <c r="F211" s="2" t="s">
        <v>5058</v>
      </c>
      <c r="G211" s="3"/>
      <c r="H211" t="s">
        <v>3031</v>
      </c>
      <c r="I211" s="2" t="s">
        <v>3032</v>
      </c>
      <c r="J211" t="s">
        <v>3033</v>
      </c>
      <c r="K211" t="s">
        <v>3034</v>
      </c>
      <c r="L211" s="2" t="s">
        <v>4740</v>
      </c>
      <c r="M211" t="s">
        <v>4741</v>
      </c>
      <c r="N211" t="s">
        <v>4742</v>
      </c>
      <c r="O211">
        <v>60</v>
      </c>
      <c r="P211" s="2" t="s">
        <v>3083</v>
      </c>
      <c r="Q211" t="s">
        <v>3084</v>
      </c>
      <c r="R211" s="2" t="s">
        <v>3085</v>
      </c>
      <c r="S211" s="2" t="s">
        <v>3038</v>
      </c>
      <c r="T211">
        <v>111606</v>
      </c>
      <c r="U211">
        <v>3</v>
      </c>
      <c r="V211">
        <v>0</v>
      </c>
      <c r="W211" t="s">
        <v>4743</v>
      </c>
      <c r="Y211" s="3">
        <v>45934.646196724498</v>
      </c>
      <c r="AA211" t="s">
        <v>3039</v>
      </c>
      <c r="AB211" s="21">
        <v>9106024445</v>
      </c>
      <c r="AC211" s="19" t="str">
        <f>VLOOKUP($B211,Data!$A:$AK,34,0)</f>
        <v>9106024445-00157957</v>
      </c>
      <c r="AD211" s="19">
        <v>157957</v>
      </c>
      <c r="AE211" s="19" t="str">
        <f t="shared" si="6"/>
        <v>00157957</v>
      </c>
      <c r="AF211" s="19" t="str">
        <f>VLOOKUP(AC211,Data!$B:$AK,4,0)</f>
        <v>04/10/2025</v>
      </c>
      <c r="AG211" s="19" t="str">
        <f>VLOOKUP(AC211,Data!B:N,13,0)</f>
        <v>0104918404</v>
      </c>
      <c r="AH211" s="19" t="str">
        <f>IF(AG211="0104918404","WIN"&amp;L211,VLOOKUP(AG211,'mã win'!E:J,6,0))</f>
        <v>WIN2ADC</v>
      </c>
      <c r="AI211" s="19" t="str">
        <f>VLOOKUP(AG211,'mã win'!E:F,2,0)</f>
        <v>N</v>
      </c>
      <c r="AJ211" s="19" t="str">
        <f>VLOOKUP(Q211,'mã sp'!A:B,2,0)</f>
        <v>GXD500</v>
      </c>
      <c r="AK211" t="str">
        <f>VLOOKUP(AC211,Data!B:G,6,0)</f>
        <v>K25TTM</v>
      </c>
      <c r="AL211" t="str">
        <f t="shared" si="7"/>
        <v>2ADC WM+ HCM D-01,4S Riverside Linh Đông</v>
      </c>
    </row>
    <row r="212" spans="1:38" x14ac:dyDescent="0.25">
      <c r="A212">
        <v>16416</v>
      </c>
      <c r="B212" s="2">
        <v>9106024436</v>
      </c>
      <c r="C212" s="3">
        <v>45934</v>
      </c>
      <c r="D212" s="3">
        <v>45934</v>
      </c>
      <c r="E212" s="4">
        <v>45934.6468367708</v>
      </c>
      <c r="F212" s="2" t="s">
        <v>5059</v>
      </c>
      <c r="G212" s="3"/>
      <c r="H212" t="s">
        <v>3031</v>
      </c>
      <c r="I212" s="2" t="s">
        <v>3032</v>
      </c>
      <c r="J212" t="s">
        <v>3033</v>
      </c>
      <c r="K212" t="s">
        <v>3034</v>
      </c>
      <c r="L212" s="2" t="s">
        <v>3517</v>
      </c>
      <c r="M212" t="s">
        <v>3518</v>
      </c>
      <c r="N212" t="s">
        <v>3519</v>
      </c>
      <c r="O212">
        <v>10</v>
      </c>
      <c r="P212" s="2" t="s">
        <v>3043</v>
      </c>
      <c r="Q212" t="s">
        <v>3044</v>
      </c>
      <c r="R212" s="2" t="s">
        <v>3045</v>
      </c>
      <c r="S212" s="2" t="s">
        <v>3038</v>
      </c>
      <c r="T212">
        <v>41150</v>
      </c>
      <c r="U212">
        <v>2</v>
      </c>
      <c r="V212">
        <v>0</v>
      </c>
      <c r="W212" t="s">
        <v>3518</v>
      </c>
      <c r="Y212" s="3">
        <v>45934.646834455998</v>
      </c>
      <c r="AA212" t="s">
        <v>3039</v>
      </c>
      <c r="AB212" s="21">
        <v>9106024436</v>
      </c>
      <c r="AC212" s="19" t="str">
        <f>VLOOKUP($B212,Data!$A:$AK,34,0)</f>
        <v>9106024436-00006331</v>
      </c>
      <c r="AD212" s="19">
        <v>6331</v>
      </c>
      <c r="AE212" s="19" t="str">
        <f t="shared" si="6"/>
        <v>00006331</v>
      </c>
      <c r="AF212" s="19" t="str">
        <f>VLOOKUP(AC212,Data!$B:$AK,4,0)</f>
        <v>04/10/2025</v>
      </c>
      <c r="AG212" s="19" t="str">
        <f>VLOOKUP(AC212,Data!B:N,13,0)</f>
        <v>0104918404-057</v>
      </c>
      <c r="AH212" s="19" t="str">
        <f>IF(AG212="0104918404","WIN"&amp;L212,VLOOKUP(AG212,'mã win'!E:J,6,0))</f>
        <v>WIN-057</v>
      </c>
      <c r="AI212" s="19" t="str">
        <f>VLOOKUP(AG212,'mã win'!E:F,2,0)</f>
        <v>N</v>
      </c>
      <c r="AJ212" s="19" t="str">
        <f>VLOOKUP(Q212,'mã sp'!A:B,2,0)</f>
        <v>GTLX250G</v>
      </c>
      <c r="AK212" t="str">
        <f>VLOOKUP(AC212,Data!B:G,6,0)</f>
        <v>K25TTM</v>
      </c>
      <c r="AL212" t="str">
        <f t="shared" si="7"/>
        <v>6785 WM+ KGG 232 ĐT 971</v>
      </c>
    </row>
    <row r="213" spans="1:38" x14ac:dyDescent="0.25">
      <c r="A213">
        <v>16417</v>
      </c>
      <c r="B213" s="2">
        <v>9106024507</v>
      </c>
      <c r="C213" s="3">
        <v>45934</v>
      </c>
      <c r="D213" s="3">
        <v>45939</v>
      </c>
      <c r="E213" s="4">
        <v>45934.650216932903</v>
      </c>
      <c r="F213" s="2" t="s">
        <v>5060</v>
      </c>
      <c r="G213" s="3"/>
      <c r="H213" t="s">
        <v>3031</v>
      </c>
      <c r="I213" s="2" t="s">
        <v>3032</v>
      </c>
      <c r="J213" t="s">
        <v>3033</v>
      </c>
      <c r="K213" t="s">
        <v>3034</v>
      </c>
      <c r="L213" s="2" t="s">
        <v>3552</v>
      </c>
      <c r="M213" t="s">
        <v>3553</v>
      </c>
      <c r="N213" t="s">
        <v>3554</v>
      </c>
      <c r="O213">
        <v>10</v>
      </c>
      <c r="P213" s="2" t="s">
        <v>3063</v>
      </c>
      <c r="Q213" t="s">
        <v>4891</v>
      </c>
      <c r="R213" s="2" t="s">
        <v>3065</v>
      </c>
      <c r="S213" s="2" t="s">
        <v>3038</v>
      </c>
      <c r="T213">
        <v>73431</v>
      </c>
      <c r="U213">
        <v>1</v>
      </c>
      <c r="V213">
        <v>0</v>
      </c>
      <c r="W213" t="s">
        <v>3553</v>
      </c>
      <c r="Y213" s="3">
        <v>45934.650214618101</v>
      </c>
      <c r="AA213" t="s">
        <v>3039</v>
      </c>
      <c r="AB213" s="21">
        <v>9106024507</v>
      </c>
      <c r="AC213" s="19" t="str">
        <f>VLOOKUP($B213,Data!$A:$AK,34,0)</f>
        <v>9106024507-00475721</v>
      </c>
      <c r="AD213" s="19">
        <v>475721</v>
      </c>
      <c r="AE213" s="19" t="str">
        <f t="shared" si="6"/>
        <v>00475721</v>
      </c>
      <c r="AF213" s="19" t="str">
        <f>VLOOKUP(AC213,Data!$B:$AK,4,0)</f>
        <v>04/10/2025</v>
      </c>
      <c r="AG213" s="19" t="str">
        <f>VLOOKUP(AC213,Data!B:N,13,0)</f>
        <v>0104918404-002</v>
      </c>
      <c r="AH213" s="19" t="str">
        <f>IF(AG213="0104918404","WIN"&amp;L213,VLOOKUP(AG213,'mã win'!E:J,6,0))</f>
        <v>WIN-HNI-00-002</v>
      </c>
      <c r="AI213" s="19" t="str">
        <f>VLOOKUP(AG213,'mã win'!E:F,2,0)</f>
        <v>B</v>
      </c>
      <c r="AJ213" s="19" t="str">
        <f>VLOOKUP(Q213,'mã sp'!A:B,2,0)</f>
        <v>CGM300</v>
      </c>
      <c r="AK213" t="str">
        <f>VLOOKUP(AC213,Data!B:G,6,0)</f>
        <v>K25TTM</v>
      </c>
      <c r="AL213" t="str">
        <f t="shared" si="7"/>
        <v>6322 WM+ HNI 98 Đồng Hương</v>
      </c>
    </row>
    <row r="214" spans="1:38" x14ac:dyDescent="0.25">
      <c r="A214">
        <v>16418</v>
      </c>
      <c r="B214" s="2">
        <v>9106024528</v>
      </c>
      <c r="C214" s="3">
        <v>45934</v>
      </c>
      <c r="D214" s="3">
        <v>45934</v>
      </c>
      <c r="E214" s="4">
        <v>45934.653631516201</v>
      </c>
      <c r="F214" s="2" t="s">
        <v>5061</v>
      </c>
      <c r="G214" s="3"/>
      <c r="H214" t="s">
        <v>3031</v>
      </c>
      <c r="I214" s="2" t="s">
        <v>3032</v>
      </c>
      <c r="J214" t="s">
        <v>3033</v>
      </c>
      <c r="K214" t="s">
        <v>3034</v>
      </c>
      <c r="L214" s="2" t="s">
        <v>2080</v>
      </c>
      <c r="M214" t="s">
        <v>3869</v>
      </c>
      <c r="N214" t="s">
        <v>3870</v>
      </c>
      <c r="O214">
        <v>10</v>
      </c>
      <c r="P214" s="2" t="s">
        <v>3054</v>
      </c>
      <c r="Q214" t="s">
        <v>3055</v>
      </c>
      <c r="R214" s="2" t="s">
        <v>3056</v>
      </c>
      <c r="S214" s="2" t="s">
        <v>3038</v>
      </c>
      <c r="T214">
        <v>46000</v>
      </c>
      <c r="U214">
        <v>7</v>
      </c>
      <c r="V214">
        <v>0</v>
      </c>
      <c r="W214" t="s">
        <v>3869</v>
      </c>
      <c r="X214" t="s">
        <v>3871</v>
      </c>
      <c r="Y214" s="3">
        <v>45934.6536289699</v>
      </c>
      <c r="AA214" t="s">
        <v>3039</v>
      </c>
      <c r="AB214" s="21">
        <v>9106024528</v>
      </c>
      <c r="AC214" s="19" t="str">
        <f>VLOOKUP($B214,Data!$A:$AK,34,0)</f>
        <v>9106024528-00475729</v>
      </c>
      <c r="AD214" s="19">
        <v>475729</v>
      </c>
      <c r="AE214" s="19" t="str">
        <f t="shared" si="6"/>
        <v>00475729</v>
      </c>
      <c r="AF214" s="19" t="str">
        <f>VLOOKUP(AC214,Data!$B:$AK,4,0)</f>
        <v>04/10/2025</v>
      </c>
      <c r="AG214" s="19" t="str">
        <f>VLOOKUP(AC214,Data!B:N,13,0)</f>
        <v>0104918404-002</v>
      </c>
      <c r="AH214" s="19" t="str">
        <f>IF(AG214="0104918404","WIN"&amp;L214,VLOOKUP(AG214,'mã win'!E:J,6,0))</f>
        <v>WIN-HNI-00-002</v>
      </c>
      <c r="AI214" s="19" t="str">
        <f>VLOOKUP(AG214,'mã win'!E:F,2,0)</f>
        <v>B</v>
      </c>
      <c r="AJ214" s="19" t="str">
        <f>VLOOKUP(Q214,'mã sp'!A:B,2,0)</f>
        <v>MNH250</v>
      </c>
      <c r="AK214" t="str">
        <f>VLOOKUP(AC214,Data!B:G,6,0)</f>
        <v>K25TTM</v>
      </c>
      <c r="AL214" t="str">
        <f t="shared" si="7"/>
        <v>4032 WM+ HNI 86 Quan Nhân</v>
      </c>
    </row>
    <row r="215" spans="1:38" x14ac:dyDescent="0.25">
      <c r="A215">
        <v>16419</v>
      </c>
      <c r="B215" s="2">
        <v>9106024528</v>
      </c>
      <c r="C215" s="3">
        <v>45934</v>
      </c>
      <c r="D215" s="3">
        <v>45934</v>
      </c>
      <c r="E215" s="4">
        <v>45934.653631516201</v>
      </c>
      <c r="F215" s="2" t="s">
        <v>5061</v>
      </c>
      <c r="G215" s="3"/>
      <c r="H215" t="s">
        <v>3031</v>
      </c>
      <c r="I215" s="2" t="s">
        <v>3032</v>
      </c>
      <c r="J215" t="s">
        <v>3033</v>
      </c>
      <c r="K215" t="s">
        <v>3034</v>
      </c>
      <c r="L215" s="2" t="s">
        <v>2080</v>
      </c>
      <c r="M215" t="s">
        <v>3869</v>
      </c>
      <c r="N215" t="s">
        <v>3870</v>
      </c>
      <c r="O215">
        <v>20</v>
      </c>
      <c r="P215" s="2" t="s">
        <v>3047</v>
      </c>
      <c r="Q215" t="s">
        <v>3048</v>
      </c>
      <c r="R215" s="2" t="s">
        <v>3049</v>
      </c>
      <c r="S215" s="2" t="s">
        <v>3038</v>
      </c>
      <c r="T215">
        <v>60885</v>
      </c>
      <c r="U215">
        <v>2</v>
      </c>
      <c r="V215">
        <v>0</v>
      </c>
      <c r="W215" t="s">
        <v>3869</v>
      </c>
      <c r="X215" t="s">
        <v>3871</v>
      </c>
      <c r="Y215" s="3">
        <v>45934.6536289699</v>
      </c>
      <c r="AA215" t="s">
        <v>3039</v>
      </c>
      <c r="AB215" s="21">
        <v>9106024528</v>
      </c>
      <c r="AC215" s="19" t="str">
        <f>VLOOKUP($B215,Data!$A:$AK,34,0)</f>
        <v>9106024528-00475729</v>
      </c>
      <c r="AD215" s="19">
        <v>475729</v>
      </c>
      <c r="AE215" s="19" t="str">
        <f t="shared" si="6"/>
        <v>00475729</v>
      </c>
      <c r="AF215" s="19" t="str">
        <f>VLOOKUP(AC215,Data!$B:$AK,4,0)</f>
        <v>04/10/2025</v>
      </c>
      <c r="AG215" s="19" t="str">
        <f>VLOOKUP(AC215,Data!B:N,13,0)</f>
        <v>0104918404-002</v>
      </c>
      <c r="AH215" s="19" t="str">
        <f>IF(AG215="0104918404","WIN"&amp;L215,VLOOKUP(AG215,'mã win'!E:J,6,0))</f>
        <v>WIN-HNI-00-002</v>
      </c>
      <c r="AI215" s="19" t="str">
        <f>VLOOKUP(AG215,'mã win'!E:F,2,0)</f>
        <v>B</v>
      </c>
      <c r="AJ215" s="19" t="str">
        <f>VLOOKUP(Q215,'mã sp'!A:B,2,0)</f>
        <v>CC300</v>
      </c>
      <c r="AK215" t="str">
        <f>VLOOKUP(AC215,Data!B:G,6,0)</f>
        <v>K25TTM</v>
      </c>
      <c r="AL215" t="str">
        <f t="shared" si="7"/>
        <v>4032 WM+ HNI 86 Quan Nhân</v>
      </c>
    </row>
    <row r="216" spans="1:38" x14ac:dyDescent="0.25">
      <c r="A216">
        <v>16420</v>
      </c>
      <c r="B216" s="2">
        <v>9106024485</v>
      </c>
      <c r="C216" s="3">
        <v>45934</v>
      </c>
      <c r="D216" s="3">
        <v>45939</v>
      </c>
      <c r="E216" s="4">
        <v>45934.655717511603</v>
      </c>
      <c r="F216" s="2" t="s">
        <v>5062</v>
      </c>
      <c r="G216" s="3"/>
      <c r="H216" t="s">
        <v>3031</v>
      </c>
      <c r="I216" s="2" t="s">
        <v>3032</v>
      </c>
      <c r="J216" t="s">
        <v>3033</v>
      </c>
      <c r="K216" t="s">
        <v>3034</v>
      </c>
      <c r="L216" s="2" t="s">
        <v>3814</v>
      </c>
      <c r="M216" t="s">
        <v>3815</v>
      </c>
      <c r="N216" t="s">
        <v>3816</v>
      </c>
      <c r="O216">
        <v>10</v>
      </c>
      <c r="P216" s="2" t="s">
        <v>3035</v>
      </c>
      <c r="Q216" t="s">
        <v>4834</v>
      </c>
      <c r="R216" s="2" t="s">
        <v>3037</v>
      </c>
      <c r="S216" s="2" t="s">
        <v>3038</v>
      </c>
      <c r="T216">
        <v>111058</v>
      </c>
      <c r="U216">
        <v>1</v>
      </c>
      <c r="V216">
        <v>0</v>
      </c>
      <c r="W216" t="s">
        <v>3817</v>
      </c>
      <c r="Y216" s="3">
        <v>45934.655715080997</v>
      </c>
      <c r="Z216" t="s">
        <v>5063</v>
      </c>
      <c r="AA216" t="s">
        <v>3039</v>
      </c>
      <c r="AB216" s="21">
        <v>9106024485</v>
      </c>
      <c r="AC216" s="19" t="str">
        <f>VLOOKUP($B216,Data!$A:$AK,34,0)</f>
        <v>9106024485-00476233</v>
      </c>
      <c r="AD216" s="19">
        <v>476233</v>
      </c>
      <c r="AE216" s="19" t="str">
        <f t="shared" si="6"/>
        <v>00476233</v>
      </c>
      <c r="AF216" s="19" t="str">
        <f>VLOOKUP(AC216,Data!$B:$AK,4,0)</f>
        <v>05/10/2025</v>
      </c>
      <c r="AG216" s="19" t="str">
        <f>VLOOKUP(AC216,Data!B:N,13,0)</f>
        <v>0104918404-002</v>
      </c>
      <c r="AH216" s="19" t="str">
        <f>IF(AG216="0104918404","WIN"&amp;L216,VLOOKUP(AG216,'mã win'!E:J,6,0))</f>
        <v>WIN-HNI-00-002</v>
      </c>
      <c r="AI216" s="19" t="str">
        <f>VLOOKUP(AG216,'mã win'!E:F,2,0)</f>
        <v>B</v>
      </c>
      <c r="AJ216" s="19" t="str">
        <f>VLOOKUP(Q216,'mã sp'!A:B,2,0)</f>
        <v>GM500</v>
      </c>
      <c r="AK216" t="str">
        <f>VLOOKUP(AC216,Data!B:G,6,0)</f>
        <v>K25TTM</v>
      </c>
      <c r="AL216" t="str">
        <f t="shared" si="7"/>
        <v>1644 WM HNI Yên Sở</v>
      </c>
    </row>
    <row r="217" spans="1:38" x14ac:dyDescent="0.25">
      <c r="A217">
        <v>16421</v>
      </c>
      <c r="B217" s="2">
        <v>9106024578</v>
      </c>
      <c r="C217" s="3">
        <v>45934</v>
      </c>
      <c r="D217" s="3">
        <v>45939</v>
      </c>
      <c r="E217" s="4">
        <v>45934.656837118098</v>
      </c>
      <c r="F217" s="2" t="s">
        <v>5064</v>
      </c>
      <c r="G217" s="3"/>
      <c r="H217" t="s">
        <v>3031</v>
      </c>
      <c r="I217" s="2" t="s">
        <v>3032</v>
      </c>
      <c r="J217" t="s">
        <v>3033</v>
      </c>
      <c r="K217" t="s">
        <v>3034</v>
      </c>
      <c r="L217" s="2" t="s">
        <v>3683</v>
      </c>
      <c r="M217" t="s">
        <v>3684</v>
      </c>
      <c r="N217" t="s">
        <v>3685</v>
      </c>
      <c r="O217">
        <v>10</v>
      </c>
      <c r="P217" s="2" t="s">
        <v>3035</v>
      </c>
      <c r="Q217" t="s">
        <v>4834</v>
      </c>
      <c r="R217" s="2" t="s">
        <v>3037</v>
      </c>
      <c r="S217" s="2" t="s">
        <v>3038</v>
      </c>
      <c r="T217">
        <v>111058</v>
      </c>
      <c r="U217">
        <v>1</v>
      </c>
      <c r="V217">
        <v>0</v>
      </c>
      <c r="W217" t="s">
        <v>3684</v>
      </c>
      <c r="Y217" s="3">
        <v>45934.656834722198</v>
      </c>
      <c r="AA217" t="s">
        <v>3039</v>
      </c>
      <c r="AB217" s="21">
        <v>9106024578</v>
      </c>
      <c r="AC217" s="19" t="str">
        <f>VLOOKUP($B217,Data!$A:$AK,34,0)</f>
        <v>9106024578-00009596</v>
      </c>
      <c r="AD217" s="19">
        <v>9596</v>
      </c>
      <c r="AE217" s="19" t="str">
        <f t="shared" si="6"/>
        <v>00009596</v>
      </c>
      <c r="AF217" s="19" t="str">
        <f>VLOOKUP(AC217,Data!$B:$AK,4,0)</f>
        <v>04/10/2025</v>
      </c>
      <c r="AG217" s="19" t="str">
        <f>VLOOKUP(AC217,Data!B:N,13,0)</f>
        <v>0104918404-065</v>
      </c>
      <c r="AH217" s="19" t="str">
        <f>IF(AG217="0104918404","WIN"&amp;L217,VLOOKUP(AG217,'mã win'!E:J,6,0))</f>
        <v>WIN-065</v>
      </c>
      <c r="AI217" s="19" t="str">
        <f>VLOOKUP(AG217,'mã win'!E:F,2,0)</f>
        <v>B</v>
      </c>
      <c r="AJ217" s="19" t="str">
        <f>VLOOKUP(Q217,'mã sp'!A:B,2,0)</f>
        <v>GM500</v>
      </c>
      <c r="AK217" t="str">
        <f>VLOOKUP(AC217,Data!B:G,6,0)</f>
        <v>K25TTM</v>
      </c>
      <c r="AL217" t="str">
        <f t="shared" si="7"/>
        <v>2AHD WM+ BGG Đoàn Kết, Thường Thắng</v>
      </c>
    </row>
    <row r="218" spans="1:38" x14ac:dyDescent="0.25">
      <c r="A218">
        <v>16422</v>
      </c>
      <c r="B218" s="2">
        <v>9106024576</v>
      </c>
      <c r="C218" s="3">
        <v>45934</v>
      </c>
      <c r="D218" s="3">
        <v>45938</v>
      </c>
      <c r="E218" s="4">
        <v>45934.660082905102</v>
      </c>
      <c r="F218" s="2" t="s">
        <v>5065</v>
      </c>
      <c r="G218" s="3"/>
      <c r="H218" t="s">
        <v>3031</v>
      </c>
      <c r="I218" s="2" t="s">
        <v>3032</v>
      </c>
      <c r="J218" t="s">
        <v>3033</v>
      </c>
      <c r="K218" t="s">
        <v>3034</v>
      </c>
      <c r="L218" s="2" t="s">
        <v>4624</v>
      </c>
      <c r="M218" t="s">
        <v>4625</v>
      </c>
      <c r="N218" t="s">
        <v>4626</v>
      </c>
      <c r="O218">
        <v>10</v>
      </c>
      <c r="P218" s="2" t="s">
        <v>3035</v>
      </c>
      <c r="Q218" t="s">
        <v>4834</v>
      </c>
      <c r="R218" s="2" t="s">
        <v>3037</v>
      </c>
      <c r="S218" s="2" t="s">
        <v>3038</v>
      </c>
      <c r="T218">
        <v>111058</v>
      </c>
      <c r="U218">
        <v>1</v>
      </c>
      <c r="V218">
        <v>0</v>
      </c>
      <c r="W218" t="s">
        <v>4627</v>
      </c>
      <c r="X218" t="s">
        <v>4628</v>
      </c>
      <c r="Y218" s="3">
        <v>45934.660080358801</v>
      </c>
      <c r="AA218" t="s">
        <v>3039</v>
      </c>
      <c r="AB218" s="21">
        <v>9106024576</v>
      </c>
      <c r="AC218" s="19" t="str">
        <f>VLOOKUP($B218,Data!$A:$AK,34,0)</f>
        <v>9106024576-00157966</v>
      </c>
      <c r="AD218" s="19">
        <v>157966</v>
      </c>
      <c r="AE218" s="19" t="str">
        <f t="shared" si="6"/>
        <v>00157966</v>
      </c>
      <c r="AF218" s="19" t="str">
        <f>VLOOKUP(AC218,Data!$B:$AK,4,0)</f>
        <v>04/10/2025</v>
      </c>
      <c r="AG218" s="19" t="str">
        <f>VLOOKUP(AC218,Data!B:N,13,0)</f>
        <v>0104918404</v>
      </c>
      <c r="AH218" s="19" t="str">
        <f>IF(AG218="0104918404","WIN"&amp;L218,VLOOKUP(AG218,'mã win'!E:J,6,0))</f>
        <v>WIN1551</v>
      </c>
      <c r="AI218" s="19" t="str">
        <f>VLOOKUP(AG218,'mã win'!E:F,2,0)</f>
        <v>N</v>
      </c>
      <c r="AJ218" s="19" t="str">
        <f>VLOOKUP(Q218,'mã sp'!A:B,2,0)</f>
        <v>GM500</v>
      </c>
      <c r="AK218" t="str">
        <f>VLOOKUP(AC218,Data!B:G,6,0)</f>
        <v>K25TTM</v>
      </c>
      <c r="AL218" t="str">
        <f t="shared" si="7"/>
        <v>1551 WM VCP HCM Phan Văn Trị</v>
      </c>
    </row>
    <row r="219" spans="1:38" x14ac:dyDescent="0.25">
      <c r="A219">
        <v>16423</v>
      </c>
      <c r="B219" s="2">
        <v>9106024624</v>
      </c>
      <c r="C219" s="3">
        <v>45934</v>
      </c>
      <c r="D219" s="3">
        <v>45934</v>
      </c>
      <c r="E219" s="4">
        <v>45934.6634178241</v>
      </c>
      <c r="F219" s="2" t="s">
        <v>5066</v>
      </c>
      <c r="G219" s="3"/>
      <c r="H219" t="s">
        <v>3031</v>
      </c>
      <c r="I219" s="2" t="s">
        <v>3032</v>
      </c>
      <c r="J219" t="s">
        <v>3033</v>
      </c>
      <c r="K219" t="s">
        <v>3034</v>
      </c>
      <c r="L219" s="2" t="s">
        <v>4090</v>
      </c>
      <c r="M219" t="s">
        <v>4091</v>
      </c>
      <c r="N219" t="s">
        <v>4092</v>
      </c>
      <c r="O219">
        <v>10</v>
      </c>
      <c r="P219" s="2" t="s">
        <v>3047</v>
      </c>
      <c r="Q219" t="s">
        <v>3048</v>
      </c>
      <c r="R219" s="2" t="s">
        <v>3049</v>
      </c>
      <c r="S219" s="2" t="s">
        <v>3038</v>
      </c>
      <c r="T219">
        <v>60885</v>
      </c>
      <c r="U219">
        <v>3</v>
      </c>
      <c r="V219">
        <v>0</v>
      </c>
      <c r="W219" t="s">
        <v>4091</v>
      </c>
      <c r="X219" t="s">
        <v>3046</v>
      </c>
      <c r="Y219" s="3">
        <v>45934.663416979201</v>
      </c>
      <c r="AA219" t="s">
        <v>3039</v>
      </c>
      <c r="AB219" s="21">
        <v>9106024624</v>
      </c>
      <c r="AC219" s="19" t="str">
        <f>VLOOKUP($B219,Data!$A:$AK,34,0)</f>
        <v>9106024624-00475763</v>
      </c>
      <c r="AD219" s="19">
        <v>475763</v>
      </c>
      <c r="AE219" s="19" t="str">
        <f t="shared" si="6"/>
        <v>00475763</v>
      </c>
      <c r="AF219" s="19" t="str">
        <f>VLOOKUP(AC219,Data!$B:$AK,4,0)</f>
        <v>04/10/2025</v>
      </c>
      <c r="AG219" s="19" t="str">
        <f>VLOOKUP(AC219,Data!B:N,13,0)</f>
        <v>0104918404-002</v>
      </c>
      <c r="AH219" s="19" t="str">
        <f>IF(AG219="0104918404","WIN"&amp;L219,VLOOKUP(AG219,'mã win'!E:J,6,0))</f>
        <v>WIN-HNI-00-002</v>
      </c>
      <c r="AI219" s="19" t="str">
        <f>VLOOKUP(AG219,'mã win'!E:F,2,0)</f>
        <v>B</v>
      </c>
      <c r="AJ219" s="19" t="str">
        <f>VLOOKUP(Q219,'mã sp'!A:B,2,0)</f>
        <v>CC300</v>
      </c>
      <c r="AK219" t="str">
        <f>VLOOKUP(AC219,Data!B:G,6,0)</f>
        <v>K25TTM</v>
      </c>
      <c r="AL219" t="str">
        <f t="shared" si="7"/>
        <v>2792 WM+ HNI 38 Đê Tô Hoàng</v>
      </c>
    </row>
    <row r="220" spans="1:38" x14ac:dyDescent="0.25">
      <c r="A220">
        <v>16424</v>
      </c>
      <c r="B220" s="2">
        <v>9106024624</v>
      </c>
      <c r="C220" s="3">
        <v>45934</v>
      </c>
      <c r="D220" s="3">
        <v>45934</v>
      </c>
      <c r="E220" s="4">
        <v>45934.6634178241</v>
      </c>
      <c r="F220" s="2" t="s">
        <v>5066</v>
      </c>
      <c r="G220" s="3"/>
      <c r="H220" t="s">
        <v>3031</v>
      </c>
      <c r="I220" s="2" t="s">
        <v>3032</v>
      </c>
      <c r="J220" t="s">
        <v>3033</v>
      </c>
      <c r="K220" t="s">
        <v>3034</v>
      </c>
      <c r="L220" s="2" t="s">
        <v>4090</v>
      </c>
      <c r="M220" t="s">
        <v>4091</v>
      </c>
      <c r="N220" t="s">
        <v>4092</v>
      </c>
      <c r="O220">
        <v>20</v>
      </c>
      <c r="P220" s="2" t="s">
        <v>3050</v>
      </c>
      <c r="Q220" t="s">
        <v>3051</v>
      </c>
      <c r="R220" s="2" t="s">
        <v>3052</v>
      </c>
      <c r="S220" s="2" t="s">
        <v>3038</v>
      </c>
      <c r="T220">
        <v>45588</v>
      </c>
      <c r="U220">
        <v>2</v>
      </c>
      <c r="V220">
        <v>0</v>
      </c>
      <c r="W220" t="s">
        <v>4091</v>
      </c>
      <c r="X220" t="s">
        <v>3046</v>
      </c>
      <c r="Y220" s="3">
        <v>45934.663416979201</v>
      </c>
      <c r="AA220" t="s">
        <v>3039</v>
      </c>
      <c r="AB220" s="21">
        <v>9106024624</v>
      </c>
      <c r="AC220" s="19" t="str">
        <f>VLOOKUP($B220,Data!$A:$AK,34,0)</f>
        <v>9106024624-00475763</v>
      </c>
      <c r="AD220" s="19">
        <v>475763</v>
      </c>
      <c r="AE220" s="19" t="str">
        <f t="shared" si="6"/>
        <v>00475763</v>
      </c>
      <c r="AF220" s="19" t="str">
        <f>VLOOKUP(AC220,Data!$B:$AK,4,0)</f>
        <v>04/10/2025</v>
      </c>
      <c r="AG220" s="19" t="str">
        <f>VLOOKUP(AC220,Data!B:N,13,0)</f>
        <v>0104918404-002</v>
      </c>
      <c r="AH220" s="19" t="str">
        <f>IF(AG220="0104918404","WIN"&amp;L220,VLOOKUP(AG220,'mã win'!E:J,6,0))</f>
        <v>WIN-HNI-00-002</v>
      </c>
      <c r="AI220" s="19" t="str">
        <f>VLOOKUP(AG220,'mã win'!E:F,2,0)</f>
        <v>B</v>
      </c>
      <c r="AJ220" s="19" t="str">
        <f>VLOOKUP(Q220,'mã sp'!A:B,2,0)</f>
        <v>TH200</v>
      </c>
      <c r="AK220" t="str">
        <f>VLOOKUP(AC220,Data!B:G,6,0)</f>
        <v>K25TTM</v>
      </c>
      <c r="AL220" t="str">
        <f t="shared" si="7"/>
        <v>2792 WM+ HNI 38 Đê Tô Hoàng</v>
      </c>
    </row>
    <row r="221" spans="1:38" x14ac:dyDescent="0.25">
      <c r="A221">
        <v>16425</v>
      </c>
      <c r="B221" s="2">
        <v>9106024624</v>
      </c>
      <c r="C221" s="3">
        <v>45934</v>
      </c>
      <c r="D221" s="3">
        <v>45934</v>
      </c>
      <c r="E221" s="4">
        <v>45934.6634178241</v>
      </c>
      <c r="F221" s="2" t="s">
        <v>5066</v>
      </c>
      <c r="G221" s="3"/>
      <c r="H221" t="s">
        <v>3031</v>
      </c>
      <c r="I221" s="2" t="s">
        <v>3032</v>
      </c>
      <c r="J221" t="s">
        <v>3033</v>
      </c>
      <c r="K221" t="s">
        <v>3034</v>
      </c>
      <c r="L221" s="2" t="s">
        <v>4090</v>
      </c>
      <c r="M221" t="s">
        <v>4091</v>
      </c>
      <c r="N221" t="s">
        <v>4092</v>
      </c>
      <c r="O221">
        <v>30</v>
      </c>
      <c r="P221" s="2" t="s">
        <v>3080</v>
      </c>
      <c r="Q221" t="s">
        <v>3081</v>
      </c>
      <c r="R221" s="2" t="s">
        <v>3082</v>
      </c>
      <c r="S221" s="2" t="s">
        <v>3038</v>
      </c>
      <c r="T221">
        <v>70950</v>
      </c>
      <c r="U221">
        <v>1</v>
      </c>
      <c r="V221">
        <v>0</v>
      </c>
      <c r="W221" t="s">
        <v>4091</v>
      </c>
      <c r="X221" t="s">
        <v>3046</v>
      </c>
      <c r="Y221" s="3">
        <v>45934.663416979201</v>
      </c>
      <c r="AA221" t="s">
        <v>3039</v>
      </c>
      <c r="AB221" s="21">
        <v>9106024624</v>
      </c>
      <c r="AC221" s="19" t="str">
        <f>VLOOKUP($B221,Data!$A:$AK,34,0)</f>
        <v>9106024624-00475763</v>
      </c>
      <c r="AD221" s="19">
        <v>475763</v>
      </c>
      <c r="AE221" s="19" t="str">
        <f t="shared" si="6"/>
        <v>00475763</v>
      </c>
      <c r="AF221" s="19" t="str">
        <f>VLOOKUP(AC221,Data!$B:$AK,4,0)</f>
        <v>04/10/2025</v>
      </c>
      <c r="AG221" s="19" t="str">
        <f>VLOOKUP(AC221,Data!B:N,13,0)</f>
        <v>0104918404-002</v>
      </c>
      <c r="AH221" s="19" t="str">
        <f>IF(AG221="0104918404","WIN"&amp;L221,VLOOKUP(AG221,'mã win'!E:J,6,0))</f>
        <v>WIN-HNI-00-002</v>
      </c>
      <c r="AI221" s="19" t="str">
        <f>VLOOKUP(AG221,'mã win'!E:F,2,0)</f>
        <v>B</v>
      </c>
      <c r="AJ221" s="19" t="str">
        <f>VLOOKUP(Q221,'mã sp'!A:B,2,0)</f>
        <v>CN300</v>
      </c>
      <c r="AK221" t="str">
        <f>VLOOKUP(AC221,Data!B:G,6,0)</f>
        <v>K25TTM</v>
      </c>
      <c r="AL221" t="str">
        <f t="shared" si="7"/>
        <v>2792 WM+ HNI 38 Đê Tô Hoàng</v>
      </c>
    </row>
    <row r="222" spans="1:38" x14ac:dyDescent="0.25">
      <c r="A222">
        <v>16426</v>
      </c>
      <c r="B222" s="2">
        <v>9106024641</v>
      </c>
      <c r="C222" s="3">
        <v>45934</v>
      </c>
      <c r="D222" s="3">
        <v>45939</v>
      </c>
      <c r="E222" s="4">
        <v>45934.663425497703</v>
      </c>
      <c r="F222" s="2" t="s">
        <v>5066</v>
      </c>
      <c r="G222" s="3"/>
      <c r="H222" t="s">
        <v>3031</v>
      </c>
      <c r="I222" s="2" t="s">
        <v>3032</v>
      </c>
      <c r="J222" t="s">
        <v>3033</v>
      </c>
      <c r="K222" t="s">
        <v>3034</v>
      </c>
      <c r="L222" s="2" t="s">
        <v>3312</v>
      </c>
      <c r="M222" t="s">
        <v>3313</v>
      </c>
      <c r="N222" t="s">
        <v>3314</v>
      </c>
      <c r="O222">
        <v>10</v>
      </c>
      <c r="P222" s="2" t="s">
        <v>3050</v>
      </c>
      <c r="Q222" t="s">
        <v>3051</v>
      </c>
      <c r="R222" s="2" t="s">
        <v>3052</v>
      </c>
      <c r="S222" s="2" t="s">
        <v>3038</v>
      </c>
      <c r="T222">
        <v>45588</v>
      </c>
      <c r="U222">
        <v>2</v>
      </c>
      <c r="V222">
        <v>0</v>
      </c>
      <c r="W222" t="s">
        <v>3315</v>
      </c>
      <c r="X222" t="s">
        <v>3316</v>
      </c>
      <c r="Y222" s="3">
        <v>45934.663423182901</v>
      </c>
      <c r="AA222" t="s">
        <v>3039</v>
      </c>
      <c r="AB222" s="21">
        <v>9106024641</v>
      </c>
      <c r="AC222" s="19" t="str">
        <f>VLOOKUP($B222,Data!$A:$AK,34,0)</f>
        <v>9106024641-00010031</v>
      </c>
      <c r="AD222" s="19">
        <v>10031</v>
      </c>
      <c r="AE222" s="19" t="str">
        <f t="shared" si="6"/>
        <v>00010031</v>
      </c>
      <c r="AF222" s="19" t="str">
        <f>VLOOKUP(AC222,Data!$B:$AK,4,0)</f>
        <v>04/10/2025</v>
      </c>
      <c r="AG222" s="19" t="str">
        <f>VLOOKUP(AC222,Data!B:N,13,0)</f>
        <v>0104918404-028</v>
      </c>
      <c r="AH222" s="19" t="str">
        <f>IF(AG222="0104918404","WIN"&amp;L222,VLOOKUP(AG222,'mã win'!E:J,6,0))</f>
        <v>WIN-028</v>
      </c>
      <c r="AI222" s="19" t="str">
        <f>VLOOKUP(AG222,'mã win'!E:F,2,0)</f>
        <v>N</v>
      </c>
      <c r="AJ222" s="19" t="str">
        <f>VLOOKUP(Q222,'mã sp'!A:B,2,0)</f>
        <v>TH200</v>
      </c>
      <c r="AK222" t="str">
        <f>VLOOKUP(AC222,Data!B:G,6,0)</f>
        <v>K25TTM</v>
      </c>
      <c r="AL222" t="str">
        <f t="shared" si="7"/>
        <v>5719 WM+ KHA 19 Đường A1, KDT Vĩnh Điềm</v>
      </c>
    </row>
    <row r="223" spans="1:38" x14ac:dyDescent="0.25">
      <c r="A223">
        <v>16427</v>
      </c>
      <c r="B223" s="2">
        <v>9106024662</v>
      </c>
      <c r="C223" s="3">
        <v>45934</v>
      </c>
      <c r="D223" s="3">
        <v>45939</v>
      </c>
      <c r="E223" s="4">
        <v>45934.666618715302</v>
      </c>
      <c r="F223" s="2" t="s">
        <v>5067</v>
      </c>
      <c r="G223" s="3"/>
      <c r="H223" t="s">
        <v>3031</v>
      </c>
      <c r="I223" s="2" t="s">
        <v>3032</v>
      </c>
      <c r="J223" t="s">
        <v>3033</v>
      </c>
      <c r="K223" t="s">
        <v>3034</v>
      </c>
      <c r="L223" s="2" t="s">
        <v>4094</v>
      </c>
      <c r="M223" t="s">
        <v>4095</v>
      </c>
      <c r="N223" t="s">
        <v>4096</v>
      </c>
      <c r="O223">
        <v>10</v>
      </c>
      <c r="P223" s="2" t="s">
        <v>3035</v>
      </c>
      <c r="Q223" t="s">
        <v>4834</v>
      </c>
      <c r="R223" s="2" t="s">
        <v>3037</v>
      </c>
      <c r="S223" s="2" t="s">
        <v>3038</v>
      </c>
      <c r="T223">
        <v>111058</v>
      </c>
      <c r="U223">
        <v>1</v>
      </c>
      <c r="V223">
        <v>0</v>
      </c>
      <c r="W223" t="s">
        <v>4097</v>
      </c>
      <c r="Y223" s="3">
        <v>45934.666617164403</v>
      </c>
      <c r="Z223" t="s">
        <v>5068</v>
      </c>
      <c r="AA223" t="s">
        <v>3039</v>
      </c>
      <c r="AB223" s="21">
        <v>9106024662</v>
      </c>
      <c r="AC223" s="19" t="str">
        <f>VLOOKUP($B223,Data!$A:$AK,34,0)</f>
        <v>9106024662-00008193</v>
      </c>
      <c r="AD223" s="19">
        <v>8193</v>
      </c>
      <c r="AE223" s="19" t="str">
        <f t="shared" si="6"/>
        <v>00008193</v>
      </c>
      <c r="AF223" s="19" t="str">
        <f>VLOOKUP(AC223,Data!$B:$AK,4,0)</f>
        <v>04/10/2025</v>
      </c>
      <c r="AG223" s="19" t="str">
        <f>VLOOKUP(AC223,Data!B:N,13,0)</f>
        <v>0104918404-022</v>
      </c>
      <c r="AH223" s="19" t="str">
        <f>IF(AG223="0104918404","WIN"&amp;L223,VLOOKUP(AG223,'mã win'!E:J,6,0))</f>
        <v>WIN-022</v>
      </c>
      <c r="AI223" s="19" t="str">
        <f>VLOOKUP(AG223,'mã win'!E:F,2,0)</f>
        <v>N</v>
      </c>
      <c r="AJ223" s="19" t="str">
        <f>VLOOKUP(Q223,'mã sp'!A:B,2,0)</f>
        <v>GM500</v>
      </c>
      <c r="AK223" t="str">
        <f>VLOOKUP(AC223,Data!B:G,6,0)</f>
        <v>K25TTM</v>
      </c>
      <c r="AL223" t="str">
        <f t="shared" si="7"/>
        <v>2AW1 WM+ GLI Lô 01 Nguyễn Huệ, Kông Chro</v>
      </c>
    </row>
    <row r="224" spans="1:38" x14ac:dyDescent="0.25">
      <c r="A224">
        <v>16428</v>
      </c>
      <c r="B224" s="2">
        <v>9106024729</v>
      </c>
      <c r="C224" s="3">
        <v>45934</v>
      </c>
      <c r="D224" s="3">
        <v>45934</v>
      </c>
      <c r="E224" s="4">
        <v>45934.670680671297</v>
      </c>
      <c r="F224" s="2" t="s">
        <v>5069</v>
      </c>
      <c r="G224" s="3"/>
      <c r="H224" t="s">
        <v>3031</v>
      </c>
      <c r="I224" s="2" t="s">
        <v>3032</v>
      </c>
      <c r="J224" t="s">
        <v>3033</v>
      </c>
      <c r="K224" t="s">
        <v>3034</v>
      </c>
      <c r="L224" s="2" t="s">
        <v>4318</v>
      </c>
      <c r="M224" t="s">
        <v>4319</v>
      </c>
      <c r="N224" t="s">
        <v>4320</v>
      </c>
      <c r="O224">
        <v>10</v>
      </c>
      <c r="P224" s="2" t="s">
        <v>3080</v>
      </c>
      <c r="Q224" t="s">
        <v>3081</v>
      </c>
      <c r="R224" s="2" t="s">
        <v>3082</v>
      </c>
      <c r="S224" s="2" t="s">
        <v>3038</v>
      </c>
      <c r="T224">
        <v>70950</v>
      </c>
      <c r="U224">
        <v>1</v>
      </c>
      <c r="V224">
        <v>0</v>
      </c>
      <c r="W224" t="s">
        <v>4319</v>
      </c>
      <c r="X224" t="s">
        <v>4844</v>
      </c>
      <c r="Y224" s="3">
        <v>45934.670678159702</v>
      </c>
      <c r="AA224" t="s">
        <v>3039</v>
      </c>
      <c r="AB224" s="21">
        <v>9106024729</v>
      </c>
      <c r="AC224" s="19" t="str">
        <f>VLOOKUP($B224,Data!$A:$AK,34,0)</f>
        <v>9106024729-00009599</v>
      </c>
      <c r="AD224" s="19">
        <v>9599</v>
      </c>
      <c r="AE224" s="19" t="str">
        <f t="shared" si="6"/>
        <v>00009599</v>
      </c>
      <c r="AF224" s="19" t="str">
        <f>VLOOKUP(AC224,Data!$B:$AK,4,0)</f>
        <v>04/10/2025</v>
      </c>
      <c r="AG224" s="19" t="str">
        <f>VLOOKUP(AC224,Data!B:N,13,0)</f>
        <v>0104918404-065</v>
      </c>
      <c r="AH224" s="19" t="str">
        <f>IF(AG224="0104918404","WIN"&amp;L224,VLOOKUP(AG224,'mã win'!E:J,6,0))</f>
        <v>WIN-065</v>
      </c>
      <c r="AI224" s="19" t="str">
        <f>VLOOKUP(AG224,'mã win'!E:F,2,0)</f>
        <v>B</v>
      </c>
      <c r="AJ224" s="19" t="str">
        <f>VLOOKUP(Q224,'mã sp'!A:B,2,0)</f>
        <v>CN300</v>
      </c>
      <c r="AK224" t="str">
        <f>VLOOKUP(AC224,Data!B:G,6,0)</f>
        <v>K25TTM</v>
      </c>
      <c r="AL224" t="str">
        <f t="shared" si="7"/>
        <v>2ART WM+ BGG 430 Chợ Mía</v>
      </c>
    </row>
    <row r="225" spans="1:38" x14ac:dyDescent="0.25">
      <c r="A225">
        <v>16429</v>
      </c>
      <c r="B225" s="2">
        <v>9106024729</v>
      </c>
      <c r="C225" s="3">
        <v>45934</v>
      </c>
      <c r="D225" s="3">
        <v>45934</v>
      </c>
      <c r="E225" s="4">
        <v>45934.670680671297</v>
      </c>
      <c r="F225" s="2" t="s">
        <v>5069</v>
      </c>
      <c r="G225" s="3"/>
      <c r="H225" t="s">
        <v>3031</v>
      </c>
      <c r="I225" s="2" t="s">
        <v>3032</v>
      </c>
      <c r="J225" t="s">
        <v>3033</v>
      </c>
      <c r="K225" t="s">
        <v>3034</v>
      </c>
      <c r="L225" s="2" t="s">
        <v>4318</v>
      </c>
      <c r="M225" t="s">
        <v>4319</v>
      </c>
      <c r="N225" t="s">
        <v>4320</v>
      </c>
      <c r="O225">
        <v>20</v>
      </c>
      <c r="P225" s="2" t="s">
        <v>3035</v>
      </c>
      <c r="Q225" t="s">
        <v>4834</v>
      </c>
      <c r="R225" s="2" t="s">
        <v>3037</v>
      </c>
      <c r="S225" s="2" t="s">
        <v>3038</v>
      </c>
      <c r="T225">
        <v>111058</v>
      </c>
      <c r="U225">
        <v>1</v>
      </c>
      <c r="V225">
        <v>0</v>
      </c>
      <c r="W225" t="s">
        <v>4319</v>
      </c>
      <c r="X225" t="s">
        <v>4844</v>
      </c>
      <c r="Y225" s="3">
        <v>45934.670678159702</v>
      </c>
      <c r="AA225" t="s">
        <v>3039</v>
      </c>
      <c r="AB225" s="21">
        <v>9106024729</v>
      </c>
      <c r="AC225" s="19" t="str">
        <f>VLOOKUP($B225,Data!$A:$AK,34,0)</f>
        <v>9106024729-00009599</v>
      </c>
      <c r="AD225" s="19">
        <v>9599</v>
      </c>
      <c r="AE225" s="19" t="str">
        <f t="shared" si="6"/>
        <v>00009599</v>
      </c>
      <c r="AF225" s="19" t="str">
        <f>VLOOKUP(AC225,Data!$B:$AK,4,0)</f>
        <v>04/10/2025</v>
      </c>
      <c r="AG225" s="19" t="str">
        <f>VLOOKUP(AC225,Data!B:N,13,0)</f>
        <v>0104918404-065</v>
      </c>
      <c r="AH225" s="19" t="str">
        <f>IF(AG225="0104918404","WIN"&amp;L225,VLOOKUP(AG225,'mã win'!E:J,6,0))</f>
        <v>WIN-065</v>
      </c>
      <c r="AI225" s="19" t="str">
        <f>VLOOKUP(AG225,'mã win'!E:F,2,0)</f>
        <v>B</v>
      </c>
      <c r="AJ225" s="19" t="str">
        <f>VLOOKUP(Q225,'mã sp'!A:B,2,0)</f>
        <v>GM500</v>
      </c>
      <c r="AK225" t="str">
        <f>VLOOKUP(AC225,Data!B:G,6,0)</f>
        <v>K25TTM</v>
      </c>
      <c r="AL225" t="str">
        <f t="shared" si="7"/>
        <v>2ART WM+ BGG 430 Chợ Mía</v>
      </c>
    </row>
    <row r="226" spans="1:38" x14ac:dyDescent="0.25">
      <c r="A226">
        <v>16430</v>
      </c>
      <c r="B226" s="2">
        <v>9106024797</v>
      </c>
      <c r="C226" s="3">
        <v>45934</v>
      </c>
      <c r="D226" s="3">
        <v>45934</v>
      </c>
      <c r="E226" s="4">
        <v>45934.678646493099</v>
      </c>
      <c r="F226" s="2" t="s">
        <v>5070</v>
      </c>
      <c r="G226" s="3"/>
      <c r="H226" t="s">
        <v>3031</v>
      </c>
      <c r="I226" s="2" t="s">
        <v>3032</v>
      </c>
      <c r="J226" t="s">
        <v>3033</v>
      </c>
      <c r="K226" t="s">
        <v>3034</v>
      </c>
      <c r="L226" s="2" t="s">
        <v>4754</v>
      </c>
      <c r="M226" t="s">
        <v>4755</v>
      </c>
      <c r="N226" t="s">
        <v>4756</v>
      </c>
      <c r="O226">
        <v>10</v>
      </c>
      <c r="P226" s="2" t="s">
        <v>3043</v>
      </c>
      <c r="Q226" t="s">
        <v>3044</v>
      </c>
      <c r="R226" s="2" t="s">
        <v>3045</v>
      </c>
      <c r="S226" s="2" t="s">
        <v>3038</v>
      </c>
      <c r="T226">
        <v>41150</v>
      </c>
      <c r="U226">
        <v>1</v>
      </c>
      <c r="V226">
        <v>0</v>
      </c>
      <c r="W226" t="s">
        <v>4757</v>
      </c>
      <c r="X226" t="s">
        <v>4758</v>
      </c>
      <c r="Y226" s="3">
        <v>45934.678643831001</v>
      </c>
      <c r="AA226" t="s">
        <v>3039</v>
      </c>
      <c r="AB226" s="21">
        <v>9106024797</v>
      </c>
      <c r="AC226" s="19" t="str">
        <f>VLOOKUP($B226,Data!$A:$AK,34,0)</f>
        <v>9106024797-00157977</v>
      </c>
      <c r="AD226" s="19">
        <v>157977</v>
      </c>
      <c r="AE226" s="19" t="str">
        <f t="shared" si="6"/>
        <v>00157977</v>
      </c>
      <c r="AF226" s="19" t="str">
        <f>VLOOKUP(AC226,Data!$B:$AK,4,0)</f>
        <v>04/10/2025</v>
      </c>
      <c r="AG226" s="19" t="str">
        <f>VLOOKUP(AC226,Data!B:N,13,0)</f>
        <v>0104918404</v>
      </c>
      <c r="AH226" s="19" t="str">
        <f>IF(AG226="0104918404","WIN"&amp;L226,VLOOKUP(AG226,'mã win'!E:J,6,0))</f>
        <v>WIN5854</v>
      </c>
      <c r="AI226" s="19" t="str">
        <f>VLOOKUP(AG226,'mã win'!E:F,2,0)</f>
        <v>N</v>
      </c>
      <c r="AJ226" s="19" t="str">
        <f>VLOOKUP(Q226,'mã sp'!A:B,2,0)</f>
        <v>GTLX250G</v>
      </c>
      <c r="AK226" t="str">
        <f>VLOOKUP(AC226,Data!B:G,6,0)</f>
        <v>K25TTM</v>
      </c>
      <c r="AL226" t="str">
        <f t="shared" si="7"/>
        <v>5854 WM+ HCM A1/27A,  Ấp 1, Xã Vĩnh Lộc</v>
      </c>
    </row>
    <row r="227" spans="1:38" x14ac:dyDescent="0.25">
      <c r="A227">
        <v>16431</v>
      </c>
      <c r="B227" s="2">
        <v>9106024800</v>
      </c>
      <c r="C227" s="3">
        <v>45934</v>
      </c>
      <c r="D227" s="3">
        <v>45934</v>
      </c>
      <c r="E227" s="4">
        <v>45934.678792905099</v>
      </c>
      <c r="F227" s="2" t="s">
        <v>5071</v>
      </c>
      <c r="G227" s="3"/>
      <c r="H227" t="s">
        <v>3031</v>
      </c>
      <c r="I227" s="2" t="s">
        <v>3032</v>
      </c>
      <c r="J227" t="s">
        <v>3033</v>
      </c>
      <c r="K227" t="s">
        <v>3034</v>
      </c>
      <c r="L227" s="2" t="s">
        <v>4121</v>
      </c>
      <c r="M227" t="s">
        <v>4122</v>
      </c>
      <c r="N227" t="s">
        <v>4123</v>
      </c>
      <c r="O227">
        <v>10</v>
      </c>
      <c r="P227" s="2" t="s">
        <v>3047</v>
      </c>
      <c r="Q227" t="s">
        <v>3048</v>
      </c>
      <c r="R227" s="2" t="s">
        <v>3049</v>
      </c>
      <c r="S227" s="2" t="s">
        <v>3038</v>
      </c>
      <c r="T227">
        <v>60885</v>
      </c>
      <c r="U227">
        <v>3</v>
      </c>
      <c r="V227">
        <v>0</v>
      </c>
      <c r="W227" t="s">
        <v>4122</v>
      </c>
      <c r="Y227" s="3">
        <v>45934.678790243102</v>
      </c>
      <c r="AA227" t="s">
        <v>3039</v>
      </c>
      <c r="AB227" s="21">
        <v>9106024800</v>
      </c>
      <c r="AC227" s="19" t="str">
        <f>VLOOKUP($B227,Data!$A:$AK,34,0)</f>
        <v>9106024800-00003784</v>
      </c>
      <c r="AD227" s="19">
        <v>3784</v>
      </c>
      <c r="AE227" s="19" t="str">
        <f t="shared" si="6"/>
        <v>00003784</v>
      </c>
      <c r="AF227" s="19" t="str">
        <f>VLOOKUP(AC227,Data!$B:$AK,4,0)</f>
        <v>04/10/2025</v>
      </c>
      <c r="AG227" s="19" t="str">
        <f>VLOOKUP(AC227,Data!B:N,13,0)</f>
        <v>0104918404-072</v>
      </c>
      <c r="AH227" s="19" t="str">
        <f>IF(AG227="0104918404","WIN"&amp;L227,VLOOKUP(AG227,'mã win'!E:J,6,0))</f>
        <v>WIN-072</v>
      </c>
      <c r="AI227" s="19" t="str">
        <f>VLOOKUP(AG227,'mã win'!E:F,2,0)</f>
        <v>B</v>
      </c>
      <c r="AJ227" s="19" t="str">
        <f>VLOOKUP(Q227,'mã sp'!A:B,2,0)</f>
        <v>CC300</v>
      </c>
      <c r="AK227" t="str">
        <f>VLOOKUP(AC227,Data!B:G,6,0)</f>
        <v>K25TTM</v>
      </c>
      <c r="AL227" t="str">
        <f t="shared" si="7"/>
        <v>6933 WM+ LCI TDP 4, TT Tằng Lỏong</v>
      </c>
    </row>
    <row r="228" spans="1:38" x14ac:dyDescent="0.25">
      <c r="A228">
        <v>16432</v>
      </c>
      <c r="B228" s="2">
        <v>9106024790</v>
      </c>
      <c r="C228" s="3">
        <v>45934</v>
      </c>
      <c r="D228" s="3">
        <v>45934</v>
      </c>
      <c r="E228" s="4">
        <v>45934.680114965297</v>
      </c>
      <c r="F228" s="2" t="s">
        <v>5072</v>
      </c>
      <c r="G228" s="3"/>
      <c r="H228" t="s">
        <v>3031</v>
      </c>
      <c r="I228" s="2" t="s">
        <v>3032</v>
      </c>
      <c r="J228" t="s">
        <v>3033</v>
      </c>
      <c r="K228" t="s">
        <v>3034</v>
      </c>
      <c r="L228" s="2" t="s">
        <v>3769</v>
      </c>
      <c r="M228" t="s">
        <v>3770</v>
      </c>
      <c r="N228" t="s">
        <v>3771</v>
      </c>
      <c r="O228">
        <v>10</v>
      </c>
      <c r="P228" s="2" t="s">
        <v>3054</v>
      </c>
      <c r="Q228" t="s">
        <v>3055</v>
      </c>
      <c r="R228" s="2" t="s">
        <v>3056</v>
      </c>
      <c r="S228" s="2" t="s">
        <v>3038</v>
      </c>
      <c r="T228">
        <v>46000</v>
      </c>
      <c r="U228">
        <v>1</v>
      </c>
      <c r="V228">
        <v>0</v>
      </c>
      <c r="W228" t="s">
        <v>3770</v>
      </c>
      <c r="Y228" s="3">
        <v>45934.680112187503</v>
      </c>
      <c r="AA228" t="s">
        <v>3039</v>
      </c>
      <c r="AB228" s="21">
        <v>9106024790</v>
      </c>
      <c r="AC228" s="19" t="str">
        <f>VLOOKUP($B228,Data!$A:$AK,34,0)</f>
        <v>9106024790-00018525</v>
      </c>
      <c r="AD228" s="19">
        <v>18525</v>
      </c>
      <c r="AE228" s="19" t="str">
        <f t="shared" si="6"/>
        <v>00018525</v>
      </c>
      <c r="AF228" s="19" t="str">
        <f>VLOOKUP(AC228,Data!$B:$AK,4,0)</f>
        <v>04/10/2025</v>
      </c>
      <c r="AG228" s="19" t="str">
        <f>VLOOKUP(AC228,Data!B:N,13,0)</f>
        <v>0104918404-031</v>
      </c>
      <c r="AH228" s="19" t="str">
        <f>IF(AG228="0104918404","WIN"&amp;L228,VLOOKUP(AG228,'mã win'!E:J,6,0))</f>
        <v>WIN-031</v>
      </c>
      <c r="AI228" s="19" t="str">
        <f>VLOOKUP(AG228,'mã win'!E:F,2,0)</f>
        <v>B</v>
      </c>
      <c r="AJ228" s="19" t="str">
        <f>VLOOKUP(Q228,'mã sp'!A:B,2,0)</f>
        <v>MNH250</v>
      </c>
      <c r="AK228" t="str">
        <f>VLOOKUP(AC228,Data!B:G,6,0)</f>
        <v>K25TTM</v>
      </c>
      <c r="AL228" t="str">
        <f t="shared" si="7"/>
        <v>2ABM WM+ BNH 103 Lý Thường Kiệt</v>
      </c>
    </row>
    <row r="229" spans="1:38" x14ac:dyDescent="0.25">
      <c r="A229">
        <v>16433</v>
      </c>
      <c r="B229" s="2">
        <v>9106024849</v>
      </c>
      <c r="C229" s="3">
        <v>45934</v>
      </c>
      <c r="D229" s="3">
        <v>45939</v>
      </c>
      <c r="E229" s="4">
        <v>45934.683875034701</v>
      </c>
      <c r="F229" s="2" t="s">
        <v>5073</v>
      </c>
      <c r="G229" s="3"/>
      <c r="H229" t="s">
        <v>3031</v>
      </c>
      <c r="I229" s="2" t="s">
        <v>3032</v>
      </c>
      <c r="J229" t="s">
        <v>3033</v>
      </c>
      <c r="K229" t="s">
        <v>3034</v>
      </c>
      <c r="L229" s="2" t="s">
        <v>4720</v>
      </c>
      <c r="M229" t="s">
        <v>4721</v>
      </c>
      <c r="N229" t="s">
        <v>4722</v>
      </c>
      <c r="O229">
        <v>10</v>
      </c>
      <c r="P229" s="2" t="s">
        <v>3035</v>
      </c>
      <c r="Q229" t="s">
        <v>4834</v>
      </c>
      <c r="R229" s="2" t="s">
        <v>3037</v>
      </c>
      <c r="S229" s="2" t="s">
        <v>3038</v>
      </c>
      <c r="T229">
        <v>111058</v>
      </c>
      <c r="U229">
        <v>1</v>
      </c>
      <c r="V229">
        <v>0</v>
      </c>
      <c r="W229" t="s">
        <v>4721</v>
      </c>
      <c r="Y229" s="3">
        <v>45934.683872569403</v>
      </c>
      <c r="AA229" t="s">
        <v>3039</v>
      </c>
      <c r="AB229" s="21">
        <v>9106024849</v>
      </c>
      <c r="AC229" s="19" t="str">
        <f>VLOOKUP($B229,Data!$A:$AK,34,0)</f>
        <v>9106024849-00008075</v>
      </c>
      <c r="AD229" s="19">
        <v>8075</v>
      </c>
      <c r="AE229" s="19" t="str">
        <f t="shared" si="6"/>
        <v>00008075</v>
      </c>
      <c r="AF229" s="19" t="str">
        <f>VLOOKUP(AC229,Data!$B:$AK,4,0)</f>
        <v>04/10/2025</v>
      </c>
      <c r="AG229" s="19" t="str">
        <f>VLOOKUP(AC229,Data!B:N,13,0)</f>
        <v>0104918404-064</v>
      </c>
      <c r="AH229" s="19" t="str">
        <f>IF(AG229="0104918404","WIN"&amp;L229,VLOOKUP(AG229,'mã win'!E:J,6,0))</f>
        <v>WIN-064</v>
      </c>
      <c r="AI229" s="19" t="str">
        <f>VLOOKUP(AG229,'mã win'!E:F,2,0)</f>
        <v>B</v>
      </c>
      <c r="AJ229" s="19" t="str">
        <f>VLOOKUP(Q229,'mã sp'!A:B,2,0)</f>
        <v>GM500</v>
      </c>
      <c r="AK229" t="str">
        <f>VLOOKUP(AC229,Data!B:G,6,0)</f>
        <v>K25TTM</v>
      </c>
      <c r="AL229" t="str">
        <f t="shared" si="7"/>
        <v>2AWN WM+ NDH 116-118 Hải Đông</v>
      </c>
    </row>
    <row r="230" spans="1:38" x14ac:dyDescent="0.25">
      <c r="A230">
        <v>16434</v>
      </c>
      <c r="B230" s="2">
        <v>9106024958</v>
      </c>
      <c r="C230" s="3">
        <v>45934</v>
      </c>
      <c r="D230" s="3">
        <v>45939</v>
      </c>
      <c r="E230" s="4">
        <v>45934.695257719897</v>
      </c>
      <c r="F230" s="2" t="s">
        <v>5074</v>
      </c>
      <c r="G230" s="3"/>
      <c r="H230" t="s">
        <v>3031</v>
      </c>
      <c r="I230" s="2" t="s">
        <v>3032</v>
      </c>
      <c r="J230" t="s">
        <v>3033</v>
      </c>
      <c r="K230" t="s">
        <v>3034</v>
      </c>
      <c r="L230" s="2" t="s">
        <v>4068</v>
      </c>
      <c r="M230" t="s">
        <v>4069</v>
      </c>
      <c r="N230" t="s">
        <v>4070</v>
      </c>
      <c r="O230">
        <v>10</v>
      </c>
      <c r="P230" s="2" t="s">
        <v>3063</v>
      </c>
      <c r="Q230" t="s">
        <v>4891</v>
      </c>
      <c r="R230" s="2" t="s">
        <v>3065</v>
      </c>
      <c r="S230" s="2" t="s">
        <v>3038</v>
      </c>
      <c r="T230">
        <v>73431</v>
      </c>
      <c r="U230">
        <v>1</v>
      </c>
      <c r="V230">
        <v>0</v>
      </c>
      <c r="W230" t="s">
        <v>4069</v>
      </c>
      <c r="X230" t="s">
        <v>4071</v>
      </c>
      <c r="Y230" s="3">
        <v>45934.6952548958</v>
      </c>
      <c r="AA230" t="s">
        <v>3039</v>
      </c>
      <c r="AB230" s="21">
        <v>9106024958</v>
      </c>
      <c r="AC230" s="19" t="str">
        <f>VLOOKUP($B230,Data!$A:$AK,34,0)</f>
        <v>9106024958-00014724</v>
      </c>
      <c r="AD230" s="19">
        <v>14724</v>
      </c>
      <c r="AE230" s="19" t="str">
        <f t="shared" si="6"/>
        <v>00014724</v>
      </c>
      <c r="AF230" s="19" t="str">
        <f>VLOOKUP(AC230,Data!$B:$AK,4,0)</f>
        <v>04/10/2025</v>
      </c>
      <c r="AG230" s="19" t="str">
        <f>VLOOKUP(AC230,Data!B:N,13,0)</f>
        <v>0104918404-004</v>
      </c>
      <c r="AH230" s="19" t="str">
        <f>IF(AG230="0104918404","WIN"&amp;L230,VLOOKUP(AG230,'mã win'!E:J,6,0))</f>
        <v>WIN-HTH-00-004</v>
      </c>
      <c r="AI230" s="19" t="str">
        <f>VLOOKUP(AG230,'mã win'!E:F,2,0)</f>
        <v>B</v>
      </c>
      <c r="AJ230" s="19" t="str">
        <f>VLOOKUP(Q230,'mã sp'!A:B,2,0)</f>
        <v>CGM300</v>
      </c>
      <c r="AK230" t="str">
        <f>VLOOKUP(AC230,Data!B:G,6,0)</f>
        <v>K25TTM</v>
      </c>
      <c r="AL230" t="str">
        <f t="shared" si="7"/>
        <v>5031 WM+ HTH 87 Phan Đình Giót</v>
      </c>
    </row>
    <row r="231" spans="1:38" x14ac:dyDescent="0.25">
      <c r="A231">
        <v>16435</v>
      </c>
      <c r="B231" s="2">
        <v>9106024958</v>
      </c>
      <c r="C231" s="3">
        <v>45934</v>
      </c>
      <c r="D231" s="3">
        <v>45939</v>
      </c>
      <c r="E231" s="4">
        <v>45934.695257719897</v>
      </c>
      <c r="F231" s="2" t="s">
        <v>5074</v>
      </c>
      <c r="G231" s="3"/>
      <c r="H231" t="s">
        <v>3031</v>
      </c>
      <c r="I231" s="2" t="s">
        <v>3032</v>
      </c>
      <c r="J231" t="s">
        <v>3033</v>
      </c>
      <c r="K231" t="s">
        <v>3034</v>
      </c>
      <c r="L231" s="2" t="s">
        <v>4068</v>
      </c>
      <c r="M231" t="s">
        <v>4069</v>
      </c>
      <c r="N231" t="s">
        <v>4070</v>
      </c>
      <c r="O231">
        <v>20</v>
      </c>
      <c r="P231" s="2" t="s">
        <v>3035</v>
      </c>
      <c r="Q231" t="s">
        <v>4834</v>
      </c>
      <c r="R231" s="2" t="s">
        <v>3037</v>
      </c>
      <c r="S231" s="2" t="s">
        <v>3038</v>
      </c>
      <c r="T231">
        <v>111058</v>
      </c>
      <c r="U231">
        <v>5</v>
      </c>
      <c r="V231">
        <v>0</v>
      </c>
      <c r="W231" t="s">
        <v>4069</v>
      </c>
      <c r="X231" t="s">
        <v>4071</v>
      </c>
      <c r="Y231" s="3">
        <v>45934.6952548958</v>
      </c>
      <c r="AA231" t="s">
        <v>3039</v>
      </c>
      <c r="AB231" s="21">
        <v>9106024958</v>
      </c>
      <c r="AC231" s="19" t="str">
        <f>VLOOKUP($B231,Data!$A:$AK,34,0)</f>
        <v>9106024958-00014724</v>
      </c>
      <c r="AD231" s="19">
        <v>14724</v>
      </c>
      <c r="AE231" s="19" t="str">
        <f t="shared" si="6"/>
        <v>00014724</v>
      </c>
      <c r="AF231" s="19" t="str">
        <f>VLOOKUP(AC231,Data!$B:$AK,4,0)</f>
        <v>04/10/2025</v>
      </c>
      <c r="AG231" s="19" t="str">
        <f>VLOOKUP(AC231,Data!B:N,13,0)</f>
        <v>0104918404-004</v>
      </c>
      <c r="AH231" s="19" t="str">
        <f>IF(AG231="0104918404","WIN"&amp;L231,VLOOKUP(AG231,'mã win'!E:J,6,0))</f>
        <v>WIN-HTH-00-004</v>
      </c>
      <c r="AI231" s="19" t="str">
        <f>VLOOKUP(AG231,'mã win'!E:F,2,0)</f>
        <v>B</v>
      </c>
      <c r="AJ231" s="19" t="str">
        <f>VLOOKUP(Q231,'mã sp'!A:B,2,0)</f>
        <v>GM500</v>
      </c>
      <c r="AK231" t="str">
        <f>VLOOKUP(AC231,Data!B:G,6,0)</f>
        <v>K25TTM</v>
      </c>
      <c r="AL231" t="str">
        <f t="shared" si="7"/>
        <v>5031 WM+ HTH 87 Phan Đình Giót</v>
      </c>
    </row>
    <row r="232" spans="1:38" x14ac:dyDescent="0.25">
      <c r="A232">
        <v>16436</v>
      </c>
      <c r="B232" s="2">
        <v>9106024946</v>
      </c>
      <c r="C232" s="3">
        <v>45934</v>
      </c>
      <c r="D232" s="3">
        <v>45934</v>
      </c>
      <c r="E232" s="4">
        <v>45934.699435844901</v>
      </c>
      <c r="F232" s="2" t="s">
        <v>5075</v>
      </c>
      <c r="G232" s="3"/>
      <c r="H232" t="s">
        <v>3031</v>
      </c>
      <c r="I232" s="2" t="s">
        <v>3032</v>
      </c>
      <c r="J232" t="s">
        <v>3033</v>
      </c>
      <c r="K232" t="s">
        <v>3034</v>
      </c>
      <c r="L232" s="2" t="s">
        <v>3746</v>
      </c>
      <c r="M232" t="s">
        <v>3747</v>
      </c>
      <c r="N232" t="s">
        <v>3748</v>
      </c>
      <c r="O232">
        <v>10</v>
      </c>
      <c r="P232" s="2" t="s">
        <v>3047</v>
      </c>
      <c r="Q232" t="s">
        <v>3048</v>
      </c>
      <c r="R232" s="2" t="s">
        <v>3049</v>
      </c>
      <c r="S232" s="2" t="s">
        <v>3038</v>
      </c>
      <c r="T232">
        <v>60885</v>
      </c>
      <c r="U232">
        <v>2</v>
      </c>
      <c r="V232">
        <v>0</v>
      </c>
      <c r="W232" t="s">
        <v>3747</v>
      </c>
      <c r="Y232" s="3">
        <v>45934.699432870402</v>
      </c>
      <c r="AA232" t="s">
        <v>3039</v>
      </c>
      <c r="AB232" s="21">
        <v>9106024946</v>
      </c>
      <c r="AC232" s="19" t="str">
        <f>VLOOKUP($B232,Data!$A:$AK,34,0)</f>
        <v>9106024946-00014110</v>
      </c>
      <c r="AD232" s="19">
        <v>14110</v>
      </c>
      <c r="AE232" s="19" t="str">
        <f t="shared" si="6"/>
        <v>00014110</v>
      </c>
      <c r="AF232" s="19" t="str">
        <f>VLOOKUP(AC232,Data!$B:$AK,4,0)</f>
        <v>04/10/2025</v>
      </c>
      <c r="AG232" s="19" t="str">
        <f>VLOOKUP(AC232,Data!B:N,13,0)</f>
        <v>0104918404-044</v>
      </c>
      <c r="AH232" s="19" t="str">
        <f>IF(AG232="0104918404","WIN"&amp;L232,VLOOKUP(AG232,'mã win'!E:J,6,0))</f>
        <v>WIN-044</v>
      </c>
      <c r="AI232" s="19" t="str">
        <f>VLOOKUP(AG232,'mã win'!E:F,2,0)</f>
        <v>B</v>
      </c>
      <c r="AJ232" s="19" t="str">
        <f>VLOOKUP(Q232,'mã sp'!A:B,2,0)</f>
        <v>CC300</v>
      </c>
      <c r="AK232" t="str">
        <f>VLOOKUP(AC232,Data!B:G,6,0)</f>
        <v>K25TTM</v>
      </c>
      <c r="AL232" t="str">
        <f t="shared" si="7"/>
        <v>6721 WM+ TBH Ái Quốc, Tiền Hải</v>
      </c>
    </row>
    <row r="233" spans="1:38" x14ac:dyDescent="0.25">
      <c r="A233">
        <v>16437</v>
      </c>
      <c r="B233" s="2">
        <v>9106024976</v>
      </c>
      <c r="C233" s="3">
        <v>45934</v>
      </c>
      <c r="D233" s="3">
        <v>45942</v>
      </c>
      <c r="E233" s="4">
        <v>45934.702823113403</v>
      </c>
      <c r="F233" s="2" t="s">
        <v>5076</v>
      </c>
      <c r="G233" s="3"/>
      <c r="H233" t="s">
        <v>3031</v>
      </c>
      <c r="I233" s="2" t="s">
        <v>3032</v>
      </c>
      <c r="J233" t="s">
        <v>3033</v>
      </c>
      <c r="K233" t="s">
        <v>3034</v>
      </c>
      <c r="L233" s="2" t="s">
        <v>4418</v>
      </c>
      <c r="M233" t="s">
        <v>4419</v>
      </c>
      <c r="N233" t="s">
        <v>4420</v>
      </c>
      <c r="O233">
        <v>10</v>
      </c>
      <c r="P233" s="2" t="s">
        <v>3083</v>
      </c>
      <c r="Q233" t="s">
        <v>3084</v>
      </c>
      <c r="R233" s="2" t="s">
        <v>3085</v>
      </c>
      <c r="S233" s="2" t="s">
        <v>3038</v>
      </c>
      <c r="T233">
        <v>111606</v>
      </c>
      <c r="U233">
        <v>2</v>
      </c>
      <c r="V233">
        <v>0</v>
      </c>
      <c r="W233" t="s">
        <v>4419</v>
      </c>
      <c r="X233" t="s">
        <v>4421</v>
      </c>
      <c r="Y233" s="3">
        <v>45934.702820567101</v>
      </c>
      <c r="Z233" t="s">
        <v>5077</v>
      </c>
      <c r="AA233" t="s">
        <v>3039</v>
      </c>
      <c r="AB233" s="21">
        <v>9106024976</v>
      </c>
      <c r="AC233" s="19" t="str">
        <f>VLOOKUP($B233,Data!$A:$AK,34,0)</f>
        <v>9106024976-00008197</v>
      </c>
      <c r="AD233" s="19">
        <v>8197</v>
      </c>
      <c r="AE233" s="19" t="str">
        <f t="shared" si="6"/>
        <v>00008197</v>
      </c>
      <c r="AF233" s="19" t="str">
        <f>VLOOKUP(AC233,Data!$B:$AK,4,0)</f>
        <v>04/10/2025</v>
      </c>
      <c r="AG233" s="19" t="str">
        <f>VLOOKUP(AC233,Data!B:N,13,0)</f>
        <v>0104918404-022</v>
      </c>
      <c r="AH233" s="19" t="str">
        <f>IF(AG233="0104918404","WIN"&amp;L233,VLOOKUP(AG233,'mã win'!E:J,6,0))</f>
        <v>WIN-022</v>
      </c>
      <c r="AI233" s="19" t="str">
        <f>VLOOKUP(AG233,'mã win'!E:F,2,0)</f>
        <v>N</v>
      </c>
      <c r="AJ233" s="19" t="str">
        <f>VLOOKUP(Q233,'mã sp'!A:B,2,0)</f>
        <v>GXD500</v>
      </c>
      <c r="AK233" t="str">
        <f>VLOOKUP(AC233,Data!B:G,6,0)</f>
        <v>K25TTM</v>
      </c>
      <c r="AL233" t="str">
        <f t="shared" si="7"/>
        <v>4947 WM+ GLI 27-29 Nguyễn Văn Trỗi</v>
      </c>
    </row>
    <row r="234" spans="1:38" x14ac:dyDescent="0.25">
      <c r="A234">
        <v>16438</v>
      </c>
      <c r="B234" s="2">
        <v>9106025069</v>
      </c>
      <c r="C234" s="3">
        <v>45934</v>
      </c>
      <c r="D234" s="3">
        <v>45934</v>
      </c>
      <c r="E234" s="4">
        <v>45934.705417210702</v>
      </c>
      <c r="F234" s="2" t="s">
        <v>5078</v>
      </c>
      <c r="G234" s="3"/>
      <c r="H234" t="s">
        <v>3031</v>
      </c>
      <c r="I234" s="2" t="s">
        <v>3032</v>
      </c>
      <c r="J234" t="s">
        <v>3033</v>
      </c>
      <c r="K234" t="s">
        <v>3034</v>
      </c>
      <c r="L234" s="2" t="s">
        <v>3207</v>
      </c>
      <c r="M234" t="s">
        <v>3208</v>
      </c>
      <c r="N234" t="s">
        <v>3209</v>
      </c>
      <c r="O234">
        <v>10</v>
      </c>
      <c r="P234" s="2" t="s">
        <v>3043</v>
      </c>
      <c r="Q234" t="s">
        <v>3044</v>
      </c>
      <c r="R234" s="2" t="s">
        <v>3045</v>
      </c>
      <c r="S234" s="2" t="s">
        <v>3038</v>
      </c>
      <c r="T234">
        <v>41150</v>
      </c>
      <c r="U234">
        <v>2</v>
      </c>
      <c r="V234">
        <v>0</v>
      </c>
      <c r="W234" t="s">
        <v>3208</v>
      </c>
      <c r="X234" t="s">
        <v>3046</v>
      </c>
      <c r="Y234" s="3">
        <v>45934.705414236101</v>
      </c>
      <c r="Z234" t="s">
        <v>5079</v>
      </c>
      <c r="AA234" t="s">
        <v>3039</v>
      </c>
      <c r="AB234" s="21">
        <v>9106025069</v>
      </c>
      <c r="AC234" s="19" t="str">
        <f>VLOOKUP($B234,Data!$A:$AK,34,0)</f>
        <v>9106025069-00003147</v>
      </c>
      <c r="AD234" s="19">
        <v>3147</v>
      </c>
      <c r="AE234" s="19" t="str">
        <f t="shared" si="6"/>
        <v>00003147</v>
      </c>
      <c r="AF234" s="19" t="str">
        <f>VLOOKUP(AC234,Data!$B:$AK,4,0)</f>
        <v>04/10/2025</v>
      </c>
      <c r="AG234" s="19" t="str">
        <f>VLOOKUP(AC234,Data!B:N,13,0)</f>
        <v>0104918404-052</v>
      </c>
      <c r="AH234" s="19" t="str">
        <f>IF(AG234="0104918404","WIN"&amp;L234,VLOOKUP(AG234,'mã win'!E:J,6,0))</f>
        <v>WIN-052</v>
      </c>
      <c r="AI234" s="19" t="str">
        <f>VLOOKUP(AG234,'mã win'!E:F,2,0)</f>
        <v>B</v>
      </c>
      <c r="AJ234" s="19" t="str">
        <f>VLOOKUP(Q234,'mã sp'!A:B,2,0)</f>
        <v>GTLX250G</v>
      </c>
      <c r="AK234" t="str">
        <f>VLOOKUP(AC234,Data!B:G,6,0)</f>
        <v>K25TTM</v>
      </c>
      <c r="AL234" t="str">
        <f t="shared" si="7"/>
        <v>4905 WM+ LSN 509 Bà Triệu</v>
      </c>
    </row>
    <row r="235" spans="1:38" x14ac:dyDescent="0.25">
      <c r="A235">
        <v>16439</v>
      </c>
      <c r="B235" s="2">
        <v>9106025099</v>
      </c>
      <c r="C235" s="3">
        <v>45934</v>
      </c>
      <c r="D235" s="3">
        <v>45939</v>
      </c>
      <c r="E235" s="4">
        <v>45934.708505937502</v>
      </c>
      <c r="F235" s="2" t="s">
        <v>5080</v>
      </c>
      <c r="G235" s="3"/>
      <c r="H235" t="s">
        <v>3031</v>
      </c>
      <c r="I235" s="2" t="s">
        <v>3032</v>
      </c>
      <c r="J235" t="s">
        <v>3033</v>
      </c>
      <c r="K235" t="s">
        <v>3034</v>
      </c>
      <c r="L235" s="2" t="s">
        <v>5081</v>
      </c>
      <c r="M235" t="s">
        <v>5082</v>
      </c>
      <c r="N235" t="s">
        <v>5083</v>
      </c>
      <c r="O235">
        <v>10</v>
      </c>
      <c r="P235" s="2" t="s">
        <v>3035</v>
      </c>
      <c r="Q235" t="s">
        <v>4834</v>
      </c>
      <c r="R235" s="2" t="s">
        <v>3037</v>
      </c>
      <c r="S235" s="2" t="s">
        <v>3038</v>
      </c>
      <c r="T235">
        <v>111058</v>
      </c>
      <c r="U235">
        <v>6</v>
      </c>
      <c r="V235">
        <v>0</v>
      </c>
      <c r="W235" t="s">
        <v>5082</v>
      </c>
      <c r="Y235" s="3">
        <v>45934.708503205999</v>
      </c>
      <c r="AA235" t="s">
        <v>3039</v>
      </c>
      <c r="AB235" s="21">
        <v>9106025099</v>
      </c>
      <c r="AC235" s="19" t="str">
        <f>VLOOKUP($B235,Data!$A:$AK,34,0)</f>
        <v>9106025099-00034991</v>
      </c>
      <c r="AD235" s="19">
        <v>34991</v>
      </c>
      <c r="AE235" s="19" t="str">
        <f t="shared" si="6"/>
        <v>00034991</v>
      </c>
      <c r="AF235" s="19" t="str">
        <f>VLOOKUP(AC235,Data!$B:$AK,4,0)</f>
        <v>04/10/2025</v>
      </c>
      <c r="AG235" s="19" t="str">
        <f>VLOOKUP(AC235,Data!B:N,13,0)</f>
        <v>0104918404-025</v>
      </c>
      <c r="AH235" s="19" t="str">
        <f>IF(AG235="0104918404","WIN"&amp;L235,VLOOKUP(AG235,'mã win'!E:J,6,0))</f>
        <v>WIN-025</v>
      </c>
      <c r="AI235" s="19" t="str">
        <f>VLOOKUP(AG235,'mã win'!E:F,2,0)</f>
        <v>B</v>
      </c>
      <c r="AJ235" s="19" t="str">
        <f>VLOOKUP(Q235,'mã sp'!A:B,2,0)</f>
        <v>GM500</v>
      </c>
      <c r="AK235" t="str">
        <f>VLOOKUP(AC235,Data!B:G,6,0)</f>
        <v>K25TTM</v>
      </c>
      <c r="AL235" t="str">
        <f t="shared" si="7"/>
        <v>6727 WM+ HPG Tuy Lạc, Thủy Nguyên</v>
      </c>
    </row>
    <row r="236" spans="1:38" x14ac:dyDescent="0.25">
      <c r="A236">
        <v>16440</v>
      </c>
      <c r="B236" s="2">
        <v>9106025091</v>
      </c>
      <c r="C236" s="3">
        <v>45934</v>
      </c>
      <c r="D236" s="3">
        <v>45934</v>
      </c>
      <c r="E236" s="4">
        <v>45934.708932523201</v>
      </c>
      <c r="F236" s="2" t="s">
        <v>5084</v>
      </c>
      <c r="G236" s="3"/>
      <c r="H236" t="s">
        <v>3031</v>
      </c>
      <c r="I236" s="2" t="s">
        <v>3032</v>
      </c>
      <c r="J236" t="s">
        <v>3033</v>
      </c>
      <c r="K236" t="s">
        <v>3034</v>
      </c>
      <c r="L236" s="2" t="s">
        <v>3905</v>
      </c>
      <c r="M236" t="s">
        <v>3906</v>
      </c>
      <c r="N236" t="s">
        <v>3907</v>
      </c>
      <c r="O236">
        <v>10</v>
      </c>
      <c r="P236" s="2" t="s">
        <v>3043</v>
      </c>
      <c r="Q236" t="s">
        <v>3044</v>
      </c>
      <c r="R236" s="2" t="s">
        <v>3045</v>
      </c>
      <c r="S236" s="2" t="s">
        <v>3038</v>
      </c>
      <c r="T236">
        <v>41150</v>
      </c>
      <c r="U236">
        <v>3</v>
      </c>
      <c r="V236">
        <v>0</v>
      </c>
      <c r="W236" t="s">
        <v>3906</v>
      </c>
      <c r="Y236" s="3">
        <v>45934.708929629604</v>
      </c>
      <c r="AA236" t="s">
        <v>3039</v>
      </c>
      <c r="AB236" s="21">
        <v>9106025091</v>
      </c>
      <c r="AC236" s="19" t="str">
        <f>VLOOKUP($B236,Data!$A:$AK,34,0)</f>
        <v>9106025091-00475904</v>
      </c>
      <c r="AD236" s="19">
        <v>475904</v>
      </c>
      <c r="AE236" s="19" t="str">
        <f t="shared" si="6"/>
        <v>00475904</v>
      </c>
      <c r="AF236" s="19" t="str">
        <f>VLOOKUP(AC236,Data!$B:$AK,4,0)</f>
        <v>04/10/2025</v>
      </c>
      <c r="AG236" s="19" t="str">
        <f>VLOOKUP(AC236,Data!B:N,13,0)</f>
        <v>0104918404-002</v>
      </c>
      <c r="AH236" s="19" t="str">
        <f>IF(AG236="0104918404","WIN"&amp;L236,VLOOKUP(AG236,'mã win'!E:J,6,0))</f>
        <v>WIN-HNI-00-002</v>
      </c>
      <c r="AI236" s="19" t="str">
        <f>VLOOKUP(AG236,'mã win'!E:F,2,0)</f>
        <v>B</v>
      </c>
      <c r="AJ236" s="19" t="str">
        <f>VLOOKUP(Q236,'mã sp'!A:B,2,0)</f>
        <v>GTLX250G</v>
      </c>
      <c r="AK236" t="str">
        <f>VLOOKUP(AC236,Data!B:G,6,0)</f>
        <v>K25TTM</v>
      </c>
      <c r="AL236" t="str">
        <f t="shared" si="7"/>
        <v>6991 WM+ HNI Xuân Sơn, Sóc Sơn</v>
      </c>
    </row>
    <row r="237" spans="1:38" x14ac:dyDescent="0.25">
      <c r="A237">
        <v>16441</v>
      </c>
      <c r="B237" s="2">
        <v>9106025091</v>
      </c>
      <c r="C237" s="3">
        <v>45934</v>
      </c>
      <c r="D237" s="3">
        <v>45934</v>
      </c>
      <c r="E237" s="4">
        <v>45934.708932523201</v>
      </c>
      <c r="F237" s="2" t="s">
        <v>5084</v>
      </c>
      <c r="G237" s="3"/>
      <c r="H237" t="s">
        <v>3031</v>
      </c>
      <c r="I237" s="2" t="s">
        <v>3032</v>
      </c>
      <c r="J237" t="s">
        <v>3033</v>
      </c>
      <c r="K237" t="s">
        <v>3034</v>
      </c>
      <c r="L237" s="2" t="s">
        <v>3905</v>
      </c>
      <c r="M237" t="s">
        <v>3906</v>
      </c>
      <c r="N237" t="s">
        <v>3907</v>
      </c>
      <c r="O237">
        <v>20</v>
      </c>
      <c r="P237" s="2" t="s">
        <v>3035</v>
      </c>
      <c r="Q237" t="s">
        <v>4834</v>
      </c>
      <c r="R237" s="2" t="s">
        <v>3037</v>
      </c>
      <c r="S237" s="2" t="s">
        <v>3038</v>
      </c>
      <c r="T237">
        <v>111058</v>
      </c>
      <c r="U237">
        <v>1</v>
      </c>
      <c r="V237">
        <v>0</v>
      </c>
      <c r="W237" t="s">
        <v>3906</v>
      </c>
      <c r="Y237" s="3">
        <v>45934.708929629604</v>
      </c>
      <c r="AA237" t="s">
        <v>3039</v>
      </c>
      <c r="AB237" s="21">
        <v>9106025091</v>
      </c>
      <c r="AC237" s="19" t="str">
        <f>VLOOKUP($B237,Data!$A:$AK,34,0)</f>
        <v>9106025091-00475904</v>
      </c>
      <c r="AD237" s="19">
        <v>475904</v>
      </c>
      <c r="AE237" s="19" t="str">
        <f t="shared" si="6"/>
        <v>00475904</v>
      </c>
      <c r="AF237" s="19" t="str">
        <f>VLOOKUP(AC237,Data!$B:$AK,4,0)</f>
        <v>04/10/2025</v>
      </c>
      <c r="AG237" s="19" t="str">
        <f>VLOOKUP(AC237,Data!B:N,13,0)</f>
        <v>0104918404-002</v>
      </c>
      <c r="AH237" s="19" t="str">
        <f>IF(AG237="0104918404","WIN"&amp;L237,VLOOKUP(AG237,'mã win'!E:J,6,0))</f>
        <v>WIN-HNI-00-002</v>
      </c>
      <c r="AI237" s="19" t="str">
        <f>VLOOKUP(AG237,'mã win'!E:F,2,0)</f>
        <v>B</v>
      </c>
      <c r="AJ237" s="19" t="str">
        <f>VLOOKUP(Q237,'mã sp'!A:B,2,0)</f>
        <v>GM500</v>
      </c>
      <c r="AK237" t="str">
        <f>VLOOKUP(AC237,Data!B:G,6,0)</f>
        <v>K25TTM</v>
      </c>
      <c r="AL237" t="str">
        <f t="shared" si="7"/>
        <v>6991 WM+ HNI Xuân Sơn, Sóc Sơn</v>
      </c>
    </row>
    <row r="238" spans="1:38" x14ac:dyDescent="0.25">
      <c r="A238">
        <v>16442</v>
      </c>
      <c r="B238" s="2">
        <v>9106025112</v>
      </c>
      <c r="C238" s="3">
        <v>45934</v>
      </c>
      <c r="D238" s="3">
        <v>45946</v>
      </c>
      <c r="E238" s="4">
        <v>45934.710870057897</v>
      </c>
      <c r="F238" s="2" t="s">
        <v>5085</v>
      </c>
      <c r="G238" s="3"/>
      <c r="H238" t="s">
        <v>3031</v>
      </c>
      <c r="I238" s="2" t="s">
        <v>3032</v>
      </c>
      <c r="J238" t="s">
        <v>3033</v>
      </c>
      <c r="K238" t="s">
        <v>3034</v>
      </c>
      <c r="L238" s="2" t="s">
        <v>3848</v>
      </c>
      <c r="M238" t="s">
        <v>3849</v>
      </c>
      <c r="N238" t="s">
        <v>3850</v>
      </c>
      <c r="O238">
        <v>10</v>
      </c>
      <c r="P238" s="2" t="s">
        <v>3072</v>
      </c>
      <c r="Q238" t="s">
        <v>3073</v>
      </c>
      <c r="R238" s="2" t="s">
        <v>3074</v>
      </c>
      <c r="S238" s="2" t="s">
        <v>3038</v>
      </c>
      <c r="T238">
        <v>49500</v>
      </c>
      <c r="U238">
        <v>1</v>
      </c>
      <c r="V238">
        <v>0</v>
      </c>
      <c r="W238" t="s">
        <v>5086</v>
      </c>
      <c r="X238" t="s">
        <v>3652</v>
      </c>
      <c r="Y238" s="3">
        <v>45934.710867245398</v>
      </c>
      <c r="AA238" t="s">
        <v>3039</v>
      </c>
      <c r="AB238" s="21">
        <v>9106025112</v>
      </c>
      <c r="AC238" s="19" t="str">
        <f>VLOOKUP($B238,Data!$A:$AK,34,0)</f>
        <v>9106025112-00025653</v>
      </c>
      <c r="AD238" s="19">
        <v>25653</v>
      </c>
      <c r="AE238" s="19" t="str">
        <f t="shared" si="6"/>
        <v>00025653</v>
      </c>
      <c r="AF238" s="19" t="str">
        <f>VLOOKUP(AC238,Data!$B:$AK,4,0)</f>
        <v>06/10/2025</v>
      </c>
      <c r="AG238" s="19" t="str">
        <f>VLOOKUP(AC238,Data!B:N,13,0)</f>
        <v>0104918404-016</v>
      </c>
      <c r="AH238" s="19" t="str">
        <f>IF(AG238="0104918404","WIN"&amp;L238,VLOOKUP(AG238,'mã win'!E:J,6,0))</f>
        <v>WIN-CTO-01-016</v>
      </c>
      <c r="AI238" s="19" t="str">
        <f>VLOOKUP(AG238,'mã win'!E:F,2,0)</f>
        <v>N</v>
      </c>
      <c r="AJ238" s="19" t="str">
        <f>VLOOKUP(Q238,'mã sp'!A:B,2,0)</f>
        <v>GL250</v>
      </c>
      <c r="AK238" t="str">
        <f>VLOOKUP(AC238,Data!B:G,6,0)</f>
        <v>K25TTM</v>
      </c>
      <c r="AL238" t="str">
        <f t="shared" si="7"/>
        <v>1519 WM CTO Ninh Kiều</v>
      </c>
    </row>
    <row r="239" spans="1:38" x14ac:dyDescent="0.25">
      <c r="A239">
        <v>16443</v>
      </c>
      <c r="B239" s="2">
        <v>9106025112</v>
      </c>
      <c r="C239" s="3">
        <v>45934</v>
      </c>
      <c r="D239" s="3">
        <v>45946</v>
      </c>
      <c r="E239" s="4">
        <v>45934.710870057897</v>
      </c>
      <c r="F239" s="2" t="s">
        <v>5085</v>
      </c>
      <c r="G239" s="3"/>
      <c r="H239" t="s">
        <v>3031</v>
      </c>
      <c r="I239" s="2" t="s">
        <v>3032</v>
      </c>
      <c r="J239" t="s">
        <v>3033</v>
      </c>
      <c r="K239" t="s">
        <v>3034</v>
      </c>
      <c r="L239" s="2" t="s">
        <v>3848</v>
      </c>
      <c r="M239" t="s">
        <v>3849</v>
      </c>
      <c r="N239" t="s">
        <v>3850</v>
      </c>
      <c r="O239">
        <v>20</v>
      </c>
      <c r="P239" s="2" t="s">
        <v>3083</v>
      </c>
      <c r="Q239" t="s">
        <v>3084</v>
      </c>
      <c r="R239" s="2" t="s">
        <v>3085</v>
      </c>
      <c r="S239" s="2" t="s">
        <v>3038</v>
      </c>
      <c r="T239">
        <v>111606</v>
      </c>
      <c r="U239">
        <v>3</v>
      </c>
      <c r="V239">
        <v>0</v>
      </c>
      <c r="W239" t="s">
        <v>5086</v>
      </c>
      <c r="X239" t="s">
        <v>3652</v>
      </c>
      <c r="Y239" s="3">
        <v>45934.710867245398</v>
      </c>
      <c r="AA239" t="s">
        <v>3039</v>
      </c>
      <c r="AB239" s="21">
        <v>9106025112</v>
      </c>
      <c r="AC239" s="19" t="str">
        <f>VLOOKUP($B239,Data!$A:$AK,34,0)</f>
        <v>9106025112-00025653</v>
      </c>
      <c r="AD239" s="19">
        <v>25653</v>
      </c>
      <c r="AE239" s="19" t="str">
        <f t="shared" si="6"/>
        <v>00025653</v>
      </c>
      <c r="AF239" s="19" t="str">
        <f>VLOOKUP(AC239,Data!$B:$AK,4,0)</f>
        <v>06/10/2025</v>
      </c>
      <c r="AG239" s="19" t="str">
        <f>VLOOKUP(AC239,Data!B:N,13,0)</f>
        <v>0104918404-016</v>
      </c>
      <c r="AH239" s="19" t="str">
        <f>IF(AG239="0104918404","WIN"&amp;L239,VLOOKUP(AG239,'mã win'!E:J,6,0))</f>
        <v>WIN-CTO-01-016</v>
      </c>
      <c r="AI239" s="19" t="str">
        <f>VLOOKUP(AG239,'mã win'!E:F,2,0)</f>
        <v>N</v>
      </c>
      <c r="AJ239" s="19" t="str">
        <f>VLOOKUP(Q239,'mã sp'!A:B,2,0)</f>
        <v>GXD500</v>
      </c>
      <c r="AK239" t="str">
        <f>VLOOKUP(AC239,Data!B:G,6,0)</f>
        <v>K25TTM</v>
      </c>
      <c r="AL239" t="str">
        <f t="shared" si="7"/>
        <v>1519 WM CTO Ninh Kiều</v>
      </c>
    </row>
    <row r="240" spans="1:38" x14ac:dyDescent="0.25">
      <c r="A240">
        <v>16444</v>
      </c>
      <c r="B240" s="2">
        <v>9106025112</v>
      </c>
      <c r="C240" s="3">
        <v>45934</v>
      </c>
      <c r="D240" s="3">
        <v>45946</v>
      </c>
      <c r="E240" s="4">
        <v>45934.710870057897</v>
      </c>
      <c r="F240" s="2" t="s">
        <v>5085</v>
      </c>
      <c r="G240" s="3"/>
      <c r="H240" t="s">
        <v>3031</v>
      </c>
      <c r="I240" s="2" t="s">
        <v>3032</v>
      </c>
      <c r="J240" t="s">
        <v>3033</v>
      </c>
      <c r="K240" t="s">
        <v>3034</v>
      </c>
      <c r="L240" s="2" t="s">
        <v>3848</v>
      </c>
      <c r="M240" t="s">
        <v>3849</v>
      </c>
      <c r="N240" t="s">
        <v>3850</v>
      </c>
      <c r="O240">
        <v>30</v>
      </c>
      <c r="P240" s="2" t="s">
        <v>3043</v>
      </c>
      <c r="Q240" t="s">
        <v>3044</v>
      </c>
      <c r="R240" s="2" t="s">
        <v>3045</v>
      </c>
      <c r="S240" s="2" t="s">
        <v>3038</v>
      </c>
      <c r="T240">
        <v>50182</v>
      </c>
      <c r="U240">
        <v>1</v>
      </c>
      <c r="V240">
        <v>0</v>
      </c>
      <c r="W240" t="s">
        <v>5086</v>
      </c>
      <c r="X240" t="s">
        <v>3652</v>
      </c>
      <c r="Y240" s="3">
        <v>45934.710867245398</v>
      </c>
      <c r="AA240" t="s">
        <v>3039</v>
      </c>
      <c r="AB240" s="21">
        <v>9106025112</v>
      </c>
      <c r="AC240" s="19" t="str">
        <f>VLOOKUP($B240,Data!$A:$AK,34,0)</f>
        <v>9106025112-00025653</v>
      </c>
      <c r="AD240" s="19">
        <v>25653</v>
      </c>
      <c r="AE240" s="19" t="str">
        <f t="shared" si="6"/>
        <v>00025653</v>
      </c>
      <c r="AF240" s="19" t="str">
        <f>VLOOKUP(AC240,Data!$B:$AK,4,0)</f>
        <v>06/10/2025</v>
      </c>
      <c r="AG240" s="19" t="str">
        <f>VLOOKUP(AC240,Data!B:N,13,0)</f>
        <v>0104918404-016</v>
      </c>
      <c r="AH240" s="19" t="str">
        <f>IF(AG240="0104918404","WIN"&amp;L240,VLOOKUP(AG240,'mã win'!E:J,6,0))</f>
        <v>WIN-CTO-01-016</v>
      </c>
      <c r="AI240" s="19" t="str">
        <f>VLOOKUP(AG240,'mã win'!E:F,2,0)</f>
        <v>N</v>
      </c>
      <c r="AJ240" s="19" t="str">
        <f>VLOOKUP(Q240,'mã sp'!A:B,2,0)</f>
        <v>GTLX250G</v>
      </c>
      <c r="AK240" t="str">
        <f>VLOOKUP(AC240,Data!B:G,6,0)</f>
        <v>K25TTM</v>
      </c>
      <c r="AL240" t="str">
        <f t="shared" si="7"/>
        <v>1519 WM CTO Ninh Kiều</v>
      </c>
    </row>
    <row r="241" spans="1:38" x14ac:dyDescent="0.25">
      <c r="A241">
        <v>16445</v>
      </c>
      <c r="B241" s="2">
        <v>9106025130</v>
      </c>
      <c r="C241" s="3">
        <v>45934</v>
      </c>
      <c r="D241" s="3">
        <v>45939</v>
      </c>
      <c r="E241" s="4">
        <v>45934.712868205999</v>
      </c>
      <c r="F241" s="2" t="s">
        <v>5087</v>
      </c>
      <c r="G241" s="3"/>
      <c r="H241" t="s">
        <v>3031</v>
      </c>
      <c r="I241" s="2" t="s">
        <v>3032</v>
      </c>
      <c r="J241" t="s">
        <v>3033</v>
      </c>
      <c r="K241" t="s">
        <v>3034</v>
      </c>
      <c r="L241" s="2" t="s">
        <v>4330</v>
      </c>
      <c r="M241" t="s">
        <v>4331</v>
      </c>
      <c r="N241" t="s">
        <v>4332</v>
      </c>
      <c r="O241">
        <v>10</v>
      </c>
      <c r="P241" s="2" t="s">
        <v>3050</v>
      </c>
      <c r="Q241" t="s">
        <v>3051</v>
      </c>
      <c r="R241" s="2" t="s">
        <v>3052</v>
      </c>
      <c r="S241" s="2" t="s">
        <v>3038</v>
      </c>
      <c r="T241">
        <v>45588</v>
      </c>
      <c r="U241">
        <v>1</v>
      </c>
      <c r="V241">
        <v>0</v>
      </c>
      <c r="W241" t="s">
        <v>4331</v>
      </c>
      <c r="X241" t="s">
        <v>4333</v>
      </c>
      <c r="Y241" s="3">
        <v>45934.712865162001</v>
      </c>
      <c r="AA241" t="s">
        <v>3039</v>
      </c>
      <c r="AB241" s="21">
        <v>9106025130</v>
      </c>
      <c r="AC241" s="19" t="str">
        <f>VLOOKUP($B241,Data!$A:$AK,34,0)</f>
        <v>9106025130-00079871</v>
      </c>
      <c r="AD241" s="19">
        <v>79871</v>
      </c>
      <c r="AE241" s="19" t="str">
        <f t="shared" si="6"/>
        <v>00079871</v>
      </c>
      <c r="AF241" s="19" t="str">
        <f>VLOOKUP(AC241,Data!$B:$AK,4,0)</f>
        <v>04/10/2025</v>
      </c>
      <c r="AG241" s="19" t="str">
        <f>VLOOKUP(AC241,Data!B:N,13,0)</f>
        <v>0104918404-009</v>
      </c>
      <c r="AH241" s="19" t="str">
        <f>IF(AG241="0104918404","WIN"&amp;L241,VLOOKUP(AG241,'mã win'!E:J,6,0))</f>
        <v>WIN-DNG-01-009</v>
      </c>
      <c r="AI241" s="19" t="str">
        <f>VLOOKUP(AG241,'mã win'!E:F,2,0)</f>
        <v>N</v>
      </c>
      <c r="AJ241" s="19" t="str">
        <f>VLOOKUP(Q241,'mã sp'!A:B,2,0)</f>
        <v>TH200</v>
      </c>
      <c r="AK241" t="str">
        <f>VLOOKUP(AC241,Data!B:G,6,0)</f>
        <v>K25TTM</v>
      </c>
      <c r="AL241" t="str">
        <f t="shared" si="7"/>
        <v>2589 WM+ DNG 71 Lê Hồng Phong</v>
      </c>
    </row>
    <row r="242" spans="1:38" x14ac:dyDescent="0.25">
      <c r="A242">
        <v>16446</v>
      </c>
      <c r="B242" s="2">
        <v>9106025130</v>
      </c>
      <c r="C242" s="3">
        <v>45934</v>
      </c>
      <c r="D242" s="3">
        <v>45939</v>
      </c>
      <c r="E242" s="4">
        <v>45934.712868205999</v>
      </c>
      <c r="F242" s="2" t="s">
        <v>5087</v>
      </c>
      <c r="G242" s="3"/>
      <c r="H242" t="s">
        <v>3031</v>
      </c>
      <c r="I242" s="2" t="s">
        <v>3032</v>
      </c>
      <c r="J242" t="s">
        <v>3033</v>
      </c>
      <c r="K242" t="s">
        <v>3034</v>
      </c>
      <c r="L242" s="2" t="s">
        <v>4330</v>
      </c>
      <c r="M242" t="s">
        <v>4331</v>
      </c>
      <c r="N242" t="s">
        <v>4332</v>
      </c>
      <c r="O242">
        <v>20</v>
      </c>
      <c r="P242" s="2" t="s">
        <v>3072</v>
      </c>
      <c r="Q242" t="s">
        <v>3073</v>
      </c>
      <c r="R242" s="2" t="s">
        <v>3074</v>
      </c>
      <c r="S242" s="2" t="s">
        <v>3038</v>
      </c>
      <c r="T242">
        <v>49500</v>
      </c>
      <c r="U242">
        <v>1</v>
      </c>
      <c r="V242">
        <v>0</v>
      </c>
      <c r="W242" t="s">
        <v>4331</v>
      </c>
      <c r="X242" t="s">
        <v>4333</v>
      </c>
      <c r="Y242" s="3">
        <v>45934.712865162001</v>
      </c>
      <c r="AA242" t="s">
        <v>3039</v>
      </c>
      <c r="AB242" s="21">
        <v>9106025130</v>
      </c>
      <c r="AC242" s="19" t="str">
        <f>VLOOKUP($B242,Data!$A:$AK,34,0)</f>
        <v>9106025130-00079871</v>
      </c>
      <c r="AD242" s="19">
        <v>79871</v>
      </c>
      <c r="AE242" s="19" t="str">
        <f t="shared" si="6"/>
        <v>00079871</v>
      </c>
      <c r="AF242" s="19" t="str">
        <f>VLOOKUP(AC242,Data!$B:$AK,4,0)</f>
        <v>04/10/2025</v>
      </c>
      <c r="AG242" s="19" t="str">
        <f>VLOOKUP(AC242,Data!B:N,13,0)</f>
        <v>0104918404-009</v>
      </c>
      <c r="AH242" s="19" t="str">
        <f>IF(AG242="0104918404","WIN"&amp;L242,VLOOKUP(AG242,'mã win'!E:J,6,0))</f>
        <v>WIN-DNG-01-009</v>
      </c>
      <c r="AI242" s="19" t="str">
        <f>VLOOKUP(AG242,'mã win'!E:F,2,0)</f>
        <v>N</v>
      </c>
      <c r="AJ242" s="19" t="str">
        <f>VLOOKUP(Q242,'mã sp'!A:B,2,0)</f>
        <v>GL250</v>
      </c>
      <c r="AK242" t="str">
        <f>VLOOKUP(AC242,Data!B:G,6,0)</f>
        <v>K25TTM</v>
      </c>
      <c r="AL242" t="str">
        <f t="shared" si="7"/>
        <v>2589 WM+ DNG 71 Lê Hồng Phong</v>
      </c>
    </row>
    <row r="243" spans="1:38" x14ac:dyDescent="0.25">
      <c r="A243">
        <v>16447</v>
      </c>
      <c r="B243" s="2">
        <v>9106025149</v>
      </c>
      <c r="C243" s="3">
        <v>45934</v>
      </c>
      <c r="D243" s="3">
        <v>45934</v>
      </c>
      <c r="E243" s="4">
        <v>45934.714583877299</v>
      </c>
      <c r="F243" s="2" t="s">
        <v>5088</v>
      </c>
      <c r="G243" s="3"/>
      <c r="H243" t="s">
        <v>3031</v>
      </c>
      <c r="I243" s="2" t="s">
        <v>3032</v>
      </c>
      <c r="J243" t="s">
        <v>3033</v>
      </c>
      <c r="K243" t="s">
        <v>3034</v>
      </c>
      <c r="L243" s="2" t="s">
        <v>4147</v>
      </c>
      <c r="M243" t="s">
        <v>4148</v>
      </c>
      <c r="N243" t="s">
        <v>4149</v>
      </c>
      <c r="O243">
        <v>10</v>
      </c>
      <c r="P243" s="2" t="s">
        <v>3043</v>
      </c>
      <c r="Q243" t="s">
        <v>3044</v>
      </c>
      <c r="R243" s="2" t="s">
        <v>3045</v>
      </c>
      <c r="S243" s="2" t="s">
        <v>3038</v>
      </c>
      <c r="T243">
        <v>41150</v>
      </c>
      <c r="U243">
        <v>1</v>
      </c>
      <c r="V243">
        <v>0</v>
      </c>
      <c r="W243" t="s">
        <v>4148</v>
      </c>
      <c r="X243" t="s">
        <v>4147</v>
      </c>
      <c r="Y243" s="3">
        <v>45934.714581284701</v>
      </c>
      <c r="AA243" t="s">
        <v>3039</v>
      </c>
      <c r="AB243" s="21">
        <v>9106025149</v>
      </c>
      <c r="AC243" s="19" t="str">
        <f>VLOOKUP($B243,Data!$A:$AK,34,0)</f>
        <v>9106025149-00014111</v>
      </c>
      <c r="AD243" s="19">
        <v>14111</v>
      </c>
      <c r="AE243" s="19" t="str">
        <f t="shared" si="6"/>
        <v>00014111</v>
      </c>
      <c r="AF243" s="19" t="str">
        <f>VLOOKUP(AC243,Data!$B:$AK,4,0)</f>
        <v>04/10/2025</v>
      </c>
      <c r="AG243" s="19" t="str">
        <f>VLOOKUP(AC243,Data!B:N,13,0)</f>
        <v>0104918404-044</v>
      </c>
      <c r="AH243" s="19" t="str">
        <f>IF(AG243="0104918404","WIN"&amp;L243,VLOOKUP(AG243,'mã win'!E:J,6,0))</f>
        <v>WIN-044</v>
      </c>
      <c r="AI243" s="19" t="str">
        <f>VLOOKUP(AG243,'mã win'!E:F,2,0)</f>
        <v>B</v>
      </c>
      <c r="AJ243" s="19" t="str">
        <f>VLOOKUP(Q243,'mã sp'!A:B,2,0)</f>
        <v>GTLX250G</v>
      </c>
      <c r="AK243" t="str">
        <f>VLOOKUP(AC243,Data!B:G,6,0)</f>
        <v>K25TTM</v>
      </c>
      <c r="AL243" t="str">
        <f t="shared" si="7"/>
        <v>5222 WM+ TBH 106 Bùi Sỹ Tiêm</v>
      </c>
    </row>
    <row r="244" spans="1:38" x14ac:dyDescent="0.25">
      <c r="A244">
        <v>16448</v>
      </c>
      <c r="B244" s="2">
        <v>9106025150</v>
      </c>
      <c r="C244" s="3">
        <v>45934</v>
      </c>
      <c r="D244" s="3">
        <v>45934</v>
      </c>
      <c r="E244" s="4">
        <v>45934.714586921298</v>
      </c>
      <c r="F244" s="2" t="s">
        <v>5088</v>
      </c>
      <c r="G244" s="3"/>
      <c r="H244" t="s">
        <v>3031</v>
      </c>
      <c r="I244" s="2" t="s">
        <v>3032</v>
      </c>
      <c r="J244" t="s">
        <v>3033</v>
      </c>
      <c r="K244" t="s">
        <v>3034</v>
      </c>
      <c r="L244" s="2" t="s">
        <v>3905</v>
      </c>
      <c r="M244" t="s">
        <v>3906</v>
      </c>
      <c r="N244" t="s">
        <v>3907</v>
      </c>
      <c r="O244">
        <v>10</v>
      </c>
      <c r="P244" s="2" t="s">
        <v>3054</v>
      </c>
      <c r="Q244" t="s">
        <v>3055</v>
      </c>
      <c r="R244" s="2" t="s">
        <v>3056</v>
      </c>
      <c r="S244" s="2" t="s">
        <v>3038</v>
      </c>
      <c r="T244">
        <v>46000</v>
      </c>
      <c r="U244">
        <v>2</v>
      </c>
      <c r="V244">
        <v>0</v>
      </c>
      <c r="W244" t="s">
        <v>3906</v>
      </c>
      <c r="Y244" s="3">
        <v>45934.714583796303</v>
      </c>
      <c r="AA244" t="s">
        <v>3039</v>
      </c>
      <c r="AB244" s="21">
        <v>9106025150</v>
      </c>
      <c r="AC244" s="19" t="str">
        <f>VLOOKUP($B244,Data!$A:$AK,34,0)</f>
        <v>9106025150-00475919</v>
      </c>
      <c r="AD244" s="19">
        <v>475919</v>
      </c>
      <c r="AE244" s="19" t="str">
        <f t="shared" si="6"/>
        <v>00475919</v>
      </c>
      <c r="AF244" s="19" t="str">
        <f>VLOOKUP(AC244,Data!$B:$AK,4,0)</f>
        <v>04/10/2025</v>
      </c>
      <c r="AG244" s="19" t="str">
        <f>VLOOKUP(AC244,Data!B:N,13,0)</f>
        <v>0104918404-002</v>
      </c>
      <c r="AH244" s="19" t="str">
        <f>IF(AG244="0104918404","WIN"&amp;L244,VLOOKUP(AG244,'mã win'!E:J,6,0))</f>
        <v>WIN-HNI-00-002</v>
      </c>
      <c r="AI244" s="19" t="str">
        <f>VLOOKUP(AG244,'mã win'!E:F,2,0)</f>
        <v>B</v>
      </c>
      <c r="AJ244" s="19" t="str">
        <f>VLOOKUP(Q244,'mã sp'!A:B,2,0)</f>
        <v>MNH250</v>
      </c>
      <c r="AK244" t="str">
        <f>VLOOKUP(AC244,Data!B:G,6,0)</f>
        <v>K25TTM</v>
      </c>
      <c r="AL244" t="str">
        <f t="shared" si="7"/>
        <v>6991 WM+ HNI Xuân Sơn, Sóc Sơn</v>
      </c>
    </row>
    <row r="245" spans="1:38" x14ac:dyDescent="0.25">
      <c r="A245">
        <v>16449</v>
      </c>
      <c r="B245" s="2">
        <v>9106025150</v>
      </c>
      <c r="C245" s="3">
        <v>45934</v>
      </c>
      <c r="D245" s="3">
        <v>45934</v>
      </c>
      <c r="E245" s="4">
        <v>45934.714586921298</v>
      </c>
      <c r="F245" s="2" t="s">
        <v>5088</v>
      </c>
      <c r="G245" s="3"/>
      <c r="H245" t="s">
        <v>3031</v>
      </c>
      <c r="I245" s="2" t="s">
        <v>3032</v>
      </c>
      <c r="J245" t="s">
        <v>3033</v>
      </c>
      <c r="K245" t="s">
        <v>3034</v>
      </c>
      <c r="L245" s="2" t="s">
        <v>3905</v>
      </c>
      <c r="M245" t="s">
        <v>3906</v>
      </c>
      <c r="N245" t="s">
        <v>3907</v>
      </c>
      <c r="O245">
        <v>20</v>
      </c>
      <c r="P245" s="2" t="s">
        <v>3035</v>
      </c>
      <c r="Q245" t="s">
        <v>4834</v>
      </c>
      <c r="R245" s="2" t="s">
        <v>3037</v>
      </c>
      <c r="S245" s="2" t="s">
        <v>3038</v>
      </c>
      <c r="T245">
        <v>111058</v>
      </c>
      <c r="U245">
        <v>2</v>
      </c>
      <c r="V245">
        <v>0</v>
      </c>
      <c r="W245" t="s">
        <v>3906</v>
      </c>
      <c r="Y245" s="3">
        <v>45934.714583796303</v>
      </c>
      <c r="AA245" t="s">
        <v>3039</v>
      </c>
      <c r="AB245" s="21">
        <v>9106025150</v>
      </c>
      <c r="AC245" s="19" t="str">
        <f>VLOOKUP($B245,Data!$A:$AK,34,0)</f>
        <v>9106025150-00475919</v>
      </c>
      <c r="AD245" s="19">
        <v>475919</v>
      </c>
      <c r="AE245" s="19" t="str">
        <f t="shared" si="6"/>
        <v>00475919</v>
      </c>
      <c r="AF245" s="19" t="str">
        <f>VLOOKUP(AC245,Data!$B:$AK,4,0)</f>
        <v>04/10/2025</v>
      </c>
      <c r="AG245" s="19" t="str">
        <f>VLOOKUP(AC245,Data!B:N,13,0)</f>
        <v>0104918404-002</v>
      </c>
      <c r="AH245" s="19" t="str">
        <f>IF(AG245="0104918404","WIN"&amp;L245,VLOOKUP(AG245,'mã win'!E:J,6,0))</f>
        <v>WIN-HNI-00-002</v>
      </c>
      <c r="AI245" s="19" t="str">
        <f>VLOOKUP(AG245,'mã win'!E:F,2,0)</f>
        <v>B</v>
      </c>
      <c r="AJ245" s="19" t="str">
        <f>VLOOKUP(Q245,'mã sp'!A:B,2,0)</f>
        <v>GM500</v>
      </c>
      <c r="AK245" t="str">
        <f>VLOOKUP(AC245,Data!B:G,6,0)</f>
        <v>K25TTM</v>
      </c>
      <c r="AL245" t="str">
        <f t="shared" si="7"/>
        <v>6991 WM+ HNI Xuân Sơn, Sóc Sơn</v>
      </c>
    </row>
    <row r="246" spans="1:38" x14ac:dyDescent="0.25">
      <c r="A246">
        <v>16450</v>
      </c>
      <c r="B246" s="2">
        <v>9106025231</v>
      </c>
      <c r="C246" s="3">
        <v>45934</v>
      </c>
      <c r="D246" s="3">
        <v>45934</v>
      </c>
      <c r="E246" s="4">
        <v>45934.729673414397</v>
      </c>
      <c r="F246" s="2" t="s">
        <v>5089</v>
      </c>
      <c r="G246" s="3"/>
      <c r="H246" t="s">
        <v>3031</v>
      </c>
      <c r="I246" s="2" t="s">
        <v>3032</v>
      </c>
      <c r="J246" t="s">
        <v>3033</v>
      </c>
      <c r="K246" t="s">
        <v>3034</v>
      </c>
      <c r="L246" s="2" t="s">
        <v>3101</v>
      </c>
      <c r="M246" t="s">
        <v>3102</v>
      </c>
      <c r="N246" t="s">
        <v>3103</v>
      </c>
      <c r="O246">
        <v>10</v>
      </c>
      <c r="P246" s="2" t="s">
        <v>3047</v>
      </c>
      <c r="Q246" t="s">
        <v>3048</v>
      </c>
      <c r="R246" s="2" t="s">
        <v>3049</v>
      </c>
      <c r="S246" s="2" t="s">
        <v>3038</v>
      </c>
      <c r="T246">
        <v>60885</v>
      </c>
      <c r="U246">
        <v>1</v>
      </c>
      <c r="V246">
        <v>0</v>
      </c>
      <c r="W246" t="s">
        <v>3102</v>
      </c>
      <c r="X246" t="s">
        <v>3104</v>
      </c>
      <c r="Y246" s="3">
        <v>45934.729670405097</v>
      </c>
      <c r="AA246" t="s">
        <v>3039</v>
      </c>
      <c r="AB246" s="21">
        <v>9106025231</v>
      </c>
      <c r="AC246" s="19" t="str">
        <f>VLOOKUP($B246,Data!$A:$AK,34,0)</f>
        <v>9106025231-00079875</v>
      </c>
      <c r="AD246" s="19">
        <v>79875</v>
      </c>
      <c r="AE246" s="19" t="str">
        <f t="shared" si="6"/>
        <v>00079875</v>
      </c>
      <c r="AF246" s="19" t="str">
        <f>VLOOKUP(AC246,Data!$B:$AK,4,0)</f>
        <v>04/10/2025</v>
      </c>
      <c r="AG246" s="19" t="str">
        <f>VLOOKUP(AC246,Data!B:N,13,0)</f>
        <v>0104918404-009</v>
      </c>
      <c r="AH246" s="19" t="str">
        <f>IF(AG246="0104918404","WIN"&amp;L246,VLOOKUP(AG246,'mã win'!E:J,6,0))</f>
        <v>WIN-DNG-01-009</v>
      </c>
      <c r="AI246" s="19" t="str">
        <f>VLOOKUP(AG246,'mã win'!E:F,2,0)</f>
        <v>N</v>
      </c>
      <c r="AJ246" s="19" t="str">
        <f>VLOOKUP(Q246,'mã sp'!A:B,2,0)</f>
        <v>CC300</v>
      </c>
      <c r="AK246" t="str">
        <f>VLOOKUP(AC246,Data!B:G,6,0)</f>
        <v>K25TTM</v>
      </c>
      <c r="AL246" t="str">
        <f t="shared" si="7"/>
        <v>4475 WM+ DNG 220 Thanh Thủy</v>
      </c>
    </row>
    <row r="247" spans="1:38" x14ac:dyDescent="0.25">
      <c r="A247">
        <v>16451</v>
      </c>
      <c r="B247" s="2">
        <v>9106025231</v>
      </c>
      <c r="C247" s="3">
        <v>45934</v>
      </c>
      <c r="D247" s="3">
        <v>45934</v>
      </c>
      <c r="E247" s="4">
        <v>45934.729673414397</v>
      </c>
      <c r="F247" s="2" t="s">
        <v>5089</v>
      </c>
      <c r="G247" s="3"/>
      <c r="H247" t="s">
        <v>3031</v>
      </c>
      <c r="I247" s="2" t="s">
        <v>3032</v>
      </c>
      <c r="J247" t="s">
        <v>3033</v>
      </c>
      <c r="K247" t="s">
        <v>3034</v>
      </c>
      <c r="L247" s="2" t="s">
        <v>3101</v>
      </c>
      <c r="M247" t="s">
        <v>3102</v>
      </c>
      <c r="N247" t="s">
        <v>3103</v>
      </c>
      <c r="O247">
        <v>20</v>
      </c>
      <c r="P247" s="2" t="s">
        <v>3080</v>
      </c>
      <c r="Q247" t="s">
        <v>3081</v>
      </c>
      <c r="R247" s="2" t="s">
        <v>3082</v>
      </c>
      <c r="S247" s="2" t="s">
        <v>3038</v>
      </c>
      <c r="T247">
        <v>70950</v>
      </c>
      <c r="U247">
        <v>1</v>
      </c>
      <c r="V247">
        <v>0</v>
      </c>
      <c r="W247" t="s">
        <v>3102</v>
      </c>
      <c r="X247" t="s">
        <v>3104</v>
      </c>
      <c r="Y247" s="3">
        <v>45934.729670405097</v>
      </c>
      <c r="AA247" t="s">
        <v>3039</v>
      </c>
      <c r="AB247" s="21">
        <v>9106025231</v>
      </c>
      <c r="AC247" s="19" t="str">
        <f>VLOOKUP($B247,Data!$A:$AK,34,0)</f>
        <v>9106025231-00079875</v>
      </c>
      <c r="AD247" s="19">
        <v>79875</v>
      </c>
      <c r="AE247" s="19" t="str">
        <f t="shared" si="6"/>
        <v>00079875</v>
      </c>
      <c r="AF247" s="19" t="str">
        <f>VLOOKUP(AC247,Data!$B:$AK,4,0)</f>
        <v>04/10/2025</v>
      </c>
      <c r="AG247" s="19" t="str">
        <f>VLOOKUP(AC247,Data!B:N,13,0)</f>
        <v>0104918404-009</v>
      </c>
      <c r="AH247" s="19" t="str">
        <f>IF(AG247="0104918404","WIN"&amp;L247,VLOOKUP(AG247,'mã win'!E:J,6,0))</f>
        <v>WIN-DNG-01-009</v>
      </c>
      <c r="AI247" s="19" t="str">
        <f>VLOOKUP(AG247,'mã win'!E:F,2,0)</f>
        <v>N</v>
      </c>
      <c r="AJ247" s="19" t="str">
        <f>VLOOKUP(Q247,'mã sp'!A:B,2,0)</f>
        <v>CN300</v>
      </c>
      <c r="AK247" t="str">
        <f>VLOOKUP(AC247,Data!B:G,6,0)</f>
        <v>K25TTM</v>
      </c>
      <c r="AL247" t="str">
        <f t="shared" si="7"/>
        <v>4475 WM+ DNG 220 Thanh Thủy</v>
      </c>
    </row>
    <row r="248" spans="1:38" x14ac:dyDescent="0.25">
      <c r="A248">
        <v>16452</v>
      </c>
      <c r="B248" s="2">
        <v>9106025231</v>
      </c>
      <c r="C248" s="3">
        <v>45934</v>
      </c>
      <c r="D248" s="3">
        <v>45934</v>
      </c>
      <c r="E248" s="4">
        <v>45934.729673414397</v>
      </c>
      <c r="F248" s="2" t="s">
        <v>5089</v>
      </c>
      <c r="G248" s="3"/>
      <c r="H248" t="s">
        <v>3031</v>
      </c>
      <c r="I248" s="2" t="s">
        <v>3032</v>
      </c>
      <c r="J248" t="s">
        <v>3033</v>
      </c>
      <c r="K248" t="s">
        <v>3034</v>
      </c>
      <c r="L248" s="2" t="s">
        <v>3101</v>
      </c>
      <c r="M248" t="s">
        <v>3102</v>
      </c>
      <c r="N248" t="s">
        <v>3103</v>
      </c>
      <c r="O248">
        <v>30</v>
      </c>
      <c r="P248" s="2" t="s">
        <v>3054</v>
      </c>
      <c r="Q248" t="s">
        <v>3055</v>
      </c>
      <c r="R248" s="2" t="s">
        <v>3056</v>
      </c>
      <c r="S248" s="2" t="s">
        <v>3038</v>
      </c>
      <c r="T248">
        <v>46000</v>
      </c>
      <c r="U248">
        <v>1</v>
      </c>
      <c r="V248">
        <v>0</v>
      </c>
      <c r="W248" t="s">
        <v>3102</v>
      </c>
      <c r="X248" t="s">
        <v>3104</v>
      </c>
      <c r="Y248" s="3">
        <v>45934.729670405097</v>
      </c>
      <c r="AA248" t="s">
        <v>3039</v>
      </c>
      <c r="AB248" s="21">
        <v>9106025231</v>
      </c>
      <c r="AC248" s="19" t="str">
        <f>VLOOKUP($B248,Data!$A:$AK,34,0)</f>
        <v>9106025231-00079875</v>
      </c>
      <c r="AD248" s="19">
        <v>79875</v>
      </c>
      <c r="AE248" s="19" t="str">
        <f t="shared" si="6"/>
        <v>00079875</v>
      </c>
      <c r="AF248" s="19" t="str">
        <f>VLOOKUP(AC248,Data!$B:$AK,4,0)</f>
        <v>04/10/2025</v>
      </c>
      <c r="AG248" s="19" t="str">
        <f>VLOOKUP(AC248,Data!B:N,13,0)</f>
        <v>0104918404-009</v>
      </c>
      <c r="AH248" s="19" t="str">
        <f>IF(AG248="0104918404","WIN"&amp;L248,VLOOKUP(AG248,'mã win'!E:J,6,0))</f>
        <v>WIN-DNG-01-009</v>
      </c>
      <c r="AI248" s="19" t="str">
        <f>VLOOKUP(AG248,'mã win'!E:F,2,0)</f>
        <v>N</v>
      </c>
      <c r="AJ248" s="19" t="str">
        <f>VLOOKUP(Q248,'mã sp'!A:B,2,0)</f>
        <v>MNH250</v>
      </c>
      <c r="AK248" t="str">
        <f>VLOOKUP(AC248,Data!B:G,6,0)</f>
        <v>K25TTM</v>
      </c>
      <c r="AL248" t="str">
        <f t="shared" si="7"/>
        <v>4475 WM+ DNG 220 Thanh Thủy</v>
      </c>
    </row>
    <row r="249" spans="1:38" x14ac:dyDescent="0.25">
      <c r="A249">
        <v>16453</v>
      </c>
      <c r="B249" s="2">
        <v>9106025241</v>
      </c>
      <c r="C249" s="3">
        <v>45934</v>
      </c>
      <c r="D249" s="3">
        <v>45939</v>
      </c>
      <c r="E249" s="4">
        <v>45934.732746608803</v>
      </c>
      <c r="F249" s="2" t="s">
        <v>5090</v>
      </c>
      <c r="G249" s="3"/>
      <c r="H249" t="s">
        <v>3031</v>
      </c>
      <c r="I249" s="2" t="s">
        <v>3032</v>
      </c>
      <c r="J249" t="s">
        <v>3033</v>
      </c>
      <c r="K249" t="s">
        <v>3034</v>
      </c>
      <c r="L249" s="2" t="s">
        <v>5091</v>
      </c>
      <c r="M249" t="s">
        <v>5092</v>
      </c>
      <c r="N249" t="s">
        <v>5093</v>
      </c>
      <c r="O249">
        <v>10</v>
      </c>
      <c r="P249" s="2" t="s">
        <v>3035</v>
      </c>
      <c r="Q249" t="s">
        <v>4834</v>
      </c>
      <c r="R249" s="2" t="s">
        <v>3037</v>
      </c>
      <c r="S249" s="2" t="s">
        <v>3038</v>
      </c>
      <c r="T249">
        <v>111058</v>
      </c>
      <c r="U249">
        <v>2</v>
      </c>
      <c r="V249">
        <v>0</v>
      </c>
      <c r="W249" t="s">
        <v>5094</v>
      </c>
      <c r="X249" t="s">
        <v>5095</v>
      </c>
      <c r="Y249" s="3">
        <v>45934.732743402797</v>
      </c>
      <c r="Z249" t="s">
        <v>5096</v>
      </c>
      <c r="AA249" t="s">
        <v>3039</v>
      </c>
      <c r="AB249" s="21">
        <v>9106025241</v>
      </c>
      <c r="AC249" s="19" t="str">
        <f>VLOOKUP($B249,Data!$A:$AK,34,0)</f>
        <v>9106025241-00475941</v>
      </c>
      <c r="AD249" s="19">
        <v>475941</v>
      </c>
      <c r="AE249" s="19" t="str">
        <f t="shared" si="6"/>
        <v>00475941</v>
      </c>
      <c r="AF249" s="19" t="str">
        <f>VLOOKUP(AC249,Data!$B:$AK,4,0)</f>
        <v>04/10/2025</v>
      </c>
      <c r="AG249" s="19" t="str">
        <f>VLOOKUP(AC249,Data!B:N,13,0)</f>
        <v>0104918404-002</v>
      </c>
      <c r="AH249" s="19" t="str">
        <f>IF(AG249="0104918404","WIN"&amp;L249,VLOOKUP(AG249,'mã win'!E:J,6,0))</f>
        <v>WIN-HNI-00-002</v>
      </c>
      <c r="AI249" s="19" t="str">
        <f>VLOOKUP(AG249,'mã win'!E:F,2,0)</f>
        <v>B</v>
      </c>
      <c r="AJ249" s="19" t="str">
        <f>VLOOKUP(Q249,'mã sp'!A:B,2,0)</f>
        <v>GM500</v>
      </c>
      <c r="AK249" t="str">
        <f>VLOOKUP(AC249,Data!B:G,6,0)</f>
        <v>K25TTM</v>
      </c>
      <c r="AL249" t="str">
        <f t="shared" si="7"/>
        <v>3857 WM+ HNI TDP 18 Trung Văn (70 Đại Li</v>
      </c>
    </row>
    <row r="250" spans="1:38" x14ac:dyDescent="0.25">
      <c r="A250">
        <v>16454</v>
      </c>
      <c r="B250" s="2">
        <v>9106025265</v>
      </c>
      <c r="C250" s="3">
        <v>45934</v>
      </c>
      <c r="D250" s="3">
        <v>45939</v>
      </c>
      <c r="E250" s="4">
        <v>45934.736002199097</v>
      </c>
      <c r="F250" s="2" t="s">
        <v>5097</v>
      </c>
      <c r="G250" s="3"/>
      <c r="H250" t="s">
        <v>3031</v>
      </c>
      <c r="I250" s="2" t="s">
        <v>3032</v>
      </c>
      <c r="J250" t="s">
        <v>3033</v>
      </c>
      <c r="K250" t="s">
        <v>3034</v>
      </c>
      <c r="L250" s="2" t="s">
        <v>4447</v>
      </c>
      <c r="M250" t="s">
        <v>4448</v>
      </c>
      <c r="N250" t="s">
        <v>4449</v>
      </c>
      <c r="O250">
        <v>10</v>
      </c>
      <c r="P250" s="2" t="s">
        <v>3063</v>
      </c>
      <c r="Q250" t="s">
        <v>4891</v>
      </c>
      <c r="R250" s="2" t="s">
        <v>3065</v>
      </c>
      <c r="S250" s="2" t="s">
        <v>3038</v>
      </c>
      <c r="T250">
        <v>73431</v>
      </c>
      <c r="U250">
        <v>1</v>
      </c>
      <c r="V250">
        <v>0</v>
      </c>
      <c r="W250" t="s">
        <v>4448</v>
      </c>
      <c r="X250" t="s">
        <v>4450</v>
      </c>
      <c r="Y250" s="3">
        <v>45934.735999074102</v>
      </c>
      <c r="AA250" t="s">
        <v>3039</v>
      </c>
      <c r="AB250" s="21">
        <v>9106025265</v>
      </c>
      <c r="AC250" s="19" t="str">
        <f>VLOOKUP($B250,Data!$A:$AK,34,0)</f>
        <v>9106025265-00028536</v>
      </c>
      <c r="AD250" s="19">
        <v>28536</v>
      </c>
      <c r="AE250" s="19" t="str">
        <f t="shared" si="6"/>
        <v>00028536</v>
      </c>
      <c r="AF250" s="19" t="str">
        <f>VLOOKUP(AC250,Data!$B:$AK,4,0)</f>
        <v>04/10/2025</v>
      </c>
      <c r="AG250" s="19" t="str">
        <f>VLOOKUP(AC250,Data!B:N,13,0)</f>
        <v>0104918404-056</v>
      </c>
      <c r="AH250" s="19" t="str">
        <f>IF(AG250="0104918404","WIN"&amp;L250,VLOOKUP(AG250,'mã win'!E:J,6,0))</f>
        <v>WIN-056</v>
      </c>
      <c r="AI250" s="19" t="str">
        <f>VLOOKUP(AG250,'mã win'!E:F,2,0)</f>
        <v>B</v>
      </c>
      <c r="AJ250" s="19" t="str">
        <f>VLOOKUP(Q250,'mã sp'!A:B,2,0)</f>
        <v>CGM300</v>
      </c>
      <c r="AK250" t="str">
        <f>VLOOKUP(AC250,Data!B:G,6,0)</f>
        <v>K25TTM</v>
      </c>
      <c r="AL250" t="str">
        <f t="shared" si="7"/>
        <v>5762 WM+ HYN Liên Nghĩa, Văn Giang</v>
      </c>
    </row>
    <row r="251" spans="1:38" x14ac:dyDescent="0.25">
      <c r="A251">
        <v>16455</v>
      </c>
      <c r="B251" s="2">
        <v>9106025294</v>
      </c>
      <c r="C251" s="3">
        <v>45934</v>
      </c>
      <c r="D251" s="3">
        <v>45934</v>
      </c>
      <c r="E251" s="4">
        <v>45934.7488316319</v>
      </c>
      <c r="F251" s="2" t="s">
        <v>5098</v>
      </c>
      <c r="G251" s="3"/>
      <c r="H251" t="s">
        <v>3031</v>
      </c>
      <c r="I251" s="2" t="s">
        <v>3032</v>
      </c>
      <c r="J251" t="s">
        <v>3033</v>
      </c>
      <c r="K251" t="s">
        <v>3034</v>
      </c>
      <c r="L251" s="2" t="s">
        <v>3743</v>
      </c>
      <c r="M251" t="s">
        <v>3744</v>
      </c>
      <c r="N251" t="s">
        <v>3745</v>
      </c>
      <c r="O251">
        <v>10</v>
      </c>
      <c r="P251" s="2" t="s">
        <v>3080</v>
      </c>
      <c r="Q251" t="s">
        <v>3081</v>
      </c>
      <c r="R251" s="2" t="s">
        <v>3082</v>
      </c>
      <c r="S251" s="2" t="s">
        <v>3038</v>
      </c>
      <c r="T251">
        <v>70950</v>
      </c>
      <c r="U251">
        <v>1</v>
      </c>
      <c r="V251">
        <v>0</v>
      </c>
      <c r="W251" t="s">
        <v>3744</v>
      </c>
      <c r="Y251" s="3">
        <v>45934.748828472199</v>
      </c>
      <c r="AA251" t="s">
        <v>3039</v>
      </c>
      <c r="AB251" s="21">
        <v>9106025294</v>
      </c>
      <c r="AC251" s="19" t="str">
        <f>VLOOKUP($B251,Data!$A:$AK,34,0)</f>
        <v>9106025294-00010047</v>
      </c>
      <c r="AD251" s="19">
        <v>10047</v>
      </c>
      <c r="AE251" s="19" t="str">
        <f t="shared" si="6"/>
        <v>00010047</v>
      </c>
      <c r="AF251" s="19" t="str">
        <f>VLOOKUP(AC251,Data!$B:$AK,4,0)</f>
        <v>04/10/2025</v>
      </c>
      <c r="AG251" s="19" t="str">
        <f>VLOOKUP(AC251,Data!B:N,13,0)</f>
        <v>0104918404-028</v>
      </c>
      <c r="AH251" s="19" t="str">
        <f>IF(AG251="0104918404","WIN"&amp;L251,VLOOKUP(AG251,'mã win'!E:J,6,0))</f>
        <v>WIN-028</v>
      </c>
      <c r="AI251" s="19" t="str">
        <f>VLOOKUP(AG251,'mã win'!E:F,2,0)</f>
        <v>N</v>
      </c>
      <c r="AJ251" s="19" t="str">
        <f>VLOOKUP(Q251,'mã sp'!A:B,2,0)</f>
        <v>CN300</v>
      </c>
      <c r="AK251" t="str">
        <f>VLOOKUP(AC251,Data!B:G,6,0)</f>
        <v>K25TTM</v>
      </c>
      <c r="AL251" t="str">
        <f t="shared" si="7"/>
        <v>5902 WM+ KHA 155 đường A2 Phước Hải</v>
      </c>
    </row>
    <row r="252" spans="1:38" x14ac:dyDescent="0.25">
      <c r="A252">
        <v>16456</v>
      </c>
      <c r="B252" s="2">
        <v>9106025294</v>
      </c>
      <c r="C252" s="3">
        <v>45934</v>
      </c>
      <c r="D252" s="3">
        <v>45934</v>
      </c>
      <c r="E252" s="4">
        <v>45934.7488316319</v>
      </c>
      <c r="F252" s="2" t="s">
        <v>5098</v>
      </c>
      <c r="G252" s="3"/>
      <c r="H252" t="s">
        <v>3031</v>
      </c>
      <c r="I252" s="2" t="s">
        <v>3032</v>
      </c>
      <c r="J252" t="s">
        <v>3033</v>
      </c>
      <c r="K252" t="s">
        <v>3034</v>
      </c>
      <c r="L252" s="2" t="s">
        <v>3743</v>
      </c>
      <c r="M252" t="s">
        <v>3744</v>
      </c>
      <c r="N252" t="s">
        <v>3745</v>
      </c>
      <c r="O252">
        <v>20</v>
      </c>
      <c r="P252" s="2" t="s">
        <v>3043</v>
      </c>
      <c r="Q252" t="s">
        <v>3044</v>
      </c>
      <c r="R252" s="2" t="s">
        <v>3045</v>
      </c>
      <c r="S252" s="2" t="s">
        <v>3038</v>
      </c>
      <c r="T252">
        <v>41150</v>
      </c>
      <c r="U252">
        <v>2</v>
      </c>
      <c r="V252">
        <v>0</v>
      </c>
      <c r="W252" t="s">
        <v>3744</v>
      </c>
      <c r="Y252" s="3">
        <v>45934.748828472199</v>
      </c>
      <c r="AA252" t="s">
        <v>3039</v>
      </c>
      <c r="AB252" s="21">
        <v>9106025294</v>
      </c>
      <c r="AC252" s="19" t="str">
        <f>VLOOKUP($B252,Data!$A:$AK,34,0)</f>
        <v>9106025294-00010047</v>
      </c>
      <c r="AD252" s="19">
        <v>10047</v>
      </c>
      <c r="AE252" s="19" t="str">
        <f t="shared" si="6"/>
        <v>00010047</v>
      </c>
      <c r="AF252" s="19" t="str">
        <f>VLOOKUP(AC252,Data!$B:$AK,4,0)</f>
        <v>04/10/2025</v>
      </c>
      <c r="AG252" s="19" t="str">
        <f>VLOOKUP(AC252,Data!B:N,13,0)</f>
        <v>0104918404-028</v>
      </c>
      <c r="AH252" s="19" t="str">
        <f>IF(AG252="0104918404","WIN"&amp;L252,VLOOKUP(AG252,'mã win'!E:J,6,0))</f>
        <v>WIN-028</v>
      </c>
      <c r="AI252" s="19" t="str">
        <f>VLOOKUP(AG252,'mã win'!E:F,2,0)</f>
        <v>N</v>
      </c>
      <c r="AJ252" s="19" t="str">
        <f>VLOOKUP(Q252,'mã sp'!A:B,2,0)</f>
        <v>GTLX250G</v>
      </c>
      <c r="AK252" t="str">
        <f>VLOOKUP(AC252,Data!B:G,6,0)</f>
        <v>K25TTM</v>
      </c>
      <c r="AL252" t="str">
        <f t="shared" si="7"/>
        <v>5902 WM+ KHA 155 đường A2 Phước Hải</v>
      </c>
    </row>
    <row r="253" spans="1:38" x14ac:dyDescent="0.25">
      <c r="A253">
        <v>16457</v>
      </c>
      <c r="B253" s="2">
        <v>9106025375</v>
      </c>
      <c r="C253" s="3">
        <v>45934</v>
      </c>
      <c r="D253" s="3">
        <v>45934</v>
      </c>
      <c r="E253" s="4">
        <v>45934.757715856504</v>
      </c>
      <c r="F253" s="2" t="s">
        <v>5099</v>
      </c>
      <c r="G253" s="3"/>
      <c r="H253" t="s">
        <v>3031</v>
      </c>
      <c r="I253" s="2" t="s">
        <v>3032</v>
      </c>
      <c r="J253" t="s">
        <v>3033</v>
      </c>
      <c r="K253" t="s">
        <v>3034</v>
      </c>
      <c r="L253" s="2" t="s">
        <v>3630</v>
      </c>
      <c r="M253" t="s">
        <v>3631</v>
      </c>
      <c r="N253" t="s">
        <v>3632</v>
      </c>
      <c r="O253">
        <v>10</v>
      </c>
      <c r="P253" s="2" t="s">
        <v>3043</v>
      </c>
      <c r="Q253" t="s">
        <v>3044</v>
      </c>
      <c r="R253" s="2" t="s">
        <v>3045</v>
      </c>
      <c r="S253" s="2" t="s">
        <v>3038</v>
      </c>
      <c r="T253">
        <v>41150</v>
      </c>
      <c r="U253">
        <v>1</v>
      </c>
      <c r="V253">
        <v>0</v>
      </c>
      <c r="W253" t="s">
        <v>3633</v>
      </c>
      <c r="X253" t="s">
        <v>3634</v>
      </c>
      <c r="Y253" s="3">
        <v>45934.757712418999</v>
      </c>
      <c r="Z253" t="s">
        <v>5100</v>
      </c>
      <c r="AA253" t="s">
        <v>3039</v>
      </c>
      <c r="AB253" s="21">
        <v>9106025375</v>
      </c>
      <c r="AC253" s="19" t="str">
        <f>VLOOKUP($B253,Data!$A:$AK,34,0)</f>
        <v>9106025375-00475986</v>
      </c>
      <c r="AD253" s="19">
        <v>475986</v>
      </c>
      <c r="AE253" s="19" t="str">
        <f t="shared" si="6"/>
        <v>00475986</v>
      </c>
      <c r="AF253" s="19" t="str">
        <f>VLOOKUP(AC253,Data!$B:$AK,4,0)</f>
        <v>04/10/2025</v>
      </c>
      <c r="AG253" s="19" t="str">
        <f>VLOOKUP(AC253,Data!B:N,13,0)</f>
        <v>0104918404-002</v>
      </c>
      <c r="AH253" s="19" t="str">
        <f>IF(AG253="0104918404","WIN"&amp;L253,VLOOKUP(AG253,'mã win'!E:J,6,0))</f>
        <v>WIN-HNI-00-002</v>
      </c>
      <c r="AI253" s="19" t="str">
        <f>VLOOKUP(AG253,'mã win'!E:F,2,0)</f>
        <v>B</v>
      </c>
      <c r="AJ253" s="19" t="str">
        <f>VLOOKUP(Q253,'mã sp'!A:B,2,0)</f>
        <v>GTLX250G</v>
      </c>
      <c r="AK253" t="str">
        <f>VLOOKUP(AC253,Data!B:G,6,0)</f>
        <v>K25TTM</v>
      </c>
      <c r="AL253" t="str">
        <f t="shared" si="7"/>
        <v>5669 WM+ HNI 15 Xóm Chợ Yêm, Sóc Sơn</v>
      </c>
    </row>
    <row r="254" spans="1:38" x14ac:dyDescent="0.25">
      <c r="A254">
        <v>16458</v>
      </c>
      <c r="B254" s="2">
        <v>9106025375</v>
      </c>
      <c r="C254" s="3">
        <v>45934</v>
      </c>
      <c r="D254" s="3">
        <v>45934</v>
      </c>
      <c r="E254" s="4">
        <v>45934.757715856504</v>
      </c>
      <c r="F254" s="2" t="s">
        <v>5099</v>
      </c>
      <c r="G254" s="3"/>
      <c r="H254" t="s">
        <v>3031</v>
      </c>
      <c r="I254" s="2" t="s">
        <v>3032</v>
      </c>
      <c r="J254" t="s">
        <v>3033</v>
      </c>
      <c r="K254" t="s">
        <v>3034</v>
      </c>
      <c r="L254" s="2" t="s">
        <v>3630</v>
      </c>
      <c r="M254" t="s">
        <v>3631</v>
      </c>
      <c r="N254" t="s">
        <v>3632</v>
      </c>
      <c r="O254">
        <v>20</v>
      </c>
      <c r="P254" s="2" t="s">
        <v>3054</v>
      </c>
      <c r="Q254" t="s">
        <v>3055</v>
      </c>
      <c r="R254" s="2" t="s">
        <v>3056</v>
      </c>
      <c r="S254" s="2" t="s">
        <v>3038</v>
      </c>
      <c r="T254">
        <v>46000</v>
      </c>
      <c r="U254">
        <v>1</v>
      </c>
      <c r="V254">
        <v>0</v>
      </c>
      <c r="W254" t="s">
        <v>3633</v>
      </c>
      <c r="X254" t="s">
        <v>3634</v>
      </c>
      <c r="Y254" s="3">
        <v>45934.757712418999</v>
      </c>
      <c r="Z254" t="s">
        <v>5100</v>
      </c>
      <c r="AA254" t="s">
        <v>3039</v>
      </c>
      <c r="AB254" s="21">
        <v>9106025375</v>
      </c>
      <c r="AC254" s="19" t="str">
        <f>VLOOKUP($B254,Data!$A:$AK,34,0)</f>
        <v>9106025375-00475986</v>
      </c>
      <c r="AD254" s="19">
        <v>475986</v>
      </c>
      <c r="AE254" s="19" t="str">
        <f t="shared" si="6"/>
        <v>00475986</v>
      </c>
      <c r="AF254" s="19" t="str">
        <f>VLOOKUP(AC254,Data!$B:$AK,4,0)</f>
        <v>04/10/2025</v>
      </c>
      <c r="AG254" s="19" t="str">
        <f>VLOOKUP(AC254,Data!B:N,13,0)</f>
        <v>0104918404-002</v>
      </c>
      <c r="AH254" s="19" t="str">
        <f>IF(AG254="0104918404","WIN"&amp;L254,VLOOKUP(AG254,'mã win'!E:J,6,0))</f>
        <v>WIN-HNI-00-002</v>
      </c>
      <c r="AI254" s="19" t="str">
        <f>VLOOKUP(AG254,'mã win'!E:F,2,0)</f>
        <v>B</v>
      </c>
      <c r="AJ254" s="19" t="str">
        <f>VLOOKUP(Q254,'mã sp'!A:B,2,0)</f>
        <v>MNH250</v>
      </c>
      <c r="AK254" t="str">
        <f>VLOOKUP(AC254,Data!B:G,6,0)</f>
        <v>K25TTM</v>
      </c>
      <c r="AL254" t="str">
        <f t="shared" si="7"/>
        <v>5669 WM+ HNI 15 Xóm Chợ Yêm, Sóc Sơn</v>
      </c>
    </row>
    <row r="255" spans="1:38" x14ac:dyDescent="0.25">
      <c r="A255">
        <v>16459</v>
      </c>
      <c r="B255" s="2">
        <v>9106025376</v>
      </c>
      <c r="C255" s="3">
        <v>45934</v>
      </c>
      <c r="D255" s="3">
        <v>45939</v>
      </c>
      <c r="E255" s="4">
        <v>45934.758393830998</v>
      </c>
      <c r="F255" s="2" t="s">
        <v>5101</v>
      </c>
      <c r="G255" s="3"/>
      <c r="H255" t="s">
        <v>3031</v>
      </c>
      <c r="I255" s="2" t="s">
        <v>3032</v>
      </c>
      <c r="J255" t="s">
        <v>3033</v>
      </c>
      <c r="K255" t="s">
        <v>3034</v>
      </c>
      <c r="L255" s="2" t="s">
        <v>4131</v>
      </c>
      <c r="M255" t="s">
        <v>4132</v>
      </c>
      <c r="N255" t="s">
        <v>4133</v>
      </c>
      <c r="O255">
        <v>10</v>
      </c>
      <c r="P255" s="2" t="s">
        <v>3035</v>
      </c>
      <c r="Q255" t="s">
        <v>4834</v>
      </c>
      <c r="R255" s="2" t="s">
        <v>3037</v>
      </c>
      <c r="S255" s="2" t="s">
        <v>3038</v>
      </c>
      <c r="T255">
        <v>111058</v>
      </c>
      <c r="U255">
        <v>2</v>
      </c>
      <c r="V255">
        <v>0</v>
      </c>
      <c r="W255" t="s">
        <v>4132</v>
      </c>
      <c r="X255" t="s">
        <v>4134</v>
      </c>
      <c r="Y255" s="3">
        <v>45934.758390277799</v>
      </c>
      <c r="AA255" t="s">
        <v>3039</v>
      </c>
      <c r="AB255" s="21">
        <v>9106025376</v>
      </c>
      <c r="AC255" s="19" t="str">
        <f>VLOOKUP($B255,Data!$A:$AK,34,0)</f>
        <v>9106025376-00018530</v>
      </c>
      <c r="AD255" s="19">
        <v>18530</v>
      </c>
      <c r="AE255" s="19" t="str">
        <f t="shared" si="6"/>
        <v>00018530</v>
      </c>
      <c r="AF255" s="19" t="str">
        <f>VLOOKUP(AC255,Data!$B:$AK,4,0)</f>
        <v>04/10/2025</v>
      </c>
      <c r="AG255" s="19" t="str">
        <f>VLOOKUP(AC255,Data!B:N,13,0)</f>
        <v>0104918404-031</v>
      </c>
      <c r="AH255" s="19" t="str">
        <f>IF(AG255="0104918404","WIN"&amp;L255,VLOOKUP(AG255,'mã win'!E:J,6,0))</f>
        <v>WIN-031</v>
      </c>
      <c r="AI255" s="19" t="str">
        <f>VLOOKUP(AG255,'mã win'!E:F,2,0)</f>
        <v>B</v>
      </c>
      <c r="AJ255" s="19" t="str">
        <f>VLOOKUP(Q255,'mã sp'!A:B,2,0)</f>
        <v>GM500</v>
      </c>
      <c r="AK255" t="str">
        <f>VLOOKUP(AC255,Data!B:G,6,0)</f>
        <v>K25TTM</v>
      </c>
      <c r="AL255" t="str">
        <f t="shared" si="7"/>
        <v>3495 WM+ BNH 8-10 Ngõ 2 Minh Khai</v>
      </c>
    </row>
    <row r="256" spans="1:38" x14ac:dyDescent="0.25">
      <c r="A256">
        <v>16460</v>
      </c>
      <c r="B256" s="2">
        <v>9106025402</v>
      </c>
      <c r="C256" s="3">
        <v>45934</v>
      </c>
      <c r="D256" s="3">
        <v>45934</v>
      </c>
      <c r="E256" s="4">
        <v>45934.760648958298</v>
      </c>
      <c r="F256" s="2" t="s">
        <v>5102</v>
      </c>
      <c r="G256" s="3"/>
      <c r="H256" t="s">
        <v>3031</v>
      </c>
      <c r="I256" s="2" t="s">
        <v>3032</v>
      </c>
      <c r="J256" t="s">
        <v>3033</v>
      </c>
      <c r="K256" t="s">
        <v>3034</v>
      </c>
      <c r="L256" s="2" t="s">
        <v>3323</v>
      </c>
      <c r="M256" t="s">
        <v>3324</v>
      </c>
      <c r="N256" t="s">
        <v>3325</v>
      </c>
      <c r="O256">
        <v>10</v>
      </c>
      <c r="P256" s="2" t="s">
        <v>3072</v>
      </c>
      <c r="Q256" t="s">
        <v>3073</v>
      </c>
      <c r="R256" s="2" t="s">
        <v>3074</v>
      </c>
      <c r="S256" s="2" t="s">
        <v>3038</v>
      </c>
      <c r="T256">
        <v>49500</v>
      </c>
      <c r="U256">
        <v>1</v>
      </c>
      <c r="V256">
        <v>0</v>
      </c>
      <c r="W256" t="s">
        <v>3324</v>
      </c>
      <c r="X256" t="s">
        <v>3326</v>
      </c>
      <c r="Y256" s="3">
        <v>45934.760645486102</v>
      </c>
      <c r="AA256" t="s">
        <v>3039</v>
      </c>
      <c r="AB256" s="21">
        <v>9106025402</v>
      </c>
      <c r="AC256" s="19" t="str">
        <f>VLOOKUP($B256,Data!$A:$AK,34,0)</f>
        <v>9106025402-00004719</v>
      </c>
      <c r="AD256" s="19">
        <v>4719</v>
      </c>
      <c r="AE256" s="19" t="str">
        <f t="shared" si="6"/>
        <v>00004719</v>
      </c>
      <c r="AF256" s="19" t="str">
        <f>VLOOKUP(AC256,Data!$B:$AK,4,0)</f>
        <v>04/10/2025</v>
      </c>
      <c r="AG256" s="19" t="str">
        <f>VLOOKUP(AC256,Data!B:N,13,0)</f>
        <v>0104918404-041</v>
      </c>
      <c r="AH256" s="19" t="str">
        <f>IF(AG256="0104918404","WIN"&amp;L256,VLOOKUP(AG256,'mã win'!E:J,6,0))</f>
        <v>WIN-041</v>
      </c>
      <c r="AI256" s="19" t="str">
        <f>VLOOKUP(AG256,'mã win'!E:F,2,0)</f>
        <v>N</v>
      </c>
      <c r="AJ256" s="19" t="str">
        <f>VLOOKUP(Q256,'mã sp'!A:B,2,0)</f>
        <v>GL250</v>
      </c>
      <c r="AK256" t="str">
        <f>VLOOKUP(AC256,Data!B:G,6,0)</f>
        <v>K25TTM</v>
      </c>
      <c r="AL256" t="str">
        <f t="shared" si="7"/>
        <v>4860 WM+ LAN 10-11-12 Trương Định</v>
      </c>
    </row>
    <row r="257" spans="1:38" x14ac:dyDescent="0.25">
      <c r="A257">
        <v>16461</v>
      </c>
      <c r="B257" s="2">
        <v>9106025402</v>
      </c>
      <c r="C257" s="3">
        <v>45934</v>
      </c>
      <c r="D257" s="3">
        <v>45934</v>
      </c>
      <c r="E257" s="4">
        <v>45934.760648958298</v>
      </c>
      <c r="F257" s="2" t="s">
        <v>5102</v>
      </c>
      <c r="G257" s="3"/>
      <c r="H257" t="s">
        <v>3031</v>
      </c>
      <c r="I257" s="2" t="s">
        <v>3032</v>
      </c>
      <c r="J257" t="s">
        <v>3033</v>
      </c>
      <c r="K257" t="s">
        <v>3034</v>
      </c>
      <c r="L257" s="2" t="s">
        <v>3323</v>
      </c>
      <c r="M257" t="s">
        <v>3324</v>
      </c>
      <c r="N257" t="s">
        <v>3325</v>
      </c>
      <c r="O257">
        <v>20</v>
      </c>
      <c r="P257" s="2" t="s">
        <v>3047</v>
      </c>
      <c r="Q257" t="s">
        <v>3048</v>
      </c>
      <c r="R257" s="2" t="s">
        <v>3049</v>
      </c>
      <c r="S257" s="2" t="s">
        <v>3038</v>
      </c>
      <c r="T257">
        <v>60885</v>
      </c>
      <c r="U257">
        <v>1</v>
      </c>
      <c r="V257">
        <v>0</v>
      </c>
      <c r="W257" t="s">
        <v>3324</v>
      </c>
      <c r="X257" t="s">
        <v>3326</v>
      </c>
      <c r="Y257" s="3">
        <v>45934.760645486102</v>
      </c>
      <c r="AA257" t="s">
        <v>3039</v>
      </c>
      <c r="AB257" s="21">
        <v>9106025402</v>
      </c>
      <c r="AC257" s="19" t="str">
        <f>VLOOKUP($B257,Data!$A:$AK,34,0)</f>
        <v>9106025402-00004719</v>
      </c>
      <c r="AD257" s="19">
        <v>4719</v>
      </c>
      <c r="AE257" s="19" t="str">
        <f t="shared" si="6"/>
        <v>00004719</v>
      </c>
      <c r="AF257" s="19" t="str">
        <f>VLOOKUP(AC257,Data!$B:$AK,4,0)</f>
        <v>04/10/2025</v>
      </c>
      <c r="AG257" s="19" t="str">
        <f>VLOOKUP(AC257,Data!B:N,13,0)</f>
        <v>0104918404-041</v>
      </c>
      <c r="AH257" s="19" t="str">
        <f>IF(AG257="0104918404","WIN"&amp;L257,VLOOKUP(AG257,'mã win'!E:J,6,0))</f>
        <v>WIN-041</v>
      </c>
      <c r="AI257" s="19" t="str">
        <f>VLOOKUP(AG257,'mã win'!E:F,2,0)</f>
        <v>N</v>
      </c>
      <c r="AJ257" s="19" t="str">
        <f>VLOOKUP(Q257,'mã sp'!A:B,2,0)</f>
        <v>CC300</v>
      </c>
      <c r="AK257" t="str">
        <f>VLOOKUP(AC257,Data!B:G,6,0)</f>
        <v>K25TTM</v>
      </c>
      <c r="AL257" t="str">
        <f t="shared" si="7"/>
        <v>4860 WM+ LAN 10-11-12 Trương Định</v>
      </c>
    </row>
    <row r="258" spans="1:38" x14ac:dyDescent="0.25">
      <c r="A258">
        <v>16462</v>
      </c>
      <c r="B258" s="2">
        <v>9106025420</v>
      </c>
      <c r="C258" s="3">
        <v>45934</v>
      </c>
      <c r="D258" s="3">
        <v>45937</v>
      </c>
      <c r="E258" s="4">
        <v>45934.764561261603</v>
      </c>
      <c r="F258" s="2" t="s">
        <v>5103</v>
      </c>
      <c r="G258" s="3"/>
      <c r="H258" t="s">
        <v>3031</v>
      </c>
      <c r="I258" s="2" t="s">
        <v>3032</v>
      </c>
      <c r="J258" t="s">
        <v>3033</v>
      </c>
      <c r="K258" t="s">
        <v>3034</v>
      </c>
      <c r="L258" s="2" t="s">
        <v>3076</v>
      </c>
      <c r="M258" t="s">
        <v>3077</v>
      </c>
      <c r="N258" t="s">
        <v>3078</v>
      </c>
      <c r="O258">
        <v>10</v>
      </c>
      <c r="P258" s="2" t="s">
        <v>3043</v>
      </c>
      <c r="Q258" t="s">
        <v>3044</v>
      </c>
      <c r="R258" s="2" t="s">
        <v>3045</v>
      </c>
      <c r="S258" s="2" t="s">
        <v>3038</v>
      </c>
      <c r="T258">
        <v>41150</v>
      </c>
      <c r="U258">
        <v>4</v>
      </c>
      <c r="V258">
        <v>0</v>
      </c>
      <c r="W258" t="s">
        <v>3079</v>
      </c>
      <c r="Y258" s="3">
        <v>45934.764558645802</v>
      </c>
      <c r="AA258" t="s">
        <v>3039</v>
      </c>
      <c r="AB258" s="21">
        <v>9106025420</v>
      </c>
      <c r="AC258" s="19" t="str">
        <f>VLOOKUP($B258,Data!$A:$AK,34,0)</f>
        <v>9106025420-00079888</v>
      </c>
      <c r="AD258" s="19">
        <v>79888</v>
      </c>
      <c r="AE258" s="19" t="str">
        <f t="shared" si="6"/>
        <v>00079888</v>
      </c>
      <c r="AF258" s="19" t="str">
        <f>VLOOKUP(AC258,Data!$B:$AK,4,0)</f>
        <v>04/10/2025</v>
      </c>
      <c r="AG258" s="19" t="str">
        <f>VLOOKUP(AC258,Data!B:N,13,0)</f>
        <v>0104918404-009</v>
      </c>
      <c r="AH258" s="19" t="str">
        <f>IF(AG258="0104918404","WIN"&amp;L258,VLOOKUP(AG258,'mã win'!E:J,6,0))</f>
        <v>WIN-DNG-01-009</v>
      </c>
      <c r="AI258" s="19" t="str">
        <f>VLOOKUP(AG258,'mã win'!E:F,2,0)</f>
        <v>N</v>
      </c>
      <c r="AJ258" s="19" t="str">
        <f>VLOOKUP(Q258,'mã sp'!A:B,2,0)</f>
        <v>GTLX250G</v>
      </c>
      <c r="AK258" t="str">
        <f>VLOOKUP(AC258,Data!B:G,6,0)</f>
        <v>K25TTM</v>
      </c>
      <c r="AL258" t="str">
        <f t="shared" si="7"/>
        <v>3739 WIN DNG 76B-76C Bà Huyện Thanh Quan</v>
      </c>
    </row>
    <row r="259" spans="1:38" x14ac:dyDescent="0.25">
      <c r="A259">
        <v>16463</v>
      </c>
      <c r="B259" s="2">
        <v>9106025420</v>
      </c>
      <c r="C259" s="3">
        <v>45934</v>
      </c>
      <c r="D259" s="3">
        <v>45937</v>
      </c>
      <c r="E259" s="4">
        <v>45934.764561261603</v>
      </c>
      <c r="F259" s="2" t="s">
        <v>5103</v>
      </c>
      <c r="G259" s="3"/>
      <c r="H259" t="s">
        <v>3031</v>
      </c>
      <c r="I259" s="2" t="s">
        <v>3032</v>
      </c>
      <c r="J259" t="s">
        <v>3033</v>
      </c>
      <c r="K259" t="s">
        <v>3034</v>
      </c>
      <c r="L259" s="2" t="s">
        <v>3076</v>
      </c>
      <c r="M259" t="s">
        <v>3077</v>
      </c>
      <c r="N259" t="s">
        <v>3078</v>
      </c>
      <c r="O259">
        <v>20</v>
      </c>
      <c r="P259" s="2" t="s">
        <v>3080</v>
      </c>
      <c r="Q259" t="s">
        <v>3081</v>
      </c>
      <c r="R259" s="2" t="s">
        <v>3082</v>
      </c>
      <c r="S259" s="2" t="s">
        <v>3038</v>
      </c>
      <c r="T259">
        <v>70950</v>
      </c>
      <c r="U259">
        <v>1</v>
      </c>
      <c r="V259">
        <v>0</v>
      </c>
      <c r="W259" t="s">
        <v>3079</v>
      </c>
      <c r="Y259" s="3">
        <v>45934.764558645802</v>
      </c>
      <c r="AA259" t="s">
        <v>3039</v>
      </c>
      <c r="AB259" s="21">
        <v>9106025420</v>
      </c>
      <c r="AC259" s="19" t="str">
        <f>VLOOKUP($B259,Data!$A:$AK,34,0)</f>
        <v>9106025420-00079888</v>
      </c>
      <c r="AD259" s="19">
        <v>79888</v>
      </c>
      <c r="AE259" s="19" t="str">
        <f t="shared" ref="AE259:AE322" si="8">TEXT(AD259,"00000000")</f>
        <v>00079888</v>
      </c>
      <c r="AF259" s="19" t="str">
        <f>VLOOKUP(AC259,Data!$B:$AK,4,0)</f>
        <v>04/10/2025</v>
      </c>
      <c r="AG259" s="19" t="str">
        <f>VLOOKUP(AC259,Data!B:N,13,0)</f>
        <v>0104918404-009</v>
      </c>
      <c r="AH259" s="19" t="str">
        <f>IF(AG259="0104918404","WIN"&amp;L259,VLOOKUP(AG259,'mã win'!E:J,6,0))</f>
        <v>WIN-DNG-01-009</v>
      </c>
      <c r="AI259" s="19" t="str">
        <f>VLOOKUP(AG259,'mã win'!E:F,2,0)</f>
        <v>N</v>
      </c>
      <c r="AJ259" s="19" t="str">
        <f>VLOOKUP(Q259,'mã sp'!A:B,2,0)</f>
        <v>CN300</v>
      </c>
      <c r="AK259" t="str">
        <f>VLOOKUP(AC259,Data!B:G,6,0)</f>
        <v>K25TTM</v>
      </c>
      <c r="AL259" t="str">
        <f t="shared" ref="AL259:AL322" si="9">L259&amp;" "&amp;M259</f>
        <v>3739 WIN DNG 76B-76C Bà Huyện Thanh Quan</v>
      </c>
    </row>
    <row r="260" spans="1:38" x14ac:dyDescent="0.25">
      <c r="A260">
        <v>16464</v>
      </c>
      <c r="B260" s="2">
        <v>9106025420</v>
      </c>
      <c r="C260" s="3">
        <v>45934</v>
      </c>
      <c r="D260" s="3">
        <v>45937</v>
      </c>
      <c r="E260" s="4">
        <v>45934.764561261603</v>
      </c>
      <c r="F260" s="2" t="s">
        <v>5103</v>
      </c>
      <c r="G260" s="3"/>
      <c r="H260" t="s">
        <v>3031</v>
      </c>
      <c r="I260" s="2" t="s">
        <v>3032</v>
      </c>
      <c r="J260" t="s">
        <v>3033</v>
      </c>
      <c r="K260" t="s">
        <v>3034</v>
      </c>
      <c r="L260" s="2" t="s">
        <v>3076</v>
      </c>
      <c r="M260" t="s">
        <v>3077</v>
      </c>
      <c r="N260" t="s">
        <v>3078</v>
      </c>
      <c r="O260">
        <v>30</v>
      </c>
      <c r="P260" s="2" t="s">
        <v>3035</v>
      </c>
      <c r="Q260" t="s">
        <v>4834</v>
      </c>
      <c r="R260" s="2" t="s">
        <v>3037</v>
      </c>
      <c r="S260" s="2" t="s">
        <v>3038</v>
      </c>
      <c r="T260">
        <v>111058</v>
      </c>
      <c r="U260">
        <v>2</v>
      </c>
      <c r="V260">
        <v>0</v>
      </c>
      <c r="W260" t="s">
        <v>3079</v>
      </c>
      <c r="Y260" s="3">
        <v>45934.764558645802</v>
      </c>
      <c r="AA260" t="s">
        <v>3039</v>
      </c>
      <c r="AB260" s="21">
        <v>9106025420</v>
      </c>
      <c r="AC260" s="19" t="str">
        <f>VLOOKUP($B260,Data!$A:$AK,34,0)</f>
        <v>9106025420-00079888</v>
      </c>
      <c r="AD260" s="19">
        <v>79888</v>
      </c>
      <c r="AE260" s="19" t="str">
        <f t="shared" si="8"/>
        <v>00079888</v>
      </c>
      <c r="AF260" s="19" t="str">
        <f>VLOOKUP(AC260,Data!$B:$AK,4,0)</f>
        <v>04/10/2025</v>
      </c>
      <c r="AG260" s="19" t="str">
        <f>VLOOKUP(AC260,Data!B:N,13,0)</f>
        <v>0104918404-009</v>
      </c>
      <c r="AH260" s="19" t="str">
        <f>IF(AG260="0104918404","WIN"&amp;L260,VLOOKUP(AG260,'mã win'!E:J,6,0))</f>
        <v>WIN-DNG-01-009</v>
      </c>
      <c r="AI260" s="19" t="str">
        <f>VLOOKUP(AG260,'mã win'!E:F,2,0)</f>
        <v>N</v>
      </c>
      <c r="AJ260" s="19" t="str">
        <f>VLOOKUP(Q260,'mã sp'!A:B,2,0)</f>
        <v>GM500</v>
      </c>
      <c r="AK260" t="str">
        <f>VLOOKUP(AC260,Data!B:G,6,0)</f>
        <v>K25TTM</v>
      </c>
      <c r="AL260" t="str">
        <f t="shared" si="9"/>
        <v>3739 WIN DNG 76B-76C Bà Huyện Thanh Quan</v>
      </c>
    </row>
    <row r="261" spans="1:38" x14ac:dyDescent="0.25">
      <c r="A261">
        <v>16469</v>
      </c>
      <c r="B261" s="2">
        <v>9106025447</v>
      </c>
      <c r="C261" s="3">
        <v>45934</v>
      </c>
      <c r="D261" s="3">
        <v>45934</v>
      </c>
      <c r="E261" s="4">
        <v>45934.766754710603</v>
      </c>
      <c r="F261" s="2" t="s">
        <v>5104</v>
      </c>
      <c r="G261" s="3"/>
      <c r="H261" t="s">
        <v>3031</v>
      </c>
      <c r="I261" s="2" t="s">
        <v>3032</v>
      </c>
      <c r="J261" t="s">
        <v>3033</v>
      </c>
      <c r="K261" t="s">
        <v>3034</v>
      </c>
      <c r="L261" s="2" t="s">
        <v>3555</v>
      </c>
      <c r="M261" t="s">
        <v>3556</v>
      </c>
      <c r="N261" t="s">
        <v>3557</v>
      </c>
      <c r="O261">
        <v>10</v>
      </c>
      <c r="P261" s="2" t="s">
        <v>3072</v>
      </c>
      <c r="Q261" t="s">
        <v>3073</v>
      </c>
      <c r="R261" s="2" t="s">
        <v>3074</v>
      </c>
      <c r="S261" s="2" t="s">
        <v>3038</v>
      </c>
      <c r="T261">
        <v>49500</v>
      </c>
      <c r="U261">
        <v>1</v>
      </c>
      <c r="V261">
        <v>0</v>
      </c>
      <c r="W261" t="s">
        <v>3556</v>
      </c>
      <c r="X261" t="s">
        <v>3046</v>
      </c>
      <c r="Y261" s="3">
        <v>45934.766753738397</v>
      </c>
      <c r="AA261" t="s">
        <v>3039</v>
      </c>
      <c r="AB261" s="21">
        <v>9106025447</v>
      </c>
      <c r="AC261" s="19" t="str">
        <f>VLOOKUP($B261,Data!$A:$AK,34,0)</f>
        <v>9106025447-00008205</v>
      </c>
      <c r="AD261" s="19">
        <v>8205</v>
      </c>
      <c r="AE261" s="19" t="str">
        <f t="shared" si="8"/>
        <v>00008205</v>
      </c>
      <c r="AF261" s="19" t="str">
        <f>VLOOKUP(AC261,Data!$B:$AK,4,0)</f>
        <v>04/10/2025</v>
      </c>
      <c r="AG261" s="19" t="str">
        <f>VLOOKUP(AC261,Data!B:N,13,0)</f>
        <v>0104918404-022</v>
      </c>
      <c r="AH261" s="19" t="str">
        <f>IF(AG261="0104918404","WIN"&amp;L261,VLOOKUP(AG261,'mã win'!E:J,6,0))</f>
        <v>WIN-022</v>
      </c>
      <c r="AI261" s="19" t="str">
        <f>VLOOKUP(AG261,'mã win'!E:F,2,0)</f>
        <v>N</v>
      </c>
      <c r="AJ261" s="19" t="str">
        <f>VLOOKUP(Q261,'mã sp'!A:B,2,0)</f>
        <v>GL250</v>
      </c>
      <c r="AK261" t="str">
        <f>VLOOKUP(AC261,Data!B:G,6,0)</f>
        <v>K25TTM</v>
      </c>
      <c r="AL261" t="str">
        <f t="shared" si="9"/>
        <v>4907 WM+ GLI 339 Trường Chinh</v>
      </c>
    </row>
    <row r="262" spans="1:38" x14ac:dyDescent="0.25">
      <c r="A262">
        <v>16470</v>
      </c>
      <c r="B262" s="2">
        <v>9106025447</v>
      </c>
      <c r="C262" s="3">
        <v>45934</v>
      </c>
      <c r="D262" s="3">
        <v>45934</v>
      </c>
      <c r="E262" s="4">
        <v>45934.766754710603</v>
      </c>
      <c r="F262" s="2" t="s">
        <v>5104</v>
      </c>
      <c r="G262" s="3"/>
      <c r="H262" t="s">
        <v>3031</v>
      </c>
      <c r="I262" s="2" t="s">
        <v>3032</v>
      </c>
      <c r="J262" t="s">
        <v>3033</v>
      </c>
      <c r="K262" t="s">
        <v>3034</v>
      </c>
      <c r="L262" s="2" t="s">
        <v>3555</v>
      </c>
      <c r="M262" t="s">
        <v>3556</v>
      </c>
      <c r="N262" t="s">
        <v>3557</v>
      </c>
      <c r="O262">
        <v>20</v>
      </c>
      <c r="P262" s="2" t="s">
        <v>3080</v>
      </c>
      <c r="Q262" t="s">
        <v>3081</v>
      </c>
      <c r="R262" s="2" t="s">
        <v>3082</v>
      </c>
      <c r="S262" s="2" t="s">
        <v>3038</v>
      </c>
      <c r="T262">
        <v>70950</v>
      </c>
      <c r="U262">
        <v>2</v>
      </c>
      <c r="V262">
        <v>0</v>
      </c>
      <c r="W262" t="s">
        <v>3556</v>
      </c>
      <c r="X262" t="s">
        <v>3046</v>
      </c>
      <c r="Y262" s="3">
        <v>45934.766753738397</v>
      </c>
      <c r="AA262" t="s">
        <v>3039</v>
      </c>
      <c r="AB262" s="21">
        <v>9106025447</v>
      </c>
      <c r="AC262" s="19" t="str">
        <f>VLOOKUP($B262,Data!$A:$AK,34,0)</f>
        <v>9106025447-00008205</v>
      </c>
      <c r="AD262" s="19">
        <v>8205</v>
      </c>
      <c r="AE262" s="19" t="str">
        <f t="shared" si="8"/>
        <v>00008205</v>
      </c>
      <c r="AF262" s="19" t="str">
        <f>VLOOKUP(AC262,Data!$B:$AK,4,0)</f>
        <v>04/10/2025</v>
      </c>
      <c r="AG262" s="19" t="str">
        <f>VLOOKUP(AC262,Data!B:N,13,0)</f>
        <v>0104918404-022</v>
      </c>
      <c r="AH262" s="19" t="str">
        <f>IF(AG262="0104918404","WIN"&amp;L262,VLOOKUP(AG262,'mã win'!E:J,6,0))</f>
        <v>WIN-022</v>
      </c>
      <c r="AI262" s="19" t="str">
        <f>VLOOKUP(AG262,'mã win'!E:F,2,0)</f>
        <v>N</v>
      </c>
      <c r="AJ262" s="19" t="str">
        <f>VLOOKUP(Q262,'mã sp'!A:B,2,0)</f>
        <v>CN300</v>
      </c>
      <c r="AK262" t="str">
        <f>VLOOKUP(AC262,Data!B:G,6,0)</f>
        <v>K25TTM</v>
      </c>
      <c r="AL262" t="str">
        <f t="shared" si="9"/>
        <v>4907 WM+ GLI 339 Trường Chinh</v>
      </c>
    </row>
    <row r="263" spans="1:38" x14ac:dyDescent="0.25">
      <c r="A263">
        <v>16471</v>
      </c>
      <c r="B263" s="2">
        <v>9106025447</v>
      </c>
      <c r="C263" s="3">
        <v>45934</v>
      </c>
      <c r="D263" s="3">
        <v>45934</v>
      </c>
      <c r="E263" s="4">
        <v>45934.766754710603</v>
      </c>
      <c r="F263" s="2" t="s">
        <v>5104</v>
      </c>
      <c r="G263" s="3"/>
      <c r="H263" t="s">
        <v>3031</v>
      </c>
      <c r="I263" s="2" t="s">
        <v>3032</v>
      </c>
      <c r="J263" t="s">
        <v>3033</v>
      </c>
      <c r="K263" t="s">
        <v>3034</v>
      </c>
      <c r="L263" s="2" t="s">
        <v>3555</v>
      </c>
      <c r="M263" t="s">
        <v>3556</v>
      </c>
      <c r="N263" t="s">
        <v>3557</v>
      </c>
      <c r="O263">
        <v>30</v>
      </c>
      <c r="P263" s="2" t="s">
        <v>3047</v>
      </c>
      <c r="Q263" t="s">
        <v>3048</v>
      </c>
      <c r="R263" s="2" t="s">
        <v>3049</v>
      </c>
      <c r="S263" s="2" t="s">
        <v>3038</v>
      </c>
      <c r="T263">
        <v>60885</v>
      </c>
      <c r="U263">
        <v>1</v>
      </c>
      <c r="V263">
        <v>0</v>
      </c>
      <c r="W263" t="s">
        <v>3556</v>
      </c>
      <c r="X263" t="s">
        <v>3046</v>
      </c>
      <c r="Y263" s="3">
        <v>45934.766753738397</v>
      </c>
      <c r="AA263" t="s">
        <v>3039</v>
      </c>
      <c r="AB263" s="21">
        <v>9106025447</v>
      </c>
      <c r="AC263" s="19" t="str">
        <f>VLOOKUP($B263,Data!$A:$AK,34,0)</f>
        <v>9106025447-00008205</v>
      </c>
      <c r="AD263" s="19">
        <v>8205</v>
      </c>
      <c r="AE263" s="19" t="str">
        <f t="shared" si="8"/>
        <v>00008205</v>
      </c>
      <c r="AF263" s="19" t="str">
        <f>VLOOKUP(AC263,Data!$B:$AK,4,0)</f>
        <v>04/10/2025</v>
      </c>
      <c r="AG263" s="19" t="str">
        <f>VLOOKUP(AC263,Data!B:N,13,0)</f>
        <v>0104918404-022</v>
      </c>
      <c r="AH263" s="19" t="str">
        <f>IF(AG263="0104918404","WIN"&amp;L263,VLOOKUP(AG263,'mã win'!E:J,6,0))</f>
        <v>WIN-022</v>
      </c>
      <c r="AI263" s="19" t="str">
        <f>VLOOKUP(AG263,'mã win'!E:F,2,0)</f>
        <v>N</v>
      </c>
      <c r="AJ263" s="19" t="str">
        <f>VLOOKUP(Q263,'mã sp'!A:B,2,0)</f>
        <v>CC300</v>
      </c>
      <c r="AK263" t="str">
        <f>VLOOKUP(AC263,Data!B:G,6,0)</f>
        <v>K25TTM</v>
      </c>
      <c r="AL263" t="str">
        <f t="shared" si="9"/>
        <v>4907 WM+ GLI 339 Trường Chinh</v>
      </c>
    </row>
    <row r="264" spans="1:38" x14ac:dyDescent="0.25">
      <c r="A264">
        <v>16472</v>
      </c>
      <c r="B264" s="2">
        <v>9106025447</v>
      </c>
      <c r="C264" s="3">
        <v>45934</v>
      </c>
      <c r="D264" s="3">
        <v>45934</v>
      </c>
      <c r="E264" s="4">
        <v>45934.766754710603</v>
      </c>
      <c r="F264" s="2" t="s">
        <v>5104</v>
      </c>
      <c r="G264" s="3"/>
      <c r="H264" t="s">
        <v>3031</v>
      </c>
      <c r="I264" s="2" t="s">
        <v>3032</v>
      </c>
      <c r="J264" t="s">
        <v>3033</v>
      </c>
      <c r="K264" t="s">
        <v>3034</v>
      </c>
      <c r="L264" s="2" t="s">
        <v>3555</v>
      </c>
      <c r="M264" t="s">
        <v>3556</v>
      </c>
      <c r="N264" t="s">
        <v>3557</v>
      </c>
      <c r="O264">
        <v>40</v>
      </c>
      <c r="P264" s="2" t="s">
        <v>3083</v>
      </c>
      <c r="Q264" t="s">
        <v>3084</v>
      </c>
      <c r="R264" s="2" t="s">
        <v>3085</v>
      </c>
      <c r="S264" s="2" t="s">
        <v>3038</v>
      </c>
      <c r="T264">
        <v>111606</v>
      </c>
      <c r="U264">
        <v>1</v>
      </c>
      <c r="V264">
        <v>0</v>
      </c>
      <c r="W264" t="s">
        <v>3556</v>
      </c>
      <c r="X264" t="s">
        <v>3046</v>
      </c>
      <c r="Y264" s="3">
        <v>45934.766753738397</v>
      </c>
      <c r="AA264" t="s">
        <v>3039</v>
      </c>
      <c r="AB264" s="21">
        <v>9106025447</v>
      </c>
      <c r="AC264" s="19" t="str">
        <f>VLOOKUP($B264,Data!$A:$AK,34,0)</f>
        <v>9106025447-00008205</v>
      </c>
      <c r="AD264" s="19">
        <v>8205</v>
      </c>
      <c r="AE264" s="19" t="str">
        <f t="shared" si="8"/>
        <v>00008205</v>
      </c>
      <c r="AF264" s="19" t="str">
        <f>VLOOKUP(AC264,Data!$B:$AK,4,0)</f>
        <v>04/10/2025</v>
      </c>
      <c r="AG264" s="19" t="str">
        <f>VLOOKUP(AC264,Data!B:N,13,0)</f>
        <v>0104918404-022</v>
      </c>
      <c r="AH264" s="19" t="str">
        <f>IF(AG264="0104918404","WIN"&amp;L264,VLOOKUP(AG264,'mã win'!E:J,6,0))</f>
        <v>WIN-022</v>
      </c>
      <c r="AI264" s="19" t="str">
        <f>VLOOKUP(AG264,'mã win'!E:F,2,0)</f>
        <v>N</v>
      </c>
      <c r="AJ264" s="19" t="str">
        <f>VLOOKUP(Q264,'mã sp'!A:B,2,0)</f>
        <v>GXD500</v>
      </c>
      <c r="AK264" t="str">
        <f>VLOOKUP(AC264,Data!B:G,6,0)</f>
        <v>K25TTM</v>
      </c>
      <c r="AL264" t="str">
        <f t="shared" si="9"/>
        <v>4907 WM+ GLI 339 Trường Chinh</v>
      </c>
    </row>
    <row r="265" spans="1:38" x14ac:dyDescent="0.25">
      <c r="A265">
        <v>16473</v>
      </c>
      <c r="B265" s="2">
        <v>9106025458</v>
      </c>
      <c r="C265" s="3">
        <v>45934</v>
      </c>
      <c r="D265" s="3">
        <v>45934</v>
      </c>
      <c r="E265" s="4">
        <v>45934.767220335598</v>
      </c>
      <c r="F265" s="2" t="s">
        <v>5105</v>
      </c>
      <c r="G265" s="3"/>
      <c r="H265" t="s">
        <v>3031</v>
      </c>
      <c r="I265" s="2" t="s">
        <v>3032</v>
      </c>
      <c r="J265" t="s">
        <v>3033</v>
      </c>
      <c r="K265" t="s">
        <v>3034</v>
      </c>
      <c r="L265" s="2" t="s">
        <v>3415</v>
      </c>
      <c r="M265" t="s">
        <v>3416</v>
      </c>
      <c r="N265" t="s">
        <v>3417</v>
      </c>
      <c r="O265">
        <v>10</v>
      </c>
      <c r="P265" s="2" t="s">
        <v>3054</v>
      </c>
      <c r="Q265" t="s">
        <v>3055</v>
      </c>
      <c r="R265" s="2" t="s">
        <v>3056</v>
      </c>
      <c r="S265" s="2" t="s">
        <v>3038</v>
      </c>
      <c r="T265">
        <v>46000</v>
      </c>
      <c r="U265">
        <v>1</v>
      </c>
      <c r="V265">
        <v>0</v>
      </c>
      <c r="W265" t="s">
        <v>3416</v>
      </c>
      <c r="Y265" s="3">
        <v>45934.767219363399</v>
      </c>
      <c r="Z265" t="s">
        <v>5106</v>
      </c>
      <c r="AA265" t="s">
        <v>3039</v>
      </c>
      <c r="AB265" s="21">
        <v>9106025458</v>
      </c>
      <c r="AC265" s="19" t="str">
        <f>VLOOKUP($B265,Data!$A:$AK,34,0)</f>
        <v>9106025458-00046856</v>
      </c>
      <c r="AD265" s="19">
        <v>46856</v>
      </c>
      <c r="AE265" s="19" t="str">
        <f t="shared" si="8"/>
        <v>00046856</v>
      </c>
      <c r="AF265" s="19" t="str">
        <f>VLOOKUP(AC265,Data!$B:$AK,4,0)</f>
        <v>04/10/2025</v>
      </c>
      <c r="AG265" s="19" t="str">
        <f>VLOOKUP(AC265,Data!B:N,13,0)</f>
        <v>0104918404-007</v>
      </c>
      <c r="AH265" s="19" t="str">
        <f>IF(AG265="0104918404","WIN"&amp;L265,VLOOKUP(AG265,'mã win'!E:J,6,0))</f>
        <v>WIN-QNH-00-007</v>
      </c>
      <c r="AI265" s="19" t="str">
        <f>VLOOKUP(AG265,'mã win'!E:F,2,0)</f>
        <v>B</v>
      </c>
      <c r="AJ265" s="19" t="str">
        <f>VLOOKUP(Q265,'mã sp'!A:B,2,0)</f>
        <v>MNH250</v>
      </c>
      <c r="AK265" t="str">
        <f>VLOOKUP(AC265,Data!B:G,6,0)</f>
        <v>K25TTM</v>
      </c>
      <c r="AL265" t="str">
        <f t="shared" si="9"/>
        <v>6708 WM+ QNH 103 Hoàng Hoa Thám</v>
      </c>
    </row>
    <row r="266" spans="1:38" x14ac:dyDescent="0.25">
      <c r="A266">
        <v>16474</v>
      </c>
      <c r="B266" s="2">
        <v>9106025459</v>
      </c>
      <c r="C266" s="3">
        <v>45934</v>
      </c>
      <c r="D266" s="3">
        <v>45934</v>
      </c>
      <c r="E266" s="4">
        <v>45934.767758715301</v>
      </c>
      <c r="F266" s="2" t="s">
        <v>5107</v>
      </c>
      <c r="G266" s="3"/>
      <c r="H266" t="s">
        <v>3031</v>
      </c>
      <c r="I266" s="2" t="s">
        <v>3032</v>
      </c>
      <c r="J266" t="s">
        <v>3033</v>
      </c>
      <c r="K266" t="s">
        <v>3034</v>
      </c>
      <c r="L266" s="2" t="s">
        <v>3861</v>
      </c>
      <c r="M266" t="s">
        <v>3862</v>
      </c>
      <c r="N266" t="s">
        <v>3863</v>
      </c>
      <c r="O266">
        <v>10</v>
      </c>
      <c r="P266" s="2" t="s">
        <v>3083</v>
      </c>
      <c r="Q266" t="s">
        <v>3084</v>
      </c>
      <c r="R266" s="2" t="s">
        <v>3085</v>
      </c>
      <c r="S266" s="2" t="s">
        <v>3038</v>
      </c>
      <c r="T266">
        <v>111606</v>
      </c>
      <c r="U266">
        <v>1</v>
      </c>
      <c r="V266">
        <v>0</v>
      </c>
      <c r="W266" t="s">
        <v>3864</v>
      </c>
      <c r="Y266" s="3">
        <v>45934.767757870402</v>
      </c>
      <c r="AA266" t="s">
        <v>3039</v>
      </c>
      <c r="AB266" s="21">
        <v>9106025459</v>
      </c>
      <c r="AC266" s="19" t="str">
        <f>VLOOKUP($B266,Data!$A:$AK,34,0)</f>
        <v>9106025459-00008206</v>
      </c>
      <c r="AD266" s="19">
        <v>8206</v>
      </c>
      <c r="AE266" s="19" t="str">
        <f t="shared" si="8"/>
        <v>00008206</v>
      </c>
      <c r="AF266" s="19" t="str">
        <f>VLOOKUP(AC266,Data!$B:$AK,4,0)</f>
        <v>04/10/2025</v>
      </c>
      <c r="AG266" s="19" t="str">
        <f>VLOOKUP(AC266,Data!B:N,13,0)</f>
        <v>0104918404-022</v>
      </c>
      <c r="AH266" s="19" t="str">
        <f>IF(AG266="0104918404","WIN"&amp;L266,VLOOKUP(AG266,'mã win'!E:J,6,0))</f>
        <v>WIN-022</v>
      </c>
      <c r="AI266" s="19" t="str">
        <f>VLOOKUP(AG266,'mã win'!E:F,2,0)</f>
        <v>N</v>
      </c>
      <c r="AJ266" s="19" t="str">
        <f>VLOOKUP(Q266,'mã sp'!A:B,2,0)</f>
        <v>GXD500</v>
      </c>
      <c r="AK266" t="str">
        <f>VLOOKUP(AC266,Data!B:G,6,0)</f>
        <v>K25TTM</v>
      </c>
      <c r="AL266" t="str">
        <f t="shared" si="9"/>
        <v>2AQS WM+ GLI 31 Phù Đổng</v>
      </c>
    </row>
    <row r="267" spans="1:38" x14ac:dyDescent="0.25">
      <c r="A267">
        <v>16475</v>
      </c>
      <c r="B267" s="2">
        <v>9106025500</v>
      </c>
      <c r="C267" s="3">
        <v>45934</v>
      </c>
      <c r="D267" s="3">
        <v>45939</v>
      </c>
      <c r="E267" s="4">
        <v>45934.776361261604</v>
      </c>
      <c r="F267" s="2" t="s">
        <v>5108</v>
      </c>
      <c r="G267" s="3"/>
      <c r="H267" t="s">
        <v>3031</v>
      </c>
      <c r="I267" s="2" t="s">
        <v>3032</v>
      </c>
      <c r="J267" t="s">
        <v>3033</v>
      </c>
      <c r="K267" t="s">
        <v>3034</v>
      </c>
      <c r="L267" s="2" t="s">
        <v>3890</v>
      </c>
      <c r="M267" t="s">
        <v>3891</v>
      </c>
      <c r="N267" t="s">
        <v>3892</v>
      </c>
      <c r="O267">
        <v>10</v>
      </c>
      <c r="P267" s="2" t="s">
        <v>3035</v>
      </c>
      <c r="Q267" t="s">
        <v>4834</v>
      </c>
      <c r="R267" s="2" t="s">
        <v>3037</v>
      </c>
      <c r="S267" s="2" t="s">
        <v>3038</v>
      </c>
      <c r="T267">
        <v>111058</v>
      </c>
      <c r="U267">
        <v>1</v>
      </c>
      <c r="V267">
        <v>0</v>
      </c>
      <c r="W267" t="s">
        <v>3891</v>
      </c>
      <c r="Y267" s="3">
        <v>45934.776361539298</v>
      </c>
      <c r="Z267" t="s">
        <v>5109</v>
      </c>
      <c r="AA267" t="s">
        <v>3039</v>
      </c>
      <c r="AB267" s="21">
        <v>9106025500</v>
      </c>
      <c r="AC267" s="19" t="str">
        <f>VLOOKUP($B267,Data!$A:$AK,34,0)</f>
        <v>9106025500-00010647</v>
      </c>
      <c r="AD267" s="19">
        <v>10647</v>
      </c>
      <c r="AE267" s="19" t="str">
        <f t="shared" si="8"/>
        <v>00010647</v>
      </c>
      <c r="AF267" s="19" t="str">
        <f>VLOOKUP(AC267,Data!$B:$AK,4,0)</f>
        <v>04/10/2025</v>
      </c>
      <c r="AG267" s="19" t="str">
        <f>VLOOKUP(AC267,Data!B:N,13,0)</f>
        <v>0104918404-070</v>
      </c>
      <c r="AH267" s="19" t="str">
        <f>IF(AG267="0104918404","WIN"&amp;L267,VLOOKUP(AG267,'mã win'!E:J,6,0))</f>
        <v>WIN-070</v>
      </c>
      <c r="AI267" s="19" t="str">
        <f>VLOOKUP(AG267,'mã win'!E:F,2,0)</f>
        <v>N</v>
      </c>
      <c r="AJ267" s="19" t="str">
        <f>VLOOKUP(Q267,'mã sp'!A:B,2,0)</f>
        <v>GM500</v>
      </c>
      <c r="AK267" t="str">
        <f>VLOOKUP(AC267,Data!B:G,6,0)</f>
        <v>K25TTM</v>
      </c>
      <c r="AL267" t="str">
        <f t="shared" si="9"/>
        <v>2AC1 WM+ QTI 352 Trần Hưng Đạo</v>
      </c>
    </row>
    <row r="268" spans="1:38" x14ac:dyDescent="0.25">
      <c r="A268">
        <v>16476</v>
      </c>
      <c r="B268" s="2">
        <v>9106025503</v>
      </c>
      <c r="C268" s="3">
        <v>45934</v>
      </c>
      <c r="D268" s="3">
        <v>45934</v>
      </c>
      <c r="E268" s="4">
        <v>45934.778991238403</v>
      </c>
      <c r="F268" s="2" t="s">
        <v>5110</v>
      </c>
      <c r="G268" s="3"/>
      <c r="H268" t="s">
        <v>3031</v>
      </c>
      <c r="I268" s="2" t="s">
        <v>3032</v>
      </c>
      <c r="J268" t="s">
        <v>3033</v>
      </c>
      <c r="K268" t="s">
        <v>3034</v>
      </c>
      <c r="L268" s="2" t="s">
        <v>3890</v>
      </c>
      <c r="M268" t="s">
        <v>3891</v>
      </c>
      <c r="N268" t="s">
        <v>3892</v>
      </c>
      <c r="O268">
        <v>10</v>
      </c>
      <c r="P268" s="2" t="s">
        <v>3043</v>
      </c>
      <c r="Q268" t="s">
        <v>3044</v>
      </c>
      <c r="R268" s="2" t="s">
        <v>3045</v>
      </c>
      <c r="S268" s="2" t="s">
        <v>3038</v>
      </c>
      <c r="T268">
        <v>41150</v>
      </c>
      <c r="U268">
        <v>1</v>
      </c>
      <c r="V268">
        <v>0</v>
      </c>
      <c r="W268" t="s">
        <v>3891</v>
      </c>
      <c r="Y268" s="3">
        <v>45934.778991400497</v>
      </c>
      <c r="Z268" t="s">
        <v>5111</v>
      </c>
      <c r="AA268" t="s">
        <v>3039</v>
      </c>
      <c r="AB268" s="21">
        <v>9106025503</v>
      </c>
      <c r="AC268" s="19" t="str">
        <f>VLOOKUP($B268,Data!$A:$AK,34,0)</f>
        <v>9106025503-00010648</v>
      </c>
      <c r="AD268" s="19">
        <v>10648</v>
      </c>
      <c r="AE268" s="19" t="str">
        <f t="shared" si="8"/>
        <v>00010648</v>
      </c>
      <c r="AF268" s="19" t="str">
        <f>VLOOKUP(AC268,Data!$B:$AK,4,0)</f>
        <v>04/10/2025</v>
      </c>
      <c r="AG268" s="19" t="str">
        <f>VLOOKUP(AC268,Data!B:N,13,0)</f>
        <v>0104918404-070</v>
      </c>
      <c r="AH268" s="19" t="str">
        <f>IF(AG268="0104918404","WIN"&amp;L268,VLOOKUP(AG268,'mã win'!E:J,6,0))</f>
        <v>WIN-070</v>
      </c>
      <c r="AI268" s="19" t="str">
        <f>VLOOKUP(AG268,'mã win'!E:F,2,0)</f>
        <v>N</v>
      </c>
      <c r="AJ268" s="19" t="str">
        <f>VLOOKUP(Q268,'mã sp'!A:B,2,0)</f>
        <v>GTLX250G</v>
      </c>
      <c r="AK268" t="str">
        <f>VLOOKUP(AC268,Data!B:G,6,0)</f>
        <v>K25TTM</v>
      </c>
      <c r="AL268" t="str">
        <f t="shared" si="9"/>
        <v>2AC1 WM+ QTI 352 Trần Hưng Đạo</v>
      </c>
    </row>
    <row r="269" spans="1:38" x14ac:dyDescent="0.25">
      <c r="A269">
        <v>16477</v>
      </c>
      <c r="B269" s="2">
        <v>9106025539</v>
      </c>
      <c r="C269" s="3">
        <v>45934</v>
      </c>
      <c r="D269" s="3">
        <v>45939</v>
      </c>
      <c r="E269" s="4">
        <v>45934.7849524306</v>
      </c>
      <c r="F269" s="2" t="s">
        <v>5112</v>
      </c>
      <c r="G269" s="3"/>
      <c r="H269" t="s">
        <v>3031</v>
      </c>
      <c r="I269" s="2" t="s">
        <v>3032</v>
      </c>
      <c r="J269" t="s">
        <v>3033</v>
      </c>
      <c r="K269" t="s">
        <v>3034</v>
      </c>
      <c r="L269" s="2" t="s">
        <v>4841</v>
      </c>
      <c r="M269" t="s">
        <v>4842</v>
      </c>
      <c r="N269" t="s">
        <v>4843</v>
      </c>
      <c r="O269">
        <v>10</v>
      </c>
      <c r="P269" s="2" t="s">
        <v>3035</v>
      </c>
      <c r="Q269" t="s">
        <v>4834</v>
      </c>
      <c r="R269" s="2" t="s">
        <v>3037</v>
      </c>
      <c r="S269" s="2" t="s">
        <v>3038</v>
      </c>
      <c r="T269">
        <v>111058</v>
      </c>
      <c r="U269">
        <v>2</v>
      </c>
      <c r="V269">
        <v>0</v>
      </c>
      <c r="W269" t="s">
        <v>4842</v>
      </c>
      <c r="X269" t="s">
        <v>3046</v>
      </c>
      <c r="Y269" s="3">
        <v>45934.784952627298</v>
      </c>
      <c r="AA269" t="s">
        <v>3039</v>
      </c>
      <c r="AB269" s="21">
        <v>9106025539</v>
      </c>
      <c r="AC269" s="19" t="str">
        <f>VLOOKUP($B269,Data!$A:$AK,34,0)</f>
        <v>9106025539-00046858</v>
      </c>
      <c r="AD269" s="19">
        <v>46858</v>
      </c>
      <c r="AE269" s="19" t="str">
        <f t="shared" si="8"/>
        <v>00046858</v>
      </c>
      <c r="AF269" s="19" t="str">
        <f>VLOOKUP(AC269,Data!$B:$AK,4,0)</f>
        <v>04/10/2025</v>
      </c>
      <c r="AG269" s="19" t="str">
        <f>VLOOKUP(AC269,Data!B:N,13,0)</f>
        <v>0104918404-007</v>
      </c>
      <c r="AH269" s="19" t="str">
        <f>IF(AG269="0104918404","WIN"&amp;L269,VLOOKUP(AG269,'mã win'!E:J,6,0))</f>
        <v>WIN-QNH-00-007</v>
      </c>
      <c r="AI269" s="19" t="str">
        <f>VLOOKUP(AG269,'mã win'!E:F,2,0)</f>
        <v>B</v>
      </c>
      <c r="AJ269" s="19" t="str">
        <f>VLOOKUP(Q269,'mã sp'!A:B,2,0)</f>
        <v>GM500</v>
      </c>
      <c r="AK269" t="str">
        <f>VLOOKUP(AC269,Data!B:G,6,0)</f>
        <v>K25TTM</v>
      </c>
      <c r="AL269" t="str">
        <f t="shared" si="9"/>
        <v>4069 WM+ QNH 01 Lô A3 Vựng Đâng</v>
      </c>
    </row>
    <row r="270" spans="1:38" x14ac:dyDescent="0.25">
      <c r="A270">
        <v>16478</v>
      </c>
      <c r="B270" s="2">
        <v>9106025541</v>
      </c>
      <c r="C270" s="3">
        <v>45934</v>
      </c>
      <c r="D270" s="3">
        <v>45934</v>
      </c>
      <c r="E270" s="4">
        <v>45934.787169247698</v>
      </c>
      <c r="F270" s="2" t="s">
        <v>5113</v>
      </c>
      <c r="G270" s="3"/>
      <c r="H270" t="s">
        <v>3031</v>
      </c>
      <c r="I270" s="2" t="s">
        <v>3032</v>
      </c>
      <c r="J270" t="s">
        <v>3033</v>
      </c>
      <c r="K270" t="s">
        <v>3034</v>
      </c>
      <c r="L270" s="2" t="s">
        <v>5114</v>
      </c>
      <c r="M270" t="s">
        <v>5115</v>
      </c>
      <c r="N270" t="s">
        <v>5116</v>
      </c>
      <c r="O270">
        <v>10</v>
      </c>
      <c r="P270" s="2" t="s">
        <v>3047</v>
      </c>
      <c r="Q270" t="s">
        <v>3048</v>
      </c>
      <c r="R270" s="2" t="s">
        <v>3049</v>
      </c>
      <c r="S270" s="2" t="s">
        <v>3038</v>
      </c>
      <c r="T270">
        <v>60885</v>
      </c>
      <c r="U270">
        <v>3</v>
      </c>
      <c r="V270">
        <v>0</v>
      </c>
      <c r="W270" t="s">
        <v>5115</v>
      </c>
      <c r="X270" t="s">
        <v>3046</v>
      </c>
      <c r="Y270" s="3">
        <v>45934.787169756899</v>
      </c>
      <c r="AA270" t="s">
        <v>3039</v>
      </c>
      <c r="AB270" s="21">
        <v>9106025541</v>
      </c>
      <c r="AC270" s="19" t="str">
        <f>VLOOKUP($B270,Data!$A:$AK,34,0)</f>
        <v>9106025541-00010824</v>
      </c>
      <c r="AD270" s="19">
        <v>10824</v>
      </c>
      <c r="AE270" s="19" t="str">
        <f t="shared" si="8"/>
        <v>00010824</v>
      </c>
      <c r="AF270" s="19" t="str">
        <f>VLOOKUP(AC270,Data!$B:$AK,4,0)</f>
        <v>04/10/2025</v>
      </c>
      <c r="AG270" s="19" t="str">
        <f>VLOOKUP(AC270,Data!B:N,13,0)</f>
        <v>0104918404-010</v>
      </c>
      <c r="AH270" s="19" t="str">
        <f>IF(AG270="0104918404","WIN"&amp;L270,VLOOKUP(AG270,'mã win'!E:J,6,0))</f>
        <v>WIN-AGG-01-010</v>
      </c>
      <c r="AI270" s="19" t="str">
        <f>VLOOKUP(AG270,'mã win'!E:F,2,0)</f>
        <v>N</v>
      </c>
      <c r="AJ270" s="19" t="str">
        <f>VLOOKUP(Q270,'mã sp'!A:B,2,0)</f>
        <v>CC300</v>
      </c>
      <c r="AK270" t="str">
        <f>VLOOKUP(AC270,Data!B:G,6,0)</f>
        <v>K25TTM</v>
      </c>
      <c r="AL270" t="str">
        <f t="shared" si="9"/>
        <v>4694 WM+ AGG 493/26 Quản Cơ Thành</v>
      </c>
    </row>
    <row r="271" spans="1:38" x14ac:dyDescent="0.25">
      <c r="A271">
        <v>16479</v>
      </c>
      <c r="B271" s="2">
        <v>9106025541</v>
      </c>
      <c r="C271" s="3">
        <v>45934</v>
      </c>
      <c r="D271" s="3">
        <v>45934</v>
      </c>
      <c r="E271" s="4">
        <v>45934.787169247698</v>
      </c>
      <c r="F271" s="2" t="s">
        <v>5113</v>
      </c>
      <c r="G271" s="3"/>
      <c r="H271" t="s">
        <v>3031</v>
      </c>
      <c r="I271" s="2" t="s">
        <v>3032</v>
      </c>
      <c r="J271" t="s">
        <v>3033</v>
      </c>
      <c r="K271" t="s">
        <v>3034</v>
      </c>
      <c r="L271" s="2" t="s">
        <v>5114</v>
      </c>
      <c r="M271" t="s">
        <v>5115</v>
      </c>
      <c r="N271" t="s">
        <v>5116</v>
      </c>
      <c r="O271">
        <v>20</v>
      </c>
      <c r="P271" s="2" t="s">
        <v>3035</v>
      </c>
      <c r="Q271" t="s">
        <v>4834</v>
      </c>
      <c r="R271" s="2" t="s">
        <v>3037</v>
      </c>
      <c r="S271" s="2" t="s">
        <v>3038</v>
      </c>
      <c r="T271">
        <v>111058</v>
      </c>
      <c r="U271">
        <v>1</v>
      </c>
      <c r="V271">
        <v>0</v>
      </c>
      <c r="W271" t="s">
        <v>5115</v>
      </c>
      <c r="X271" t="s">
        <v>3046</v>
      </c>
      <c r="Y271" s="3">
        <v>45934.787169756899</v>
      </c>
      <c r="AA271" t="s">
        <v>3039</v>
      </c>
      <c r="AB271" s="21">
        <v>9106025541</v>
      </c>
      <c r="AC271" s="19" t="str">
        <f>VLOOKUP($B271,Data!$A:$AK,34,0)</f>
        <v>9106025541-00010824</v>
      </c>
      <c r="AD271" s="19">
        <v>10824</v>
      </c>
      <c r="AE271" s="19" t="str">
        <f t="shared" si="8"/>
        <v>00010824</v>
      </c>
      <c r="AF271" s="19" t="str">
        <f>VLOOKUP(AC271,Data!$B:$AK,4,0)</f>
        <v>04/10/2025</v>
      </c>
      <c r="AG271" s="19" t="str">
        <f>VLOOKUP(AC271,Data!B:N,13,0)</f>
        <v>0104918404-010</v>
      </c>
      <c r="AH271" s="19" t="str">
        <f>IF(AG271="0104918404","WIN"&amp;L271,VLOOKUP(AG271,'mã win'!E:J,6,0))</f>
        <v>WIN-AGG-01-010</v>
      </c>
      <c r="AI271" s="19" t="str">
        <f>VLOOKUP(AG271,'mã win'!E:F,2,0)</f>
        <v>N</v>
      </c>
      <c r="AJ271" s="19" t="str">
        <f>VLOOKUP(Q271,'mã sp'!A:B,2,0)</f>
        <v>GM500</v>
      </c>
      <c r="AK271" t="str">
        <f>VLOOKUP(AC271,Data!B:G,6,0)</f>
        <v>K25TTM</v>
      </c>
      <c r="AL271" t="str">
        <f t="shared" si="9"/>
        <v>4694 WM+ AGG 493/26 Quản Cơ Thành</v>
      </c>
    </row>
    <row r="272" spans="1:38" x14ac:dyDescent="0.25">
      <c r="A272">
        <v>16480</v>
      </c>
      <c r="B272" s="2">
        <v>9106025544</v>
      </c>
      <c r="C272" s="3">
        <v>45934</v>
      </c>
      <c r="D272" s="3">
        <v>45934</v>
      </c>
      <c r="E272" s="4">
        <v>45934.787618136601</v>
      </c>
      <c r="F272" s="2" t="s">
        <v>5117</v>
      </c>
      <c r="G272" s="3"/>
      <c r="H272" t="s">
        <v>3031</v>
      </c>
      <c r="I272" s="2" t="s">
        <v>3032</v>
      </c>
      <c r="J272" t="s">
        <v>3033</v>
      </c>
      <c r="K272" t="s">
        <v>3034</v>
      </c>
      <c r="L272" s="2" t="s">
        <v>5118</v>
      </c>
      <c r="M272" t="s">
        <v>5119</v>
      </c>
      <c r="N272" t="s">
        <v>5120</v>
      </c>
      <c r="O272">
        <v>10</v>
      </c>
      <c r="P272" s="2" t="s">
        <v>3072</v>
      </c>
      <c r="Q272" t="s">
        <v>3073</v>
      </c>
      <c r="R272" s="2" t="s">
        <v>3074</v>
      </c>
      <c r="S272" s="2" t="s">
        <v>3038</v>
      </c>
      <c r="T272">
        <v>49500</v>
      </c>
      <c r="U272">
        <v>9</v>
      </c>
      <c r="V272">
        <v>0</v>
      </c>
      <c r="W272" t="s">
        <v>5121</v>
      </c>
      <c r="Y272" s="3">
        <v>45934.787618321803</v>
      </c>
      <c r="AA272" t="s">
        <v>3039</v>
      </c>
      <c r="AB272" s="21">
        <v>9106025544</v>
      </c>
      <c r="AC272" s="19" t="str">
        <f>VLOOKUP($B272,Data!$A:$AK,34,0)</f>
        <v>9106025544-00014115</v>
      </c>
      <c r="AD272" s="19">
        <v>14115</v>
      </c>
      <c r="AE272" s="19" t="str">
        <f t="shared" si="8"/>
        <v>00014115</v>
      </c>
      <c r="AF272" s="19" t="str">
        <f>VLOOKUP(AC272,Data!$B:$AK,4,0)</f>
        <v>04/10/2025</v>
      </c>
      <c r="AG272" s="19" t="str">
        <f>VLOOKUP(AC272,Data!B:N,13,0)</f>
        <v>0104918404-044</v>
      </c>
      <c r="AH272" s="19" t="str">
        <f>IF(AG272="0104918404","WIN"&amp;L272,VLOOKUP(AG272,'mã win'!E:J,6,0))</f>
        <v>WIN-044</v>
      </c>
      <c r="AI272" s="19" t="str">
        <f>VLOOKUP(AG272,'mã win'!E:F,2,0)</f>
        <v>B</v>
      </c>
      <c r="AJ272" s="19" t="str">
        <f>VLOOKUP(Q272,'mã sp'!A:B,2,0)</f>
        <v>GL250</v>
      </c>
      <c r="AK272" t="str">
        <f>VLOOKUP(AC272,Data!B:G,6,0)</f>
        <v>K25TTM</v>
      </c>
      <c r="AL272" t="str">
        <f t="shared" si="9"/>
        <v>2AZK WM+ TBH Cao Bạt Nang, Thống Nhất</v>
      </c>
    </row>
    <row r="273" spans="1:38" x14ac:dyDescent="0.25">
      <c r="A273">
        <v>16481</v>
      </c>
      <c r="B273" s="2">
        <v>9106025555</v>
      </c>
      <c r="C273" s="3">
        <v>45934</v>
      </c>
      <c r="D273" s="3">
        <v>45939</v>
      </c>
      <c r="E273" s="4">
        <v>45934.790477511597</v>
      </c>
      <c r="F273" s="2" t="s">
        <v>5122</v>
      </c>
      <c r="G273" s="3"/>
      <c r="H273" t="s">
        <v>3031</v>
      </c>
      <c r="I273" s="2" t="s">
        <v>3032</v>
      </c>
      <c r="J273" t="s">
        <v>3033</v>
      </c>
      <c r="K273" t="s">
        <v>3034</v>
      </c>
      <c r="L273" s="2" t="s">
        <v>5123</v>
      </c>
      <c r="M273" t="s">
        <v>5124</v>
      </c>
      <c r="N273" t="s">
        <v>5125</v>
      </c>
      <c r="O273">
        <v>10</v>
      </c>
      <c r="P273" s="2" t="s">
        <v>3050</v>
      </c>
      <c r="Q273" t="s">
        <v>3051</v>
      </c>
      <c r="R273" s="2" t="s">
        <v>3052</v>
      </c>
      <c r="S273" s="2" t="s">
        <v>3038</v>
      </c>
      <c r="T273">
        <v>45588</v>
      </c>
      <c r="U273">
        <v>2</v>
      </c>
      <c r="V273">
        <v>0</v>
      </c>
      <c r="W273" t="s">
        <v>5124</v>
      </c>
      <c r="Y273" s="3">
        <v>45934.790477928203</v>
      </c>
      <c r="AA273" t="s">
        <v>3039</v>
      </c>
      <c r="AB273" s="21">
        <v>9106025555</v>
      </c>
      <c r="AC273" s="19" t="str">
        <f>VLOOKUP($B273,Data!$A:$AK,34,0)</f>
        <v>9106025555-00476040</v>
      </c>
      <c r="AD273" s="19">
        <v>476040</v>
      </c>
      <c r="AE273" s="19" t="str">
        <f t="shared" si="8"/>
        <v>00476040</v>
      </c>
      <c r="AF273" s="19" t="str">
        <f>VLOOKUP(AC273,Data!$B:$AK,4,0)</f>
        <v>04/10/2025</v>
      </c>
      <c r="AG273" s="19" t="str">
        <f>VLOOKUP(AC273,Data!B:N,13,0)</f>
        <v>0104918404-002</v>
      </c>
      <c r="AH273" s="19" t="str">
        <f>IF(AG273="0104918404","WIN"&amp;L273,VLOOKUP(AG273,'mã win'!E:J,6,0))</f>
        <v>WIN-HNI-00-002</v>
      </c>
      <c r="AI273" s="19" t="str">
        <f>VLOOKUP(AG273,'mã win'!E:F,2,0)</f>
        <v>B</v>
      </c>
      <c r="AJ273" s="19" t="str">
        <f>VLOOKUP(Q273,'mã sp'!A:B,2,0)</f>
        <v>TH200</v>
      </c>
      <c r="AK273" t="str">
        <f>VLOOKUP(AC273,Data!B:G,6,0)</f>
        <v>K25TTM</v>
      </c>
      <c r="AL273" t="str">
        <f t="shared" si="9"/>
        <v>6435 WM+ HNI 343 Thanh Cao</v>
      </c>
    </row>
    <row r="274" spans="1:38" x14ac:dyDescent="0.25">
      <c r="A274">
        <v>16482</v>
      </c>
      <c r="B274" s="2">
        <v>9106025555</v>
      </c>
      <c r="C274" s="3">
        <v>45934</v>
      </c>
      <c r="D274" s="3">
        <v>45939</v>
      </c>
      <c r="E274" s="4">
        <v>45934.790477511597</v>
      </c>
      <c r="F274" s="2" t="s">
        <v>5122</v>
      </c>
      <c r="G274" s="3"/>
      <c r="H274" t="s">
        <v>3031</v>
      </c>
      <c r="I274" s="2" t="s">
        <v>3032</v>
      </c>
      <c r="J274" t="s">
        <v>3033</v>
      </c>
      <c r="K274" t="s">
        <v>3034</v>
      </c>
      <c r="L274" s="2" t="s">
        <v>5123</v>
      </c>
      <c r="M274" t="s">
        <v>5124</v>
      </c>
      <c r="N274" t="s">
        <v>5125</v>
      </c>
      <c r="O274">
        <v>20</v>
      </c>
      <c r="P274" s="2" t="s">
        <v>3035</v>
      </c>
      <c r="Q274" t="s">
        <v>4834</v>
      </c>
      <c r="R274" s="2" t="s">
        <v>3037</v>
      </c>
      <c r="S274" s="2" t="s">
        <v>3038</v>
      </c>
      <c r="T274">
        <v>111058</v>
      </c>
      <c r="U274">
        <v>3</v>
      </c>
      <c r="V274">
        <v>0</v>
      </c>
      <c r="W274" t="s">
        <v>5124</v>
      </c>
      <c r="Y274" s="3">
        <v>45934.790477928203</v>
      </c>
      <c r="AA274" t="s">
        <v>3039</v>
      </c>
      <c r="AB274" s="21">
        <v>9106025555</v>
      </c>
      <c r="AC274" s="19" t="str">
        <f>VLOOKUP($B274,Data!$A:$AK,34,0)</f>
        <v>9106025555-00476040</v>
      </c>
      <c r="AD274" s="19">
        <v>476040</v>
      </c>
      <c r="AE274" s="19" t="str">
        <f t="shared" si="8"/>
        <v>00476040</v>
      </c>
      <c r="AF274" s="19" t="str">
        <f>VLOOKUP(AC274,Data!$B:$AK,4,0)</f>
        <v>04/10/2025</v>
      </c>
      <c r="AG274" s="19" t="str">
        <f>VLOOKUP(AC274,Data!B:N,13,0)</f>
        <v>0104918404-002</v>
      </c>
      <c r="AH274" s="19" t="str">
        <f>IF(AG274="0104918404","WIN"&amp;L274,VLOOKUP(AG274,'mã win'!E:J,6,0))</f>
        <v>WIN-HNI-00-002</v>
      </c>
      <c r="AI274" s="19" t="str">
        <f>VLOOKUP(AG274,'mã win'!E:F,2,0)</f>
        <v>B</v>
      </c>
      <c r="AJ274" s="19" t="str">
        <f>VLOOKUP(Q274,'mã sp'!A:B,2,0)</f>
        <v>GM500</v>
      </c>
      <c r="AK274" t="str">
        <f>VLOOKUP(AC274,Data!B:G,6,0)</f>
        <v>K25TTM</v>
      </c>
      <c r="AL274" t="str">
        <f t="shared" si="9"/>
        <v>6435 WM+ HNI 343 Thanh Cao</v>
      </c>
    </row>
    <row r="275" spans="1:38" x14ac:dyDescent="0.25">
      <c r="A275">
        <v>16483</v>
      </c>
      <c r="B275" s="2">
        <v>9106025556</v>
      </c>
      <c r="C275" s="3">
        <v>45934</v>
      </c>
      <c r="D275" s="3">
        <v>45939</v>
      </c>
      <c r="E275" s="4">
        <v>45934.791748298601</v>
      </c>
      <c r="F275" s="2" t="s">
        <v>5126</v>
      </c>
      <c r="G275" s="3"/>
      <c r="H275" t="s">
        <v>3031</v>
      </c>
      <c r="I275" s="2" t="s">
        <v>3032</v>
      </c>
      <c r="J275" t="s">
        <v>3033</v>
      </c>
      <c r="K275" t="s">
        <v>3034</v>
      </c>
      <c r="L275" s="2" t="s">
        <v>5123</v>
      </c>
      <c r="M275" t="s">
        <v>5124</v>
      </c>
      <c r="N275" t="s">
        <v>5125</v>
      </c>
      <c r="O275">
        <v>10</v>
      </c>
      <c r="P275" s="2" t="s">
        <v>3035</v>
      </c>
      <c r="Q275" t="s">
        <v>4834</v>
      </c>
      <c r="R275" s="2" t="s">
        <v>3037</v>
      </c>
      <c r="S275" s="2" t="s">
        <v>3038</v>
      </c>
      <c r="T275">
        <v>111058</v>
      </c>
      <c r="U275">
        <v>2</v>
      </c>
      <c r="V275">
        <v>0</v>
      </c>
      <c r="W275" t="s">
        <v>5124</v>
      </c>
      <c r="Y275" s="3">
        <v>45934.791748923599</v>
      </c>
      <c r="AA275" t="s">
        <v>3039</v>
      </c>
      <c r="AB275" s="21">
        <v>9106025556</v>
      </c>
      <c r="AC275" s="19" t="str">
        <f>VLOOKUP($B275,Data!$A:$AK,34,0)</f>
        <v>9106025556-00476041</v>
      </c>
      <c r="AD275" s="19">
        <v>476041</v>
      </c>
      <c r="AE275" s="19" t="str">
        <f t="shared" si="8"/>
        <v>00476041</v>
      </c>
      <c r="AF275" s="19" t="str">
        <f>VLOOKUP(AC275,Data!$B:$AK,4,0)</f>
        <v>04/10/2025</v>
      </c>
      <c r="AG275" s="19" t="str">
        <f>VLOOKUP(AC275,Data!B:N,13,0)</f>
        <v>0104918404-002</v>
      </c>
      <c r="AH275" s="19" t="str">
        <f>IF(AG275="0104918404","WIN"&amp;L275,VLOOKUP(AG275,'mã win'!E:J,6,0))</f>
        <v>WIN-HNI-00-002</v>
      </c>
      <c r="AI275" s="19" t="str">
        <f>VLOOKUP(AG275,'mã win'!E:F,2,0)</f>
        <v>B</v>
      </c>
      <c r="AJ275" s="19" t="str">
        <f>VLOOKUP(Q275,'mã sp'!A:B,2,0)</f>
        <v>GM500</v>
      </c>
      <c r="AK275" t="str">
        <f>VLOOKUP(AC275,Data!B:G,6,0)</f>
        <v>K25TTM</v>
      </c>
      <c r="AL275" t="str">
        <f t="shared" si="9"/>
        <v>6435 WM+ HNI 343 Thanh Cao</v>
      </c>
    </row>
    <row r="276" spans="1:38" x14ac:dyDescent="0.25">
      <c r="A276">
        <v>16484</v>
      </c>
      <c r="B276" s="2">
        <v>9106025556</v>
      </c>
      <c r="C276" s="3">
        <v>45934</v>
      </c>
      <c r="D276" s="3">
        <v>45939</v>
      </c>
      <c r="E276" s="4">
        <v>45934.791748298601</v>
      </c>
      <c r="F276" s="2" t="s">
        <v>5126</v>
      </c>
      <c r="G276" s="3"/>
      <c r="H276" t="s">
        <v>3031</v>
      </c>
      <c r="I276" s="2" t="s">
        <v>3032</v>
      </c>
      <c r="J276" t="s">
        <v>3033</v>
      </c>
      <c r="K276" t="s">
        <v>3034</v>
      </c>
      <c r="L276" s="2" t="s">
        <v>5123</v>
      </c>
      <c r="M276" t="s">
        <v>5124</v>
      </c>
      <c r="N276" t="s">
        <v>5125</v>
      </c>
      <c r="O276">
        <v>20</v>
      </c>
      <c r="P276" s="2" t="s">
        <v>3069</v>
      </c>
      <c r="Q276" t="s">
        <v>3070</v>
      </c>
      <c r="R276" s="2" t="s">
        <v>3071</v>
      </c>
      <c r="S276" s="2" t="s">
        <v>3038</v>
      </c>
      <c r="T276">
        <v>50400</v>
      </c>
      <c r="U276">
        <v>1</v>
      </c>
      <c r="V276">
        <v>0</v>
      </c>
      <c r="W276" t="s">
        <v>5124</v>
      </c>
      <c r="Y276" s="3">
        <v>45934.791748923599</v>
      </c>
      <c r="AA276" t="s">
        <v>3039</v>
      </c>
      <c r="AB276" s="21">
        <v>9106025556</v>
      </c>
      <c r="AC276" s="19" t="str">
        <f>VLOOKUP($B276,Data!$A:$AK,34,0)</f>
        <v>9106025556-00476041</v>
      </c>
      <c r="AD276" s="19">
        <v>476041</v>
      </c>
      <c r="AE276" s="19" t="str">
        <f t="shared" si="8"/>
        <v>00476041</v>
      </c>
      <c r="AF276" s="19" t="str">
        <f>VLOOKUP(AC276,Data!$B:$AK,4,0)</f>
        <v>04/10/2025</v>
      </c>
      <c r="AG276" s="19" t="str">
        <f>VLOOKUP(AC276,Data!B:N,13,0)</f>
        <v>0104918404-002</v>
      </c>
      <c r="AH276" s="19" t="str">
        <f>IF(AG276="0104918404","WIN"&amp;L276,VLOOKUP(AG276,'mã win'!E:J,6,0))</f>
        <v>WIN-HNI-00-002</v>
      </c>
      <c r="AI276" s="19" t="str">
        <f>VLOOKUP(AG276,'mã win'!E:F,2,0)</f>
        <v>B</v>
      </c>
      <c r="AJ276" s="19" t="str">
        <f>VLOOKUP(Q276,'mã sp'!A:B,2,0)</f>
        <v>GSG250</v>
      </c>
      <c r="AK276" t="str">
        <f>VLOOKUP(AC276,Data!B:G,6,0)</f>
        <v>K25TTM</v>
      </c>
      <c r="AL276" t="str">
        <f t="shared" si="9"/>
        <v>6435 WM+ HNI 343 Thanh Cao</v>
      </c>
    </row>
    <row r="277" spans="1:38" x14ac:dyDescent="0.25">
      <c r="A277">
        <v>16485</v>
      </c>
      <c r="B277" s="2">
        <v>9106025582</v>
      </c>
      <c r="C277" s="3">
        <v>45934</v>
      </c>
      <c r="D277" s="3">
        <v>45939</v>
      </c>
      <c r="E277" s="4">
        <v>45934.792442476901</v>
      </c>
      <c r="F277" s="2" t="s">
        <v>5127</v>
      </c>
      <c r="G277" s="3"/>
      <c r="H277" t="s">
        <v>3031</v>
      </c>
      <c r="I277" s="2" t="s">
        <v>3032</v>
      </c>
      <c r="J277" t="s">
        <v>3033</v>
      </c>
      <c r="K277" t="s">
        <v>3034</v>
      </c>
      <c r="L277" s="2" t="s">
        <v>4819</v>
      </c>
      <c r="M277" t="s">
        <v>4820</v>
      </c>
      <c r="N277" t="s">
        <v>4821</v>
      </c>
      <c r="O277">
        <v>10</v>
      </c>
      <c r="P277" s="2" t="s">
        <v>3035</v>
      </c>
      <c r="Q277" t="s">
        <v>4834</v>
      </c>
      <c r="R277" s="2" t="s">
        <v>3037</v>
      </c>
      <c r="S277" s="2" t="s">
        <v>3038</v>
      </c>
      <c r="T277">
        <v>111058</v>
      </c>
      <c r="U277">
        <v>2</v>
      </c>
      <c r="V277">
        <v>0</v>
      </c>
      <c r="W277" t="s">
        <v>4820</v>
      </c>
      <c r="Y277" s="3">
        <v>45934.7924425116</v>
      </c>
      <c r="AA277" t="s">
        <v>3039</v>
      </c>
      <c r="AB277" s="21">
        <v>9106025582</v>
      </c>
      <c r="AC277" s="19" t="str">
        <f>VLOOKUP($B277,Data!$A:$AK,34,0)</f>
        <v>9106025582-00005691</v>
      </c>
      <c r="AD277" s="19">
        <v>5691</v>
      </c>
      <c r="AE277" s="19" t="str">
        <f t="shared" si="8"/>
        <v>00005691</v>
      </c>
      <c r="AF277" s="19" t="str">
        <f>VLOOKUP(AC277,Data!$B:$AK,4,0)</f>
        <v>04/10/2025</v>
      </c>
      <c r="AG277" s="19" t="str">
        <f>VLOOKUP(AC277,Data!B:N,13,0)</f>
        <v>0104918404-001</v>
      </c>
      <c r="AH277" s="19" t="str">
        <f>IF(AG277="0104918404","WIN"&amp;L277,VLOOKUP(AG277,'mã win'!E:J,6,0))</f>
        <v>WIN-NBH-00-001</v>
      </c>
      <c r="AI277" s="19" t="str">
        <f>VLOOKUP(AG277,'mã win'!E:F,2,0)</f>
        <v>B</v>
      </c>
      <c r="AJ277" s="19" t="str">
        <f>VLOOKUP(Q277,'mã sp'!A:B,2,0)</f>
        <v>GM500</v>
      </c>
      <c r="AK277" t="str">
        <f>VLOOKUP(AC277,Data!B:G,6,0)</f>
        <v>K25TTM</v>
      </c>
      <c r="AL277" t="str">
        <f t="shared" si="9"/>
        <v>6371 WM+ NBH 105 Trần Phú</v>
      </c>
    </row>
    <row r="278" spans="1:38" x14ac:dyDescent="0.25">
      <c r="A278">
        <v>16486</v>
      </c>
      <c r="B278" s="2">
        <v>9106025598</v>
      </c>
      <c r="C278" s="3">
        <v>45934</v>
      </c>
      <c r="D278" s="3">
        <v>45939</v>
      </c>
      <c r="E278" s="4">
        <v>45934.798006099503</v>
      </c>
      <c r="F278" s="2" t="s">
        <v>5128</v>
      </c>
      <c r="G278" s="3"/>
      <c r="H278" t="s">
        <v>3031</v>
      </c>
      <c r="I278" s="2" t="s">
        <v>3032</v>
      </c>
      <c r="J278" t="s">
        <v>3033</v>
      </c>
      <c r="K278" t="s">
        <v>3034</v>
      </c>
      <c r="L278" s="2" t="s">
        <v>4804</v>
      </c>
      <c r="M278" t="s">
        <v>4805</v>
      </c>
      <c r="N278" t="s">
        <v>4806</v>
      </c>
      <c r="O278">
        <v>10</v>
      </c>
      <c r="P278" s="2" t="s">
        <v>3035</v>
      </c>
      <c r="Q278" t="s">
        <v>4834</v>
      </c>
      <c r="R278" s="2" t="s">
        <v>3037</v>
      </c>
      <c r="S278" s="2" t="s">
        <v>3038</v>
      </c>
      <c r="T278">
        <v>111058</v>
      </c>
      <c r="U278">
        <v>2</v>
      </c>
      <c r="V278">
        <v>0</v>
      </c>
      <c r="W278" t="s">
        <v>4807</v>
      </c>
      <c r="Y278" s="3">
        <v>45934.798006134297</v>
      </c>
      <c r="AA278" t="s">
        <v>3039</v>
      </c>
      <c r="AB278" s="21">
        <v>9106025598</v>
      </c>
      <c r="AC278" s="19" t="str">
        <f>VLOOKUP($B278,Data!$A:$AK,34,0)</f>
        <v>9106025598-00010826</v>
      </c>
      <c r="AD278" s="19">
        <v>10826</v>
      </c>
      <c r="AE278" s="19" t="str">
        <f t="shared" si="8"/>
        <v>00010826</v>
      </c>
      <c r="AF278" s="19" t="str">
        <f>VLOOKUP(AC278,Data!$B:$AK,4,0)</f>
        <v>04/10/2025</v>
      </c>
      <c r="AG278" s="19" t="str">
        <f>VLOOKUP(AC278,Data!B:N,13,0)</f>
        <v>0104918404-010</v>
      </c>
      <c r="AH278" s="19" t="str">
        <f>IF(AG278="0104918404","WIN"&amp;L278,VLOOKUP(AG278,'mã win'!E:J,6,0))</f>
        <v>WIN-AGG-01-010</v>
      </c>
      <c r="AI278" s="19" t="str">
        <f>VLOOKUP(AG278,'mã win'!E:F,2,0)</f>
        <v>N</v>
      </c>
      <c r="AJ278" s="19" t="str">
        <f>VLOOKUP(Q278,'mã sp'!A:B,2,0)</f>
        <v>GM500</v>
      </c>
      <c r="AK278" t="str">
        <f>VLOOKUP(AC278,Data!B:G,6,0)</f>
        <v>K25TTM</v>
      </c>
      <c r="AL278" t="str">
        <f t="shared" si="9"/>
        <v>6483 WM + AGG Thửa 4082 – 4122 đường Ung</v>
      </c>
    </row>
    <row r="279" spans="1:38" x14ac:dyDescent="0.25">
      <c r="A279">
        <v>16487</v>
      </c>
      <c r="B279" s="2">
        <v>9106025608</v>
      </c>
      <c r="C279" s="3">
        <v>45934</v>
      </c>
      <c r="D279" s="3">
        <v>45939</v>
      </c>
      <c r="E279" s="4">
        <v>45934.801603240703</v>
      </c>
      <c r="F279" s="2" t="s">
        <v>5129</v>
      </c>
      <c r="G279" s="3"/>
      <c r="H279" t="s">
        <v>3031</v>
      </c>
      <c r="I279" s="2" t="s">
        <v>3032</v>
      </c>
      <c r="J279" t="s">
        <v>3033</v>
      </c>
      <c r="K279" t="s">
        <v>3034</v>
      </c>
      <c r="L279" s="2" t="s">
        <v>3317</v>
      </c>
      <c r="M279" t="s">
        <v>3318</v>
      </c>
      <c r="N279" t="s">
        <v>3319</v>
      </c>
      <c r="O279">
        <v>10</v>
      </c>
      <c r="P279" s="2" t="s">
        <v>3063</v>
      </c>
      <c r="Q279" t="s">
        <v>4891</v>
      </c>
      <c r="R279" s="2" t="s">
        <v>3065</v>
      </c>
      <c r="S279" s="2" t="s">
        <v>3038</v>
      </c>
      <c r="T279">
        <v>73431</v>
      </c>
      <c r="U279">
        <v>1</v>
      </c>
      <c r="V279">
        <v>0</v>
      </c>
      <c r="W279" t="s">
        <v>3318</v>
      </c>
      <c r="Y279" s="3">
        <v>45934.801604050903</v>
      </c>
      <c r="AA279" t="s">
        <v>3039</v>
      </c>
      <c r="AB279" s="21">
        <v>9106025608</v>
      </c>
      <c r="AC279" s="19" t="str">
        <f>VLOOKUP($B279,Data!$A:$AK,34,0)</f>
        <v>9106025608-00476055</v>
      </c>
      <c r="AD279" s="19">
        <v>476055</v>
      </c>
      <c r="AE279" s="19" t="str">
        <f t="shared" si="8"/>
        <v>00476055</v>
      </c>
      <c r="AF279" s="19" t="str">
        <f>VLOOKUP(AC279,Data!$B:$AK,4,0)</f>
        <v>04/10/2025</v>
      </c>
      <c r="AG279" s="19" t="str">
        <f>VLOOKUP(AC279,Data!B:N,13,0)</f>
        <v>0104918404-002</v>
      </c>
      <c r="AH279" s="19" t="str">
        <f>IF(AG279="0104918404","WIN"&amp;L279,VLOOKUP(AG279,'mã win'!E:J,6,0))</f>
        <v>WIN-HNI-00-002</v>
      </c>
      <c r="AI279" s="19" t="str">
        <f>VLOOKUP(AG279,'mã win'!E:F,2,0)</f>
        <v>B</v>
      </c>
      <c r="AJ279" s="19" t="str">
        <f>VLOOKUP(Q279,'mã sp'!A:B,2,0)</f>
        <v>CGM300</v>
      </c>
      <c r="AK279" t="str">
        <f>VLOOKUP(AC279,Data!B:G,6,0)</f>
        <v>K25TTM</v>
      </c>
      <c r="AL279" t="str">
        <f t="shared" si="9"/>
        <v>6312 WM+ HNI Thiết Bình, Đông Anh</v>
      </c>
    </row>
    <row r="280" spans="1:38" x14ac:dyDescent="0.25">
      <c r="A280">
        <v>16488</v>
      </c>
      <c r="B280" s="2">
        <v>9106025608</v>
      </c>
      <c r="C280" s="3">
        <v>45934</v>
      </c>
      <c r="D280" s="3">
        <v>45939</v>
      </c>
      <c r="E280" s="4">
        <v>45934.801603240703</v>
      </c>
      <c r="F280" s="2" t="s">
        <v>5129</v>
      </c>
      <c r="G280" s="3"/>
      <c r="H280" t="s">
        <v>3031</v>
      </c>
      <c r="I280" s="2" t="s">
        <v>3032</v>
      </c>
      <c r="J280" t="s">
        <v>3033</v>
      </c>
      <c r="K280" t="s">
        <v>3034</v>
      </c>
      <c r="L280" s="2" t="s">
        <v>3317</v>
      </c>
      <c r="M280" t="s">
        <v>3318</v>
      </c>
      <c r="N280" t="s">
        <v>3319</v>
      </c>
      <c r="O280">
        <v>20</v>
      </c>
      <c r="P280" s="2" t="s">
        <v>3054</v>
      </c>
      <c r="Q280" t="s">
        <v>3055</v>
      </c>
      <c r="R280" s="2" t="s">
        <v>3056</v>
      </c>
      <c r="S280" s="2" t="s">
        <v>3038</v>
      </c>
      <c r="T280">
        <v>46000</v>
      </c>
      <c r="U280">
        <v>1</v>
      </c>
      <c r="V280">
        <v>0</v>
      </c>
      <c r="W280" t="s">
        <v>3318</v>
      </c>
      <c r="Y280" s="3">
        <v>45934.801604050903</v>
      </c>
      <c r="AA280" t="s">
        <v>3039</v>
      </c>
      <c r="AB280" s="21">
        <v>9106025608</v>
      </c>
      <c r="AC280" s="19" t="str">
        <f>VLOOKUP($B280,Data!$A:$AK,34,0)</f>
        <v>9106025608-00476055</v>
      </c>
      <c r="AD280" s="19">
        <v>476055</v>
      </c>
      <c r="AE280" s="19" t="str">
        <f t="shared" si="8"/>
        <v>00476055</v>
      </c>
      <c r="AF280" s="19" t="str">
        <f>VLOOKUP(AC280,Data!$B:$AK,4,0)</f>
        <v>04/10/2025</v>
      </c>
      <c r="AG280" s="19" t="str">
        <f>VLOOKUP(AC280,Data!B:N,13,0)</f>
        <v>0104918404-002</v>
      </c>
      <c r="AH280" s="19" t="str">
        <f>IF(AG280="0104918404","WIN"&amp;L280,VLOOKUP(AG280,'mã win'!E:J,6,0))</f>
        <v>WIN-HNI-00-002</v>
      </c>
      <c r="AI280" s="19" t="str">
        <f>VLOOKUP(AG280,'mã win'!E:F,2,0)</f>
        <v>B</v>
      </c>
      <c r="AJ280" s="19" t="str">
        <f>VLOOKUP(Q280,'mã sp'!A:B,2,0)</f>
        <v>MNH250</v>
      </c>
      <c r="AK280" t="str">
        <f>VLOOKUP(AC280,Data!B:G,6,0)</f>
        <v>K25TTM</v>
      </c>
      <c r="AL280" t="str">
        <f t="shared" si="9"/>
        <v>6312 WM+ HNI Thiết Bình, Đông Anh</v>
      </c>
    </row>
    <row r="281" spans="1:38" x14ac:dyDescent="0.25">
      <c r="A281">
        <v>16489</v>
      </c>
      <c r="B281" s="2">
        <v>9106025608</v>
      </c>
      <c r="C281" s="3">
        <v>45934</v>
      </c>
      <c r="D281" s="3">
        <v>45939</v>
      </c>
      <c r="E281" s="4">
        <v>45934.801603240703</v>
      </c>
      <c r="F281" s="2" t="s">
        <v>5129</v>
      </c>
      <c r="G281" s="3"/>
      <c r="H281" t="s">
        <v>3031</v>
      </c>
      <c r="I281" s="2" t="s">
        <v>3032</v>
      </c>
      <c r="J281" t="s">
        <v>3033</v>
      </c>
      <c r="K281" t="s">
        <v>3034</v>
      </c>
      <c r="L281" s="2" t="s">
        <v>3317</v>
      </c>
      <c r="M281" t="s">
        <v>3318</v>
      </c>
      <c r="N281" t="s">
        <v>3319</v>
      </c>
      <c r="O281">
        <v>30</v>
      </c>
      <c r="P281" s="2" t="s">
        <v>3043</v>
      </c>
      <c r="Q281" t="s">
        <v>3044</v>
      </c>
      <c r="R281" s="2" t="s">
        <v>3045</v>
      </c>
      <c r="S281" s="2" t="s">
        <v>3038</v>
      </c>
      <c r="T281">
        <v>41150</v>
      </c>
      <c r="U281">
        <v>2</v>
      </c>
      <c r="V281">
        <v>0</v>
      </c>
      <c r="W281" t="s">
        <v>3318</v>
      </c>
      <c r="Y281" s="3">
        <v>45934.801604050903</v>
      </c>
      <c r="AA281" t="s">
        <v>3039</v>
      </c>
      <c r="AB281" s="21">
        <v>9106025608</v>
      </c>
      <c r="AC281" s="19" t="str">
        <f>VLOOKUP($B281,Data!$A:$AK,34,0)</f>
        <v>9106025608-00476055</v>
      </c>
      <c r="AD281" s="19">
        <v>476055</v>
      </c>
      <c r="AE281" s="19" t="str">
        <f t="shared" si="8"/>
        <v>00476055</v>
      </c>
      <c r="AF281" s="19" t="str">
        <f>VLOOKUP(AC281,Data!$B:$AK,4,0)</f>
        <v>04/10/2025</v>
      </c>
      <c r="AG281" s="19" t="str">
        <f>VLOOKUP(AC281,Data!B:N,13,0)</f>
        <v>0104918404-002</v>
      </c>
      <c r="AH281" s="19" t="str">
        <f>IF(AG281="0104918404","WIN"&amp;L281,VLOOKUP(AG281,'mã win'!E:J,6,0))</f>
        <v>WIN-HNI-00-002</v>
      </c>
      <c r="AI281" s="19" t="str">
        <f>VLOOKUP(AG281,'mã win'!E:F,2,0)</f>
        <v>B</v>
      </c>
      <c r="AJ281" s="19" t="str">
        <f>VLOOKUP(Q281,'mã sp'!A:B,2,0)</f>
        <v>GTLX250G</v>
      </c>
      <c r="AK281" t="str">
        <f>VLOOKUP(AC281,Data!B:G,6,0)</f>
        <v>K25TTM</v>
      </c>
      <c r="AL281" t="str">
        <f t="shared" si="9"/>
        <v>6312 WM+ HNI Thiết Bình, Đông Anh</v>
      </c>
    </row>
    <row r="282" spans="1:38" x14ac:dyDescent="0.25">
      <c r="A282">
        <v>16490</v>
      </c>
      <c r="B282" s="2">
        <v>9106025574</v>
      </c>
      <c r="C282" s="3">
        <v>45934</v>
      </c>
      <c r="D282" s="3">
        <v>45946</v>
      </c>
      <c r="E282" s="4">
        <v>45934.802573414403</v>
      </c>
      <c r="F282" s="2" t="s">
        <v>5130</v>
      </c>
      <c r="G282" s="3"/>
      <c r="H282" t="s">
        <v>3031</v>
      </c>
      <c r="I282" s="2" t="s">
        <v>3032</v>
      </c>
      <c r="J282" t="s">
        <v>3033</v>
      </c>
      <c r="K282" t="s">
        <v>3034</v>
      </c>
      <c r="L282" s="2" t="s">
        <v>4726</v>
      </c>
      <c r="M282" t="s">
        <v>4727</v>
      </c>
      <c r="N282" t="s">
        <v>4728</v>
      </c>
      <c r="O282">
        <v>10</v>
      </c>
      <c r="P282" s="2" t="s">
        <v>3035</v>
      </c>
      <c r="Q282" t="s">
        <v>4834</v>
      </c>
      <c r="R282" s="2" t="s">
        <v>3037</v>
      </c>
      <c r="S282" s="2" t="s">
        <v>3038</v>
      </c>
      <c r="T282">
        <v>111058</v>
      </c>
      <c r="U282">
        <v>1</v>
      </c>
      <c r="V282">
        <v>0</v>
      </c>
      <c r="W282" t="s">
        <v>4727</v>
      </c>
      <c r="X282" t="s">
        <v>4729</v>
      </c>
      <c r="Y282" s="3">
        <v>45934.802573495399</v>
      </c>
      <c r="AA282" t="s">
        <v>3039</v>
      </c>
      <c r="AB282" s="21">
        <v>9106025574</v>
      </c>
      <c r="AC282" s="19" t="str">
        <f>VLOOKUP($B282,Data!$A:$AK,34,0)</f>
        <v>9106025574-00476049</v>
      </c>
      <c r="AD282" s="19">
        <v>476049</v>
      </c>
      <c r="AE282" s="19" t="str">
        <f t="shared" si="8"/>
        <v>00476049</v>
      </c>
      <c r="AF282" s="19" t="str">
        <f>VLOOKUP(AC282,Data!$B:$AK,4,0)</f>
        <v>04/10/2025</v>
      </c>
      <c r="AG282" s="19" t="str">
        <f>VLOOKUP(AC282,Data!B:N,13,0)</f>
        <v>0104918404-002</v>
      </c>
      <c r="AH282" s="19" t="str">
        <f>IF(AG282="0104918404","WIN"&amp;L282,VLOOKUP(AG282,'mã win'!E:J,6,0))</f>
        <v>WIN-HNI-00-002</v>
      </c>
      <c r="AI282" s="19" t="str">
        <f>VLOOKUP(AG282,'mã win'!E:F,2,0)</f>
        <v>B</v>
      </c>
      <c r="AJ282" s="19" t="str">
        <f>VLOOKUP(Q282,'mã sp'!A:B,2,0)</f>
        <v>GM500</v>
      </c>
      <c r="AK282" t="str">
        <f>VLOOKUP(AC282,Data!B:G,6,0)</f>
        <v>K25TTM</v>
      </c>
      <c r="AL282" t="str">
        <f t="shared" si="9"/>
        <v>2254 WM+ HNI 164 Trương Định</v>
      </c>
    </row>
    <row r="283" spans="1:38" x14ac:dyDescent="0.25">
      <c r="A283">
        <v>16491</v>
      </c>
      <c r="B283" s="2">
        <v>9106025574</v>
      </c>
      <c r="C283" s="3">
        <v>45934</v>
      </c>
      <c r="D283" s="3">
        <v>45946</v>
      </c>
      <c r="E283" s="4">
        <v>45934.802573414403</v>
      </c>
      <c r="F283" s="2" t="s">
        <v>5130</v>
      </c>
      <c r="G283" s="3"/>
      <c r="H283" t="s">
        <v>3031</v>
      </c>
      <c r="I283" s="2" t="s">
        <v>3032</v>
      </c>
      <c r="J283" t="s">
        <v>3033</v>
      </c>
      <c r="K283" t="s">
        <v>3034</v>
      </c>
      <c r="L283" s="2" t="s">
        <v>4726</v>
      </c>
      <c r="M283" t="s">
        <v>4727</v>
      </c>
      <c r="N283" t="s">
        <v>4728</v>
      </c>
      <c r="O283">
        <v>20</v>
      </c>
      <c r="P283" s="2" t="s">
        <v>3054</v>
      </c>
      <c r="Q283" t="s">
        <v>3055</v>
      </c>
      <c r="R283" s="2" t="s">
        <v>3056</v>
      </c>
      <c r="S283" s="2" t="s">
        <v>3038</v>
      </c>
      <c r="T283">
        <v>46000</v>
      </c>
      <c r="U283">
        <v>2</v>
      </c>
      <c r="V283">
        <v>0</v>
      </c>
      <c r="W283" t="s">
        <v>4727</v>
      </c>
      <c r="X283" t="s">
        <v>4729</v>
      </c>
      <c r="Y283" s="3">
        <v>45934.802573495399</v>
      </c>
      <c r="AA283" t="s">
        <v>3039</v>
      </c>
      <c r="AB283" s="21">
        <v>9106025574</v>
      </c>
      <c r="AC283" s="19" t="str">
        <f>VLOOKUP($B283,Data!$A:$AK,34,0)</f>
        <v>9106025574-00476049</v>
      </c>
      <c r="AD283" s="19">
        <v>476049</v>
      </c>
      <c r="AE283" s="19" t="str">
        <f t="shared" si="8"/>
        <v>00476049</v>
      </c>
      <c r="AF283" s="19" t="str">
        <f>VLOOKUP(AC283,Data!$B:$AK,4,0)</f>
        <v>04/10/2025</v>
      </c>
      <c r="AG283" s="19" t="str">
        <f>VLOOKUP(AC283,Data!B:N,13,0)</f>
        <v>0104918404-002</v>
      </c>
      <c r="AH283" s="19" t="str">
        <f>IF(AG283="0104918404","WIN"&amp;L283,VLOOKUP(AG283,'mã win'!E:J,6,0))</f>
        <v>WIN-HNI-00-002</v>
      </c>
      <c r="AI283" s="19" t="str">
        <f>VLOOKUP(AG283,'mã win'!E:F,2,0)</f>
        <v>B</v>
      </c>
      <c r="AJ283" s="19" t="str">
        <f>VLOOKUP(Q283,'mã sp'!A:B,2,0)</f>
        <v>MNH250</v>
      </c>
      <c r="AK283" t="str">
        <f>VLOOKUP(AC283,Data!B:G,6,0)</f>
        <v>K25TTM</v>
      </c>
      <c r="AL283" t="str">
        <f t="shared" si="9"/>
        <v>2254 WM+ HNI 164 Trương Định</v>
      </c>
    </row>
    <row r="284" spans="1:38" x14ac:dyDescent="0.25">
      <c r="A284">
        <v>16492</v>
      </c>
      <c r="B284" s="2">
        <v>9106025574</v>
      </c>
      <c r="C284" s="3">
        <v>45934</v>
      </c>
      <c r="D284" s="3">
        <v>45946</v>
      </c>
      <c r="E284" s="4">
        <v>45934.802573414403</v>
      </c>
      <c r="F284" s="2" t="s">
        <v>5130</v>
      </c>
      <c r="G284" s="3"/>
      <c r="H284" t="s">
        <v>3031</v>
      </c>
      <c r="I284" s="2" t="s">
        <v>3032</v>
      </c>
      <c r="J284" t="s">
        <v>3033</v>
      </c>
      <c r="K284" t="s">
        <v>3034</v>
      </c>
      <c r="L284" s="2" t="s">
        <v>4726</v>
      </c>
      <c r="M284" t="s">
        <v>4727</v>
      </c>
      <c r="N284" t="s">
        <v>4728</v>
      </c>
      <c r="O284">
        <v>30</v>
      </c>
      <c r="P284" s="2" t="s">
        <v>3050</v>
      </c>
      <c r="Q284" t="s">
        <v>3051</v>
      </c>
      <c r="R284" s="2" t="s">
        <v>3052</v>
      </c>
      <c r="S284" s="2" t="s">
        <v>3038</v>
      </c>
      <c r="T284">
        <v>45588</v>
      </c>
      <c r="U284">
        <v>1</v>
      </c>
      <c r="V284">
        <v>0</v>
      </c>
      <c r="W284" t="s">
        <v>4727</v>
      </c>
      <c r="X284" t="s">
        <v>4729</v>
      </c>
      <c r="Y284" s="3">
        <v>45934.802573495399</v>
      </c>
      <c r="AA284" t="s">
        <v>3039</v>
      </c>
      <c r="AB284" s="21">
        <v>9106025574</v>
      </c>
      <c r="AC284" s="19" t="str">
        <f>VLOOKUP($B284,Data!$A:$AK,34,0)</f>
        <v>9106025574-00476049</v>
      </c>
      <c r="AD284" s="19">
        <v>476049</v>
      </c>
      <c r="AE284" s="19" t="str">
        <f t="shared" si="8"/>
        <v>00476049</v>
      </c>
      <c r="AF284" s="19" t="str">
        <f>VLOOKUP(AC284,Data!$B:$AK,4,0)</f>
        <v>04/10/2025</v>
      </c>
      <c r="AG284" s="19" t="str">
        <f>VLOOKUP(AC284,Data!B:N,13,0)</f>
        <v>0104918404-002</v>
      </c>
      <c r="AH284" s="19" t="str">
        <f>IF(AG284="0104918404","WIN"&amp;L284,VLOOKUP(AG284,'mã win'!E:J,6,0))</f>
        <v>WIN-HNI-00-002</v>
      </c>
      <c r="AI284" s="19" t="str">
        <f>VLOOKUP(AG284,'mã win'!E:F,2,0)</f>
        <v>B</v>
      </c>
      <c r="AJ284" s="19" t="str">
        <f>VLOOKUP(Q284,'mã sp'!A:B,2,0)</f>
        <v>TH200</v>
      </c>
      <c r="AK284" t="str">
        <f>VLOOKUP(AC284,Data!B:G,6,0)</f>
        <v>K25TTM</v>
      </c>
      <c r="AL284" t="str">
        <f t="shared" si="9"/>
        <v>2254 WM+ HNI 164 Trương Định</v>
      </c>
    </row>
    <row r="285" spans="1:38" x14ac:dyDescent="0.25">
      <c r="A285">
        <v>16493</v>
      </c>
      <c r="B285" s="2">
        <v>9106025622</v>
      </c>
      <c r="C285" s="3">
        <v>45934</v>
      </c>
      <c r="D285" s="3">
        <v>45939</v>
      </c>
      <c r="E285" s="4">
        <v>45934.806231053197</v>
      </c>
      <c r="F285" s="2" t="s">
        <v>5131</v>
      </c>
      <c r="G285" s="3"/>
      <c r="H285" t="s">
        <v>3031</v>
      </c>
      <c r="I285" s="2" t="s">
        <v>3032</v>
      </c>
      <c r="J285" t="s">
        <v>3033</v>
      </c>
      <c r="K285" t="s">
        <v>3034</v>
      </c>
      <c r="L285" s="2" t="s">
        <v>5132</v>
      </c>
      <c r="M285" t="s">
        <v>5133</v>
      </c>
      <c r="N285" t="s">
        <v>5134</v>
      </c>
      <c r="O285">
        <v>10</v>
      </c>
      <c r="P285" s="2" t="s">
        <v>3035</v>
      </c>
      <c r="Q285" t="s">
        <v>4834</v>
      </c>
      <c r="R285" s="2" t="s">
        <v>3037</v>
      </c>
      <c r="S285" s="2" t="s">
        <v>3038</v>
      </c>
      <c r="T285">
        <v>111058</v>
      </c>
      <c r="U285">
        <v>2</v>
      </c>
      <c r="V285">
        <v>0</v>
      </c>
      <c r="W285" t="s">
        <v>5133</v>
      </c>
      <c r="Y285" s="3">
        <v>45934.806231018498</v>
      </c>
      <c r="AA285" t="s">
        <v>3039</v>
      </c>
      <c r="AB285" s="21">
        <v>9106025622</v>
      </c>
      <c r="AC285" s="19" t="str">
        <f>VLOOKUP($B285,Data!$A:$AK,34,0)</f>
        <v>9106025622-00014734</v>
      </c>
      <c r="AD285" s="19">
        <v>14734</v>
      </c>
      <c r="AE285" s="19" t="str">
        <f t="shared" si="8"/>
        <v>00014734</v>
      </c>
      <c r="AF285" s="19" t="str">
        <f>VLOOKUP(AC285,Data!$B:$AK,4,0)</f>
        <v>04/10/2025</v>
      </c>
      <c r="AG285" s="19" t="str">
        <f>VLOOKUP(AC285,Data!B:N,13,0)</f>
        <v>0104918404-004</v>
      </c>
      <c r="AH285" s="19" t="str">
        <f>IF(AG285="0104918404","WIN"&amp;L285,VLOOKUP(AG285,'mã win'!E:J,6,0))</f>
        <v>WIN-HTH-00-004</v>
      </c>
      <c r="AI285" s="19" t="str">
        <f>VLOOKUP(AG285,'mã win'!E:F,2,0)</f>
        <v>B</v>
      </c>
      <c r="AJ285" s="19" t="str">
        <f>VLOOKUP(Q285,'mã sp'!A:B,2,0)</f>
        <v>GM500</v>
      </c>
      <c r="AK285" t="str">
        <f>VLOOKUP(AC285,Data!B:G,6,0)</f>
        <v>K25TTM</v>
      </c>
      <c r="AL285" t="str">
        <f t="shared" si="9"/>
        <v>2BF8 WM+ HTH 157 Nguyễn Tuấn Thiện</v>
      </c>
    </row>
    <row r="286" spans="1:38" x14ac:dyDescent="0.25">
      <c r="A286">
        <v>16494</v>
      </c>
      <c r="B286" s="2">
        <v>9106025713</v>
      </c>
      <c r="C286" s="3">
        <v>45934</v>
      </c>
      <c r="D286" s="3">
        <v>45944</v>
      </c>
      <c r="E286" s="4">
        <v>45934.835618090299</v>
      </c>
      <c r="F286" s="2" t="s">
        <v>5135</v>
      </c>
      <c r="G286" s="3"/>
      <c r="H286" t="s">
        <v>3031</v>
      </c>
      <c r="I286" s="2" t="s">
        <v>3032</v>
      </c>
      <c r="J286" t="s">
        <v>3033</v>
      </c>
      <c r="K286" t="s">
        <v>3034</v>
      </c>
      <c r="L286" s="2" t="s">
        <v>5136</v>
      </c>
      <c r="M286" t="s">
        <v>5137</v>
      </c>
      <c r="N286" t="s">
        <v>5138</v>
      </c>
      <c r="O286">
        <v>10</v>
      </c>
      <c r="P286" s="2" t="s">
        <v>3063</v>
      </c>
      <c r="Q286" t="s">
        <v>4891</v>
      </c>
      <c r="R286" s="2" t="s">
        <v>3065</v>
      </c>
      <c r="S286" s="2" t="s">
        <v>3038</v>
      </c>
      <c r="T286">
        <v>73431</v>
      </c>
      <c r="U286">
        <v>1</v>
      </c>
      <c r="V286">
        <v>0</v>
      </c>
      <c r="W286" t="s">
        <v>5139</v>
      </c>
      <c r="X286" t="s">
        <v>3182</v>
      </c>
      <c r="Y286" s="3">
        <v>45934.835617592602</v>
      </c>
      <c r="AA286" t="s">
        <v>3039</v>
      </c>
      <c r="AB286" s="21">
        <v>9106025713</v>
      </c>
      <c r="AC286" s="19" t="str">
        <f>VLOOKUP($B286,Data!$A:$AK,34,0)</f>
        <v>9106025713-00158056</v>
      </c>
      <c r="AD286" s="19">
        <v>158056</v>
      </c>
      <c r="AE286" s="19" t="str">
        <f t="shared" si="8"/>
        <v>00158056</v>
      </c>
      <c r="AF286" s="19" t="str">
        <f>VLOOKUP(AC286,Data!$B:$AK,4,0)</f>
        <v>04/10/2025</v>
      </c>
      <c r="AG286" s="19" t="str">
        <f>VLOOKUP(AC286,Data!B:N,13,0)</f>
        <v>0104918404</v>
      </c>
      <c r="AH286" s="19" t="str">
        <f>IF(AG286="0104918404","WIN"&amp;L286,VLOOKUP(AG286,'mã win'!E:J,6,0))</f>
        <v>WIN3934</v>
      </c>
      <c r="AI286" s="19" t="str">
        <f>VLOOKUP(AG286,'mã win'!E:F,2,0)</f>
        <v>N</v>
      </c>
      <c r="AJ286" s="19" t="str">
        <f>VLOOKUP(Q286,'mã sp'!A:B,2,0)</f>
        <v>CGM300</v>
      </c>
      <c r="AK286" t="str">
        <f>VLOOKUP(AC286,Data!B:G,6,0)</f>
        <v>K25TTM</v>
      </c>
      <c r="AL286" t="str">
        <f t="shared" si="9"/>
        <v>3934 WIN HCM 39A - 41 Đường Số 3</v>
      </c>
    </row>
    <row r="287" spans="1:38" x14ac:dyDescent="0.25">
      <c r="A287">
        <v>16495</v>
      </c>
      <c r="B287" s="2">
        <v>9106025713</v>
      </c>
      <c r="C287" s="3">
        <v>45934</v>
      </c>
      <c r="D287" s="3">
        <v>45944</v>
      </c>
      <c r="E287" s="4">
        <v>45934.835618090299</v>
      </c>
      <c r="F287" s="2" t="s">
        <v>5135</v>
      </c>
      <c r="G287" s="3"/>
      <c r="H287" t="s">
        <v>3031</v>
      </c>
      <c r="I287" s="2" t="s">
        <v>3032</v>
      </c>
      <c r="J287" t="s">
        <v>3033</v>
      </c>
      <c r="K287" t="s">
        <v>3034</v>
      </c>
      <c r="L287" s="2" t="s">
        <v>5136</v>
      </c>
      <c r="M287" t="s">
        <v>5137</v>
      </c>
      <c r="N287" t="s">
        <v>5138</v>
      </c>
      <c r="O287">
        <v>20</v>
      </c>
      <c r="P287" s="2" t="s">
        <v>3035</v>
      </c>
      <c r="Q287" t="s">
        <v>4834</v>
      </c>
      <c r="R287" s="2" t="s">
        <v>3037</v>
      </c>
      <c r="S287" s="2" t="s">
        <v>3038</v>
      </c>
      <c r="T287">
        <v>111058</v>
      </c>
      <c r="U287">
        <v>2</v>
      </c>
      <c r="V287">
        <v>0</v>
      </c>
      <c r="W287" t="s">
        <v>5139</v>
      </c>
      <c r="X287" t="s">
        <v>3182</v>
      </c>
      <c r="Y287" s="3">
        <v>45934.835617592602</v>
      </c>
      <c r="AA287" t="s">
        <v>3039</v>
      </c>
      <c r="AB287" s="21">
        <v>9106025713</v>
      </c>
      <c r="AC287" s="19" t="str">
        <f>VLOOKUP($B287,Data!$A:$AK,34,0)</f>
        <v>9106025713-00158056</v>
      </c>
      <c r="AD287" s="19">
        <v>158056</v>
      </c>
      <c r="AE287" s="19" t="str">
        <f t="shared" si="8"/>
        <v>00158056</v>
      </c>
      <c r="AF287" s="19" t="str">
        <f>VLOOKUP(AC287,Data!$B:$AK,4,0)</f>
        <v>04/10/2025</v>
      </c>
      <c r="AG287" s="19" t="str">
        <f>VLOOKUP(AC287,Data!B:N,13,0)</f>
        <v>0104918404</v>
      </c>
      <c r="AH287" s="19" t="str">
        <f>IF(AG287="0104918404","WIN"&amp;L287,VLOOKUP(AG287,'mã win'!E:J,6,0))</f>
        <v>WIN3934</v>
      </c>
      <c r="AI287" s="19" t="str">
        <f>VLOOKUP(AG287,'mã win'!E:F,2,0)</f>
        <v>N</v>
      </c>
      <c r="AJ287" s="19" t="str">
        <f>VLOOKUP(Q287,'mã sp'!A:B,2,0)</f>
        <v>GM500</v>
      </c>
      <c r="AK287" t="str">
        <f>VLOOKUP(AC287,Data!B:G,6,0)</f>
        <v>K25TTM</v>
      </c>
      <c r="AL287" t="str">
        <f t="shared" si="9"/>
        <v>3934 WIN HCM 39A - 41 Đường Số 3</v>
      </c>
    </row>
    <row r="288" spans="1:38" x14ac:dyDescent="0.25">
      <c r="A288">
        <v>16496</v>
      </c>
      <c r="B288" s="2">
        <v>9106025713</v>
      </c>
      <c r="C288" s="3">
        <v>45934</v>
      </c>
      <c r="D288" s="3">
        <v>45944</v>
      </c>
      <c r="E288" s="4">
        <v>45934.835618090299</v>
      </c>
      <c r="F288" s="2" t="s">
        <v>5135</v>
      </c>
      <c r="G288" s="3"/>
      <c r="H288" t="s">
        <v>3031</v>
      </c>
      <c r="I288" s="2" t="s">
        <v>3032</v>
      </c>
      <c r="J288" t="s">
        <v>3033</v>
      </c>
      <c r="K288" t="s">
        <v>3034</v>
      </c>
      <c r="L288" s="2" t="s">
        <v>5136</v>
      </c>
      <c r="M288" t="s">
        <v>5137</v>
      </c>
      <c r="N288" t="s">
        <v>5138</v>
      </c>
      <c r="O288">
        <v>30</v>
      </c>
      <c r="P288" s="2" t="s">
        <v>3050</v>
      </c>
      <c r="Q288" t="s">
        <v>3051</v>
      </c>
      <c r="R288" s="2" t="s">
        <v>3052</v>
      </c>
      <c r="S288" s="2" t="s">
        <v>3038</v>
      </c>
      <c r="T288">
        <v>45588</v>
      </c>
      <c r="U288">
        <v>1</v>
      </c>
      <c r="V288">
        <v>0</v>
      </c>
      <c r="W288" t="s">
        <v>5139</v>
      </c>
      <c r="X288" t="s">
        <v>3182</v>
      </c>
      <c r="Y288" s="3">
        <v>45934.835617592602</v>
      </c>
      <c r="AA288" t="s">
        <v>3039</v>
      </c>
      <c r="AB288" s="21">
        <v>9106025713</v>
      </c>
      <c r="AC288" s="19" t="str">
        <f>VLOOKUP($B288,Data!$A:$AK,34,0)</f>
        <v>9106025713-00158056</v>
      </c>
      <c r="AD288" s="19">
        <v>158056</v>
      </c>
      <c r="AE288" s="19" t="str">
        <f t="shared" si="8"/>
        <v>00158056</v>
      </c>
      <c r="AF288" s="19" t="str">
        <f>VLOOKUP(AC288,Data!$B:$AK,4,0)</f>
        <v>04/10/2025</v>
      </c>
      <c r="AG288" s="19" t="str">
        <f>VLOOKUP(AC288,Data!B:N,13,0)</f>
        <v>0104918404</v>
      </c>
      <c r="AH288" s="19" t="str">
        <f>IF(AG288="0104918404","WIN"&amp;L288,VLOOKUP(AG288,'mã win'!E:J,6,0))</f>
        <v>WIN3934</v>
      </c>
      <c r="AI288" s="19" t="str">
        <f>VLOOKUP(AG288,'mã win'!E:F,2,0)</f>
        <v>N</v>
      </c>
      <c r="AJ288" s="19" t="str">
        <f>VLOOKUP(Q288,'mã sp'!A:B,2,0)</f>
        <v>TH200</v>
      </c>
      <c r="AK288" t="str">
        <f>VLOOKUP(AC288,Data!B:G,6,0)</f>
        <v>K25TTM</v>
      </c>
      <c r="AL288" t="str">
        <f t="shared" si="9"/>
        <v>3934 WIN HCM 39A - 41 Đường Số 3</v>
      </c>
    </row>
    <row r="289" spans="1:38" x14ac:dyDescent="0.25">
      <c r="A289">
        <v>16497</v>
      </c>
      <c r="B289" s="2">
        <v>9106025760</v>
      </c>
      <c r="C289" s="3">
        <v>45934</v>
      </c>
      <c r="D289" s="3">
        <v>45944</v>
      </c>
      <c r="E289" s="4">
        <v>45934.843868055599</v>
      </c>
      <c r="F289" s="2" t="s">
        <v>5140</v>
      </c>
      <c r="G289" s="3"/>
      <c r="H289" t="s">
        <v>3031</v>
      </c>
      <c r="I289" s="2" t="s">
        <v>3032</v>
      </c>
      <c r="J289" t="s">
        <v>3033</v>
      </c>
      <c r="K289" t="s">
        <v>3034</v>
      </c>
      <c r="L289" s="2" t="s">
        <v>5136</v>
      </c>
      <c r="M289" t="s">
        <v>5137</v>
      </c>
      <c r="N289" t="s">
        <v>5138</v>
      </c>
      <c r="O289">
        <v>10</v>
      </c>
      <c r="P289" s="2" t="s">
        <v>3035</v>
      </c>
      <c r="Q289" t="s">
        <v>4834</v>
      </c>
      <c r="R289" s="2" t="s">
        <v>3037</v>
      </c>
      <c r="S289" s="2" t="s">
        <v>3038</v>
      </c>
      <c r="T289">
        <v>111058</v>
      </c>
      <c r="U289">
        <v>2</v>
      </c>
      <c r="V289">
        <v>0</v>
      </c>
      <c r="W289" t="s">
        <v>5139</v>
      </c>
      <c r="X289" t="s">
        <v>3182</v>
      </c>
      <c r="Y289" s="3">
        <v>45934.843867708303</v>
      </c>
      <c r="AA289" t="s">
        <v>3039</v>
      </c>
      <c r="AB289" s="21">
        <v>9106025760</v>
      </c>
      <c r="AC289" s="19" t="str">
        <f>VLOOKUP($B289,Data!$A:$AK,34,0)</f>
        <v>9106025760-00158061</v>
      </c>
      <c r="AD289" s="19">
        <v>158061</v>
      </c>
      <c r="AE289" s="19" t="str">
        <f t="shared" si="8"/>
        <v>00158061</v>
      </c>
      <c r="AF289" s="19" t="str">
        <f>VLOOKUP(AC289,Data!$B:$AK,4,0)</f>
        <v>04/10/2025</v>
      </c>
      <c r="AG289" s="19" t="str">
        <f>VLOOKUP(AC289,Data!B:N,13,0)</f>
        <v>0104918404</v>
      </c>
      <c r="AH289" s="19" t="str">
        <f>IF(AG289="0104918404","WIN"&amp;L289,VLOOKUP(AG289,'mã win'!E:J,6,0))</f>
        <v>WIN3934</v>
      </c>
      <c r="AI289" s="19" t="str">
        <f>VLOOKUP(AG289,'mã win'!E:F,2,0)</f>
        <v>N</v>
      </c>
      <c r="AJ289" s="19" t="str">
        <f>VLOOKUP(Q289,'mã sp'!A:B,2,0)</f>
        <v>GM500</v>
      </c>
      <c r="AK289" t="str">
        <f>VLOOKUP(AC289,Data!B:G,6,0)</f>
        <v>K25TTM</v>
      </c>
      <c r="AL289" t="str">
        <f t="shared" si="9"/>
        <v>3934 WIN HCM 39A - 41 Đường Số 3</v>
      </c>
    </row>
    <row r="290" spans="1:38" x14ac:dyDescent="0.25">
      <c r="A290">
        <v>16498</v>
      </c>
      <c r="B290" s="2">
        <v>9106025760</v>
      </c>
      <c r="C290" s="3">
        <v>45934</v>
      </c>
      <c r="D290" s="3">
        <v>45944</v>
      </c>
      <c r="E290" s="4">
        <v>45934.843868055599</v>
      </c>
      <c r="F290" s="2" t="s">
        <v>5140</v>
      </c>
      <c r="G290" s="3"/>
      <c r="H290" t="s">
        <v>3031</v>
      </c>
      <c r="I290" s="2" t="s">
        <v>3032</v>
      </c>
      <c r="J290" t="s">
        <v>3033</v>
      </c>
      <c r="K290" t="s">
        <v>3034</v>
      </c>
      <c r="L290" s="2" t="s">
        <v>5136</v>
      </c>
      <c r="M290" t="s">
        <v>5137</v>
      </c>
      <c r="N290" t="s">
        <v>5138</v>
      </c>
      <c r="O290">
        <v>20</v>
      </c>
      <c r="P290" s="2" t="s">
        <v>3072</v>
      </c>
      <c r="Q290" t="s">
        <v>3073</v>
      </c>
      <c r="R290" s="2" t="s">
        <v>3074</v>
      </c>
      <c r="S290" s="2" t="s">
        <v>3038</v>
      </c>
      <c r="T290">
        <v>49500</v>
      </c>
      <c r="U290">
        <v>2</v>
      </c>
      <c r="V290">
        <v>0</v>
      </c>
      <c r="W290" t="s">
        <v>5139</v>
      </c>
      <c r="X290" t="s">
        <v>3182</v>
      </c>
      <c r="Y290" s="3">
        <v>45934.843867708303</v>
      </c>
      <c r="AA290" t="s">
        <v>3039</v>
      </c>
      <c r="AB290" s="21">
        <v>9106025760</v>
      </c>
      <c r="AC290" s="19" t="str">
        <f>VLOOKUP($B290,Data!$A:$AK,34,0)</f>
        <v>9106025760-00158061</v>
      </c>
      <c r="AD290" s="19">
        <v>158061</v>
      </c>
      <c r="AE290" s="19" t="str">
        <f t="shared" si="8"/>
        <v>00158061</v>
      </c>
      <c r="AF290" s="19" t="str">
        <f>VLOOKUP(AC290,Data!$B:$AK,4,0)</f>
        <v>04/10/2025</v>
      </c>
      <c r="AG290" s="19" t="str">
        <f>VLOOKUP(AC290,Data!B:N,13,0)</f>
        <v>0104918404</v>
      </c>
      <c r="AH290" s="19" t="str">
        <f>IF(AG290="0104918404","WIN"&amp;L290,VLOOKUP(AG290,'mã win'!E:J,6,0))</f>
        <v>WIN3934</v>
      </c>
      <c r="AI290" s="19" t="str">
        <f>VLOOKUP(AG290,'mã win'!E:F,2,0)</f>
        <v>N</v>
      </c>
      <c r="AJ290" s="19" t="str">
        <f>VLOOKUP(Q290,'mã sp'!A:B,2,0)</f>
        <v>GL250</v>
      </c>
      <c r="AK290" t="str">
        <f>VLOOKUP(AC290,Data!B:G,6,0)</f>
        <v>K25TTM</v>
      </c>
      <c r="AL290" t="str">
        <f t="shared" si="9"/>
        <v>3934 WIN HCM 39A - 41 Đường Số 3</v>
      </c>
    </row>
    <row r="291" spans="1:38" x14ac:dyDescent="0.25">
      <c r="A291">
        <v>16499</v>
      </c>
      <c r="B291" s="2">
        <v>9106025760</v>
      </c>
      <c r="C291" s="3">
        <v>45934</v>
      </c>
      <c r="D291" s="3">
        <v>45944</v>
      </c>
      <c r="E291" s="4">
        <v>45934.843868055599</v>
      </c>
      <c r="F291" s="2" t="s">
        <v>5140</v>
      </c>
      <c r="G291" s="3"/>
      <c r="H291" t="s">
        <v>3031</v>
      </c>
      <c r="I291" s="2" t="s">
        <v>3032</v>
      </c>
      <c r="J291" t="s">
        <v>3033</v>
      </c>
      <c r="K291" t="s">
        <v>3034</v>
      </c>
      <c r="L291" s="2" t="s">
        <v>5136</v>
      </c>
      <c r="M291" t="s">
        <v>5137</v>
      </c>
      <c r="N291" t="s">
        <v>5138</v>
      </c>
      <c r="O291">
        <v>30</v>
      </c>
      <c r="P291" s="2" t="s">
        <v>3080</v>
      </c>
      <c r="Q291" t="s">
        <v>3081</v>
      </c>
      <c r="R291" s="2" t="s">
        <v>3082</v>
      </c>
      <c r="S291" s="2" t="s">
        <v>3038</v>
      </c>
      <c r="T291">
        <v>70950</v>
      </c>
      <c r="U291">
        <v>1</v>
      </c>
      <c r="V291">
        <v>0</v>
      </c>
      <c r="W291" t="s">
        <v>5139</v>
      </c>
      <c r="X291" t="s">
        <v>3182</v>
      </c>
      <c r="Y291" s="3">
        <v>45934.843867708303</v>
      </c>
      <c r="AA291" t="s">
        <v>3039</v>
      </c>
      <c r="AB291" s="21">
        <v>9106025760</v>
      </c>
      <c r="AC291" s="19" t="str">
        <f>VLOOKUP($B291,Data!$A:$AK,34,0)</f>
        <v>9106025760-00158061</v>
      </c>
      <c r="AD291" s="19">
        <v>158061</v>
      </c>
      <c r="AE291" s="19" t="str">
        <f t="shared" si="8"/>
        <v>00158061</v>
      </c>
      <c r="AF291" s="19" t="str">
        <f>VLOOKUP(AC291,Data!$B:$AK,4,0)</f>
        <v>04/10/2025</v>
      </c>
      <c r="AG291" s="19" t="str">
        <f>VLOOKUP(AC291,Data!B:N,13,0)</f>
        <v>0104918404</v>
      </c>
      <c r="AH291" s="19" t="str">
        <f>IF(AG291="0104918404","WIN"&amp;L291,VLOOKUP(AG291,'mã win'!E:J,6,0))</f>
        <v>WIN3934</v>
      </c>
      <c r="AI291" s="19" t="str">
        <f>VLOOKUP(AG291,'mã win'!E:F,2,0)</f>
        <v>N</v>
      </c>
      <c r="AJ291" s="19" t="str">
        <f>VLOOKUP(Q291,'mã sp'!A:B,2,0)</f>
        <v>CN300</v>
      </c>
      <c r="AK291" t="str">
        <f>VLOOKUP(AC291,Data!B:G,6,0)</f>
        <v>K25TTM</v>
      </c>
      <c r="AL291" t="str">
        <f t="shared" si="9"/>
        <v>3934 WIN HCM 39A - 41 Đường Số 3</v>
      </c>
    </row>
    <row r="292" spans="1:38" x14ac:dyDescent="0.25">
      <c r="A292">
        <v>16500</v>
      </c>
      <c r="B292" s="2">
        <v>9106025760</v>
      </c>
      <c r="C292" s="3">
        <v>45934</v>
      </c>
      <c r="D292" s="3">
        <v>45944</v>
      </c>
      <c r="E292" s="4">
        <v>45934.843868055599</v>
      </c>
      <c r="F292" s="2" t="s">
        <v>5140</v>
      </c>
      <c r="G292" s="3"/>
      <c r="H292" t="s">
        <v>3031</v>
      </c>
      <c r="I292" s="2" t="s">
        <v>3032</v>
      </c>
      <c r="J292" t="s">
        <v>3033</v>
      </c>
      <c r="K292" t="s">
        <v>3034</v>
      </c>
      <c r="L292" s="2" t="s">
        <v>5136</v>
      </c>
      <c r="M292" t="s">
        <v>5137</v>
      </c>
      <c r="N292" t="s">
        <v>5138</v>
      </c>
      <c r="O292">
        <v>40</v>
      </c>
      <c r="P292" s="2" t="s">
        <v>3083</v>
      </c>
      <c r="Q292" t="s">
        <v>3084</v>
      </c>
      <c r="R292" s="2" t="s">
        <v>3085</v>
      </c>
      <c r="S292" s="2" t="s">
        <v>3038</v>
      </c>
      <c r="T292">
        <v>111606</v>
      </c>
      <c r="U292">
        <v>3</v>
      </c>
      <c r="V292">
        <v>0</v>
      </c>
      <c r="W292" t="s">
        <v>5139</v>
      </c>
      <c r="X292" t="s">
        <v>3182</v>
      </c>
      <c r="Y292" s="3">
        <v>45934.843867708303</v>
      </c>
      <c r="AA292" t="s">
        <v>3039</v>
      </c>
      <c r="AB292" s="21">
        <v>9106025760</v>
      </c>
      <c r="AC292" s="19" t="str">
        <f>VLOOKUP($B292,Data!$A:$AK,34,0)</f>
        <v>9106025760-00158061</v>
      </c>
      <c r="AD292" s="19">
        <v>158061</v>
      </c>
      <c r="AE292" s="19" t="str">
        <f t="shared" si="8"/>
        <v>00158061</v>
      </c>
      <c r="AF292" s="19" t="str">
        <f>VLOOKUP(AC292,Data!$B:$AK,4,0)</f>
        <v>04/10/2025</v>
      </c>
      <c r="AG292" s="19" t="str">
        <f>VLOOKUP(AC292,Data!B:N,13,0)</f>
        <v>0104918404</v>
      </c>
      <c r="AH292" s="19" t="str">
        <f>IF(AG292="0104918404","WIN"&amp;L292,VLOOKUP(AG292,'mã win'!E:J,6,0))</f>
        <v>WIN3934</v>
      </c>
      <c r="AI292" s="19" t="str">
        <f>VLOOKUP(AG292,'mã win'!E:F,2,0)</f>
        <v>N</v>
      </c>
      <c r="AJ292" s="19" t="str">
        <f>VLOOKUP(Q292,'mã sp'!A:B,2,0)</f>
        <v>GXD500</v>
      </c>
      <c r="AK292" t="str">
        <f>VLOOKUP(AC292,Data!B:G,6,0)</f>
        <v>K25TTM</v>
      </c>
      <c r="AL292" t="str">
        <f t="shared" si="9"/>
        <v>3934 WIN HCM 39A - 41 Đường Số 3</v>
      </c>
    </row>
    <row r="293" spans="1:38" x14ac:dyDescent="0.25">
      <c r="A293">
        <v>16501</v>
      </c>
      <c r="B293" s="2">
        <v>9106025760</v>
      </c>
      <c r="C293" s="3">
        <v>45934</v>
      </c>
      <c r="D293" s="3">
        <v>45944</v>
      </c>
      <c r="E293" s="4">
        <v>45934.843868055599</v>
      </c>
      <c r="F293" s="2" t="s">
        <v>5140</v>
      </c>
      <c r="G293" s="3"/>
      <c r="H293" t="s">
        <v>3031</v>
      </c>
      <c r="I293" s="2" t="s">
        <v>3032</v>
      </c>
      <c r="J293" t="s">
        <v>3033</v>
      </c>
      <c r="K293" t="s">
        <v>3034</v>
      </c>
      <c r="L293" s="2" t="s">
        <v>5136</v>
      </c>
      <c r="M293" t="s">
        <v>5137</v>
      </c>
      <c r="N293" t="s">
        <v>5138</v>
      </c>
      <c r="O293">
        <v>50</v>
      </c>
      <c r="P293" s="2" t="s">
        <v>3043</v>
      </c>
      <c r="Q293" t="s">
        <v>3044</v>
      </c>
      <c r="R293" s="2" t="s">
        <v>3045</v>
      </c>
      <c r="S293" s="2" t="s">
        <v>3038</v>
      </c>
      <c r="T293">
        <v>41150</v>
      </c>
      <c r="U293">
        <v>2</v>
      </c>
      <c r="V293">
        <v>0</v>
      </c>
      <c r="W293" t="s">
        <v>5139</v>
      </c>
      <c r="X293" t="s">
        <v>3182</v>
      </c>
      <c r="Y293" s="3">
        <v>45934.843867708303</v>
      </c>
      <c r="AA293" t="s">
        <v>3039</v>
      </c>
      <c r="AB293" s="21">
        <v>9106025760</v>
      </c>
      <c r="AC293" s="19" t="str">
        <f>VLOOKUP($B293,Data!$A:$AK,34,0)</f>
        <v>9106025760-00158061</v>
      </c>
      <c r="AD293" s="19">
        <v>158061</v>
      </c>
      <c r="AE293" s="19" t="str">
        <f t="shared" si="8"/>
        <v>00158061</v>
      </c>
      <c r="AF293" s="19" t="str">
        <f>VLOOKUP(AC293,Data!$B:$AK,4,0)</f>
        <v>04/10/2025</v>
      </c>
      <c r="AG293" s="19" t="str">
        <f>VLOOKUP(AC293,Data!B:N,13,0)</f>
        <v>0104918404</v>
      </c>
      <c r="AH293" s="19" t="str">
        <f>IF(AG293="0104918404","WIN"&amp;L293,VLOOKUP(AG293,'mã win'!E:J,6,0))</f>
        <v>WIN3934</v>
      </c>
      <c r="AI293" s="19" t="str">
        <f>VLOOKUP(AG293,'mã win'!E:F,2,0)</f>
        <v>N</v>
      </c>
      <c r="AJ293" s="19" t="str">
        <f>VLOOKUP(Q293,'mã sp'!A:B,2,0)</f>
        <v>GTLX250G</v>
      </c>
      <c r="AK293" t="str">
        <f>VLOOKUP(AC293,Data!B:G,6,0)</f>
        <v>K25TTM</v>
      </c>
      <c r="AL293" t="str">
        <f t="shared" si="9"/>
        <v>3934 WIN HCM 39A - 41 Đường Số 3</v>
      </c>
    </row>
    <row r="294" spans="1:38" x14ac:dyDescent="0.25">
      <c r="A294">
        <v>16502</v>
      </c>
      <c r="B294" s="2">
        <v>9106025778</v>
      </c>
      <c r="C294" s="3">
        <v>45934</v>
      </c>
      <c r="D294" s="3">
        <v>45934</v>
      </c>
      <c r="E294" s="4">
        <v>45934.851381597196</v>
      </c>
      <c r="F294" s="2" t="s">
        <v>5141</v>
      </c>
      <c r="G294" s="3"/>
      <c r="H294" t="s">
        <v>3031</v>
      </c>
      <c r="I294" s="2" t="s">
        <v>3032</v>
      </c>
      <c r="J294" t="s">
        <v>3033</v>
      </c>
      <c r="K294" t="s">
        <v>3034</v>
      </c>
      <c r="L294" s="2" t="s">
        <v>4127</v>
      </c>
      <c r="M294" t="s">
        <v>4128</v>
      </c>
      <c r="N294" t="s">
        <v>4129</v>
      </c>
      <c r="O294">
        <v>10</v>
      </c>
      <c r="P294" s="2" t="s">
        <v>3043</v>
      </c>
      <c r="Q294" t="s">
        <v>3044</v>
      </c>
      <c r="R294" s="2" t="s">
        <v>3045</v>
      </c>
      <c r="S294" s="2" t="s">
        <v>3038</v>
      </c>
      <c r="T294">
        <v>41150</v>
      </c>
      <c r="U294">
        <v>1</v>
      </c>
      <c r="V294">
        <v>0</v>
      </c>
      <c r="W294" t="s">
        <v>4128</v>
      </c>
      <c r="X294" t="s">
        <v>4130</v>
      </c>
      <c r="Y294" s="3">
        <v>45934.851381018503</v>
      </c>
      <c r="AA294" t="s">
        <v>3039</v>
      </c>
      <c r="AB294" s="21">
        <v>9106025778</v>
      </c>
      <c r="AC294" s="19" t="str">
        <f>VLOOKUP($B294,Data!$A:$AK,34,0)</f>
        <v>9106025778-00017892</v>
      </c>
      <c r="AD294" s="19">
        <v>17892</v>
      </c>
      <c r="AE294" s="19" t="str">
        <f t="shared" si="8"/>
        <v>00017892</v>
      </c>
      <c r="AF294" s="19" t="str">
        <f>VLOOKUP(AC294,Data!$B:$AK,4,0)</f>
        <v>04/10/2025</v>
      </c>
      <c r="AG294" s="19" t="str">
        <f>VLOOKUP(AC294,Data!B:N,13,0)</f>
        <v>0104918404-003</v>
      </c>
      <c r="AH294" s="19" t="str">
        <f>IF(AG294="0104918404","WIN"&amp;L294,VLOOKUP(AG294,'mã win'!E:J,6,0))</f>
        <v>WIN-PTO-00-003</v>
      </c>
      <c r="AI294" s="19" t="str">
        <f>VLOOKUP(AG294,'mã win'!E:F,2,0)</f>
        <v>B</v>
      </c>
      <c r="AJ294" s="19" t="str">
        <f>VLOOKUP(Q294,'mã sp'!A:B,2,0)</f>
        <v>GTLX250G</v>
      </c>
      <c r="AK294" t="str">
        <f>VLOOKUP(AC294,Data!B:G,6,0)</f>
        <v>K25TTM</v>
      </c>
      <c r="AL294" t="str">
        <f t="shared" si="9"/>
        <v>3518 WM+ PTO 73 Quang Trung</v>
      </c>
    </row>
    <row r="295" spans="1:38" x14ac:dyDescent="0.25">
      <c r="A295">
        <v>16503</v>
      </c>
      <c r="B295" s="2">
        <v>9106025778</v>
      </c>
      <c r="C295" s="3">
        <v>45934</v>
      </c>
      <c r="D295" s="3">
        <v>45934</v>
      </c>
      <c r="E295" s="4">
        <v>45934.851381597196</v>
      </c>
      <c r="F295" s="2" t="s">
        <v>5141</v>
      </c>
      <c r="G295" s="3"/>
      <c r="H295" t="s">
        <v>3031</v>
      </c>
      <c r="I295" s="2" t="s">
        <v>3032</v>
      </c>
      <c r="J295" t="s">
        <v>3033</v>
      </c>
      <c r="K295" t="s">
        <v>3034</v>
      </c>
      <c r="L295" s="2" t="s">
        <v>4127</v>
      </c>
      <c r="M295" t="s">
        <v>4128</v>
      </c>
      <c r="N295" t="s">
        <v>4129</v>
      </c>
      <c r="O295">
        <v>20</v>
      </c>
      <c r="P295" s="2" t="s">
        <v>3054</v>
      </c>
      <c r="Q295" t="s">
        <v>3055</v>
      </c>
      <c r="R295" s="2" t="s">
        <v>3056</v>
      </c>
      <c r="S295" s="2" t="s">
        <v>3038</v>
      </c>
      <c r="T295">
        <v>46000</v>
      </c>
      <c r="U295">
        <v>2</v>
      </c>
      <c r="V295">
        <v>0</v>
      </c>
      <c r="W295" t="s">
        <v>4128</v>
      </c>
      <c r="X295" t="s">
        <v>4130</v>
      </c>
      <c r="Y295" s="3">
        <v>45934.851381018503</v>
      </c>
      <c r="AA295" t="s">
        <v>3039</v>
      </c>
      <c r="AB295" s="21">
        <v>9106025778</v>
      </c>
      <c r="AC295" s="19" t="str">
        <f>VLOOKUP($B295,Data!$A:$AK,34,0)</f>
        <v>9106025778-00017892</v>
      </c>
      <c r="AD295" s="19">
        <v>17892</v>
      </c>
      <c r="AE295" s="19" t="str">
        <f t="shared" si="8"/>
        <v>00017892</v>
      </c>
      <c r="AF295" s="19" t="str">
        <f>VLOOKUP(AC295,Data!$B:$AK,4,0)</f>
        <v>04/10/2025</v>
      </c>
      <c r="AG295" s="19" t="str">
        <f>VLOOKUP(AC295,Data!B:N,13,0)</f>
        <v>0104918404-003</v>
      </c>
      <c r="AH295" s="19" t="str">
        <f>IF(AG295="0104918404","WIN"&amp;L295,VLOOKUP(AG295,'mã win'!E:J,6,0))</f>
        <v>WIN-PTO-00-003</v>
      </c>
      <c r="AI295" s="19" t="str">
        <f>VLOOKUP(AG295,'mã win'!E:F,2,0)</f>
        <v>B</v>
      </c>
      <c r="AJ295" s="19" t="str">
        <f>VLOOKUP(Q295,'mã sp'!A:B,2,0)</f>
        <v>MNH250</v>
      </c>
      <c r="AK295" t="str">
        <f>VLOOKUP(AC295,Data!B:G,6,0)</f>
        <v>K25TTM</v>
      </c>
      <c r="AL295" t="str">
        <f t="shared" si="9"/>
        <v>3518 WM+ PTO 73 Quang Trung</v>
      </c>
    </row>
    <row r="296" spans="1:38" x14ac:dyDescent="0.25">
      <c r="A296">
        <v>16504</v>
      </c>
      <c r="B296" s="2">
        <v>9106025780</v>
      </c>
      <c r="C296" s="3">
        <v>45934</v>
      </c>
      <c r="D296" s="3">
        <v>45934</v>
      </c>
      <c r="E296" s="4">
        <v>45934.853142164298</v>
      </c>
      <c r="F296" s="2" t="s">
        <v>5142</v>
      </c>
      <c r="G296" s="3"/>
      <c r="H296" t="s">
        <v>3031</v>
      </c>
      <c r="I296" s="2" t="s">
        <v>3032</v>
      </c>
      <c r="J296" t="s">
        <v>3033</v>
      </c>
      <c r="K296" t="s">
        <v>3034</v>
      </c>
      <c r="L296" s="2" t="s">
        <v>3712</v>
      </c>
      <c r="M296" t="s">
        <v>3713</v>
      </c>
      <c r="N296" t="s">
        <v>3714</v>
      </c>
      <c r="O296">
        <v>10</v>
      </c>
      <c r="P296" s="2" t="s">
        <v>3083</v>
      </c>
      <c r="Q296" t="s">
        <v>3084</v>
      </c>
      <c r="R296" s="2" t="s">
        <v>3085</v>
      </c>
      <c r="S296" s="2" t="s">
        <v>3038</v>
      </c>
      <c r="T296">
        <v>111606</v>
      </c>
      <c r="U296">
        <v>1</v>
      </c>
      <c r="V296">
        <v>0</v>
      </c>
      <c r="W296" t="s">
        <v>3713</v>
      </c>
      <c r="X296" t="s">
        <v>3046</v>
      </c>
      <c r="Y296" s="3">
        <v>45934.8531415162</v>
      </c>
      <c r="Z296" t="s">
        <v>5143</v>
      </c>
      <c r="AA296" t="s">
        <v>3039</v>
      </c>
      <c r="AB296" s="21">
        <v>9106025780</v>
      </c>
      <c r="AC296" s="19" t="str">
        <f>VLOOKUP($B296,Data!$A:$AK,34,0)</f>
        <v>9106025780-00079909</v>
      </c>
      <c r="AD296" s="19">
        <v>79909</v>
      </c>
      <c r="AE296" s="19" t="str">
        <f t="shared" si="8"/>
        <v>00079909</v>
      </c>
      <c r="AF296" s="19" t="str">
        <f>VLOOKUP(AC296,Data!$B:$AK,4,0)</f>
        <v>04/10/2025</v>
      </c>
      <c r="AG296" s="19" t="str">
        <f>VLOOKUP(AC296,Data!B:N,13,0)</f>
        <v>0104918404-009</v>
      </c>
      <c r="AH296" s="19" t="str">
        <f>IF(AG296="0104918404","WIN"&amp;L296,VLOOKUP(AG296,'mã win'!E:J,6,0))</f>
        <v>WIN-DNG-01-009</v>
      </c>
      <c r="AI296" s="19" t="str">
        <f>VLOOKUP(AG296,'mã win'!E:F,2,0)</f>
        <v>N</v>
      </c>
      <c r="AJ296" s="19" t="str">
        <f>VLOOKUP(Q296,'mã sp'!A:B,2,0)</f>
        <v>GXD500</v>
      </c>
      <c r="AK296" t="str">
        <f>VLOOKUP(AC296,Data!B:G,6,0)</f>
        <v>K25TTM</v>
      </c>
      <c r="AL296" t="str">
        <f t="shared" si="9"/>
        <v>5181 WM+ DNG 96 Trịnh Đình Thảo</v>
      </c>
    </row>
    <row r="297" spans="1:38" x14ac:dyDescent="0.25">
      <c r="A297">
        <v>16505</v>
      </c>
      <c r="B297" s="2">
        <v>9106025764</v>
      </c>
      <c r="C297" s="3">
        <v>45934</v>
      </c>
      <c r="D297" s="3">
        <v>45934</v>
      </c>
      <c r="E297" s="4">
        <v>45934.853343668998</v>
      </c>
      <c r="F297" s="2" t="s">
        <v>5144</v>
      </c>
      <c r="G297" s="3"/>
      <c r="H297" t="s">
        <v>3031</v>
      </c>
      <c r="I297" s="2" t="s">
        <v>3032</v>
      </c>
      <c r="J297" t="s">
        <v>3033</v>
      </c>
      <c r="K297" t="s">
        <v>3034</v>
      </c>
      <c r="L297" s="2" t="s">
        <v>3875</v>
      </c>
      <c r="M297" t="s">
        <v>3876</v>
      </c>
      <c r="N297" t="s">
        <v>3877</v>
      </c>
      <c r="O297">
        <v>10</v>
      </c>
      <c r="P297" s="2" t="s">
        <v>3054</v>
      </c>
      <c r="Q297" t="s">
        <v>3055</v>
      </c>
      <c r="R297" s="2" t="s">
        <v>3056</v>
      </c>
      <c r="S297" s="2" t="s">
        <v>3038</v>
      </c>
      <c r="T297">
        <v>46000</v>
      </c>
      <c r="U297">
        <v>2</v>
      </c>
      <c r="V297">
        <v>0</v>
      </c>
      <c r="W297" t="s">
        <v>3876</v>
      </c>
      <c r="Y297" s="3">
        <v>45934.8533429745</v>
      </c>
      <c r="AA297" t="s">
        <v>3039</v>
      </c>
      <c r="AB297" s="21">
        <v>9106025764</v>
      </c>
      <c r="AC297" s="19" t="str">
        <f>VLOOKUP($B297,Data!$A:$AK,34,0)</f>
        <v>9106025764-00062916</v>
      </c>
      <c r="AD297" s="19">
        <v>62916</v>
      </c>
      <c r="AE297" s="19" t="str">
        <f t="shared" si="8"/>
        <v>00062916</v>
      </c>
      <c r="AF297" s="19" t="str">
        <f>VLOOKUP(AC297,Data!$B:$AK,4,0)</f>
        <v>04/10/2025</v>
      </c>
      <c r="AG297" s="19" t="str">
        <f>VLOOKUP(AC297,Data!B:N,13,0)</f>
        <v>0104918404-024</v>
      </c>
      <c r="AH297" s="19" t="str">
        <f>IF(AG297="0104918404","WIN"&amp;L297,VLOOKUP(AG297,'mã win'!E:J,6,0))</f>
        <v>WIN-024</v>
      </c>
      <c r="AI297" s="19" t="str">
        <f>VLOOKUP(AG297,'mã win'!E:F,2,0)</f>
        <v>N</v>
      </c>
      <c r="AJ297" s="19" t="str">
        <f>VLOOKUP(Q297,'mã sp'!A:B,2,0)</f>
        <v>MNH250</v>
      </c>
      <c r="AK297" t="str">
        <f>VLOOKUP(AC297,Data!B:G,6,0)</f>
        <v>K25TTM</v>
      </c>
      <c r="AL297" t="str">
        <f t="shared" si="9"/>
        <v>2AKI WM+ BDG CC HT Pearl Apartment</v>
      </c>
    </row>
    <row r="298" spans="1:38" x14ac:dyDescent="0.25">
      <c r="A298">
        <v>16506</v>
      </c>
      <c r="B298" s="2">
        <v>9106025764</v>
      </c>
      <c r="C298" s="3">
        <v>45934</v>
      </c>
      <c r="D298" s="3">
        <v>45934</v>
      </c>
      <c r="E298" s="4">
        <v>45934.853343668998</v>
      </c>
      <c r="F298" s="2" t="s">
        <v>5144</v>
      </c>
      <c r="G298" s="3"/>
      <c r="H298" t="s">
        <v>3031</v>
      </c>
      <c r="I298" s="2" t="s">
        <v>3032</v>
      </c>
      <c r="J298" t="s">
        <v>3033</v>
      </c>
      <c r="K298" t="s">
        <v>3034</v>
      </c>
      <c r="L298" s="2" t="s">
        <v>3875</v>
      </c>
      <c r="M298" t="s">
        <v>3876</v>
      </c>
      <c r="N298" t="s">
        <v>3877</v>
      </c>
      <c r="O298">
        <v>20</v>
      </c>
      <c r="P298" s="2" t="s">
        <v>3043</v>
      </c>
      <c r="Q298" t="s">
        <v>3044</v>
      </c>
      <c r="R298" s="2" t="s">
        <v>3045</v>
      </c>
      <c r="S298" s="2" t="s">
        <v>3038</v>
      </c>
      <c r="T298">
        <v>41150</v>
      </c>
      <c r="U298">
        <v>2</v>
      </c>
      <c r="V298">
        <v>0</v>
      </c>
      <c r="W298" t="s">
        <v>3876</v>
      </c>
      <c r="Y298" s="3">
        <v>45934.8533429745</v>
      </c>
      <c r="AA298" t="s">
        <v>3039</v>
      </c>
      <c r="AB298" s="21">
        <v>9106025764</v>
      </c>
      <c r="AC298" s="19" t="str">
        <f>VLOOKUP($B298,Data!$A:$AK,34,0)</f>
        <v>9106025764-00062916</v>
      </c>
      <c r="AD298" s="19">
        <v>62916</v>
      </c>
      <c r="AE298" s="19" t="str">
        <f t="shared" si="8"/>
        <v>00062916</v>
      </c>
      <c r="AF298" s="19" t="str">
        <f>VLOOKUP(AC298,Data!$B:$AK,4,0)</f>
        <v>04/10/2025</v>
      </c>
      <c r="AG298" s="19" t="str">
        <f>VLOOKUP(AC298,Data!B:N,13,0)</f>
        <v>0104918404-024</v>
      </c>
      <c r="AH298" s="19" t="str">
        <f>IF(AG298="0104918404","WIN"&amp;L298,VLOOKUP(AG298,'mã win'!E:J,6,0))</f>
        <v>WIN-024</v>
      </c>
      <c r="AI298" s="19" t="str">
        <f>VLOOKUP(AG298,'mã win'!E:F,2,0)</f>
        <v>N</v>
      </c>
      <c r="AJ298" s="19" t="str">
        <f>VLOOKUP(Q298,'mã sp'!A:B,2,0)</f>
        <v>GTLX250G</v>
      </c>
      <c r="AK298" t="str">
        <f>VLOOKUP(AC298,Data!B:G,6,0)</f>
        <v>K25TTM</v>
      </c>
      <c r="AL298" t="str">
        <f t="shared" si="9"/>
        <v>2AKI WM+ BDG CC HT Pearl Apartment</v>
      </c>
    </row>
    <row r="299" spans="1:38" x14ac:dyDescent="0.25">
      <c r="A299">
        <v>16507</v>
      </c>
      <c r="B299" s="2">
        <v>9106025764</v>
      </c>
      <c r="C299" s="3">
        <v>45934</v>
      </c>
      <c r="D299" s="3">
        <v>45934</v>
      </c>
      <c r="E299" s="4">
        <v>45934.853343668998</v>
      </c>
      <c r="F299" s="2" t="s">
        <v>5144</v>
      </c>
      <c r="G299" s="3"/>
      <c r="H299" t="s">
        <v>3031</v>
      </c>
      <c r="I299" s="2" t="s">
        <v>3032</v>
      </c>
      <c r="J299" t="s">
        <v>3033</v>
      </c>
      <c r="K299" t="s">
        <v>3034</v>
      </c>
      <c r="L299" s="2" t="s">
        <v>3875</v>
      </c>
      <c r="M299" t="s">
        <v>3876</v>
      </c>
      <c r="N299" t="s">
        <v>3877</v>
      </c>
      <c r="O299">
        <v>30</v>
      </c>
      <c r="P299" s="2" t="s">
        <v>3063</v>
      </c>
      <c r="Q299" t="s">
        <v>4891</v>
      </c>
      <c r="R299" s="2" t="s">
        <v>3065</v>
      </c>
      <c r="S299" s="2" t="s">
        <v>3038</v>
      </c>
      <c r="T299">
        <v>73431</v>
      </c>
      <c r="U299">
        <v>1</v>
      </c>
      <c r="V299">
        <v>0</v>
      </c>
      <c r="W299" t="s">
        <v>3876</v>
      </c>
      <c r="Y299" s="3">
        <v>45934.8533429745</v>
      </c>
      <c r="AA299" t="s">
        <v>3039</v>
      </c>
      <c r="AB299" s="21">
        <v>9106025764</v>
      </c>
      <c r="AC299" s="19" t="str">
        <f>VLOOKUP($B299,Data!$A:$AK,34,0)</f>
        <v>9106025764-00062916</v>
      </c>
      <c r="AD299" s="19">
        <v>62916</v>
      </c>
      <c r="AE299" s="19" t="str">
        <f t="shared" si="8"/>
        <v>00062916</v>
      </c>
      <c r="AF299" s="19" t="str">
        <f>VLOOKUP(AC299,Data!$B:$AK,4,0)</f>
        <v>04/10/2025</v>
      </c>
      <c r="AG299" s="19" t="str">
        <f>VLOOKUP(AC299,Data!B:N,13,0)</f>
        <v>0104918404-024</v>
      </c>
      <c r="AH299" s="19" t="str">
        <f>IF(AG299="0104918404","WIN"&amp;L299,VLOOKUP(AG299,'mã win'!E:J,6,0))</f>
        <v>WIN-024</v>
      </c>
      <c r="AI299" s="19" t="str">
        <f>VLOOKUP(AG299,'mã win'!E:F,2,0)</f>
        <v>N</v>
      </c>
      <c r="AJ299" s="19" t="str">
        <f>VLOOKUP(Q299,'mã sp'!A:B,2,0)</f>
        <v>CGM300</v>
      </c>
      <c r="AK299" t="str">
        <f>VLOOKUP(AC299,Data!B:G,6,0)</f>
        <v>K25TTM</v>
      </c>
      <c r="AL299" t="str">
        <f t="shared" si="9"/>
        <v>2AKI WM+ BDG CC HT Pearl Apartment</v>
      </c>
    </row>
    <row r="300" spans="1:38" x14ac:dyDescent="0.25">
      <c r="A300">
        <v>16508</v>
      </c>
      <c r="B300" s="2">
        <v>9106025764</v>
      </c>
      <c r="C300" s="3">
        <v>45934</v>
      </c>
      <c r="D300" s="3">
        <v>45934</v>
      </c>
      <c r="E300" s="4">
        <v>45934.853343668998</v>
      </c>
      <c r="F300" s="2" t="s">
        <v>5144</v>
      </c>
      <c r="G300" s="3"/>
      <c r="H300" t="s">
        <v>3031</v>
      </c>
      <c r="I300" s="2" t="s">
        <v>3032</v>
      </c>
      <c r="J300" t="s">
        <v>3033</v>
      </c>
      <c r="K300" t="s">
        <v>3034</v>
      </c>
      <c r="L300" s="2" t="s">
        <v>3875</v>
      </c>
      <c r="M300" t="s">
        <v>3876</v>
      </c>
      <c r="N300" t="s">
        <v>3877</v>
      </c>
      <c r="O300">
        <v>40</v>
      </c>
      <c r="P300" s="2" t="s">
        <v>3035</v>
      </c>
      <c r="Q300" t="s">
        <v>4834</v>
      </c>
      <c r="R300" s="2" t="s">
        <v>3037</v>
      </c>
      <c r="S300" s="2" t="s">
        <v>3038</v>
      </c>
      <c r="T300">
        <v>111058</v>
      </c>
      <c r="U300">
        <v>1</v>
      </c>
      <c r="V300">
        <v>0</v>
      </c>
      <c r="W300" t="s">
        <v>3876</v>
      </c>
      <c r="Y300" s="3">
        <v>45934.8533429745</v>
      </c>
      <c r="AA300" t="s">
        <v>3039</v>
      </c>
      <c r="AB300" s="21">
        <v>9106025764</v>
      </c>
      <c r="AC300" s="19" t="str">
        <f>VLOOKUP($B300,Data!$A:$AK,34,0)</f>
        <v>9106025764-00062916</v>
      </c>
      <c r="AD300" s="19">
        <v>62916</v>
      </c>
      <c r="AE300" s="19" t="str">
        <f t="shared" si="8"/>
        <v>00062916</v>
      </c>
      <c r="AF300" s="19" t="str">
        <f>VLOOKUP(AC300,Data!$B:$AK,4,0)</f>
        <v>04/10/2025</v>
      </c>
      <c r="AG300" s="19" t="str">
        <f>VLOOKUP(AC300,Data!B:N,13,0)</f>
        <v>0104918404-024</v>
      </c>
      <c r="AH300" s="19" t="str">
        <f>IF(AG300="0104918404","WIN"&amp;L300,VLOOKUP(AG300,'mã win'!E:J,6,0))</f>
        <v>WIN-024</v>
      </c>
      <c r="AI300" s="19" t="str">
        <f>VLOOKUP(AG300,'mã win'!E:F,2,0)</f>
        <v>N</v>
      </c>
      <c r="AJ300" s="19" t="str">
        <f>VLOOKUP(Q300,'mã sp'!A:B,2,0)</f>
        <v>GM500</v>
      </c>
      <c r="AK300" t="str">
        <f>VLOOKUP(AC300,Data!B:G,6,0)</f>
        <v>K25TTM</v>
      </c>
      <c r="AL300" t="str">
        <f t="shared" si="9"/>
        <v>2AKI WM+ BDG CC HT Pearl Apartment</v>
      </c>
    </row>
    <row r="301" spans="1:38" x14ac:dyDescent="0.25">
      <c r="A301">
        <v>16509</v>
      </c>
      <c r="B301" s="2">
        <v>9106025800</v>
      </c>
      <c r="C301" s="3">
        <v>45934</v>
      </c>
      <c r="D301" s="3">
        <v>45939</v>
      </c>
      <c r="E301" s="4">
        <v>45934.857838229203</v>
      </c>
      <c r="F301" s="2" t="s">
        <v>5145</v>
      </c>
      <c r="G301" s="3"/>
      <c r="H301" t="s">
        <v>3031</v>
      </c>
      <c r="I301" s="2" t="s">
        <v>3032</v>
      </c>
      <c r="J301" t="s">
        <v>3033</v>
      </c>
      <c r="K301" t="s">
        <v>3034</v>
      </c>
      <c r="L301" s="2" t="s">
        <v>3675</v>
      </c>
      <c r="M301" t="s">
        <v>3676</v>
      </c>
      <c r="N301" t="s">
        <v>3677</v>
      </c>
      <c r="O301">
        <v>10</v>
      </c>
      <c r="P301" s="2" t="s">
        <v>3050</v>
      </c>
      <c r="Q301" t="s">
        <v>3051</v>
      </c>
      <c r="R301" s="2" t="s">
        <v>3052</v>
      </c>
      <c r="S301" s="2" t="s">
        <v>3038</v>
      </c>
      <c r="T301">
        <v>45588</v>
      </c>
      <c r="U301">
        <v>1</v>
      </c>
      <c r="V301">
        <v>0</v>
      </c>
      <c r="W301" t="s">
        <v>3676</v>
      </c>
      <c r="Y301" s="3">
        <v>45934.857837465301</v>
      </c>
      <c r="AA301" t="s">
        <v>3039</v>
      </c>
      <c r="AB301" s="21">
        <v>9106025800</v>
      </c>
      <c r="AC301" s="19" t="str">
        <f>VLOOKUP($B301,Data!$A:$AK,34,0)</f>
        <v>9106025800-00033127</v>
      </c>
      <c r="AD301" s="19">
        <v>33127</v>
      </c>
      <c r="AE301" s="19" t="str">
        <f t="shared" si="8"/>
        <v>00033127</v>
      </c>
      <c r="AF301" s="19" t="str">
        <f>VLOOKUP(AC301,Data!$B:$AK,4,0)</f>
        <v>04/10/2025</v>
      </c>
      <c r="AG301" s="19" t="str">
        <f>VLOOKUP(AC301,Data!B:N,13,0)</f>
        <v>0104918404-020</v>
      </c>
      <c r="AH301" s="19" t="str">
        <f>IF(AG301="0104918404","WIN"&amp;L301,VLOOKUP(AG301,'mã win'!E:J,6,0))</f>
        <v>WIN-020</v>
      </c>
      <c r="AI301" s="19" t="str">
        <f>VLOOKUP(AG301,'mã win'!E:F,2,0)</f>
        <v>B</v>
      </c>
      <c r="AJ301" s="19" t="str">
        <f>VLOOKUP(Q301,'mã sp'!A:B,2,0)</f>
        <v>TH200</v>
      </c>
      <c r="AK301" t="str">
        <f>VLOOKUP(AC301,Data!B:G,6,0)</f>
        <v>K25TTM</v>
      </c>
      <c r="AL301" t="str">
        <f t="shared" si="9"/>
        <v>2AKP WM+ THA 184 Định Đức</v>
      </c>
    </row>
    <row r="302" spans="1:38" x14ac:dyDescent="0.25">
      <c r="A302">
        <v>16510</v>
      </c>
      <c r="B302" s="2">
        <v>9106025837</v>
      </c>
      <c r="C302" s="3">
        <v>45934</v>
      </c>
      <c r="D302" s="3">
        <v>45934</v>
      </c>
      <c r="E302" s="4">
        <v>45934.8645104514</v>
      </c>
      <c r="F302" s="2" t="s">
        <v>5146</v>
      </c>
      <c r="G302" s="3"/>
      <c r="H302" t="s">
        <v>3031</v>
      </c>
      <c r="I302" s="2" t="s">
        <v>3032</v>
      </c>
      <c r="J302" t="s">
        <v>3033</v>
      </c>
      <c r="K302" t="s">
        <v>3034</v>
      </c>
      <c r="L302" s="2" t="s">
        <v>3664</v>
      </c>
      <c r="M302" t="s">
        <v>3665</v>
      </c>
      <c r="N302" t="s">
        <v>3666</v>
      </c>
      <c r="O302">
        <v>10</v>
      </c>
      <c r="P302" s="2" t="s">
        <v>3043</v>
      </c>
      <c r="Q302" t="s">
        <v>3044</v>
      </c>
      <c r="R302" s="2" t="s">
        <v>3045</v>
      </c>
      <c r="S302" s="2" t="s">
        <v>3038</v>
      </c>
      <c r="T302">
        <v>41150</v>
      </c>
      <c r="U302">
        <v>2</v>
      </c>
      <c r="V302">
        <v>0</v>
      </c>
      <c r="W302" t="s">
        <v>3665</v>
      </c>
      <c r="X302" t="s">
        <v>3667</v>
      </c>
      <c r="Y302" s="3">
        <v>45934.864509606501</v>
      </c>
      <c r="AA302" t="s">
        <v>3039</v>
      </c>
      <c r="AB302" s="21">
        <v>9106025837</v>
      </c>
      <c r="AC302" s="19" t="str">
        <f>VLOOKUP($B302,Data!$A:$AK,34,0)</f>
        <v>9106025837-00476131</v>
      </c>
      <c r="AD302" s="19">
        <v>476131</v>
      </c>
      <c r="AE302" s="19" t="str">
        <f t="shared" si="8"/>
        <v>00476131</v>
      </c>
      <c r="AF302" s="19" t="str">
        <f>VLOOKUP(AC302,Data!$B:$AK,4,0)</f>
        <v>04/10/2025</v>
      </c>
      <c r="AG302" s="19" t="str">
        <f>VLOOKUP(AC302,Data!B:N,13,0)</f>
        <v>0104918404-002</v>
      </c>
      <c r="AH302" s="19" t="str">
        <f>IF(AG302="0104918404","WIN"&amp;L302,VLOOKUP(AG302,'mã win'!E:J,6,0))</f>
        <v>WIN-HNI-00-002</v>
      </c>
      <c r="AI302" s="19" t="str">
        <f>VLOOKUP(AG302,'mã win'!E:F,2,0)</f>
        <v>B</v>
      </c>
      <c r="AJ302" s="19" t="str">
        <f>VLOOKUP(Q302,'mã sp'!A:B,2,0)</f>
        <v>GTLX250G</v>
      </c>
      <c r="AK302" t="str">
        <f>VLOOKUP(AC302,Data!B:G,6,0)</f>
        <v>K25TTM</v>
      </c>
      <c r="AL302" t="str">
        <f t="shared" si="9"/>
        <v>3569 WM+ HNI 359 Lĩnh Nam</v>
      </c>
    </row>
    <row r="303" spans="1:38" x14ac:dyDescent="0.25">
      <c r="A303">
        <v>16511</v>
      </c>
      <c r="B303" s="2">
        <v>9106025837</v>
      </c>
      <c r="C303" s="3">
        <v>45934</v>
      </c>
      <c r="D303" s="3">
        <v>45934</v>
      </c>
      <c r="E303" s="4">
        <v>45934.8645104514</v>
      </c>
      <c r="F303" s="2" t="s">
        <v>5146</v>
      </c>
      <c r="G303" s="3"/>
      <c r="H303" t="s">
        <v>3031</v>
      </c>
      <c r="I303" s="2" t="s">
        <v>3032</v>
      </c>
      <c r="J303" t="s">
        <v>3033</v>
      </c>
      <c r="K303" t="s">
        <v>3034</v>
      </c>
      <c r="L303" s="2" t="s">
        <v>3664</v>
      </c>
      <c r="M303" t="s">
        <v>3665</v>
      </c>
      <c r="N303" t="s">
        <v>3666</v>
      </c>
      <c r="O303">
        <v>20</v>
      </c>
      <c r="P303" s="2" t="s">
        <v>3050</v>
      </c>
      <c r="Q303" t="s">
        <v>3051</v>
      </c>
      <c r="R303" s="2" t="s">
        <v>3052</v>
      </c>
      <c r="S303" s="2" t="s">
        <v>3038</v>
      </c>
      <c r="T303">
        <v>45588</v>
      </c>
      <c r="U303">
        <v>3</v>
      </c>
      <c r="V303">
        <v>0</v>
      </c>
      <c r="W303" t="s">
        <v>3665</v>
      </c>
      <c r="X303" t="s">
        <v>3667</v>
      </c>
      <c r="Y303" s="3">
        <v>45934.864509606501</v>
      </c>
      <c r="AA303" t="s">
        <v>3039</v>
      </c>
      <c r="AB303" s="21">
        <v>9106025837</v>
      </c>
      <c r="AC303" s="19" t="str">
        <f>VLOOKUP($B303,Data!$A:$AK,34,0)</f>
        <v>9106025837-00476131</v>
      </c>
      <c r="AD303" s="19">
        <v>476131</v>
      </c>
      <c r="AE303" s="19" t="str">
        <f t="shared" si="8"/>
        <v>00476131</v>
      </c>
      <c r="AF303" s="19" t="str">
        <f>VLOOKUP(AC303,Data!$B:$AK,4,0)</f>
        <v>04/10/2025</v>
      </c>
      <c r="AG303" s="19" t="str">
        <f>VLOOKUP(AC303,Data!B:N,13,0)</f>
        <v>0104918404-002</v>
      </c>
      <c r="AH303" s="19" t="str">
        <f>IF(AG303="0104918404","WIN"&amp;L303,VLOOKUP(AG303,'mã win'!E:J,6,0))</f>
        <v>WIN-HNI-00-002</v>
      </c>
      <c r="AI303" s="19" t="str">
        <f>VLOOKUP(AG303,'mã win'!E:F,2,0)</f>
        <v>B</v>
      </c>
      <c r="AJ303" s="19" t="str">
        <f>VLOOKUP(Q303,'mã sp'!A:B,2,0)</f>
        <v>TH200</v>
      </c>
      <c r="AK303" t="str">
        <f>VLOOKUP(AC303,Data!B:G,6,0)</f>
        <v>K25TTM</v>
      </c>
      <c r="AL303" t="str">
        <f t="shared" si="9"/>
        <v>3569 WM+ HNI 359 Lĩnh Nam</v>
      </c>
    </row>
    <row r="304" spans="1:38" x14ac:dyDescent="0.25">
      <c r="A304">
        <v>16512</v>
      </c>
      <c r="B304" s="2">
        <v>9106025821</v>
      </c>
      <c r="C304" s="3">
        <v>45934</v>
      </c>
      <c r="D304" s="3">
        <v>45939</v>
      </c>
      <c r="E304" s="4">
        <v>45934.865186342598</v>
      </c>
      <c r="F304" s="2" t="s">
        <v>5147</v>
      </c>
      <c r="G304" s="3"/>
      <c r="H304" t="s">
        <v>3031</v>
      </c>
      <c r="I304" s="2" t="s">
        <v>3032</v>
      </c>
      <c r="J304" t="s">
        <v>3033</v>
      </c>
      <c r="K304" t="s">
        <v>3034</v>
      </c>
      <c r="L304" s="2" t="s">
        <v>5148</v>
      </c>
      <c r="M304" t="s">
        <v>5149</v>
      </c>
      <c r="N304" t="s">
        <v>5150</v>
      </c>
      <c r="O304">
        <v>10</v>
      </c>
      <c r="P304" s="2" t="s">
        <v>3035</v>
      </c>
      <c r="Q304" t="s">
        <v>4834</v>
      </c>
      <c r="R304" s="2" t="s">
        <v>3037</v>
      </c>
      <c r="S304" s="2" t="s">
        <v>3038</v>
      </c>
      <c r="T304">
        <v>111058</v>
      </c>
      <c r="U304">
        <v>1</v>
      </c>
      <c r="V304">
        <v>0</v>
      </c>
      <c r="W304" t="s">
        <v>5149</v>
      </c>
      <c r="Y304" s="3">
        <v>45934.865185567098</v>
      </c>
      <c r="AA304" t="s">
        <v>3039</v>
      </c>
      <c r="AB304" s="21">
        <v>9106025821</v>
      </c>
      <c r="AC304" s="19" t="str">
        <f>VLOOKUP($B304,Data!$A:$AK,34,0)</f>
        <v>9106025821-00036990</v>
      </c>
      <c r="AD304" s="19">
        <v>36990</v>
      </c>
      <c r="AE304" s="19" t="str">
        <f t="shared" si="8"/>
        <v>00036990</v>
      </c>
      <c r="AF304" s="19" t="str">
        <f>VLOOKUP(AC304,Data!$B:$AK,4,0)</f>
        <v>04/10/2025</v>
      </c>
      <c r="AG304" s="19" t="str">
        <f>VLOOKUP(AC304,Data!B:N,13,0)</f>
        <v>0104918404-058</v>
      </c>
      <c r="AH304" s="19" t="str">
        <f>IF(AG304="0104918404","WIN"&amp;L304,VLOOKUP(AG304,'mã win'!E:J,6,0))</f>
        <v>WIN-058</v>
      </c>
      <c r="AI304" s="19" t="str">
        <f>VLOOKUP(AG304,'mã win'!E:F,2,0)</f>
        <v>B</v>
      </c>
      <c r="AJ304" s="19" t="str">
        <f>VLOOKUP(Q304,'mã sp'!A:B,2,0)</f>
        <v>GM500</v>
      </c>
      <c r="AK304" t="str">
        <f>VLOOKUP(AC304,Data!B:G,6,0)</f>
        <v>K25TTM</v>
      </c>
      <c r="AL304" t="str">
        <f t="shared" si="9"/>
        <v>2BM3 WM+ NAN 07 Mai Hắc Đế</v>
      </c>
    </row>
    <row r="305" spans="1:38" x14ac:dyDescent="0.25">
      <c r="A305">
        <v>16513</v>
      </c>
      <c r="B305" s="2">
        <v>9106025821</v>
      </c>
      <c r="C305" s="3">
        <v>45934</v>
      </c>
      <c r="D305" s="3">
        <v>45939</v>
      </c>
      <c r="E305" s="4">
        <v>45934.865186342598</v>
      </c>
      <c r="F305" s="2" t="s">
        <v>5147</v>
      </c>
      <c r="G305" s="3"/>
      <c r="H305" t="s">
        <v>3031</v>
      </c>
      <c r="I305" s="2" t="s">
        <v>3032</v>
      </c>
      <c r="J305" t="s">
        <v>3033</v>
      </c>
      <c r="K305" t="s">
        <v>3034</v>
      </c>
      <c r="L305" s="2" t="s">
        <v>5148</v>
      </c>
      <c r="M305" t="s">
        <v>5149</v>
      </c>
      <c r="N305" t="s">
        <v>5150</v>
      </c>
      <c r="O305">
        <v>20</v>
      </c>
      <c r="P305" s="2" t="s">
        <v>3047</v>
      </c>
      <c r="Q305" t="s">
        <v>3048</v>
      </c>
      <c r="R305" s="2" t="s">
        <v>3049</v>
      </c>
      <c r="S305" s="2" t="s">
        <v>3038</v>
      </c>
      <c r="T305">
        <v>60885</v>
      </c>
      <c r="U305">
        <v>1</v>
      </c>
      <c r="V305">
        <v>0</v>
      </c>
      <c r="W305" t="s">
        <v>5149</v>
      </c>
      <c r="Y305" s="3">
        <v>45934.865185567098</v>
      </c>
      <c r="AA305" t="s">
        <v>3039</v>
      </c>
      <c r="AB305" s="21">
        <v>9106025821</v>
      </c>
      <c r="AC305" s="19" t="str">
        <f>VLOOKUP($B305,Data!$A:$AK,34,0)</f>
        <v>9106025821-00036990</v>
      </c>
      <c r="AD305" s="19">
        <v>36990</v>
      </c>
      <c r="AE305" s="19" t="str">
        <f t="shared" si="8"/>
        <v>00036990</v>
      </c>
      <c r="AF305" s="19" t="str">
        <f>VLOOKUP(AC305,Data!$B:$AK,4,0)</f>
        <v>04/10/2025</v>
      </c>
      <c r="AG305" s="19" t="str">
        <f>VLOOKUP(AC305,Data!B:N,13,0)</f>
        <v>0104918404-058</v>
      </c>
      <c r="AH305" s="19" t="str">
        <f>IF(AG305="0104918404","WIN"&amp;L305,VLOOKUP(AG305,'mã win'!E:J,6,0))</f>
        <v>WIN-058</v>
      </c>
      <c r="AI305" s="19" t="str">
        <f>VLOOKUP(AG305,'mã win'!E:F,2,0)</f>
        <v>B</v>
      </c>
      <c r="AJ305" s="19" t="str">
        <f>VLOOKUP(Q305,'mã sp'!A:B,2,0)</f>
        <v>CC300</v>
      </c>
      <c r="AK305" t="str">
        <f>VLOOKUP(AC305,Data!B:G,6,0)</f>
        <v>K25TTM</v>
      </c>
      <c r="AL305" t="str">
        <f t="shared" si="9"/>
        <v>2BM3 WM+ NAN 07 Mai Hắc Đế</v>
      </c>
    </row>
    <row r="306" spans="1:38" x14ac:dyDescent="0.25">
      <c r="A306">
        <v>16514</v>
      </c>
      <c r="B306" s="2">
        <v>9106025756</v>
      </c>
      <c r="C306" s="3">
        <v>45934</v>
      </c>
      <c r="D306" s="3">
        <v>45939</v>
      </c>
      <c r="E306" s="4">
        <v>45934.871059490702</v>
      </c>
      <c r="F306" s="2" t="s">
        <v>5151</v>
      </c>
      <c r="G306" s="3"/>
      <c r="H306" t="s">
        <v>3031</v>
      </c>
      <c r="I306" s="2" t="s">
        <v>3032</v>
      </c>
      <c r="J306" t="s">
        <v>3033</v>
      </c>
      <c r="K306" t="s">
        <v>3034</v>
      </c>
      <c r="L306" s="2" t="s">
        <v>4144</v>
      </c>
      <c r="M306" t="s">
        <v>4145</v>
      </c>
      <c r="N306" t="s">
        <v>4146</v>
      </c>
      <c r="O306">
        <v>10</v>
      </c>
      <c r="P306" s="2" t="s">
        <v>3035</v>
      </c>
      <c r="Q306" t="s">
        <v>4834</v>
      </c>
      <c r="R306" s="2" t="s">
        <v>3037</v>
      </c>
      <c r="S306" s="2" t="s">
        <v>3038</v>
      </c>
      <c r="T306">
        <v>111058</v>
      </c>
      <c r="U306">
        <v>2</v>
      </c>
      <c r="V306">
        <v>0</v>
      </c>
      <c r="W306" t="s">
        <v>4145</v>
      </c>
      <c r="X306" t="s">
        <v>3046</v>
      </c>
      <c r="Y306" s="3">
        <v>45934.871059525503</v>
      </c>
      <c r="Z306" t="s">
        <v>5152</v>
      </c>
      <c r="AA306" t="s">
        <v>3039</v>
      </c>
      <c r="AB306" s="21">
        <v>9106025756</v>
      </c>
      <c r="AC306" s="19" t="str">
        <f>VLOOKUP($B306,Data!$A:$AK,34,0)</f>
        <v>9106025756-00025584</v>
      </c>
      <c r="AD306" s="19">
        <v>25584</v>
      </c>
      <c r="AE306" s="19" t="str">
        <f t="shared" si="8"/>
        <v>00025584</v>
      </c>
      <c r="AF306" s="19" t="str">
        <f>VLOOKUP(AC306,Data!$B:$AK,4,0)</f>
        <v>04/10/2025</v>
      </c>
      <c r="AG306" s="19" t="str">
        <f>VLOOKUP(AC306,Data!B:N,13,0)</f>
        <v>0104918404-016</v>
      </c>
      <c r="AH306" s="19" t="str">
        <f>IF(AG306="0104918404","WIN"&amp;L306,VLOOKUP(AG306,'mã win'!E:J,6,0))</f>
        <v>WIN-CTO-01-016</v>
      </c>
      <c r="AI306" s="19" t="str">
        <f>VLOOKUP(AG306,'mã win'!E:F,2,0)</f>
        <v>N</v>
      </c>
      <c r="AJ306" s="19" t="str">
        <f>VLOOKUP(Q306,'mã sp'!A:B,2,0)</f>
        <v>GM500</v>
      </c>
      <c r="AK306" t="str">
        <f>VLOOKUP(AC306,Data!B:G,6,0)</f>
        <v>K25TTM</v>
      </c>
      <c r="AL306" t="str">
        <f t="shared" si="9"/>
        <v>4415 WM+ CTO 155 Lý Tự Trọng</v>
      </c>
    </row>
    <row r="307" spans="1:38" x14ac:dyDescent="0.25">
      <c r="A307">
        <v>16515</v>
      </c>
      <c r="B307" s="2">
        <v>9106025756</v>
      </c>
      <c r="C307" s="3">
        <v>45934</v>
      </c>
      <c r="D307" s="3">
        <v>45939</v>
      </c>
      <c r="E307" s="4">
        <v>45934.871059490702</v>
      </c>
      <c r="F307" s="2" t="s">
        <v>5151</v>
      </c>
      <c r="G307" s="3"/>
      <c r="H307" t="s">
        <v>3031</v>
      </c>
      <c r="I307" s="2" t="s">
        <v>3032</v>
      </c>
      <c r="J307" t="s">
        <v>3033</v>
      </c>
      <c r="K307" t="s">
        <v>3034</v>
      </c>
      <c r="L307" s="2" t="s">
        <v>4144</v>
      </c>
      <c r="M307" t="s">
        <v>4145</v>
      </c>
      <c r="N307" t="s">
        <v>4146</v>
      </c>
      <c r="O307">
        <v>20</v>
      </c>
      <c r="P307" s="2" t="s">
        <v>3072</v>
      </c>
      <c r="Q307" t="s">
        <v>3073</v>
      </c>
      <c r="R307" s="2" t="s">
        <v>3074</v>
      </c>
      <c r="S307" s="2" t="s">
        <v>3038</v>
      </c>
      <c r="T307">
        <v>49500</v>
      </c>
      <c r="U307">
        <v>2</v>
      </c>
      <c r="V307">
        <v>0</v>
      </c>
      <c r="W307" t="s">
        <v>4145</v>
      </c>
      <c r="X307" t="s">
        <v>3046</v>
      </c>
      <c r="Y307" s="3">
        <v>45934.871059525503</v>
      </c>
      <c r="Z307" t="s">
        <v>5152</v>
      </c>
      <c r="AA307" t="s">
        <v>3039</v>
      </c>
      <c r="AB307" s="21">
        <v>9106025756</v>
      </c>
      <c r="AC307" s="19" t="str">
        <f>VLOOKUP($B307,Data!$A:$AK,34,0)</f>
        <v>9106025756-00025584</v>
      </c>
      <c r="AD307" s="19">
        <v>25584</v>
      </c>
      <c r="AE307" s="19" t="str">
        <f t="shared" si="8"/>
        <v>00025584</v>
      </c>
      <c r="AF307" s="19" t="str">
        <f>VLOOKUP(AC307,Data!$B:$AK,4,0)</f>
        <v>04/10/2025</v>
      </c>
      <c r="AG307" s="19" t="str">
        <f>VLOOKUP(AC307,Data!B:N,13,0)</f>
        <v>0104918404-016</v>
      </c>
      <c r="AH307" s="19" t="str">
        <f>IF(AG307="0104918404","WIN"&amp;L307,VLOOKUP(AG307,'mã win'!E:J,6,0))</f>
        <v>WIN-CTO-01-016</v>
      </c>
      <c r="AI307" s="19" t="str">
        <f>VLOOKUP(AG307,'mã win'!E:F,2,0)</f>
        <v>N</v>
      </c>
      <c r="AJ307" s="19" t="str">
        <f>VLOOKUP(Q307,'mã sp'!A:B,2,0)</f>
        <v>GL250</v>
      </c>
      <c r="AK307" t="str">
        <f>VLOOKUP(AC307,Data!B:G,6,0)</f>
        <v>K25TTM</v>
      </c>
      <c r="AL307" t="str">
        <f t="shared" si="9"/>
        <v>4415 WM+ CTO 155 Lý Tự Trọng</v>
      </c>
    </row>
    <row r="308" spans="1:38" x14ac:dyDescent="0.25">
      <c r="A308">
        <v>16516</v>
      </c>
      <c r="B308" s="2">
        <v>9106025836</v>
      </c>
      <c r="C308" s="3">
        <v>45934</v>
      </c>
      <c r="D308" s="3">
        <v>45934</v>
      </c>
      <c r="E308" s="4">
        <v>45934.882427580997</v>
      </c>
      <c r="F308" s="2" t="s">
        <v>5153</v>
      </c>
      <c r="G308" s="3"/>
      <c r="H308" t="s">
        <v>3031</v>
      </c>
      <c r="I308" s="2" t="s">
        <v>3032</v>
      </c>
      <c r="J308" t="s">
        <v>3033</v>
      </c>
      <c r="K308" t="s">
        <v>3034</v>
      </c>
      <c r="L308" s="2" t="s">
        <v>3543</v>
      </c>
      <c r="M308" t="s">
        <v>3544</v>
      </c>
      <c r="N308" t="s">
        <v>3545</v>
      </c>
      <c r="O308">
        <v>10</v>
      </c>
      <c r="P308" s="2" t="s">
        <v>3054</v>
      </c>
      <c r="Q308" t="s">
        <v>3055</v>
      </c>
      <c r="R308" s="2" t="s">
        <v>3056</v>
      </c>
      <c r="S308" s="2" t="s">
        <v>3038</v>
      </c>
      <c r="T308">
        <v>46000</v>
      </c>
      <c r="U308">
        <v>2</v>
      </c>
      <c r="V308">
        <v>0</v>
      </c>
      <c r="W308" t="s">
        <v>3544</v>
      </c>
      <c r="Y308" s="3">
        <v>45934.882426539298</v>
      </c>
      <c r="AA308" t="s">
        <v>3039</v>
      </c>
      <c r="AB308" s="21">
        <v>9106025836</v>
      </c>
      <c r="AC308" s="19" t="str">
        <f>VLOOKUP($B308,Data!$A:$AK,34,0)</f>
        <v>9106025836-00014736</v>
      </c>
      <c r="AD308" s="19">
        <v>14736</v>
      </c>
      <c r="AE308" s="19" t="str">
        <f t="shared" si="8"/>
        <v>00014736</v>
      </c>
      <c r="AF308" s="19" t="str">
        <f>VLOOKUP(AC308,Data!$B:$AK,4,0)</f>
        <v>04/10/2025</v>
      </c>
      <c r="AG308" s="19" t="str">
        <f>VLOOKUP(AC308,Data!B:N,13,0)</f>
        <v>0104918404-004</v>
      </c>
      <c r="AH308" s="19" t="str">
        <f>IF(AG308="0104918404","WIN"&amp;L308,VLOOKUP(AG308,'mã win'!E:J,6,0))</f>
        <v>WIN-HTH-00-004</v>
      </c>
      <c r="AI308" s="19" t="str">
        <f>VLOOKUP(AG308,'mã win'!E:F,2,0)</f>
        <v>B</v>
      </c>
      <c r="AJ308" s="19" t="str">
        <f>VLOOKUP(Q308,'mã sp'!A:B,2,0)</f>
        <v>MNH250</v>
      </c>
      <c r="AK308" t="str">
        <f>VLOOKUP(AC308,Data!B:G,6,0)</f>
        <v>K25TTM</v>
      </c>
      <c r="AL308" t="str">
        <f t="shared" si="9"/>
        <v>2ASE WM+ HTH Phú Thượng, Cẩm Duệ</v>
      </c>
    </row>
    <row r="309" spans="1:38" x14ac:dyDescent="0.25">
      <c r="A309">
        <v>16517</v>
      </c>
      <c r="B309" s="2">
        <v>9106025938</v>
      </c>
      <c r="C309" s="3">
        <v>45934</v>
      </c>
      <c r="D309" s="3">
        <v>45939</v>
      </c>
      <c r="E309" s="4">
        <v>45934.8888168634</v>
      </c>
      <c r="F309" s="2" t="s">
        <v>5154</v>
      </c>
      <c r="G309" s="3"/>
      <c r="H309" t="s">
        <v>3031</v>
      </c>
      <c r="I309" s="2" t="s">
        <v>3032</v>
      </c>
      <c r="J309" t="s">
        <v>3033</v>
      </c>
      <c r="K309" t="s">
        <v>3034</v>
      </c>
      <c r="L309" s="2" t="s">
        <v>5155</v>
      </c>
      <c r="M309" t="s">
        <v>5156</v>
      </c>
      <c r="N309" t="s">
        <v>5157</v>
      </c>
      <c r="O309">
        <v>10</v>
      </c>
      <c r="P309" s="2" t="s">
        <v>3035</v>
      </c>
      <c r="Q309" t="s">
        <v>4834</v>
      </c>
      <c r="R309" s="2" t="s">
        <v>3037</v>
      </c>
      <c r="S309" s="2" t="s">
        <v>3038</v>
      </c>
      <c r="T309">
        <v>111058</v>
      </c>
      <c r="U309">
        <v>1</v>
      </c>
      <c r="V309">
        <v>0</v>
      </c>
      <c r="W309" t="s">
        <v>5158</v>
      </c>
      <c r="Y309" s="3">
        <v>45934.888816168997</v>
      </c>
      <c r="AA309" t="s">
        <v>3039</v>
      </c>
      <c r="AB309" s="21">
        <v>9106025938</v>
      </c>
      <c r="AC309" s="19" t="str">
        <f>VLOOKUP($B309,Data!$A:$AK,34,0)</f>
        <v>9106025938-00476160</v>
      </c>
      <c r="AD309" s="19">
        <v>476160</v>
      </c>
      <c r="AE309" s="19" t="str">
        <f t="shared" si="8"/>
        <v>00476160</v>
      </c>
      <c r="AF309" s="19" t="str">
        <f>VLOOKUP(AC309,Data!$B:$AK,4,0)</f>
        <v>04/10/2025</v>
      </c>
      <c r="AG309" s="19" t="str">
        <f>VLOOKUP(AC309,Data!B:N,13,0)</f>
        <v>0104918404-002</v>
      </c>
      <c r="AH309" s="19" t="str">
        <f>IF(AG309="0104918404","WIN"&amp;L309,VLOOKUP(AG309,'mã win'!E:J,6,0))</f>
        <v>WIN-HNI-00-002</v>
      </c>
      <c r="AI309" s="19" t="str">
        <f>VLOOKUP(AG309,'mã win'!E:F,2,0)</f>
        <v>B</v>
      </c>
      <c r="AJ309" s="19" t="str">
        <f>VLOOKUP(Q309,'mã sp'!A:B,2,0)</f>
        <v>GM500</v>
      </c>
      <c r="AK309" t="str">
        <f>VLOOKUP(AC309,Data!B:G,6,0)</f>
        <v>K25TTM</v>
      </c>
      <c r="AL309" t="str">
        <f t="shared" si="9"/>
        <v>5740 WM+ HNI TM17-H1 Hope Residences, Ph</v>
      </c>
    </row>
    <row r="310" spans="1:38" x14ac:dyDescent="0.25">
      <c r="A310">
        <v>16518</v>
      </c>
      <c r="B310" s="2">
        <v>9106025947</v>
      </c>
      <c r="C310" s="3">
        <v>45934</v>
      </c>
      <c r="D310" s="3">
        <v>45934</v>
      </c>
      <c r="E310" s="4">
        <v>45934.889223993101</v>
      </c>
      <c r="F310" s="2" t="s">
        <v>5159</v>
      </c>
      <c r="G310" s="3"/>
      <c r="H310" t="s">
        <v>3031</v>
      </c>
      <c r="I310" s="2" t="s">
        <v>3032</v>
      </c>
      <c r="J310" t="s">
        <v>3033</v>
      </c>
      <c r="K310" t="s">
        <v>3034</v>
      </c>
      <c r="L310" s="2" t="s">
        <v>3536</v>
      </c>
      <c r="M310" t="s">
        <v>3537</v>
      </c>
      <c r="N310" t="s">
        <v>3538</v>
      </c>
      <c r="O310">
        <v>10</v>
      </c>
      <c r="P310" s="2" t="s">
        <v>3047</v>
      </c>
      <c r="Q310" t="s">
        <v>3048</v>
      </c>
      <c r="R310" s="2" t="s">
        <v>3049</v>
      </c>
      <c r="S310" s="2" t="s">
        <v>3038</v>
      </c>
      <c r="T310">
        <v>60885</v>
      </c>
      <c r="U310">
        <v>5</v>
      </c>
      <c r="V310">
        <v>0</v>
      </c>
      <c r="W310" t="s">
        <v>3537</v>
      </c>
      <c r="X310" t="s">
        <v>3046</v>
      </c>
      <c r="Y310" s="3">
        <v>45934.889222951402</v>
      </c>
      <c r="AA310" t="s">
        <v>3039</v>
      </c>
      <c r="AB310" s="21">
        <v>9106025947</v>
      </c>
      <c r="AC310" s="19" t="str">
        <f>VLOOKUP($B310,Data!$A:$AK,34,0)</f>
        <v>9106025947-00010835</v>
      </c>
      <c r="AD310" s="19">
        <v>10835</v>
      </c>
      <c r="AE310" s="19" t="str">
        <f t="shared" si="8"/>
        <v>00010835</v>
      </c>
      <c r="AF310" s="19" t="str">
        <f>VLOOKUP(AC310,Data!$B:$AK,4,0)</f>
        <v>04/10/2025</v>
      </c>
      <c r="AG310" s="19" t="str">
        <f>VLOOKUP(AC310,Data!B:N,13,0)</f>
        <v>0104918404-010</v>
      </c>
      <c r="AH310" s="19" t="str">
        <f>IF(AG310="0104918404","WIN"&amp;L310,VLOOKUP(AG310,'mã win'!E:J,6,0))</f>
        <v>WIN-AGG-01-010</v>
      </c>
      <c r="AI310" s="19" t="str">
        <f>VLOOKUP(AG310,'mã win'!E:F,2,0)</f>
        <v>N</v>
      </c>
      <c r="AJ310" s="19" t="str">
        <f>VLOOKUP(Q310,'mã sp'!A:B,2,0)</f>
        <v>CC300</v>
      </c>
      <c r="AK310" t="str">
        <f>VLOOKUP(AC310,Data!B:G,6,0)</f>
        <v>K25TTM</v>
      </c>
      <c r="AL310" t="str">
        <f t="shared" si="9"/>
        <v>4562 WM+ AGG 244-245 Hàm Nghi</v>
      </c>
    </row>
    <row r="311" spans="1:38" x14ac:dyDescent="0.25">
      <c r="A311">
        <v>16519</v>
      </c>
      <c r="B311" s="2">
        <v>9106025968</v>
      </c>
      <c r="C311" s="3">
        <v>45934</v>
      </c>
      <c r="D311" s="3">
        <v>45939</v>
      </c>
      <c r="E311" s="4">
        <v>45934.9015141204</v>
      </c>
      <c r="F311" s="2" t="s">
        <v>5160</v>
      </c>
      <c r="G311" s="3"/>
      <c r="H311" t="s">
        <v>3031</v>
      </c>
      <c r="I311" s="2" t="s">
        <v>3032</v>
      </c>
      <c r="J311" t="s">
        <v>3033</v>
      </c>
      <c r="K311" t="s">
        <v>3034</v>
      </c>
      <c r="L311" s="2" t="s">
        <v>3536</v>
      </c>
      <c r="M311" t="s">
        <v>3537</v>
      </c>
      <c r="N311" t="s">
        <v>3538</v>
      </c>
      <c r="O311">
        <v>10</v>
      </c>
      <c r="P311" s="2" t="s">
        <v>3063</v>
      </c>
      <c r="Q311" t="s">
        <v>4891</v>
      </c>
      <c r="R311" s="2" t="s">
        <v>3065</v>
      </c>
      <c r="S311" s="2" t="s">
        <v>3038</v>
      </c>
      <c r="T311">
        <v>73431</v>
      </c>
      <c r="U311">
        <v>1</v>
      </c>
      <c r="V311">
        <v>0</v>
      </c>
      <c r="W311" t="s">
        <v>3537</v>
      </c>
      <c r="X311" t="s">
        <v>3046</v>
      </c>
      <c r="Y311" s="3">
        <v>45934.901513657402</v>
      </c>
      <c r="AA311" t="s">
        <v>3039</v>
      </c>
      <c r="AB311" s="21">
        <v>9106025968</v>
      </c>
      <c r="AC311" s="19" t="str">
        <f>VLOOKUP($B311,Data!$A:$AK,34,0)</f>
        <v>9106025968-00010836</v>
      </c>
      <c r="AD311" s="19">
        <v>10836</v>
      </c>
      <c r="AE311" s="19" t="str">
        <f t="shared" si="8"/>
        <v>00010836</v>
      </c>
      <c r="AF311" s="19" t="str">
        <f>VLOOKUP(AC311,Data!$B:$AK,4,0)</f>
        <v>04/10/2025</v>
      </c>
      <c r="AG311" s="19" t="str">
        <f>VLOOKUP(AC311,Data!B:N,13,0)</f>
        <v>0104918404-010</v>
      </c>
      <c r="AH311" s="19" t="str">
        <f>IF(AG311="0104918404","WIN"&amp;L311,VLOOKUP(AG311,'mã win'!E:J,6,0))</f>
        <v>WIN-AGG-01-010</v>
      </c>
      <c r="AI311" s="19" t="str">
        <f>VLOOKUP(AG311,'mã win'!E:F,2,0)</f>
        <v>N</v>
      </c>
      <c r="AJ311" s="19" t="str">
        <f>VLOOKUP(Q311,'mã sp'!A:B,2,0)</f>
        <v>CGM300</v>
      </c>
      <c r="AK311" t="str">
        <f>VLOOKUP(AC311,Data!B:G,6,0)</f>
        <v>K25TTM</v>
      </c>
      <c r="AL311" t="str">
        <f t="shared" si="9"/>
        <v>4562 WM+ AGG 244-245 Hàm Nghi</v>
      </c>
    </row>
    <row r="312" spans="1:38" x14ac:dyDescent="0.25">
      <c r="A312">
        <v>16520</v>
      </c>
      <c r="B312" s="2">
        <v>9106025968</v>
      </c>
      <c r="C312" s="3">
        <v>45934</v>
      </c>
      <c r="D312" s="3">
        <v>45939</v>
      </c>
      <c r="E312" s="4">
        <v>45934.9015141204</v>
      </c>
      <c r="F312" s="2" t="s">
        <v>5160</v>
      </c>
      <c r="G312" s="3"/>
      <c r="H312" t="s">
        <v>3031</v>
      </c>
      <c r="I312" s="2" t="s">
        <v>3032</v>
      </c>
      <c r="J312" t="s">
        <v>3033</v>
      </c>
      <c r="K312" t="s">
        <v>3034</v>
      </c>
      <c r="L312" s="2" t="s">
        <v>3536</v>
      </c>
      <c r="M312" t="s">
        <v>3537</v>
      </c>
      <c r="N312" t="s">
        <v>3538</v>
      </c>
      <c r="O312">
        <v>20</v>
      </c>
      <c r="P312" s="2" t="s">
        <v>3035</v>
      </c>
      <c r="Q312" t="s">
        <v>4834</v>
      </c>
      <c r="R312" s="2" t="s">
        <v>3037</v>
      </c>
      <c r="S312" s="2" t="s">
        <v>3038</v>
      </c>
      <c r="T312">
        <v>111058</v>
      </c>
      <c r="U312">
        <v>1</v>
      </c>
      <c r="V312">
        <v>0</v>
      </c>
      <c r="W312" t="s">
        <v>3537</v>
      </c>
      <c r="X312" t="s">
        <v>3046</v>
      </c>
      <c r="Y312" s="3">
        <v>45934.901513657402</v>
      </c>
      <c r="AA312" t="s">
        <v>3039</v>
      </c>
      <c r="AB312" s="21">
        <v>9106025968</v>
      </c>
      <c r="AC312" s="19" t="str">
        <f>VLOOKUP($B312,Data!$A:$AK,34,0)</f>
        <v>9106025968-00010836</v>
      </c>
      <c r="AD312" s="19">
        <v>10836</v>
      </c>
      <c r="AE312" s="19" t="str">
        <f t="shared" si="8"/>
        <v>00010836</v>
      </c>
      <c r="AF312" s="19" t="str">
        <f>VLOOKUP(AC312,Data!$B:$AK,4,0)</f>
        <v>04/10/2025</v>
      </c>
      <c r="AG312" s="19" t="str">
        <f>VLOOKUP(AC312,Data!B:N,13,0)</f>
        <v>0104918404-010</v>
      </c>
      <c r="AH312" s="19" t="str">
        <f>IF(AG312="0104918404","WIN"&amp;L312,VLOOKUP(AG312,'mã win'!E:J,6,0))</f>
        <v>WIN-AGG-01-010</v>
      </c>
      <c r="AI312" s="19" t="str">
        <f>VLOOKUP(AG312,'mã win'!E:F,2,0)</f>
        <v>N</v>
      </c>
      <c r="AJ312" s="19" t="str">
        <f>VLOOKUP(Q312,'mã sp'!A:B,2,0)</f>
        <v>GM500</v>
      </c>
      <c r="AK312" t="str">
        <f>VLOOKUP(AC312,Data!B:G,6,0)</f>
        <v>K25TTM</v>
      </c>
      <c r="AL312" t="str">
        <f t="shared" si="9"/>
        <v>4562 WM+ AGG 244-245 Hàm Nghi</v>
      </c>
    </row>
    <row r="313" spans="1:38" x14ac:dyDescent="0.25">
      <c r="A313">
        <v>16521</v>
      </c>
      <c r="B313" s="2">
        <v>9106025968</v>
      </c>
      <c r="C313" s="3">
        <v>45934</v>
      </c>
      <c r="D313" s="3">
        <v>45939</v>
      </c>
      <c r="E313" s="4">
        <v>45934.9015141204</v>
      </c>
      <c r="F313" s="2" t="s">
        <v>5160</v>
      </c>
      <c r="G313" s="3"/>
      <c r="H313" t="s">
        <v>3031</v>
      </c>
      <c r="I313" s="2" t="s">
        <v>3032</v>
      </c>
      <c r="J313" t="s">
        <v>3033</v>
      </c>
      <c r="K313" t="s">
        <v>3034</v>
      </c>
      <c r="L313" s="2" t="s">
        <v>3536</v>
      </c>
      <c r="M313" t="s">
        <v>3537</v>
      </c>
      <c r="N313" t="s">
        <v>3538</v>
      </c>
      <c r="O313">
        <v>30</v>
      </c>
      <c r="P313" s="2" t="s">
        <v>3050</v>
      </c>
      <c r="Q313" t="s">
        <v>3051</v>
      </c>
      <c r="R313" s="2" t="s">
        <v>3052</v>
      </c>
      <c r="S313" s="2" t="s">
        <v>3038</v>
      </c>
      <c r="T313">
        <v>45588</v>
      </c>
      <c r="U313">
        <v>3</v>
      </c>
      <c r="V313">
        <v>0</v>
      </c>
      <c r="W313" t="s">
        <v>3537</v>
      </c>
      <c r="X313" t="s">
        <v>3046</v>
      </c>
      <c r="Y313" s="3">
        <v>45934.901513657402</v>
      </c>
      <c r="AA313" t="s">
        <v>3039</v>
      </c>
      <c r="AB313" s="21">
        <v>9106025968</v>
      </c>
      <c r="AC313" s="19" t="str">
        <f>VLOOKUP($B313,Data!$A:$AK,34,0)</f>
        <v>9106025968-00010836</v>
      </c>
      <c r="AD313" s="19">
        <v>10836</v>
      </c>
      <c r="AE313" s="19" t="str">
        <f t="shared" si="8"/>
        <v>00010836</v>
      </c>
      <c r="AF313" s="19" t="str">
        <f>VLOOKUP(AC313,Data!$B:$AK,4,0)</f>
        <v>04/10/2025</v>
      </c>
      <c r="AG313" s="19" t="str">
        <f>VLOOKUP(AC313,Data!B:N,13,0)</f>
        <v>0104918404-010</v>
      </c>
      <c r="AH313" s="19" t="str">
        <f>IF(AG313="0104918404","WIN"&amp;L313,VLOOKUP(AG313,'mã win'!E:J,6,0))</f>
        <v>WIN-AGG-01-010</v>
      </c>
      <c r="AI313" s="19" t="str">
        <f>VLOOKUP(AG313,'mã win'!E:F,2,0)</f>
        <v>N</v>
      </c>
      <c r="AJ313" s="19" t="str">
        <f>VLOOKUP(Q313,'mã sp'!A:B,2,0)</f>
        <v>TH200</v>
      </c>
      <c r="AK313" t="str">
        <f>VLOOKUP(AC313,Data!B:G,6,0)</f>
        <v>K25TTM</v>
      </c>
      <c r="AL313" t="str">
        <f t="shared" si="9"/>
        <v>4562 WM+ AGG 244-245 Hàm Nghi</v>
      </c>
    </row>
    <row r="314" spans="1:38" x14ac:dyDescent="0.25">
      <c r="A314">
        <v>16522</v>
      </c>
      <c r="B314" s="2">
        <v>9106025984</v>
      </c>
      <c r="C314" s="3">
        <v>45934</v>
      </c>
      <c r="D314" s="3">
        <v>45934</v>
      </c>
      <c r="E314" s="4">
        <v>45934.916445601899</v>
      </c>
      <c r="F314" s="2" t="s">
        <v>5161</v>
      </c>
      <c r="G314" s="3"/>
      <c r="H314" t="s">
        <v>3031</v>
      </c>
      <c r="I314" s="2" t="s">
        <v>3032</v>
      </c>
      <c r="J314" t="s">
        <v>3033</v>
      </c>
      <c r="K314" t="s">
        <v>3034</v>
      </c>
      <c r="L314" s="2" t="s">
        <v>3334</v>
      </c>
      <c r="M314" t="s">
        <v>3335</v>
      </c>
      <c r="N314" t="s">
        <v>3336</v>
      </c>
      <c r="O314">
        <v>10</v>
      </c>
      <c r="P314" s="2" t="s">
        <v>3047</v>
      </c>
      <c r="Q314" t="s">
        <v>3048</v>
      </c>
      <c r="R314" s="2" t="s">
        <v>3049</v>
      </c>
      <c r="S314" s="2" t="s">
        <v>3038</v>
      </c>
      <c r="T314">
        <v>60885</v>
      </c>
      <c r="U314">
        <v>2</v>
      </c>
      <c r="V314">
        <v>0</v>
      </c>
      <c r="W314" t="s">
        <v>3335</v>
      </c>
      <c r="Y314" s="3">
        <v>45934.916444409697</v>
      </c>
      <c r="AA314" t="s">
        <v>3039</v>
      </c>
      <c r="AB314" s="21">
        <v>9106025984</v>
      </c>
      <c r="AC314" s="19" t="str">
        <f>VLOOKUP($B314,Data!$A:$AK,34,0)</f>
        <v>9106025984-00033133</v>
      </c>
      <c r="AD314" s="19">
        <v>33133</v>
      </c>
      <c r="AE314" s="19" t="str">
        <f t="shared" si="8"/>
        <v>00033133</v>
      </c>
      <c r="AF314" s="19" t="str">
        <f>VLOOKUP(AC314,Data!$B:$AK,4,0)</f>
        <v>04/10/2025</v>
      </c>
      <c r="AG314" s="19" t="str">
        <f>VLOOKUP(AC314,Data!B:N,13,0)</f>
        <v>0104918404-020</v>
      </c>
      <c r="AH314" s="19" t="str">
        <f>IF(AG314="0104918404","WIN"&amp;L314,VLOOKUP(AG314,'mã win'!E:J,6,0))</f>
        <v>WIN-020</v>
      </c>
      <c r="AI314" s="19" t="str">
        <f>VLOOKUP(AG314,'mã win'!E:F,2,0)</f>
        <v>B</v>
      </c>
      <c r="AJ314" s="19" t="str">
        <f>VLOOKUP(Q314,'mã sp'!A:B,2,0)</f>
        <v>CC300</v>
      </c>
      <c r="AK314" t="str">
        <f>VLOOKUP(AC314,Data!B:G,6,0)</f>
        <v>K25TTM</v>
      </c>
      <c r="AL314" t="str">
        <f t="shared" si="9"/>
        <v>2AVG WM+ THA 623 Triệu Quốc Đạt</v>
      </c>
    </row>
    <row r="315" spans="1:38" x14ac:dyDescent="0.25">
      <c r="A315">
        <v>16523</v>
      </c>
      <c r="B315" s="2">
        <v>9106026001</v>
      </c>
      <c r="C315" s="3">
        <v>45934</v>
      </c>
      <c r="D315" s="3">
        <v>45939</v>
      </c>
      <c r="E315" s="4">
        <v>45934.917056365703</v>
      </c>
      <c r="F315" s="2" t="s">
        <v>5162</v>
      </c>
      <c r="G315" s="3"/>
      <c r="H315" t="s">
        <v>3031</v>
      </c>
      <c r="I315" s="2" t="s">
        <v>3032</v>
      </c>
      <c r="J315" t="s">
        <v>3033</v>
      </c>
      <c r="K315" t="s">
        <v>3034</v>
      </c>
      <c r="L315" s="2" t="s">
        <v>4734</v>
      </c>
      <c r="M315" t="s">
        <v>4735</v>
      </c>
      <c r="N315" t="s">
        <v>4736</v>
      </c>
      <c r="O315">
        <v>10</v>
      </c>
      <c r="P315" s="2" t="s">
        <v>3035</v>
      </c>
      <c r="Q315" t="s">
        <v>4834</v>
      </c>
      <c r="R315" s="2" t="s">
        <v>3037</v>
      </c>
      <c r="S315" s="2" t="s">
        <v>3038</v>
      </c>
      <c r="T315">
        <v>111058</v>
      </c>
      <c r="U315">
        <v>4</v>
      </c>
      <c r="V315">
        <v>0</v>
      </c>
      <c r="W315" t="s">
        <v>4735</v>
      </c>
      <c r="Y315" s="3">
        <v>45934.917284259303</v>
      </c>
      <c r="AA315" t="s">
        <v>3039</v>
      </c>
      <c r="AB315" s="21">
        <v>9106026001</v>
      </c>
      <c r="AC315" s="19" t="str">
        <f>VLOOKUP($B315,Data!$A:$AK,34,0)</f>
        <v>9106026001-00476185</v>
      </c>
      <c r="AD315" s="19">
        <v>476185</v>
      </c>
      <c r="AE315" s="19" t="str">
        <f t="shared" si="8"/>
        <v>00476185</v>
      </c>
      <c r="AF315" s="19" t="str">
        <f>VLOOKUP(AC315,Data!$B:$AK,4,0)</f>
        <v>04/10/2025</v>
      </c>
      <c r="AG315" s="19" t="str">
        <f>VLOOKUP(AC315,Data!B:N,13,0)</f>
        <v>0104918404-002</v>
      </c>
      <c r="AH315" s="19" t="str">
        <f>IF(AG315="0104918404","WIN"&amp;L315,VLOOKUP(AG315,'mã win'!E:J,6,0))</f>
        <v>WIN-HNI-00-002</v>
      </c>
      <c r="AI315" s="19" t="str">
        <f>VLOOKUP(AG315,'mã win'!E:F,2,0)</f>
        <v>B</v>
      </c>
      <c r="AJ315" s="19" t="str">
        <f>VLOOKUP(Q315,'mã sp'!A:B,2,0)</f>
        <v>GM500</v>
      </c>
      <c r="AK315" t="str">
        <f>VLOOKUP(AC315,Data!B:G,6,0)</f>
        <v>K25TTM</v>
      </c>
      <c r="AL315" t="str">
        <f t="shared" si="9"/>
        <v>5805 WM+ HNI 55 Bùi Huy Bích</v>
      </c>
    </row>
    <row r="316" spans="1:38" x14ac:dyDescent="0.25">
      <c r="A316">
        <v>16524</v>
      </c>
      <c r="B316" s="2">
        <v>9106026001</v>
      </c>
      <c r="C316" s="3">
        <v>45934</v>
      </c>
      <c r="D316" s="3">
        <v>45939</v>
      </c>
      <c r="E316" s="4">
        <v>45934.917056365703</v>
      </c>
      <c r="F316" s="2" t="s">
        <v>5162</v>
      </c>
      <c r="G316" s="3"/>
      <c r="H316" t="s">
        <v>3031</v>
      </c>
      <c r="I316" s="2" t="s">
        <v>3032</v>
      </c>
      <c r="J316" t="s">
        <v>3033</v>
      </c>
      <c r="K316" t="s">
        <v>3034</v>
      </c>
      <c r="L316" s="2" t="s">
        <v>4734</v>
      </c>
      <c r="M316" t="s">
        <v>4735</v>
      </c>
      <c r="N316" t="s">
        <v>4736</v>
      </c>
      <c r="O316">
        <v>20</v>
      </c>
      <c r="P316" s="2" t="s">
        <v>3080</v>
      </c>
      <c r="Q316" t="s">
        <v>3081</v>
      </c>
      <c r="R316" s="2" t="s">
        <v>3082</v>
      </c>
      <c r="S316" s="2" t="s">
        <v>3038</v>
      </c>
      <c r="T316">
        <v>70950</v>
      </c>
      <c r="U316">
        <v>5</v>
      </c>
      <c r="V316">
        <v>0</v>
      </c>
      <c r="W316" t="s">
        <v>4735</v>
      </c>
      <c r="Y316" s="3">
        <v>45934.917284259303</v>
      </c>
      <c r="AA316" t="s">
        <v>3039</v>
      </c>
      <c r="AB316" s="21">
        <v>9106026001</v>
      </c>
      <c r="AC316" s="19" t="str">
        <f>VLOOKUP($B316,Data!$A:$AK,34,0)</f>
        <v>9106026001-00476185</v>
      </c>
      <c r="AD316" s="19">
        <v>476185</v>
      </c>
      <c r="AE316" s="19" t="str">
        <f t="shared" si="8"/>
        <v>00476185</v>
      </c>
      <c r="AF316" s="19" t="str">
        <f>VLOOKUP(AC316,Data!$B:$AK,4,0)</f>
        <v>04/10/2025</v>
      </c>
      <c r="AG316" s="19" t="str">
        <f>VLOOKUP(AC316,Data!B:N,13,0)</f>
        <v>0104918404-002</v>
      </c>
      <c r="AH316" s="19" t="str">
        <f>IF(AG316="0104918404","WIN"&amp;L316,VLOOKUP(AG316,'mã win'!E:J,6,0))</f>
        <v>WIN-HNI-00-002</v>
      </c>
      <c r="AI316" s="19" t="str">
        <f>VLOOKUP(AG316,'mã win'!E:F,2,0)</f>
        <v>B</v>
      </c>
      <c r="AJ316" s="19" t="str">
        <f>VLOOKUP(Q316,'mã sp'!A:B,2,0)</f>
        <v>CN300</v>
      </c>
      <c r="AK316" t="str">
        <f>VLOOKUP(AC316,Data!B:G,6,0)</f>
        <v>K25TTM</v>
      </c>
      <c r="AL316" t="str">
        <f t="shared" si="9"/>
        <v>5805 WM+ HNI 55 Bùi Huy Bích</v>
      </c>
    </row>
    <row r="317" spans="1:38" x14ac:dyDescent="0.25">
      <c r="A317">
        <v>16525</v>
      </c>
      <c r="B317" s="2">
        <v>9106026029</v>
      </c>
      <c r="C317" s="3">
        <v>45935</v>
      </c>
      <c r="D317" s="3">
        <v>45935</v>
      </c>
      <c r="E317" s="4">
        <v>45935.271407025502</v>
      </c>
      <c r="F317" s="2" t="s">
        <v>5163</v>
      </c>
      <c r="G317" s="3"/>
      <c r="H317" t="s">
        <v>3031</v>
      </c>
      <c r="I317" s="2" t="s">
        <v>3032</v>
      </c>
      <c r="J317" t="s">
        <v>3033</v>
      </c>
      <c r="K317" t="s">
        <v>3034</v>
      </c>
      <c r="L317" s="2" t="s">
        <v>4273</v>
      </c>
      <c r="M317" t="s">
        <v>4274</v>
      </c>
      <c r="N317" t="s">
        <v>4275</v>
      </c>
      <c r="O317">
        <v>10</v>
      </c>
      <c r="P317" s="2" t="s">
        <v>3043</v>
      </c>
      <c r="Q317" t="s">
        <v>3044</v>
      </c>
      <c r="R317" s="2" t="s">
        <v>3045</v>
      </c>
      <c r="S317" s="2" t="s">
        <v>3038</v>
      </c>
      <c r="T317">
        <v>41150</v>
      </c>
      <c r="U317">
        <v>3</v>
      </c>
      <c r="V317">
        <v>0</v>
      </c>
      <c r="W317" t="s">
        <v>4274</v>
      </c>
      <c r="Y317" s="3">
        <v>45935.271406134299</v>
      </c>
      <c r="AA317" t="s">
        <v>3039</v>
      </c>
      <c r="AB317" s="21">
        <v>9106026029</v>
      </c>
      <c r="AC317" s="19" t="str">
        <f>VLOOKUP($B317,Data!$A:$AK,34,0)</f>
        <v>9106026029-00046885</v>
      </c>
      <c r="AD317" s="19">
        <v>46885</v>
      </c>
      <c r="AE317" s="19" t="str">
        <f t="shared" si="8"/>
        <v>00046885</v>
      </c>
      <c r="AF317" s="19" t="str">
        <f>VLOOKUP(AC317,Data!$B:$AK,4,0)</f>
        <v>05/10/2025</v>
      </c>
      <c r="AG317" s="19" t="str">
        <f>VLOOKUP(AC317,Data!B:N,13,0)</f>
        <v>0104918404-007</v>
      </c>
      <c r="AH317" s="19" t="str">
        <f>IF(AG317="0104918404","WIN"&amp;L317,VLOOKUP(AG317,'mã win'!E:J,6,0))</f>
        <v>WIN-QNH-00-007</v>
      </c>
      <c r="AI317" s="19" t="str">
        <f>VLOOKUP(AG317,'mã win'!E:F,2,0)</f>
        <v>B</v>
      </c>
      <c r="AJ317" s="19" t="str">
        <f>VLOOKUP(Q317,'mã sp'!A:B,2,0)</f>
        <v>GTLX250G</v>
      </c>
      <c r="AK317" t="str">
        <f>VLOOKUP(AC317,Data!B:G,6,0)</f>
        <v>K25TTM</v>
      </c>
      <c r="AL317" t="str">
        <f t="shared" si="9"/>
        <v>6812 WM+ QNH 73 Kênh Liêm</v>
      </c>
    </row>
    <row r="318" spans="1:38" x14ac:dyDescent="0.25">
      <c r="A318">
        <v>16526</v>
      </c>
      <c r="B318" s="2">
        <v>9106026031</v>
      </c>
      <c r="C318" s="3">
        <v>45935</v>
      </c>
      <c r="D318" s="3">
        <v>45935</v>
      </c>
      <c r="E318" s="4">
        <v>45935.283045601798</v>
      </c>
      <c r="F318" s="2" t="s">
        <v>5164</v>
      </c>
      <c r="G318" s="3"/>
      <c r="H318" t="s">
        <v>3031</v>
      </c>
      <c r="I318" s="2" t="s">
        <v>3032</v>
      </c>
      <c r="J318" t="s">
        <v>3033</v>
      </c>
      <c r="K318" t="s">
        <v>3034</v>
      </c>
      <c r="L318" s="2" t="s">
        <v>3265</v>
      </c>
      <c r="M318" t="s">
        <v>3266</v>
      </c>
      <c r="N318" t="s">
        <v>3267</v>
      </c>
      <c r="O318">
        <v>10</v>
      </c>
      <c r="P318" s="2" t="s">
        <v>3080</v>
      </c>
      <c r="Q318" t="s">
        <v>3081</v>
      </c>
      <c r="R318" s="2" t="s">
        <v>3082</v>
      </c>
      <c r="S318" s="2" t="s">
        <v>3038</v>
      </c>
      <c r="T318">
        <v>70950</v>
      </c>
      <c r="U318">
        <v>1</v>
      </c>
      <c r="V318">
        <v>0</v>
      </c>
      <c r="W318" t="s">
        <v>3266</v>
      </c>
      <c r="X318" t="s">
        <v>3046</v>
      </c>
      <c r="Y318" s="3">
        <v>45935.283044479198</v>
      </c>
      <c r="AA318" t="s">
        <v>3039</v>
      </c>
      <c r="AB318" s="21">
        <v>9106026031</v>
      </c>
      <c r="AC318" s="19" t="str">
        <f>VLOOKUP($B318,Data!$A:$AK,34,0)</f>
        <v>9106026031-00036997</v>
      </c>
      <c r="AD318" s="19">
        <v>36997</v>
      </c>
      <c r="AE318" s="19" t="str">
        <f t="shared" si="8"/>
        <v>00036997</v>
      </c>
      <c r="AF318" s="19" t="str">
        <f>VLOOKUP(AC318,Data!$B:$AK,4,0)</f>
        <v>05/10/2025</v>
      </c>
      <c r="AG318" s="19" t="str">
        <f>VLOOKUP(AC318,Data!B:N,13,0)</f>
        <v>0104918404-058</v>
      </c>
      <c r="AH318" s="19" t="str">
        <f>IF(AG318="0104918404","WIN"&amp;L318,VLOOKUP(AG318,'mã win'!E:J,6,0))</f>
        <v>WIN-058</v>
      </c>
      <c r="AI318" s="19" t="str">
        <f>VLOOKUP(AG318,'mã win'!E:F,2,0)</f>
        <v>B</v>
      </c>
      <c r="AJ318" s="19" t="str">
        <f>VLOOKUP(Q318,'mã sp'!A:B,2,0)</f>
        <v>CN300</v>
      </c>
      <c r="AK318" t="str">
        <f>VLOOKUP(AC318,Data!B:G,6,0)</f>
        <v>K25TTM</v>
      </c>
      <c r="AL318" t="str">
        <f t="shared" si="9"/>
        <v>4581 WM+ NAN 117 Đặng Thái Thân</v>
      </c>
    </row>
    <row r="319" spans="1:38" x14ac:dyDescent="0.25">
      <c r="A319">
        <v>16527</v>
      </c>
      <c r="B319" s="2">
        <v>9106026072</v>
      </c>
      <c r="C319" s="3">
        <v>45935</v>
      </c>
      <c r="D319" s="3">
        <v>45940</v>
      </c>
      <c r="E319" s="4">
        <v>45935.306518669</v>
      </c>
      <c r="F319" s="2" t="s">
        <v>5165</v>
      </c>
      <c r="G319" s="3"/>
      <c r="H319" t="s">
        <v>3031</v>
      </c>
      <c r="I319" s="2" t="s">
        <v>3032</v>
      </c>
      <c r="J319" t="s">
        <v>3033</v>
      </c>
      <c r="K319" t="s">
        <v>3034</v>
      </c>
      <c r="L319" s="2" t="s">
        <v>4543</v>
      </c>
      <c r="M319" t="s">
        <v>4544</v>
      </c>
      <c r="N319" t="s">
        <v>4545</v>
      </c>
      <c r="O319">
        <v>10</v>
      </c>
      <c r="P319" s="2" t="s">
        <v>3050</v>
      </c>
      <c r="Q319" t="s">
        <v>3051</v>
      </c>
      <c r="R319" s="2" t="s">
        <v>3052</v>
      </c>
      <c r="S319" s="2" t="s">
        <v>3038</v>
      </c>
      <c r="T319">
        <v>45588</v>
      </c>
      <c r="U319">
        <v>2</v>
      </c>
      <c r="V319">
        <v>0</v>
      </c>
      <c r="W319" t="s">
        <v>4544</v>
      </c>
      <c r="Y319" s="3">
        <v>45935.306517326397</v>
      </c>
      <c r="AA319" t="s">
        <v>3039</v>
      </c>
      <c r="AB319" s="21">
        <v>9106026072</v>
      </c>
      <c r="AC319" s="19" t="str">
        <f>VLOOKUP($B319,Data!$A:$AK,34,0)</f>
        <v>9106026072-00010755</v>
      </c>
      <c r="AD319" s="19">
        <v>10755</v>
      </c>
      <c r="AE319" s="19" t="str">
        <f t="shared" si="8"/>
        <v>00010755</v>
      </c>
      <c r="AF319" s="19" t="str">
        <f>VLOOKUP(AC319,Data!$B:$AK,4,0)</f>
        <v>05/10/2025</v>
      </c>
      <c r="AG319" s="19" t="str">
        <f>VLOOKUP(AC319,Data!B:N,13,0)</f>
        <v>0104918404-059</v>
      </c>
      <c r="AH319" s="19" t="str">
        <f>IF(AG319="0104918404","WIN"&amp;L319,VLOOKUP(AG319,'mã win'!E:J,6,0))</f>
        <v>WIN-059</v>
      </c>
      <c r="AI319" s="19" t="str">
        <f>VLOOKUP(AG319,'mã win'!E:F,2,0)</f>
        <v>B</v>
      </c>
      <c r="AJ319" s="19" t="str">
        <f>VLOOKUP(Q319,'mã sp'!A:B,2,0)</f>
        <v>TH200</v>
      </c>
      <c r="AK319" t="str">
        <f>VLOOKUP(AC319,Data!B:G,6,0)</f>
        <v>K25TTM</v>
      </c>
      <c r="AL319" t="str">
        <f t="shared" si="9"/>
        <v>2AUB WM+ TNN Xóm Trại, Nhã Lộng</v>
      </c>
    </row>
    <row r="320" spans="1:38" x14ac:dyDescent="0.25">
      <c r="A320">
        <v>16528</v>
      </c>
      <c r="B320" s="2">
        <v>9106026073</v>
      </c>
      <c r="C320" s="3">
        <v>45935</v>
      </c>
      <c r="D320" s="3">
        <v>45935</v>
      </c>
      <c r="E320" s="4">
        <v>45935.314826701397</v>
      </c>
      <c r="F320" s="2" t="s">
        <v>5166</v>
      </c>
      <c r="G320" s="3"/>
      <c r="H320" t="s">
        <v>3031</v>
      </c>
      <c r="I320" s="2" t="s">
        <v>3032</v>
      </c>
      <c r="J320" t="s">
        <v>3033</v>
      </c>
      <c r="K320" t="s">
        <v>3034</v>
      </c>
      <c r="L320" s="2" t="s">
        <v>4543</v>
      </c>
      <c r="M320" t="s">
        <v>4544</v>
      </c>
      <c r="N320" t="s">
        <v>4545</v>
      </c>
      <c r="O320">
        <v>10</v>
      </c>
      <c r="P320" s="2" t="s">
        <v>3043</v>
      </c>
      <c r="Q320" t="s">
        <v>3044</v>
      </c>
      <c r="R320" s="2" t="s">
        <v>3045</v>
      </c>
      <c r="S320" s="2" t="s">
        <v>3038</v>
      </c>
      <c r="T320">
        <v>41150</v>
      </c>
      <c r="U320">
        <v>6</v>
      </c>
      <c r="V320">
        <v>0</v>
      </c>
      <c r="W320" t="s">
        <v>4544</v>
      </c>
      <c r="Y320" s="3">
        <v>45935.314825312496</v>
      </c>
      <c r="AA320" t="s">
        <v>3039</v>
      </c>
      <c r="AB320" s="21">
        <v>9106026073</v>
      </c>
      <c r="AC320" s="19" t="str">
        <f>VLOOKUP($B320,Data!$A:$AK,34,0)</f>
        <v>9106026073-00010756</v>
      </c>
      <c r="AD320" s="19">
        <v>10756</v>
      </c>
      <c r="AE320" s="19" t="str">
        <f t="shared" si="8"/>
        <v>00010756</v>
      </c>
      <c r="AF320" s="19" t="str">
        <f>VLOOKUP(AC320,Data!$B:$AK,4,0)</f>
        <v>05/10/2025</v>
      </c>
      <c r="AG320" s="19" t="str">
        <f>VLOOKUP(AC320,Data!B:N,13,0)</f>
        <v>0104918404-059</v>
      </c>
      <c r="AH320" s="19" t="str">
        <f>IF(AG320="0104918404","WIN"&amp;L320,VLOOKUP(AG320,'mã win'!E:J,6,0))</f>
        <v>WIN-059</v>
      </c>
      <c r="AI320" s="19" t="str">
        <f>VLOOKUP(AG320,'mã win'!E:F,2,0)</f>
        <v>B</v>
      </c>
      <c r="AJ320" s="19" t="str">
        <f>VLOOKUP(Q320,'mã sp'!A:B,2,0)</f>
        <v>GTLX250G</v>
      </c>
      <c r="AK320" t="str">
        <f>VLOOKUP(AC320,Data!B:G,6,0)</f>
        <v>K25TTM</v>
      </c>
      <c r="AL320" t="str">
        <f t="shared" si="9"/>
        <v>2AUB WM+ TNN Xóm Trại, Nhã Lộng</v>
      </c>
    </row>
    <row r="321" spans="1:38" x14ac:dyDescent="0.25">
      <c r="A321">
        <v>16529</v>
      </c>
      <c r="B321" s="2">
        <v>9106026036</v>
      </c>
      <c r="C321" s="3">
        <v>45935</v>
      </c>
      <c r="D321" s="3">
        <v>45940</v>
      </c>
      <c r="E321" s="4">
        <v>45935.322958830999</v>
      </c>
      <c r="F321" s="2" t="s">
        <v>5167</v>
      </c>
      <c r="G321" s="3"/>
      <c r="H321" t="s">
        <v>3031</v>
      </c>
      <c r="I321" s="2" t="s">
        <v>3032</v>
      </c>
      <c r="J321" t="s">
        <v>3033</v>
      </c>
      <c r="K321" t="s">
        <v>3034</v>
      </c>
      <c r="L321" s="2" t="s">
        <v>3635</v>
      </c>
      <c r="M321" t="s">
        <v>3636</v>
      </c>
      <c r="N321" t="s">
        <v>3637</v>
      </c>
      <c r="O321">
        <v>10</v>
      </c>
      <c r="P321" s="2" t="s">
        <v>3035</v>
      </c>
      <c r="Q321" t="s">
        <v>4834</v>
      </c>
      <c r="R321" s="2" t="s">
        <v>3037</v>
      </c>
      <c r="S321" s="2" t="s">
        <v>3038</v>
      </c>
      <c r="T321">
        <v>111058</v>
      </c>
      <c r="U321">
        <v>1</v>
      </c>
      <c r="V321">
        <v>0</v>
      </c>
      <c r="W321" t="s">
        <v>3638</v>
      </c>
      <c r="Y321" s="3">
        <v>45935.322957442098</v>
      </c>
      <c r="AA321" t="s">
        <v>3039</v>
      </c>
      <c r="AB321" s="21">
        <v>9106026036</v>
      </c>
      <c r="AC321" s="19" t="str">
        <f>VLOOKUP($B321,Data!$A:$AK,34,0)</f>
        <v>9106026036-00033137</v>
      </c>
      <c r="AD321" s="19">
        <v>33137</v>
      </c>
      <c r="AE321" s="19" t="str">
        <f t="shared" si="8"/>
        <v>00033137</v>
      </c>
      <c r="AF321" s="19" t="str">
        <f>VLOOKUP(AC321,Data!$B:$AK,4,0)</f>
        <v>05/10/2025</v>
      </c>
      <c r="AG321" s="19" t="str">
        <f>VLOOKUP(AC321,Data!B:N,13,0)</f>
        <v>0104918404-020</v>
      </c>
      <c r="AH321" s="19" t="str">
        <f>IF(AG321="0104918404","WIN"&amp;L321,VLOOKUP(AG321,'mã win'!E:J,6,0))</f>
        <v>WIN-020</v>
      </c>
      <c r="AI321" s="19" t="str">
        <f>VLOOKUP(AG321,'mã win'!E:F,2,0)</f>
        <v>B</v>
      </c>
      <c r="AJ321" s="19" t="str">
        <f>VLOOKUP(Q321,'mã sp'!A:B,2,0)</f>
        <v>GM500</v>
      </c>
      <c r="AK321" t="str">
        <f>VLOOKUP(AC321,Data!B:G,6,0)</f>
        <v>K25TTM</v>
      </c>
      <c r="AL321" t="str">
        <f t="shared" si="9"/>
        <v>2AXG WM+ THA TDP Thượng Hải, Hải Thanh</v>
      </c>
    </row>
    <row r="322" spans="1:38" x14ac:dyDescent="0.25">
      <c r="A322">
        <v>16530</v>
      </c>
      <c r="B322" s="2">
        <v>9106026075</v>
      </c>
      <c r="C322" s="3">
        <v>45935</v>
      </c>
      <c r="D322" s="3">
        <v>45935</v>
      </c>
      <c r="E322" s="4">
        <v>45935.323232407398</v>
      </c>
      <c r="F322" s="2" t="s">
        <v>5168</v>
      </c>
      <c r="G322" s="3"/>
      <c r="H322" t="s">
        <v>3031</v>
      </c>
      <c r="I322" s="2" t="s">
        <v>3032</v>
      </c>
      <c r="J322" t="s">
        <v>3033</v>
      </c>
      <c r="K322" t="s">
        <v>3034</v>
      </c>
      <c r="L322" s="2" t="s">
        <v>5003</v>
      </c>
      <c r="M322" t="s">
        <v>5004</v>
      </c>
      <c r="N322" t="s">
        <v>5005</v>
      </c>
      <c r="O322">
        <v>10</v>
      </c>
      <c r="P322" s="2" t="s">
        <v>3054</v>
      </c>
      <c r="Q322" t="s">
        <v>3055</v>
      </c>
      <c r="R322" s="2" t="s">
        <v>3056</v>
      </c>
      <c r="S322" s="2" t="s">
        <v>3038</v>
      </c>
      <c r="T322">
        <v>46000</v>
      </c>
      <c r="U322">
        <v>2</v>
      </c>
      <c r="V322">
        <v>0</v>
      </c>
      <c r="W322" t="s">
        <v>5006</v>
      </c>
      <c r="Y322" s="3">
        <v>45935.323230786998</v>
      </c>
      <c r="AA322" t="s">
        <v>3039</v>
      </c>
      <c r="AB322" s="21">
        <v>9106026075</v>
      </c>
      <c r="AC322" s="19" t="str">
        <f>VLOOKUP($B322,Data!$A:$AK,34,0)</f>
        <v>9106026075-00014123</v>
      </c>
      <c r="AD322" s="19">
        <v>14123</v>
      </c>
      <c r="AE322" s="19" t="str">
        <f t="shared" si="8"/>
        <v>00014123</v>
      </c>
      <c r="AF322" s="19" t="str">
        <f>VLOOKUP(AC322,Data!$B:$AK,4,0)</f>
        <v>05/10/2025</v>
      </c>
      <c r="AG322" s="19" t="str">
        <f>VLOOKUP(AC322,Data!B:N,13,0)</f>
        <v>0104918404-044</v>
      </c>
      <c r="AH322" s="19" t="str">
        <f>IF(AG322="0104918404","WIN"&amp;L322,VLOOKUP(AG322,'mã win'!E:J,6,0))</f>
        <v>WIN-044</v>
      </c>
      <c r="AI322" s="19" t="str">
        <f>VLOOKUP(AG322,'mã win'!E:F,2,0)</f>
        <v>B</v>
      </c>
      <c r="AJ322" s="19" t="str">
        <f>VLOOKUP(Q322,'mã sp'!A:B,2,0)</f>
        <v>MNH250</v>
      </c>
      <c r="AK322" t="str">
        <f>VLOOKUP(AC322,Data!B:G,6,0)</f>
        <v>K25TTM</v>
      </c>
      <c r="AL322" t="str">
        <f t="shared" si="9"/>
        <v>2B41 WM+ HYN An Thái, Lê Lợi</v>
      </c>
    </row>
    <row r="323" spans="1:38" x14ac:dyDescent="0.25">
      <c r="A323">
        <v>16531</v>
      </c>
      <c r="B323" s="2">
        <v>9106026126</v>
      </c>
      <c r="C323" s="3">
        <v>45935</v>
      </c>
      <c r="D323" s="3">
        <v>45940</v>
      </c>
      <c r="E323" s="4">
        <v>45935.355912071798</v>
      </c>
      <c r="F323" s="2" t="s">
        <v>5169</v>
      </c>
      <c r="G323" s="3"/>
      <c r="H323" t="s">
        <v>3031</v>
      </c>
      <c r="I323" s="2" t="s">
        <v>3032</v>
      </c>
      <c r="J323" t="s">
        <v>3033</v>
      </c>
      <c r="K323" t="s">
        <v>3034</v>
      </c>
      <c r="L323" s="2" t="s">
        <v>4610</v>
      </c>
      <c r="M323" t="s">
        <v>4611</v>
      </c>
      <c r="N323" t="s">
        <v>4612</v>
      </c>
      <c r="O323">
        <v>10</v>
      </c>
      <c r="P323" s="2" t="s">
        <v>3035</v>
      </c>
      <c r="Q323" t="s">
        <v>4834</v>
      </c>
      <c r="R323" s="2" t="s">
        <v>3037</v>
      </c>
      <c r="S323" s="2" t="s">
        <v>3038</v>
      </c>
      <c r="T323">
        <v>111058</v>
      </c>
      <c r="U323">
        <v>1</v>
      </c>
      <c r="V323">
        <v>0</v>
      </c>
      <c r="W323" t="s">
        <v>4611</v>
      </c>
      <c r="Y323" s="3">
        <v>45935.355910185201</v>
      </c>
      <c r="AA323" t="s">
        <v>3039</v>
      </c>
      <c r="AB323" s="21">
        <v>9106026126</v>
      </c>
      <c r="AC323" s="19" t="str">
        <f>VLOOKUP($B323,Data!$A:$AK,34,0)</f>
        <v>9106026126-00476267</v>
      </c>
      <c r="AD323" s="19">
        <v>476267</v>
      </c>
      <c r="AE323" s="19" t="str">
        <f t="shared" ref="AE323:AE386" si="10">TEXT(AD323,"00000000")</f>
        <v>00476267</v>
      </c>
      <c r="AF323" s="19" t="str">
        <f>VLOOKUP(AC323,Data!$B:$AK,4,0)</f>
        <v>05/10/2025</v>
      </c>
      <c r="AG323" s="19" t="str">
        <f>VLOOKUP(AC323,Data!B:N,13,0)</f>
        <v>0104918404-002</v>
      </c>
      <c r="AH323" s="19" t="str">
        <f>IF(AG323="0104918404","WIN"&amp;L323,VLOOKUP(AG323,'mã win'!E:J,6,0))</f>
        <v>WIN-HNI-00-002</v>
      </c>
      <c r="AI323" s="19" t="str">
        <f>VLOOKUP(AG323,'mã win'!E:F,2,0)</f>
        <v>B</v>
      </c>
      <c r="AJ323" s="19" t="str">
        <f>VLOOKUP(Q323,'mã sp'!A:B,2,0)</f>
        <v>GM500</v>
      </c>
      <c r="AK323" t="str">
        <f>VLOOKUP(AC323,Data!B:G,6,0)</f>
        <v>K25TTM</v>
      </c>
      <c r="AL323" t="str">
        <f t="shared" ref="AL323:AL386" si="11">L323&amp;" "&amp;M323</f>
        <v>2AZU WM+ HNI 22 Chợ Đông Bài</v>
      </c>
    </row>
    <row r="324" spans="1:38" x14ac:dyDescent="0.25">
      <c r="A324">
        <v>16532</v>
      </c>
      <c r="B324" s="2">
        <v>9106026163</v>
      </c>
      <c r="C324" s="3">
        <v>45935</v>
      </c>
      <c r="D324" s="3">
        <v>45940</v>
      </c>
      <c r="E324" s="4">
        <v>45935.364354942103</v>
      </c>
      <c r="F324" s="2" t="s">
        <v>5170</v>
      </c>
      <c r="G324" s="3"/>
      <c r="H324" t="s">
        <v>3031</v>
      </c>
      <c r="I324" s="2" t="s">
        <v>3032</v>
      </c>
      <c r="J324" t="s">
        <v>3033</v>
      </c>
      <c r="K324" t="s">
        <v>3034</v>
      </c>
      <c r="L324" s="2" t="s">
        <v>4515</v>
      </c>
      <c r="M324" t="s">
        <v>4516</v>
      </c>
      <c r="N324" t="s">
        <v>4517</v>
      </c>
      <c r="O324">
        <v>10</v>
      </c>
      <c r="P324" s="2" t="s">
        <v>3035</v>
      </c>
      <c r="Q324" t="s">
        <v>4834</v>
      </c>
      <c r="R324" s="2" t="s">
        <v>3037</v>
      </c>
      <c r="S324" s="2" t="s">
        <v>3038</v>
      </c>
      <c r="T324">
        <v>111058</v>
      </c>
      <c r="U324">
        <v>1</v>
      </c>
      <c r="V324">
        <v>0</v>
      </c>
      <c r="W324" t="s">
        <v>4516</v>
      </c>
      <c r="X324" t="s">
        <v>4518</v>
      </c>
      <c r="Y324" s="3">
        <v>45935.364352893499</v>
      </c>
      <c r="AA324" t="s">
        <v>3039</v>
      </c>
      <c r="AB324" s="21">
        <v>9106026163</v>
      </c>
      <c r="AC324" s="19" t="str">
        <f>VLOOKUP($B324,Data!$A:$AK,34,0)</f>
        <v>9106026163-00003790</v>
      </c>
      <c r="AD324" s="19">
        <v>3790</v>
      </c>
      <c r="AE324" s="19" t="str">
        <f t="shared" si="10"/>
        <v>00003790</v>
      </c>
      <c r="AF324" s="19" t="str">
        <f>VLOOKUP(AC324,Data!$B:$AK,4,0)</f>
        <v>05/10/2025</v>
      </c>
      <c r="AG324" s="19" t="str">
        <f>VLOOKUP(AC324,Data!B:N,13,0)</f>
        <v>0104918404-072</v>
      </c>
      <c r="AH324" s="19" t="str">
        <f>IF(AG324="0104918404","WIN"&amp;L324,VLOOKUP(AG324,'mã win'!E:J,6,0))</f>
        <v>WIN-072</v>
      </c>
      <c r="AI324" s="19" t="str">
        <f>VLOOKUP(AG324,'mã win'!E:F,2,0)</f>
        <v>B</v>
      </c>
      <c r="AJ324" s="19" t="str">
        <f>VLOOKUP(Q324,'mã sp'!A:B,2,0)</f>
        <v>GM500</v>
      </c>
      <c r="AK324" t="str">
        <f>VLOOKUP(AC324,Data!B:G,6,0)</f>
        <v>K25TTM</v>
      </c>
      <c r="AL324" t="str">
        <f t="shared" si="11"/>
        <v>5382 WM+ LCI 030 Quy Hóa</v>
      </c>
    </row>
    <row r="325" spans="1:38" x14ac:dyDescent="0.25">
      <c r="A325">
        <v>16533</v>
      </c>
      <c r="B325" s="2">
        <v>9106026222</v>
      </c>
      <c r="C325" s="3">
        <v>45935</v>
      </c>
      <c r="D325" s="3">
        <v>45940</v>
      </c>
      <c r="E325" s="4">
        <v>45935.370364270799</v>
      </c>
      <c r="F325" s="2" t="s">
        <v>5171</v>
      </c>
      <c r="G325" s="3"/>
      <c r="H325" t="s">
        <v>3031</v>
      </c>
      <c r="I325" s="2" t="s">
        <v>3032</v>
      </c>
      <c r="J325" t="s">
        <v>3033</v>
      </c>
      <c r="K325" t="s">
        <v>3034</v>
      </c>
      <c r="L325" s="2" t="s">
        <v>3680</v>
      </c>
      <c r="M325" t="s">
        <v>3681</v>
      </c>
      <c r="N325" t="s">
        <v>3682</v>
      </c>
      <c r="O325">
        <v>10</v>
      </c>
      <c r="P325" s="2" t="s">
        <v>3035</v>
      </c>
      <c r="Q325" t="s">
        <v>4834</v>
      </c>
      <c r="R325" s="2" t="s">
        <v>3037</v>
      </c>
      <c r="S325" s="2" t="s">
        <v>3038</v>
      </c>
      <c r="T325">
        <v>111058</v>
      </c>
      <c r="U325">
        <v>1</v>
      </c>
      <c r="V325">
        <v>0</v>
      </c>
      <c r="W325" t="s">
        <v>3681</v>
      </c>
      <c r="X325" t="s">
        <v>3590</v>
      </c>
      <c r="Y325" s="3">
        <v>45935.370362419002</v>
      </c>
      <c r="Z325" t="s">
        <v>5172</v>
      </c>
      <c r="AA325" t="s">
        <v>3039</v>
      </c>
      <c r="AB325" s="21">
        <v>9106026222</v>
      </c>
      <c r="AC325" s="19" t="str">
        <f>VLOOKUP($B325,Data!$A:$AK,34,0)</f>
        <v>9106026222-00006346</v>
      </c>
      <c r="AD325" s="19">
        <v>6346</v>
      </c>
      <c r="AE325" s="19" t="str">
        <f t="shared" si="10"/>
        <v>00006346</v>
      </c>
      <c r="AF325" s="19" t="str">
        <f>VLOOKUP(AC325,Data!$B:$AK,4,0)</f>
        <v>05/10/2025</v>
      </c>
      <c r="AG325" s="19" t="str">
        <f>VLOOKUP(AC325,Data!B:N,13,0)</f>
        <v>0104918404-057</v>
      </c>
      <c r="AH325" s="19" t="str">
        <f>IF(AG325="0104918404","WIN"&amp;L325,VLOOKUP(AG325,'mã win'!E:J,6,0))</f>
        <v>WIN-057</v>
      </c>
      <c r="AI325" s="19" t="str">
        <f>VLOOKUP(AG325,'mã win'!E:F,2,0)</f>
        <v>N</v>
      </c>
      <c r="AJ325" s="19" t="str">
        <f>VLOOKUP(Q325,'mã sp'!A:B,2,0)</f>
        <v>GM500</v>
      </c>
      <c r="AK325" t="str">
        <f>VLOOKUP(AC325,Data!B:G,6,0)</f>
        <v>K25TTM</v>
      </c>
      <c r="AL325" t="str">
        <f t="shared" si="11"/>
        <v>4867 WM+ KGG 21 Nguyễn Văn Cừ</v>
      </c>
    </row>
    <row r="326" spans="1:38" x14ac:dyDescent="0.25">
      <c r="A326">
        <v>16534</v>
      </c>
      <c r="B326" s="2">
        <v>9106026288</v>
      </c>
      <c r="C326" s="3">
        <v>45935</v>
      </c>
      <c r="D326" s="3">
        <v>45935</v>
      </c>
      <c r="E326" s="4">
        <v>45935.402474803202</v>
      </c>
      <c r="F326" s="2" t="s">
        <v>5173</v>
      </c>
      <c r="G326" s="3"/>
      <c r="H326" t="s">
        <v>3031</v>
      </c>
      <c r="I326" s="2" t="s">
        <v>3032</v>
      </c>
      <c r="J326" t="s">
        <v>3033</v>
      </c>
      <c r="K326" t="s">
        <v>3034</v>
      </c>
      <c r="L326" s="2" t="s">
        <v>4605</v>
      </c>
      <c r="M326" t="s">
        <v>4606</v>
      </c>
      <c r="N326" t="s">
        <v>4607</v>
      </c>
      <c r="O326">
        <v>10</v>
      </c>
      <c r="P326" s="2" t="s">
        <v>3047</v>
      </c>
      <c r="Q326" t="s">
        <v>3048</v>
      </c>
      <c r="R326" s="2" t="s">
        <v>3049</v>
      </c>
      <c r="S326" s="2" t="s">
        <v>3038</v>
      </c>
      <c r="T326">
        <v>60885</v>
      </c>
      <c r="U326">
        <v>1</v>
      </c>
      <c r="V326">
        <v>0</v>
      </c>
      <c r="W326" t="s">
        <v>4608</v>
      </c>
      <c r="X326" t="s">
        <v>4609</v>
      </c>
      <c r="Y326" s="3">
        <v>45935.4024776273</v>
      </c>
      <c r="AA326" t="s">
        <v>3039</v>
      </c>
      <c r="AB326" s="21">
        <v>9106026288</v>
      </c>
      <c r="AC326" s="19" t="str">
        <f>VLOOKUP($B326,Data!$A:$AK,34,0)</f>
        <v>9106026288-00158123</v>
      </c>
      <c r="AD326" s="19">
        <v>158123</v>
      </c>
      <c r="AE326" s="19" t="str">
        <f t="shared" si="10"/>
        <v>00158123</v>
      </c>
      <c r="AF326" s="19" t="str">
        <f>VLOOKUP(AC326,Data!$B:$AK,4,0)</f>
        <v>05/10/2025</v>
      </c>
      <c r="AG326" s="19" t="str">
        <f>VLOOKUP(AC326,Data!B:N,13,0)</f>
        <v>0104918404</v>
      </c>
      <c r="AH326" s="19" t="str">
        <f>IF(AG326="0104918404","WIN"&amp;L326,VLOOKUP(AG326,'mã win'!E:J,6,0))</f>
        <v>WIN6032</v>
      </c>
      <c r="AI326" s="19" t="str">
        <f>VLOOKUP(AG326,'mã win'!E:F,2,0)</f>
        <v>N</v>
      </c>
      <c r="AJ326" s="19" t="str">
        <f>VLOOKUP(Q326,'mã sp'!A:B,2,0)</f>
        <v>CC300</v>
      </c>
      <c r="AK326" t="str">
        <f>VLOOKUP(AC326,Data!B:G,6,0)</f>
        <v>K25TTM</v>
      </c>
      <c r="AL326" t="str">
        <f t="shared" si="11"/>
        <v>6032 WM+ HCM 0.03 Moonlight Boulevard 51</v>
      </c>
    </row>
    <row r="327" spans="1:38" x14ac:dyDescent="0.25">
      <c r="A327">
        <v>16535</v>
      </c>
      <c r="B327" s="2">
        <v>9106026288</v>
      </c>
      <c r="C327" s="3">
        <v>45935</v>
      </c>
      <c r="D327" s="3">
        <v>45935</v>
      </c>
      <c r="E327" s="4">
        <v>45935.402474803202</v>
      </c>
      <c r="F327" s="2" t="s">
        <v>5173</v>
      </c>
      <c r="G327" s="3"/>
      <c r="H327" t="s">
        <v>3031</v>
      </c>
      <c r="I327" s="2" t="s">
        <v>3032</v>
      </c>
      <c r="J327" t="s">
        <v>3033</v>
      </c>
      <c r="K327" t="s">
        <v>3034</v>
      </c>
      <c r="L327" s="2" t="s">
        <v>4605</v>
      </c>
      <c r="M327" t="s">
        <v>4606</v>
      </c>
      <c r="N327" t="s">
        <v>4607</v>
      </c>
      <c r="O327">
        <v>20</v>
      </c>
      <c r="P327" s="2" t="s">
        <v>3054</v>
      </c>
      <c r="Q327" t="s">
        <v>3055</v>
      </c>
      <c r="R327" s="2" t="s">
        <v>3056</v>
      </c>
      <c r="S327" s="2" t="s">
        <v>3038</v>
      </c>
      <c r="T327">
        <v>46000</v>
      </c>
      <c r="U327">
        <v>3</v>
      </c>
      <c r="V327">
        <v>0</v>
      </c>
      <c r="W327" t="s">
        <v>4608</v>
      </c>
      <c r="X327" t="s">
        <v>4609</v>
      </c>
      <c r="Y327" s="3">
        <v>45935.4024776273</v>
      </c>
      <c r="AA327" t="s">
        <v>3039</v>
      </c>
      <c r="AB327" s="21">
        <v>9106026288</v>
      </c>
      <c r="AC327" s="19" t="str">
        <f>VLOOKUP($B327,Data!$A:$AK,34,0)</f>
        <v>9106026288-00158123</v>
      </c>
      <c r="AD327" s="19">
        <v>158123</v>
      </c>
      <c r="AE327" s="19" t="str">
        <f t="shared" si="10"/>
        <v>00158123</v>
      </c>
      <c r="AF327" s="19" t="str">
        <f>VLOOKUP(AC327,Data!$B:$AK,4,0)</f>
        <v>05/10/2025</v>
      </c>
      <c r="AG327" s="19" t="str">
        <f>VLOOKUP(AC327,Data!B:N,13,0)</f>
        <v>0104918404</v>
      </c>
      <c r="AH327" s="19" t="str">
        <f>IF(AG327="0104918404","WIN"&amp;L327,VLOOKUP(AG327,'mã win'!E:J,6,0))</f>
        <v>WIN6032</v>
      </c>
      <c r="AI327" s="19" t="str">
        <f>VLOOKUP(AG327,'mã win'!E:F,2,0)</f>
        <v>N</v>
      </c>
      <c r="AJ327" s="19" t="str">
        <f>VLOOKUP(Q327,'mã sp'!A:B,2,0)</f>
        <v>MNH250</v>
      </c>
      <c r="AK327" t="str">
        <f>VLOOKUP(AC327,Data!B:G,6,0)</f>
        <v>K25TTM</v>
      </c>
      <c r="AL327" t="str">
        <f t="shared" si="11"/>
        <v>6032 WM+ HCM 0.03 Moonlight Boulevard 51</v>
      </c>
    </row>
    <row r="328" spans="1:38" x14ac:dyDescent="0.25">
      <c r="A328">
        <v>16536</v>
      </c>
      <c r="B328" s="2">
        <v>9106026288</v>
      </c>
      <c r="C328" s="3">
        <v>45935</v>
      </c>
      <c r="D328" s="3">
        <v>45935</v>
      </c>
      <c r="E328" s="4">
        <v>45935.402474803202</v>
      </c>
      <c r="F328" s="2" t="s">
        <v>5173</v>
      </c>
      <c r="G328" s="3"/>
      <c r="H328" t="s">
        <v>3031</v>
      </c>
      <c r="I328" s="2" t="s">
        <v>3032</v>
      </c>
      <c r="J328" t="s">
        <v>3033</v>
      </c>
      <c r="K328" t="s">
        <v>3034</v>
      </c>
      <c r="L328" s="2" t="s">
        <v>4605</v>
      </c>
      <c r="M328" t="s">
        <v>4606</v>
      </c>
      <c r="N328" t="s">
        <v>4607</v>
      </c>
      <c r="O328">
        <v>30</v>
      </c>
      <c r="P328" s="2" t="s">
        <v>3035</v>
      </c>
      <c r="Q328" t="s">
        <v>4834</v>
      </c>
      <c r="R328" s="2" t="s">
        <v>3037</v>
      </c>
      <c r="S328" s="2" t="s">
        <v>3038</v>
      </c>
      <c r="T328">
        <v>111058</v>
      </c>
      <c r="U328">
        <v>2</v>
      </c>
      <c r="V328">
        <v>0</v>
      </c>
      <c r="W328" t="s">
        <v>4608</v>
      </c>
      <c r="X328" t="s">
        <v>4609</v>
      </c>
      <c r="Y328" s="3">
        <v>45935.4024776273</v>
      </c>
      <c r="AA328" t="s">
        <v>3039</v>
      </c>
      <c r="AB328" s="21">
        <v>9106026288</v>
      </c>
      <c r="AC328" s="19" t="str">
        <f>VLOOKUP($B328,Data!$A:$AK,34,0)</f>
        <v>9106026288-00158123</v>
      </c>
      <c r="AD328" s="19">
        <v>158123</v>
      </c>
      <c r="AE328" s="19" t="str">
        <f t="shared" si="10"/>
        <v>00158123</v>
      </c>
      <c r="AF328" s="19" t="str">
        <f>VLOOKUP(AC328,Data!$B:$AK,4,0)</f>
        <v>05/10/2025</v>
      </c>
      <c r="AG328" s="19" t="str">
        <f>VLOOKUP(AC328,Data!B:N,13,0)</f>
        <v>0104918404</v>
      </c>
      <c r="AH328" s="19" t="str">
        <f>IF(AG328="0104918404","WIN"&amp;L328,VLOOKUP(AG328,'mã win'!E:J,6,0))</f>
        <v>WIN6032</v>
      </c>
      <c r="AI328" s="19" t="str">
        <f>VLOOKUP(AG328,'mã win'!E:F,2,0)</f>
        <v>N</v>
      </c>
      <c r="AJ328" s="19" t="str">
        <f>VLOOKUP(Q328,'mã sp'!A:B,2,0)</f>
        <v>GM500</v>
      </c>
      <c r="AK328" t="str">
        <f>VLOOKUP(AC328,Data!B:G,6,0)</f>
        <v>K25TTM</v>
      </c>
      <c r="AL328" t="str">
        <f t="shared" si="11"/>
        <v>6032 WM+ HCM 0.03 Moonlight Boulevard 51</v>
      </c>
    </row>
    <row r="329" spans="1:38" x14ac:dyDescent="0.25">
      <c r="A329">
        <v>16537</v>
      </c>
      <c r="B329" s="2">
        <v>9106026324</v>
      </c>
      <c r="C329" s="3">
        <v>45935</v>
      </c>
      <c r="D329" s="3">
        <v>45944</v>
      </c>
      <c r="E329" s="4">
        <v>45935.417568946803</v>
      </c>
      <c r="F329" s="2" t="s">
        <v>5174</v>
      </c>
      <c r="G329" s="3"/>
      <c r="H329" t="s">
        <v>3031</v>
      </c>
      <c r="I329" s="2" t="s">
        <v>3032</v>
      </c>
      <c r="J329" t="s">
        <v>3033</v>
      </c>
      <c r="K329" t="s">
        <v>3034</v>
      </c>
      <c r="L329" s="2" t="s">
        <v>3487</v>
      </c>
      <c r="M329" t="s">
        <v>3488</v>
      </c>
      <c r="N329" t="s">
        <v>3489</v>
      </c>
      <c r="O329">
        <v>10</v>
      </c>
      <c r="P329" s="2" t="s">
        <v>3035</v>
      </c>
      <c r="Q329" t="s">
        <v>4834</v>
      </c>
      <c r="R329" s="2" t="s">
        <v>3037</v>
      </c>
      <c r="S329" s="2" t="s">
        <v>3038</v>
      </c>
      <c r="T329">
        <v>111058</v>
      </c>
      <c r="U329">
        <v>2</v>
      </c>
      <c r="V329">
        <v>0</v>
      </c>
      <c r="W329" t="s">
        <v>3488</v>
      </c>
      <c r="X329" t="s">
        <v>3490</v>
      </c>
      <c r="Y329" s="3">
        <v>45935.417566435201</v>
      </c>
      <c r="AA329" t="s">
        <v>3039</v>
      </c>
      <c r="AB329" s="21">
        <v>9106026324</v>
      </c>
      <c r="AC329" s="19" t="str">
        <f>VLOOKUP($B329,Data!$A:$AK,34,0)</f>
        <v>9106026324-00079942</v>
      </c>
      <c r="AD329" s="19">
        <v>79942</v>
      </c>
      <c r="AE329" s="19" t="str">
        <f t="shared" si="10"/>
        <v>00079942</v>
      </c>
      <c r="AF329" s="19" t="str">
        <f>VLOOKUP(AC329,Data!$B:$AK,4,0)</f>
        <v>05/10/2025</v>
      </c>
      <c r="AG329" s="19" t="str">
        <f>VLOOKUP(AC329,Data!B:N,13,0)</f>
        <v>0104918404-009</v>
      </c>
      <c r="AH329" s="19" t="str">
        <f>IF(AG329="0104918404","WIN"&amp;L329,VLOOKUP(AG329,'mã win'!E:J,6,0))</f>
        <v>WIN-DNG-01-009</v>
      </c>
      <c r="AI329" s="19" t="str">
        <f>VLOOKUP(AG329,'mã win'!E:F,2,0)</f>
        <v>N</v>
      </c>
      <c r="AJ329" s="19" t="str">
        <f>VLOOKUP(Q329,'mã sp'!A:B,2,0)</f>
        <v>GM500</v>
      </c>
      <c r="AK329" t="str">
        <f>VLOOKUP(AC329,Data!B:G,6,0)</f>
        <v>K25TTM</v>
      </c>
      <c r="AL329" t="str">
        <f t="shared" si="11"/>
        <v>4071 WM+ DNG 164 Kỳ Đồng</v>
      </c>
    </row>
    <row r="330" spans="1:38" x14ac:dyDescent="0.25">
      <c r="A330">
        <v>16538</v>
      </c>
      <c r="B330" s="2">
        <v>9106026418</v>
      </c>
      <c r="C330" s="3">
        <v>45935</v>
      </c>
      <c r="D330" s="3">
        <v>45935</v>
      </c>
      <c r="E330" s="4">
        <v>45935.437841817104</v>
      </c>
      <c r="F330" s="2" t="s">
        <v>5175</v>
      </c>
      <c r="G330" s="3"/>
      <c r="H330" t="s">
        <v>3031</v>
      </c>
      <c r="I330" s="2" t="s">
        <v>3032</v>
      </c>
      <c r="J330" t="s">
        <v>3033</v>
      </c>
      <c r="K330" t="s">
        <v>3034</v>
      </c>
      <c r="L330" s="2" t="s">
        <v>3280</v>
      </c>
      <c r="M330" t="s">
        <v>3281</v>
      </c>
      <c r="N330" t="s">
        <v>3282</v>
      </c>
      <c r="O330">
        <v>10</v>
      </c>
      <c r="P330" s="2" t="s">
        <v>3043</v>
      </c>
      <c r="Q330" t="s">
        <v>3044</v>
      </c>
      <c r="R330" s="2" t="s">
        <v>3045</v>
      </c>
      <c r="S330" s="2" t="s">
        <v>3038</v>
      </c>
      <c r="T330">
        <v>41150</v>
      </c>
      <c r="U330">
        <v>3</v>
      </c>
      <c r="V330">
        <v>0</v>
      </c>
      <c r="W330" t="s">
        <v>3281</v>
      </c>
      <c r="Y330" s="3">
        <v>45935.437839201397</v>
      </c>
      <c r="AA330" t="s">
        <v>3039</v>
      </c>
      <c r="AB330" s="21">
        <v>9106026418</v>
      </c>
      <c r="AC330" s="19" t="str">
        <f>VLOOKUP($B330,Data!$A:$AK,34,0)</f>
        <v>9106026418-00033147</v>
      </c>
      <c r="AD330" s="19">
        <v>33147</v>
      </c>
      <c r="AE330" s="19" t="str">
        <f t="shared" si="10"/>
        <v>00033147</v>
      </c>
      <c r="AF330" s="19" t="str">
        <f>VLOOKUP(AC330,Data!$B:$AK,4,0)</f>
        <v>05/10/2025</v>
      </c>
      <c r="AG330" s="19" t="str">
        <f>VLOOKUP(AC330,Data!B:N,13,0)</f>
        <v>0104918404-020</v>
      </c>
      <c r="AH330" s="19" t="str">
        <f>IF(AG330="0104918404","WIN"&amp;L330,VLOOKUP(AG330,'mã win'!E:J,6,0))</f>
        <v>WIN-020</v>
      </c>
      <c r="AI330" s="19" t="str">
        <f>VLOOKUP(AG330,'mã win'!E:F,2,0)</f>
        <v>B</v>
      </c>
      <c r="AJ330" s="19" t="str">
        <f>VLOOKUP(Q330,'mã sp'!A:B,2,0)</f>
        <v>GTLX250G</v>
      </c>
      <c r="AK330" t="str">
        <f>VLOOKUP(AC330,Data!B:G,6,0)</f>
        <v>K25TTM</v>
      </c>
      <c r="AL330" t="str">
        <f t="shared" si="11"/>
        <v>5738 WM+ THA 17 Hai Bà Trưng</v>
      </c>
    </row>
    <row r="331" spans="1:38" x14ac:dyDescent="0.25">
      <c r="A331">
        <v>16539</v>
      </c>
      <c r="B331" s="2">
        <v>9106026418</v>
      </c>
      <c r="C331" s="3">
        <v>45935</v>
      </c>
      <c r="D331" s="3">
        <v>45935</v>
      </c>
      <c r="E331" s="4">
        <v>45935.437841817104</v>
      </c>
      <c r="F331" s="2" t="s">
        <v>5175</v>
      </c>
      <c r="G331" s="3"/>
      <c r="H331" t="s">
        <v>3031</v>
      </c>
      <c r="I331" s="2" t="s">
        <v>3032</v>
      </c>
      <c r="J331" t="s">
        <v>3033</v>
      </c>
      <c r="K331" t="s">
        <v>3034</v>
      </c>
      <c r="L331" s="2" t="s">
        <v>3280</v>
      </c>
      <c r="M331" t="s">
        <v>3281</v>
      </c>
      <c r="N331" t="s">
        <v>3282</v>
      </c>
      <c r="O331">
        <v>20</v>
      </c>
      <c r="P331" s="2" t="s">
        <v>3054</v>
      </c>
      <c r="Q331" t="s">
        <v>3055</v>
      </c>
      <c r="R331" s="2" t="s">
        <v>3056</v>
      </c>
      <c r="S331" s="2" t="s">
        <v>3038</v>
      </c>
      <c r="T331">
        <v>46000</v>
      </c>
      <c r="U331">
        <v>1</v>
      </c>
      <c r="V331">
        <v>0</v>
      </c>
      <c r="W331" t="s">
        <v>3281</v>
      </c>
      <c r="Y331" s="3">
        <v>45935.437839201397</v>
      </c>
      <c r="AA331" t="s">
        <v>3039</v>
      </c>
      <c r="AB331" s="21">
        <v>9106026418</v>
      </c>
      <c r="AC331" s="19" t="str">
        <f>VLOOKUP($B331,Data!$A:$AK,34,0)</f>
        <v>9106026418-00033147</v>
      </c>
      <c r="AD331" s="19">
        <v>33147</v>
      </c>
      <c r="AE331" s="19" t="str">
        <f t="shared" si="10"/>
        <v>00033147</v>
      </c>
      <c r="AF331" s="19" t="str">
        <f>VLOOKUP(AC331,Data!$B:$AK,4,0)</f>
        <v>05/10/2025</v>
      </c>
      <c r="AG331" s="19" t="str">
        <f>VLOOKUP(AC331,Data!B:N,13,0)</f>
        <v>0104918404-020</v>
      </c>
      <c r="AH331" s="19" t="str">
        <f>IF(AG331="0104918404","WIN"&amp;L331,VLOOKUP(AG331,'mã win'!E:J,6,0))</f>
        <v>WIN-020</v>
      </c>
      <c r="AI331" s="19" t="str">
        <f>VLOOKUP(AG331,'mã win'!E:F,2,0)</f>
        <v>B</v>
      </c>
      <c r="AJ331" s="19" t="str">
        <f>VLOOKUP(Q331,'mã sp'!A:B,2,0)</f>
        <v>MNH250</v>
      </c>
      <c r="AK331" t="str">
        <f>VLOOKUP(AC331,Data!B:G,6,0)</f>
        <v>K25TTM</v>
      </c>
      <c r="AL331" t="str">
        <f t="shared" si="11"/>
        <v>5738 WM+ THA 17 Hai Bà Trưng</v>
      </c>
    </row>
    <row r="332" spans="1:38" x14ac:dyDescent="0.25">
      <c r="A332">
        <v>16540</v>
      </c>
      <c r="B332" s="2">
        <v>9106026427</v>
      </c>
      <c r="C332" s="3">
        <v>45935</v>
      </c>
      <c r="D332" s="3">
        <v>45940</v>
      </c>
      <c r="E332" s="4">
        <v>45935.447041701402</v>
      </c>
      <c r="F332" s="2" t="s">
        <v>5176</v>
      </c>
      <c r="G332" s="3"/>
      <c r="H332" t="s">
        <v>3031</v>
      </c>
      <c r="I332" s="2" t="s">
        <v>3032</v>
      </c>
      <c r="J332" t="s">
        <v>3033</v>
      </c>
      <c r="K332" t="s">
        <v>3034</v>
      </c>
      <c r="L332" s="2" t="s">
        <v>3165</v>
      </c>
      <c r="M332" t="s">
        <v>3166</v>
      </c>
      <c r="N332" t="s">
        <v>3167</v>
      </c>
      <c r="O332">
        <v>10</v>
      </c>
      <c r="P332" s="2" t="s">
        <v>3063</v>
      </c>
      <c r="Q332" t="s">
        <v>4891</v>
      </c>
      <c r="R332" s="2" t="s">
        <v>3065</v>
      </c>
      <c r="S332" s="2" t="s">
        <v>3038</v>
      </c>
      <c r="T332">
        <v>73431</v>
      </c>
      <c r="U332">
        <v>2</v>
      </c>
      <c r="V332">
        <v>0</v>
      </c>
      <c r="W332" t="s">
        <v>3166</v>
      </c>
      <c r="Y332" s="3">
        <v>45935.447038888902</v>
      </c>
      <c r="AA332" t="s">
        <v>3039</v>
      </c>
      <c r="AB332" s="21">
        <v>9106026427</v>
      </c>
      <c r="AC332" s="19" t="str">
        <f>VLOOKUP($B332,Data!$A:$AK,34,0)</f>
        <v>9106026427-00476354</v>
      </c>
      <c r="AD332" s="19">
        <v>476354</v>
      </c>
      <c r="AE332" s="19" t="str">
        <f t="shared" si="10"/>
        <v>00476354</v>
      </c>
      <c r="AF332" s="19" t="str">
        <f>VLOOKUP(AC332,Data!$B:$AK,4,0)</f>
        <v>05/10/2025</v>
      </c>
      <c r="AG332" s="19" t="str">
        <f>VLOOKUP(AC332,Data!B:N,13,0)</f>
        <v>0104918404-002</v>
      </c>
      <c r="AH332" s="19" t="str">
        <f>IF(AG332="0104918404","WIN"&amp;L332,VLOOKUP(AG332,'mã win'!E:J,6,0))</f>
        <v>WIN-HNI-00-002</v>
      </c>
      <c r="AI332" s="19" t="str">
        <f>VLOOKUP(AG332,'mã win'!E:F,2,0)</f>
        <v>B</v>
      </c>
      <c r="AJ332" s="19" t="str">
        <f>VLOOKUP(Q332,'mã sp'!A:B,2,0)</f>
        <v>CGM300</v>
      </c>
      <c r="AK332" t="str">
        <f>VLOOKUP(AC332,Data!B:G,6,0)</f>
        <v>K25TTM</v>
      </c>
      <c r="AL332" t="str">
        <f t="shared" si="11"/>
        <v>2AYV WM+ HNI Thượng Hồng, Văn Bình</v>
      </c>
    </row>
    <row r="333" spans="1:38" x14ac:dyDescent="0.25">
      <c r="A333">
        <v>16541</v>
      </c>
      <c r="B333" s="2">
        <v>9106026427</v>
      </c>
      <c r="C333" s="3">
        <v>45935</v>
      </c>
      <c r="D333" s="3">
        <v>45940</v>
      </c>
      <c r="E333" s="4">
        <v>45935.447041701402</v>
      </c>
      <c r="F333" s="2" t="s">
        <v>5176</v>
      </c>
      <c r="G333" s="3"/>
      <c r="H333" t="s">
        <v>3031</v>
      </c>
      <c r="I333" s="2" t="s">
        <v>3032</v>
      </c>
      <c r="J333" t="s">
        <v>3033</v>
      </c>
      <c r="K333" t="s">
        <v>3034</v>
      </c>
      <c r="L333" s="2" t="s">
        <v>3165</v>
      </c>
      <c r="M333" t="s">
        <v>3166</v>
      </c>
      <c r="N333" t="s">
        <v>3167</v>
      </c>
      <c r="O333">
        <v>20</v>
      </c>
      <c r="P333" s="2" t="s">
        <v>3035</v>
      </c>
      <c r="Q333" t="s">
        <v>4834</v>
      </c>
      <c r="R333" s="2" t="s">
        <v>3037</v>
      </c>
      <c r="S333" s="2" t="s">
        <v>3038</v>
      </c>
      <c r="T333">
        <v>111058</v>
      </c>
      <c r="U333">
        <v>3</v>
      </c>
      <c r="V333">
        <v>0</v>
      </c>
      <c r="W333" t="s">
        <v>3166</v>
      </c>
      <c r="Y333" s="3">
        <v>45935.447038888902</v>
      </c>
      <c r="AA333" t="s">
        <v>3039</v>
      </c>
      <c r="AB333" s="21">
        <v>9106026427</v>
      </c>
      <c r="AC333" s="19" t="str">
        <f>VLOOKUP($B333,Data!$A:$AK,34,0)</f>
        <v>9106026427-00476354</v>
      </c>
      <c r="AD333" s="19">
        <v>476354</v>
      </c>
      <c r="AE333" s="19" t="str">
        <f t="shared" si="10"/>
        <v>00476354</v>
      </c>
      <c r="AF333" s="19" t="str">
        <f>VLOOKUP(AC333,Data!$B:$AK,4,0)</f>
        <v>05/10/2025</v>
      </c>
      <c r="AG333" s="19" t="str">
        <f>VLOOKUP(AC333,Data!B:N,13,0)</f>
        <v>0104918404-002</v>
      </c>
      <c r="AH333" s="19" t="str">
        <f>IF(AG333="0104918404","WIN"&amp;L333,VLOOKUP(AG333,'mã win'!E:J,6,0))</f>
        <v>WIN-HNI-00-002</v>
      </c>
      <c r="AI333" s="19" t="str">
        <f>VLOOKUP(AG333,'mã win'!E:F,2,0)</f>
        <v>B</v>
      </c>
      <c r="AJ333" s="19" t="str">
        <f>VLOOKUP(Q333,'mã sp'!A:B,2,0)</f>
        <v>GM500</v>
      </c>
      <c r="AK333" t="str">
        <f>VLOOKUP(AC333,Data!B:G,6,0)</f>
        <v>K25TTM</v>
      </c>
      <c r="AL333" t="str">
        <f t="shared" si="11"/>
        <v>2AYV WM+ HNI Thượng Hồng, Văn Bình</v>
      </c>
    </row>
    <row r="334" spans="1:38" x14ac:dyDescent="0.25">
      <c r="A334">
        <v>16542</v>
      </c>
      <c r="B334" s="2">
        <v>9106026471</v>
      </c>
      <c r="C334" s="3">
        <v>45935</v>
      </c>
      <c r="D334" s="3">
        <v>45940</v>
      </c>
      <c r="E334" s="4">
        <v>45935.457225034697</v>
      </c>
      <c r="F334" s="2" t="s">
        <v>5177</v>
      </c>
      <c r="G334" s="3"/>
      <c r="H334" t="s">
        <v>3031</v>
      </c>
      <c r="I334" s="2" t="s">
        <v>3032</v>
      </c>
      <c r="J334" t="s">
        <v>3033</v>
      </c>
      <c r="K334" t="s">
        <v>3034</v>
      </c>
      <c r="L334" s="2" t="s">
        <v>3536</v>
      </c>
      <c r="M334" t="s">
        <v>3537</v>
      </c>
      <c r="N334" t="s">
        <v>3538</v>
      </c>
      <c r="O334">
        <v>10</v>
      </c>
      <c r="P334" s="2" t="s">
        <v>3035</v>
      </c>
      <c r="Q334" t="s">
        <v>4834</v>
      </c>
      <c r="R334" s="2" t="s">
        <v>3037</v>
      </c>
      <c r="S334" s="2" t="s">
        <v>3038</v>
      </c>
      <c r="T334">
        <v>111058</v>
      </c>
      <c r="U334">
        <v>1</v>
      </c>
      <c r="V334">
        <v>0</v>
      </c>
      <c r="W334" t="s">
        <v>3537</v>
      </c>
      <c r="X334" t="s">
        <v>3046</v>
      </c>
      <c r="Y334" s="3">
        <v>45935.457222256897</v>
      </c>
      <c r="AA334" t="s">
        <v>3039</v>
      </c>
      <c r="AB334" s="21">
        <v>9106026471</v>
      </c>
      <c r="AC334" s="19" t="str">
        <f>VLOOKUP($B334,Data!$A:$AK,34,0)</f>
        <v>9106026471-00010844</v>
      </c>
      <c r="AD334" s="19">
        <v>10844</v>
      </c>
      <c r="AE334" s="19" t="str">
        <f t="shared" si="10"/>
        <v>00010844</v>
      </c>
      <c r="AF334" s="19" t="str">
        <f>VLOOKUP(AC334,Data!$B:$AK,4,0)</f>
        <v>05/10/2025</v>
      </c>
      <c r="AG334" s="19" t="str">
        <f>VLOOKUP(AC334,Data!B:N,13,0)</f>
        <v>0104918404-010</v>
      </c>
      <c r="AH334" s="19" t="str">
        <f>IF(AG334="0104918404","WIN"&amp;L334,VLOOKUP(AG334,'mã win'!E:J,6,0))</f>
        <v>WIN-AGG-01-010</v>
      </c>
      <c r="AI334" s="19" t="str">
        <f>VLOOKUP(AG334,'mã win'!E:F,2,0)</f>
        <v>N</v>
      </c>
      <c r="AJ334" s="19" t="str">
        <f>VLOOKUP(Q334,'mã sp'!A:B,2,0)</f>
        <v>GM500</v>
      </c>
      <c r="AK334" t="str">
        <f>VLOOKUP(AC334,Data!B:G,6,0)</f>
        <v>K25TTM</v>
      </c>
      <c r="AL334" t="str">
        <f t="shared" si="11"/>
        <v>4562 WM+ AGG 244-245 Hàm Nghi</v>
      </c>
    </row>
    <row r="335" spans="1:38" x14ac:dyDescent="0.25">
      <c r="A335">
        <v>16543</v>
      </c>
      <c r="B335" s="2">
        <v>9106026462</v>
      </c>
      <c r="C335" s="3">
        <v>45935</v>
      </c>
      <c r="D335" s="3">
        <v>45935</v>
      </c>
      <c r="E335" s="4">
        <v>45935.457227083301</v>
      </c>
      <c r="F335" s="2" t="s">
        <v>5177</v>
      </c>
      <c r="G335" s="3"/>
      <c r="H335" t="s">
        <v>3031</v>
      </c>
      <c r="I335" s="2" t="s">
        <v>3032</v>
      </c>
      <c r="J335" t="s">
        <v>3033</v>
      </c>
      <c r="K335" t="s">
        <v>3034</v>
      </c>
      <c r="L335" s="2" t="s">
        <v>3689</v>
      </c>
      <c r="M335" t="s">
        <v>3690</v>
      </c>
      <c r="N335" t="s">
        <v>3691</v>
      </c>
      <c r="O335">
        <v>10</v>
      </c>
      <c r="P335" s="2" t="s">
        <v>3080</v>
      </c>
      <c r="Q335" t="s">
        <v>3081</v>
      </c>
      <c r="R335" s="2" t="s">
        <v>3082</v>
      </c>
      <c r="S335" s="2" t="s">
        <v>3038</v>
      </c>
      <c r="T335">
        <v>70950</v>
      </c>
      <c r="U335">
        <v>1</v>
      </c>
      <c r="V335">
        <v>0</v>
      </c>
      <c r="W335" t="s">
        <v>3690</v>
      </c>
      <c r="Y335" s="3">
        <v>45935.457224340302</v>
      </c>
      <c r="AA335" t="s">
        <v>3039</v>
      </c>
      <c r="AB335" s="21">
        <v>9106026462</v>
      </c>
      <c r="AC335" s="19" t="str">
        <f>VLOOKUP($B335,Data!$A:$AK,34,0)</f>
        <v>9106026462-00046900</v>
      </c>
      <c r="AD335" s="19">
        <v>46900</v>
      </c>
      <c r="AE335" s="19" t="str">
        <f t="shared" si="10"/>
        <v>00046900</v>
      </c>
      <c r="AF335" s="19" t="str">
        <f>VLOOKUP(AC335,Data!$B:$AK,4,0)</f>
        <v>05/10/2025</v>
      </c>
      <c r="AG335" s="19" t="str">
        <f>VLOOKUP(AC335,Data!B:N,13,0)</f>
        <v>0104918404-007</v>
      </c>
      <c r="AH335" s="19" t="str">
        <f>IF(AG335="0104918404","WIN"&amp;L335,VLOOKUP(AG335,'mã win'!E:J,6,0))</f>
        <v>WIN-QNH-00-007</v>
      </c>
      <c r="AI335" s="19" t="str">
        <f>VLOOKUP(AG335,'mã win'!E:F,2,0)</f>
        <v>B</v>
      </c>
      <c r="AJ335" s="19" t="str">
        <f>VLOOKUP(Q335,'mã sp'!A:B,2,0)</f>
        <v>CN300</v>
      </c>
      <c r="AK335" t="str">
        <f>VLOOKUP(AC335,Data!B:G,6,0)</f>
        <v>K25TTM</v>
      </c>
      <c r="AL335" t="str">
        <f t="shared" si="11"/>
        <v>5926 WM+ QNH 162 Nguyễn Văn Trỗi</v>
      </c>
    </row>
    <row r="336" spans="1:38" x14ac:dyDescent="0.25">
      <c r="A336">
        <v>16544</v>
      </c>
      <c r="B336" s="2">
        <v>9106026473</v>
      </c>
      <c r="C336" s="3">
        <v>45935</v>
      </c>
      <c r="D336" s="3">
        <v>45940</v>
      </c>
      <c r="E336" s="4">
        <v>45935.459376076396</v>
      </c>
      <c r="F336" s="2" t="s">
        <v>5178</v>
      </c>
      <c r="G336" s="3"/>
      <c r="H336" t="s">
        <v>3031</v>
      </c>
      <c r="I336" s="2" t="s">
        <v>3032</v>
      </c>
      <c r="J336" t="s">
        <v>3033</v>
      </c>
      <c r="K336" t="s">
        <v>3034</v>
      </c>
      <c r="L336" s="2" t="s">
        <v>4150</v>
      </c>
      <c r="M336" t="s">
        <v>4151</v>
      </c>
      <c r="N336" t="s">
        <v>4152</v>
      </c>
      <c r="O336">
        <v>10</v>
      </c>
      <c r="P336" s="2" t="s">
        <v>3050</v>
      </c>
      <c r="Q336" t="s">
        <v>3051</v>
      </c>
      <c r="R336" s="2" t="s">
        <v>3052</v>
      </c>
      <c r="S336" s="2" t="s">
        <v>3038</v>
      </c>
      <c r="T336">
        <v>45588</v>
      </c>
      <c r="U336">
        <v>1</v>
      </c>
      <c r="V336">
        <v>0</v>
      </c>
      <c r="W336" t="s">
        <v>4153</v>
      </c>
      <c r="Y336" s="3">
        <v>45935.459373726902</v>
      </c>
      <c r="AA336" t="s">
        <v>3039</v>
      </c>
      <c r="AB336" s="21">
        <v>9106026473</v>
      </c>
      <c r="AC336" s="19" t="str">
        <f>VLOOKUP($B336,Data!$A:$AK,34,0)</f>
        <v>9106026473-00046901</v>
      </c>
      <c r="AD336" s="19">
        <v>46901</v>
      </c>
      <c r="AE336" s="19" t="str">
        <f t="shared" si="10"/>
        <v>00046901</v>
      </c>
      <c r="AF336" s="19" t="str">
        <f>VLOOKUP(AC336,Data!$B:$AK,4,0)</f>
        <v>05/10/2025</v>
      </c>
      <c r="AG336" s="19" t="str">
        <f>VLOOKUP(AC336,Data!B:N,13,0)</f>
        <v>0104918404-007</v>
      </c>
      <c r="AH336" s="19" t="str">
        <f>IF(AG336="0104918404","WIN"&amp;L336,VLOOKUP(AG336,'mã win'!E:J,6,0))</f>
        <v>WIN-QNH-00-007</v>
      </c>
      <c r="AI336" s="19" t="str">
        <f>VLOOKUP(AG336,'mã win'!E:F,2,0)</f>
        <v>B</v>
      </c>
      <c r="AJ336" s="19" t="str">
        <f>VLOOKUP(Q336,'mã sp'!A:B,2,0)</f>
        <v>TH200</v>
      </c>
      <c r="AK336" t="str">
        <f>VLOOKUP(AC336,Data!B:G,6,0)</f>
        <v>K25TTM</v>
      </c>
      <c r="AL336" t="str">
        <f t="shared" si="11"/>
        <v>3838 WM+ QNH 372B Cao Thắng, Hạ Long</v>
      </c>
    </row>
    <row r="337" spans="1:38" x14ac:dyDescent="0.25">
      <c r="A337">
        <v>16545</v>
      </c>
      <c r="B337" s="2">
        <v>9106026473</v>
      </c>
      <c r="C337" s="3">
        <v>45935</v>
      </c>
      <c r="D337" s="3">
        <v>45940</v>
      </c>
      <c r="E337" s="4">
        <v>45935.459376076396</v>
      </c>
      <c r="F337" s="2" t="s">
        <v>5178</v>
      </c>
      <c r="G337" s="3"/>
      <c r="H337" t="s">
        <v>3031</v>
      </c>
      <c r="I337" s="2" t="s">
        <v>3032</v>
      </c>
      <c r="J337" t="s">
        <v>3033</v>
      </c>
      <c r="K337" t="s">
        <v>3034</v>
      </c>
      <c r="L337" s="2" t="s">
        <v>4150</v>
      </c>
      <c r="M337" t="s">
        <v>4151</v>
      </c>
      <c r="N337" t="s">
        <v>4152</v>
      </c>
      <c r="O337">
        <v>20</v>
      </c>
      <c r="P337" s="2" t="s">
        <v>3080</v>
      </c>
      <c r="Q337" t="s">
        <v>3081</v>
      </c>
      <c r="R337" s="2" t="s">
        <v>3082</v>
      </c>
      <c r="S337" s="2" t="s">
        <v>3038</v>
      </c>
      <c r="T337">
        <v>70950</v>
      </c>
      <c r="U337">
        <v>2</v>
      </c>
      <c r="V337">
        <v>0</v>
      </c>
      <c r="W337" t="s">
        <v>4153</v>
      </c>
      <c r="Y337" s="3">
        <v>45935.459373726902</v>
      </c>
      <c r="AA337" t="s">
        <v>3039</v>
      </c>
      <c r="AB337" s="21">
        <v>9106026473</v>
      </c>
      <c r="AC337" s="19" t="str">
        <f>VLOOKUP($B337,Data!$A:$AK,34,0)</f>
        <v>9106026473-00046901</v>
      </c>
      <c r="AD337" s="19">
        <v>46901</v>
      </c>
      <c r="AE337" s="19" t="str">
        <f t="shared" si="10"/>
        <v>00046901</v>
      </c>
      <c r="AF337" s="19" t="str">
        <f>VLOOKUP(AC337,Data!$B:$AK,4,0)</f>
        <v>05/10/2025</v>
      </c>
      <c r="AG337" s="19" t="str">
        <f>VLOOKUP(AC337,Data!B:N,13,0)</f>
        <v>0104918404-007</v>
      </c>
      <c r="AH337" s="19" t="str">
        <f>IF(AG337="0104918404","WIN"&amp;L337,VLOOKUP(AG337,'mã win'!E:J,6,0))</f>
        <v>WIN-QNH-00-007</v>
      </c>
      <c r="AI337" s="19" t="str">
        <f>VLOOKUP(AG337,'mã win'!E:F,2,0)</f>
        <v>B</v>
      </c>
      <c r="AJ337" s="19" t="str">
        <f>VLOOKUP(Q337,'mã sp'!A:B,2,0)</f>
        <v>CN300</v>
      </c>
      <c r="AK337" t="str">
        <f>VLOOKUP(AC337,Data!B:G,6,0)</f>
        <v>K25TTM</v>
      </c>
      <c r="AL337" t="str">
        <f t="shared" si="11"/>
        <v>3838 WM+ QNH 372B Cao Thắng, Hạ Long</v>
      </c>
    </row>
    <row r="338" spans="1:38" x14ac:dyDescent="0.25">
      <c r="A338">
        <v>16546</v>
      </c>
      <c r="B338" s="2">
        <v>9106026473</v>
      </c>
      <c r="C338" s="3">
        <v>45935</v>
      </c>
      <c r="D338" s="3">
        <v>45940</v>
      </c>
      <c r="E338" s="4">
        <v>45935.459376076396</v>
      </c>
      <c r="F338" s="2" t="s">
        <v>5178</v>
      </c>
      <c r="G338" s="3"/>
      <c r="H338" t="s">
        <v>3031</v>
      </c>
      <c r="I338" s="2" t="s">
        <v>3032</v>
      </c>
      <c r="J338" t="s">
        <v>3033</v>
      </c>
      <c r="K338" t="s">
        <v>3034</v>
      </c>
      <c r="L338" s="2" t="s">
        <v>4150</v>
      </c>
      <c r="M338" t="s">
        <v>4151</v>
      </c>
      <c r="N338" t="s">
        <v>4152</v>
      </c>
      <c r="O338">
        <v>30</v>
      </c>
      <c r="P338" s="2" t="s">
        <v>3047</v>
      </c>
      <c r="Q338" t="s">
        <v>3048</v>
      </c>
      <c r="R338" s="2" t="s">
        <v>3049</v>
      </c>
      <c r="S338" s="2" t="s">
        <v>3038</v>
      </c>
      <c r="T338">
        <v>60885</v>
      </c>
      <c r="U338">
        <v>2</v>
      </c>
      <c r="V338">
        <v>0</v>
      </c>
      <c r="W338" t="s">
        <v>4153</v>
      </c>
      <c r="Y338" s="3">
        <v>45935.459373726902</v>
      </c>
      <c r="AA338" t="s">
        <v>3039</v>
      </c>
      <c r="AB338" s="21">
        <v>9106026473</v>
      </c>
      <c r="AC338" s="19" t="str">
        <f>VLOOKUP($B338,Data!$A:$AK,34,0)</f>
        <v>9106026473-00046901</v>
      </c>
      <c r="AD338" s="19">
        <v>46901</v>
      </c>
      <c r="AE338" s="19" t="str">
        <f t="shared" si="10"/>
        <v>00046901</v>
      </c>
      <c r="AF338" s="19" t="str">
        <f>VLOOKUP(AC338,Data!$B:$AK,4,0)</f>
        <v>05/10/2025</v>
      </c>
      <c r="AG338" s="19" t="str">
        <f>VLOOKUP(AC338,Data!B:N,13,0)</f>
        <v>0104918404-007</v>
      </c>
      <c r="AH338" s="19" t="str">
        <f>IF(AG338="0104918404","WIN"&amp;L338,VLOOKUP(AG338,'mã win'!E:J,6,0))</f>
        <v>WIN-QNH-00-007</v>
      </c>
      <c r="AI338" s="19" t="str">
        <f>VLOOKUP(AG338,'mã win'!E:F,2,0)</f>
        <v>B</v>
      </c>
      <c r="AJ338" s="19" t="str">
        <f>VLOOKUP(Q338,'mã sp'!A:B,2,0)</f>
        <v>CC300</v>
      </c>
      <c r="AK338" t="str">
        <f>VLOOKUP(AC338,Data!B:G,6,0)</f>
        <v>K25TTM</v>
      </c>
      <c r="AL338" t="str">
        <f t="shared" si="11"/>
        <v>3838 WM+ QNH 372B Cao Thắng, Hạ Long</v>
      </c>
    </row>
    <row r="339" spans="1:38" x14ac:dyDescent="0.25">
      <c r="A339">
        <v>16547</v>
      </c>
      <c r="B339" s="2">
        <v>9106026466</v>
      </c>
      <c r="C339" s="3">
        <v>45935</v>
      </c>
      <c r="D339" s="3">
        <v>45935</v>
      </c>
      <c r="E339" s="4">
        <v>45935.462312002302</v>
      </c>
      <c r="F339" s="2" t="s">
        <v>5179</v>
      </c>
      <c r="G339" s="3"/>
      <c r="H339" t="s">
        <v>3031</v>
      </c>
      <c r="I339" s="2" t="s">
        <v>3032</v>
      </c>
      <c r="J339" t="s">
        <v>3033</v>
      </c>
      <c r="K339" t="s">
        <v>3034</v>
      </c>
      <c r="L339" s="2" t="s">
        <v>4633</v>
      </c>
      <c r="M339" t="s">
        <v>4634</v>
      </c>
      <c r="N339" t="s">
        <v>4635</v>
      </c>
      <c r="O339">
        <v>10</v>
      </c>
      <c r="P339" s="2" t="s">
        <v>3072</v>
      </c>
      <c r="Q339" t="s">
        <v>3073</v>
      </c>
      <c r="R339" s="2" t="s">
        <v>3074</v>
      </c>
      <c r="S339" s="2" t="s">
        <v>3038</v>
      </c>
      <c r="T339">
        <v>49500</v>
      </c>
      <c r="U339">
        <v>1</v>
      </c>
      <c r="V339">
        <v>0</v>
      </c>
      <c r="W339" t="s">
        <v>4634</v>
      </c>
      <c r="Y339" s="3">
        <v>45935.462309027796</v>
      </c>
      <c r="AA339" t="s">
        <v>3039</v>
      </c>
      <c r="AB339" s="21">
        <v>9106026466</v>
      </c>
      <c r="AC339" s="19" t="str">
        <f>VLOOKUP($B339,Data!$A:$AK,34,0)</f>
        <v>9106026466-00009460</v>
      </c>
      <c r="AD339" s="19">
        <v>9460</v>
      </c>
      <c r="AE339" s="19" t="str">
        <f t="shared" si="10"/>
        <v>00009460</v>
      </c>
      <c r="AF339" s="19" t="str">
        <f>VLOOKUP(AC339,Data!$B:$AK,4,0)</f>
        <v>05/10/2025</v>
      </c>
      <c r="AG339" s="19" t="str">
        <f>VLOOKUP(AC339,Data!B:N,13,0)</f>
        <v>0104918404-071</v>
      </c>
      <c r="AH339" s="19" t="str">
        <f>IF(AG339="0104918404","WIN"&amp;L339,VLOOKUP(AG339,'mã win'!E:J,6,0))</f>
        <v>WIN-071</v>
      </c>
      <c r="AI339" s="19" t="str">
        <f>VLOOKUP(AG339,'mã win'!E:F,2,0)</f>
        <v>N</v>
      </c>
      <c r="AJ339" s="19" t="str">
        <f>VLOOKUP(Q339,'mã sp'!A:B,2,0)</f>
        <v>GL250</v>
      </c>
      <c r="AK339" t="str">
        <f>VLOOKUP(AC339,Data!B:G,6,0)</f>
        <v>K25TTM</v>
      </c>
      <c r="AL339" t="str">
        <f t="shared" si="11"/>
        <v>2AN6 WM+ BDH 488 Quang Trung</v>
      </c>
    </row>
    <row r="340" spans="1:38" x14ac:dyDescent="0.25">
      <c r="A340">
        <v>16548</v>
      </c>
      <c r="B340" s="2">
        <v>9106026466</v>
      </c>
      <c r="C340" s="3">
        <v>45935</v>
      </c>
      <c r="D340" s="3">
        <v>45935</v>
      </c>
      <c r="E340" s="4">
        <v>45935.462312002302</v>
      </c>
      <c r="F340" s="2" t="s">
        <v>5179</v>
      </c>
      <c r="G340" s="3"/>
      <c r="H340" t="s">
        <v>3031</v>
      </c>
      <c r="I340" s="2" t="s">
        <v>3032</v>
      </c>
      <c r="J340" t="s">
        <v>3033</v>
      </c>
      <c r="K340" t="s">
        <v>3034</v>
      </c>
      <c r="L340" s="2" t="s">
        <v>4633</v>
      </c>
      <c r="M340" t="s">
        <v>4634</v>
      </c>
      <c r="N340" t="s">
        <v>4635</v>
      </c>
      <c r="O340">
        <v>20</v>
      </c>
      <c r="P340" s="2" t="s">
        <v>3069</v>
      </c>
      <c r="Q340" t="s">
        <v>3070</v>
      </c>
      <c r="R340" s="2" t="s">
        <v>3071</v>
      </c>
      <c r="S340" s="2" t="s">
        <v>3038</v>
      </c>
      <c r="T340">
        <v>50400</v>
      </c>
      <c r="U340">
        <v>3</v>
      </c>
      <c r="V340">
        <v>0</v>
      </c>
      <c r="W340" t="s">
        <v>4634</v>
      </c>
      <c r="Y340" s="3">
        <v>45935.462309027796</v>
      </c>
      <c r="AA340" t="s">
        <v>3039</v>
      </c>
      <c r="AB340" s="21">
        <v>9106026466</v>
      </c>
      <c r="AC340" s="19" t="str">
        <f>VLOOKUP($B340,Data!$A:$AK,34,0)</f>
        <v>9106026466-00009460</v>
      </c>
      <c r="AD340" s="19">
        <v>9460</v>
      </c>
      <c r="AE340" s="19" t="str">
        <f t="shared" si="10"/>
        <v>00009460</v>
      </c>
      <c r="AF340" s="19" t="str">
        <f>VLOOKUP(AC340,Data!$B:$AK,4,0)</f>
        <v>05/10/2025</v>
      </c>
      <c r="AG340" s="19" t="str">
        <f>VLOOKUP(AC340,Data!B:N,13,0)</f>
        <v>0104918404-071</v>
      </c>
      <c r="AH340" s="19" t="str">
        <f>IF(AG340="0104918404","WIN"&amp;L340,VLOOKUP(AG340,'mã win'!E:J,6,0))</f>
        <v>WIN-071</v>
      </c>
      <c r="AI340" s="19" t="str">
        <f>VLOOKUP(AG340,'mã win'!E:F,2,0)</f>
        <v>N</v>
      </c>
      <c r="AJ340" s="19" t="str">
        <f>VLOOKUP(Q340,'mã sp'!A:B,2,0)</f>
        <v>GSG250</v>
      </c>
      <c r="AK340" t="str">
        <f>VLOOKUP(AC340,Data!B:G,6,0)</f>
        <v>K25TTM</v>
      </c>
      <c r="AL340" t="str">
        <f t="shared" si="11"/>
        <v>2AN6 WM+ BDH 488 Quang Trung</v>
      </c>
    </row>
    <row r="341" spans="1:38" x14ac:dyDescent="0.25">
      <c r="A341">
        <v>16549</v>
      </c>
      <c r="B341" s="2">
        <v>9106026466</v>
      </c>
      <c r="C341" s="3">
        <v>45935</v>
      </c>
      <c r="D341" s="3">
        <v>45935</v>
      </c>
      <c r="E341" s="4">
        <v>45935.462312002302</v>
      </c>
      <c r="F341" s="2" t="s">
        <v>5179</v>
      </c>
      <c r="G341" s="3"/>
      <c r="H341" t="s">
        <v>3031</v>
      </c>
      <c r="I341" s="2" t="s">
        <v>3032</v>
      </c>
      <c r="J341" t="s">
        <v>3033</v>
      </c>
      <c r="K341" t="s">
        <v>3034</v>
      </c>
      <c r="L341" s="2" t="s">
        <v>4633</v>
      </c>
      <c r="M341" t="s">
        <v>4634</v>
      </c>
      <c r="N341" t="s">
        <v>4635</v>
      </c>
      <c r="O341">
        <v>30</v>
      </c>
      <c r="P341" s="2" t="s">
        <v>3043</v>
      </c>
      <c r="Q341" t="s">
        <v>3044</v>
      </c>
      <c r="R341" s="2" t="s">
        <v>3045</v>
      </c>
      <c r="S341" s="2" t="s">
        <v>3038</v>
      </c>
      <c r="T341">
        <v>41150</v>
      </c>
      <c r="U341">
        <v>3</v>
      </c>
      <c r="V341">
        <v>0</v>
      </c>
      <c r="W341" t="s">
        <v>4634</v>
      </c>
      <c r="Y341" s="3">
        <v>45935.462309027796</v>
      </c>
      <c r="AA341" t="s">
        <v>3039</v>
      </c>
      <c r="AB341" s="21">
        <v>9106026466</v>
      </c>
      <c r="AC341" s="19" t="str">
        <f>VLOOKUP($B341,Data!$A:$AK,34,0)</f>
        <v>9106026466-00009460</v>
      </c>
      <c r="AD341" s="19">
        <v>9460</v>
      </c>
      <c r="AE341" s="19" t="str">
        <f t="shared" si="10"/>
        <v>00009460</v>
      </c>
      <c r="AF341" s="19" t="str">
        <f>VLOOKUP(AC341,Data!$B:$AK,4,0)</f>
        <v>05/10/2025</v>
      </c>
      <c r="AG341" s="19" t="str">
        <f>VLOOKUP(AC341,Data!B:N,13,0)</f>
        <v>0104918404-071</v>
      </c>
      <c r="AH341" s="19" t="str">
        <f>IF(AG341="0104918404","WIN"&amp;L341,VLOOKUP(AG341,'mã win'!E:J,6,0))</f>
        <v>WIN-071</v>
      </c>
      <c r="AI341" s="19" t="str">
        <f>VLOOKUP(AG341,'mã win'!E:F,2,0)</f>
        <v>N</v>
      </c>
      <c r="AJ341" s="19" t="str">
        <f>VLOOKUP(Q341,'mã sp'!A:B,2,0)</f>
        <v>GTLX250G</v>
      </c>
      <c r="AK341" t="str">
        <f>VLOOKUP(AC341,Data!B:G,6,0)</f>
        <v>K25TTM</v>
      </c>
      <c r="AL341" t="str">
        <f t="shared" si="11"/>
        <v>2AN6 WM+ BDH 488 Quang Trung</v>
      </c>
    </row>
    <row r="342" spans="1:38" x14ac:dyDescent="0.25">
      <c r="A342">
        <v>16550</v>
      </c>
      <c r="B342" s="2">
        <v>9106026499</v>
      </c>
      <c r="C342" s="3">
        <v>45935</v>
      </c>
      <c r="D342" s="3">
        <v>45940</v>
      </c>
      <c r="E342" s="4">
        <v>45935.466829432902</v>
      </c>
      <c r="F342" s="2" t="s">
        <v>5180</v>
      </c>
      <c r="G342" s="3"/>
      <c r="H342" t="s">
        <v>3031</v>
      </c>
      <c r="I342" s="2" t="s">
        <v>3032</v>
      </c>
      <c r="J342" t="s">
        <v>3033</v>
      </c>
      <c r="K342" t="s">
        <v>3034</v>
      </c>
      <c r="L342" s="2" t="s">
        <v>4633</v>
      </c>
      <c r="M342" t="s">
        <v>4634</v>
      </c>
      <c r="N342" t="s">
        <v>4635</v>
      </c>
      <c r="O342">
        <v>10</v>
      </c>
      <c r="P342" s="2" t="s">
        <v>3035</v>
      </c>
      <c r="Q342" t="s">
        <v>4834</v>
      </c>
      <c r="R342" s="2" t="s">
        <v>3037</v>
      </c>
      <c r="S342" s="2" t="s">
        <v>3038</v>
      </c>
      <c r="T342">
        <v>111058</v>
      </c>
      <c r="U342">
        <v>2</v>
      </c>
      <c r="V342">
        <v>0</v>
      </c>
      <c r="W342" t="s">
        <v>4634</v>
      </c>
      <c r="Y342" s="3">
        <v>45935.466826469899</v>
      </c>
      <c r="AA342" t="s">
        <v>3039</v>
      </c>
      <c r="AB342" s="21">
        <v>9106026499</v>
      </c>
      <c r="AC342" s="19" t="str">
        <f>VLOOKUP($B342,Data!$A:$AK,34,0)</f>
        <v>9106026499-00009461</v>
      </c>
      <c r="AD342" s="19">
        <v>9461</v>
      </c>
      <c r="AE342" s="19" t="str">
        <f t="shared" si="10"/>
        <v>00009461</v>
      </c>
      <c r="AF342" s="19" t="str">
        <f>VLOOKUP(AC342,Data!$B:$AK,4,0)</f>
        <v>05/10/2025</v>
      </c>
      <c r="AG342" s="19" t="str">
        <f>VLOOKUP(AC342,Data!B:N,13,0)</f>
        <v>0104918404-071</v>
      </c>
      <c r="AH342" s="19" t="str">
        <f>IF(AG342="0104918404","WIN"&amp;L342,VLOOKUP(AG342,'mã win'!E:J,6,0))</f>
        <v>WIN-071</v>
      </c>
      <c r="AI342" s="19" t="str">
        <f>VLOOKUP(AG342,'mã win'!E:F,2,0)</f>
        <v>N</v>
      </c>
      <c r="AJ342" s="19" t="str">
        <f>VLOOKUP(Q342,'mã sp'!A:B,2,0)</f>
        <v>GM500</v>
      </c>
      <c r="AK342" t="str">
        <f>VLOOKUP(AC342,Data!B:G,6,0)</f>
        <v>K25TTM</v>
      </c>
      <c r="AL342" t="str">
        <f t="shared" si="11"/>
        <v>2AN6 WM+ BDH 488 Quang Trung</v>
      </c>
    </row>
    <row r="343" spans="1:38" x14ac:dyDescent="0.25">
      <c r="A343">
        <v>16553</v>
      </c>
      <c r="B343" s="2">
        <v>9106026537</v>
      </c>
      <c r="C343" s="3">
        <v>45935</v>
      </c>
      <c r="D343" s="3">
        <v>45940</v>
      </c>
      <c r="E343" s="4">
        <v>45935.474819328701</v>
      </c>
      <c r="F343" s="2" t="s">
        <v>5181</v>
      </c>
      <c r="G343" s="3"/>
      <c r="H343" t="s">
        <v>3031</v>
      </c>
      <c r="I343" s="2" t="s">
        <v>3032</v>
      </c>
      <c r="J343" t="s">
        <v>3033</v>
      </c>
      <c r="K343" t="s">
        <v>3034</v>
      </c>
      <c r="L343" s="2" t="s">
        <v>4436</v>
      </c>
      <c r="M343" t="s">
        <v>4437</v>
      </c>
      <c r="N343" t="s">
        <v>4438</v>
      </c>
      <c r="O343">
        <v>10</v>
      </c>
      <c r="P343" s="2" t="s">
        <v>3063</v>
      </c>
      <c r="Q343" t="s">
        <v>4891</v>
      </c>
      <c r="R343" s="2" t="s">
        <v>3065</v>
      </c>
      <c r="S343" s="2" t="s">
        <v>3038</v>
      </c>
      <c r="T343">
        <v>73431</v>
      </c>
      <c r="U343">
        <v>4</v>
      </c>
      <c r="V343">
        <v>0</v>
      </c>
      <c r="W343" t="s">
        <v>4437</v>
      </c>
      <c r="X343" t="s">
        <v>4439</v>
      </c>
      <c r="Y343" s="3">
        <v>45935.474816284703</v>
      </c>
      <c r="AA343" t="s">
        <v>3039</v>
      </c>
      <c r="AB343" s="21">
        <v>9106026537</v>
      </c>
      <c r="AC343" s="19" t="str">
        <f>VLOOKUP($B343,Data!$A:$AK,34,0)</f>
        <v>9106026537-00476391</v>
      </c>
      <c r="AD343" s="19">
        <v>476391</v>
      </c>
      <c r="AE343" s="19" t="str">
        <f t="shared" si="10"/>
        <v>00476391</v>
      </c>
      <c r="AF343" s="19" t="str">
        <f>VLOOKUP(AC343,Data!$B:$AK,4,0)</f>
        <v>05/10/2025</v>
      </c>
      <c r="AG343" s="19" t="str">
        <f>VLOOKUP(AC343,Data!B:N,13,0)</f>
        <v>0104918404-002</v>
      </c>
      <c r="AH343" s="19" t="str">
        <f>IF(AG343="0104918404","WIN"&amp;L343,VLOOKUP(AG343,'mã win'!E:J,6,0))</f>
        <v>WIN-HNI-00-002</v>
      </c>
      <c r="AI343" s="19" t="str">
        <f>VLOOKUP(AG343,'mã win'!E:F,2,0)</f>
        <v>B</v>
      </c>
      <c r="AJ343" s="19" t="str">
        <f>VLOOKUP(Q343,'mã sp'!A:B,2,0)</f>
        <v>CGM300</v>
      </c>
      <c r="AK343" t="str">
        <f>VLOOKUP(AC343,Data!B:G,6,0)</f>
        <v>K25TTM</v>
      </c>
      <c r="AL343" t="str">
        <f t="shared" si="11"/>
        <v>5368 WM+ HNI Chợ Cầu Xây, Sóc Sơn</v>
      </c>
    </row>
    <row r="344" spans="1:38" x14ac:dyDescent="0.25">
      <c r="A344">
        <v>16554</v>
      </c>
      <c r="B344" s="2">
        <v>9106026537</v>
      </c>
      <c r="C344" s="3">
        <v>45935</v>
      </c>
      <c r="D344" s="3">
        <v>45940</v>
      </c>
      <c r="E344" s="4">
        <v>45935.474819328701</v>
      </c>
      <c r="F344" s="2" t="s">
        <v>5181</v>
      </c>
      <c r="G344" s="3"/>
      <c r="H344" t="s">
        <v>3031</v>
      </c>
      <c r="I344" s="2" t="s">
        <v>3032</v>
      </c>
      <c r="J344" t="s">
        <v>3033</v>
      </c>
      <c r="K344" t="s">
        <v>3034</v>
      </c>
      <c r="L344" s="2" t="s">
        <v>4436</v>
      </c>
      <c r="M344" t="s">
        <v>4437</v>
      </c>
      <c r="N344" t="s">
        <v>4438</v>
      </c>
      <c r="O344">
        <v>20</v>
      </c>
      <c r="P344" s="2" t="s">
        <v>3035</v>
      </c>
      <c r="Q344" t="s">
        <v>4834</v>
      </c>
      <c r="R344" s="2" t="s">
        <v>3037</v>
      </c>
      <c r="S344" s="2" t="s">
        <v>3038</v>
      </c>
      <c r="T344">
        <v>111058</v>
      </c>
      <c r="U344">
        <v>2</v>
      </c>
      <c r="V344">
        <v>0</v>
      </c>
      <c r="W344" t="s">
        <v>4437</v>
      </c>
      <c r="X344" t="s">
        <v>4439</v>
      </c>
      <c r="Y344" s="3">
        <v>45935.474816284703</v>
      </c>
      <c r="AA344" t="s">
        <v>3039</v>
      </c>
      <c r="AB344" s="21">
        <v>9106026537</v>
      </c>
      <c r="AC344" s="19" t="str">
        <f>VLOOKUP($B344,Data!$A:$AK,34,0)</f>
        <v>9106026537-00476391</v>
      </c>
      <c r="AD344" s="19">
        <v>476391</v>
      </c>
      <c r="AE344" s="19" t="str">
        <f t="shared" si="10"/>
        <v>00476391</v>
      </c>
      <c r="AF344" s="19" t="str">
        <f>VLOOKUP(AC344,Data!$B:$AK,4,0)</f>
        <v>05/10/2025</v>
      </c>
      <c r="AG344" s="19" t="str">
        <f>VLOOKUP(AC344,Data!B:N,13,0)</f>
        <v>0104918404-002</v>
      </c>
      <c r="AH344" s="19" t="str">
        <f>IF(AG344="0104918404","WIN"&amp;L344,VLOOKUP(AG344,'mã win'!E:J,6,0))</f>
        <v>WIN-HNI-00-002</v>
      </c>
      <c r="AI344" s="19" t="str">
        <f>VLOOKUP(AG344,'mã win'!E:F,2,0)</f>
        <v>B</v>
      </c>
      <c r="AJ344" s="19" t="str">
        <f>VLOOKUP(Q344,'mã sp'!A:B,2,0)</f>
        <v>GM500</v>
      </c>
      <c r="AK344" t="str">
        <f>VLOOKUP(AC344,Data!B:G,6,0)</f>
        <v>K25TTM</v>
      </c>
      <c r="AL344" t="str">
        <f t="shared" si="11"/>
        <v>5368 WM+ HNI Chợ Cầu Xây, Sóc Sơn</v>
      </c>
    </row>
    <row r="345" spans="1:38" x14ac:dyDescent="0.25">
      <c r="A345">
        <v>16555</v>
      </c>
      <c r="B345" s="2">
        <v>9106026524</v>
      </c>
      <c r="C345" s="3">
        <v>45935</v>
      </c>
      <c r="D345" s="3">
        <v>45935</v>
      </c>
      <c r="E345" s="4">
        <v>45935.478547141203</v>
      </c>
      <c r="F345" s="2" t="s">
        <v>5182</v>
      </c>
      <c r="G345" s="3"/>
      <c r="H345" t="s">
        <v>3031</v>
      </c>
      <c r="I345" s="2" t="s">
        <v>3032</v>
      </c>
      <c r="J345" t="s">
        <v>3033</v>
      </c>
      <c r="K345" t="s">
        <v>3034</v>
      </c>
      <c r="L345" s="2" t="s">
        <v>4686</v>
      </c>
      <c r="M345" t="s">
        <v>4687</v>
      </c>
      <c r="N345" t="s">
        <v>4688</v>
      </c>
      <c r="O345">
        <v>10</v>
      </c>
      <c r="P345" s="2" t="s">
        <v>3043</v>
      </c>
      <c r="Q345" t="s">
        <v>3044</v>
      </c>
      <c r="R345" s="2" t="s">
        <v>3045</v>
      </c>
      <c r="S345" s="2" t="s">
        <v>3038</v>
      </c>
      <c r="T345">
        <v>41150</v>
      </c>
      <c r="U345">
        <v>2</v>
      </c>
      <c r="V345">
        <v>0</v>
      </c>
      <c r="W345" t="s">
        <v>4687</v>
      </c>
      <c r="Y345" s="3">
        <v>45935.478544213001</v>
      </c>
      <c r="AA345" t="s">
        <v>3039</v>
      </c>
      <c r="AB345" s="21">
        <v>9106026524</v>
      </c>
      <c r="AC345" s="19" t="str">
        <f>VLOOKUP($B345,Data!$A:$AK,34,0)</f>
        <v>9106026524-00476385</v>
      </c>
      <c r="AD345" s="19">
        <v>476385</v>
      </c>
      <c r="AE345" s="19" t="str">
        <f t="shared" si="10"/>
        <v>00476385</v>
      </c>
      <c r="AF345" s="19" t="str">
        <f>VLOOKUP(AC345,Data!$B:$AK,4,0)</f>
        <v>05/10/2025</v>
      </c>
      <c r="AG345" s="19" t="str">
        <f>VLOOKUP(AC345,Data!B:N,13,0)</f>
        <v>0104918404-002</v>
      </c>
      <c r="AH345" s="19" t="str">
        <f>IF(AG345="0104918404","WIN"&amp;L345,VLOOKUP(AG345,'mã win'!E:J,6,0))</f>
        <v>WIN-HNI-00-002</v>
      </c>
      <c r="AI345" s="19" t="str">
        <f>VLOOKUP(AG345,'mã win'!E:F,2,0)</f>
        <v>B</v>
      </c>
      <c r="AJ345" s="19" t="str">
        <f>VLOOKUP(Q345,'mã sp'!A:B,2,0)</f>
        <v>GTLX250G</v>
      </c>
      <c r="AK345" t="str">
        <f>VLOOKUP(AC345,Data!B:G,6,0)</f>
        <v>K25TTM</v>
      </c>
      <c r="AL345" t="str">
        <f t="shared" si="11"/>
        <v>2ATX WM+ HNI Xóm 5, Thôn Hoành</v>
      </c>
    </row>
    <row r="346" spans="1:38" x14ac:dyDescent="0.25">
      <c r="A346">
        <v>16556</v>
      </c>
      <c r="B346" s="2">
        <v>9106026524</v>
      </c>
      <c r="C346" s="3">
        <v>45935</v>
      </c>
      <c r="D346" s="3">
        <v>45935</v>
      </c>
      <c r="E346" s="4">
        <v>45935.478547141203</v>
      </c>
      <c r="F346" s="2" t="s">
        <v>5182</v>
      </c>
      <c r="G346" s="3"/>
      <c r="H346" t="s">
        <v>3031</v>
      </c>
      <c r="I346" s="2" t="s">
        <v>3032</v>
      </c>
      <c r="J346" t="s">
        <v>3033</v>
      </c>
      <c r="K346" t="s">
        <v>3034</v>
      </c>
      <c r="L346" s="2" t="s">
        <v>4686</v>
      </c>
      <c r="M346" t="s">
        <v>4687</v>
      </c>
      <c r="N346" t="s">
        <v>4688</v>
      </c>
      <c r="O346">
        <v>20</v>
      </c>
      <c r="P346" s="2" t="s">
        <v>3047</v>
      </c>
      <c r="Q346" t="s">
        <v>3048</v>
      </c>
      <c r="R346" s="2" t="s">
        <v>3049</v>
      </c>
      <c r="S346" s="2" t="s">
        <v>3038</v>
      </c>
      <c r="T346">
        <v>60885</v>
      </c>
      <c r="U346">
        <v>1</v>
      </c>
      <c r="V346">
        <v>0</v>
      </c>
      <c r="W346" t="s">
        <v>4687</v>
      </c>
      <c r="Y346" s="3">
        <v>45935.478544213001</v>
      </c>
      <c r="AA346" t="s">
        <v>3039</v>
      </c>
      <c r="AB346" s="21">
        <v>9106026524</v>
      </c>
      <c r="AC346" s="19" t="str">
        <f>VLOOKUP($B346,Data!$A:$AK,34,0)</f>
        <v>9106026524-00476385</v>
      </c>
      <c r="AD346" s="19">
        <v>476385</v>
      </c>
      <c r="AE346" s="19" t="str">
        <f t="shared" si="10"/>
        <v>00476385</v>
      </c>
      <c r="AF346" s="19" t="str">
        <f>VLOOKUP(AC346,Data!$B:$AK,4,0)</f>
        <v>05/10/2025</v>
      </c>
      <c r="AG346" s="19" t="str">
        <f>VLOOKUP(AC346,Data!B:N,13,0)</f>
        <v>0104918404-002</v>
      </c>
      <c r="AH346" s="19" t="str">
        <f>IF(AG346="0104918404","WIN"&amp;L346,VLOOKUP(AG346,'mã win'!E:J,6,0))</f>
        <v>WIN-HNI-00-002</v>
      </c>
      <c r="AI346" s="19" t="str">
        <f>VLOOKUP(AG346,'mã win'!E:F,2,0)</f>
        <v>B</v>
      </c>
      <c r="AJ346" s="19" t="str">
        <f>VLOOKUP(Q346,'mã sp'!A:B,2,0)</f>
        <v>CC300</v>
      </c>
      <c r="AK346" t="str">
        <f>VLOOKUP(AC346,Data!B:G,6,0)</f>
        <v>K25TTM</v>
      </c>
      <c r="AL346" t="str">
        <f t="shared" si="11"/>
        <v>2ATX WM+ HNI Xóm 5, Thôn Hoành</v>
      </c>
    </row>
    <row r="347" spans="1:38" x14ac:dyDescent="0.25">
      <c r="A347">
        <v>16557</v>
      </c>
      <c r="B347" s="2">
        <v>9106026545</v>
      </c>
      <c r="C347" s="3">
        <v>45935</v>
      </c>
      <c r="D347" s="3">
        <v>45935</v>
      </c>
      <c r="E347" s="4">
        <v>45935.4854766551</v>
      </c>
      <c r="F347" s="2" t="s">
        <v>5183</v>
      </c>
      <c r="G347" s="3"/>
      <c r="H347" t="s">
        <v>3031</v>
      </c>
      <c r="I347" s="2" t="s">
        <v>3032</v>
      </c>
      <c r="J347" t="s">
        <v>3033</v>
      </c>
      <c r="K347" t="s">
        <v>3034</v>
      </c>
      <c r="L347" s="2" t="s">
        <v>3899</v>
      </c>
      <c r="M347" t="s">
        <v>3900</v>
      </c>
      <c r="N347" t="s">
        <v>3901</v>
      </c>
      <c r="O347">
        <v>10</v>
      </c>
      <c r="P347" s="2" t="s">
        <v>3047</v>
      </c>
      <c r="Q347" t="s">
        <v>3048</v>
      </c>
      <c r="R347" s="2" t="s">
        <v>3049</v>
      </c>
      <c r="S347" s="2" t="s">
        <v>3038</v>
      </c>
      <c r="T347">
        <v>60885</v>
      </c>
      <c r="U347">
        <v>1</v>
      </c>
      <c r="V347">
        <v>0</v>
      </c>
      <c r="W347" t="s">
        <v>3900</v>
      </c>
      <c r="Y347" s="3">
        <v>45935.485473460598</v>
      </c>
      <c r="AA347" t="s">
        <v>3039</v>
      </c>
      <c r="AB347" s="21">
        <v>9106026545</v>
      </c>
      <c r="AC347" s="19" t="str">
        <f>VLOOKUP($B347,Data!$A:$AK,34,0)</f>
        <v>9106026545-00476396</v>
      </c>
      <c r="AD347" s="19">
        <v>476396</v>
      </c>
      <c r="AE347" s="19" t="str">
        <f t="shared" si="10"/>
        <v>00476396</v>
      </c>
      <c r="AF347" s="19" t="str">
        <f>VLOOKUP(AC347,Data!$B:$AK,4,0)</f>
        <v>05/10/2025</v>
      </c>
      <c r="AG347" s="19" t="str">
        <f>VLOOKUP(AC347,Data!B:N,13,0)</f>
        <v>0104918404-002</v>
      </c>
      <c r="AH347" s="19" t="str">
        <f>IF(AG347="0104918404","WIN"&amp;L347,VLOOKUP(AG347,'mã win'!E:J,6,0))</f>
        <v>WIN-HNI-00-002</v>
      </c>
      <c r="AI347" s="19" t="str">
        <f>VLOOKUP(AG347,'mã win'!E:F,2,0)</f>
        <v>B</v>
      </c>
      <c r="AJ347" s="19" t="str">
        <f>VLOOKUP(Q347,'mã sp'!A:B,2,0)</f>
        <v>CC300</v>
      </c>
      <c r="AK347" t="str">
        <f>VLOOKUP(AC347,Data!B:G,6,0)</f>
        <v>K25TTM</v>
      </c>
      <c r="AL347" t="str">
        <f t="shared" si="11"/>
        <v>2ARP WM+ HNI 176 -178 Vân Hòa</v>
      </c>
    </row>
    <row r="348" spans="1:38" x14ac:dyDescent="0.25">
      <c r="A348">
        <v>16558</v>
      </c>
      <c r="B348" s="2">
        <v>9106026586</v>
      </c>
      <c r="C348" s="3">
        <v>45935</v>
      </c>
      <c r="D348" s="3">
        <v>45940</v>
      </c>
      <c r="E348" s="4">
        <v>45935.499728044</v>
      </c>
      <c r="F348" s="2" t="s">
        <v>5184</v>
      </c>
      <c r="G348" s="3"/>
      <c r="H348" t="s">
        <v>3031</v>
      </c>
      <c r="I348" s="2" t="s">
        <v>3032</v>
      </c>
      <c r="J348" t="s">
        <v>3033</v>
      </c>
      <c r="K348" t="s">
        <v>3034</v>
      </c>
      <c r="L348" s="2" t="s">
        <v>4227</v>
      </c>
      <c r="M348" t="s">
        <v>4228</v>
      </c>
      <c r="N348" t="s">
        <v>4229</v>
      </c>
      <c r="O348">
        <v>10</v>
      </c>
      <c r="P348" s="2" t="s">
        <v>3035</v>
      </c>
      <c r="Q348" t="s">
        <v>4834</v>
      </c>
      <c r="R348" s="2" t="s">
        <v>3037</v>
      </c>
      <c r="S348" s="2" t="s">
        <v>3038</v>
      </c>
      <c r="T348">
        <v>111058</v>
      </c>
      <c r="U348">
        <v>3</v>
      </c>
      <c r="V348">
        <v>0</v>
      </c>
      <c r="W348" t="s">
        <v>4228</v>
      </c>
      <c r="Y348" s="3">
        <v>45935.499725000001</v>
      </c>
      <c r="AA348" t="s">
        <v>3039</v>
      </c>
      <c r="AB348" s="21">
        <v>9106026586</v>
      </c>
      <c r="AC348" s="19" t="str">
        <f>VLOOKUP($B348,Data!$A:$AK,34,0)</f>
        <v>9106026586-00001753</v>
      </c>
      <c r="AD348" s="19">
        <v>1753</v>
      </c>
      <c r="AE348" s="19" t="str">
        <f t="shared" si="10"/>
        <v>00001753</v>
      </c>
      <c r="AF348" s="19" t="str">
        <f>VLOOKUP(AC348,Data!$B:$AK,4,0)</f>
        <v>05/10/2025</v>
      </c>
      <c r="AG348" s="19" t="str">
        <f>VLOOKUP(AC348,Data!B:N,13,0)</f>
        <v>0104918404-094</v>
      </c>
      <c r="AH348" s="19" t="str">
        <f>IF(AG348="0104918404","WIN"&amp;L348,VLOOKUP(AG348,'mã win'!E:J,6,0))</f>
        <v>WIN-094</v>
      </c>
      <c r="AI348" s="19" t="str">
        <f>VLOOKUP(AG348,'mã win'!E:F,2,0)</f>
        <v>B</v>
      </c>
      <c r="AJ348" s="19" t="str">
        <f>VLOOKUP(Q348,'mã sp'!A:B,2,0)</f>
        <v>GM500</v>
      </c>
      <c r="AK348" t="str">
        <f>VLOOKUP(AC348,Data!B:G,6,0)</f>
        <v>K25TTM</v>
      </c>
      <c r="AL348" t="str">
        <f t="shared" si="11"/>
        <v>6491 WM+ LCU 306 Trần Hưng Đạo</v>
      </c>
    </row>
    <row r="349" spans="1:38" x14ac:dyDescent="0.25">
      <c r="A349">
        <v>16559</v>
      </c>
      <c r="B349" s="2">
        <v>9106026640</v>
      </c>
      <c r="C349" s="3">
        <v>45935</v>
      </c>
      <c r="D349" s="3">
        <v>45935</v>
      </c>
      <c r="E349" s="4">
        <v>45935.504642627297</v>
      </c>
      <c r="F349" s="2" t="s">
        <v>5185</v>
      </c>
      <c r="G349" s="3"/>
      <c r="H349" t="s">
        <v>3031</v>
      </c>
      <c r="I349" s="2" t="s">
        <v>3032</v>
      </c>
      <c r="J349" t="s">
        <v>3033</v>
      </c>
      <c r="K349" t="s">
        <v>3034</v>
      </c>
      <c r="L349" s="2" t="s">
        <v>1174</v>
      </c>
      <c r="M349" t="s">
        <v>4785</v>
      </c>
      <c r="N349" t="s">
        <v>4786</v>
      </c>
      <c r="O349">
        <v>10</v>
      </c>
      <c r="P349" s="2" t="s">
        <v>3047</v>
      </c>
      <c r="Q349" t="s">
        <v>3048</v>
      </c>
      <c r="R349" s="2" t="s">
        <v>3049</v>
      </c>
      <c r="S349" s="2" t="s">
        <v>3038</v>
      </c>
      <c r="T349">
        <v>60885</v>
      </c>
      <c r="U349">
        <v>1</v>
      </c>
      <c r="V349">
        <v>0</v>
      </c>
      <c r="W349" t="s">
        <v>4787</v>
      </c>
      <c r="X349" t="s">
        <v>4788</v>
      </c>
      <c r="Y349" s="3">
        <v>45935.504639664403</v>
      </c>
      <c r="AA349" t="s">
        <v>3039</v>
      </c>
      <c r="AB349" s="21">
        <v>9106026640</v>
      </c>
      <c r="AC349" s="19" t="str">
        <f>VLOOKUP($B349,Data!$A:$AK,34,0)</f>
        <v>9106026640-00018541</v>
      </c>
      <c r="AD349" s="19">
        <v>18541</v>
      </c>
      <c r="AE349" s="19" t="str">
        <f t="shared" si="10"/>
        <v>00018541</v>
      </c>
      <c r="AF349" s="19" t="str">
        <f>VLOOKUP(AC349,Data!$B:$AK,4,0)</f>
        <v>05/10/2025</v>
      </c>
      <c r="AG349" s="19" t="str">
        <f>VLOOKUP(AC349,Data!B:N,13,0)</f>
        <v>0104918404-031</v>
      </c>
      <c r="AH349" s="19" t="str">
        <f>IF(AG349="0104918404","WIN"&amp;L349,VLOOKUP(AG349,'mã win'!E:J,6,0))</f>
        <v>WIN-031</v>
      </c>
      <c r="AI349" s="19" t="str">
        <f>VLOOKUP(AG349,'mã win'!E:F,2,0)</f>
        <v>B</v>
      </c>
      <c r="AJ349" s="19" t="str">
        <f>VLOOKUP(Q349,'mã sp'!A:B,2,0)</f>
        <v>CC300</v>
      </c>
      <c r="AK349" t="str">
        <f>VLOOKUP(AC349,Data!B:G,6,0)</f>
        <v>K25TTM</v>
      </c>
      <c r="AL349" t="str">
        <f t="shared" si="11"/>
        <v>5676 WM+ BNH 112B-112C Phố Hạ, Từ Sơn</v>
      </c>
    </row>
    <row r="350" spans="1:38" x14ac:dyDescent="0.25">
      <c r="A350">
        <v>16560</v>
      </c>
      <c r="B350" s="2">
        <v>9106026641</v>
      </c>
      <c r="C350" s="3">
        <v>45935</v>
      </c>
      <c r="D350" s="3">
        <v>45940</v>
      </c>
      <c r="E350" s="4">
        <v>45935.506929247698</v>
      </c>
      <c r="F350" s="2" t="s">
        <v>5186</v>
      </c>
      <c r="G350" s="3"/>
      <c r="H350" t="s">
        <v>3031</v>
      </c>
      <c r="I350" s="2" t="s">
        <v>3032</v>
      </c>
      <c r="J350" t="s">
        <v>3033</v>
      </c>
      <c r="K350" t="s">
        <v>3034</v>
      </c>
      <c r="L350" s="2" t="s">
        <v>1174</v>
      </c>
      <c r="M350" t="s">
        <v>4785</v>
      </c>
      <c r="N350" t="s">
        <v>4786</v>
      </c>
      <c r="O350">
        <v>10</v>
      </c>
      <c r="P350" s="2" t="s">
        <v>3035</v>
      </c>
      <c r="Q350" t="s">
        <v>4834</v>
      </c>
      <c r="R350" s="2" t="s">
        <v>3037</v>
      </c>
      <c r="S350" s="2" t="s">
        <v>3038</v>
      </c>
      <c r="T350">
        <v>111058</v>
      </c>
      <c r="U350">
        <v>1</v>
      </c>
      <c r="V350">
        <v>0</v>
      </c>
      <c r="W350" t="s">
        <v>4787</v>
      </c>
      <c r="X350" t="s">
        <v>4788</v>
      </c>
      <c r="Y350" s="3">
        <v>45935.506925891197</v>
      </c>
      <c r="AA350" t="s">
        <v>3039</v>
      </c>
      <c r="AB350" s="21">
        <v>9106026641</v>
      </c>
      <c r="AC350" s="19" t="str">
        <f>VLOOKUP($B350,Data!$A:$AK,34,0)</f>
        <v>9106026641-00018542</v>
      </c>
      <c r="AD350" s="19">
        <v>18542</v>
      </c>
      <c r="AE350" s="19" t="str">
        <f t="shared" si="10"/>
        <v>00018542</v>
      </c>
      <c r="AF350" s="19" t="str">
        <f>VLOOKUP(AC350,Data!$B:$AK,4,0)</f>
        <v>05/10/2025</v>
      </c>
      <c r="AG350" s="19" t="str">
        <f>VLOOKUP(AC350,Data!B:N,13,0)</f>
        <v>0104918404-031</v>
      </c>
      <c r="AH350" s="19" t="str">
        <f>IF(AG350="0104918404","WIN"&amp;L350,VLOOKUP(AG350,'mã win'!E:J,6,0))</f>
        <v>WIN-031</v>
      </c>
      <c r="AI350" s="19" t="str">
        <f>VLOOKUP(AG350,'mã win'!E:F,2,0)</f>
        <v>B</v>
      </c>
      <c r="AJ350" s="19" t="str">
        <f>VLOOKUP(Q350,'mã sp'!A:B,2,0)</f>
        <v>GM500</v>
      </c>
      <c r="AK350" t="str">
        <f>VLOOKUP(AC350,Data!B:G,6,0)</f>
        <v>K25TTM</v>
      </c>
      <c r="AL350" t="str">
        <f t="shared" si="11"/>
        <v>5676 WM+ BNH 112B-112C Phố Hạ, Từ Sơn</v>
      </c>
    </row>
    <row r="351" spans="1:38" x14ac:dyDescent="0.25">
      <c r="A351">
        <v>16561</v>
      </c>
      <c r="B351" s="2">
        <v>9106026659</v>
      </c>
      <c r="C351" s="3">
        <v>45935</v>
      </c>
      <c r="D351" s="3">
        <v>45940</v>
      </c>
      <c r="E351" s="4">
        <v>45935.508198958298</v>
      </c>
      <c r="F351" s="2" t="s">
        <v>5187</v>
      </c>
      <c r="G351" s="3"/>
      <c r="H351" t="s">
        <v>3031</v>
      </c>
      <c r="I351" s="2" t="s">
        <v>3032</v>
      </c>
      <c r="J351" t="s">
        <v>3033</v>
      </c>
      <c r="K351" t="s">
        <v>3034</v>
      </c>
      <c r="L351" s="2" t="s">
        <v>4186</v>
      </c>
      <c r="M351" t="s">
        <v>4187</v>
      </c>
      <c r="N351" t="s">
        <v>4188</v>
      </c>
      <c r="O351">
        <v>10</v>
      </c>
      <c r="P351" s="2" t="s">
        <v>3063</v>
      </c>
      <c r="Q351" t="s">
        <v>4891</v>
      </c>
      <c r="R351" s="2" t="s">
        <v>3065</v>
      </c>
      <c r="S351" s="2" t="s">
        <v>3038</v>
      </c>
      <c r="T351">
        <v>73431</v>
      </c>
      <c r="U351">
        <v>1</v>
      </c>
      <c r="V351">
        <v>0</v>
      </c>
      <c r="W351" t="s">
        <v>4189</v>
      </c>
      <c r="Y351" s="3">
        <v>45935.508195486102</v>
      </c>
      <c r="AA351" t="s">
        <v>3039</v>
      </c>
      <c r="AB351" s="21">
        <v>9106026659</v>
      </c>
      <c r="AC351" s="19" t="str">
        <f>VLOOKUP($B351,Data!$A:$AK,34,0)</f>
        <v>9106026659-00476436</v>
      </c>
      <c r="AD351" s="19">
        <v>476436</v>
      </c>
      <c r="AE351" s="19" t="str">
        <f t="shared" si="10"/>
        <v>00476436</v>
      </c>
      <c r="AF351" s="19" t="str">
        <f>VLOOKUP(AC351,Data!$B:$AK,4,0)</f>
        <v>05/10/2025</v>
      </c>
      <c r="AG351" s="19" t="str">
        <f>VLOOKUP(AC351,Data!B:N,13,0)</f>
        <v>0104918404-002</v>
      </c>
      <c r="AH351" s="19" t="str">
        <f>IF(AG351="0104918404","WIN"&amp;L351,VLOOKUP(AG351,'mã win'!E:J,6,0))</f>
        <v>WIN-HNI-00-002</v>
      </c>
      <c r="AI351" s="19" t="str">
        <f>VLOOKUP(AG351,'mã win'!E:F,2,0)</f>
        <v>B</v>
      </c>
      <c r="AJ351" s="19" t="str">
        <f>VLOOKUP(Q351,'mã sp'!A:B,2,0)</f>
        <v>CGM300</v>
      </c>
      <c r="AK351" t="str">
        <f>VLOOKUP(AC351,Data!B:G,6,0)</f>
        <v>K25TTM</v>
      </c>
      <c r="AL351" t="str">
        <f t="shared" si="11"/>
        <v>2AWY WM+ HNI 45 Hiệu Chân</v>
      </c>
    </row>
    <row r="352" spans="1:38" x14ac:dyDescent="0.25">
      <c r="A352">
        <v>16562</v>
      </c>
      <c r="B352" s="2">
        <v>9106026659</v>
      </c>
      <c r="C352" s="3">
        <v>45935</v>
      </c>
      <c r="D352" s="3">
        <v>45940</v>
      </c>
      <c r="E352" s="4">
        <v>45935.508198958298</v>
      </c>
      <c r="F352" s="2" t="s">
        <v>5187</v>
      </c>
      <c r="G352" s="3"/>
      <c r="H352" t="s">
        <v>3031</v>
      </c>
      <c r="I352" s="2" t="s">
        <v>3032</v>
      </c>
      <c r="J352" t="s">
        <v>3033</v>
      </c>
      <c r="K352" t="s">
        <v>3034</v>
      </c>
      <c r="L352" s="2" t="s">
        <v>4186</v>
      </c>
      <c r="M352" t="s">
        <v>4187</v>
      </c>
      <c r="N352" t="s">
        <v>4188</v>
      </c>
      <c r="O352">
        <v>20</v>
      </c>
      <c r="P352" s="2" t="s">
        <v>3035</v>
      </c>
      <c r="Q352" t="s">
        <v>4834</v>
      </c>
      <c r="R352" s="2" t="s">
        <v>3037</v>
      </c>
      <c r="S352" s="2" t="s">
        <v>3038</v>
      </c>
      <c r="T352">
        <v>111058</v>
      </c>
      <c r="U352">
        <v>1</v>
      </c>
      <c r="V352">
        <v>0</v>
      </c>
      <c r="W352" t="s">
        <v>4189</v>
      </c>
      <c r="Y352" s="3">
        <v>45935.508195486102</v>
      </c>
      <c r="AA352" t="s">
        <v>3039</v>
      </c>
      <c r="AB352" s="21">
        <v>9106026659</v>
      </c>
      <c r="AC352" s="19" t="str">
        <f>VLOOKUP($B352,Data!$A:$AK,34,0)</f>
        <v>9106026659-00476436</v>
      </c>
      <c r="AD352" s="19">
        <v>476436</v>
      </c>
      <c r="AE352" s="19" t="str">
        <f t="shared" si="10"/>
        <v>00476436</v>
      </c>
      <c r="AF352" s="19" t="str">
        <f>VLOOKUP(AC352,Data!$B:$AK,4,0)</f>
        <v>05/10/2025</v>
      </c>
      <c r="AG352" s="19" t="str">
        <f>VLOOKUP(AC352,Data!B:N,13,0)</f>
        <v>0104918404-002</v>
      </c>
      <c r="AH352" s="19" t="str">
        <f>IF(AG352="0104918404","WIN"&amp;L352,VLOOKUP(AG352,'mã win'!E:J,6,0))</f>
        <v>WIN-HNI-00-002</v>
      </c>
      <c r="AI352" s="19" t="str">
        <f>VLOOKUP(AG352,'mã win'!E:F,2,0)</f>
        <v>B</v>
      </c>
      <c r="AJ352" s="19" t="str">
        <f>VLOOKUP(Q352,'mã sp'!A:B,2,0)</f>
        <v>GM500</v>
      </c>
      <c r="AK352" t="str">
        <f>VLOOKUP(AC352,Data!B:G,6,0)</f>
        <v>K25TTM</v>
      </c>
      <c r="AL352" t="str">
        <f t="shared" si="11"/>
        <v>2AWY WM+ HNI 45 Hiệu Chân</v>
      </c>
    </row>
    <row r="353" spans="1:38" x14ac:dyDescent="0.25">
      <c r="A353">
        <v>16563</v>
      </c>
      <c r="B353" s="2">
        <v>9106026636</v>
      </c>
      <c r="C353" s="3">
        <v>45935</v>
      </c>
      <c r="D353" s="3">
        <v>45935</v>
      </c>
      <c r="E353" s="4">
        <v>45935.513546875001</v>
      </c>
      <c r="F353" s="2" t="s">
        <v>5188</v>
      </c>
      <c r="G353" s="3"/>
      <c r="H353" t="s">
        <v>3031</v>
      </c>
      <c r="I353" s="2" t="s">
        <v>3032</v>
      </c>
      <c r="J353" t="s">
        <v>3033</v>
      </c>
      <c r="K353" t="s">
        <v>3034</v>
      </c>
      <c r="L353" s="2" t="s">
        <v>4629</v>
      </c>
      <c r="M353" t="s">
        <v>4630</v>
      </c>
      <c r="N353" t="s">
        <v>4631</v>
      </c>
      <c r="O353">
        <v>10</v>
      </c>
      <c r="P353" s="2" t="s">
        <v>3047</v>
      </c>
      <c r="Q353" t="s">
        <v>3048</v>
      </c>
      <c r="R353" s="2" t="s">
        <v>3049</v>
      </c>
      <c r="S353" s="2" t="s">
        <v>3038</v>
      </c>
      <c r="T353">
        <v>60885</v>
      </c>
      <c r="U353">
        <v>1</v>
      </c>
      <c r="V353">
        <v>0</v>
      </c>
      <c r="W353" t="s">
        <v>4630</v>
      </c>
      <c r="X353" t="s">
        <v>4632</v>
      </c>
      <c r="Y353" s="3">
        <v>45935.513543402798</v>
      </c>
      <c r="Z353" t="s">
        <v>5189</v>
      </c>
      <c r="AA353" t="s">
        <v>3039</v>
      </c>
      <c r="AB353" s="21">
        <v>9106026636</v>
      </c>
      <c r="AC353" s="19" t="str">
        <f>VLOOKUP($B353,Data!$A:$AK,34,0)</f>
        <v>9106026636-00010659</v>
      </c>
      <c r="AD353" s="19">
        <v>10659</v>
      </c>
      <c r="AE353" s="19" t="str">
        <f t="shared" si="10"/>
        <v>00010659</v>
      </c>
      <c r="AF353" s="19" t="str">
        <f>VLOOKUP(AC353,Data!$B:$AK,4,0)</f>
        <v>05/10/2025</v>
      </c>
      <c r="AG353" s="19" t="str">
        <f>VLOOKUP(AC353,Data!B:N,13,0)</f>
        <v>0104918404-070</v>
      </c>
      <c r="AH353" s="19" t="str">
        <f>IF(AG353="0104918404","WIN"&amp;L353,VLOOKUP(AG353,'mã win'!E:J,6,0))</f>
        <v>WIN-070</v>
      </c>
      <c r="AI353" s="19" t="str">
        <f>VLOOKUP(AG353,'mã win'!E:F,2,0)</f>
        <v>N</v>
      </c>
      <c r="AJ353" s="19" t="str">
        <f>VLOOKUP(Q353,'mã sp'!A:B,2,0)</f>
        <v>CC300</v>
      </c>
      <c r="AK353" t="str">
        <f>VLOOKUP(AC353,Data!B:G,6,0)</f>
        <v>K25TTM</v>
      </c>
      <c r="AL353" t="str">
        <f t="shared" si="11"/>
        <v>5260 WM+ QTI 51 Lê Lợi</v>
      </c>
    </row>
    <row r="354" spans="1:38" x14ac:dyDescent="0.25">
      <c r="A354">
        <v>16564</v>
      </c>
      <c r="B354" s="2">
        <v>9106026704</v>
      </c>
      <c r="C354" s="3">
        <v>45935</v>
      </c>
      <c r="D354" s="3">
        <v>45935</v>
      </c>
      <c r="E354" s="4">
        <v>45935.523250115701</v>
      </c>
      <c r="F354" s="2" t="s">
        <v>5190</v>
      </c>
      <c r="G354" s="3"/>
      <c r="H354" t="s">
        <v>3031</v>
      </c>
      <c r="I354" s="2" t="s">
        <v>3032</v>
      </c>
      <c r="J354" t="s">
        <v>3033</v>
      </c>
      <c r="K354" t="s">
        <v>3034</v>
      </c>
      <c r="L354" s="2" t="s">
        <v>4429</v>
      </c>
      <c r="M354" t="s">
        <v>4430</v>
      </c>
      <c r="N354" t="s">
        <v>4431</v>
      </c>
      <c r="O354">
        <v>10</v>
      </c>
      <c r="P354" s="2" t="s">
        <v>3080</v>
      </c>
      <c r="Q354" t="s">
        <v>3081</v>
      </c>
      <c r="R354" s="2" t="s">
        <v>3082</v>
      </c>
      <c r="S354" s="2" t="s">
        <v>3038</v>
      </c>
      <c r="T354">
        <v>70950</v>
      </c>
      <c r="U354">
        <v>2</v>
      </c>
      <c r="V354">
        <v>0</v>
      </c>
      <c r="W354" t="s">
        <v>4430</v>
      </c>
      <c r="X354" t="s">
        <v>4432</v>
      </c>
      <c r="Y354" s="3">
        <v>45935.523247835597</v>
      </c>
      <c r="AA354" t="s">
        <v>3039</v>
      </c>
      <c r="AB354" s="21">
        <v>9106026704</v>
      </c>
      <c r="AC354" s="19" t="str">
        <f>VLOOKUP($B354,Data!$A:$AK,34,0)</f>
        <v>9106026704-00476448</v>
      </c>
      <c r="AD354" s="19">
        <v>476448</v>
      </c>
      <c r="AE354" s="19" t="str">
        <f t="shared" si="10"/>
        <v>00476448</v>
      </c>
      <c r="AF354" s="19" t="str">
        <f>VLOOKUP(AC354,Data!$B:$AK,4,0)</f>
        <v>05/10/2025</v>
      </c>
      <c r="AG354" s="19" t="str">
        <f>VLOOKUP(AC354,Data!B:N,13,0)</f>
        <v>0104918404-002</v>
      </c>
      <c r="AH354" s="19" t="str">
        <f>IF(AG354="0104918404","WIN"&amp;L354,VLOOKUP(AG354,'mã win'!E:J,6,0))</f>
        <v>WIN-HNI-00-002</v>
      </c>
      <c r="AI354" s="19" t="str">
        <f>VLOOKUP(AG354,'mã win'!E:F,2,0)</f>
        <v>B</v>
      </c>
      <c r="AJ354" s="19" t="str">
        <f>VLOOKUP(Q354,'mã sp'!A:B,2,0)</f>
        <v>CN300</v>
      </c>
      <c r="AK354" t="str">
        <f>VLOOKUP(AC354,Data!B:G,6,0)</f>
        <v>K25TTM</v>
      </c>
      <c r="AL354" t="str">
        <f t="shared" si="11"/>
        <v>2014 WM+ HNI 46/230 Lạc Trung</v>
      </c>
    </row>
    <row r="355" spans="1:38" x14ac:dyDescent="0.25">
      <c r="A355">
        <v>16565</v>
      </c>
      <c r="B355" s="2">
        <v>9106026718</v>
      </c>
      <c r="C355" s="3">
        <v>45935</v>
      </c>
      <c r="D355" s="3">
        <v>45940</v>
      </c>
      <c r="E355" s="4">
        <v>45935.524456018502</v>
      </c>
      <c r="F355" s="2" t="s">
        <v>5191</v>
      </c>
      <c r="G355" s="3"/>
      <c r="H355" t="s">
        <v>3031</v>
      </c>
      <c r="I355" s="2" t="s">
        <v>3032</v>
      </c>
      <c r="J355" t="s">
        <v>3033</v>
      </c>
      <c r="K355" t="s">
        <v>3034</v>
      </c>
      <c r="L355" s="2" t="s">
        <v>4031</v>
      </c>
      <c r="M355" t="s">
        <v>4032</v>
      </c>
      <c r="N355" t="s">
        <v>4033</v>
      </c>
      <c r="O355">
        <v>10</v>
      </c>
      <c r="P355" s="2" t="s">
        <v>3063</v>
      </c>
      <c r="Q355" t="s">
        <v>4891</v>
      </c>
      <c r="R355" s="2" t="s">
        <v>3065</v>
      </c>
      <c r="S355" s="2" t="s">
        <v>3038</v>
      </c>
      <c r="T355">
        <v>73431</v>
      </c>
      <c r="U355">
        <v>1</v>
      </c>
      <c r="V355">
        <v>0</v>
      </c>
      <c r="W355" t="s">
        <v>4032</v>
      </c>
      <c r="Y355" s="3">
        <v>45935.5244544792</v>
      </c>
      <c r="AA355" t="s">
        <v>3039</v>
      </c>
      <c r="AB355" s="21">
        <v>9106026718</v>
      </c>
      <c r="AC355" s="19" t="str">
        <f>VLOOKUP($B355,Data!$A:$AK,34,0)</f>
        <v>9106026718-00025615</v>
      </c>
      <c r="AD355" s="19">
        <v>25615</v>
      </c>
      <c r="AE355" s="19" t="str">
        <f t="shared" si="10"/>
        <v>00025615</v>
      </c>
      <c r="AF355" s="19" t="str">
        <f>VLOOKUP(AC355,Data!$B:$AK,4,0)</f>
        <v>05/10/2025</v>
      </c>
      <c r="AG355" s="19" t="str">
        <f>VLOOKUP(AC355,Data!B:N,13,0)</f>
        <v>0104918404-016</v>
      </c>
      <c r="AH355" s="19" t="str">
        <f>IF(AG355="0104918404","WIN"&amp;L355,VLOOKUP(AG355,'mã win'!E:J,6,0))</f>
        <v>WIN-CTO-01-016</v>
      </c>
      <c r="AI355" s="19" t="str">
        <f>VLOOKUP(AG355,'mã win'!E:F,2,0)</f>
        <v>N</v>
      </c>
      <c r="AJ355" s="19" t="str">
        <f>VLOOKUP(Q355,'mã sp'!A:B,2,0)</f>
        <v>CGM300</v>
      </c>
      <c r="AK355" t="str">
        <f>VLOOKUP(AC355,Data!B:G,6,0)</f>
        <v>K25TTM</v>
      </c>
      <c r="AL355" t="str">
        <f t="shared" si="11"/>
        <v>2AA8 WM+ CTO 132 Đường 3/2</v>
      </c>
    </row>
    <row r="356" spans="1:38" x14ac:dyDescent="0.25">
      <c r="A356">
        <v>16566</v>
      </c>
      <c r="B356" s="2">
        <v>9106026723</v>
      </c>
      <c r="C356" s="3">
        <v>45935</v>
      </c>
      <c r="D356" s="3">
        <v>45935</v>
      </c>
      <c r="E356" s="4">
        <v>45935.530092511603</v>
      </c>
      <c r="F356" s="2" t="s">
        <v>5192</v>
      </c>
      <c r="G356" s="3"/>
      <c r="H356" t="s">
        <v>3031</v>
      </c>
      <c r="I356" s="2" t="s">
        <v>3032</v>
      </c>
      <c r="J356" t="s">
        <v>3033</v>
      </c>
      <c r="K356" t="s">
        <v>3034</v>
      </c>
      <c r="L356" s="2" t="s">
        <v>4000</v>
      </c>
      <c r="M356" t="s">
        <v>4001</v>
      </c>
      <c r="N356" t="s">
        <v>4002</v>
      </c>
      <c r="O356">
        <v>10</v>
      </c>
      <c r="P356" s="2" t="s">
        <v>3072</v>
      </c>
      <c r="Q356" t="s">
        <v>3073</v>
      </c>
      <c r="R356" s="2" t="s">
        <v>3074</v>
      </c>
      <c r="S356" s="2" t="s">
        <v>3038</v>
      </c>
      <c r="T356">
        <v>49500</v>
      </c>
      <c r="U356">
        <v>1</v>
      </c>
      <c r="V356">
        <v>0</v>
      </c>
      <c r="W356" t="s">
        <v>4001</v>
      </c>
      <c r="Y356" s="3">
        <v>45935.530092442103</v>
      </c>
      <c r="AA356" t="s">
        <v>3039</v>
      </c>
      <c r="AB356" s="21">
        <v>9106026723</v>
      </c>
      <c r="AC356" s="19" t="str">
        <f>VLOOKUP($B356,Data!$A:$AK,34,0)</f>
        <v>9106026723-00158164</v>
      </c>
      <c r="AD356" s="19">
        <v>158164</v>
      </c>
      <c r="AE356" s="19" t="str">
        <f t="shared" si="10"/>
        <v>00158164</v>
      </c>
      <c r="AF356" s="19" t="str">
        <f>VLOOKUP(AC356,Data!$B:$AK,4,0)</f>
        <v>05/10/2025</v>
      </c>
      <c r="AG356" s="19" t="str">
        <f>VLOOKUP(AC356,Data!B:N,13,0)</f>
        <v>0104918404</v>
      </c>
      <c r="AH356" s="19" t="str">
        <f>IF(AG356="0104918404","WIN"&amp;L356,VLOOKUP(AG356,'mã win'!E:J,6,0))</f>
        <v>WIN4145</v>
      </c>
      <c r="AI356" s="19" t="str">
        <f>VLOOKUP(AG356,'mã win'!E:F,2,0)</f>
        <v>N</v>
      </c>
      <c r="AJ356" s="19" t="str">
        <f>VLOOKUP(Q356,'mã sp'!A:B,2,0)</f>
        <v>GL250</v>
      </c>
      <c r="AK356" t="str">
        <f>VLOOKUP(AC356,Data!B:G,6,0)</f>
        <v>K25TTM</v>
      </c>
      <c r="AL356" t="str">
        <f t="shared" si="11"/>
        <v>4145 WIN HCM 271 Bàu Cát</v>
      </c>
    </row>
    <row r="357" spans="1:38" x14ac:dyDescent="0.25">
      <c r="A357">
        <v>16567</v>
      </c>
      <c r="B357" s="2">
        <v>9106026723</v>
      </c>
      <c r="C357" s="3">
        <v>45935</v>
      </c>
      <c r="D357" s="3">
        <v>45935</v>
      </c>
      <c r="E357" s="4">
        <v>45935.530092511603</v>
      </c>
      <c r="F357" s="2" t="s">
        <v>5192</v>
      </c>
      <c r="G357" s="3"/>
      <c r="H357" t="s">
        <v>3031</v>
      </c>
      <c r="I357" s="2" t="s">
        <v>3032</v>
      </c>
      <c r="J357" t="s">
        <v>3033</v>
      </c>
      <c r="K357" t="s">
        <v>3034</v>
      </c>
      <c r="L357" s="2" t="s">
        <v>4000</v>
      </c>
      <c r="M357" t="s">
        <v>4001</v>
      </c>
      <c r="N357" t="s">
        <v>4002</v>
      </c>
      <c r="O357">
        <v>20</v>
      </c>
      <c r="P357" s="2" t="s">
        <v>3054</v>
      </c>
      <c r="Q357" t="s">
        <v>3055</v>
      </c>
      <c r="R357" s="2" t="s">
        <v>3056</v>
      </c>
      <c r="S357" s="2" t="s">
        <v>3038</v>
      </c>
      <c r="T357">
        <v>46000</v>
      </c>
      <c r="U357">
        <v>2</v>
      </c>
      <c r="V357">
        <v>0</v>
      </c>
      <c r="W357" t="s">
        <v>4001</v>
      </c>
      <c r="Y357" s="3">
        <v>45935.530092442103</v>
      </c>
      <c r="AA357" t="s">
        <v>3039</v>
      </c>
      <c r="AB357" s="21">
        <v>9106026723</v>
      </c>
      <c r="AC357" s="19" t="str">
        <f>VLOOKUP($B357,Data!$A:$AK,34,0)</f>
        <v>9106026723-00158164</v>
      </c>
      <c r="AD357" s="19">
        <v>158164</v>
      </c>
      <c r="AE357" s="19" t="str">
        <f t="shared" si="10"/>
        <v>00158164</v>
      </c>
      <c r="AF357" s="19" t="str">
        <f>VLOOKUP(AC357,Data!$B:$AK,4,0)</f>
        <v>05/10/2025</v>
      </c>
      <c r="AG357" s="19" t="str">
        <f>VLOOKUP(AC357,Data!B:N,13,0)</f>
        <v>0104918404</v>
      </c>
      <c r="AH357" s="19" t="str">
        <f>IF(AG357="0104918404","WIN"&amp;L357,VLOOKUP(AG357,'mã win'!E:J,6,0))</f>
        <v>WIN4145</v>
      </c>
      <c r="AI357" s="19" t="str">
        <f>VLOOKUP(AG357,'mã win'!E:F,2,0)</f>
        <v>N</v>
      </c>
      <c r="AJ357" s="19" t="str">
        <f>VLOOKUP(Q357,'mã sp'!A:B,2,0)</f>
        <v>MNH250</v>
      </c>
      <c r="AK357" t="str">
        <f>VLOOKUP(AC357,Data!B:G,6,0)</f>
        <v>K25TTM</v>
      </c>
      <c r="AL357" t="str">
        <f t="shared" si="11"/>
        <v>4145 WIN HCM 271 Bàu Cát</v>
      </c>
    </row>
    <row r="358" spans="1:38" x14ac:dyDescent="0.25">
      <c r="A358">
        <v>16568</v>
      </c>
      <c r="B358" s="2">
        <v>9106026731</v>
      </c>
      <c r="C358" s="3">
        <v>45935</v>
      </c>
      <c r="D358" s="3">
        <v>45935</v>
      </c>
      <c r="E358" s="4">
        <v>45935.5331532407</v>
      </c>
      <c r="F358" s="2" t="s">
        <v>5193</v>
      </c>
      <c r="G358" s="3"/>
      <c r="H358" t="s">
        <v>3031</v>
      </c>
      <c r="I358" s="2" t="s">
        <v>3032</v>
      </c>
      <c r="J358" t="s">
        <v>3033</v>
      </c>
      <c r="K358" t="s">
        <v>3034</v>
      </c>
      <c r="L358" s="2" t="s">
        <v>3495</v>
      </c>
      <c r="M358" t="s">
        <v>3496</v>
      </c>
      <c r="N358" t="s">
        <v>3497</v>
      </c>
      <c r="O358">
        <v>10</v>
      </c>
      <c r="P358" s="2" t="s">
        <v>3072</v>
      </c>
      <c r="Q358" t="s">
        <v>3073</v>
      </c>
      <c r="R358" s="2" t="s">
        <v>3074</v>
      </c>
      <c r="S358" s="2" t="s">
        <v>3038</v>
      </c>
      <c r="T358">
        <v>49500</v>
      </c>
      <c r="U358">
        <v>1</v>
      </c>
      <c r="V358">
        <v>0</v>
      </c>
      <c r="W358" t="s">
        <v>3496</v>
      </c>
      <c r="Y358" s="3">
        <v>45935.533153472199</v>
      </c>
      <c r="AA358" t="s">
        <v>3039</v>
      </c>
      <c r="AB358" s="21">
        <v>9106026731</v>
      </c>
      <c r="AC358" s="19" t="str">
        <f>VLOOKUP($B358,Data!$A:$AK,34,0)</f>
        <v>9106026731-00017919</v>
      </c>
      <c r="AD358" s="19">
        <v>17919</v>
      </c>
      <c r="AE358" s="19" t="str">
        <f t="shared" si="10"/>
        <v>00017919</v>
      </c>
      <c r="AF358" s="19" t="str">
        <f>VLOOKUP(AC358,Data!$B:$AK,4,0)</f>
        <v>05/10/2025</v>
      </c>
      <c r="AG358" s="19" t="str">
        <f>VLOOKUP(AC358,Data!B:N,13,0)</f>
        <v>0104918404-003</v>
      </c>
      <c r="AH358" s="19" t="str">
        <f>IF(AG358="0104918404","WIN"&amp;L358,VLOOKUP(AG358,'mã win'!E:J,6,0))</f>
        <v>WIN-PTO-00-003</v>
      </c>
      <c r="AI358" s="19" t="str">
        <f>VLOOKUP(AG358,'mã win'!E:F,2,0)</f>
        <v>B</v>
      </c>
      <c r="AJ358" s="19" t="str">
        <f>VLOOKUP(Q358,'mã sp'!A:B,2,0)</f>
        <v>GL250</v>
      </c>
      <c r="AK358" t="str">
        <f>VLOOKUP(AC358,Data!B:G,6,0)</f>
        <v>K25TTM</v>
      </c>
      <c r="AL358" t="str">
        <f t="shared" si="11"/>
        <v>2AJJ WM+ PTO 439 Tiên Dung</v>
      </c>
    </row>
    <row r="359" spans="1:38" x14ac:dyDescent="0.25">
      <c r="A359">
        <v>16569</v>
      </c>
      <c r="B359" s="2">
        <v>9106026731</v>
      </c>
      <c r="C359" s="3">
        <v>45935</v>
      </c>
      <c r="D359" s="3">
        <v>45935</v>
      </c>
      <c r="E359" s="4">
        <v>45935.5331532407</v>
      </c>
      <c r="F359" s="2" t="s">
        <v>5193</v>
      </c>
      <c r="G359" s="3"/>
      <c r="H359" t="s">
        <v>3031</v>
      </c>
      <c r="I359" s="2" t="s">
        <v>3032</v>
      </c>
      <c r="J359" t="s">
        <v>3033</v>
      </c>
      <c r="K359" t="s">
        <v>3034</v>
      </c>
      <c r="L359" s="2" t="s">
        <v>3495</v>
      </c>
      <c r="M359" t="s">
        <v>3496</v>
      </c>
      <c r="N359" t="s">
        <v>3497</v>
      </c>
      <c r="O359">
        <v>20</v>
      </c>
      <c r="P359" s="2" t="s">
        <v>3080</v>
      </c>
      <c r="Q359" t="s">
        <v>3081</v>
      </c>
      <c r="R359" s="2" t="s">
        <v>3082</v>
      </c>
      <c r="S359" s="2" t="s">
        <v>3038</v>
      </c>
      <c r="T359">
        <v>70950</v>
      </c>
      <c r="U359">
        <v>1</v>
      </c>
      <c r="V359">
        <v>0</v>
      </c>
      <c r="W359" t="s">
        <v>3496</v>
      </c>
      <c r="Y359" s="3">
        <v>45935.533153472199</v>
      </c>
      <c r="AA359" t="s">
        <v>3039</v>
      </c>
      <c r="AB359" s="21">
        <v>9106026731</v>
      </c>
      <c r="AC359" s="19" t="str">
        <f>VLOOKUP($B359,Data!$A:$AK,34,0)</f>
        <v>9106026731-00017919</v>
      </c>
      <c r="AD359" s="19">
        <v>17919</v>
      </c>
      <c r="AE359" s="19" t="str">
        <f t="shared" si="10"/>
        <v>00017919</v>
      </c>
      <c r="AF359" s="19" t="str">
        <f>VLOOKUP(AC359,Data!$B:$AK,4,0)</f>
        <v>05/10/2025</v>
      </c>
      <c r="AG359" s="19" t="str">
        <f>VLOOKUP(AC359,Data!B:N,13,0)</f>
        <v>0104918404-003</v>
      </c>
      <c r="AH359" s="19" t="str">
        <f>IF(AG359="0104918404","WIN"&amp;L359,VLOOKUP(AG359,'mã win'!E:J,6,0))</f>
        <v>WIN-PTO-00-003</v>
      </c>
      <c r="AI359" s="19" t="str">
        <f>VLOOKUP(AG359,'mã win'!E:F,2,0)</f>
        <v>B</v>
      </c>
      <c r="AJ359" s="19" t="str">
        <f>VLOOKUP(Q359,'mã sp'!A:B,2,0)</f>
        <v>CN300</v>
      </c>
      <c r="AK359" t="str">
        <f>VLOOKUP(AC359,Data!B:G,6,0)</f>
        <v>K25TTM</v>
      </c>
      <c r="AL359" t="str">
        <f t="shared" si="11"/>
        <v>2AJJ WM+ PTO 439 Tiên Dung</v>
      </c>
    </row>
    <row r="360" spans="1:38" x14ac:dyDescent="0.25">
      <c r="A360">
        <v>16570</v>
      </c>
      <c r="B360" s="2">
        <v>9106026731</v>
      </c>
      <c r="C360" s="3">
        <v>45935</v>
      </c>
      <c r="D360" s="3">
        <v>45935</v>
      </c>
      <c r="E360" s="4">
        <v>45935.5331532407</v>
      </c>
      <c r="F360" s="2" t="s">
        <v>5193</v>
      </c>
      <c r="G360" s="3"/>
      <c r="H360" t="s">
        <v>3031</v>
      </c>
      <c r="I360" s="2" t="s">
        <v>3032</v>
      </c>
      <c r="J360" t="s">
        <v>3033</v>
      </c>
      <c r="K360" t="s">
        <v>3034</v>
      </c>
      <c r="L360" s="2" t="s">
        <v>3495</v>
      </c>
      <c r="M360" t="s">
        <v>3496</v>
      </c>
      <c r="N360" t="s">
        <v>3497</v>
      </c>
      <c r="O360">
        <v>30</v>
      </c>
      <c r="P360" s="2" t="s">
        <v>3043</v>
      </c>
      <c r="Q360" t="s">
        <v>3044</v>
      </c>
      <c r="R360" s="2" t="s">
        <v>3045</v>
      </c>
      <c r="S360" s="2" t="s">
        <v>3038</v>
      </c>
      <c r="T360">
        <v>41150</v>
      </c>
      <c r="U360">
        <v>1</v>
      </c>
      <c r="V360">
        <v>0</v>
      </c>
      <c r="W360" t="s">
        <v>3496</v>
      </c>
      <c r="Y360" s="3">
        <v>45935.533153472199</v>
      </c>
      <c r="AA360" t="s">
        <v>3039</v>
      </c>
      <c r="AB360" s="21">
        <v>9106026731</v>
      </c>
      <c r="AC360" s="19" t="str">
        <f>VLOOKUP($B360,Data!$A:$AK,34,0)</f>
        <v>9106026731-00017919</v>
      </c>
      <c r="AD360" s="19">
        <v>17919</v>
      </c>
      <c r="AE360" s="19" t="str">
        <f t="shared" si="10"/>
        <v>00017919</v>
      </c>
      <c r="AF360" s="19" t="str">
        <f>VLOOKUP(AC360,Data!$B:$AK,4,0)</f>
        <v>05/10/2025</v>
      </c>
      <c r="AG360" s="19" t="str">
        <f>VLOOKUP(AC360,Data!B:N,13,0)</f>
        <v>0104918404-003</v>
      </c>
      <c r="AH360" s="19" t="str">
        <f>IF(AG360="0104918404","WIN"&amp;L360,VLOOKUP(AG360,'mã win'!E:J,6,0))</f>
        <v>WIN-PTO-00-003</v>
      </c>
      <c r="AI360" s="19" t="str">
        <f>VLOOKUP(AG360,'mã win'!E:F,2,0)</f>
        <v>B</v>
      </c>
      <c r="AJ360" s="19" t="str">
        <f>VLOOKUP(Q360,'mã sp'!A:B,2,0)</f>
        <v>GTLX250G</v>
      </c>
      <c r="AK360" t="str">
        <f>VLOOKUP(AC360,Data!B:G,6,0)</f>
        <v>K25TTM</v>
      </c>
      <c r="AL360" t="str">
        <f t="shared" si="11"/>
        <v>2AJJ WM+ PTO 439 Tiên Dung</v>
      </c>
    </row>
    <row r="361" spans="1:38" x14ac:dyDescent="0.25">
      <c r="A361">
        <v>16571</v>
      </c>
      <c r="B361" s="2">
        <v>9106026764</v>
      </c>
      <c r="C361" s="3">
        <v>45935</v>
      </c>
      <c r="D361" s="3">
        <v>45935</v>
      </c>
      <c r="E361" s="4">
        <v>45935.545901886602</v>
      </c>
      <c r="F361" s="2" t="s">
        <v>5194</v>
      </c>
      <c r="G361" s="3"/>
      <c r="H361" t="s">
        <v>3031</v>
      </c>
      <c r="I361" s="2" t="s">
        <v>3032</v>
      </c>
      <c r="J361" t="s">
        <v>3033</v>
      </c>
      <c r="K361" t="s">
        <v>3034</v>
      </c>
      <c r="L361" s="2" t="s">
        <v>4176</v>
      </c>
      <c r="M361" t="s">
        <v>4177</v>
      </c>
      <c r="N361" t="s">
        <v>4178</v>
      </c>
      <c r="O361">
        <v>10</v>
      </c>
      <c r="P361" s="2" t="s">
        <v>3043</v>
      </c>
      <c r="Q361" t="s">
        <v>3044</v>
      </c>
      <c r="R361" s="2" t="s">
        <v>3045</v>
      </c>
      <c r="S361" s="2" t="s">
        <v>3038</v>
      </c>
      <c r="T361">
        <v>41150</v>
      </c>
      <c r="U361">
        <v>4</v>
      </c>
      <c r="V361">
        <v>0</v>
      </c>
      <c r="W361" t="s">
        <v>4179</v>
      </c>
      <c r="Y361" s="3">
        <v>45935.545901886602</v>
      </c>
      <c r="AA361" t="s">
        <v>3039</v>
      </c>
      <c r="AB361" s="21">
        <v>9106026764</v>
      </c>
      <c r="AC361" s="19" t="str">
        <f>VLOOKUP($B361,Data!$A:$AK,34,0)</f>
        <v>9106026764-00033152</v>
      </c>
      <c r="AD361" s="19">
        <v>33152</v>
      </c>
      <c r="AE361" s="19" t="str">
        <f t="shared" si="10"/>
        <v>00033152</v>
      </c>
      <c r="AF361" s="19" t="str">
        <f>VLOOKUP(AC361,Data!$B:$AK,4,0)</f>
        <v>05/10/2025</v>
      </c>
      <c r="AG361" s="19" t="str">
        <f>VLOOKUP(AC361,Data!B:N,13,0)</f>
        <v>0104918404-020</v>
      </c>
      <c r="AH361" s="19" t="str">
        <f>IF(AG361="0104918404","WIN"&amp;L361,VLOOKUP(AG361,'mã win'!E:J,6,0))</f>
        <v>WIN-020</v>
      </c>
      <c r="AI361" s="19" t="str">
        <f>VLOOKUP(AG361,'mã win'!E:F,2,0)</f>
        <v>B</v>
      </c>
      <c r="AJ361" s="19" t="str">
        <f>VLOOKUP(Q361,'mã sp'!A:B,2,0)</f>
        <v>GTLX250G</v>
      </c>
      <c r="AK361" t="str">
        <f>VLOOKUP(AC361,Data!B:G,6,0)</f>
        <v>K25TTM</v>
      </c>
      <c r="AL361" t="str">
        <f t="shared" si="11"/>
        <v>2AYW WM+ THA 205 Khu phố 1, TT Bến Sung</v>
      </c>
    </row>
    <row r="362" spans="1:38" x14ac:dyDescent="0.25">
      <c r="A362">
        <v>16572</v>
      </c>
      <c r="B362" s="2">
        <v>9106026807</v>
      </c>
      <c r="C362" s="3">
        <v>45935</v>
      </c>
      <c r="D362" s="3">
        <v>45935</v>
      </c>
      <c r="E362" s="4">
        <v>45935.548200775498</v>
      </c>
      <c r="F362" s="2" t="s">
        <v>5195</v>
      </c>
      <c r="G362" s="3"/>
      <c r="H362" t="s">
        <v>3031</v>
      </c>
      <c r="I362" s="2" t="s">
        <v>3032</v>
      </c>
      <c r="J362" t="s">
        <v>3033</v>
      </c>
      <c r="K362" t="s">
        <v>3034</v>
      </c>
      <c r="L362" s="2" t="s">
        <v>4190</v>
      </c>
      <c r="M362" t="s">
        <v>4191</v>
      </c>
      <c r="N362" t="s">
        <v>4192</v>
      </c>
      <c r="O362">
        <v>10</v>
      </c>
      <c r="P362" s="2" t="s">
        <v>3083</v>
      </c>
      <c r="Q362" t="s">
        <v>3084</v>
      </c>
      <c r="R362" s="2" t="s">
        <v>3085</v>
      </c>
      <c r="S362" s="2" t="s">
        <v>3038</v>
      </c>
      <c r="T362">
        <v>111606</v>
      </c>
      <c r="U362">
        <v>1</v>
      </c>
      <c r="V362">
        <v>0</v>
      </c>
      <c r="W362" t="s">
        <v>4191</v>
      </c>
      <c r="Y362" s="3">
        <v>45935.548200775498</v>
      </c>
      <c r="Z362" t="s">
        <v>5196</v>
      </c>
      <c r="AA362" t="s">
        <v>3039</v>
      </c>
      <c r="AB362" s="21">
        <v>9106026807</v>
      </c>
      <c r="AC362" s="19" t="str">
        <f>VLOOKUP($B362,Data!$A:$AK,34,0)</f>
        <v>9106026807-00008725</v>
      </c>
      <c r="AD362" s="19">
        <v>8725</v>
      </c>
      <c r="AE362" s="19" t="str">
        <f t="shared" si="10"/>
        <v>00008725</v>
      </c>
      <c r="AF362" s="19" t="str">
        <f>VLOOKUP(AC362,Data!$B:$AK,4,0)</f>
        <v>05/10/2025</v>
      </c>
      <c r="AG362" s="19" t="str">
        <f>VLOOKUP(AC362,Data!B:N,13,0)</f>
        <v>0104918404-021</v>
      </c>
      <c r="AH362" s="19" t="str">
        <f>IF(AG362="0104918404","WIN"&amp;L362,VLOOKUP(AG362,'mã win'!E:J,6,0))</f>
        <v>WIN-021</v>
      </c>
      <c r="AI362" s="19" t="str">
        <f>VLOOKUP(AG362,'mã win'!E:F,2,0)</f>
        <v>N</v>
      </c>
      <c r="AJ362" s="19" t="str">
        <f>VLOOKUP(Q362,'mã sp'!A:B,2,0)</f>
        <v>GXD500</v>
      </c>
      <c r="AK362" t="str">
        <f>VLOOKUP(AC362,Data!B:G,6,0)</f>
        <v>K25TTM</v>
      </c>
      <c r="AL362" t="str">
        <f t="shared" si="11"/>
        <v>2AS6 WM+ TTH 26 Hoàng Quốc Việt</v>
      </c>
    </row>
    <row r="363" spans="1:38" x14ac:dyDescent="0.25">
      <c r="A363">
        <v>16573</v>
      </c>
      <c r="B363" s="2">
        <v>9106026828</v>
      </c>
      <c r="C363" s="3">
        <v>45935</v>
      </c>
      <c r="D363" s="3">
        <v>45935</v>
      </c>
      <c r="E363" s="4">
        <v>45935.5533146991</v>
      </c>
      <c r="F363" s="2" t="s">
        <v>5197</v>
      </c>
      <c r="G363" s="3"/>
      <c r="H363" t="s">
        <v>3031</v>
      </c>
      <c r="I363" s="2" t="s">
        <v>3032</v>
      </c>
      <c r="J363" t="s">
        <v>3033</v>
      </c>
      <c r="K363" t="s">
        <v>3034</v>
      </c>
      <c r="L363" s="2" t="s">
        <v>4176</v>
      </c>
      <c r="M363" t="s">
        <v>4177</v>
      </c>
      <c r="N363" t="s">
        <v>4178</v>
      </c>
      <c r="O363">
        <v>10</v>
      </c>
      <c r="P363" s="2" t="s">
        <v>3043</v>
      </c>
      <c r="Q363" t="s">
        <v>3044</v>
      </c>
      <c r="R363" s="2" t="s">
        <v>3045</v>
      </c>
      <c r="S363" s="2" t="s">
        <v>3038</v>
      </c>
      <c r="T363">
        <v>41150</v>
      </c>
      <c r="U363">
        <v>4</v>
      </c>
      <c r="V363">
        <v>0</v>
      </c>
      <c r="W363" t="s">
        <v>4179</v>
      </c>
      <c r="Y363" s="3">
        <v>45935.553315127298</v>
      </c>
      <c r="AA363" t="s">
        <v>3039</v>
      </c>
      <c r="AB363" s="21">
        <v>9106026828</v>
      </c>
      <c r="AC363" s="19" t="str">
        <f>VLOOKUP($B363,Data!$A:$AK,34,0)</f>
        <v>9106026828-00033155</v>
      </c>
      <c r="AD363" s="19">
        <v>33155</v>
      </c>
      <c r="AE363" s="19" t="str">
        <f t="shared" si="10"/>
        <v>00033155</v>
      </c>
      <c r="AF363" s="19" t="str">
        <f>VLOOKUP(AC363,Data!$B:$AK,4,0)</f>
        <v>05/10/2025</v>
      </c>
      <c r="AG363" s="19" t="str">
        <f>VLOOKUP(AC363,Data!B:N,13,0)</f>
        <v>0104918404-020</v>
      </c>
      <c r="AH363" s="19" t="str">
        <f>IF(AG363="0104918404","WIN"&amp;L363,VLOOKUP(AG363,'mã win'!E:J,6,0))</f>
        <v>WIN-020</v>
      </c>
      <c r="AI363" s="19" t="str">
        <f>VLOOKUP(AG363,'mã win'!E:F,2,0)</f>
        <v>B</v>
      </c>
      <c r="AJ363" s="19" t="str">
        <f>VLOOKUP(Q363,'mã sp'!A:B,2,0)</f>
        <v>GTLX250G</v>
      </c>
      <c r="AK363" t="str">
        <f>VLOOKUP(AC363,Data!B:G,6,0)</f>
        <v>K25TTM</v>
      </c>
      <c r="AL363" t="str">
        <f t="shared" si="11"/>
        <v>2AYW WM+ THA 205 Khu phố 1, TT Bến Sung</v>
      </c>
    </row>
    <row r="364" spans="1:38" x14ac:dyDescent="0.25">
      <c r="A364">
        <v>16574</v>
      </c>
      <c r="B364" s="2">
        <v>9106026796</v>
      </c>
      <c r="C364" s="3">
        <v>45935</v>
      </c>
      <c r="D364" s="3">
        <v>45940</v>
      </c>
      <c r="E364" s="4">
        <v>45935.561937696802</v>
      </c>
      <c r="F364" s="2" t="s">
        <v>5198</v>
      </c>
      <c r="G364" s="3"/>
      <c r="H364" t="s">
        <v>3031</v>
      </c>
      <c r="I364" s="2" t="s">
        <v>3032</v>
      </c>
      <c r="J364" t="s">
        <v>3033</v>
      </c>
      <c r="K364" t="s">
        <v>3034</v>
      </c>
      <c r="L364" s="2" t="s">
        <v>5199</v>
      </c>
      <c r="M364" t="s">
        <v>5200</v>
      </c>
      <c r="N364" t="s">
        <v>5201</v>
      </c>
      <c r="O364">
        <v>10</v>
      </c>
      <c r="P364" s="2" t="s">
        <v>3035</v>
      </c>
      <c r="Q364" t="s">
        <v>4834</v>
      </c>
      <c r="R364" s="2" t="s">
        <v>3037</v>
      </c>
      <c r="S364" s="2" t="s">
        <v>3038</v>
      </c>
      <c r="T364">
        <v>111058</v>
      </c>
      <c r="U364">
        <v>1</v>
      </c>
      <c r="V364">
        <v>0</v>
      </c>
      <c r="W364" t="s">
        <v>5200</v>
      </c>
      <c r="Y364" s="3">
        <v>45935.561937615697</v>
      </c>
      <c r="Z364" t="s">
        <v>5202</v>
      </c>
      <c r="AA364" t="s">
        <v>3039</v>
      </c>
      <c r="AB364" s="21">
        <v>9106026796</v>
      </c>
      <c r="AC364" s="19" t="str">
        <f>VLOOKUP($B364,Data!$A:$AK,34,0)</f>
        <v>9106026796-00476472</v>
      </c>
      <c r="AD364" s="19">
        <v>476472</v>
      </c>
      <c r="AE364" s="19" t="str">
        <f t="shared" si="10"/>
        <v>00476472</v>
      </c>
      <c r="AF364" s="19" t="str">
        <f>VLOOKUP(AC364,Data!$B:$AK,4,0)</f>
        <v>05/10/2025</v>
      </c>
      <c r="AG364" s="19" t="str">
        <f>VLOOKUP(AC364,Data!B:N,13,0)</f>
        <v>0104918404-002</v>
      </c>
      <c r="AH364" s="19" t="str">
        <f>IF(AG364="0104918404","WIN"&amp;L364,VLOOKUP(AG364,'mã win'!E:J,6,0))</f>
        <v>WIN-HNI-00-002</v>
      </c>
      <c r="AI364" s="19" t="str">
        <f>VLOOKUP(AG364,'mã win'!E:F,2,0)</f>
        <v>B</v>
      </c>
      <c r="AJ364" s="19" t="str">
        <f>VLOOKUP(Q364,'mã sp'!A:B,2,0)</f>
        <v>GM500</v>
      </c>
      <c r="AK364" t="str">
        <f>VLOOKUP(AC364,Data!B:G,6,0)</f>
        <v>K25TTM</v>
      </c>
      <c r="AL364" t="str">
        <f t="shared" si="11"/>
        <v>5807 WM+ HNI Minh Trí, Sóc Sơn</v>
      </c>
    </row>
    <row r="365" spans="1:38" x14ac:dyDescent="0.25">
      <c r="A365">
        <v>16575</v>
      </c>
      <c r="B365" s="2">
        <v>9106026898</v>
      </c>
      <c r="C365" s="3">
        <v>45935</v>
      </c>
      <c r="D365" s="3">
        <v>45935</v>
      </c>
      <c r="E365" s="4">
        <v>45935.565610266203</v>
      </c>
      <c r="F365" s="2" t="s">
        <v>5203</v>
      </c>
      <c r="G365" s="3"/>
      <c r="H365" t="s">
        <v>3031</v>
      </c>
      <c r="I365" s="2" t="s">
        <v>3032</v>
      </c>
      <c r="J365" t="s">
        <v>3033</v>
      </c>
      <c r="K365" t="s">
        <v>3034</v>
      </c>
      <c r="L365" s="2" t="s">
        <v>3793</v>
      </c>
      <c r="M365" t="s">
        <v>3794</v>
      </c>
      <c r="N365" t="s">
        <v>3795</v>
      </c>
      <c r="O365">
        <v>10</v>
      </c>
      <c r="P365" s="2" t="s">
        <v>3054</v>
      </c>
      <c r="Q365" t="s">
        <v>3055</v>
      </c>
      <c r="R365" s="2" t="s">
        <v>3056</v>
      </c>
      <c r="S365" s="2" t="s">
        <v>3038</v>
      </c>
      <c r="T365">
        <v>46000</v>
      </c>
      <c r="U365">
        <v>2</v>
      </c>
      <c r="V365">
        <v>0</v>
      </c>
      <c r="W365" t="s">
        <v>3794</v>
      </c>
      <c r="X365" t="s">
        <v>3796</v>
      </c>
      <c r="Y365" s="3">
        <v>45935.565610879603</v>
      </c>
      <c r="AA365" t="s">
        <v>3039</v>
      </c>
      <c r="AB365" s="21">
        <v>9106026898</v>
      </c>
      <c r="AC365" s="19" t="str">
        <f>VLOOKUP($B365,Data!$A:$AK,34,0)</f>
        <v>9106026898-00017921</v>
      </c>
      <c r="AD365" s="19">
        <v>17921</v>
      </c>
      <c r="AE365" s="19" t="str">
        <f t="shared" si="10"/>
        <v>00017921</v>
      </c>
      <c r="AF365" s="19" t="str">
        <f>VLOOKUP(AC365,Data!$B:$AK,4,0)</f>
        <v>05/10/2025</v>
      </c>
      <c r="AG365" s="19" t="str">
        <f>VLOOKUP(AC365,Data!B:N,13,0)</f>
        <v>0104918404-003</v>
      </c>
      <c r="AH365" s="19" t="str">
        <f>IF(AG365="0104918404","WIN"&amp;L365,VLOOKUP(AG365,'mã win'!E:J,6,0))</f>
        <v>WIN-PTO-00-003</v>
      </c>
      <c r="AI365" s="19" t="str">
        <f>VLOOKUP(AG365,'mã win'!E:F,2,0)</f>
        <v>B</v>
      </c>
      <c r="AJ365" s="19" t="str">
        <f>VLOOKUP(Q365,'mã sp'!A:B,2,0)</f>
        <v>MNH250</v>
      </c>
      <c r="AK365" t="str">
        <f>VLOOKUP(AC365,Data!B:G,6,0)</f>
        <v>K25TTM</v>
      </c>
      <c r="AL365" t="str">
        <f t="shared" si="11"/>
        <v>5918 WM+ PTO Khu 12 Phú Hộ</v>
      </c>
    </row>
    <row r="366" spans="1:38" x14ac:dyDescent="0.25">
      <c r="A366">
        <v>16576</v>
      </c>
      <c r="B366" s="2">
        <v>9106026898</v>
      </c>
      <c r="C366" s="3">
        <v>45935</v>
      </c>
      <c r="D366" s="3">
        <v>45935</v>
      </c>
      <c r="E366" s="4">
        <v>45935.565610266203</v>
      </c>
      <c r="F366" s="2" t="s">
        <v>5203</v>
      </c>
      <c r="G366" s="3"/>
      <c r="H366" t="s">
        <v>3031</v>
      </c>
      <c r="I366" s="2" t="s">
        <v>3032</v>
      </c>
      <c r="J366" t="s">
        <v>3033</v>
      </c>
      <c r="K366" t="s">
        <v>3034</v>
      </c>
      <c r="L366" s="2" t="s">
        <v>3793</v>
      </c>
      <c r="M366" t="s">
        <v>3794</v>
      </c>
      <c r="N366" t="s">
        <v>3795</v>
      </c>
      <c r="O366">
        <v>20</v>
      </c>
      <c r="P366" s="2" t="s">
        <v>3069</v>
      </c>
      <c r="Q366" t="s">
        <v>3070</v>
      </c>
      <c r="R366" s="2" t="s">
        <v>3071</v>
      </c>
      <c r="S366" s="2" t="s">
        <v>3038</v>
      </c>
      <c r="T366">
        <v>50400</v>
      </c>
      <c r="U366">
        <v>3</v>
      </c>
      <c r="V366">
        <v>0</v>
      </c>
      <c r="W366" t="s">
        <v>3794</v>
      </c>
      <c r="X366" t="s">
        <v>3796</v>
      </c>
      <c r="Y366" s="3">
        <v>45935.565610879603</v>
      </c>
      <c r="AA366" t="s">
        <v>3039</v>
      </c>
      <c r="AB366" s="21">
        <v>9106026898</v>
      </c>
      <c r="AC366" s="19" t="str">
        <f>VLOOKUP($B366,Data!$A:$AK,34,0)</f>
        <v>9106026898-00017921</v>
      </c>
      <c r="AD366" s="19">
        <v>17921</v>
      </c>
      <c r="AE366" s="19" t="str">
        <f t="shared" si="10"/>
        <v>00017921</v>
      </c>
      <c r="AF366" s="19" t="str">
        <f>VLOOKUP(AC366,Data!$B:$AK,4,0)</f>
        <v>05/10/2025</v>
      </c>
      <c r="AG366" s="19" t="str">
        <f>VLOOKUP(AC366,Data!B:N,13,0)</f>
        <v>0104918404-003</v>
      </c>
      <c r="AH366" s="19" t="str">
        <f>IF(AG366="0104918404","WIN"&amp;L366,VLOOKUP(AG366,'mã win'!E:J,6,0))</f>
        <v>WIN-PTO-00-003</v>
      </c>
      <c r="AI366" s="19" t="str">
        <f>VLOOKUP(AG366,'mã win'!E:F,2,0)</f>
        <v>B</v>
      </c>
      <c r="AJ366" s="19" t="str">
        <f>VLOOKUP(Q366,'mã sp'!A:B,2,0)</f>
        <v>GSG250</v>
      </c>
      <c r="AK366" t="str">
        <f>VLOOKUP(AC366,Data!B:G,6,0)</f>
        <v>K25TTM</v>
      </c>
      <c r="AL366" t="str">
        <f t="shared" si="11"/>
        <v>5918 WM+ PTO Khu 12 Phú Hộ</v>
      </c>
    </row>
    <row r="367" spans="1:38" x14ac:dyDescent="0.25">
      <c r="A367">
        <v>16577</v>
      </c>
      <c r="B367" s="2">
        <v>9106026906</v>
      </c>
      <c r="C367" s="3">
        <v>45935</v>
      </c>
      <c r="D367" s="3">
        <v>45940</v>
      </c>
      <c r="E367" s="4">
        <v>45935.570654131901</v>
      </c>
      <c r="F367" s="2" t="s">
        <v>5204</v>
      </c>
      <c r="G367" s="3"/>
      <c r="H367" t="s">
        <v>3031</v>
      </c>
      <c r="I367" s="2" t="s">
        <v>3032</v>
      </c>
      <c r="J367" t="s">
        <v>3033</v>
      </c>
      <c r="K367" t="s">
        <v>3034</v>
      </c>
      <c r="L367" s="2" t="s">
        <v>4380</v>
      </c>
      <c r="M367" t="s">
        <v>4381</v>
      </c>
      <c r="N367" t="s">
        <v>4382</v>
      </c>
      <c r="O367">
        <v>10</v>
      </c>
      <c r="P367" s="2" t="s">
        <v>3035</v>
      </c>
      <c r="Q367" t="s">
        <v>4834</v>
      </c>
      <c r="R367" s="2" t="s">
        <v>3037</v>
      </c>
      <c r="S367" s="2" t="s">
        <v>3038</v>
      </c>
      <c r="T367">
        <v>111058</v>
      </c>
      <c r="U367">
        <v>3</v>
      </c>
      <c r="V367">
        <v>0</v>
      </c>
      <c r="W367" t="s">
        <v>4381</v>
      </c>
      <c r="X367" t="s">
        <v>4383</v>
      </c>
      <c r="Y367" s="3">
        <v>45935.570654745403</v>
      </c>
      <c r="Z367" t="s">
        <v>5205</v>
      </c>
      <c r="AA367" t="s">
        <v>3039</v>
      </c>
      <c r="AB367" s="21">
        <v>9106026906</v>
      </c>
      <c r="AC367" s="19" t="str">
        <f>VLOOKUP($B367,Data!$A:$AK,34,0)</f>
        <v>9106026906-00017923</v>
      </c>
      <c r="AD367" s="19">
        <v>17923</v>
      </c>
      <c r="AE367" s="19" t="str">
        <f t="shared" si="10"/>
        <v>00017923</v>
      </c>
      <c r="AF367" s="19" t="str">
        <f>VLOOKUP(AC367,Data!$B:$AK,4,0)</f>
        <v>05/10/2025</v>
      </c>
      <c r="AG367" s="19" t="str">
        <f>VLOOKUP(AC367,Data!B:N,13,0)</f>
        <v>0104918404-003</v>
      </c>
      <c r="AH367" s="19" t="str">
        <f>IF(AG367="0104918404","WIN"&amp;L367,VLOOKUP(AG367,'mã win'!E:J,6,0))</f>
        <v>WIN-PTO-00-003</v>
      </c>
      <c r="AI367" s="19" t="str">
        <f>VLOOKUP(AG367,'mã win'!E:F,2,0)</f>
        <v>B</v>
      </c>
      <c r="AJ367" s="19" t="str">
        <f>VLOOKUP(Q367,'mã sp'!A:B,2,0)</f>
        <v>GM500</v>
      </c>
      <c r="AK367" t="str">
        <f>VLOOKUP(AC367,Data!B:G,6,0)</f>
        <v>K25TTM</v>
      </c>
      <c r="AL367" t="str">
        <f t="shared" si="11"/>
        <v>3407 WM+ PTO 1250 Hùng Vương</v>
      </c>
    </row>
    <row r="368" spans="1:38" x14ac:dyDescent="0.25">
      <c r="A368">
        <v>16578</v>
      </c>
      <c r="B368" s="2">
        <v>9106026950</v>
      </c>
      <c r="C368" s="3">
        <v>45935</v>
      </c>
      <c r="D368" s="3">
        <v>45940</v>
      </c>
      <c r="E368" s="4">
        <v>45935.572858298598</v>
      </c>
      <c r="F368" s="2" t="s">
        <v>5206</v>
      </c>
      <c r="G368" s="3"/>
      <c r="H368" t="s">
        <v>3031</v>
      </c>
      <c r="I368" s="2" t="s">
        <v>3032</v>
      </c>
      <c r="J368" t="s">
        <v>3033</v>
      </c>
      <c r="K368" t="s">
        <v>3034</v>
      </c>
      <c r="L368" s="2" t="s">
        <v>4723</v>
      </c>
      <c r="M368" t="s">
        <v>4724</v>
      </c>
      <c r="N368" t="s">
        <v>4725</v>
      </c>
      <c r="O368">
        <v>10</v>
      </c>
      <c r="P368" s="2" t="s">
        <v>3035</v>
      </c>
      <c r="Q368" t="s">
        <v>4834</v>
      </c>
      <c r="R368" s="2" t="s">
        <v>3037</v>
      </c>
      <c r="S368" s="2" t="s">
        <v>3038</v>
      </c>
      <c r="T368">
        <v>111058</v>
      </c>
      <c r="U368">
        <v>2</v>
      </c>
      <c r="V368">
        <v>0</v>
      </c>
      <c r="W368" t="s">
        <v>4724</v>
      </c>
      <c r="Y368" s="3">
        <v>45935.572858101797</v>
      </c>
      <c r="AA368" t="s">
        <v>3039</v>
      </c>
      <c r="AB368" s="21">
        <v>9106026950</v>
      </c>
      <c r="AC368" s="19" t="str">
        <f>VLOOKUP($B368,Data!$A:$AK,34,0)</f>
        <v>9106026950-00014753</v>
      </c>
      <c r="AD368" s="19">
        <v>14753</v>
      </c>
      <c r="AE368" s="19" t="str">
        <f t="shared" si="10"/>
        <v>00014753</v>
      </c>
      <c r="AF368" s="19" t="str">
        <f>VLOOKUP(AC368,Data!$B:$AK,4,0)</f>
        <v>05/10/2025</v>
      </c>
      <c r="AG368" s="19" t="str">
        <f>VLOOKUP(AC368,Data!B:N,13,0)</f>
        <v>0104918404-004</v>
      </c>
      <c r="AH368" s="19" t="str">
        <f>IF(AG368="0104918404","WIN"&amp;L368,VLOOKUP(AG368,'mã win'!E:J,6,0))</f>
        <v>WIN-HTH-00-004</v>
      </c>
      <c r="AI368" s="19" t="str">
        <f>VLOOKUP(AG368,'mã win'!E:F,2,0)</f>
        <v>B</v>
      </c>
      <c r="AJ368" s="19" t="str">
        <f>VLOOKUP(Q368,'mã sp'!A:B,2,0)</f>
        <v>GM500</v>
      </c>
      <c r="AK368" t="str">
        <f>VLOOKUP(AC368,Data!B:G,6,0)</f>
        <v>K25TTM</v>
      </c>
      <c r="AL368" t="str">
        <f t="shared" si="11"/>
        <v>2A51 WM+ HTH 187 Mai Thúc Loan</v>
      </c>
    </row>
    <row r="369" spans="1:38" x14ac:dyDescent="0.25">
      <c r="A369">
        <v>16579</v>
      </c>
      <c r="B369" s="2">
        <v>9106026916</v>
      </c>
      <c r="C369" s="3">
        <v>45935</v>
      </c>
      <c r="D369" s="3">
        <v>45935</v>
      </c>
      <c r="E369" s="4">
        <v>45935.574153159701</v>
      </c>
      <c r="F369" s="2" t="s">
        <v>5207</v>
      </c>
      <c r="G369" s="3"/>
      <c r="H369" t="s">
        <v>3031</v>
      </c>
      <c r="I369" s="2" t="s">
        <v>3032</v>
      </c>
      <c r="J369" t="s">
        <v>3033</v>
      </c>
      <c r="K369" t="s">
        <v>3034</v>
      </c>
      <c r="L369" s="2" t="s">
        <v>3964</v>
      </c>
      <c r="M369" t="s">
        <v>3965</v>
      </c>
      <c r="N369" t="s">
        <v>3966</v>
      </c>
      <c r="O369">
        <v>10</v>
      </c>
      <c r="P369" s="2" t="s">
        <v>3054</v>
      </c>
      <c r="Q369" t="s">
        <v>3055</v>
      </c>
      <c r="R369" s="2" t="s">
        <v>3056</v>
      </c>
      <c r="S369" s="2" t="s">
        <v>3038</v>
      </c>
      <c r="T369">
        <v>46000</v>
      </c>
      <c r="U369">
        <v>3</v>
      </c>
      <c r="V369">
        <v>0</v>
      </c>
      <c r="W369" t="s">
        <v>3967</v>
      </c>
      <c r="Y369" s="3">
        <v>45935.5741530093</v>
      </c>
      <c r="AA369" t="s">
        <v>3039</v>
      </c>
      <c r="AB369" s="21">
        <v>9106026916</v>
      </c>
      <c r="AC369" s="19" t="str">
        <f>VLOOKUP($B369,Data!$A:$AK,34,0)</f>
        <v>9106026916-00046916</v>
      </c>
      <c r="AD369" s="19">
        <v>46916</v>
      </c>
      <c r="AE369" s="19" t="str">
        <f t="shared" si="10"/>
        <v>00046916</v>
      </c>
      <c r="AF369" s="19" t="str">
        <f>VLOOKUP(AC369,Data!$B:$AK,4,0)</f>
        <v>05/10/2025</v>
      </c>
      <c r="AG369" s="19" t="str">
        <f>VLOOKUP(AC369,Data!B:N,13,0)</f>
        <v>0104918404-007</v>
      </c>
      <c r="AH369" s="19" t="str">
        <f>IF(AG369="0104918404","WIN"&amp;L369,VLOOKUP(AG369,'mã win'!E:J,6,0))</f>
        <v>WIN-QNH-00-007</v>
      </c>
      <c r="AI369" s="19" t="str">
        <f>VLOOKUP(AG369,'mã win'!E:F,2,0)</f>
        <v>B</v>
      </c>
      <c r="AJ369" s="19" t="str">
        <f>VLOOKUP(Q369,'mã sp'!A:B,2,0)</f>
        <v>MNH250</v>
      </c>
      <c r="AK369" t="str">
        <f>VLOOKUP(AC369,Data!B:G,6,0)</f>
        <v>K25TTM</v>
      </c>
      <c r="AL369" t="str">
        <f t="shared" si="11"/>
        <v>2AIO WM+ QNH TM.09, A1B The Sky LuxCity</v>
      </c>
    </row>
    <row r="370" spans="1:38" x14ac:dyDescent="0.25">
      <c r="A370">
        <v>16580</v>
      </c>
      <c r="B370" s="2">
        <v>9106026920</v>
      </c>
      <c r="C370" s="3">
        <v>45935</v>
      </c>
      <c r="D370" s="3">
        <v>45935</v>
      </c>
      <c r="E370" s="4">
        <v>45935.575198460603</v>
      </c>
      <c r="F370" s="2" t="s">
        <v>5208</v>
      </c>
      <c r="G370" s="3"/>
      <c r="H370" t="s">
        <v>3031</v>
      </c>
      <c r="I370" s="2" t="s">
        <v>3032</v>
      </c>
      <c r="J370" t="s">
        <v>3033</v>
      </c>
      <c r="K370" t="s">
        <v>3034</v>
      </c>
      <c r="L370" s="2" t="s">
        <v>4176</v>
      </c>
      <c r="M370" t="s">
        <v>4177</v>
      </c>
      <c r="N370" t="s">
        <v>4178</v>
      </c>
      <c r="O370">
        <v>10</v>
      </c>
      <c r="P370" s="2" t="s">
        <v>3054</v>
      </c>
      <c r="Q370" t="s">
        <v>3055</v>
      </c>
      <c r="R370" s="2" t="s">
        <v>3056</v>
      </c>
      <c r="S370" s="2" t="s">
        <v>3038</v>
      </c>
      <c r="T370">
        <v>46000</v>
      </c>
      <c r="U370">
        <v>1</v>
      </c>
      <c r="V370">
        <v>0</v>
      </c>
      <c r="W370" t="s">
        <v>4179</v>
      </c>
      <c r="Y370" s="3">
        <v>45935.575198148203</v>
      </c>
      <c r="AA370" t="s">
        <v>3039</v>
      </c>
      <c r="AB370" s="21">
        <v>9106026920</v>
      </c>
      <c r="AC370" s="19" t="str">
        <f>VLOOKUP($B370,Data!$A:$AK,34,0)</f>
        <v>9106026920-00033157</v>
      </c>
      <c r="AD370" s="19">
        <v>33157</v>
      </c>
      <c r="AE370" s="19" t="str">
        <f t="shared" si="10"/>
        <v>00033157</v>
      </c>
      <c r="AF370" s="19" t="str">
        <f>VLOOKUP(AC370,Data!$B:$AK,4,0)</f>
        <v>05/10/2025</v>
      </c>
      <c r="AG370" s="19" t="str">
        <f>VLOOKUP(AC370,Data!B:N,13,0)</f>
        <v>0104918404-020</v>
      </c>
      <c r="AH370" s="19" t="str">
        <f>IF(AG370="0104918404","WIN"&amp;L370,VLOOKUP(AG370,'mã win'!E:J,6,0))</f>
        <v>WIN-020</v>
      </c>
      <c r="AI370" s="19" t="str">
        <f>VLOOKUP(AG370,'mã win'!E:F,2,0)</f>
        <v>B</v>
      </c>
      <c r="AJ370" s="19" t="str">
        <f>VLOOKUP(Q370,'mã sp'!A:B,2,0)</f>
        <v>MNH250</v>
      </c>
      <c r="AK370" t="str">
        <f>VLOOKUP(AC370,Data!B:G,6,0)</f>
        <v>K25TTM</v>
      </c>
      <c r="AL370" t="str">
        <f t="shared" si="11"/>
        <v>2AYW WM+ THA 205 Khu phố 1, TT Bến Sung</v>
      </c>
    </row>
    <row r="371" spans="1:38" x14ac:dyDescent="0.25">
      <c r="A371">
        <v>16581</v>
      </c>
      <c r="B371" s="2">
        <v>9106026990</v>
      </c>
      <c r="C371" s="3">
        <v>45935</v>
      </c>
      <c r="D371" s="3">
        <v>45935</v>
      </c>
      <c r="E371" s="4">
        <v>45935.579812581003</v>
      </c>
      <c r="F371" s="2" t="s">
        <v>5209</v>
      </c>
      <c r="G371" s="3"/>
      <c r="H371" t="s">
        <v>3031</v>
      </c>
      <c r="I371" s="2" t="s">
        <v>3032</v>
      </c>
      <c r="J371" t="s">
        <v>3033</v>
      </c>
      <c r="K371" t="s">
        <v>3034</v>
      </c>
      <c r="L371" s="2" t="s">
        <v>4835</v>
      </c>
      <c r="M371" t="s">
        <v>4836</v>
      </c>
      <c r="N371" t="s">
        <v>4837</v>
      </c>
      <c r="O371">
        <v>10</v>
      </c>
      <c r="P371" s="2" t="s">
        <v>3043</v>
      </c>
      <c r="Q371" t="s">
        <v>3044</v>
      </c>
      <c r="R371" s="2" t="s">
        <v>3045</v>
      </c>
      <c r="S371" s="2" t="s">
        <v>3038</v>
      </c>
      <c r="T371">
        <v>41150</v>
      </c>
      <c r="U371">
        <v>2</v>
      </c>
      <c r="V371">
        <v>0</v>
      </c>
      <c r="W371" t="s">
        <v>4836</v>
      </c>
      <c r="Y371" s="3">
        <v>45935.579812731499</v>
      </c>
      <c r="AA371" t="s">
        <v>3039</v>
      </c>
      <c r="AB371" s="21">
        <v>9106026990</v>
      </c>
      <c r="AC371" s="19" t="str">
        <f>VLOOKUP($B371,Data!$A:$AK,34,0)</f>
        <v>9106026990-00046920</v>
      </c>
      <c r="AD371" s="19">
        <v>46920</v>
      </c>
      <c r="AE371" s="19" t="str">
        <f t="shared" si="10"/>
        <v>00046920</v>
      </c>
      <c r="AF371" s="19" t="str">
        <f>VLOOKUP(AC371,Data!$B:$AK,4,0)</f>
        <v>05/10/2025</v>
      </c>
      <c r="AG371" s="19" t="str">
        <f>VLOOKUP(AC371,Data!B:N,13,0)</f>
        <v>0104918404-007</v>
      </c>
      <c r="AH371" s="19" t="str">
        <f>IF(AG371="0104918404","WIN"&amp;L371,VLOOKUP(AG371,'mã win'!E:J,6,0))</f>
        <v>WIN-QNH-00-007</v>
      </c>
      <c r="AI371" s="19" t="str">
        <f>VLOOKUP(AG371,'mã win'!E:F,2,0)</f>
        <v>B</v>
      </c>
      <c r="AJ371" s="19" t="str">
        <f>VLOOKUP(Q371,'mã sp'!A:B,2,0)</f>
        <v>GTLX250G</v>
      </c>
      <c r="AK371" t="str">
        <f>VLOOKUP(AC371,Data!B:G,6,0)</f>
        <v>K25TTM</v>
      </c>
      <c r="AL371" t="str">
        <f t="shared" si="11"/>
        <v>6336 WM+ QNH 262B Hùng Vương</v>
      </c>
    </row>
    <row r="372" spans="1:38" x14ac:dyDescent="0.25">
      <c r="A372">
        <v>16582</v>
      </c>
      <c r="B372" s="2">
        <v>9106026990</v>
      </c>
      <c r="C372" s="3">
        <v>45935</v>
      </c>
      <c r="D372" s="3">
        <v>45935</v>
      </c>
      <c r="E372" s="4">
        <v>45935.579812581003</v>
      </c>
      <c r="F372" s="2" t="s">
        <v>5209</v>
      </c>
      <c r="G372" s="3"/>
      <c r="H372" t="s">
        <v>3031</v>
      </c>
      <c r="I372" s="2" t="s">
        <v>3032</v>
      </c>
      <c r="J372" t="s">
        <v>3033</v>
      </c>
      <c r="K372" t="s">
        <v>3034</v>
      </c>
      <c r="L372" s="2" t="s">
        <v>4835</v>
      </c>
      <c r="M372" t="s">
        <v>4836</v>
      </c>
      <c r="N372" t="s">
        <v>4837</v>
      </c>
      <c r="O372">
        <v>20</v>
      </c>
      <c r="P372" s="2" t="s">
        <v>3054</v>
      </c>
      <c r="Q372" t="s">
        <v>3055</v>
      </c>
      <c r="R372" s="2" t="s">
        <v>3056</v>
      </c>
      <c r="S372" s="2" t="s">
        <v>3038</v>
      </c>
      <c r="T372">
        <v>46000</v>
      </c>
      <c r="U372">
        <v>5</v>
      </c>
      <c r="V372">
        <v>0</v>
      </c>
      <c r="W372" t="s">
        <v>4836</v>
      </c>
      <c r="Y372" s="3">
        <v>45935.579812731499</v>
      </c>
      <c r="AA372" t="s">
        <v>3039</v>
      </c>
      <c r="AB372" s="21">
        <v>9106026990</v>
      </c>
      <c r="AC372" s="19" t="str">
        <f>VLOOKUP($B372,Data!$A:$AK,34,0)</f>
        <v>9106026990-00046920</v>
      </c>
      <c r="AD372" s="19">
        <v>46920</v>
      </c>
      <c r="AE372" s="19" t="str">
        <f t="shared" si="10"/>
        <v>00046920</v>
      </c>
      <c r="AF372" s="19" t="str">
        <f>VLOOKUP(AC372,Data!$B:$AK,4,0)</f>
        <v>05/10/2025</v>
      </c>
      <c r="AG372" s="19" t="str">
        <f>VLOOKUP(AC372,Data!B:N,13,0)</f>
        <v>0104918404-007</v>
      </c>
      <c r="AH372" s="19" t="str">
        <f>IF(AG372="0104918404","WIN"&amp;L372,VLOOKUP(AG372,'mã win'!E:J,6,0))</f>
        <v>WIN-QNH-00-007</v>
      </c>
      <c r="AI372" s="19" t="str">
        <f>VLOOKUP(AG372,'mã win'!E:F,2,0)</f>
        <v>B</v>
      </c>
      <c r="AJ372" s="19" t="str">
        <f>VLOOKUP(Q372,'mã sp'!A:B,2,0)</f>
        <v>MNH250</v>
      </c>
      <c r="AK372" t="str">
        <f>VLOOKUP(AC372,Data!B:G,6,0)</f>
        <v>K25TTM</v>
      </c>
      <c r="AL372" t="str">
        <f t="shared" si="11"/>
        <v>6336 WM+ QNH 262B Hùng Vương</v>
      </c>
    </row>
    <row r="373" spans="1:38" x14ac:dyDescent="0.25">
      <c r="A373">
        <v>16584</v>
      </c>
      <c r="B373" s="2">
        <v>9106027027</v>
      </c>
      <c r="C373" s="3">
        <v>45935</v>
      </c>
      <c r="D373" s="3">
        <v>45940</v>
      </c>
      <c r="E373" s="4">
        <v>45935.586220833298</v>
      </c>
      <c r="F373" s="2" t="s">
        <v>5210</v>
      </c>
      <c r="G373" s="3"/>
      <c r="H373" t="s">
        <v>3031</v>
      </c>
      <c r="I373" s="2" t="s">
        <v>3032</v>
      </c>
      <c r="J373" t="s">
        <v>3033</v>
      </c>
      <c r="K373" t="s">
        <v>3034</v>
      </c>
      <c r="L373" s="2" t="s">
        <v>3928</v>
      </c>
      <c r="M373" t="s">
        <v>3929</v>
      </c>
      <c r="N373" t="s">
        <v>3930</v>
      </c>
      <c r="O373">
        <v>10</v>
      </c>
      <c r="P373" s="2" t="s">
        <v>3035</v>
      </c>
      <c r="Q373" t="s">
        <v>4834</v>
      </c>
      <c r="R373" s="2" t="s">
        <v>3037</v>
      </c>
      <c r="S373" s="2" t="s">
        <v>3038</v>
      </c>
      <c r="T373">
        <v>111058</v>
      </c>
      <c r="U373">
        <v>1</v>
      </c>
      <c r="V373">
        <v>0</v>
      </c>
      <c r="W373" t="s">
        <v>3929</v>
      </c>
      <c r="Y373" s="3">
        <v>45935.586220451398</v>
      </c>
      <c r="AA373" t="s">
        <v>3039</v>
      </c>
      <c r="AB373" s="21">
        <v>9106027027</v>
      </c>
      <c r="AC373" s="19" t="str">
        <f>VLOOKUP($B373,Data!$A:$AK,34,0)</f>
        <v>9106027027-00011165</v>
      </c>
      <c r="AD373" s="19">
        <v>11165</v>
      </c>
      <c r="AE373" s="19" t="str">
        <f t="shared" si="10"/>
        <v>00011165</v>
      </c>
      <c r="AF373" s="19" t="str">
        <f>VLOOKUP(AC373,Data!$B:$AK,4,0)</f>
        <v>05/10/2025</v>
      </c>
      <c r="AG373" s="19" t="str">
        <f>VLOOKUP(AC373,Data!B:N,13,0)</f>
        <v>0104918404-029</v>
      </c>
      <c r="AH373" s="19" t="str">
        <f>IF(AG373="0104918404","WIN"&amp;L373,VLOOKUP(AG373,'mã win'!E:J,6,0))</f>
        <v>WIN-029</v>
      </c>
      <c r="AI373" s="19" t="str">
        <f>VLOOKUP(AG373,'mã win'!E:F,2,0)</f>
        <v>B</v>
      </c>
      <c r="AJ373" s="19" t="str">
        <f>VLOOKUP(Q373,'mã sp'!A:B,2,0)</f>
        <v>GM500</v>
      </c>
      <c r="AK373" t="str">
        <f>VLOOKUP(AC373,Data!B:G,6,0)</f>
        <v>K25TTM</v>
      </c>
      <c r="AL373" t="str">
        <f t="shared" si="11"/>
        <v>6333 WM+ VPC Vọng Sơn, Lập Thạch</v>
      </c>
    </row>
    <row r="374" spans="1:38" x14ac:dyDescent="0.25">
      <c r="A374">
        <v>16585</v>
      </c>
      <c r="B374" s="2">
        <v>9106026975</v>
      </c>
      <c r="C374" s="3">
        <v>45935</v>
      </c>
      <c r="D374" s="3">
        <v>45940</v>
      </c>
      <c r="E374" s="4">
        <v>45935.588120601897</v>
      </c>
      <c r="F374" s="2" t="s">
        <v>5211</v>
      </c>
      <c r="G374" s="3"/>
      <c r="H374" t="s">
        <v>3031</v>
      </c>
      <c r="I374" s="2" t="s">
        <v>3032</v>
      </c>
      <c r="J374" t="s">
        <v>3033</v>
      </c>
      <c r="K374" t="s">
        <v>3034</v>
      </c>
      <c r="L374" s="2" t="s">
        <v>4215</v>
      </c>
      <c r="M374" t="s">
        <v>4216</v>
      </c>
      <c r="N374" t="s">
        <v>4217</v>
      </c>
      <c r="O374">
        <v>10</v>
      </c>
      <c r="P374" s="2" t="s">
        <v>3050</v>
      </c>
      <c r="Q374" t="s">
        <v>3051</v>
      </c>
      <c r="R374" s="2" t="s">
        <v>3052</v>
      </c>
      <c r="S374" s="2" t="s">
        <v>3038</v>
      </c>
      <c r="T374">
        <v>45588</v>
      </c>
      <c r="U374">
        <v>9</v>
      </c>
      <c r="V374">
        <v>0</v>
      </c>
      <c r="W374" t="s">
        <v>4216</v>
      </c>
      <c r="Y374" s="3">
        <v>45935.588120601897</v>
      </c>
      <c r="AA374" t="s">
        <v>3039</v>
      </c>
      <c r="AB374" s="21">
        <v>9106026975</v>
      </c>
      <c r="AC374" s="19" t="str">
        <f>VLOOKUP($B374,Data!$A:$AK,34,0)</f>
        <v>9106026975-00158194</v>
      </c>
      <c r="AD374" s="19">
        <v>158194</v>
      </c>
      <c r="AE374" s="19" t="str">
        <f t="shared" si="10"/>
        <v>00158194</v>
      </c>
      <c r="AF374" s="19" t="str">
        <f>VLOOKUP(AC374,Data!$B:$AK,4,0)</f>
        <v>05/10/2025</v>
      </c>
      <c r="AG374" s="19" t="str">
        <f>VLOOKUP(AC374,Data!B:N,13,0)</f>
        <v>0104918404</v>
      </c>
      <c r="AH374" s="19" t="str">
        <f>IF(AG374="0104918404","WIN"&amp;L374,VLOOKUP(AG374,'mã win'!E:J,6,0))</f>
        <v>WIN6506</v>
      </c>
      <c r="AI374" s="19" t="str">
        <f>VLOOKUP(AG374,'mã win'!E:F,2,0)</f>
        <v>N</v>
      </c>
      <c r="AJ374" s="19" t="str">
        <f>VLOOKUP(Q374,'mã sp'!A:B,2,0)</f>
        <v>TH200</v>
      </c>
      <c r="AK374" t="str">
        <f>VLOOKUP(AC374,Data!B:G,6,0)</f>
        <v>K25TTM</v>
      </c>
      <c r="AL374" t="str">
        <f t="shared" si="11"/>
        <v>6506 WM+ HCM 973 Nguyễn Duy Trinh</v>
      </c>
    </row>
    <row r="375" spans="1:38" x14ac:dyDescent="0.25">
      <c r="A375">
        <v>16586</v>
      </c>
      <c r="B375" s="2">
        <v>9106026975</v>
      </c>
      <c r="C375" s="3">
        <v>45935</v>
      </c>
      <c r="D375" s="3">
        <v>45940</v>
      </c>
      <c r="E375" s="4">
        <v>45935.588120601897</v>
      </c>
      <c r="F375" s="2" t="s">
        <v>5211</v>
      </c>
      <c r="G375" s="3"/>
      <c r="H375" t="s">
        <v>3031</v>
      </c>
      <c r="I375" s="2" t="s">
        <v>3032</v>
      </c>
      <c r="J375" t="s">
        <v>3033</v>
      </c>
      <c r="K375" t="s">
        <v>3034</v>
      </c>
      <c r="L375" s="2" t="s">
        <v>4215</v>
      </c>
      <c r="M375" t="s">
        <v>4216</v>
      </c>
      <c r="N375" t="s">
        <v>4217</v>
      </c>
      <c r="O375">
        <v>20</v>
      </c>
      <c r="P375" s="2" t="s">
        <v>3083</v>
      </c>
      <c r="Q375" t="s">
        <v>3084</v>
      </c>
      <c r="R375" s="2" t="s">
        <v>3085</v>
      </c>
      <c r="S375" s="2" t="s">
        <v>3038</v>
      </c>
      <c r="T375">
        <v>111606</v>
      </c>
      <c r="U375">
        <v>2</v>
      </c>
      <c r="V375">
        <v>0</v>
      </c>
      <c r="W375" t="s">
        <v>4216</v>
      </c>
      <c r="Y375" s="3">
        <v>45935.588120601897</v>
      </c>
      <c r="AA375" t="s">
        <v>3039</v>
      </c>
      <c r="AB375" s="21">
        <v>9106026975</v>
      </c>
      <c r="AC375" s="19" t="str">
        <f>VLOOKUP($B375,Data!$A:$AK,34,0)</f>
        <v>9106026975-00158194</v>
      </c>
      <c r="AD375" s="19">
        <v>158194</v>
      </c>
      <c r="AE375" s="19" t="str">
        <f t="shared" si="10"/>
        <v>00158194</v>
      </c>
      <c r="AF375" s="19" t="str">
        <f>VLOOKUP(AC375,Data!$B:$AK,4,0)</f>
        <v>05/10/2025</v>
      </c>
      <c r="AG375" s="19" t="str">
        <f>VLOOKUP(AC375,Data!B:N,13,0)</f>
        <v>0104918404</v>
      </c>
      <c r="AH375" s="19" t="str">
        <f>IF(AG375="0104918404","WIN"&amp;L375,VLOOKUP(AG375,'mã win'!E:J,6,0))</f>
        <v>WIN6506</v>
      </c>
      <c r="AI375" s="19" t="str">
        <f>VLOOKUP(AG375,'mã win'!E:F,2,0)</f>
        <v>N</v>
      </c>
      <c r="AJ375" s="19" t="str">
        <f>VLOOKUP(Q375,'mã sp'!A:B,2,0)</f>
        <v>GXD500</v>
      </c>
      <c r="AK375" t="str">
        <f>VLOOKUP(AC375,Data!B:G,6,0)</f>
        <v>K25TTM</v>
      </c>
      <c r="AL375" t="str">
        <f t="shared" si="11"/>
        <v>6506 WM+ HCM 973 Nguyễn Duy Trinh</v>
      </c>
    </row>
    <row r="376" spans="1:38" x14ac:dyDescent="0.25">
      <c r="A376">
        <v>16587</v>
      </c>
      <c r="B376" s="2">
        <v>9106026975</v>
      </c>
      <c r="C376" s="3">
        <v>45935</v>
      </c>
      <c r="D376" s="3">
        <v>45940</v>
      </c>
      <c r="E376" s="4">
        <v>45935.588120601897</v>
      </c>
      <c r="F376" s="2" t="s">
        <v>5211</v>
      </c>
      <c r="G376" s="3"/>
      <c r="H376" t="s">
        <v>3031</v>
      </c>
      <c r="I376" s="2" t="s">
        <v>3032</v>
      </c>
      <c r="J376" t="s">
        <v>3033</v>
      </c>
      <c r="K376" t="s">
        <v>3034</v>
      </c>
      <c r="L376" s="2" t="s">
        <v>4215</v>
      </c>
      <c r="M376" t="s">
        <v>4216</v>
      </c>
      <c r="N376" t="s">
        <v>4217</v>
      </c>
      <c r="O376">
        <v>30</v>
      </c>
      <c r="P376" s="2" t="s">
        <v>3080</v>
      </c>
      <c r="Q376" t="s">
        <v>3081</v>
      </c>
      <c r="R376" s="2" t="s">
        <v>3082</v>
      </c>
      <c r="S376" s="2" t="s">
        <v>3038</v>
      </c>
      <c r="T376">
        <v>70950</v>
      </c>
      <c r="U376">
        <v>2</v>
      </c>
      <c r="V376">
        <v>0</v>
      </c>
      <c r="W376" t="s">
        <v>4216</v>
      </c>
      <c r="Y376" s="3">
        <v>45935.588120601897</v>
      </c>
      <c r="AA376" t="s">
        <v>3039</v>
      </c>
      <c r="AB376" s="21">
        <v>9106026975</v>
      </c>
      <c r="AC376" s="19" t="str">
        <f>VLOOKUP($B376,Data!$A:$AK,34,0)</f>
        <v>9106026975-00158194</v>
      </c>
      <c r="AD376" s="19">
        <v>158194</v>
      </c>
      <c r="AE376" s="19" t="str">
        <f t="shared" si="10"/>
        <v>00158194</v>
      </c>
      <c r="AF376" s="19" t="str">
        <f>VLOOKUP(AC376,Data!$B:$AK,4,0)</f>
        <v>05/10/2025</v>
      </c>
      <c r="AG376" s="19" t="str">
        <f>VLOOKUP(AC376,Data!B:N,13,0)</f>
        <v>0104918404</v>
      </c>
      <c r="AH376" s="19" t="str">
        <f>IF(AG376="0104918404","WIN"&amp;L376,VLOOKUP(AG376,'mã win'!E:J,6,0))</f>
        <v>WIN6506</v>
      </c>
      <c r="AI376" s="19" t="str">
        <f>VLOOKUP(AG376,'mã win'!E:F,2,0)</f>
        <v>N</v>
      </c>
      <c r="AJ376" s="19" t="str">
        <f>VLOOKUP(Q376,'mã sp'!A:B,2,0)</f>
        <v>CN300</v>
      </c>
      <c r="AK376" t="str">
        <f>VLOOKUP(AC376,Data!B:G,6,0)</f>
        <v>K25TTM</v>
      </c>
      <c r="AL376" t="str">
        <f t="shared" si="11"/>
        <v>6506 WM+ HCM 973 Nguyễn Duy Trinh</v>
      </c>
    </row>
    <row r="377" spans="1:38" x14ac:dyDescent="0.25">
      <c r="A377">
        <v>16588</v>
      </c>
      <c r="B377" s="2">
        <v>9106026975</v>
      </c>
      <c r="C377" s="3">
        <v>45935</v>
      </c>
      <c r="D377" s="3">
        <v>45940</v>
      </c>
      <c r="E377" s="4">
        <v>45935.588120601897</v>
      </c>
      <c r="F377" s="2" t="s">
        <v>5211</v>
      </c>
      <c r="G377" s="3"/>
      <c r="H377" t="s">
        <v>3031</v>
      </c>
      <c r="I377" s="2" t="s">
        <v>3032</v>
      </c>
      <c r="J377" t="s">
        <v>3033</v>
      </c>
      <c r="K377" t="s">
        <v>3034</v>
      </c>
      <c r="L377" s="2" t="s">
        <v>4215</v>
      </c>
      <c r="M377" t="s">
        <v>4216</v>
      </c>
      <c r="N377" t="s">
        <v>4217</v>
      </c>
      <c r="O377">
        <v>40</v>
      </c>
      <c r="P377" s="2" t="s">
        <v>3047</v>
      </c>
      <c r="Q377" t="s">
        <v>3048</v>
      </c>
      <c r="R377" s="2" t="s">
        <v>3049</v>
      </c>
      <c r="S377" s="2" t="s">
        <v>3038</v>
      </c>
      <c r="T377">
        <v>60885</v>
      </c>
      <c r="U377">
        <v>2</v>
      </c>
      <c r="V377">
        <v>0</v>
      </c>
      <c r="W377" t="s">
        <v>4216</v>
      </c>
      <c r="Y377" s="3">
        <v>45935.588120601897</v>
      </c>
      <c r="AA377" t="s">
        <v>3039</v>
      </c>
      <c r="AB377" s="21">
        <v>9106026975</v>
      </c>
      <c r="AC377" s="19" t="str">
        <f>VLOOKUP($B377,Data!$A:$AK,34,0)</f>
        <v>9106026975-00158194</v>
      </c>
      <c r="AD377" s="19">
        <v>158194</v>
      </c>
      <c r="AE377" s="19" t="str">
        <f t="shared" si="10"/>
        <v>00158194</v>
      </c>
      <c r="AF377" s="19" t="str">
        <f>VLOOKUP(AC377,Data!$B:$AK,4,0)</f>
        <v>05/10/2025</v>
      </c>
      <c r="AG377" s="19" t="str">
        <f>VLOOKUP(AC377,Data!B:N,13,0)</f>
        <v>0104918404</v>
      </c>
      <c r="AH377" s="19" t="str">
        <f>IF(AG377="0104918404","WIN"&amp;L377,VLOOKUP(AG377,'mã win'!E:J,6,0))</f>
        <v>WIN6506</v>
      </c>
      <c r="AI377" s="19" t="str">
        <f>VLOOKUP(AG377,'mã win'!E:F,2,0)</f>
        <v>N</v>
      </c>
      <c r="AJ377" s="19" t="str">
        <f>VLOOKUP(Q377,'mã sp'!A:B,2,0)</f>
        <v>CC300</v>
      </c>
      <c r="AK377" t="str">
        <f>VLOOKUP(AC377,Data!B:G,6,0)</f>
        <v>K25TTM</v>
      </c>
      <c r="AL377" t="str">
        <f t="shared" si="11"/>
        <v>6506 WM+ HCM 973 Nguyễn Duy Trinh</v>
      </c>
    </row>
    <row r="378" spans="1:38" x14ac:dyDescent="0.25">
      <c r="A378">
        <v>16589</v>
      </c>
      <c r="B378" s="2">
        <v>9106026975</v>
      </c>
      <c r="C378" s="3">
        <v>45935</v>
      </c>
      <c r="D378" s="3">
        <v>45940</v>
      </c>
      <c r="E378" s="4">
        <v>45935.588120601897</v>
      </c>
      <c r="F378" s="2" t="s">
        <v>5211</v>
      </c>
      <c r="G378" s="3"/>
      <c r="H378" t="s">
        <v>3031</v>
      </c>
      <c r="I378" s="2" t="s">
        <v>3032</v>
      </c>
      <c r="J378" t="s">
        <v>3033</v>
      </c>
      <c r="K378" t="s">
        <v>3034</v>
      </c>
      <c r="L378" s="2" t="s">
        <v>4215</v>
      </c>
      <c r="M378" t="s">
        <v>4216</v>
      </c>
      <c r="N378" t="s">
        <v>4217</v>
      </c>
      <c r="O378">
        <v>50</v>
      </c>
      <c r="P378" s="2" t="s">
        <v>3054</v>
      </c>
      <c r="Q378" t="s">
        <v>3055</v>
      </c>
      <c r="R378" s="2" t="s">
        <v>3056</v>
      </c>
      <c r="S378" s="2" t="s">
        <v>3038</v>
      </c>
      <c r="T378">
        <v>46000</v>
      </c>
      <c r="U378">
        <v>1</v>
      </c>
      <c r="V378">
        <v>0</v>
      </c>
      <c r="W378" t="s">
        <v>4216</v>
      </c>
      <c r="Y378" s="3">
        <v>45935.588120601897</v>
      </c>
      <c r="AA378" t="s">
        <v>3039</v>
      </c>
      <c r="AB378" s="21">
        <v>9106026975</v>
      </c>
      <c r="AC378" s="19" t="str">
        <f>VLOOKUP($B378,Data!$A:$AK,34,0)</f>
        <v>9106026975-00158194</v>
      </c>
      <c r="AD378" s="19">
        <v>158194</v>
      </c>
      <c r="AE378" s="19" t="str">
        <f t="shared" si="10"/>
        <v>00158194</v>
      </c>
      <c r="AF378" s="19" t="str">
        <f>VLOOKUP(AC378,Data!$B:$AK,4,0)</f>
        <v>05/10/2025</v>
      </c>
      <c r="AG378" s="19" t="str">
        <f>VLOOKUP(AC378,Data!B:N,13,0)</f>
        <v>0104918404</v>
      </c>
      <c r="AH378" s="19" t="str">
        <f>IF(AG378="0104918404","WIN"&amp;L378,VLOOKUP(AG378,'mã win'!E:J,6,0))</f>
        <v>WIN6506</v>
      </c>
      <c r="AI378" s="19" t="str">
        <f>VLOOKUP(AG378,'mã win'!E:F,2,0)</f>
        <v>N</v>
      </c>
      <c r="AJ378" s="19" t="str">
        <f>VLOOKUP(Q378,'mã sp'!A:B,2,0)</f>
        <v>MNH250</v>
      </c>
      <c r="AK378" t="str">
        <f>VLOOKUP(AC378,Data!B:G,6,0)</f>
        <v>K25TTM</v>
      </c>
      <c r="AL378" t="str">
        <f t="shared" si="11"/>
        <v>6506 WM+ HCM 973 Nguyễn Duy Trinh</v>
      </c>
    </row>
    <row r="379" spans="1:38" x14ac:dyDescent="0.25">
      <c r="A379">
        <v>16590</v>
      </c>
      <c r="B379" s="2">
        <v>9106026975</v>
      </c>
      <c r="C379" s="3">
        <v>45935</v>
      </c>
      <c r="D379" s="3">
        <v>45940</v>
      </c>
      <c r="E379" s="4">
        <v>45935.588120601897</v>
      </c>
      <c r="F379" s="2" t="s">
        <v>5211</v>
      </c>
      <c r="G379" s="3"/>
      <c r="H379" t="s">
        <v>3031</v>
      </c>
      <c r="I379" s="2" t="s">
        <v>3032</v>
      </c>
      <c r="J379" t="s">
        <v>3033</v>
      </c>
      <c r="K379" t="s">
        <v>3034</v>
      </c>
      <c r="L379" s="2" t="s">
        <v>4215</v>
      </c>
      <c r="M379" t="s">
        <v>4216</v>
      </c>
      <c r="N379" t="s">
        <v>4217</v>
      </c>
      <c r="O379">
        <v>60</v>
      </c>
      <c r="P379" s="2" t="s">
        <v>3043</v>
      </c>
      <c r="Q379" t="s">
        <v>3044</v>
      </c>
      <c r="R379" s="2" t="s">
        <v>3045</v>
      </c>
      <c r="S379" s="2" t="s">
        <v>3038</v>
      </c>
      <c r="T379">
        <v>41150</v>
      </c>
      <c r="U379">
        <v>1</v>
      </c>
      <c r="V379">
        <v>0</v>
      </c>
      <c r="W379" t="s">
        <v>4216</v>
      </c>
      <c r="Y379" s="3">
        <v>45935.588120601897</v>
      </c>
      <c r="AA379" t="s">
        <v>3039</v>
      </c>
      <c r="AB379" s="21">
        <v>9106026975</v>
      </c>
      <c r="AC379" s="19" t="str">
        <f>VLOOKUP($B379,Data!$A:$AK,34,0)</f>
        <v>9106026975-00158194</v>
      </c>
      <c r="AD379" s="19">
        <v>158194</v>
      </c>
      <c r="AE379" s="19" t="str">
        <f t="shared" si="10"/>
        <v>00158194</v>
      </c>
      <c r="AF379" s="19" t="str">
        <f>VLOOKUP(AC379,Data!$B:$AK,4,0)</f>
        <v>05/10/2025</v>
      </c>
      <c r="AG379" s="19" t="str">
        <f>VLOOKUP(AC379,Data!B:N,13,0)</f>
        <v>0104918404</v>
      </c>
      <c r="AH379" s="19" t="str">
        <f>IF(AG379="0104918404","WIN"&amp;L379,VLOOKUP(AG379,'mã win'!E:J,6,0))</f>
        <v>WIN6506</v>
      </c>
      <c r="AI379" s="19" t="str">
        <f>VLOOKUP(AG379,'mã win'!E:F,2,0)</f>
        <v>N</v>
      </c>
      <c r="AJ379" s="19" t="str">
        <f>VLOOKUP(Q379,'mã sp'!A:B,2,0)</f>
        <v>GTLX250G</v>
      </c>
      <c r="AK379" t="str">
        <f>VLOOKUP(AC379,Data!B:G,6,0)</f>
        <v>K25TTM</v>
      </c>
      <c r="AL379" t="str">
        <f t="shared" si="11"/>
        <v>6506 WM+ HCM 973 Nguyễn Duy Trinh</v>
      </c>
    </row>
    <row r="380" spans="1:38" x14ac:dyDescent="0.25">
      <c r="A380">
        <v>16591</v>
      </c>
      <c r="B380" s="2">
        <v>9106026975</v>
      </c>
      <c r="C380" s="3">
        <v>45935</v>
      </c>
      <c r="D380" s="3">
        <v>45940</v>
      </c>
      <c r="E380" s="4">
        <v>45935.588120601897</v>
      </c>
      <c r="F380" s="2" t="s">
        <v>5211</v>
      </c>
      <c r="G380" s="3"/>
      <c r="H380" t="s">
        <v>3031</v>
      </c>
      <c r="I380" s="2" t="s">
        <v>3032</v>
      </c>
      <c r="J380" t="s">
        <v>3033</v>
      </c>
      <c r="K380" t="s">
        <v>3034</v>
      </c>
      <c r="L380" s="2" t="s">
        <v>4215</v>
      </c>
      <c r="M380" t="s">
        <v>4216</v>
      </c>
      <c r="N380" t="s">
        <v>4217</v>
      </c>
      <c r="O380">
        <v>70</v>
      </c>
      <c r="P380" s="2" t="s">
        <v>3035</v>
      </c>
      <c r="Q380" t="s">
        <v>4834</v>
      </c>
      <c r="R380" s="2" t="s">
        <v>3037</v>
      </c>
      <c r="S380" s="2" t="s">
        <v>3038</v>
      </c>
      <c r="T380">
        <v>111058</v>
      </c>
      <c r="U380">
        <v>6</v>
      </c>
      <c r="V380">
        <v>0</v>
      </c>
      <c r="W380" t="s">
        <v>4216</v>
      </c>
      <c r="Y380" s="3">
        <v>45935.588120601897</v>
      </c>
      <c r="AA380" t="s">
        <v>3039</v>
      </c>
      <c r="AB380" s="21">
        <v>9106026975</v>
      </c>
      <c r="AC380" s="19" t="str">
        <f>VLOOKUP($B380,Data!$A:$AK,34,0)</f>
        <v>9106026975-00158194</v>
      </c>
      <c r="AD380" s="19">
        <v>158194</v>
      </c>
      <c r="AE380" s="19" t="str">
        <f t="shared" si="10"/>
        <v>00158194</v>
      </c>
      <c r="AF380" s="19" t="str">
        <f>VLOOKUP(AC380,Data!$B:$AK,4,0)</f>
        <v>05/10/2025</v>
      </c>
      <c r="AG380" s="19" t="str">
        <f>VLOOKUP(AC380,Data!B:N,13,0)</f>
        <v>0104918404</v>
      </c>
      <c r="AH380" s="19" t="str">
        <f>IF(AG380="0104918404","WIN"&amp;L380,VLOOKUP(AG380,'mã win'!E:J,6,0))</f>
        <v>WIN6506</v>
      </c>
      <c r="AI380" s="19" t="str">
        <f>VLOOKUP(AG380,'mã win'!E:F,2,0)</f>
        <v>N</v>
      </c>
      <c r="AJ380" s="19" t="str">
        <f>VLOOKUP(Q380,'mã sp'!A:B,2,0)</f>
        <v>GM500</v>
      </c>
      <c r="AK380" t="str">
        <f>VLOOKUP(AC380,Data!B:G,6,0)</f>
        <v>K25TTM</v>
      </c>
      <c r="AL380" t="str">
        <f t="shared" si="11"/>
        <v>6506 WM+ HCM 973 Nguyễn Duy Trinh</v>
      </c>
    </row>
    <row r="381" spans="1:38" x14ac:dyDescent="0.25">
      <c r="A381">
        <v>16592</v>
      </c>
      <c r="B381" s="2">
        <v>9106026975</v>
      </c>
      <c r="C381" s="3">
        <v>45935</v>
      </c>
      <c r="D381" s="3">
        <v>45940</v>
      </c>
      <c r="E381" s="4">
        <v>45935.588120601897</v>
      </c>
      <c r="F381" s="2" t="s">
        <v>5211</v>
      </c>
      <c r="G381" s="3"/>
      <c r="H381" t="s">
        <v>3031</v>
      </c>
      <c r="I381" s="2" t="s">
        <v>3032</v>
      </c>
      <c r="J381" t="s">
        <v>3033</v>
      </c>
      <c r="K381" t="s">
        <v>3034</v>
      </c>
      <c r="L381" s="2" t="s">
        <v>4215</v>
      </c>
      <c r="M381" t="s">
        <v>4216</v>
      </c>
      <c r="N381" t="s">
        <v>4217</v>
      </c>
      <c r="O381">
        <v>80</v>
      </c>
      <c r="P381" s="2" t="s">
        <v>3072</v>
      </c>
      <c r="Q381" t="s">
        <v>3073</v>
      </c>
      <c r="R381" s="2" t="s">
        <v>3074</v>
      </c>
      <c r="S381" s="2" t="s">
        <v>3038</v>
      </c>
      <c r="T381">
        <v>49500</v>
      </c>
      <c r="U381">
        <v>2</v>
      </c>
      <c r="V381">
        <v>0</v>
      </c>
      <c r="W381" t="s">
        <v>4216</v>
      </c>
      <c r="Y381" s="3">
        <v>45935.588120601897</v>
      </c>
      <c r="AA381" t="s">
        <v>3039</v>
      </c>
      <c r="AB381" s="21">
        <v>9106026975</v>
      </c>
      <c r="AC381" s="19" t="str">
        <f>VLOOKUP($B381,Data!$A:$AK,34,0)</f>
        <v>9106026975-00158194</v>
      </c>
      <c r="AD381" s="19">
        <v>158194</v>
      </c>
      <c r="AE381" s="19" t="str">
        <f t="shared" si="10"/>
        <v>00158194</v>
      </c>
      <c r="AF381" s="19" t="str">
        <f>VLOOKUP(AC381,Data!$B:$AK,4,0)</f>
        <v>05/10/2025</v>
      </c>
      <c r="AG381" s="19" t="str">
        <f>VLOOKUP(AC381,Data!B:N,13,0)</f>
        <v>0104918404</v>
      </c>
      <c r="AH381" s="19" t="str">
        <f>IF(AG381="0104918404","WIN"&amp;L381,VLOOKUP(AG381,'mã win'!E:J,6,0))</f>
        <v>WIN6506</v>
      </c>
      <c r="AI381" s="19" t="str">
        <f>VLOOKUP(AG381,'mã win'!E:F,2,0)</f>
        <v>N</v>
      </c>
      <c r="AJ381" s="19" t="str">
        <f>VLOOKUP(Q381,'mã sp'!A:B,2,0)</f>
        <v>GL250</v>
      </c>
      <c r="AK381" t="str">
        <f>VLOOKUP(AC381,Data!B:G,6,0)</f>
        <v>K25TTM</v>
      </c>
      <c r="AL381" t="str">
        <f t="shared" si="11"/>
        <v>6506 WM+ HCM 973 Nguyễn Duy Trinh</v>
      </c>
    </row>
    <row r="382" spans="1:38" x14ac:dyDescent="0.25">
      <c r="A382">
        <v>16593</v>
      </c>
      <c r="B382" s="2">
        <v>9106027084</v>
      </c>
      <c r="C382" s="3">
        <v>45935</v>
      </c>
      <c r="D382" s="3">
        <v>45935</v>
      </c>
      <c r="E382" s="4">
        <v>45935.596694791697</v>
      </c>
      <c r="F382" s="2" t="s">
        <v>5212</v>
      </c>
      <c r="G382" s="3"/>
      <c r="H382" t="s">
        <v>3031</v>
      </c>
      <c r="I382" s="2" t="s">
        <v>3032</v>
      </c>
      <c r="J382" t="s">
        <v>3033</v>
      </c>
      <c r="K382" t="s">
        <v>3034</v>
      </c>
      <c r="L382" s="2" t="s">
        <v>5213</v>
      </c>
      <c r="M382" t="s">
        <v>5214</v>
      </c>
      <c r="N382" t="s">
        <v>5215</v>
      </c>
      <c r="O382">
        <v>10</v>
      </c>
      <c r="P382" s="2" t="s">
        <v>3047</v>
      </c>
      <c r="Q382" t="s">
        <v>3048</v>
      </c>
      <c r="R382" s="2" t="s">
        <v>3049</v>
      </c>
      <c r="S382" s="2" t="s">
        <v>3038</v>
      </c>
      <c r="T382">
        <v>60885</v>
      </c>
      <c r="U382">
        <v>2</v>
      </c>
      <c r="V382">
        <v>0</v>
      </c>
      <c r="W382" t="s">
        <v>5214</v>
      </c>
      <c r="Y382" s="3">
        <v>45935.596694409702</v>
      </c>
      <c r="AA382" t="s">
        <v>3039</v>
      </c>
      <c r="AB382" s="21">
        <v>9106027084</v>
      </c>
      <c r="AC382" s="19" t="str">
        <f>VLOOKUP($B382,Data!$A:$AK,34,0)</f>
        <v>9106027084-00010850</v>
      </c>
      <c r="AD382" s="19">
        <v>10850</v>
      </c>
      <c r="AE382" s="19" t="str">
        <f t="shared" si="10"/>
        <v>00010850</v>
      </c>
      <c r="AF382" s="19" t="str">
        <f>VLOOKUP(AC382,Data!$B:$AK,4,0)</f>
        <v>05/10/2025</v>
      </c>
      <c r="AG382" s="19" t="str">
        <f>VLOOKUP(AC382,Data!B:N,13,0)</f>
        <v>0104918404-010</v>
      </c>
      <c r="AH382" s="19" t="str">
        <f>IF(AG382="0104918404","WIN"&amp;L382,VLOOKUP(AG382,'mã win'!E:J,6,0))</f>
        <v>WIN-AGG-01-010</v>
      </c>
      <c r="AI382" s="19" t="str">
        <f>VLOOKUP(AG382,'mã win'!E:F,2,0)</f>
        <v>N</v>
      </c>
      <c r="AJ382" s="19" t="str">
        <f>VLOOKUP(Q382,'mã sp'!A:B,2,0)</f>
        <v>CC300</v>
      </c>
      <c r="AK382" t="str">
        <f>VLOOKUP(AC382,Data!B:G,6,0)</f>
        <v>K25TTM</v>
      </c>
      <c r="AL382" t="str">
        <f t="shared" si="11"/>
        <v>6874 WM+ AGG 662 Trần Hưng Đạo</v>
      </c>
    </row>
    <row r="383" spans="1:38" x14ac:dyDescent="0.25">
      <c r="A383">
        <v>16594</v>
      </c>
      <c r="B383" s="2">
        <v>9106027107</v>
      </c>
      <c r="C383" s="3">
        <v>45935</v>
      </c>
      <c r="D383" s="3">
        <v>45940</v>
      </c>
      <c r="E383" s="4">
        <v>45935.597550428203</v>
      </c>
      <c r="F383" s="2" t="s">
        <v>5216</v>
      </c>
      <c r="G383" s="3"/>
      <c r="H383" t="s">
        <v>3031</v>
      </c>
      <c r="I383" s="2" t="s">
        <v>3032</v>
      </c>
      <c r="J383" t="s">
        <v>3033</v>
      </c>
      <c r="K383" t="s">
        <v>3034</v>
      </c>
      <c r="L383" s="2" t="s">
        <v>4799</v>
      </c>
      <c r="M383" t="s">
        <v>4800</v>
      </c>
      <c r="N383" t="s">
        <v>4801</v>
      </c>
      <c r="O383">
        <v>10</v>
      </c>
      <c r="P383" s="2" t="s">
        <v>3035</v>
      </c>
      <c r="Q383" t="s">
        <v>4834</v>
      </c>
      <c r="R383" s="2" t="s">
        <v>3037</v>
      </c>
      <c r="S383" s="2" t="s">
        <v>3038</v>
      </c>
      <c r="T383">
        <v>111058</v>
      </c>
      <c r="U383">
        <v>2</v>
      </c>
      <c r="V383">
        <v>0</v>
      </c>
      <c r="W383" t="s">
        <v>4802</v>
      </c>
      <c r="X383" t="s">
        <v>4803</v>
      </c>
      <c r="Y383" s="3">
        <v>45935.597549884304</v>
      </c>
      <c r="AA383" t="s">
        <v>3039</v>
      </c>
      <c r="AB383" s="21">
        <v>9106027107</v>
      </c>
      <c r="AC383" s="19" t="str">
        <f>VLOOKUP($B383,Data!$A:$AK,34,0)</f>
        <v>9106027107-00003150</v>
      </c>
      <c r="AD383" s="19">
        <v>3150</v>
      </c>
      <c r="AE383" s="19" t="str">
        <f t="shared" si="10"/>
        <v>00003150</v>
      </c>
      <c r="AF383" s="19" t="str">
        <f>VLOOKUP(AC383,Data!$B:$AK,4,0)</f>
        <v>05/10/2025</v>
      </c>
      <c r="AG383" s="19" t="str">
        <f>VLOOKUP(AC383,Data!B:N,13,0)</f>
        <v>0104918404-052</v>
      </c>
      <c r="AH383" s="19" t="str">
        <f>IF(AG383="0104918404","WIN"&amp;L383,VLOOKUP(AG383,'mã win'!E:J,6,0))</f>
        <v>WIN-052</v>
      </c>
      <c r="AI383" s="19" t="str">
        <f>VLOOKUP(AG383,'mã win'!E:F,2,0)</f>
        <v>B</v>
      </c>
      <c r="AJ383" s="19" t="str">
        <f>VLOOKUP(Q383,'mã sp'!A:B,2,0)</f>
        <v>GM500</v>
      </c>
      <c r="AK383" t="str">
        <f>VLOOKUP(AC383,Data!B:G,6,0)</f>
        <v>K25TTM</v>
      </c>
      <c r="AL383" t="str">
        <f t="shared" si="11"/>
        <v>4941 WM+ LSN Số 11 Ngô Quyền-Vĩnh Trại</v>
      </c>
    </row>
    <row r="384" spans="1:38" x14ac:dyDescent="0.25">
      <c r="A384">
        <v>16595</v>
      </c>
      <c r="B384" s="2">
        <v>9106027056</v>
      </c>
      <c r="C384" s="3">
        <v>45935</v>
      </c>
      <c r="D384" s="3">
        <v>45935</v>
      </c>
      <c r="E384" s="4">
        <v>45935.600438506903</v>
      </c>
      <c r="F384" s="2" t="s">
        <v>5217</v>
      </c>
      <c r="G384" s="3"/>
      <c r="H384" t="s">
        <v>3031</v>
      </c>
      <c r="I384" s="2" t="s">
        <v>3032</v>
      </c>
      <c r="J384" t="s">
        <v>3033</v>
      </c>
      <c r="K384" t="s">
        <v>3034</v>
      </c>
      <c r="L384" s="2" t="s">
        <v>3938</v>
      </c>
      <c r="M384" t="s">
        <v>3939</v>
      </c>
      <c r="N384" t="s">
        <v>3940</v>
      </c>
      <c r="O384">
        <v>10</v>
      </c>
      <c r="P384" s="2" t="s">
        <v>3047</v>
      </c>
      <c r="Q384" t="s">
        <v>3048</v>
      </c>
      <c r="R384" s="2" t="s">
        <v>3049</v>
      </c>
      <c r="S384" s="2" t="s">
        <v>3038</v>
      </c>
      <c r="T384">
        <v>60885</v>
      </c>
      <c r="U384">
        <v>3</v>
      </c>
      <c r="V384">
        <v>0</v>
      </c>
      <c r="W384" t="s">
        <v>3939</v>
      </c>
      <c r="X384" t="s">
        <v>3941</v>
      </c>
      <c r="Y384" s="3">
        <v>45935.600438888898</v>
      </c>
      <c r="AA384" t="s">
        <v>3039</v>
      </c>
      <c r="AB384" s="21">
        <v>9106027056</v>
      </c>
      <c r="AC384" s="19" t="str">
        <f>VLOOKUP($B384,Data!$A:$AK,34,0)</f>
        <v>9106027056-00476539</v>
      </c>
      <c r="AD384" s="19">
        <v>476539</v>
      </c>
      <c r="AE384" s="19" t="str">
        <f t="shared" si="10"/>
        <v>00476539</v>
      </c>
      <c r="AF384" s="19" t="str">
        <f>VLOOKUP(AC384,Data!$B:$AK,4,0)</f>
        <v>05/10/2025</v>
      </c>
      <c r="AG384" s="19" t="str">
        <f>VLOOKUP(AC384,Data!B:N,13,0)</f>
        <v>0104918404-002</v>
      </c>
      <c r="AH384" s="19" t="str">
        <f>IF(AG384="0104918404","WIN"&amp;L384,VLOOKUP(AG384,'mã win'!E:J,6,0))</f>
        <v>WIN-HNI-00-002</v>
      </c>
      <c r="AI384" s="19" t="str">
        <f>VLOOKUP(AG384,'mã win'!E:F,2,0)</f>
        <v>B</v>
      </c>
      <c r="AJ384" s="19" t="str">
        <f>VLOOKUP(Q384,'mã sp'!A:B,2,0)</f>
        <v>CC300</v>
      </c>
      <c r="AK384" t="str">
        <f>VLOOKUP(AC384,Data!B:G,6,0)</f>
        <v>K25TTM</v>
      </c>
      <c r="AL384" t="str">
        <f t="shared" si="11"/>
        <v>4583 WM+ HNI 38 Ngô Quyền</v>
      </c>
    </row>
    <row r="385" spans="1:38" x14ac:dyDescent="0.25">
      <c r="A385">
        <v>16596</v>
      </c>
      <c r="B385" s="2">
        <v>9106027056</v>
      </c>
      <c r="C385" s="3">
        <v>45935</v>
      </c>
      <c r="D385" s="3">
        <v>45935</v>
      </c>
      <c r="E385" s="4">
        <v>45935.600438506903</v>
      </c>
      <c r="F385" s="2" t="s">
        <v>5217</v>
      </c>
      <c r="G385" s="3"/>
      <c r="H385" t="s">
        <v>3031</v>
      </c>
      <c r="I385" s="2" t="s">
        <v>3032</v>
      </c>
      <c r="J385" t="s">
        <v>3033</v>
      </c>
      <c r="K385" t="s">
        <v>3034</v>
      </c>
      <c r="L385" s="2" t="s">
        <v>3938</v>
      </c>
      <c r="M385" t="s">
        <v>3939</v>
      </c>
      <c r="N385" t="s">
        <v>3940</v>
      </c>
      <c r="O385">
        <v>20</v>
      </c>
      <c r="P385" s="2" t="s">
        <v>3054</v>
      </c>
      <c r="Q385" t="s">
        <v>3055</v>
      </c>
      <c r="R385" s="2" t="s">
        <v>3056</v>
      </c>
      <c r="S385" s="2" t="s">
        <v>3038</v>
      </c>
      <c r="T385">
        <v>46000</v>
      </c>
      <c r="U385">
        <v>2</v>
      </c>
      <c r="V385">
        <v>0</v>
      </c>
      <c r="W385" t="s">
        <v>3939</v>
      </c>
      <c r="X385" t="s">
        <v>3941</v>
      </c>
      <c r="Y385" s="3">
        <v>45935.600438888898</v>
      </c>
      <c r="AA385" t="s">
        <v>3039</v>
      </c>
      <c r="AB385" s="21">
        <v>9106027056</v>
      </c>
      <c r="AC385" s="19" t="str">
        <f>VLOOKUP($B385,Data!$A:$AK,34,0)</f>
        <v>9106027056-00476539</v>
      </c>
      <c r="AD385" s="19">
        <v>476539</v>
      </c>
      <c r="AE385" s="19" t="str">
        <f t="shared" si="10"/>
        <v>00476539</v>
      </c>
      <c r="AF385" s="19" t="str">
        <f>VLOOKUP(AC385,Data!$B:$AK,4,0)</f>
        <v>05/10/2025</v>
      </c>
      <c r="AG385" s="19" t="str">
        <f>VLOOKUP(AC385,Data!B:N,13,0)</f>
        <v>0104918404-002</v>
      </c>
      <c r="AH385" s="19" t="str">
        <f>IF(AG385="0104918404","WIN"&amp;L385,VLOOKUP(AG385,'mã win'!E:J,6,0))</f>
        <v>WIN-HNI-00-002</v>
      </c>
      <c r="AI385" s="19" t="str">
        <f>VLOOKUP(AG385,'mã win'!E:F,2,0)</f>
        <v>B</v>
      </c>
      <c r="AJ385" s="19" t="str">
        <f>VLOOKUP(Q385,'mã sp'!A:B,2,0)</f>
        <v>MNH250</v>
      </c>
      <c r="AK385" t="str">
        <f>VLOOKUP(AC385,Data!B:G,6,0)</f>
        <v>K25TTM</v>
      </c>
      <c r="AL385" t="str">
        <f t="shared" si="11"/>
        <v>4583 WM+ HNI 38 Ngô Quyền</v>
      </c>
    </row>
    <row r="386" spans="1:38" x14ac:dyDescent="0.25">
      <c r="A386">
        <v>16597</v>
      </c>
      <c r="B386" s="2">
        <v>9106027122</v>
      </c>
      <c r="C386" s="3">
        <v>45935</v>
      </c>
      <c r="D386" s="3">
        <v>45940</v>
      </c>
      <c r="E386" s="4">
        <v>45935.600908796303</v>
      </c>
      <c r="F386" s="2" t="s">
        <v>5218</v>
      </c>
      <c r="G386" s="3"/>
      <c r="H386" t="s">
        <v>3031</v>
      </c>
      <c r="I386" s="2" t="s">
        <v>3032</v>
      </c>
      <c r="J386" t="s">
        <v>3033</v>
      </c>
      <c r="K386" t="s">
        <v>3034</v>
      </c>
      <c r="L386" s="2" t="s">
        <v>5219</v>
      </c>
      <c r="M386" t="s">
        <v>5220</v>
      </c>
      <c r="N386" t="s">
        <v>5221</v>
      </c>
      <c r="O386">
        <v>10</v>
      </c>
      <c r="P386" s="2" t="s">
        <v>3063</v>
      </c>
      <c r="Q386" t="s">
        <v>4891</v>
      </c>
      <c r="R386" s="2" t="s">
        <v>3065</v>
      </c>
      <c r="S386" s="2" t="s">
        <v>3038</v>
      </c>
      <c r="T386">
        <v>73431</v>
      </c>
      <c r="U386">
        <v>5</v>
      </c>
      <c r="V386">
        <v>0</v>
      </c>
      <c r="W386" t="s">
        <v>5220</v>
      </c>
      <c r="X386" t="s">
        <v>5222</v>
      </c>
      <c r="Y386" s="3">
        <v>45935.600908911998</v>
      </c>
      <c r="AA386" t="s">
        <v>3039</v>
      </c>
      <c r="AB386" s="21">
        <v>9106027122</v>
      </c>
      <c r="AC386" s="19" t="str">
        <f>VLOOKUP($B386,Data!$A:$AK,34,0)</f>
        <v>9106027122-00158205</v>
      </c>
      <c r="AD386" s="19">
        <v>158205</v>
      </c>
      <c r="AE386" s="19" t="str">
        <f t="shared" si="10"/>
        <v>00158205</v>
      </c>
      <c r="AF386" s="19" t="str">
        <f>VLOOKUP(AC386,Data!$B:$AK,4,0)</f>
        <v>05/10/2025</v>
      </c>
      <c r="AG386" s="19" t="str">
        <f>VLOOKUP(AC386,Data!B:N,13,0)</f>
        <v>0104918404</v>
      </c>
      <c r="AH386" s="19" t="str">
        <f>IF(AG386="0104918404","WIN"&amp;L386,VLOOKUP(AG386,'mã win'!E:J,6,0))</f>
        <v>WIN6744</v>
      </c>
      <c r="AI386" s="19" t="str">
        <f>VLOOKUP(AG386,'mã win'!E:F,2,0)</f>
        <v>N</v>
      </c>
      <c r="AJ386" s="19" t="str">
        <f>VLOOKUP(Q386,'mã sp'!A:B,2,0)</f>
        <v>CGM300</v>
      </c>
      <c r="AK386" t="str">
        <f>VLOOKUP(AC386,Data!B:G,6,0)</f>
        <v>K25TTM</v>
      </c>
      <c r="AL386" t="str">
        <f t="shared" si="11"/>
        <v>6744 WM+ HCM 15 Đường số 1</v>
      </c>
    </row>
    <row r="387" spans="1:38" x14ac:dyDescent="0.25">
      <c r="A387">
        <v>16598</v>
      </c>
      <c r="B387" s="2">
        <v>9106027122</v>
      </c>
      <c r="C387" s="3">
        <v>45935</v>
      </c>
      <c r="D387" s="3">
        <v>45940</v>
      </c>
      <c r="E387" s="4">
        <v>45935.600908796303</v>
      </c>
      <c r="F387" s="2" t="s">
        <v>5218</v>
      </c>
      <c r="G387" s="3"/>
      <c r="H387" t="s">
        <v>3031</v>
      </c>
      <c r="I387" s="2" t="s">
        <v>3032</v>
      </c>
      <c r="J387" t="s">
        <v>3033</v>
      </c>
      <c r="K387" t="s">
        <v>3034</v>
      </c>
      <c r="L387" s="2" t="s">
        <v>5219</v>
      </c>
      <c r="M387" t="s">
        <v>5220</v>
      </c>
      <c r="N387" t="s">
        <v>5221</v>
      </c>
      <c r="O387">
        <v>20</v>
      </c>
      <c r="P387" s="2" t="s">
        <v>3035</v>
      </c>
      <c r="Q387" t="s">
        <v>4834</v>
      </c>
      <c r="R387" s="2" t="s">
        <v>3037</v>
      </c>
      <c r="S387" s="2" t="s">
        <v>3038</v>
      </c>
      <c r="T387">
        <v>111058</v>
      </c>
      <c r="U387">
        <v>3</v>
      </c>
      <c r="V387">
        <v>0</v>
      </c>
      <c r="W387" t="s">
        <v>5220</v>
      </c>
      <c r="X387" t="s">
        <v>5222</v>
      </c>
      <c r="Y387" s="3">
        <v>45935.600908911998</v>
      </c>
      <c r="AA387" t="s">
        <v>3039</v>
      </c>
      <c r="AB387" s="21">
        <v>9106027122</v>
      </c>
      <c r="AC387" s="19" t="str">
        <f>VLOOKUP($B387,Data!$A:$AK,34,0)</f>
        <v>9106027122-00158205</v>
      </c>
      <c r="AD387" s="19">
        <v>158205</v>
      </c>
      <c r="AE387" s="19" t="str">
        <f t="shared" ref="AE387:AE450" si="12">TEXT(AD387,"00000000")</f>
        <v>00158205</v>
      </c>
      <c r="AF387" s="19" t="str">
        <f>VLOOKUP(AC387,Data!$B:$AK,4,0)</f>
        <v>05/10/2025</v>
      </c>
      <c r="AG387" s="19" t="str">
        <f>VLOOKUP(AC387,Data!B:N,13,0)</f>
        <v>0104918404</v>
      </c>
      <c r="AH387" s="19" t="str">
        <f>IF(AG387="0104918404","WIN"&amp;L387,VLOOKUP(AG387,'mã win'!E:J,6,0))</f>
        <v>WIN6744</v>
      </c>
      <c r="AI387" s="19" t="str">
        <f>VLOOKUP(AG387,'mã win'!E:F,2,0)</f>
        <v>N</v>
      </c>
      <c r="AJ387" s="19" t="str">
        <f>VLOOKUP(Q387,'mã sp'!A:B,2,0)</f>
        <v>GM500</v>
      </c>
      <c r="AK387" t="str">
        <f>VLOOKUP(AC387,Data!B:G,6,0)</f>
        <v>K25TTM</v>
      </c>
      <c r="AL387" t="str">
        <f t="shared" ref="AL387:AL450" si="13">L387&amp;" "&amp;M387</f>
        <v>6744 WM+ HCM 15 Đường số 1</v>
      </c>
    </row>
    <row r="388" spans="1:38" x14ac:dyDescent="0.25">
      <c r="A388">
        <v>16599</v>
      </c>
      <c r="B388" s="2">
        <v>9106027122</v>
      </c>
      <c r="C388" s="3">
        <v>45935</v>
      </c>
      <c r="D388" s="3">
        <v>45940</v>
      </c>
      <c r="E388" s="4">
        <v>45935.600908796303</v>
      </c>
      <c r="F388" s="2" t="s">
        <v>5218</v>
      </c>
      <c r="G388" s="3"/>
      <c r="H388" t="s">
        <v>3031</v>
      </c>
      <c r="I388" s="2" t="s">
        <v>3032</v>
      </c>
      <c r="J388" t="s">
        <v>3033</v>
      </c>
      <c r="K388" t="s">
        <v>3034</v>
      </c>
      <c r="L388" s="2" t="s">
        <v>5219</v>
      </c>
      <c r="M388" t="s">
        <v>5220</v>
      </c>
      <c r="N388" t="s">
        <v>5221</v>
      </c>
      <c r="O388">
        <v>30</v>
      </c>
      <c r="P388" s="2" t="s">
        <v>3050</v>
      </c>
      <c r="Q388" t="s">
        <v>3051</v>
      </c>
      <c r="R388" s="2" t="s">
        <v>3052</v>
      </c>
      <c r="S388" s="2" t="s">
        <v>3038</v>
      </c>
      <c r="T388">
        <v>45588</v>
      </c>
      <c r="U388">
        <v>4</v>
      </c>
      <c r="V388">
        <v>0</v>
      </c>
      <c r="W388" t="s">
        <v>5220</v>
      </c>
      <c r="X388" t="s">
        <v>5222</v>
      </c>
      <c r="Y388" s="3">
        <v>45935.600908911998</v>
      </c>
      <c r="AA388" t="s">
        <v>3039</v>
      </c>
      <c r="AB388" s="21">
        <v>9106027122</v>
      </c>
      <c r="AC388" s="19" t="str">
        <f>VLOOKUP($B388,Data!$A:$AK,34,0)</f>
        <v>9106027122-00158205</v>
      </c>
      <c r="AD388" s="19">
        <v>158205</v>
      </c>
      <c r="AE388" s="19" t="str">
        <f t="shared" si="12"/>
        <v>00158205</v>
      </c>
      <c r="AF388" s="19" t="str">
        <f>VLOOKUP(AC388,Data!$B:$AK,4,0)</f>
        <v>05/10/2025</v>
      </c>
      <c r="AG388" s="19" t="str">
        <f>VLOOKUP(AC388,Data!B:N,13,0)</f>
        <v>0104918404</v>
      </c>
      <c r="AH388" s="19" t="str">
        <f>IF(AG388="0104918404","WIN"&amp;L388,VLOOKUP(AG388,'mã win'!E:J,6,0))</f>
        <v>WIN6744</v>
      </c>
      <c r="AI388" s="19" t="str">
        <f>VLOOKUP(AG388,'mã win'!E:F,2,0)</f>
        <v>N</v>
      </c>
      <c r="AJ388" s="19" t="str">
        <f>VLOOKUP(Q388,'mã sp'!A:B,2,0)</f>
        <v>TH200</v>
      </c>
      <c r="AK388" t="str">
        <f>VLOOKUP(AC388,Data!B:G,6,0)</f>
        <v>K25TTM</v>
      </c>
      <c r="AL388" t="str">
        <f t="shared" si="13"/>
        <v>6744 WM+ HCM 15 Đường số 1</v>
      </c>
    </row>
    <row r="389" spans="1:38" x14ac:dyDescent="0.25">
      <c r="A389">
        <v>16600</v>
      </c>
      <c r="B389" s="2">
        <v>9106027122</v>
      </c>
      <c r="C389" s="3">
        <v>45935</v>
      </c>
      <c r="D389" s="3">
        <v>45940</v>
      </c>
      <c r="E389" s="4">
        <v>45935.600908796303</v>
      </c>
      <c r="F389" s="2" t="s">
        <v>5218</v>
      </c>
      <c r="G389" s="3"/>
      <c r="H389" t="s">
        <v>3031</v>
      </c>
      <c r="I389" s="2" t="s">
        <v>3032</v>
      </c>
      <c r="J389" t="s">
        <v>3033</v>
      </c>
      <c r="K389" t="s">
        <v>3034</v>
      </c>
      <c r="L389" s="2" t="s">
        <v>5219</v>
      </c>
      <c r="M389" t="s">
        <v>5220</v>
      </c>
      <c r="N389" t="s">
        <v>5221</v>
      </c>
      <c r="O389">
        <v>40</v>
      </c>
      <c r="P389" s="2" t="s">
        <v>3054</v>
      </c>
      <c r="Q389" t="s">
        <v>3055</v>
      </c>
      <c r="R389" s="2" t="s">
        <v>3056</v>
      </c>
      <c r="S389" s="2" t="s">
        <v>3038</v>
      </c>
      <c r="T389">
        <v>46000</v>
      </c>
      <c r="U389">
        <v>1</v>
      </c>
      <c r="V389">
        <v>0</v>
      </c>
      <c r="W389" t="s">
        <v>5220</v>
      </c>
      <c r="X389" t="s">
        <v>5222</v>
      </c>
      <c r="Y389" s="3">
        <v>45935.600908911998</v>
      </c>
      <c r="AA389" t="s">
        <v>3039</v>
      </c>
      <c r="AB389" s="21">
        <v>9106027122</v>
      </c>
      <c r="AC389" s="19" t="str">
        <f>VLOOKUP($B389,Data!$A:$AK,34,0)</f>
        <v>9106027122-00158205</v>
      </c>
      <c r="AD389" s="19">
        <v>158205</v>
      </c>
      <c r="AE389" s="19" t="str">
        <f t="shared" si="12"/>
        <v>00158205</v>
      </c>
      <c r="AF389" s="19" t="str">
        <f>VLOOKUP(AC389,Data!$B:$AK,4,0)</f>
        <v>05/10/2025</v>
      </c>
      <c r="AG389" s="19" t="str">
        <f>VLOOKUP(AC389,Data!B:N,13,0)</f>
        <v>0104918404</v>
      </c>
      <c r="AH389" s="19" t="str">
        <f>IF(AG389="0104918404","WIN"&amp;L389,VLOOKUP(AG389,'mã win'!E:J,6,0))</f>
        <v>WIN6744</v>
      </c>
      <c r="AI389" s="19" t="str">
        <f>VLOOKUP(AG389,'mã win'!E:F,2,0)</f>
        <v>N</v>
      </c>
      <c r="AJ389" s="19" t="str">
        <f>VLOOKUP(Q389,'mã sp'!A:B,2,0)</f>
        <v>MNH250</v>
      </c>
      <c r="AK389" t="str">
        <f>VLOOKUP(AC389,Data!B:G,6,0)</f>
        <v>K25TTM</v>
      </c>
      <c r="AL389" t="str">
        <f t="shared" si="13"/>
        <v>6744 WM+ HCM 15 Đường số 1</v>
      </c>
    </row>
    <row r="390" spans="1:38" x14ac:dyDescent="0.25">
      <c r="A390">
        <v>16601</v>
      </c>
      <c r="B390" s="2">
        <v>9106027124</v>
      </c>
      <c r="C390" s="3">
        <v>45935</v>
      </c>
      <c r="D390" s="3">
        <v>45935</v>
      </c>
      <c r="E390" s="4">
        <v>45935.601829861102</v>
      </c>
      <c r="F390" s="2" t="s">
        <v>5223</v>
      </c>
      <c r="G390" s="3"/>
      <c r="H390" t="s">
        <v>3031</v>
      </c>
      <c r="I390" s="2" t="s">
        <v>3032</v>
      </c>
      <c r="J390" t="s">
        <v>3033</v>
      </c>
      <c r="K390" t="s">
        <v>3034</v>
      </c>
      <c r="L390" s="2" t="s">
        <v>5219</v>
      </c>
      <c r="M390" t="s">
        <v>5220</v>
      </c>
      <c r="N390" t="s">
        <v>5221</v>
      </c>
      <c r="O390">
        <v>10</v>
      </c>
      <c r="P390" s="2" t="s">
        <v>3072</v>
      </c>
      <c r="Q390" t="s">
        <v>3073</v>
      </c>
      <c r="R390" s="2" t="s">
        <v>3074</v>
      </c>
      <c r="S390" s="2" t="s">
        <v>3038</v>
      </c>
      <c r="T390">
        <v>49500</v>
      </c>
      <c r="U390">
        <v>5</v>
      </c>
      <c r="V390">
        <v>0</v>
      </c>
      <c r="W390" t="s">
        <v>5220</v>
      </c>
      <c r="X390" t="s">
        <v>5222</v>
      </c>
      <c r="Y390" s="3">
        <v>45935.601829780098</v>
      </c>
      <c r="AA390" t="s">
        <v>3039</v>
      </c>
      <c r="AB390" s="21">
        <v>9106027124</v>
      </c>
      <c r="AC390" s="19" t="str">
        <f>VLOOKUP($B390,Data!$A:$AK,34,0)</f>
        <v>9106027124-00158206</v>
      </c>
      <c r="AD390" s="19">
        <v>158206</v>
      </c>
      <c r="AE390" s="19" t="str">
        <f t="shared" si="12"/>
        <v>00158206</v>
      </c>
      <c r="AF390" s="19" t="str">
        <f>VLOOKUP(AC390,Data!$B:$AK,4,0)</f>
        <v>05/10/2025</v>
      </c>
      <c r="AG390" s="19" t="str">
        <f>VLOOKUP(AC390,Data!B:N,13,0)</f>
        <v>0104918404</v>
      </c>
      <c r="AH390" s="19" t="str">
        <f>IF(AG390="0104918404","WIN"&amp;L390,VLOOKUP(AG390,'mã win'!E:J,6,0))</f>
        <v>WIN6744</v>
      </c>
      <c r="AI390" s="19" t="str">
        <f>VLOOKUP(AG390,'mã win'!E:F,2,0)</f>
        <v>N</v>
      </c>
      <c r="AJ390" s="19" t="str">
        <f>VLOOKUP(Q390,'mã sp'!A:B,2,0)</f>
        <v>GL250</v>
      </c>
      <c r="AK390" t="str">
        <f>VLOOKUP(AC390,Data!B:G,6,0)</f>
        <v>K25TTM</v>
      </c>
      <c r="AL390" t="str">
        <f t="shared" si="13"/>
        <v>6744 WM+ HCM 15 Đường số 1</v>
      </c>
    </row>
    <row r="391" spans="1:38" x14ac:dyDescent="0.25">
      <c r="A391">
        <v>16602</v>
      </c>
      <c r="B391" s="2">
        <v>9106027124</v>
      </c>
      <c r="C391" s="3">
        <v>45935</v>
      </c>
      <c r="D391" s="3">
        <v>45935</v>
      </c>
      <c r="E391" s="4">
        <v>45935.601829861102</v>
      </c>
      <c r="F391" s="2" t="s">
        <v>5223</v>
      </c>
      <c r="G391" s="3"/>
      <c r="H391" t="s">
        <v>3031</v>
      </c>
      <c r="I391" s="2" t="s">
        <v>3032</v>
      </c>
      <c r="J391" t="s">
        <v>3033</v>
      </c>
      <c r="K391" t="s">
        <v>3034</v>
      </c>
      <c r="L391" s="2" t="s">
        <v>5219</v>
      </c>
      <c r="M391" t="s">
        <v>5220</v>
      </c>
      <c r="N391" t="s">
        <v>5221</v>
      </c>
      <c r="O391">
        <v>20</v>
      </c>
      <c r="P391" s="2" t="s">
        <v>3047</v>
      </c>
      <c r="Q391" t="s">
        <v>3048</v>
      </c>
      <c r="R391" s="2" t="s">
        <v>3049</v>
      </c>
      <c r="S391" s="2" t="s">
        <v>3038</v>
      </c>
      <c r="T391">
        <v>60885</v>
      </c>
      <c r="U391">
        <v>6</v>
      </c>
      <c r="V391">
        <v>0</v>
      </c>
      <c r="W391" t="s">
        <v>5220</v>
      </c>
      <c r="X391" t="s">
        <v>5222</v>
      </c>
      <c r="Y391" s="3">
        <v>45935.601829780098</v>
      </c>
      <c r="AA391" t="s">
        <v>3039</v>
      </c>
      <c r="AB391" s="21">
        <v>9106027124</v>
      </c>
      <c r="AC391" s="19" t="str">
        <f>VLOOKUP($B391,Data!$A:$AK,34,0)</f>
        <v>9106027124-00158206</v>
      </c>
      <c r="AD391" s="19">
        <v>158206</v>
      </c>
      <c r="AE391" s="19" t="str">
        <f t="shared" si="12"/>
        <v>00158206</v>
      </c>
      <c r="AF391" s="19" t="str">
        <f>VLOOKUP(AC391,Data!$B:$AK,4,0)</f>
        <v>05/10/2025</v>
      </c>
      <c r="AG391" s="19" t="str">
        <f>VLOOKUP(AC391,Data!B:N,13,0)</f>
        <v>0104918404</v>
      </c>
      <c r="AH391" s="19" t="str">
        <f>IF(AG391="0104918404","WIN"&amp;L391,VLOOKUP(AG391,'mã win'!E:J,6,0))</f>
        <v>WIN6744</v>
      </c>
      <c r="AI391" s="19" t="str">
        <f>VLOOKUP(AG391,'mã win'!E:F,2,0)</f>
        <v>N</v>
      </c>
      <c r="AJ391" s="19" t="str">
        <f>VLOOKUP(Q391,'mã sp'!A:B,2,0)</f>
        <v>CC300</v>
      </c>
      <c r="AK391" t="str">
        <f>VLOOKUP(AC391,Data!B:G,6,0)</f>
        <v>K25TTM</v>
      </c>
      <c r="AL391" t="str">
        <f t="shared" si="13"/>
        <v>6744 WM+ HCM 15 Đường số 1</v>
      </c>
    </row>
    <row r="392" spans="1:38" x14ac:dyDescent="0.25">
      <c r="A392">
        <v>16603</v>
      </c>
      <c r="B392" s="2">
        <v>9106027124</v>
      </c>
      <c r="C392" s="3">
        <v>45935</v>
      </c>
      <c r="D392" s="3">
        <v>45935</v>
      </c>
      <c r="E392" s="4">
        <v>45935.601829861102</v>
      </c>
      <c r="F392" s="2" t="s">
        <v>5223</v>
      </c>
      <c r="G392" s="3"/>
      <c r="H392" t="s">
        <v>3031</v>
      </c>
      <c r="I392" s="2" t="s">
        <v>3032</v>
      </c>
      <c r="J392" t="s">
        <v>3033</v>
      </c>
      <c r="K392" t="s">
        <v>3034</v>
      </c>
      <c r="L392" s="2" t="s">
        <v>5219</v>
      </c>
      <c r="M392" t="s">
        <v>5220</v>
      </c>
      <c r="N392" t="s">
        <v>5221</v>
      </c>
      <c r="O392">
        <v>30</v>
      </c>
      <c r="P392" s="2" t="s">
        <v>3043</v>
      </c>
      <c r="Q392" t="s">
        <v>3044</v>
      </c>
      <c r="R392" s="2" t="s">
        <v>3045</v>
      </c>
      <c r="S392" s="2" t="s">
        <v>3038</v>
      </c>
      <c r="T392">
        <v>41150</v>
      </c>
      <c r="U392">
        <v>5</v>
      </c>
      <c r="V392">
        <v>0</v>
      </c>
      <c r="W392" t="s">
        <v>5220</v>
      </c>
      <c r="X392" t="s">
        <v>5222</v>
      </c>
      <c r="Y392" s="3">
        <v>45935.601829780098</v>
      </c>
      <c r="AA392" t="s">
        <v>3039</v>
      </c>
      <c r="AB392" s="21">
        <v>9106027124</v>
      </c>
      <c r="AC392" s="19" t="str">
        <f>VLOOKUP($B392,Data!$A:$AK,34,0)</f>
        <v>9106027124-00158206</v>
      </c>
      <c r="AD392" s="19">
        <v>158206</v>
      </c>
      <c r="AE392" s="19" t="str">
        <f t="shared" si="12"/>
        <v>00158206</v>
      </c>
      <c r="AF392" s="19" t="str">
        <f>VLOOKUP(AC392,Data!$B:$AK,4,0)</f>
        <v>05/10/2025</v>
      </c>
      <c r="AG392" s="19" t="str">
        <f>VLOOKUP(AC392,Data!B:N,13,0)</f>
        <v>0104918404</v>
      </c>
      <c r="AH392" s="19" t="str">
        <f>IF(AG392="0104918404","WIN"&amp;L392,VLOOKUP(AG392,'mã win'!E:J,6,0))</f>
        <v>WIN6744</v>
      </c>
      <c r="AI392" s="19" t="str">
        <f>VLOOKUP(AG392,'mã win'!E:F,2,0)</f>
        <v>N</v>
      </c>
      <c r="AJ392" s="19" t="str">
        <f>VLOOKUP(Q392,'mã sp'!A:B,2,0)</f>
        <v>GTLX250G</v>
      </c>
      <c r="AK392" t="str">
        <f>VLOOKUP(AC392,Data!B:G,6,0)</f>
        <v>K25TTM</v>
      </c>
      <c r="AL392" t="str">
        <f t="shared" si="13"/>
        <v>6744 WM+ HCM 15 Đường số 1</v>
      </c>
    </row>
    <row r="393" spans="1:38" x14ac:dyDescent="0.25">
      <c r="A393">
        <v>16604</v>
      </c>
      <c r="B393" s="2">
        <v>9106027173</v>
      </c>
      <c r="C393" s="3">
        <v>45935</v>
      </c>
      <c r="D393" s="3">
        <v>45935</v>
      </c>
      <c r="E393" s="4">
        <v>45935.608620520798</v>
      </c>
      <c r="F393" s="2" t="s">
        <v>5224</v>
      </c>
      <c r="G393" s="3"/>
      <c r="H393" t="s">
        <v>3031</v>
      </c>
      <c r="I393" s="2" t="s">
        <v>3032</v>
      </c>
      <c r="J393" t="s">
        <v>3033</v>
      </c>
      <c r="K393" t="s">
        <v>3034</v>
      </c>
      <c r="L393" s="2" t="s">
        <v>3093</v>
      </c>
      <c r="M393" t="s">
        <v>3094</v>
      </c>
      <c r="N393" t="s">
        <v>3095</v>
      </c>
      <c r="O393">
        <v>10</v>
      </c>
      <c r="P393" s="2" t="s">
        <v>3047</v>
      </c>
      <c r="Q393" t="s">
        <v>3048</v>
      </c>
      <c r="R393" s="2" t="s">
        <v>3049</v>
      </c>
      <c r="S393" s="2" t="s">
        <v>3038</v>
      </c>
      <c r="T393">
        <v>60885</v>
      </c>
      <c r="U393">
        <v>2</v>
      </c>
      <c r="V393">
        <v>0</v>
      </c>
      <c r="W393" t="s">
        <v>3094</v>
      </c>
      <c r="X393" t="s">
        <v>3096</v>
      </c>
      <c r="Y393" s="3">
        <v>45935.608621099498</v>
      </c>
      <c r="AA393" t="s">
        <v>3039</v>
      </c>
      <c r="AB393" s="21">
        <v>9106027173</v>
      </c>
      <c r="AC393" s="19" t="str">
        <f>VLOOKUP($B393,Data!$A:$AK,34,0)</f>
        <v>9106027173-00476570</v>
      </c>
      <c r="AD393" s="19">
        <v>476570</v>
      </c>
      <c r="AE393" s="19" t="str">
        <f t="shared" si="12"/>
        <v>00476570</v>
      </c>
      <c r="AF393" s="19" t="str">
        <f>VLOOKUP(AC393,Data!$B:$AK,4,0)</f>
        <v>05/10/2025</v>
      </c>
      <c r="AG393" s="19" t="str">
        <f>VLOOKUP(AC393,Data!B:N,13,0)</f>
        <v>0104918404-002</v>
      </c>
      <c r="AH393" s="19" t="str">
        <f>IF(AG393="0104918404","WIN"&amp;L393,VLOOKUP(AG393,'mã win'!E:J,6,0))</f>
        <v>WIN-HNI-00-002</v>
      </c>
      <c r="AI393" s="19" t="str">
        <f>VLOOKUP(AG393,'mã win'!E:F,2,0)</f>
        <v>B</v>
      </c>
      <c r="AJ393" s="19" t="str">
        <f>VLOOKUP(Q393,'mã sp'!A:B,2,0)</f>
        <v>CC300</v>
      </c>
      <c r="AK393" t="str">
        <f>VLOOKUP(AC393,Data!B:G,6,0)</f>
        <v>K25TTM</v>
      </c>
      <c r="AL393" t="str">
        <f t="shared" si="13"/>
        <v>2410 WM+ HNI 123 Trịnh Công Sơn</v>
      </c>
    </row>
    <row r="394" spans="1:38" x14ac:dyDescent="0.25">
      <c r="A394">
        <v>16605</v>
      </c>
      <c r="B394" s="2">
        <v>9106027173</v>
      </c>
      <c r="C394" s="3">
        <v>45935</v>
      </c>
      <c r="D394" s="3">
        <v>45935</v>
      </c>
      <c r="E394" s="4">
        <v>45935.608620520798</v>
      </c>
      <c r="F394" s="2" t="s">
        <v>5224</v>
      </c>
      <c r="G394" s="3"/>
      <c r="H394" t="s">
        <v>3031</v>
      </c>
      <c r="I394" s="2" t="s">
        <v>3032</v>
      </c>
      <c r="J394" t="s">
        <v>3033</v>
      </c>
      <c r="K394" t="s">
        <v>3034</v>
      </c>
      <c r="L394" s="2" t="s">
        <v>3093</v>
      </c>
      <c r="M394" t="s">
        <v>3094</v>
      </c>
      <c r="N394" t="s">
        <v>3095</v>
      </c>
      <c r="O394">
        <v>20</v>
      </c>
      <c r="P394" s="2" t="s">
        <v>3080</v>
      </c>
      <c r="Q394" t="s">
        <v>3081</v>
      </c>
      <c r="R394" s="2" t="s">
        <v>3082</v>
      </c>
      <c r="S394" s="2" t="s">
        <v>3038</v>
      </c>
      <c r="T394">
        <v>70950</v>
      </c>
      <c r="U394">
        <v>1</v>
      </c>
      <c r="V394">
        <v>0</v>
      </c>
      <c r="W394" t="s">
        <v>3094</v>
      </c>
      <c r="X394" t="s">
        <v>3096</v>
      </c>
      <c r="Y394" s="3">
        <v>45935.608621099498</v>
      </c>
      <c r="AA394" t="s">
        <v>3039</v>
      </c>
      <c r="AB394" s="21">
        <v>9106027173</v>
      </c>
      <c r="AC394" s="19" t="str">
        <f>VLOOKUP($B394,Data!$A:$AK,34,0)</f>
        <v>9106027173-00476570</v>
      </c>
      <c r="AD394" s="19">
        <v>476570</v>
      </c>
      <c r="AE394" s="19" t="str">
        <f t="shared" si="12"/>
        <v>00476570</v>
      </c>
      <c r="AF394" s="19" t="str">
        <f>VLOOKUP(AC394,Data!$B:$AK,4,0)</f>
        <v>05/10/2025</v>
      </c>
      <c r="AG394" s="19" t="str">
        <f>VLOOKUP(AC394,Data!B:N,13,0)</f>
        <v>0104918404-002</v>
      </c>
      <c r="AH394" s="19" t="str">
        <f>IF(AG394="0104918404","WIN"&amp;L394,VLOOKUP(AG394,'mã win'!E:J,6,0))</f>
        <v>WIN-HNI-00-002</v>
      </c>
      <c r="AI394" s="19" t="str">
        <f>VLOOKUP(AG394,'mã win'!E:F,2,0)</f>
        <v>B</v>
      </c>
      <c r="AJ394" s="19" t="str">
        <f>VLOOKUP(Q394,'mã sp'!A:B,2,0)</f>
        <v>CN300</v>
      </c>
      <c r="AK394" t="str">
        <f>VLOOKUP(AC394,Data!B:G,6,0)</f>
        <v>K25TTM</v>
      </c>
      <c r="AL394" t="str">
        <f t="shared" si="13"/>
        <v>2410 WM+ HNI 123 Trịnh Công Sơn</v>
      </c>
    </row>
    <row r="395" spans="1:38" x14ac:dyDescent="0.25">
      <c r="A395">
        <v>16606</v>
      </c>
      <c r="B395" s="2">
        <v>9106027173</v>
      </c>
      <c r="C395" s="3">
        <v>45935</v>
      </c>
      <c r="D395" s="3">
        <v>45935</v>
      </c>
      <c r="E395" s="4">
        <v>45935.608620520798</v>
      </c>
      <c r="F395" s="2" t="s">
        <v>5224</v>
      </c>
      <c r="G395" s="3"/>
      <c r="H395" t="s">
        <v>3031</v>
      </c>
      <c r="I395" s="2" t="s">
        <v>3032</v>
      </c>
      <c r="J395" t="s">
        <v>3033</v>
      </c>
      <c r="K395" t="s">
        <v>3034</v>
      </c>
      <c r="L395" s="2" t="s">
        <v>3093</v>
      </c>
      <c r="M395" t="s">
        <v>3094</v>
      </c>
      <c r="N395" t="s">
        <v>3095</v>
      </c>
      <c r="O395">
        <v>30</v>
      </c>
      <c r="P395" s="2" t="s">
        <v>3054</v>
      </c>
      <c r="Q395" t="s">
        <v>3055</v>
      </c>
      <c r="R395" s="2" t="s">
        <v>3056</v>
      </c>
      <c r="S395" s="2" t="s">
        <v>3038</v>
      </c>
      <c r="T395">
        <v>46000</v>
      </c>
      <c r="U395">
        <v>1</v>
      </c>
      <c r="V395">
        <v>0</v>
      </c>
      <c r="W395" t="s">
        <v>3094</v>
      </c>
      <c r="X395" t="s">
        <v>3096</v>
      </c>
      <c r="Y395" s="3">
        <v>45935.608621099498</v>
      </c>
      <c r="AA395" t="s">
        <v>3039</v>
      </c>
      <c r="AB395" s="21">
        <v>9106027173</v>
      </c>
      <c r="AC395" s="19" t="str">
        <f>VLOOKUP($B395,Data!$A:$AK,34,0)</f>
        <v>9106027173-00476570</v>
      </c>
      <c r="AD395" s="19">
        <v>476570</v>
      </c>
      <c r="AE395" s="19" t="str">
        <f t="shared" si="12"/>
        <v>00476570</v>
      </c>
      <c r="AF395" s="19" t="str">
        <f>VLOOKUP(AC395,Data!$B:$AK,4,0)</f>
        <v>05/10/2025</v>
      </c>
      <c r="AG395" s="19" t="str">
        <f>VLOOKUP(AC395,Data!B:N,13,0)</f>
        <v>0104918404-002</v>
      </c>
      <c r="AH395" s="19" t="str">
        <f>IF(AG395="0104918404","WIN"&amp;L395,VLOOKUP(AG395,'mã win'!E:J,6,0))</f>
        <v>WIN-HNI-00-002</v>
      </c>
      <c r="AI395" s="19" t="str">
        <f>VLOOKUP(AG395,'mã win'!E:F,2,0)</f>
        <v>B</v>
      </c>
      <c r="AJ395" s="19" t="str">
        <f>VLOOKUP(Q395,'mã sp'!A:B,2,0)</f>
        <v>MNH250</v>
      </c>
      <c r="AK395" t="str">
        <f>VLOOKUP(AC395,Data!B:G,6,0)</f>
        <v>K25TTM</v>
      </c>
      <c r="AL395" t="str">
        <f t="shared" si="13"/>
        <v>2410 WM+ HNI 123 Trịnh Công Sơn</v>
      </c>
    </row>
    <row r="396" spans="1:38" x14ac:dyDescent="0.25">
      <c r="A396">
        <v>16607</v>
      </c>
      <c r="B396" s="2">
        <v>9106027173</v>
      </c>
      <c r="C396" s="3">
        <v>45935</v>
      </c>
      <c r="D396" s="3">
        <v>45935</v>
      </c>
      <c r="E396" s="4">
        <v>45935.608620520798</v>
      </c>
      <c r="F396" s="2" t="s">
        <v>5224</v>
      </c>
      <c r="G396" s="3"/>
      <c r="H396" t="s">
        <v>3031</v>
      </c>
      <c r="I396" s="2" t="s">
        <v>3032</v>
      </c>
      <c r="J396" t="s">
        <v>3033</v>
      </c>
      <c r="K396" t="s">
        <v>3034</v>
      </c>
      <c r="L396" s="2" t="s">
        <v>3093</v>
      </c>
      <c r="M396" t="s">
        <v>3094</v>
      </c>
      <c r="N396" t="s">
        <v>3095</v>
      </c>
      <c r="O396">
        <v>40</v>
      </c>
      <c r="P396" s="2" t="s">
        <v>3050</v>
      </c>
      <c r="Q396" t="s">
        <v>3051</v>
      </c>
      <c r="R396" s="2" t="s">
        <v>3052</v>
      </c>
      <c r="S396" s="2" t="s">
        <v>3038</v>
      </c>
      <c r="T396">
        <v>45588</v>
      </c>
      <c r="U396">
        <v>1</v>
      </c>
      <c r="V396">
        <v>0</v>
      </c>
      <c r="W396" t="s">
        <v>3094</v>
      </c>
      <c r="X396" t="s">
        <v>3096</v>
      </c>
      <c r="Y396" s="3">
        <v>45935.608621099498</v>
      </c>
      <c r="AA396" t="s">
        <v>3039</v>
      </c>
      <c r="AB396" s="21">
        <v>9106027173</v>
      </c>
      <c r="AC396" s="19" t="str">
        <f>VLOOKUP($B396,Data!$A:$AK,34,0)</f>
        <v>9106027173-00476570</v>
      </c>
      <c r="AD396" s="19">
        <v>476570</v>
      </c>
      <c r="AE396" s="19" t="str">
        <f t="shared" si="12"/>
        <v>00476570</v>
      </c>
      <c r="AF396" s="19" t="str">
        <f>VLOOKUP(AC396,Data!$B:$AK,4,0)</f>
        <v>05/10/2025</v>
      </c>
      <c r="AG396" s="19" t="str">
        <f>VLOOKUP(AC396,Data!B:N,13,0)</f>
        <v>0104918404-002</v>
      </c>
      <c r="AH396" s="19" t="str">
        <f>IF(AG396="0104918404","WIN"&amp;L396,VLOOKUP(AG396,'mã win'!E:J,6,0))</f>
        <v>WIN-HNI-00-002</v>
      </c>
      <c r="AI396" s="19" t="str">
        <f>VLOOKUP(AG396,'mã win'!E:F,2,0)</f>
        <v>B</v>
      </c>
      <c r="AJ396" s="19" t="str">
        <f>VLOOKUP(Q396,'mã sp'!A:B,2,0)</f>
        <v>TH200</v>
      </c>
      <c r="AK396" t="str">
        <f>VLOOKUP(AC396,Data!B:G,6,0)</f>
        <v>K25TTM</v>
      </c>
      <c r="AL396" t="str">
        <f t="shared" si="13"/>
        <v>2410 WM+ HNI 123 Trịnh Công Sơn</v>
      </c>
    </row>
    <row r="397" spans="1:38" x14ac:dyDescent="0.25">
      <c r="A397">
        <v>16608</v>
      </c>
      <c r="B397" s="2">
        <v>9106027173</v>
      </c>
      <c r="C397" s="3">
        <v>45935</v>
      </c>
      <c r="D397" s="3">
        <v>45935</v>
      </c>
      <c r="E397" s="4">
        <v>45935.608620520798</v>
      </c>
      <c r="F397" s="2" t="s">
        <v>5224</v>
      </c>
      <c r="G397" s="3"/>
      <c r="H397" t="s">
        <v>3031</v>
      </c>
      <c r="I397" s="2" t="s">
        <v>3032</v>
      </c>
      <c r="J397" t="s">
        <v>3033</v>
      </c>
      <c r="K397" t="s">
        <v>3034</v>
      </c>
      <c r="L397" s="2" t="s">
        <v>3093</v>
      </c>
      <c r="M397" t="s">
        <v>3094</v>
      </c>
      <c r="N397" t="s">
        <v>3095</v>
      </c>
      <c r="O397">
        <v>50</v>
      </c>
      <c r="P397" s="2" t="s">
        <v>3035</v>
      </c>
      <c r="Q397" t="s">
        <v>4834</v>
      </c>
      <c r="R397" s="2" t="s">
        <v>3037</v>
      </c>
      <c r="S397" s="2" t="s">
        <v>3038</v>
      </c>
      <c r="T397">
        <v>111058</v>
      </c>
      <c r="U397">
        <v>1</v>
      </c>
      <c r="V397">
        <v>0</v>
      </c>
      <c r="W397" t="s">
        <v>3094</v>
      </c>
      <c r="X397" t="s">
        <v>3096</v>
      </c>
      <c r="Y397" s="3">
        <v>45935.608621099498</v>
      </c>
      <c r="AA397" t="s">
        <v>3039</v>
      </c>
      <c r="AB397" s="21">
        <v>9106027173</v>
      </c>
      <c r="AC397" s="19" t="str">
        <f>VLOOKUP($B397,Data!$A:$AK,34,0)</f>
        <v>9106027173-00476570</v>
      </c>
      <c r="AD397" s="19">
        <v>476570</v>
      </c>
      <c r="AE397" s="19" t="str">
        <f t="shared" si="12"/>
        <v>00476570</v>
      </c>
      <c r="AF397" s="19" t="str">
        <f>VLOOKUP(AC397,Data!$B:$AK,4,0)</f>
        <v>05/10/2025</v>
      </c>
      <c r="AG397" s="19" t="str">
        <f>VLOOKUP(AC397,Data!B:N,13,0)</f>
        <v>0104918404-002</v>
      </c>
      <c r="AH397" s="19" t="str">
        <f>IF(AG397="0104918404","WIN"&amp;L397,VLOOKUP(AG397,'mã win'!E:J,6,0))</f>
        <v>WIN-HNI-00-002</v>
      </c>
      <c r="AI397" s="19" t="str">
        <f>VLOOKUP(AG397,'mã win'!E:F,2,0)</f>
        <v>B</v>
      </c>
      <c r="AJ397" s="19" t="str">
        <f>VLOOKUP(Q397,'mã sp'!A:B,2,0)</f>
        <v>GM500</v>
      </c>
      <c r="AK397" t="str">
        <f>VLOOKUP(AC397,Data!B:G,6,0)</f>
        <v>K25TTM</v>
      </c>
      <c r="AL397" t="str">
        <f t="shared" si="13"/>
        <v>2410 WM+ HNI 123 Trịnh Công Sơn</v>
      </c>
    </row>
    <row r="398" spans="1:38" x14ac:dyDescent="0.25">
      <c r="A398">
        <v>16609</v>
      </c>
      <c r="B398" s="2">
        <v>9106027214</v>
      </c>
      <c r="C398" s="3">
        <v>45935</v>
      </c>
      <c r="D398" s="3">
        <v>45940</v>
      </c>
      <c r="E398" s="4">
        <v>45935.613490358803</v>
      </c>
      <c r="F398" s="2" t="s">
        <v>5225</v>
      </c>
      <c r="G398" s="3"/>
      <c r="H398" t="s">
        <v>3031</v>
      </c>
      <c r="I398" s="2" t="s">
        <v>3032</v>
      </c>
      <c r="J398" t="s">
        <v>3033</v>
      </c>
      <c r="K398" t="s">
        <v>3034</v>
      </c>
      <c r="L398" s="2" t="s">
        <v>4591</v>
      </c>
      <c r="M398" t="s">
        <v>4592</v>
      </c>
      <c r="N398" t="s">
        <v>4593</v>
      </c>
      <c r="O398">
        <v>10</v>
      </c>
      <c r="P398" s="2" t="s">
        <v>3035</v>
      </c>
      <c r="Q398" t="s">
        <v>4834</v>
      </c>
      <c r="R398" s="2" t="s">
        <v>3037</v>
      </c>
      <c r="S398" s="2" t="s">
        <v>3038</v>
      </c>
      <c r="T398">
        <v>111058</v>
      </c>
      <c r="U398">
        <v>1</v>
      </c>
      <c r="V398">
        <v>0</v>
      </c>
      <c r="W398" t="s">
        <v>4592</v>
      </c>
      <c r="Y398" s="3">
        <v>45935.613489780102</v>
      </c>
      <c r="AA398" t="s">
        <v>3039</v>
      </c>
      <c r="AB398" s="21">
        <v>9106027214</v>
      </c>
      <c r="AC398" s="19" t="str">
        <f>VLOOKUP($B398,Data!$A:$AK,34,0)</f>
        <v>9106027214-00015610</v>
      </c>
      <c r="AD398" s="19">
        <v>15610</v>
      </c>
      <c r="AE398" s="19" t="str">
        <f t="shared" si="12"/>
        <v>00015610</v>
      </c>
      <c r="AF398" s="19" t="str">
        <f>VLOOKUP(AC398,Data!$B:$AK,4,0)</f>
        <v>05/10/2025</v>
      </c>
      <c r="AG398" s="19" t="str">
        <f>VLOOKUP(AC398,Data!B:N,13,0)</f>
        <v>0104918404-061</v>
      </c>
      <c r="AH398" s="19" t="str">
        <f>IF(AG398="0104918404","WIN"&amp;L398,VLOOKUP(AG398,'mã win'!E:J,6,0))</f>
        <v>WIN-061</v>
      </c>
      <c r="AI398" s="19" t="str">
        <f>VLOOKUP(AG398,'mã win'!E:F,2,0)</f>
        <v>N</v>
      </c>
      <c r="AJ398" s="19" t="str">
        <f>VLOOKUP(Q398,'mã sp'!A:B,2,0)</f>
        <v>GM500</v>
      </c>
      <c r="AK398" t="str">
        <f>VLOOKUP(AC398,Data!B:G,6,0)</f>
        <v>K25TTM</v>
      </c>
      <c r="AL398" t="str">
        <f t="shared" si="13"/>
        <v>2AH7 WM+ QNM 136 ĐT609, Điện Thọ</v>
      </c>
    </row>
    <row r="399" spans="1:38" x14ac:dyDescent="0.25">
      <c r="A399">
        <v>16610</v>
      </c>
      <c r="B399" s="2">
        <v>9106027250</v>
      </c>
      <c r="C399" s="3">
        <v>45935</v>
      </c>
      <c r="D399" s="3">
        <v>45935</v>
      </c>
      <c r="E399" s="4">
        <v>45935.616889039396</v>
      </c>
      <c r="F399" s="2" t="s">
        <v>5226</v>
      </c>
      <c r="G399" s="3"/>
      <c r="H399" t="s">
        <v>3031</v>
      </c>
      <c r="I399" s="2" t="s">
        <v>3032</v>
      </c>
      <c r="J399" t="s">
        <v>3033</v>
      </c>
      <c r="K399" t="s">
        <v>3034</v>
      </c>
      <c r="L399" s="2" t="s">
        <v>4870</v>
      </c>
      <c r="M399" t="s">
        <v>4871</v>
      </c>
      <c r="N399" t="s">
        <v>4872</v>
      </c>
      <c r="O399">
        <v>10</v>
      </c>
      <c r="P399" s="2" t="s">
        <v>3047</v>
      </c>
      <c r="Q399" t="s">
        <v>3048</v>
      </c>
      <c r="R399" s="2" t="s">
        <v>3049</v>
      </c>
      <c r="S399" s="2" t="s">
        <v>3038</v>
      </c>
      <c r="T399">
        <v>60885</v>
      </c>
      <c r="U399">
        <v>1</v>
      </c>
      <c r="V399">
        <v>0</v>
      </c>
      <c r="W399" t="s">
        <v>4871</v>
      </c>
      <c r="X399" t="s">
        <v>4873</v>
      </c>
      <c r="Y399" s="3">
        <v>45935.616888275501</v>
      </c>
      <c r="AA399" t="s">
        <v>3039</v>
      </c>
      <c r="AB399" s="21">
        <v>9106027250</v>
      </c>
      <c r="AC399" s="19" t="str">
        <f>VLOOKUP($B399,Data!$A:$AK,34,0)</f>
        <v>9106027250-00033173</v>
      </c>
      <c r="AD399" s="19">
        <v>33173</v>
      </c>
      <c r="AE399" s="19" t="str">
        <f t="shared" si="12"/>
        <v>00033173</v>
      </c>
      <c r="AF399" s="19" t="str">
        <f>VLOOKUP(AC399,Data!$B:$AK,4,0)</f>
        <v>05/10/2025</v>
      </c>
      <c r="AG399" s="19" t="str">
        <f>VLOOKUP(AC399,Data!B:N,13,0)</f>
        <v>0104918404-020</v>
      </c>
      <c r="AH399" s="19" t="str">
        <f>IF(AG399="0104918404","WIN"&amp;L399,VLOOKUP(AG399,'mã win'!E:J,6,0))</f>
        <v>WIN-020</v>
      </c>
      <c r="AI399" s="19" t="str">
        <f>VLOOKUP(AG399,'mã win'!E:F,2,0)</f>
        <v>B</v>
      </c>
      <c r="AJ399" s="19" t="str">
        <f>VLOOKUP(Q399,'mã sp'!A:B,2,0)</f>
        <v>CC300</v>
      </c>
      <c r="AK399" t="str">
        <f>VLOOKUP(AC399,Data!B:G,6,0)</f>
        <v>K25TTM</v>
      </c>
      <c r="AL399" t="str">
        <f t="shared" si="13"/>
        <v>5663 WM+ THA 66B Phố Thiều</v>
      </c>
    </row>
    <row r="400" spans="1:38" x14ac:dyDescent="0.25">
      <c r="A400">
        <v>16611</v>
      </c>
      <c r="B400" s="2">
        <v>9106027324</v>
      </c>
      <c r="C400" s="3">
        <v>45935</v>
      </c>
      <c r="D400" s="3">
        <v>45935</v>
      </c>
      <c r="E400" s="4">
        <v>45935.627970219903</v>
      </c>
      <c r="F400" s="2" t="s">
        <v>5227</v>
      </c>
      <c r="G400" s="3"/>
      <c r="H400" t="s">
        <v>3031</v>
      </c>
      <c r="I400" s="2" t="s">
        <v>3032</v>
      </c>
      <c r="J400" t="s">
        <v>3033</v>
      </c>
      <c r="K400" t="s">
        <v>3034</v>
      </c>
      <c r="L400" s="2" t="s">
        <v>4523</v>
      </c>
      <c r="M400" t="s">
        <v>4524</v>
      </c>
      <c r="N400" t="s">
        <v>4525</v>
      </c>
      <c r="O400">
        <v>10</v>
      </c>
      <c r="P400" s="2" t="s">
        <v>3054</v>
      </c>
      <c r="Q400" t="s">
        <v>3055</v>
      </c>
      <c r="R400" s="2" t="s">
        <v>3056</v>
      </c>
      <c r="S400" s="2" t="s">
        <v>3038</v>
      </c>
      <c r="T400">
        <v>46000</v>
      </c>
      <c r="U400">
        <v>1</v>
      </c>
      <c r="V400">
        <v>0</v>
      </c>
      <c r="W400" t="s">
        <v>4524</v>
      </c>
      <c r="Y400" s="3">
        <v>45935.627969444402</v>
      </c>
      <c r="AA400" t="s">
        <v>3039</v>
      </c>
      <c r="AB400" s="21">
        <v>9106027324</v>
      </c>
      <c r="AC400" s="19" t="str">
        <f>VLOOKUP($B400,Data!$A:$AK,34,0)</f>
        <v>9106027324-00005222</v>
      </c>
      <c r="AD400" s="19">
        <v>5222</v>
      </c>
      <c r="AE400" s="19" t="str">
        <f t="shared" si="12"/>
        <v>00005222</v>
      </c>
      <c r="AF400" s="19" t="str">
        <f>VLOOKUP(AC400,Data!$B:$AK,4,0)</f>
        <v>05/10/2025</v>
      </c>
      <c r="AG400" s="19" t="str">
        <f>VLOOKUP(AC400,Data!B:N,13,0)</f>
        <v>0104918404-045</v>
      </c>
      <c r="AH400" s="19" t="str">
        <f>IF(AG400="0104918404","WIN"&amp;L400,VLOOKUP(AG400,'mã win'!E:J,6,0))</f>
        <v>WIN-045</v>
      </c>
      <c r="AI400" s="19" t="str">
        <f>VLOOKUP(AG400,'mã win'!E:F,2,0)</f>
        <v>B</v>
      </c>
      <c r="AJ400" s="19" t="str">
        <f>VLOOKUP(Q400,'mã sp'!A:B,2,0)</f>
        <v>MNH250</v>
      </c>
      <c r="AK400" t="str">
        <f>VLOOKUP(AC400,Data!B:G,6,0)</f>
        <v>K25TTM</v>
      </c>
      <c r="AL400" t="str">
        <f t="shared" si="13"/>
        <v>6642 WM+ QBH Dy Lộc, Quảng Trạch</v>
      </c>
    </row>
    <row r="401" spans="1:38" x14ac:dyDescent="0.25">
      <c r="A401">
        <v>16612</v>
      </c>
      <c r="B401" s="2">
        <v>9106027377</v>
      </c>
      <c r="C401" s="3">
        <v>45935</v>
      </c>
      <c r="D401" s="3">
        <v>45935</v>
      </c>
      <c r="E401" s="4">
        <v>45935.630236886602</v>
      </c>
      <c r="F401" s="2" t="s">
        <v>5228</v>
      </c>
      <c r="G401" s="3"/>
      <c r="H401" t="s">
        <v>3031</v>
      </c>
      <c r="I401" s="2" t="s">
        <v>3032</v>
      </c>
      <c r="J401" t="s">
        <v>3033</v>
      </c>
      <c r="K401" t="s">
        <v>3034</v>
      </c>
      <c r="L401" s="2" t="s">
        <v>4349</v>
      </c>
      <c r="M401" t="s">
        <v>4350</v>
      </c>
      <c r="N401" t="s">
        <v>4351</v>
      </c>
      <c r="O401">
        <v>10</v>
      </c>
      <c r="P401" s="2" t="s">
        <v>3080</v>
      </c>
      <c r="Q401" t="s">
        <v>3081</v>
      </c>
      <c r="R401" s="2" t="s">
        <v>3082</v>
      </c>
      <c r="S401" s="2" t="s">
        <v>3038</v>
      </c>
      <c r="T401">
        <v>70950</v>
      </c>
      <c r="U401">
        <v>1</v>
      </c>
      <c r="V401">
        <v>0</v>
      </c>
      <c r="W401" t="s">
        <v>4350</v>
      </c>
      <c r="X401" t="s">
        <v>3046</v>
      </c>
      <c r="Y401" s="3">
        <v>45935.6302363426</v>
      </c>
      <c r="AA401" t="s">
        <v>3039</v>
      </c>
      <c r="AB401" s="21">
        <v>9106027377</v>
      </c>
      <c r="AC401" s="19" t="str">
        <f>VLOOKUP($B401,Data!$A:$AK,34,0)</f>
        <v>9106027377-00476642</v>
      </c>
      <c r="AD401" s="19">
        <v>476642</v>
      </c>
      <c r="AE401" s="19" t="str">
        <f t="shared" si="12"/>
        <v>00476642</v>
      </c>
      <c r="AF401" s="19" t="str">
        <f>VLOOKUP(AC401,Data!$B:$AK,4,0)</f>
        <v>05/10/2025</v>
      </c>
      <c r="AG401" s="19" t="str">
        <f>VLOOKUP(AC401,Data!B:N,13,0)</f>
        <v>0104918404-002</v>
      </c>
      <c r="AH401" s="19" t="str">
        <f>IF(AG401="0104918404","WIN"&amp;L401,VLOOKUP(AG401,'mã win'!E:J,6,0))</f>
        <v>WIN-HNI-00-002</v>
      </c>
      <c r="AI401" s="19" t="str">
        <f>VLOOKUP(AG401,'mã win'!E:F,2,0)</f>
        <v>B</v>
      </c>
      <c r="AJ401" s="19" t="str">
        <f>VLOOKUP(Q401,'mã sp'!A:B,2,0)</f>
        <v>CN300</v>
      </c>
      <c r="AK401" t="str">
        <f>VLOOKUP(AC401,Data!B:G,6,0)</f>
        <v>K25TTM</v>
      </c>
      <c r="AL401" t="str">
        <f t="shared" si="13"/>
        <v>5617 WM+ HNI S2.01 Ocean Park</v>
      </c>
    </row>
    <row r="402" spans="1:38" x14ac:dyDescent="0.25">
      <c r="A402">
        <v>16613</v>
      </c>
      <c r="B402" s="2">
        <v>9106027356</v>
      </c>
      <c r="C402" s="3">
        <v>45935</v>
      </c>
      <c r="D402" s="3">
        <v>45935</v>
      </c>
      <c r="E402" s="4">
        <v>45935.632371678199</v>
      </c>
      <c r="F402" s="2" t="s">
        <v>5229</v>
      </c>
      <c r="G402" s="3"/>
      <c r="H402" t="s">
        <v>3031</v>
      </c>
      <c r="I402" s="2" t="s">
        <v>3032</v>
      </c>
      <c r="J402" t="s">
        <v>3033</v>
      </c>
      <c r="K402" t="s">
        <v>3034</v>
      </c>
      <c r="L402" s="2" t="s">
        <v>3484</v>
      </c>
      <c r="M402" t="s">
        <v>3485</v>
      </c>
      <c r="N402" t="s">
        <v>3486</v>
      </c>
      <c r="O402">
        <v>10</v>
      </c>
      <c r="P402" s="2" t="s">
        <v>3054</v>
      </c>
      <c r="Q402" t="s">
        <v>3055</v>
      </c>
      <c r="R402" s="2" t="s">
        <v>3056</v>
      </c>
      <c r="S402" s="2" t="s">
        <v>3038</v>
      </c>
      <c r="T402">
        <v>46000</v>
      </c>
      <c r="U402">
        <v>2</v>
      </c>
      <c r="V402">
        <v>0</v>
      </c>
      <c r="W402" t="s">
        <v>3485</v>
      </c>
      <c r="Y402" s="3">
        <v>45935.632371261599</v>
      </c>
      <c r="Z402" t="s">
        <v>5230</v>
      </c>
      <c r="AA402" t="s">
        <v>3039</v>
      </c>
      <c r="AB402" s="21">
        <v>9106027356</v>
      </c>
      <c r="AC402" s="19" t="str">
        <f>VLOOKUP($B402,Data!$A:$AK,34,0)</f>
        <v>9106027356-00017926</v>
      </c>
      <c r="AD402" s="19">
        <v>17926</v>
      </c>
      <c r="AE402" s="19" t="str">
        <f t="shared" si="12"/>
        <v>00017926</v>
      </c>
      <c r="AF402" s="19" t="str">
        <f>VLOOKUP(AC402,Data!$B:$AK,4,0)</f>
        <v>05/10/2025</v>
      </c>
      <c r="AG402" s="19" t="str">
        <f>VLOOKUP(AC402,Data!B:N,13,0)</f>
        <v>0104918404-003</v>
      </c>
      <c r="AH402" s="19" t="str">
        <f>IF(AG402="0104918404","WIN"&amp;L402,VLOOKUP(AG402,'mã win'!E:J,6,0))</f>
        <v>WIN-PTO-00-003</v>
      </c>
      <c r="AI402" s="19" t="str">
        <f>VLOOKUP(AG402,'mã win'!E:F,2,0)</f>
        <v>B</v>
      </c>
      <c r="AJ402" s="19" t="str">
        <f>VLOOKUP(Q402,'mã sp'!A:B,2,0)</f>
        <v>MNH250</v>
      </c>
      <c r="AK402" t="str">
        <f>VLOOKUP(AC402,Data!B:G,6,0)</f>
        <v>K25TTM</v>
      </c>
      <c r="AL402" t="str">
        <f t="shared" si="13"/>
        <v>5905 WM+ PTO 26 Âu Cơ</v>
      </c>
    </row>
    <row r="403" spans="1:38" x14ac:dyDescent="0.25">
      <c r="A403">
        <v>16614</v>
      </c>
      <c r="B403" s="2">
        <v>9106027334</v>
      </c>
      <c r="C403" s="3">
        <v>45935</v>
      </c>
      <c r="D403" s="3">
        <v>45940</v>
      </c>
      <c r="E403" s="4">
        <v>45935.6332980671</v>
      </c>
      <c r="F403" s="2" t="s">
        <v>5231</v>
      </c>
      <c r="G403" s="3"/>
      <c r="H403" t="s">
        <v>3031</v>
      </c>
      <c r="I403" s="2" t="s">
        <v>3032</v>
      </c>
      <c r="J403" t="s">
        <v>3033</v>
      </c>
      <c r="K403" t="s">
        <v>3034</v>
      </c>
      <c r="L403" s="2" t="s">
        <v>3865</v>
      </c>
      <c r="M403" t="s">
        <v>3866</v>
      </c>
      <c r="N403" t="s">
        <v>3867</v>
      </c>
      <c r="O403">
        <v>10</v>
      </c>
      <c r="P403" s="2" t="s">
        <v>3035</v>
      </c>
      <c r="Q403" t="s">
        <v>4834</v>
      </c>
      <c r="R403" s="2" t="s">
        <v>3037</v>
      </c>
      <c r="S403" s="2" t="s">
        <v>3038</v>
      </c>
      <c r="T403">
        <v>111058</v>
      </c>
      <c r="U403">
        <v>1</v>
      </c>
      <c r="V403">
        <v>0</v>
      </c>
      <c r="W403" t="s">
        <v>3868</v>
      </c>
      <c r="X403" t="s">
        <v>3046</v>
      </c>
      <c r="Y403" s="3">
        <v>45935.633297604203</v>
      </c>
      <c r="Z403" t="s">
        <v>5232</v>
      </c>
      <c r="AA403" t="s">
        <v>3039</v>
      </c>
      <c r="AB403" s="21">
        <v>9106027334</v>
      </c>
      <c r="AC403" s="19" t="str">
        <f>VLOOKUP($B403,Data!$A:$AK,34,0)</f>
        <v>9106027334-00476632</v>
      </c>
      <c r="AD403" s="19">
        <v>476632</v>
      </c>
      <c r="AE403" s="19" t="str">
        <f t="shared" si="12"/>
        <v>00476632</v>
      </c>
      <c r="AF403" s="19" t="str">
        <f>VLOOKUP(AC403,Data!$B:$AK,4,0)</f>
        <v>05/10/2025</v>
      </c>
      <c r="AG403" s="19" t="str">
        <f>VLOOKUP(AC403,Data!B:N,13,0)</f>
        <v>0104918404-002</v>
      </c>
      <c r="AH403" s="19" t="str">
        <f>IF(AG403="0104918404","WIN"&amp;L403,VLOOKUP(AG403,'mã win'!E:J,6,0))</f>
        <v>WIN-HNI-00-002</v>
      </c>
      <c r="AI403" s="19" t="str">
        <f>VLOOKUP(AG403,'mã win'!E:F,2,0)</f>
        <v>B</v>
      </c>
      <c r="AJ403" s="19" t="str">
        <f>VLOOKUP(Q403,'mã sp'!A:B,2,0)</f>
        <v>GM500</v>
      </c>
      <c r="AK403" t="str">
        <f>VLOOKUP(AC403,Data!B:G,6,0)</f>
        <v>K25TTM</v>
      </c>
      <c r="AL403" t="str">
        <f t="shared" si="13"/>
        <v>4484 WM+ HNI Chợ Kim, Tổ 49 TT Đông Anh</v>
      </c>
    </row>
    <row r="404" spans="1:38" x14ac:dyDescent="0.25">
      <c r="A404">
        <v>16615</v>
      </c>
      <c r="B404" s="2">
        <v>9106027438</v>
      </c>
      <c r="C404" s="3">
        <v>45935</v>
      </c>
      <c r="D404" s="3">
        <v>45940</v>
      </c>
      <c r="E404" s="4">
        <v>45935.639775775497</v>
      </c>
      <c r="F404" s="2" t="s">
        <v>5233</v>
      </c>
      <c r="G404" s="3"/>
      <c r="H404" t="s">
        <v>3031</v>
      </c>
      <c r="I404" s="2" t="s">
        <v>3032</v>
      </c>
      <c r="J404" t="s">
        <v>3033</v>
      </c>
      <c r="K404" t="s">
        <v>3034</v>
      </c>
      <c r="L404" s="2" t="s">
        <v>3772</v>
      </c>
      <c r="M404" t="s">
        <v>3773</v>
      </c>
      <c r="N404" t="s">
        <v>3774</v>
      </c>
      <c r="O404">
        <v>10</v>
      </c>
      <c r="P404" s="2" t="s">
        <v>3050</v>
      </c>
      <c r="Q404" t="s">
        <v>3051</v>
      </c>
      <c r="R404" s="2" t="s">
        <v>3052</v>
      </c>
      <c r="S404" s="2" t="s">
        <v>3038</v>
      </c>
      <c r="T404">
        <v>45588</v>
      </c>
      <c r="U404">
        <v>1</v>
      </c>
      <c r="V404">
        <v>0</v>
      </c>
      <c r="W404" t="s">
        <v>3773</v>
      </c>
      <c r="X404" t="s">
        <v>3046</v>
      </c>
      <c r="Y404" s="3">
        <v>45935.639774884301</v>
      </c>
      <c r="Z404" t="s">
        <v>5234</v>
      </c>
      <c r="AA404" t="s">
        <v>3039</v>
      </c>
      <c r="AB404" s="21">
        <v>9106027438</v>
      </c>
      <c r="AC404" s="19" t="str">
        <f>VLOOKUP($B404,Data!$A:$AK,34,0)</f>
        <v>9106027438-00476656</v>
      </c>
      <c r="AD404" s="19">
        <v>476656</v>
      </c>
      <c r="AE404" s="19" t="str">
        <f t="shared" si="12"/>
        <v>00476656</v>
      </c>
      <c r="AF404" s="19" t="str">
        <f>VLOOKUP(AC404,Data!$B:$AK,4,0)</f>
        <v>05/10/2025</v>
      </c>
      <c r="AG404" s="19" t="str">
        <f>VLOOKUP(AC404,Data!B:N,13,0)</f>
        <v>0104918404-002</v>
      </c>
      <c r="AH404" s="19" t="str">
        <f>IF(AG404="0104918404","WIN"&amp;L404,VLOOKUP(AG404,'mã win'!E:J,6,0))</f>
        <v>WIN-HNI-00-002</v>
      </c>
      <c r="AI404" s="19" t="str">
        <f>VLOOKUP(AG404,'mã win'!E:F,2,0)</f>
        <v>B</v>
      </c>
      <c r="AJ404" s="19" t="str">
        <f>VLOOKUP(Q404,'mã sp'!A:B,2,0)</f>
        <v>TH200</v>
      </c>
      <c r="AK404" t="str">
        <f>VLOOKUP(AC404,Data!B:G,6,0)</f>
        <v>K25TTM</v>
      </c>
      <c r="AL404" t="str">
        <f t="shared" si="13"/>
        <v>4968 WM+ HNI QL3 Phố Lộc Hà</v>
      </c>
    </row>
    <row r="405" spans="1:38" x14ac:dyDescent="0.25">
      <c r="A405">
        <v>16616</v>
      </c>
      <c r="B405" s="2">
        <v>9106027434</v>
      </c>
      <c r="C405" s="3">
        <v>45935</v>
      </c>
      <c r="D405" s="3">
        <v>45935</v>
      </c>
      <c r="E405" s="4">
        <v>45935.642975312498</v>
      </c>
      <c r="F405" s="2" t="s">
        <v>5235</v>
      </c>
      <c r="G405" s="3"/>
      <c r="H405" t="s">
        <v>3031</v>
      </c>
      <c r="I405" s="2" t="s">
        <v>3032</v>
      </c>
      <c r="J405" t="s">
        <v>3033</v>
      </c>
      <c r="K405" t="s">
        <v>3034</v>
      </c>
      <c r="L405" s="2" t="s">
        <v>3168</v>
      </c>
      <c r="M405" t="s">
        <v>3169</v>
      </c>
      <c r="N405" t="s">
        <v>3170</v>
      </c>
      <c r="O405">
        <v>10</v>
      </c>
      <c r="P405" s="2" t="s">
        <v>3083</v>
      </c>
      <c r="Q405" t="s">
        <v>3084</v>
      </c>
      <c r="R405" s="2" t="s">
        <v>3085</v>
      </c>
      <c r="S405" s="2" t="s">
        <v>3038</v>
      </c>
      <c r="T405">
        <v>111606</v>
      </c>
      <c r="U405">
        <v>4</v>
      </c>
      <c r="V405">
        <v>0</v>
      </c>
      <c r="W405" t="s">
        <v>3169</v>
      </c>
      <c r="X405" t="s">
        <v>3171</v>
      </c>
      <c r="Y405" s="3">
        <v>45935.6429768171</v>
      </c>
      <c r="AA405" t="s">
        <v>3039</v>
      </c>
      <c r="AB405" s="21">
        <v>9106027434</v>
      </c>
      <c r="AC405" s="19" t="str">
        <f>VLOOKUP($B405,Data!$A:$AK,34,0)</f>
        <v>9106027434-00158243</v>
      </c>
      <c r="AD405" s="19">
        <v>158243</v>
      </c>
      <c r="AE405" s="19" t="str">
        <f t="shared" si="12"/>
        <v>00158243</v>
      </c>
      <c r="AF405" s="19" t="str">
        <f>VLOOKUP(AC405,Data!$B:$AK,4,0)</f>
        <v>05/10/2025</v>
      </c>
      <c r="AG405" s="19" t="str">
        <f>VLOOKUP(AC405,Data!B:N,13,0)</f>
        <v>0104918404</v>
      </c>
      <c r="AH405" s="19" t="str">
        <f>IF(AG405="0104918404","WIN"&amp;L405,VLOOKUP(AG405,'mã win'!E:J,6,0))</f>
        <v>WIN4091</v>
      </c>
      <c r="AI405" s="19" t="str">
        <f>VLOOKUP(AG405,'mã win'!E:F,2,0)</f>
        <v>N</v>
      </c>
      <c r="AJ405" s="19" t="str">
        <f>VLOOKUP(Q405,'mã sp'!A:B,2,0)</f>
        <v>GXD500</v>
      </c>
      <c r="AK405" t="str">
        <f>VLOOKUP(AC405,Data!B:G,6,0)</f>
        <v>K25TTM</v>
      </c>
      <c r="AL405" t="str">
        <f t="shared" si="13"/>
        <v>4091 WM+ HCM 217A Long Phước</v>
      </c>
    </row>
    <row r="406" spans="1:38" x14ac:dyDescent="0.25">
      <c r="A406">
        <v>16617</v>
      </c>
      <c r="B406" s="2">
        <v>9106027434</v>
      </c>
      <c r="C406" s="3">
        <v>45935</v>
      </c>
      <c r="D406" s="3">
        <v>45935</v>
      </c>
      <c r="E406" s="4">
        <v>45935.642975312498</v>
      </c>
      <c r="F406" s="2" t="s">
        <v>5235</v>
      </c>
      <c r="G406" s="3"/>
      <c r="H406" t="s">
        <v>3031</v>
      </c>
      <c r="I406" s="2" t="s">
        <v>3032</v>
      </c>
      <c r="J406" t="s">
        <v>3033</v>
      </c>
      <c r="K406" t="s">
        <v>3034</v>
      </c>
      <c r="L406" s="2" t="s">
        <v>3168</v>
      </c>
      <c r="M406" t="s">
        <v>3169</v>
      </c>
      <c r="N406" t="s">
        <v>3170</v>
      </c>
      <c r="O406">
        <v>20</v>
      </c>
      <c r="P406" s="2" t="s">
        <v>3080</v>
      </c>
      <c r="Q406" t="s">
        <v>3081</v>
      </c>
      <c r="R406" s="2" t="s">
        <v>3082</v>
      </c>
      <c r="S406" s="2" t="s">
        <v>3038</v>
      </c>
      <c r="T406">
        <v>70950</v>
      </c>
      <c r="U406">
        <v>2</v>
      </c>
      <c r="V406">
        <v>0</v>
      </c>
      <c r="W406" t="s">
        <v>3169</v>
      </c>
      <c r="X406" t="s">
        <v>3171</v>
      </c>
      <c r="Y406" s="3">
        <v>45935.6429768171</v>
      </c>
      <c r="AA406" t="s">
        <v>3039</v>
      </c>
      <c r="AB406" s="21">
        <v>9106027434</v>
      </c>
      <c r="AC406" s="19" t="str">
        <f>VLOOKUP($B406,Data!$A:$AK,34,0)</f>
        <v>9106027434-00158243</v>
      </c>
      <c r="AD406" s="19">
        <v>158243</v>
      </c>
      <c r="AE406" s="19" t="str">
        <f t="shared" si="12"/>
        <v>00158243</v>
      </c>
      <c r="AF406" s="19" t="str">
        <f>VLOOKUP(AC406,Data!$B:$AK,4,0)</f>
        <v>05/10/2025</v>
      </c>
      <c r="AG406" s="19" t="str">
        <f>VLOOKUP(AC406,Data!B:N,13,0)</f>
        <v>0104918404</v>
      </c>
      <c r="AH406" s="19" t="str">
        <f>IF(AG406="0104918404","WIN"&amp;L406,VLOOKUP(AG406,'mã win'!E:J,6,0))</f>
        <v>WIN4091</v>
      </c>
      <c r="AI406" s="19" t="str">
        <f>VLOOKUP(AG406,'mã win'!E:F,2,0)</f>
        <v>N</v>
      </c>
      <c r="AJ406" s="19" t="str">
        <f>VLOOKUP(Q406,'mã sp'!A:B,2,0)</f>
        <v>CN300</v>
      </c>
      <c r="AK406" t="str">
        <f>VLOOKUP(AC406,Data!B:G,6,0)</f>
        <v>K25TTM</v>
      </c>
      <c r="AL406" t="str">
        <f t="shared" si="13"/>
        <v>4091 WM+ HCM 217A Long Phước</v>
      </c>
    </row>
    <row r="407" spans="1:38" x14ac:dyDescent="0.25">
      <c r="A407">
        <v>16618</v>
      </c>
      <c r="B407" s="2">
        <v>9106027580</v>
      </c>
      <c r="C407" s="3">
        <v>45935</v>
      </c>
      <c r="D407" s="3">
        <v>45935</v>
      </c>
      <c r="E407" s="4">
        <v>45935.660684641203</v>
      </c>
      <c r="F407" s="2" t="s">
        <v>5236</v>
      </c>
      <c r="G407" s="3"/>
      <c r="H407" t="s">
        <v>3031</v>
      </c>
      <c r="I407" s="2" t="s">
        <v>3032</v>
      </c>
      <c r="J407" t="s">
        <v>3033</v>
      </c>
      <c r="K407" t="s">
        <v>3034</v>
      </c>
      <c r="L407" s="2" t="s">
        <v>4507</v>
      </c>
      <c r="M407" t="s">
        <v>4508</v>
      </c>
      <c r="N407" t="s">
        <v>4509</v>
      </c>
      <c r="O407">
        <v>10</v>
      </c>
      <c r="P407" s="2" t="s">
        <v>3043</v>
      </c>
      <c r="Q407" t="s">
        <v>3044</v>
      </c>
      <c r="R407" s="2" t="s">
        <v>3045</v>
      </c>
      <c r="S407" s="2" t="s">
        <v>3038</v>
      </c>
      <c r="T407">
        <v>41150</v>
      </c>
      <c r="U407">
        <v>2</v>
      </c>
      <c r="V407">
        <v>0</v>
      </c>
      <c r="W407" t="s">
        <v>4510</v>
      </c>
      <c r="Y407" s="3">
        <v>45935.660683564798</v>
      </c>
      <c r="AA407" t="s">
        <v>3039</v>
      </c>
      <c r="AB407" s="21">
        <v>9106027580</v>
      </c>
      <c r="AC407" s="19" t="str">
        <f>VLOOKUP($B407,Data!$A:$AK,34,0)</f>
        <v>9106027580-00009468</v>
      </c>
      <c r="AD407" s="19">
        <v>9468</v>
      </c>
      <c r="AE407" s="19" t="str">
        <f t="shared" si="12"/>
        <v>00009468</v>
      </c>
      <c r="AF407" s="19" t="str">
        <f>VLOOKUP(AC407,Data!$B:$AK,4,0)</f>
        <v>05/10/2025</v>
      </c>
      <c r="AG407" s="19" t="str">
        <f>VLOOKUP(AC407,Data!B:N,13,0)</f>
        <v>0104918404-071</v>
      </c>
      <c r="AH407" s="19" t="str">
        <f>IF(AG407="0104918404","WIN"&amp;L407,VLOOKUP(AG407,'mã win'!E:J,6,0))</f>
        <v>WIN-071</v>
      </c>
      <c r="AI407" s="19" t="str">
        <f>VLOOKUP(AG407,'mã win'!E:F,2,0)</f>
        <v>N</v>
      </c>
      <c r="AJ407" s="19" t="str">
        <f>VLOOKUP(Q407,'mã sp'!A:B,2,0)</f>
        <v>GTLX250G</v>
      </c>
      <c r="AK407" t="str">
        <f>VLOOKUP(AC407,Data!B:G,6,0)</f>
        <v>K25TTM</v>
      </c>
      <c r="AL407" t="str">
        <f t="shared" si="13"/>
        <v>2ABE WM+ BDH TĐ 80, TBĐ 35 Thôn An Lương</v>
      </c>
    </row>
    <row r="408" spans="1:38" x14ac:dyDescent="0.25">
      <c r="A408">
        <v>16619</v>
      </c>
      <c r="B408" s="2">
        <v>9106027580</v>
      </c>
      <c r="C408" s="3">
        <v>45935</v>
      </c>
      <c r="D408" s="3">
        <v>45935</v>
      </c>
      <c r="E408" s="4">
        <v>45935.660684641203</v>
      </c>
      <c r="F408" s="2" t="s">
        <v>5236</v>
      </c>
      <c r="G408" s="3"/>
      <c r="H408" t="s">
        <v>3031</v>
      </c>
      <c r="I408" s="2" t="s">
        <v>3032</v>
      </c>
      <c r="J408" t="s">
        <v>3033</v>
      </c>
      <c r="K408" t="s">
        <v>3034</v>
      </c>
      <c r="L408" s="2" t="s">
        <v>4507</v>
      </c>
      <c r="M408" t="s">
        <v>4508</v>
      </c>
      <c r="N408" t="s">
        <v>4509</v>
      </c>
      <c r="O408">
        <v>20</v>
      </c>
      <c r="P408" s="2" t="s">
        <v>3069</v>
      </c>
      <c r="Q408" t="s">
        <v>3070</v>
      </c>
      <c r="R408" s="2" t="s">
        <v>3071</v>
      </c>
      <c r="S408" s="2" t="s">
        <v>3038</v>
      </c>
      <c r="T408">
        <v>50400</v>
      </c>
      <c r="U408">
        <v>1</v>
      </c>
      <c r="V408">
        <v>0</v>
      </c>
      <c r="W408" t="s">
        <v>4510</v>
      </c>
      <c r="Y408" s="3">
        <v>45935.660683564798</v>
      </c>
      <c r="AA408" t="s">
        <v>3039</v>
      </c>
      <c r="AB408" s="21">
        <v>9106027580</v>
      </c>
      <c r="AC408" s="19" t="str">
        <f>VLOOKUP($B408,Data!$A:$AK,34,0)</f>
        <v>9106027580-00009468</v>
      </c>
      <c r="AD408" s="19">
        <v>9468</v>
      </c>
      <c r="AE408" s="19" t="str">
        <f t="shared" si="12"/>
        <v>00009468</v>
      </c>
      <c r="AF408" s="19" t="str">
        <f>VLOOKUP(AC408,Data!$B:$AK,4,0)</f>
        <v>05/10/2025</v>
      </c>
      <c r="AG408" s="19" t="str">
        <f>VLOOKUP(AC408,Data!B:N,13,0)</f>
        <v>0104918404-071</v>
      </c>
      <c r="AH408" s="19" t="str">
        <f>IF(AG408="0104918404","WIN"&amp;L408,VLOOKUP(AG408,'mã win'!E:J,6,0))</f>
        <v>WIN-071</v>
      </c>
      <c r="AI408" s="19" t="str">
        <f>VLOOKUP(AG408,'mã win'!E:F,2,0)</f>
        <v>N</v>
      </c>
      <c r="AJ408" s="19" t="str">
        <f>VLOOKUP(Q408,'mã sp'!A:B,2,0)</f>
        <v>GSG250</v>
      </c>
      <c r="AK408" t="str">
        <f>VLOOKUP(AC408,Data!B:G,6,0)</f>
        <v>K25TTM</v>
      </c>
      <c r="AL408" t="str">
        <f t="shared" si="13"/>
        <v>2ABE WM+ BDH TĐ 80, TBĐ 35 Thôn An Lương</v>
      </c>
    </row>
    <row r="409" spans="1:38" x14ac:dyDescent="0.25">
      <c r="A409">
        <v>16620</v>
      </c>
      <c r="B409" s="2">
        <v>9106027610</v>
      </c>
      <c r="C409" s="3">
        <v>45935</v>
      </c>
      <c r="D409" s="3">
        <v>45940</v>
      </c>
      <c r="E409" s="4">
        <v>45935.6646871181</v>
      </c>
      <c r="F409" s="2" t="s">
        <v>5237</v>
      </c>
      <c r="G409" s="3"/>
      <c r="H409" t="s">
        <v>3031</v>
      </c>
      <c r="I409" s="2" t="s">
        <v>3032</v>
      </c>
      <c r="J409" t="s">
        <v>3033</v>
      </c>
      <c r="K409" t="s">
        <v>3034</v>
      </c>
      <c r="L409" s="2" t="s">
        <v>3155</v>
      </c>
      <c r="M409" t="s">
        <v>3156</v>
      </c>
      <c r="N409" t="s">
        <v>3157</v>
      </c>
      <c r="O409">
        <v>10</v>
      </c>
      <c r="P409" s="2" t="s">
        <v>3035</v>
      </c>
      <c r="Q409" t="s">
        <v>4834</v>
      </c>
      <c r="R409" s="2" t="s">
        <v>3037</v>
      </c>
      <c r="S409" s="2" t="s">
        <v>3038</v>
      </c>
      <c r="T409">
        <v>111058</v>
      </c>
      <c r="U409">
        <v>2</v>
      </c>
      <c r="V409">
        <v>0</v>
      </c>
      <c r="W409" t="s">
        <v>3156</v>
      </c>
      <c r="Y409" s="3">
        <v>45935.664685914402</v>
      </c>
      <c r="AA409" t="s">
        <v>3039</v>
      </c>
      <c r="AB409" s="21">
        <v>9106027610</v>
      </c>
      <c r="AC409" s="19" t="str">
        <f>VLOOKUP($B409,Data!$A:$AK,34,0)</f>
        <v>9106027610-00037043</v>
      </c>
      <c r="AD409" s="19">
        <v>37043</v>
      </c>
      <c r="AE409" s="19" t="str">
        <f t="shared" si="12"/>
        <v>00037043</v>
      </c>
      <c r="AF409" s="19" t="str">
        <f>VLOOKUP(AC409,Data!$B:$AK,4,0)</f>
        <v>05/10/2025</v>
      </c>
      <c r="AG409" s="19" t="str">
        <f>VLOOKUP(AC409,Data!B:N,13,0)</f>
        <v>0104918404-058</v>
      </c>
      <c r="AH409" s="19" t="str">
        <f>IF(AG409="0104918404","WIN"&amp;L409,VLOOKUP(AG409,'mã win'!E:J,6,0))</f>
        <v>WIN-058</v>
      </c>
      <c r="AI409" s="19" t="str">
        <f>VLOOKUP(AG409,'mã win'!E:F,2,0)</f>
        <v>B</v>
      </c>
      <c r="AJ409" s="19" t="str">
        <f>VLOOKUP(Q409,'mã sp'!A:B,2,0)</f>
        <v>GM500</v>
      </c>
      <c r="AK409" t="str">
        <f>VLOOKUP(AC409,Data!B:G,6,0)</f>
        <v>K25TTM</v>
      </c>
      <c r="AL409" t="str">
        <f t="shared" si="13"/>
        <v>2AWQ WM+ NAN Trung Tâm, Nghi Ân</v>
      </c>
    </row>
    <row r="410" spans="1:38" x14ac:dyDescent="0.25">
      <c r="A410">
        <v>16621</v>
      </c>
      <c r="B410" s="2">
        <v>9106027555</v>
      </c>
      <c r="C410" s="3">
        <v>45935</v>
      </c>
      <c r="D410" s="3">
        <v>45935</v>
      </c>
      <c r="E410" s="4">
        <v>45935.6676407755</v>
      </c>
      <c r="F410" s="2" t="s">
        <v>5238</v>
      </c>
      <c r="G410" s="3"/>
      <c r="H410" t="s">
        <v>3031</v>
      </c>
      <c r="I410" s="2" t="s">
        <v>3032</v>
      </c>
      <c r="J410" t="s">
        <v>3033</v>
      </c>
      <c r="K410" t="s">
        <v>3034</v>
      </c>
      <c r="L410" s="2" t="s">
        <v>4588</v>
      </c>
      <c r="M410" t="s">
        <v>4589</v>
      </c>
      <c r="N410" t="s">
        <v>4590</v>
      </c>
      <c r="O410">
        <v>10</v>
      </c>
      <c r="P410" s="2" t="s">
        <v>3072</v>
      </c>
      <c r="Q410" t="s">
        <v>3073</v>
      </c>
      <c r="R410" s="2" t="s">
        <v>3074</v>
      </c>
      <c r="S410" s="2" t="s">
        <v>3038</v>
      </c>
      <c r="T410">
        <v>49500</v>
      </c>
      <c r="U410">
        <v>1</v>
      </c>
      <c r="V410">
        <v>0</v>
      </c>
      <c r="W410" t="s">
        <v>4589</v>
      </c>
      <c r="Y410" s="3">
        <v>45935.667639699102</v>
      </c>
      <c r="Z410" t="s">
        <v>5239</v>
      </c>
      <c r="AA410" t="s">
        <v>3039</v>
      </c>
      <c r="AB410" s="21">
        <v>9106027555</v>
      </c>
      <c r="AC410" s="19" t="str">
        <f>VLOOKUP($B410,Data!$A:$AK,34,0)</f>
        <v>9106027555-00033181</v>
      </c>
      <c r="AD410" s="19">
        <v>33181</v>
      </c>
      <c r="AE410" s="19" t="str">
        <f t="shared" si="12"/>
        <v>00033181</v>
      </c>
      <c r="AF410" s="19" t="str">
        <f>VLOOKUP(AC410,Data!$B:$AK,4,0)</f>
        <v>05/10/2025</v>
      </c>
      <c r="AG410" s="19" t="str">
        <f>VLOOKUP(AC410,Data!B:N,13,0)</f>
        <v>0104918404-020</v>
      </c>
      <c r="AH410" s="19" t="str">
        <f>IF(AG410="0104918404","WIN"&amp;L410,VLOOKUP(AG410,'mã win'!E:J,6,0))</f>
        <v>WIN-020</v>
      </c>
      <c r="AI410" s="19" t="str">
        <f>VLOOKUP(AG410,'mã win'!E:F,2,0)</f>
        <v>B</v>
      </c>
      <c r="AJ410" s="19" t="str">
        <f>VLOOKUP(Q410,'mã sp'!A:B,2,0)</f>
        <v>GL250</v>
      </c>
      <c r="AK410" t="str">
        <f>VLOOKUP(AC410,Data!B:G,6,0)</f>
        <v>K25TTM</v>
      </c>
      <c r="AL410" t="str">
        <f t="shared" si="13"/>
        <v>6137 WM+ THA Nam Sơn, Đông Sơn</v>
      </c>
    </row>
    <row r="411" spans="1:38" x14ac:dyDescent="0.25">
      <c r="A411">
        <v>16622</v>
      </c>
      <c r="B411" s="2">
        <v>9106027555</v>
      </c>
      <c r="C411" s="3">
        <v>45935</v>
      </c>
      <c r="D411" s="3">
        <v>45935</v>
      </c>
      <c r="E411" s="4">
        <v>45935.6676407755</v>
      </c>
      <c r="F411" s="2" t="s">
        <v>5238</v>
      </c>
      <c r="G411" s="3"/>
      <c r="H411" t="s">
        <v>3031</v>
      </c>
      <c r="I411" s="2" t="s">
        <v>3032</v>
      </c>
      <c r="J411" t="s">
        <v>3033</v>
      </c>
      <c r="K411" t="s">
        <v>3034</v>
      </c>
      <c r="L411" s="2" t="s">
        <v>4588</v>
      </c>
      <c r="M411" t="s">
        <v>4589</v>
      </c>
      <c r="N411" t="s">
        <v>4590</v>
      </c>
      <c r="O411">
        <v>20</v>
      </c>
      <c r="P411" s="2" t="s">
        <v>3050</v>
      </c>
      <c r="Q411" t="s">
        <v>3051</v>
      </c>
      <c r="R411" s="2" t="s">
        <v>3052</v>
      </c>
      <c r="S411" s="2" t="s">
        <v>3038</v>
      </c>
      <c r="T411">
        <v>45588</v>
      </c>
      <c r="U411">
        <v>1</v>
      </c>
      <c r="V411">
        <v>0</v>
      </c>
      <c r="W411" t="s">
        <v>4589</v>
      </c>
      <c r="Y411" s="3">
        <v>45935.667639699102</v>
      </c>
      <c r="Z411" t="s">
        <v>5239</v>
      </c>
      <c r="AA411" t="s">
        <v>3039</v>
      </c>
      <c r="AB411" s="21">
        <v>9106027555</v>
      </c>
      <c r="AC411" s="19" t="str">
        <f>VLOOKUP($B411,Data!$A:$AK,34,0)</f>
        <v>9106027555-00033181</v>
      </c>
      <c r="AD411" s="19">
        <v>33181</v>
      </c>
      <c r="AE411" s="19" t="str">
        <f t="shared" si="12"/>
        <v>00033181</v>
      </c>
      <c r="AF411" s="19" t="str">
        <f>VLOOKUP(AC411,Data!$B:$AK,4,0)</f>
        <v>05/10/2025</v>
      </c>
      <c r="AG411" s="19" t="str">
        <f>VLOOKUP(AC411,Data!B:N,13,0)</f>
        <v>0104918404-020</v>
      </c>
      <c r="AH411" s="19" t="str">
        <f>IF(AG411="0104918404","WIN"&amp;L411,VLOOKUP(AG411,'mã win'!E:J,6,0))</f>
        <v>WIN-020</v>
      </c>
      <c r="AI411" s="19" t="str">
        <f>VLOOKUP(AG411,'mã win'!E:F,2,0)</f>
        <v>B</v>
      </c>
      <c r="AJ411" s="19" t="str">
        <f>VLOOKUP(Q411,'mã sp'!A:B,2,0)</f>
        <v>TH200</v>
      </c>
      <c r="AK411" t="str">
        <f>VLOOKUP(AC411,Data!B:G,6,0)</f>
        <v>K25TTM</v>
      </c>
      <c r="AL411" t="str">
        <f t="shared" si="13"/>
        <v>6137 WM+ THA Nam Sơn, Đông Sơn</v>
      </c>
    </row>
    <row r="412" spans="1:38" x14ac:dyDescent="0.25">
      <c r="A412">
        <v>16623</v>
      </c>
      <c r="B412" s="2">
        <v>9106027644</v>
      </c>
      <c r="C412" s="3">
        <v>45935</v>
      </c>
      <c r="D412" s="3">
        <v>45940</v>
      </c>
      <c r="E412" s="4">
        <v>45935.673071064797</v>
      </c>
      <c r="F412" s="2" t="s">
        <v>5240</v>
      </c>
      <c r="G412" s="3"/>
      <c r="H412" t="s">
        <v>3031</v>
      </c>
      <c r="I412" s="2" t="s">
        <v>3032</v>
      </c>
      <c r="J412" t="s">
        <v>3033</v>
      </c>
      <c r="K412" t="s">
        <v>3034</v>
      </c>
      <c r="L412" s="2" t="s">
        <v>5241</v>
      </c>
      <c r="M412" t="s">
        <v>5242</v>
      </c>
      <c r="N412" t="s">
        <v>5243</v>
      </c>
      <c r="O412">
        <v>10</v>
      </c>
      <c r="P412" s="2" t="s">
        <v>3063</v>
      </c>
      <c r="Q412" t="s">
        <v>4891</v>
      </c>
      <c r="R412" s="2" t="s">
        <v>3065</v>
      </c>
      <c r="S412" s="2" t="s">
        <v>3038</v>
      </c>
      <c r="T412">
        <v>73431</v>
      </c>
      <c r="U412">
        <v>1</v>
      </c>
      <c r="V412">
        <v>0</v>
      </c>
      <c r="W412" t="s">
        <v>5242</v>
      </c>
      <c r="Y412" s="3">
        <v>45935.673069907403</v>
      </c>
      <c r="AA412" t="s">
        <v>3039</v>
      </c>
      <c r="AB412" s="21">
        <v>9106027644</v>
      </c>
      <c r="AC412" s="19" t="str">
        <f>VLOOKUP($B412,Data!$A:$AK,34,0)</f>
        <v>9106027644-00158274</v>
      </c>
      <c r="AD412" s="19">
        <v>158274</v>
      </c>
      <c r="AE412" s="19" t="str">
        <f t="shared" si="12"/>
        <v>00158274</v>
      </c>
      <c r="AF412" s="19" t="str">
        <f>VLOOKUP(AC412,Data!$B:$AK,4,0)</f>
        <v>05/10/2025</v>
      </c>
      <c r="AG412" s="19" t="str">
        <f>VLOOKUP(AC412,Data!B:N,13,0)</f>
        <v>0104918404</v>
      </c>
      <c r="AH412" s="19" t="str">
        <f>IF(AG412="0104918404","WIN"&amp;L412,VLOOKUP(AG412,'mã win'!E:J,6,0))</f>
        <v>WIN2AR9</v>
      </c>
      <c r="AI412" s="19" t="str">
        <f>VLOOKUP(AG412,'mã win'!E:F,2,0)</f>
        <v>N</v>
      </c>
      <c r="AJ412" s="19" t="str">
        <f>VLOOKUP(Q412,'mã sp'!A:B,2,0)</f>
        <v>CGM300</v>
      </c>
      <c r="AK412" t="str">
        <f>VLOOKUP(AC412,Data!B:G,6,0)</f>
        <v>K25TTM</v>
      </c>
      <c r="AL412" t="str">
        <f t="shared" si="13"/>
        <v>2AR9 WM+ HCM A1-0.06 Golden River</v>
      </c>
    </row>
    <row r="413" spans="1:38" x14ac:dyDescent="0.25">
      <c r="A413">
        <v>16624</v>
      </c>
      <c r="B413" s="2">
        <v>9106027644</v>
      </c>
      <c r="C413" s="3">
        <v>45935</v>
      </c>
      <c r="D413" s="3">
        <v>45940</v>
      </c>
      <c r="E413" s="4">
        <v>45935.673071064797</v>
      </c>
      <c r="F413" s="2" t="s">
        <v>5240</v>
      </c>
      <c r="G413" s="3"/>
      <c r="H413" t="s">
        <v>3031</v>
      </c>
      <c r="I413" s="2" t="s">
        <v>3032</v>
      </c>
      <c r="J413" t="s">
        <v>3033</v>
      </c>
      <c r="K413" t="s">
        <v>3034</v>
      </c>
      <c r="L413" s="2" t="s">
        <v>5241</v>
      </c>
      <c r="M413" t="s">
        <v>5242</v>
      </c>
      <c r="N413" t="s">
        <v>5243</v>
      </c>
      <c r="O413">
        <v>20</v>
      </c>
      <c r="P413" s="2" t="s">
        <v>3043</v>
      </c>
      <c r="Q413" t="s">
        <v>3044</v>
      </c>
      <c r="R413" s="2" t="s">
        <v>3045</v>
      </c>
      <c r="S413" s="2" t="s">
        <v>3038</v>
      </c>
      <c r="T413">
        <v>41150</v>
      </c>
      <c r="U413">
        <v>2</v>
      </c>
      <c r="V413">
        <v>0</v>
      </c>
      <c r="W413" t="s">
        <v>5242</v>
      </c>
      <c r="Y413" s="3">
        <v>45935.673069907403</v>
      </c>
      <c r="AA413" t="s">
        <v>3039</v>
      </c>
      <c r="AB413" s="21">
        <v>9106027644</v>
      </c>
      <c r="AC413" s="19" t="str">
        <f>VLOOKUP($B413,Data!$A:$AK,34,0)</f>
        <v>9106027644-00158274</v>
      </c>
      <c r="AD413" s="19">
        <v>158274</v>
      </c>
      <c r="AE413" s="19" t="str">
        <f t="shared" si="12"/>
        <v>00158274</v>
      </c>
      <c r="AF413" s="19" t="str">
        <f>VLOOKUP(AC413,Data!$B:$AK,4,0)</f>
        <v>05/10/2025</v>
      </c>
      <c r="AG413" s="19" t="str">
        <f>VLOOKUP(AC413,Data!B:N,13,0)</f>
        <v>0104918404</v>
      </c>
      <c r="AH413" s="19" t="str">
        <f>IF(AG413="0104918404","WIN"&amp;L413,VLOOKUP(AG413,'mã win'!E:J,6,0))</f>
        <v>WIN2AR9</v>
      </c>
      <c r="AI413" s="19" t="str">
        <f>VLOOKUP(AG413,'mã win'!E:F,2,0)</f>
        <v>N</v>
      </c>
      <c r="AJ413" s="19" t="str">
        <f>VLOOKUP(Q413,'mã sp'!A:B,2,0)</f>
        <v>GTLX250G</v>
      </c>
      <c r="AK413" t="str">
        <f>VLOOKUP(AC413,Data!B:G,6,0)</f>
        <v>K25TTM</v>
      </c>
      <c r="AL413" t="str">
        <f t="shared" si="13"/>
        <v>2AR9 WM+ HCM A1-0.06 Golden River</v>
      </c>
    </row>
    <row r="414" spans="1:38" x14ac:dyDescent="0.25">
      <c r="A414">
        <v>16625</v>
      </c>
      <c r="B414" s="2">
        <v>9106027644</v>
      </c>
      <c r="C414" s="3">
        <v>45935</v>
      </c>
      <c r="D414" s="3">
        <v>45940</v>
      </c>
      <c r="E414" s="4">
        <v>45935.673071064797</v>
      </c>
      <c r="F414" s="2" t="s">
        <v>5240</v>
      </c>
      <c r="G414" s="3"/>
      <c r="H414" t="s">
        <v>3031</v>
      </c>
      <c r="I414" s="2" t="s">
        <v>3032</v>
      </c>
      <c r="J414" t="s">
        <v>3033</v>
      </c>
      <c r="K414" t="s">
        <v>3034</v>
      </c>
      <c r="L414" s="2" t="s">
        <v>5241</v>
      </c>
      <c r="M414" t="s">
        <v>5242</v>
      </c>
      <c r="N414" t="s">
        <v>5243</v>
      </c>
      <c r="O414">
        <v>30</v>
      </c>
      <c r="P414" s="2" t="s">
        <v>3072</v>
      </c>
      <c r="Q414" t="s">
        <v>3073</v>
      </c>
      <c r="R414" s="2" t="s">
        <v>3074</v>
      </c>
      <c r="S414" s="2" t="s">
        <v>3038</v>
      </c>
      <c r="T414">
        <v>49500</v>
      </c>
      <c r="U414">
        <v>3</v>
      </c>
      <c r="V414">
        <v>0</v>
      </c>
      <c r="W414" t="s">
        <v>5242</v>
      </c>
      <c r="Y414" s="3">
        <v>45935.673069907403</v>
      </c>
      <c r="AA414" t="s">
        <v>3039</v>
      </c>
      <c r="AB414" s="21">
        <v>9106027644</v>
      </c>
      <c r="AC414" s="19" t="str">
        <f>VLOOKUP($B414,Data!$A:$AK,34,0)</f>
        <v>9106027644-00158274</v>
      </c>
      <c r="AD414" s="19">
        <v>158274</v>
      </c>
      <c r="AE414" s="19" t="str">
        <f t="shared" si="12"/>
        <v>00158274</v>
      </c>
      <c r="AF414" s="19" t="str">
        <f>VLOOKUP(AC414,Data!$B:$AK,4,0)</f>
        <v>05/10/2025</v>
      </c>
      <c r="AG414" s="19" t="str">
        <f>VLOOKUP(AC414,Data!B:N,13,0)</f>
        <v>0104918404</v>
      </c>
      <c r="AH414" s="19" t="str">
        <f>IF(AG414="0104918404","WIN"&amp;L414,VLOOKUP(AG414,'mã win'!E:J,6,0))</f>
        <v>WIN2AR9</v>
      </c>
      <c r="AI414" s="19" t="str">
        <f>VLOOKUP(AG414,'mã win'!E:F,2,0)</f>
        <v>N</v>
      </c>
      <c r="AJ414" s="19" t="str">
        <f>VLOOKUP(Q414,'mã sp'!A:B,2,0)</f>
        <v>GL250</v>
      </c>
      <c r="AK414" t="str">
        <f>VLOOKUP(AC414,Data!B:G,6,0)</f>
        <v>K25TTM</v>
      </c>
      <c r="AL414" t="str">
        <f t="shared" si="13"/>
        <v>2AR9 WM+ HCM A1-0.06 Golden River</v>
      </c>
    </row>
    <row r="415" spans="1:38" x14ac:dyDescent="0.25">
      <c r="A415">
        <v>16626</v>
      </c>
      <c r="B415" s="2">
        <v>9106027644</v>
      </c>
      <c r="C415" s="3">
        <v>45935</v>
      </c>
      <c r="D415" s="3">
        <v>45940</v>
      </c>
      <c r="E415" s="4">
        <v>45935.673071064797</v>
      </c>
      <c r="F415" s="2" t="s">
        <v>5240</v>
      </c>
      <c r="G415" s="3"/>
      <c r="H415" t="s">
        <v>3031</v>
      </c>
      <c r="I415" s="2" t="s">
        <v>3032</v>
      </c>
      <c r="J415" t="s">
        <v>3033</v>
      </c>
      <c r="K415" t="s">
        <v>3034</v>
      </c>
      <c r="L415" s="2" t="s">
        <v>5241</v>
      </c>
      <c r="M415" t="s">
        <v>5242</v>
      </c>
      <c r="N415" t="s">
        <v>5243</v>
      </c>
      <c r="O415">
        <v>40</v>
      </c>
      <c r="P415" s="2" t="s">
        <v>3050</v>
      </c>
      <c r="Q415" t="s">
        <v>3051</v>
      </c>
      <c r="R415" s="2" t="s">
        <v>3052</v>
      </c>
      <c r="S415" s="2" t="s">
        <v>3038</v>
      </c>
      <c r="T415">
        <v>45588</v>
      </c>
      <c r="U415">
        <v>4</v>
      </c>
      <c r="V415">
        <v>0</v>
      </c>
      <c r="W415" t="s">
        <v>5242</v>
      </c>
      <c r="Y415" s="3">
        <v>45935.673069907403</v>
      </c>
      <c r="AA415" t="s">
        <v>3039</v>
      </c>
      <c r="AB415" s="21">
        <v>9106027644</v>
      </c>
      <c r="AC415" s="19" t="str">
        <f>VLOOKUP($B415,Data!$A:$AK,34,0)</f>
        <v>9106027644-00158274</v>
      </c>
      <c r="AD415" s="19">
        <v>158274</v>
      </c>
      <c r="AE415" s="19" t="str">
        <f t="shared" si="12"/>
        <v>00158274</v>
      </c>
      <c r="AF415" s="19" t="str">
        <f>VLOOKUP(AC415,Data!$B:$AK,4,0)</f>
        <v>05/10/2025</v>
      </c>
      <c r="AG415" s="19" t="str">
        <f>VLOOKUP(AC415,Data!B:N,13,0)</f>
        <v>0104918404</v>
      </c>
      <c r="AH415" s="19" t="str">
        <f>IF(AG415="0104918404","WIN"&amp;L415,VLOOKUP(AG415,'mã win'!E:J,6,0))</f>
        <v>WIN2AR9</v>
      </c>
      <c r="AI415" s="19" t="str">
        <f>VLOOKUP(AG415,'mã win'!E:F,2,0)</f>
        <v>N</v>
      </c>
      <c r="AJ415" s="19" t="str">
        <f>VLOOKUP(Q415,'mã sp'!A:B,2,0)</f>
        <v>TH200</v>
      </c>
      <c r="AK415" t="str">
        <f>VLOOKUP(AC415,Data!B:G,6,0)</f>
        <v>K25TTM</v>
      </c>
      <c r="AL415" t="str">
        <f t="shared" si="13"/>
        <v>2AR9 WM+ HCM A1-0.06 Golden River</v>
      </c>
    </row>
    <row r="416" spans="1:38" x14ac:dyDescent="0.25">
      <c r="A416">
        <v>16627</v>
      </c>
      <c r="B416" s="2">
        <v>9106027644</v>
      </c>
      <c r="C416" s="3">
        <v>45935</v>
      </c>
      <c r="D416" s="3">
        <v>45940</v>
      </c>
      <c r="E416" s="4">
        <v>45935.673071064797</v>
      </c>
      <c r="F416" s="2" t="s">
        <v>5240</v>
      </c>
      <c r="G416" s="3"/>
      <c r="H416" t="s">
        <v>3031</v>
      </c>
      <c r="I416" s="2" t="s">
        <v>3032</v>
      </c>
      <c r="J416" t="s">
        <v>3033</v>
      </c>
      <c r="K416" t="s">
        <v>3034</v>
      </c>
      <c r="L416" s="2" t="s">
        <v>5241</v>
      </c>
      <c r="M416" t="s">
        <v>5242</v>
      </c>
      <c r="N416" t="s">
        <v>5243</v>
      </c>
      <c r="O416">
        <v>50</v>
      </c>
      <c r="P416" s="2" t="s">
        <v>3054</v>
      </c>
      <c r="Q416" t="s">
        <v>3055</v>
      </c>
      <c r="R416" s="2" t="s">
        <v>3056</v>
      </c>
      <c r="S416" s="2" t="s">
        <v>3038</v>
      </c>
      <c r="T416">
        <v>46000</v>
      </c>
      <c r="U416">
        <v>6</v>
      </c>
      <c r="V416">
        <v>0</v>
      </c>
      <c r="W416" t="s">
        <v>5242</v>
      </c>
      <c r="Y416" s="3">
        <v>45935.673069907403</v>
      </c>
      <c r="AA416" t="s">
        <v>3039</v>
      </c>
      <c r="AB416" s="21">
        <v>9106027644</v>
      </c>
      <c r="AC416" s="19" t="str">
        <f>VLOOKUP($B416,Data!$A:$AK,34,0)</f>
        <v>9106027644-00158274</v>
      </c>
      <c r="AD416" s="19">
        <v>158274</v>
      </c>
      <c r="AE416" s="19" t="str">
        <f t="shared" si="12"/>
        <v>00158274</v>
      </c>
      <c r="AF416" s="19" t="str">
        <f>VLOOKUP(AC416,Data!$B:$AK,4,0)</f>
        <v>05/10/2025</v>
      </c>
      <c r="AG416" s="19" t="str">
        <f>VLOOKUP(AC416,Data!B:N,13,0)</f>
        <v>0104918404</v>
      </c>
      <c r="AH416" s="19" t="str">
        <f>IF(AG416="0104918404","WIN"&amp;L416,VLOOKUP(AG416,'mã win'!E:J,6,0))</f>
        <v>WIN2AR9</v>
      </c>
      <c r="AI416" s="19" t="str">
        <f>VLOOKUP(AG416,'mã win'!E:F,2,0)</f>
        <v>N</v>
      </c>
      <c r="AJ416" s="19" t="str">
        <f>VLOOKUP(Q416,'mã sp'!A:B,2,0)</f>
        <v>MNH250</v>
      </c>
      <c r="AK416" t="str">
        <f>VLOOKUP(AC416,Data!B:G,6,0)</f>
        <v>K25TTM</v>
      </c>
      <c r="AL416" t="str">
        <f t="shared" si="13"/>
        <v>2AR9 WM+ HCM A1-0.06 Golden River</v>
      </c>
    </row>
    <row r="417" spans="1:38" x14ac:dyDescent="0.25">
      <c r="A417">
        <v>16628</v>
      </c>
      <c r="B417" s="2">
        <v>9106027644</v>
      </c>
      <c r="C417" s="3">
        <v>45935</v>
      </c>
      <c r="D417" s="3">
        <v>45940</v>
      </c>
      <c r="E417" s="4">
        <v>45935.673071064797</v>
      </c>
      <c r="F417" s="2" t="s">
        <v>5240</v>
      </c>
      <c r="G417" s="3"/>
      <c r="H417" t="s">
        <v>3031</v>
      </c>
      <c r="I417" s="2" t="s">
        <v>3032</v>
      </c>
      <c r="J417" t="s">
        <v>3033</v>
      </c>
      <c r="K417" t="s">
        <v>3034</v>
      </c>
      <c r="L417" s="2" t="s">
        <v>5241</v>
      </c>
      <c r="M417" t="s">
        <v>5242</v>
      </c>
      <c r="N417" t="s">
        <v>5243</v>
      </c>
      <c r="O417">
        <v>60</v>
      </c>
      <c r="P417" s="2" t="s">
        <v>3047</v>
      </c>
      <c r="Q417" t="s">
        <v>3048</v>
      </c>
      <c r="R417" s="2" t="s">
        <v>3049</v>
      </c>
      <c r="S417" s="2" t="s">
        <v>3038</v>
      </c>
      <c r="T417">
        <v>60885</v>
      </c>
      <c r="U417">
        <v>4</v>
      </c>
      <c r="V417">
        <v>0</v>
      </c>
      <c r="W417" t="s">
        <v>5242</v>
      </c>
      <c r="Y417" s="3">
        <v>45935.673069907403</v>
      </c>
      <c r="AA417" t="s">
        <v>3039</v>
      </c>
      <c r="AB417" s="21">
        <v>9106027644</v>
      </c>
      <c r="AC417" s="19" t="str">
        <f>VLOOKUP($B417,Data!$A:$AK,34,0)</f>
        <v>9106027644-00158274</v>
      </c>
      <c r="AD417" s="19">
        <v>158274</v>
      </c>
      <c r="AE417" s="19" t="str">
        <f t="shared" si="12"/>
        <v>00158274</v>
      </c>
      <c r="AF417" s="19" t="str">
        <f>VLOOKUP(AC417,Data!$B:$AK,4,0)</f>
        <v>05/10/2025</v>
      </c>
      <c r="AG417" s="19" t="str">
        <f>VLOOKUP(AC417,Data!B:N,13,0)</f>
        <v>0104918404</v>
      </c>
      <c r="AH417" s="19" t="str">
        <f>IF(AG417="0104918404","WIN"&amp;L417,VLOOKUP(AG417,'mã win'!E:J,6,0))</f>
        <v>WIN2AR9</v>
      </c>
      <c r="AI417" s="19" t="str">
        <f>VLOOKUP(AG417,'mã win'!E:F,2,0)</f>
        <v>N</v>
      </c>
      <c r="AJ417" s="19" t="str">
        <f>VLOOKUP(Q417,'mã sp'!A:B,2,0)</f>
        <v>CC300</v>
      </c>
      <c r="AK417" t="str">
        <f>VLOOKUP(AC417,Data!B:G,6,0)</f>
        <v>K25TTM</v>
      </c>
      <c r="AL417" t="str">
        <f t="shared" si="13"/>
        <v>2AR9 WM+ HCM A1-0.06 Golden River</v>
      </c>
    </row>
    <row r="418" spans="1:38" x14ac:dyDescent="0.25">
      <c r="A418">
        <v>16629</v>
      </c>
      <c r="B418" s="2">
        <v>9106027644</v>
      </c>
      <c r="C418" s="3">
        <v>45935</v>
      </c>
      <c r="D418" s="3">
        <v>45940</v>
      </c>
      <c r="E418" s="4">
        <v>45935.673071064797</v>
      </c>
      <c r="F418" s="2" t="s">
        <v>5240</v>
      </c>
      <c r="G418" s="3"/>
      <c r="H418" t="s">
        <v>3031</v>
      </c>
      <c r="I418" s="2" t="s">
        <v>3032</v>
      </c>
      <c r="J418" t="s">
        <v>3033</v>
      </c>
      <c r="K418" t="s">
        <v>3034</v>
      </c>
      <c r="L418" s="2" t="s">
        <v>5241</v>
      </c>
      <c r="M418" t="s">
        <v>5242</v>
      </c>
      <c r="N418" t="s">
        <v>5243</v>
      </c>
      <c r="O418">
        <v>70</v>
      </c>
      <c r="P418" s="2" t="s">
        <v>3080</v>
      </c>
      <c r="Q418" t="s">
        <v>3081</v>
      </c>
      <c r="R418" s="2" t="s">
        <v>3082</v>
      </c>
      <c r="S418" s="2" t="s">
        <v>3038</v>
      </c>
      <c r="T418">
        <v>70950</v>
      </c>
      <c r="U418">
        <v>5</v>
      </c>
      <c r="V418">
        <v>0</v>
      </c>
      <c r="W418" t="s">
        <v>5242</v>
      </c>
      <c r="Y418" s="3">
        <v>45935.673069907403</v>
      </c>
      <c r="AA418" t="s">
        <v>3039</v>
      </c>
      <c r="AB418" s="21">
        <v>9106027644</v>
      </c>
      <c r="AC418" s="19" t="str">
        <f>VLOOKUP($B418,Data!$A:$AK,34,0)</f>
        <v>9106027644-00158274</v>
      </c>
      <c r="AD418" s="19">
        <v>158274</v>
      </c>
      <c r="AE418" s="19" t="str">
        <f t="shared" si="12"/>
        <v>00158274</v>
      </c>
      <c r="AF418" s="19" t="str">
        <f>VLOOKUP(AC418,Data!$B:$AK,4,0)</f>
        <v>05/10/2025</v>
      </c>
      <c r="AG418" s="19" t="str">
        <f>VLOOKUP(AC418,Data!B:N,13,0)</f>
        <v>0104918404</v>
      </c>
      <c r="AH418" s="19" t="str">
        <f>IF(AG418="0104918404","WIN"&amp;L418,VLOOKUP(AG418,'mã win'!E:J,6,0))</f>
        <v>WIN2AR9</v>
      </c>
      <c r="AI418" s="19" t="str">
        <f>VLOOKUP(AG418,'mã win'!E:F,2,0)</f>
        <v>N</v>
      </c>
      <c r="AJ418" s="19" t="str">
        <f>VLOOKUP(Q418,'mã sp'!A:B,2,0)</f>
        <v>CN300</v>
      </c>
      <c r="AK418" t="str">
        <f>VLOOKUP(AC418,Data!B:G,6,0)</f>
        <v>K25TTM</v>
      </c>
      <c r="AL418" t="str">
        <f t="shared" si="13"/>
        <v>2AR9 WM+ HCM A1-0.06 Golden River</v>
      </c>
    </row>
    <row r="419" spans="1:38" x14ac:dyDescent="0.25">
      <c r="A419">
        <v>16630</v>
      </c>
      <c r="B419" s="2">
        <v>9106027644</v>
      </c>
      <c r="C419" s="3">
        <v>45935</v>
      </c>
      <c r="D419" s="3">
        <v>45940</v>
      </c>
      <c r="E419" s="4">
        <v>45935.673071064797</v>
      </c>
      <c r="F419" s="2" t="s">
        <v>5240</v>
      </c>
      <c r="G419" s="3"/>
      <c r="H419" t="s">
        <v>3031</v>
      </c>
      <c r="I419" s="2" t="s">
        <v>3032</v>
      </c>
      <c r="J419" t="s">
        <v>3033</v>
      </c>
      <c r="K419" t="s">
        <v>3034</v>
      </c>
      <c r="L419" s="2" t="s">
        <v>5241</v>
      </c>
      <c r="M419" t="s">
        <v>5242</v>
      </c>
      <c r="N419" t="s">
        <v>5243</v>
      </c>
      <c r="O419">
        <v>80</v>
      </c>
      <c r="P419" s="2" t="s">
        <v>3083</v>
      </c>
      <c r="Q419" t="s">
        <v>3084</v>
      </c>
      <c r="R419" s="2" t="s">
        <v>3085</v>
      </c>
      <c r="S419" s="2" t="s">
        <v>3038</v>
      </c>
      <c r="T419">
        <v>111606</v>
      </c>
      <c r="U419">
        <v>4</v>
      </c>
      <c r="V419">
        <v>0</v>
      </c>
      <c r="W419" t="s">
        <v>5242</v>
      </c>
      <c r="Y419" s="3">
        <v>45935.673069907403</v>
      </c>
      <c r="AA419" t="s">
        <v>3039</v>
      </c>
      <c r="AB419" s="21">
        <v>9106027644</v>
      </c>
      <c r="AC419" s="19" t="str">
        <f>VLOOKUP($B419,Data!$A:$AK,34,0)</f>
        <v>9106027644-00158274</v>
      </c>
      <c r="AD419" s="19">
        <v>158274</v>
      </c>
      <c r="AE419" s="19" t="str">
        <f t="shared" si="12"/>
        <v>00158274</v>
      </c>
      <c r="AF419" s="19" t="str">
        <f>VLOOKUP(AC419,Data!$B:$AK,4,0)</f>
        <v>05/10/2025</v>
      </c>
      <c r="AG419" s="19" t="str">
        <f>VLOOKUP(AC419,Data!B:N,13,0)</f>
        <v>0104918404</v>
      </c>
      <c r="AH419" s="19" t="str">
        <f>IF(AG419="0104918404","WIN"&amp;L419,VLOOKUP(AG419,'mã win'!E:J,6,0))</f>
        <v>WIN2AR9</v>
      </c>
      <c r="AI419" s="19" t="str">
        <f>VLOOKUP(AG419,'mã win'!E:F,2,0)</f>
        <v>N</v>
      </c>
      <c r="AJ419" s="19" t="str">
        <f>VLOOKUP(Q419,'mã sp'!A:B,2,0)</f>
        <v>GXD500</v>
      </c>
      <c r="AK419" t="str">
        <f>VLOOKUP(AC419,Data!B:G,6,0)</f>
        <v>K25TTM</v>
      </c>
      <c r="AL419" t="str">
        <f t="shared" si="13"/>
        <v>2AR9 WM+ HCM A1-0.06 Golden River</v>
      </c>
    </row>
    <row r="420" spans="1:38" x14ac:dyDescent="0.25">
      <c r="A420">
        <v>16631</v>
      </c>
      <c r="B420" s="2">
        <v>9106027644</v>
      </c>
      <c r="C420" s="3">
        <v>45935</v>
      </c>
      <c r="D420" s="3">
        <v>45940</v>
      </c>
      <c r="E420" s="4">
        <v>45935.673071064797</v>
      </c>
      <c r="F420" s="2" t="s">
        <v>5240</v>
      </c>
      <c r="G420" s="3"/>
      <c r="H420" t="s">
        <v>3031</v>
      </c>
      <c r="I420" s="2" t="s">
        <v>3032</v>
      </c>
      <c r="J420" t="s">
        <v>3033</v>
      </c>
      <c r="K420" t="s">
        <v>3034</v>
      </c>
      <c r="L420" s="2" t="s">
        <v>5241</v>
      </c>
      <c r="M420" t="s">
        <v>5242</v>
      </c>
      <c r="N420" t="s">
        <v>5243</v>
      </c>
      <c r="O420">
        <v>90</v>
      </c>
      <c r="P420" s="2" t="s">
        <v>3035</v>
      </c>
      <c r="Q420" t="s">
        <v>4834</v>
      </c>
      <c r="R420" s="2" t="s">
        <v>3037</v>
      </c>
      <c r="S420" s="2" t="s">
        <v>3038</v>
      </c>
      <c r="T420">
        <v>111058</v>
      </c>
      <c r="U420">
        <v>4</v>
      </c>
      <c r="V420">
        <v>0</v>
      </c>
      <c r="W420" t="s">
        <v>5242</v>
      </c>
      <c r="Y420" s="3">
        <v>45935.673069907403</v>
      </c>
      <c r="AA420" t="s">
        <v>3039</v>
      </c>
      <c r="AB420" s="21">
        <v>9106027644</v>
      </c>
      <c r="AC420" s="19" t="str">
        <f>VLOOKUP($B420,Data!$A:$AK,34,0)</f>
        <v>9106027644-00158274</v>
      </c>
      <c r="AD420" s="19">
        <v>158274</v>
      </c>
      <c r="AE420" s="19" t="str">
        <f t="shared" si="12"/>
        <v>00158274</v>
      </c>
      <c r="AF420" s="19" t="str">
        <f>VLOOKUP(AC420,Data!$B:$AK,4,0)</f>
        <v>05/10/2025</v>
      </c>
      <c r="AG420" s="19" t="str">
        <f>VLOOKUP(AC420,Data!B:N,13,0)</f>
        <v>0104918404</v>
      </c>
      <c r="AH420" s="19" t="str">
        <f>IF(AG420="0104918404","WIN"&amp;L420,VLOOKUP(AG420,'mã win'!E:J,6,0))</f>
        <v>WIN2AR9</v>
      </c>
      <c r="AI420" s="19" t="str">
        <f>VLOOKUP(AG420,'mã win'!E:F,2,0)</f>
        <v>N</v>
      </c>
      <c r="AJ420" s="19" t="str">
        <f>VLOOKUP(Q420,'mã sp'!A:B,2,0)</f>
        <v>GM500</v>
      </c>
      <c r="AK420" t="str">
        <f>VLOOKUP(AC420,Data!B:G,6,0)</f>
        <v>K25TTM</v>
      </c>
      <c r="AL420" t="str">
        <f t="shared" si="13"/>
        <v>2AR9 WM+ HCM A1-0.06 Golden River</v>
      </c>
    </row>
    <row r="421" spans="1:38" x14ac:dyDescent="0.25">
      <c r="A421">
        <v>16632</v>
      </c>
      <c r="B421" s="2">
        <v>9106027660</v>
      </c>
      <c r="C421" s="3">
        <v>45935</v>
      </c>
      <c r="D421" s="3">
        <v>45935</v>
      </c>
      <c r="E421" s="4">
        <v>45935.679266400497</v>
      </c>
      <c r="F421" s="2" t="s">
        <v>5244</v>
      </c>
      <c r="G421" s="3"/>
      <c r="H421" t="s">
        <v>3031</v>
      </c>
      <c r="I421" s="2" t="s">
        <v>3032</v>
      </c>
      <c r="J421" t="s">
        <v>3033</v>
      </c>
      <c r="K421" t="s">
        <v>3034</v>
      </c>
      <c r="L421" s="2" t="s">
        <v>3715</v>
      </c>
      <c r="M421" t="s">
        <v>3716</v>
      </c>
      <c r="N421" t="s">
        <v>3717</v>
      </c>
      <c r="O421">
        <v>10</v>
      </c>
      <c r="P421" s="2" t="s">
        <v>3054</v>
      </c>
      <c r="Q421" t="s">
        <v>3055</v>
      </c>
      <c r="R421" s="2" t="s">
        <v>3056</v>
      </c>
      <c r="S421" s="2" t="s">
        <v>3038</v>
      </c>
      <c r="T421">
        <v>46000</v>
      </c>
      <c r="U421">
        <v>2</v>
      </c>
      <c r="V421">
        <v>0</v>
      </c>
      <c r="W421" t="s">
        <v>3718</v>
      </c>
      <c r="X421" t="s">
        <v>3046</v>
      </c>
      <c r="Y421" s="3">
        <v>45935.679265046303</v>
      </c>
      <c r="AA421" t="s">
        <v>3039</v>
      </c>
      <c r="AB421" s="21">
        <v>9106027660</v>
      </c>
      <c r="AC421" s="19" t="str">
        <f>VLOOKUP($B421,Data!$A:$AK,34,0)</f>
        <v>9106027660-00158276</v>
      </c>
      <c r="AD421" s="19">
        <v>158276</v>
      </c>
      <c r="AE421" s="19" t="str">
        <f t="shared" si="12"/>
        <v>00158276</v>
      </c>
      <c r="AF421" s="19" t="str">
        <f>VLOOKUP(AC421,Data!$B:$AK,4,0)</f>
        <v>05/10/2025</v>
      </c>
      <c r="AG421" s="19" t="str">
        <f>VLOOKUP(AC421,Data!B:N,13,0)</f>
        <v>0104918404</v>
      </c>
      <c r="AH421" s="19" t="str">
        <f>IF(AG421="0104918404","WIN"&amp;L421,VLOOKUP(AG421,'mã win'!E:J,6,0))</f>
        <v>WIN5637</v>
      </c>
      <c r="AI421" s="19" t="str">
        <f>VLOOKUP(AG421,'mã win'!E:F,2,0)</f>
        <v>N</v>
      </c>
      <c r="AJ421" s="19" t="str">
        <f>VLOOKUP(Q421,'mã sp'!A:B,2,0)</f>
        <v>MNH250</v>
      </c>
      <c r="AK421" t="str">
        <f>VLOOKUP(AC421,Data!B:G,6,0)</f>
        <v>K25TTM</v>
      </c>
      <c r="AL421" t="str">
        <f t="shared" si="13"/>
        <v>5637 WIN HCM TM 03 Tầng 1, Khối D, CC</v>
      </c>
    </row>
    <row r="422" spans="1:38" x14ac:dyDescent="0.25">
      <c r="A422">
        <v>16633</v>
      </c>
      <c r="B422" s="2">
        <v>9106027660</v>
      </c>
      <c r="C422" s="3">
        <v>45935</v>
      </c>
      <c r="D422" s="3">
        <v>45935</v>
      </c>
      <c r="E422" s="4">
        <v>45935.679266400497</v>
      </c>
      <c r="F422" s="2" t="s">
        <v>5244</v>
      </c>
      <c r="G422" s="3"/>
      <c r="H422" t="s">
        <v>3031</v>
      </c>
      <c r="I422" s="2" t="s">
        <v>3032</v>
      </c>
      <c r="J422" t="s">
        <v>3033</v>
      </c>
      <c r="K422" t="s">
        <v>3034</v>
      </c>
      <c r="L422" s="2" t="s">
        <v>3715</v>
      </c>
      <c r="M422" t="s">
        <v>3716</v>
      </c>
      <c r="N422" t="s">
        <v>3717</v>
      </c>
      <c r="O422">
        <v>20</v>
      </c>
      <c r="P422" s="2" t="s">
        <v>3080</v>
      </c>
      <c r="Q422" t="s">
        <v>3081</v>
      </c>
      <c r="R422" s="2" t="s">
        <v>3082</v>
      </c>
      <c r="S422" s="2" t="s">
        <v>3038</v>
      </c>
      <c r="T422">
        <v>70950</v>
      </c>
      <c r="U422">
        <v>1</v>
      </c>
      <c r="V422">
        <v>0</v>
      </c>
      <c r="W422" t="s">
        <v>3718</v>
      </c>
      <c r="X422" t="s">
        <v>3046</v>
      </c>
      <c r="Y422" s="3">
        <v>45935.679265046303</v>
      </c>
      <c r="AA422" t="s">
        <v>3039</v>
      </c>
      <c r="AB422" s="21">
        <v>9106027660</v>
      </c>
      <c r="AC422" s="19" t="str">
        <f>VLOOKUP($B422,Data!$A:$AK,34,0)</f>
        <v>9106027660-00158276</v>
      </c>
      <c r="AD422" s="19">
        <v>158276</v>
      </c>
      <c r="AE422" s="19" t="str">
        <f t="shared" si="12"/>
        <v>00158276</v>
      </c>
      <c r="AF422" s="19" t="str">
        <f>VLOOKUP(AC422,Data!$B:$AK,4,0)</f>
        <v>05/10/2025</v>
      </c>
      <c r="AG422" s="19" t="str">
        <f>VLOOKUP(AC422,Data!B:N,13,0)</f>
        <v>0104918404</v>
      </c>
      <c r="AH422" s="19" t="str">
        <f>IF(AG422="0104918404","WIN"&amp;L422,VLOOKUP(AG422,'mã win'!E:J,6,0))</f>
        <v>WIN5637</v>
      </c>
      <c r="AI422" s="19" t="str">
        <f>VLOOKUP(AG422,'mã win'!E:F,2,0)</f>
        <v>N</v>
      </c>
      <c r="AJ422" s="19" t="str">
        <f>VLOOKUP(Q422,'mã sp'!A:B,2,0)</f>
        <v>CN300</v>
      </c>
      <c r="AK422" t="str">
        <f>VLOOKUP(AC422,Data!B:G,6,0)</f>
        <v>K25TTM</v>
      </c>
      <c r="AL422" t="str">
        <f t="shared" si="13"/>
        <v>5637 WIN HCM TM 03 Tầng 1, Khối D, CC</v>
      </c>
    </row>
    <row r="423" spans="1:38" x14ac:dyDescent="0.25">
      <c r="A423">
        <v>16634</v>
      </c>
      <c r="B423" s="2">
        <v>9106027660</v>
      </c>
      <c r="C423" s="3">
        <v>45935</v>
      </c>
      <c r="D423" s="3">
        <v>45935</v>
      </c>
      <c r="E423" s="4">
        <v>45935.679266400497</v>
      </c>
      <c r="F423" s="2" t="s">
        <v>5244</v>
      </c>
      <c r="G423" s="3"/>
      <c r="H423" t="s">
        <v>3031</v>
      </c>
      <c r="I423" s="2" t="s">
        <v>3032</v>
      </c>
      <c r="J423" t="s">
        <v>3033</v>
      </c>
      <c r="K423" t="s">
        <v>3034</v>
      </c>
      <c r="L423" s="2" t="s">
        <v>3715</v>
      </c>
      <c r="M423" t="s">
        <v>3716</v>
      </c>
      <c r="N423" t="s">
        <v>3717</v>
      </c>
      <c r="O423">
        <v>30</v>
      </c>
      <c r="P423" s="2" t="s">
        <v>3083</v>
      </c>
      <c r="Q423" t="s">
        <v>3084</v>
      </c>
      <c r="R423" s="2" t="s">
        <v>3085</v>
      </c>
      <c r="S423" s="2" t="s">
        <v>3038</v>
      </c>
      <c r="T423">
        <v>111606</v>
      </c>
      <c r="U423">
        <v>1</v>
      </c>
      <c r="V423">
        <v>0</v>
      </c>
      <c r="W423" t="s">
        <v>3718</v>
      </c>
      <c r="X423" t="s">
        <v>3046</v>
      </c>
      <c r="Y423" s="3">
        <v>45935.679265046303</v>
      </c>
      <c r="AA423" t="s">
        <v>3039</v>
      </c>
      <c r="AB423" s="21">
        <v>9106027660</v>
      </c>
      <c r="AC423" s="19" t="str">
        <f>VLOOKUP($B423,Data!$A:$AK,34,0)</f>
        <v>9106027660-00158276</v>
      </c>
      <c r="AD423" s="19">
        <v>158276</v>
      </c>
      <c r="AE423" s="19" t="str">
        <f t="shared" si="12"/>
        <v>00158276</v>
      </c>
      <c r="AF423" s="19" t="str">
        <f>VLOOKUP(AC423,Data!$B:$AK,4,0)</f>
        <v>05/10/2025</v>
      </c>
      <c r="AG423" s="19" t="str">
        <f>VLOOKUP(AC423,Data!B:N,13,0)</f>
        <v>0104918404</v>
      </c>
      <c r="AH423" s="19" t="str">
        <f>IF(AG423="0104918404","WIN"&amp;L423,VLOOKUP(AG423,'mã win'!E:J,6,0))</f>
        <v>WIN5637</v>
      </c>
      <c r="AI423" s="19" t="str">
        <f>VLOOKUP(AG423,'mã win'!E:F,2,0)</f>
        <v>N</v>
      </c>
      <c r="AJ423" s="19" t="str">
        <f>VLOOKUP(Q423,'mã sp'!A:B,2,0)</f>
        <v>GXD500</v>
      </c>
      <c r="AK423" t="str">
        <f>VLOOKUP(AC423,Data!B:G,6,0)</f>
        <v>K25TTM</v>
      </c>
      <c r="AL423" t="str">
        <f t="shared" si="13"/>
        <v>5637 WIN HCM TM 03 Tầng 1, Khối D, CC</v>
      </c>
    </row>
    <row r="424" spans="1:38" x14ac:dyDescent="0.25">
      <c r="A424">
        <v>16635</v>
      </c>
      <c r="B424" s="2">
        <v>9106027702</v>
      </c>
      <c r="C424" s="3">
        <v>45935</v>
      </c>
      <c r="D424" s="3">
        <v>45940</v>
      </c>
      <c r="E424" s="4">
        <v>45935.679727199102</v>
      </c>
      <c r="F424" s="2" t="s">
        <v>5245</v>
      </c>
      <c r="G424" s="3"/>
      <c r="H424" t="s">
        <v>3031</v>
      </c>
      <c r="I424" s="2" t="s">
        <v>3032</v>
      </c>
      <c r="J424" t="s">
        <v>3033</v>
      </c>
      <c r="K424" t="s">
        <v>3034</v>
      </c>
      <c r="L424" s="2" t="s">
        <v>4138</v>
      </c>
      <c r="M424" t="s">
        <v>4139</v>
      </c>
      <c r="N424" t="s">
        <v>4140</v>
      </c>
      <c r="O424">
        <v>10</v>
      </c>
      <c r="P424" s="2" t="s">
        <v>3035</v>
      </c>
      <c r="Q424" t="s">
        <v>4834</v>
      </c>
      <c r="R424" s="2" t="s">
        <v>3037</v>
      </c>
      <c r="S424" s="2" t="s">
        <v>3038</v>
      </c>
      <c r="T424">
        <v>111058</v>
      </c>
      <c r="U424">
        <v>3</v>
      </c>
      <c r="V424">
        <v>0</v>
      </c>
      <c r="W424" t="s">
        <v>4139</v>
      </c>
      <c r="Y424" s="3">
        <v>45935.6797260764</v>
      </c>
      <c r="Z424" t="s">
        <v>5246</v>
      </c>
      <c r="AA424" t="s">
        <v>3039</v>
      </c>
      <c r="AB424" s="21">
        <v>9106027702</v>
      </c>
      <c r="AC424" s="19" t="str">
        <f>VLOOKUP($B424,Data!$A:$AK,34,0)</f>
        <v>9106027702-00005669</v>
      </c>
      <c r="AD424" s="19">
        <v>5669</v>
      </c>
      <c r="AE424" s="19" t="str">
        <f t="shared" si="12"/>
        <v>00005669</v>
      </c>
      <c r="AF424" s="19" t="str">
        <f>VLOOKUP(AC424,Data!$B:$AK,4,0)</f>
        <v>05/10/2025</v>
      </c>
      <c r="AG424" s="19" t="str">
        <f>VLOOKUP(AC424,Data!B:N,13,0)</f>
        <v>0104918404-063</v>
      </c>
      <c r="AH424" s="19" t="str">
        <f>IF(AG424="0104918404","WIN"&amp;L424,VLOOKUP(AG424,'mã win'!E:J,6,0))</f>
        <v>WIN-063</v>
      </c>
      <c r="AI424" s="19" t="str">
        <f>VLOOKUP(AG424,'mã win'!E:F,2,0)</f>
        <v>N</v>
      </c>
      <c r="AJ424" s="19" t="str">
        <f>VLOOKUP(Q424,'mã sp'!A:B,2,0)</f>
        <v>GM500</v>
      </c>
      <c r="AK424" t="str">
        <f>VLOOKUP(AC424,Data!B:G,6,0)</f>
        <v>K25TTM</v>
      </c>
      <c r="AL424" t="str">
        <f t="shared" si="13"/>
        <v>2B48 WM+ TGG 202 Nam Kỳ Khởi Nghĩa</v>
      </c>
    </row>
    <row r="425" spans="1:38" x14ac:dyDescent="0.25">
      <c r="A425">
        <v>16636</v>
      </c>
      <c r="B425" s="2">
        <v>9106027683</v>
      </c>
      <c r="C425" s="3">
        <v>45935</v>
      </c>
      <c r="D425" s="3">
        <v>45949</v>
      </c>
      <c r="E425" s="4">
        <v>45935.682513692103</v>
      </c>
      <c r="F425" s="2" t="s">
        <v>5247</v>
      </c>
      <c r="G425" s="3"/>
      <c r="H425" t="s">
        <v>3031</v>
      </c>
      <c r="I425" s="2" t="s">
        <v>3032</v>
      </c>
      <c r="J425" t="s">
        <v>3033</v>
      </c>
      <c r="K425" t="s">
        <v>3034</v>
      </c>
      <c r="L425" s="2" t="s">
        <v>4007</v>
      </c>
      <c r="M425" t="s">
        <v>4008</v>
      </c>
      <c r="N425" t="s">
        <v>4009</v>
      </c>
      <c r="O425">
        <v>10</v>
      </c>
      <c r="P425" s="2" t="s">
        <v>3043</v>
      </c>
      <c r="Q425" t="s">
        <v>3044</v>
      </c>
      <c r="R425" s="2" t="s">
        <v>3045</v>
      </c>
      <c r="S425" s="2" t="s">
        <v>3038</v>
      </c>
      <c r="T425">
        <v>41150</v>
      </c>
      <c r="U425">
        <v>3</v>
      </c>
      <c r="V425">
        <v>0</v>
      </c>
      <c r="W425" t="s">
        <v>4010</v>
      </c>
      <c r="Y425" s="3">
        <v>45935.682512187501</v>
      </c>
      <c r="AA425" t="s">
        <v>3039</v>
      </c>
      <c r="AB425" s="21">
        <v>9106027683</v>
      </c>
      <c r="AC425" s="19" t="str">
        <f>VLOOKUP($B425,Data!$A:$AK,34,0)</f>
        <v>9106027683-00010070</v>
      </c>
      <c r="AD425" s="19">
        <v>10070</v>
      </c>
      <c r="AE425" s="19" t="str">
        <f t="shared" si="12"/>
        <v>00010070</v>
      </c>
      <c r="AF425" s="19" t="str">
        <f>VLOOKUP(AC425,Data!$B:$AK,4,0)</f>
        <v>05/10/2025</v>
      </c>
      <c r="AG425" s="19" t="str">
        <f>VLOOKUP(AC425,Data!B:N,13,0)</f>
        <v>0104918404-028</v>
      </c>
      <c r="AH425" s="19" t="str">
        <f>IF(AG425="0104918404","WIN"&amp;L425,VLOOKUP(AG425,'mã win'!E:J,6,0))</f>
        <v>WIN-028</v>
      </c>
      <c r="AI425" s="19" t="str">
        <f>VLOOKUP(AG425,'mã win'!E:F,2,0)</f>
        <v>N</v>
      </c>
      <c r="AJ425" s="19" t="str">
        <f>VLOOKUP(Q425,'mã sp'!A:B,2,0)</f>
        <v>GTLX250G</v>
      </c>
      <c r="AK425" t="str">
        <f>VLOOKUP(AC425,Data!B:G,6,0)</f>
        <v>K25TTM</v>
      </c>
      <c r="AL425" t="str">
        <f t="shared" si="13"/>
        <v>2ABT WM+ KHA 47B Đường 22 Tháng 8</v>
      </c>
    </row>
    <row r="426" spans="1:38" x14ac:dyDescent="0.25">
      <c r="A426">
        <v>16637</v>
      </c>
      <c r="B426" s="2">
        <v>9106027729</v>
      </c>
      <c r="C426" s="3">
        <v>45935</v>
      </c>
      <c r="D426" s="3">
        <v>45940</v>
      </c>
      <c r="E426" s="4">
        <v>45935.684817905101</v>
      </c>
      <c r="F426" s="2" t="s">
        <v>5248</v>
      </c>
      <c r="G426" s="3"/>
      <c r="H426" t="s">
        <v>3031</v>
      </c>
      <c r="I426" s="2" t="s">
        <v>3032</v>
      </c>
      <c r="J426" t="s">
        <v>3033</v>
      </c>
      <c r="K426" t="s">
        <v>3034</v>
      </c>
      <c r="L426" s="2" t="s">
        <v>4138</v>
      </c>
      <c r="M426" t="s">
        <v>4139</v>
      </c>
      <c r="N426" t="s">
        <v>4140</v>
      </c>
      <c r="O426">
        <v>10</v>
      </c>
      <c r="P426" s="2" t="s">
        <v>3063</v>
      </c>
      <c r="Q426" t="s">
        <v>4891</v>
      </c>
      <c r="R426" s="2" t="s">
        <v>3065</v>
      </c>
      <c r="S426" s="2" t="s">
        <v>3038</v>
      </c>
      <c r="T426">
        <v>73431</v>
      </c>
      <c r="U426">
        <v>1</v>
      </c>
      <c r="V426">
        <v>0</v>
      </c>
      <c r="W426" t="s">
        <v>4139</v>
      </c>
      <c r="Y426" s="3">
        <v>45935.6848165509</v>
      </c>
      <c r="Z426" t="s">
        <v>5249</v>
      </c>
      <c r="AA426" t="s">
        <v>3039</v>
      </c>
      <c r="AB426" s="21">
        <v>9106027729</v>
      </c>
      <c r="AC426" s="19" t="str">
        <f>VLOOKUP($B426,Data!$A:$AK,34,0)</f>
        <v>9106027729-00005670</v>
      </c>
      <c r="AD426" s="19">
        <v>5670</v>
      </c>
      <c r="AE426" s="19" t="str">
        <f t="shared" si="12"/>
        <v>00005670</v>
      </c>
      <c r="AF426" s="19" t="str">
        <f>VLOOKUP(AC426,Data!$B:$AK,4,0)</f>
        <v>05/10/2025</v>
      </c>
      <c r="AG426" s="19" t="str">
        <f>VLOOKUP(AC426,Data!B:N,13,0)</f>
        <v>0104918404-063</v>
      </c>
      <c r="AH426" s="19" t="str">
        <f>IF(AG426="0104918404","WIN"&amp;L426,VLOOKUP(AG426,'mã win'!E:J,6,0))</f>
        <v>WIN-063</v>
      </c>
      <c r="AI426" s="19" t="str">
        <f>VLOOKUP(AG426,'mã win'!E:F,2,0)</f>
        <v>N</v>
      </c>
      <c r="AJ426" s="19" t="str">
        <f>VLOOKUP(Q426,'mã sp'!A:B,2,0)</f>
        <v>CGM300</v>
      </c>
      <c r="AK426" t="str">
        <f>VLOOKUP(AC426,Data!B:G,6,0)</f>
        <v>K25TTM</v>
      </c>
      <c r="AL426" t="str">
        <f t="shared" si="13"/>
        <v>2B48 WM+ TGG 202 Nam Kỳ Khởi Nghĩa</v>
      </c>
    </row>
    <row r="427" spans="1:38" x14ac:dyDescent="0.25">
      <c r="A427">
        <v>16638</v>
      </c>
      <c r="B427" s="2">
        <v>9106027729</v>
      </c>
      <c r="C427" s="3">
        <v>45935</v>
      </c>
      <c r="D427" s="3">
        <v>45940</v>
      </c>
      <c r="E427" s="4">
        <v>45935.684817905101</v>
      </c>
      <c r="F427" s="2" t="s">
        <v>5248</v>
      </c>
      <c r="G427" s="3"/>
      <c r="H427" t="s">
        <v>3031</v>
      </c>
      <c r="I427" s="2" t="s">
        <v>3032</v>
      </c>
      <c r="J427" t="s">
        <v>3033</v>
      </c>
      <c r="K427" t="s">
        <v>3034</v>
      </c>
      <c r="L427" s="2" t="s">
        <v>4138</v>
      </c>
      <c r="M427" t="s">
        <v>4139</v>
      </c>
      <c r="N427" t="s">
        <v>4140</v>
      </c>
      <c r="O427">
        <v>20</v>
      </c>
      <c r="P427" s="2" t="s">
        <v>3050</v>
      </c>
      <c r="Q427" t="s">
        <v>3051</v>
      </c>
      <c r="R427" s="2" t="s">
        <v>3052</v>
      </c>
      <c r="S427" s="2" t="s">
        <v>3038</v>
      </c>
      <c r="T427">
        <v>45588</v>
      </c>
      <c r="U427">
        <v>6</v>
      </c>
      <c r="V427">
        <v>0</v>
      </c>
      <c r="W427" t="s">
        <v>4139</v>
      </c>
      <c r="Y427" s="3">
        <v>45935.6848165509</v>
      </c>
      <c r="Z427" t="s">
        <v>5249</v>
      </c>
      <c r="AA427" t="s">
        <v>3039</v>
      </c>
      <c r="AB427" s="21">
        <v>9106027729</v>
      </c>
      <c r="AC427" s="19" t="str">
        <f>VLOOKUP($B427,Data!$A:$AK,34,0)</f>
        <v>9106027729-00005670</v>
      </c>
      <c r="AD427" s="19">
        <v>5670</v>
      </c>
      <c r="AE427" s="19" t="str">
        <f t="shared" si="12"/>
        <v>00005670</v>
      </c>
      <c r="AF427" s="19" t="str">
        <f>VLOOKUP(AC427,Data!$B:$AK,4,0)</f>
        <v>05/10/2025</v>
      </c>
      <c r="AG427" s="19" t="str">
        <f>VLOOKUP(AC427,Data!B:N,13,0)</f>
        <v>0104918404-063</v>
      </c>
      <c r="AH427" s="19" t="str">
        <f>IF(AG427="0104918404","WIN"&amp;L427,VLOOKUP(AG427,'mã win'!E:J,6,0))</f>
        <v>WIN-063</v>
      </c>
      <c r="AI427" s="19" t="str">
        <f>VLOOKUP(AG427,'mã win'!E:F,2,0)</f>
        <v>N</v>
      </c>
      <c r="AJ427" s="19" t="str">
        <f>VLOOKUP(Q427,'mã sp'!A:B,2,0)</f>
        <v>TH200</v>
      </c>
      <c r="AK427" t="str">
        <f>VLOOKUP(AC427,Data!B:G,6,0)</f>
        <v>K25TTM</v>
      </c>
      <c r="AL427" t="str">
        <f t="shared" si="13"/>
        <v>2B48 WM+ TGG 202 Nam Kỳ Khởi Nghĩa</v>
      </c>
    </row>
    <row r="428" spans="1:38" x14ac:dyDescent="0.25">
      <c r="A428">
        <v>16639</v>
      </c>
      <c r="B428" s="2">
        <v>9106027753</v>
      </c>
      <c r="C428" s="3">
        <v>45935</v>
      </c>
      <c r="D428" s="3">
        <v>45940</v>
      </c>
      <c r="E428" s="4">
        <v>45935.694743715299</v>
      </c>
      <c r="F428" s="2" t="s">
        <v>5250</v>
      </c>
      <c r="G428" s="3"/>
      <c r="H428" t="s">
        <v>3031</v>
      </c>
      <c r="I428" s="2" t="s">
        <v>3032</v>
      </c>
      <c r="J428" t="s">
        <v>3033</v>
      </c>
      <c r="K428" t="s">
        <v>3034</v>
      </c>
      <c r="L428" s="2" t="s">
        <v>4451</v>
      </c>
      <c r="M428" t="s">
        <v>4452</v>
      </c>
      <c r="N428" t="s">
        <v>4453</v>
      </c>
      <c r="O428">
        <v>10</v>
      </c>
      <c r="P428" s="2" t="s">
        <v>3050</v>
      </c>
      <c r="Q428" t="s">
        <v>3051</v>
      </c>
      <c r="R428" s="2" t="s">
        <v>3052</v>
      </c>
      <c r="S428" s="2" t="s">
        <v>3038</v>
      </c>
      <c r="T428">
        <v>45588</v>
      </c>
      <c r="U428">
        <v>1</v>
      </c>
      <c r="V428">
        <v>0</v>
      </c>
      <c r="W428" t="s">
        <v>4452</v>
      </c>
      <c r="X428" t="s">
        <v>3046</v>
      </c>
      <c r="Y428" s="3">
        <v>45935.694742164298</v>
      </c>
      <c r="AA428" t="s">
        <v>3039</v>
      </c>
      <c r="AB428" s="21">
        <v>9106027753</v>
      </c>
      <c r="AC428" s="19" t="str">
        <f>VLOOKUP($B428,Data!$A:$AK,34,0)</f>
        <v>9106027753-00002693</v>
      </c>
      <c r="AD428" s="19">
        <v>2693</v>
      </c>
      <c r="AE428" s="19" t="str">
        <f t="shared" si="12"/>
        <v>00002693</v>
      </c>
      <c r="AF428" s="19" t="str">
        <f>VLOOKUP(AC428,Data!$B:$AK,4,0)</f>
        <v>05/10/2025</v>
      </c>
      <c r="AG428" s="19" t="str">
        <f>VLOOKUP(AC428,Data!B:N,13,0)</f>
        <v>0104918404-019</v>
      </c>
      <c r="AH428" s="19" t="str">
        <f>IF(AG428="0104918404","WIN"&amp;L428,VLOOKUP(AG428,'mã win'!E:J,6,0))</f>
        <v>WIN-019</v>
      </c>
      <c r="AI428" s="19" t="str">
        <f>VLOOKUP(AG428,'mã win'!E:F,2,0)</f>
        <v>N</v>
      </c>
      <c r="AJ428" s="19" t="str">
        <f>VLOOKUP(Q428,'mã sp'!A:B,2,0)</f>
        <v>TH200</v>
      </c>
      <c r="AK428" t="str">
        <f>VLOOKUP(AC428,Data!B:G,6,0)</f>
        <v>K25TTM</v>
      </c>
      <c r="AL428" t="str">
        <f t="shared" si="13"/>
        <v>4786 WM+VLG 33/15D Phạm Thái Bường</v>
      </c>
    </row>
    <row r="429" spans="1:38" x14ac:dyDescent="0.25">
      <c r="A429">
        <v>16640</v>
      </c>
      <c r="B429" s="2">
        <v>9106027753</v>
      </c>
      <c r="C429" s="3">
        <v>45935</v>
      </c>
      <c r="D429" s="3">
        <v>45940</v>
      </c>
      <c r="E429" s="4">
        <v>45935.694743715299</v>
      </c>
      <c r="F429" s="2" t="s">
        <v>5250</v>
      </c>
      <c r="G429" s="3"/>
      <c r="H429" t="s">
        <v>3031</v>
      </c>
      <c r="I429" s="2" t="s">
        <v>3032</v>
      </c>
      <c r="J429" t="s">
        <v>3033</v>
      </c>
      <c r="K429" t="s">
        <v>3034</v>
      </c>
      <c r="L429" s="2" t="s">
        <v>4451</v>
      </c>
      <c r="M429" t="s">
        <v>4452</v>
      </c>
      <c r="N429" t="s">
        <v>4453</v>
      </c>
      <c r="O429">
        <v>20</v>
      </c>
      <c r="P429" s="2" t="s">
        <v>3080</v>
      </c>
      <c r="Q429" t="s">
        <v>3081</v>
      </c>
      <c r="R429" s="2" t="s">
        <v>3082</v>
      </c>
      <c r="S429" s="2" t="s">
        <v>3038</v>
      </c>
      <c r="T429">
        <v>70950</v>
      </c>
      <c r="U429">
        <v>3</v>
      </c>
      <c r="V429">
        <v>0</v>
      </c>
      <c r="W429" t="s">
        <v>4452</v>
      </c>
      <c r="X429" t="s">
        <v>3046</v>
      </c>
      <c r="Y429" s="3">
        <v>45935.694742164298</v>
      </c>
      <c r="AA429" t="s">
        <v>3039</v>
      </c>
      <c r="AB429" s="21">
        <v>9106027753</v>
      </c>
      <c r="AC429" s="19" t="str">
        <f>VLOOKUP($B429,Data!$A:$AK,34,0)</f>
        <v>9106027753-00002693</v>
      </c>
      <c r="AD429" s="19">
        <v>2693</v>
      </c>
      <c r="AE429" s="19" t="str">
        <f t="shared" si="12"/>
        <v>00002693</v>
      </c>
      <c r="AF429" s="19" t="str">
        <f>VLOOKUP(AC429,Data!$B:$AK,4,0)</f>
        <v>05/10/2025</v>
      </c>
      <c r="AG429" s="19" t="str">
        <f>VLOOKUP(AC429,Data!B:N,13,0)</f>
        <v>0104918404-019</v>
      </c>
      <c r="AH429" s="19" t="str">
        <f>IF(AG429="0104918404","WIN"&amp;L429,VLOOKUP(AG429,'mã win'!E:J,6,0))</f>
        <v>WIN-019</v>
      </c>
      <c r="AI429" s="19" t="str">
        <f>VLOOKUP(AG429,'mã win'!E:F,2,0)</f>
        <v>N</v>
      </c>
      <c r="AJ429" s="19" t="str">
        <f>VLOOKUP(Q429,'mã sp'!A:B,2,0)</f>
        <v>CN300</v>
      </c>
      <c r="AK429" t="str">
        <f>VLOOKUP(AC429,Data!B:G,6,0)</f>
        <v>K25TTM</v>
      </c>
      <c r="AL429" t="str">
        <f t="shared" si="13"/>
        <v>4786 WM+VLG 33/15D Phạm Thái Bường</v>
      </c>
    </row>
    <row r="430" spans="1:38" x14ac:dyDescent="0.25">
      <c r="A430">
        <v>16641</v>
      </c>
      <c r="B430" s="2">
        <v>9106027753</v>
      </c>
      <c r="C430" s="3">
        <v>45935</v>
      </c>
      <c r="D430" s="3">
        <v>45940</v>
      </c>
      <c r="E430" s="4">
        <v>45935.694743715299</v>
      </c>
      <c r="F430" s="2" t="s">
        <v>5250</v>
      </c>
      <c r="G430" s="3"/>
      <c r="H430" t="s">
        <v>3031</v>
      </c>
      <c r="I430" s="2" t="s">
        <v>3032</v>
      </c>
      <c r="J430" t="s">
        <v>3033</v>
      </c>
      <c r="K430" t="s">
        <v>3034</v>
      </c>
      <c r="L430" s="2" t="s">
        <v>4451</v>
      </c>
      <c r="M430" t="s">
        <v>4452</v>
      </c>
      <c r="N430" t="s">
        <v>4453</v>
      </c>
      <c r="O430">
        <v>30</v>
      </c>
      <c r="P430" s="2" t="s">
        <v>3043</v>
      </c>
      <c r="Q430" t="s">
        <v>3044</v>
      </c>
      <c r="R430" s="2" t="s">
        <v>3045</v>
      </c>
      <c r="S430" s="2" t="s">
        <v>3038</v>
      </c>
      <c r="T430">
        <v>41150</v>
      </c>
      <c r="U430">
        <v>1</v>
      </c>
      <c r="V430">
        <v>0</v>
      </c>
      <c r="W430" t="s">
        <v>4452</v>
      </c>
      <c r="X430" t="s">
        <v>3046</v>
      </c>
      <c r="Y430" s="3">
        <v>45935.694742164298</v>
      </c>
      <c r="AA430" t="s">
        <v>3039</v>
      </c>
      <c r="AB430" s="21">
        <v>9106027753</v>
      </c>
      <c r="AC430" s="19" t="str">
        <f>VLOOKUP($B430,Data!$A:$AK,34,0)</f>
        <v>9106027753-00002693</v>
      </c>
      <c r="AD430" s="19">
        <v>2693</v>
      </c>
      <c r="AE430" s="19" t="str">
        <f t="shared" si="12"/>
        <v>00002693</v>
      </c>
      <c r="AF430" s="19" t="str">
        <f>VLOOKUP(AC430,Data!$B:$AK,4,0)</f>
        <v>05/10/2025</v>
      </c>
      <c r="AG430" s="19" t="str">
        <f>VLOOKUP(AC430,Data!B:N,13,0)</f>
        <v>0104918404-019</v>
      </c>
      <c r="AH430" s="19" t="str">
        <f>IF(AG430="0104918404","WIN"&amp;L430,VLOOKUP(AG430,'mã win'!E:J,6,0))</f>
        <v>WIN-019</v>
      </c>
      <c r="AI430" s="19" t="str">
        <f>VLOOKUP(AG430,'mã win'!E:F,2,0)</f>
        <v>N</v>
      </c>
      <c r="AJ430" s="19" t="str">
        <f>VLOOKUP(Q430,'mã sp'!A:B,2,0)</f>
        <v>GTLX250G</v>
      </c>
      <c r="AK430" t="str">
        <f>VLOOKUP(AC430,Data!B:G,6,0)</f>
        <v>K25TTM</v>
      </c>
      <c r="AL430" t="str">
        <f t="shared" si="13"/>
        <v>4786 WM+VLG 33/15D Phạm Thái Bường</v>
      </c>
    </row>
    <row r="431" spans="1:38" x14ac:dyDescent="0.25">
      <c r="A431">
        <v>16642</v>
      </c>
      <c r="B431" s="2">
        <v>9106027753</v>
      </c>
      <c r="C431" s="3">
        <v>45935</v>
      </c>
      <c r="D431" s="3">
        <v>45940</v>
      </c>
      <c r="E431" s="4">
        <v>45935.694743715299</v>
      </c>
      <c r="F431" s="2" t="s">
        <v>5250</v>
      </c>
      <c r="G431" s="3"/>
      <c r="H431" t="s">
        <v>3031</v>
      </c>
      <c r="I431" s="2" t="s">
        <v>3032</v>
      </c>
      <c r="J431" t="s">
        <v>3033</v>
      </c>
      <c r="K431" t="s">
        <v>3034</v>
      </c>
      <c r="L431" s="2" t="s">
        <v>4451</v>
      </c>
      <c r="M431" t="s">
        <v>4452</v>
      </c>
      <c r="N431" t="s">
        <v>4453</v>
      </c>
      <c r="O431">
        <v>40</v>
      </c>
      <c r="P431" s="2" t="s">
        <v>3054</v>
      </c>
      <c r="Q431" t="s">
        <v>3055</v>
      </c>
      <c r="R431" s="2" t="s">
        <v>3056</v>
      </c>
      <c r="S431" s="2" t="s">
        <v>3038</v>
      </c>
      <c r="T431">
        <v>46000</v>
      </c>
      <c r="U431">
        <v>1</v>
      </c>
      <c r="V431">
        <v>0</v>
      </c>
      <c r="W431" t="s">
        <v>4452</v>
      </c>
      <c r="X431" t="s">
        <v>3046</v>
      </c>
      <c r="Y431" s="3">
        <v>45935.694742164298</v>
      </c>
      <c r="AA431" t="s">
        <v>3039</v>
      </c>
      <c r="AB431" s="21">
        <v>9106027753</v>
      </c>
      <c r="AC431" s="19" t="str">
        <f>VLOOKUP($B431,Data!$A:$AK,34,0)</f>
        <v>9106027753-00002693</v>
      </c>
      <c r="AD431" s="19">
        <v>2693</v>
      </c>
      <c r="AE431" s="19" t="str">
        <f t="shared" si="12"/>
        <v>00002693</v>
      </c>
      <c r="AF431" s="19" t="str">
        <f>VLOOKUP(AC431,Data!$B:$AK,4,0)</f>
        <v>05/10/2025</v>
      </c>
      <c r="AG431" s="19" t="str">
        <f>VLOOKUP(AC431,Data!B:N,13,0)</f>
        <v>0104918404-019</v>
      </c>
      <c r="AH431" s="19" t="str">
        <f>IF(AG431="0104918404","WIN"&amp;L431,VLOOKUP(AG431,'mã win'!E:J,6,0))</f>
        <v>WIN-019</v>
      </c>
      <c r="AI431" s="19" t="str">
        <f>VLOOKUP(AG431,'mã win'!E:F,2,0)</f>
        <v>N</v>
      </c>
      <c r="AJ431" s="19" t="str">
        <f>VLOOKUP(Q431,'mã sp'!A:B,2,0)</f>
        <v>MNH250</v>
      </c>
      <c r="AK431" t="str">
        <f>VLOOKUP(AC431,Data!B:G,6,0)</f>
        <v>K25TTM</v>
      </c>
      <c r="AL431" t="str">
        <f t="shared" si="13"/>
        <v>4786 WM+VLG 33/15D Phạm Thái Bường</v>
      </c>
    </row>
    <row r="432" spans="1:38" x14ac:dyDescent="0.25">
      <c r="A432">
        <v>16643</v>
      </c>
      <c r="B432" s="2">
        <v>9106027755</v>
      </c>
      <c r="C432" s="3">
        <v>45935</v>
      </c>
      <c r="D432" s="3">
        <v>45942</v>
      </c>
      <c r="E432" s="4">
        <v>45935.698112963</v>
      </c>
      <c r="F432" s="2" t="s">
        <v>5251</v>
      </c>
      <c r="G432" s="3"/>
      <c r="H432" t="s">
        <v>3031</v>
      </c>
      <c r="I432" s="2" t="s">
        <v>3032</v>
      </c>
      <c r="J432" t="s">
        <v>3033</v>
      </c>
      <c r="K432" t="s">
        <v>3034</v>
      </c>
      <c r="L432" s="2" t="s">
        <v>4324</v>
      </c>
      <c r="M432" t="s">
        <v>4325</v>
      </c>
      <c r="N432" t="s">
        <v>4326</v>
      </c>
      <c r="O432">
        <v>10</v>
      </c>
      <c r="P432" s="2" t="s">
        <v>3035</v>
      </c>
      <c r="Q432" t="s">
        <v>4834</v>
      </c>
      <c r="R432" s="2" t="s">
        <v>3037</v>
      </c>
      <c r="S432" s="2" t="s">
        <v>3038</v>
      </c>
      <c r="T432">
        <v>111058</v>
      </c>
      <c r="U432">
        <v>3</v>
      </c>
      <c r="V432">
        <v>0</v>
      </c>
      <c r="W432" t="s">
        <v>4325</v>
      </c>
      <c r="X432" t="s">
        <v>3046</v>
      </c>
      <c r="Y432" s="3">
        <v>45935.698111608799</v>
      </c>
      <c r="AA432" t="s">
        <v>3039</v>
      </c>
      <c r="AB432" s="21">
        <v>9106027755</v>
      </c>
      <c r="AC432" s="19" t="str">
        <f>VLOOKUP($B432,Data!$A:$AK,34,0)</f>
        <v>9106027755-00476749</v>
      </c>
      <c r="AD432" s="19">
        <v>476749</v>
      </c>
      <c r="AE432" s="19" t="str">
        <f t="shared" si="12"/>
        <v>00476749</v>
      </c>
      <c r="AF432" s="19" t="str">
        <f>VLOOKUP(AC432,Data!$B:$AK,4,0)</f>
        <v>05/10/2025</v>
      </c>
      <c r="AG432" s="19" t="str">
        <f>VLOOKUP(AC432,Data!B:N,13,0)</f>
        <v>0104918404-002</v>
      </c>
      <c r="AH432" s="19" t="str">
        <f>IF(AG432="0104918404","WIN"&amp;L432,VLOOKUP(AG432,'mã win'!E:J,6,0))</f>
        <v>WIN-HNI-00-002</v>
      </c>
      <c r="AI432" s="19" t="str">
        <f>VLOOKUP(AG432,'mã win'!E:F,2,0)</f>
        <v>B</v>
      </c>
      <c r="AJ432" s="19" t="str">
        <f>VLOOKUP(Q432,'mã sp'!A:B,2,0)</f>
        <v>GM500</v>
      </c>
      <c r="AK432" t="str">
        <f>VLOOKUP(AC432,Data!B:G,6,0)</f>
        <v>K25TTM</v>
      </c>
      <c r="AL432" t="str">
        <f t="shared" si="13"/>
        <v>3276 WM+ HNI 250 Lạc Long Quân</v>
      </c>
    </row>
    <row r="433" spans="1:38" x14ac:dyDescent="0.25">
      <c r="A433">
        <v>16644</v>
      </c>
      <c r="B433" s="2">
        <v>9106027755</v>
      </c>
      <c r="C433" s="3">
        <v>45935</v>
      </c>
      <c r="D433" s="3">
        <v>45942</v>
      </c>
      <c r="E433" s="4">
        <v>45935.698112963</v>
      </c>
      <c r="F433" s="2" t="s">
        <v>5251</v>
      </c>
      <c r="G433" s="3"/>
      <c r="H433" t="s">
        <v>3031</v>
      </c>
      <c r="I433" s="2" t="s">
        <v>3032</v>
      </c>
      <c r="J433" t="s">
        <v>3033</v>
      </c>
      <c r="K433" t="s">
        <v>3034</v>
      </c>
      <c r="L433" s="2" t="s">
        <v>4324</v>
      </c>
      <c r="M433" t="s">
        <v>4325</v>
      </c>
      <c r="N433" t="s">
        <v>4326</v>
      </c>
      <c r="O433">
        <v>20</v>
      </c>
      <c r="P433" s="2" t="s">
        <v>3063</v>
      </c>
      <c r="Q433" t="s">
        <v>4891</v>
      </c>
      <c r="R433" s="2" t="s">
        <v>3065</v>
      </c>
      <c r="S433" s="2" t="s">
        <v>3038</v>
      </c>
      <c r="T433">
        <v>73431</v>
      </c>
      <c r="U433">
        <v>3</v>
      </c>
      <c r="V433">
        <v>0</v>
      </c>
      <c r="W433" t="s">
        <v>4325</v>
      </c>
      <c r="X433" t="s">
        <v>3046</v>
      </c>
      <c r="Y433" s="3">
        <v>45935.698111608799</v>
      </c>
      <c r="AA433" t="s">
        <v>3039</v>
      </c>
      <c r="AB433" s="21">
        <v>9106027755</v>
      </c>
      <c r="AC433" s="19" t="str">
        <f>VLOOKUP($B433,Data!$A:$AK,34,0)</f>
        <v>9106027755-00476749</v>
      </c>
      <c r="AD433" s="19">
        <v>476749</v>
      </c>
      <c r="AE433" s="19" t="str">
        <f t="shared" si="12"/>
        <v>00476749</v>
      </c>
      <c r="AF433" s="19" t="str">
        <f>VLOOKUP(AC433,Data!$B:$AK,4,0)</f>
        <v>05/10/2025</v>
      </c>
      <c r="AG433" s="19" t="str">
        <f>VLOOKUP(AC433,Data!B:N,13,0)</f>
        <v>0104918404-002</v>
      </c>
      <c r="AH433" s="19" t="str">
        <f>IF(AG433="0104918404","WIN"&amp;L433,VLOOKUP(AG433,'mã win'!E:J,6,0))</f>
        <v>WIN-HNI-00-002</v>
      </c>
      <c r="AI433" s="19" t="str">
        <f>VLOOKUP(AG433,'mã win'!E:F,2,0)</f>
        <v>B</v>
      </c>
      <c r="AJ433" s="19" t="str">
        <f>VLOOKUP(Q433,'mã sp'!A:B,2,0)</f>
        <v>CGM300</v>
      </c>
      <c r="AK433" t="str">
        <f>VLOOKUP(AC433,Data!B:G,6,0)</f>
        <v>K25TTM</v>
      </c>
      <c r="AL433" t="str">
        <f t="shared" si="13"/>
        <v>3276 WM+ HNI 250 Lạc Long Quân</v>
      </c>
    </row>
    <row r="434" spans="1:38" x14ac:dyDescent="0.25">
      <c r="A434">
        <v>16645</v>
      </c>
      <c r="B434" s="2">
        <v>9106027782</v>
      </c>
      <c r="C434" s="3">
        <v>45935</v>
      </c>
      <c r="D434" s="3">
        <v>45940</v>
      </c>
      <c r="E434" s="4">
        <v>45935.698120023102</v>
      </c>
      <c r="F434" s="2" t="s">
        <v>5252</v>
      </c>
      <c r="G434" s="3"/>
      <c r="H434" t="s">
        <v>3031</v>
      </c>
      <c r="I434" s="2" t="s">
        <v>3032</v>
      </c>
      <c r="J434" t="s">
        <v>3033</v>
      </c>
      <c r="K434" t="s">
        <v>3034</v>
      </c>
      <c r="L434" s="2" t="s">
        <v>3989</v>
      </c>
      <c r="M434" t="s">
        <v>3990</v>
      </c>
      <c r="N434" t="s">
        <v>3991</v>
      </c>
      <c r="O434">
        <v>10</v>
      </c>
      <c r="P434" s="2" t="s">
        <v>3063</v>
      </c>
      <c r="Q434" t="s">
        <v>4891</v>
      </c>
      <c r="R434" s="2" t="s">
        <v>3065</v>
      </c>
      <c r="S434" s="2" t="s">
        <v>3038</v>
      </c>
      <c r="T434">
        <v>73431</v>
      </c>
      <c r="U434">
        <v>1</v>
      </c>
      <c r="V434">
        <v>0</v>
      </c>
      <c r="W434" t="s">
        <v>3992</v>
      </c>
      <c r="Y434" s="3">
        <v>45935.698118831002</v>
      </c>
      <c r="AA434" t="s">
        <v>3039</v>
      </c>
      <c r="AB434" s="21">
        <v>9106027782</v>
      </c>
      <c r="AC434" s="19" t="str">
        <f>VLOOKUP($B434,Data!$A:$AK,34,0)</f>
        <v>9106027782-00158296</v>
      </c>
      <c r="AD434" s="19">
        <v>158296</v>
      </c>
      <c r="AE434" s="19" t="str">
        <f t="shared" si="12"/>
        <v>00158296</v>
      </c>
      <c r="AF434" s="19" t="str">
        <f>VLOOKUP(AC434,Data!$B:$AK,4,0)</f>
        <v>05/10/2025</v>
      </c>
      <c r="AG434" s="19" t="str">
        <f>VLOOKUP(AC434,Data!B:N,13,0)</f>
        <v>0104918404</v>
      </c>
      <c r="AH434" s="19" t="str">
        <f>IF(AG434="0104918404","WIN"&amp;L434,VLOOKUP(AG434,'mã win'!E:J,6,0))</f>
        <v>WIN6558</v>
      </c>
      <c r="AI434" s="19" t="str">
        <f>VLOOKUP(AG434,'mã win'!E:F,2,0)</f>
        <v>N</v>
      </c>
      <c r="AJ434" s="19" t="str">
        <f>VLOOKUP(Q434,'mã sp'!A:B,2,0)</f>
        <v>CGM300</v>
      </c>
      <c r="AK434" t="str">
        <f>VLOOKUP(AC434,Data!B:G,6,0)</f>
        <v>K25TTM</v>
      </c>
      <c r="AL434" t="str">
        <f t="shared" si="13"/>
        <v>6558 WM+ HCM A0101, Khu căn hộ Hoàng Anh</v>
      </c>
    </row>
    <row r="435" spans="1:38" x14ac:dyDescent="0.25">
      <c r="A435">
        <v>16646</v>
      </c>
      <c r="B435" s="2">
        <v>9106027782</v>
      </c>
      <c r="C435" s="3">
        <v>45935</v>
      </c>
      <c r="D435" s="3">
        <v>45940</v>
      </c>
      <c r="E435" s="4">
        <v>45935.698120023102</v>
      </c>
      <c r="F435" s="2" t="s">
        <v>5252</v>
      </c>
      <c r="G435" s="3"/>
      <c r="H435" t="s">
        <v>3031</v>
      </c>
      <c r="I435" s="2" t="s">
        <v>3032</v>
      </c>
      <c r="J435" t="s">
        <v>3033</v>
      </c>
      <c r="K435" t="s">
        <v>3034</v>
      </c>
      <c r="L435" s="2" t="s">
        <v>3989</v>
      </c>
      <c r="M435" t="s">
        <v>3990</v>
      </c>
      <c r="N435" t="s">
        <v>3991</v>
      </c>
      <c r="O435">
        <v>20</v>
      </c>
      <c r="P435" s="2" t="s">
        <v>3080</v>
      </c>
      <c r="Q435" t="s">
        <v>3081</v>
      </c>
      <c r="R435" s="2" t="s">
        <v>3082</v>
      </c>
      <c r="S435" s="2" t="s">
        <v>3038</v>
      </c>
      <c r="T435">
        <v>70950</v>
      </c>
      <c r="U435">
        <v>2</v>
      </c>
      <c r="V435">
        <v>0</v>
      </c>
      <c r="W435" t="s">
        <v>3992</v>
      </c>
      <c r="Y435" s="3">
        <v>45935.698118831002</v>
      </c>
      <c r="AA435" t="s">
        <v>3039</v>
      </c>
      <c r="AB435" s="21">
        <v>9106027782</v>
      </c>
      <c r="AC435" s="19" t="str">
        <f>VLOOKUP($B435,Data!$A:$AK,34,0)</f>
        <v>9106027782-00158296</v>
      </c>
      <c r="AD435" s="19">
        <v>158296</v>
      </c>
      <c r="AE435" s="19" t="str">
        <f t="shared" si="12"/>
        <v>00158296</v>
      </c>
      <c r="AF435" s="19" t="str">
        <f>VLOOKUP(AC435,Data!$B:$AK,4,0)</f>
        <v>05/10/2025</v>
      </c>
      <c r="AG435" s="19" t="str">
        <f>VLOOKUP(AC435,Data!B:N,13,0)</f>
        <v>0104918404</v>
      </c>
      <c r="AH435" s="19" t="str">
        <f>IF(AG435="0104918404","WIN"&amp;L435,VLOOKUP(AG435,'mã win'!E:J,6,0))</f>
        <v>WIN6558</v>
      </c>
      <c r="AI435" s="19" t="str">
        <f>VLOOKUP(AG435,'mã win'!E:F,2,0)</f>
        <v>N</v>
      </c>
      <c r="AJ435" s="19" t="str">
        <f>VLOOKUP(Q435,'mã sp'!A:B,2,0)</f>
        <v>CN300</v>
      </c>
      <c r="AK435" t="str">
        <f>VLOOKUP(AC435,Data!B:G,6,0)</f>
        <v>K25TTM</v>
      </c>
      <c r="AL435" t="str">
        <f t="shared" si="13"/>
        <v>6558 WM+ HCM A0101, Khu căn hộ Hoàng Anh</v>
      </c>
    </row>
    <row r="436" spans="1:38" x14ac:dyDescent="0.25">
      <c r="A436">
        <v>16647</v>
      </c>
      <c r="B436" s="2">
        <v>9106027782</v>
      </c>
      <c r="C436" s="3">
        <v>45935</v>
      </c>
      <c r="D436" s="3">
        <v>45940</v>
      </c>
      <c r="E436" s="4">
        <v>45935.698120023102</v>
      </c>
      <c r="F436" s="2" t="s">
        <v>5252</v>
      </c>
      <c r="G436" s="3"/>
      <c r="H436" t="s">
        <v>3031</v>
      </c>
      <c r="I436" s="2" t="s">
        <v>3032</v>
      </c>
      <c r="J436" t="s">
        <v>3033</v>
      </c>
      <c r="K436" t="s">
        <v>3034</v>
      </c>
      <c r="L436" s="2" t="s">
        <v>3989</v>
      </c>
      <c r="M436" t="s">
        <v>3990</v>
      </c>
      <c r="N436" t="s">
        <v>3991</v>
      </c>
      <c r="O436">
        <v>30</v>
      </c>
      <c r="P436" s="2" t="s">
        <v>3083</v>
      </c>
      <c r="Q436" t="s">
        <v>3084</v>
      </c>
      <c r="R436" s="2" t="s">
        <v>3085</v>
      </c>
      <c r="S436" s="2" t="s">
        <v>3038</v>
      </c>
      <c r="T436">
        <v>111606</v>
      </c>
      <c r="U436">
        <v>2</v>
      </c>
      <c r="V436">
        <v>0</v>
      </c>
      <c r="W436" t="s">
        <v>3992</v>
      </c>
      <c r="Y436" s="3">
        <v>45935.698118831002</v>
      </c>
      <c r="AA436" t="s">
        <v>3039</v>
      </c>
      <c r="AB436" s="21">
        <v>9106027782</v>
      </c>
      <c r="AC436" s="19" t="str">
        <f>VLOOKUP($B436,Data!$A:$AK,34,0)</f>
        <v>9106027782-00158296</v>
      </c>
      <c r="AD436" s="19">
        <v>158296</v>
      </c>
      <c r="AE436" s="19" t="str">
        <f t="shared" si="12"/>
        <v>00158296</v>
      </c>
      <c r="AF436" s="19" t="str">
        <f>VLOOKUP(AC436,Data!$B:$AK,4,0)</f>
        <v>05/10/2025</v>
      </c>
      <c r="AG436" s="19" t="str">
        <f>VLOOKUP(AC436,Data!B:N,13,0)</f>
        <v>0104918404</v>
      </c>
      <c r="AH436" s="19" t="str">
        <f>IF(AG436="0104918404","WIN"&amp;L436,VLOOKUP(AG436,'mã win'!E:J,6,0))</f>
        <v>WIN6558</v>
      </c>
      <c r="AI436" s="19" t="str">
        <f>VLOOKUP(AG436,'mã win'!E:F,2,0)</f>
        <v>N</v>
      </c>
      <c r="AJ436" s="19" t="str">
        <f>VLOOKUP(Q436,'mã sp'!A:B,2,0)</f>
        <v>GXD500</v>
      </c>
      <c r="AK436" t="str">
        <f>VLOOKUP(AC436,Data!B:G,6,0)</f>
        <v>K25TTM</v>
      </c>
      <c r="AL436" t="str">
        <f t="shared" si="13"/>
        <v>6558 WM+ HCM A0101, Khu căn hộ Hoàng Anh</v>
      </c>
    </row>
    <row r="437" spans="1:38" x14ac:dyDescent="0.25">
      <c r="A437">
        <v>16648</v>
      </c>
      <c r="B437" s="2">
        <v>9106027766</v>
      </c>
      <c r="C437" s="3">
        <v>45935</v>
      </c>
      <c r="D437" s="3">
        <v>45935</v>
      </c>
      <c r="E437" s="4">
        <v>45935.700250463</v>
      </c>
      <c r="F437" s="2" t="s">
        <v>5253</v>
      </c>
      <c r="G437" s="3"/>
      <c r="H437" t="s">
        <v>3031</v>
      </c>
      <c r="I437" s="2" t="s">
        <v>3032</v>
      </c>
      <c r="J437" t="s">
        <v>3033</v>
      </c>
      <c r="K437" t="s">
        <v>3034</v>
      </c>
      <c r="L437" s="2" t="s">
        <v>4482</v>
      </c>
      <c r="M437" t="s">
        <v>4483</v>
      </c>
      <c r="N437" t="s">
        <v>4484</v>
      </c>
      <c r="O437">
        <v>10</v>
      </c>
      <c r="P437" s="2" t="s">
        <v>3043</v>
      </c>
      <c r="Q437" t="s">
        <v>3044</v>
      </c>
      <c r="R437" s="2" t="s">
        <v>3045</v>
      </c>
      <c r="S437" s="2" t="s">
        <v>3038</v>
      </c>
      <c r="T437">
        <v>41150</v>
      </c>
      <c r="U437">
        <v>4</v>
      </c>
      <c r="V437">
        <v>0</v>
      </c>
      <c r="W437" t="s">
        <v>4483</v>
      </c>
      <c r="Y437" s="3">
        <v>45935.700249421301</v>
      </c>
      <c r="AA437" t="s">
        <v>3039</v>
      </c>
      <c r="AB437" s="21">
        <v>9106027766</v>
      </c>
      <c r="AC437" s="19" t="str">
        <f>VLOOKUP($B437,Data!$A:$AK,34,0)</f>
        <v>9106027766-00033186</v>
      </c>
      <c r="AD437" s="19">
        <v>33186</v>
      </c>
      <c r="AE437" s="19" t="str">
        <f t="shared" si="12"/>
        <v>00033186</v>
      </c>
      <c r="AF437" s="19" t="str">
        <f>VLOOKUP(AC437,Data!$B:$AK,4,0)</f>
        <v>05/10/2025</v>
      </c>
      <c r="AG437" s="19" t="str">
        <f>VLOOKUP(AC437,Data!B:N,13,0)</f>
        <v>0104918404-020</v>
      </c>
      <c r="AH437" s="19" t="str">
        <f>IF(AG437="0104918404","WIN"&amp;L437,VLOOKUP(AG437,'mã win'!E:J,6,0))</f>
        <v>WIN-020</v>
      </c>
      <c r="AI437" s="19" t="str">
        <f>VLOOKUP(AG437,'mã win'!E:F,2,0)</f>
        <v>B</v>
      </c>
      <c r="AJ437" s="19" t="str">
        <f>VLOOKUP(Q437,'mã sp'!A:B,2,0)</f>
        <v>GTLX250G</v>
      </c>
      <c r="AK437" t="str">
        <f>VLOOKUP(AC437,Data!B:G,6,0)</f>
        <v>K25TTM</v>
      </c>
      <c r="AL437" t="str">
        <f t="shared" si="13"/>
        <v>2BE5 WM+ THA Quốc lộ 47C, Thọ Phú</v>
      </c>
    </row>
    <row r="438" spans="1:38" x14ac:dyDescent="0.25">
      <c r="A438">
        <v>16649</v>
      </c>
      <c r="B438" s="2">
        <v>9106027766</v>
      </c>
      <c r="C438" s="3">
        <v>45935</v>
      </c>
      <c r="D438" s="3">
        <v>45935</v>
      </c>
      <c r="E438" s="4">
        <v>45935.700250463</v>
      </c>
      <c r="F438" s="2" t="s">
        <v>5253</v>
      </c>
      <c r="G438" s="3"/>
      <c r="H438" t="s">
        <v>3031</v>
      </c>
      <c r="I438" s="2" t="s">
        <v>3032</v>
      </c>
      <c r="J438" t="s">
        <v>3033</v>
      </c>
      <c r="K438" t="s">
        <v>3034</v>
      </c>
      <c r="L438" s="2" t="s">
        <v>4482</v>
      </c>
      <c r="M438" t="s">
        <v>4483</v>
      </c>
      <c r="N438" t="s">
        <v>4484</v>
      </c>
      <c r="O438">
        <v>20</v>
      </c>
      <c r="P438" s="2" t="s">
        <v>3069</v>
      </c>
      <c r="Q438" t="s">
        <v>3070</v>
      </c>
      <c r="R438" s="2" t="s">
        <v>3071</v>
      </c>
      <c r="S438" s="2" t="s">
        <v>3038</v>
      </c>
      <c r="T438">
        <v>50400</v>
      </c>
      <c r="U438">
        <v>2</v>
      </c>
      <c r="V438">
        <v>0</v>
      </c>
      <c r="W438" t="s">
        <v>4483</v>
      </c>
      <c r="Y438" s="3">
        <v>45935.700249421301</v>
      </c>
      <c r="AA438" t="s">
        <v>3039</v>
      </c>
      <c r="AB438" s="21">
        <v>9106027766</v>
      </c>
      <c r="AC438" s="19" t="str">
        <f>VLOOKUP($B438,Data!$A:$AK,34,0)</f>
        <v>9106027766-00033186</v>
      </c>
      <c r="AD438" s="19">
        <v>33186</v>
      </c>
      <c r="AE438" s="19" t="str">
        <f t="shared" si="12"/>
        <v>00033186</v>
      </c>
      <c r="AF438" s="19" t="str">
        <f>VLOOKUP(AC438,Data!$B:$AK,4,0)</f>
        <v>05/10/2025</v>
      </c>
      <c r="AG438" s="19" t="str">
        <f>VLOOKUP(AC438,Data!B:N,13,0)</f>
        <v>0104918404-020</v>
      </c>
      <c r="AH438" s="19" t="str">
        <f>IF(AG438="0104918404","WIN"&amp;L438,VLOOKUP(AG438,'mã win'!E:J,6,0))</f>
        <v>WIN-020</v>
      </c>
      <c r="AI438" s="19" t="str">
        <f>VLOOKUP(AG438,'mã win'!E:F,2,0)</f>
        <v>B</v>
      </c>
      <c r="AJ438" s="19" t="str">
        <f>VLOOKUP(Q438,'mã sp'!A:B,2,0)</f>
        <v>GSG250</v>
      </c>
      <c r="AK438" t="str">
        <f>VLOOKUP(AC438,Data!B:G,6,0)</f>
        <v>K25TTM</v>
      </c>
      <c r="AL438" t="str">
        <f t="shared" si="13"/>
        <v>2BE5 WM+ THA Quốc lộ 47C, Thọ Phú</v>
      </c>
    </row>
    <row r="439" spans="1:38" x14ac:dyDescent="0.25">
      <c r="A439">
        <v>16650</v>
      </c>
      <c r="B439" s="2">
        <v>9106027766</v>
      </c>
      <c r="C439" s="3">
        <v>45935</v>
      </c>
      <c r="D439" s="3">
        <v>45935</v>
      </c>
      <c r="E439" s="4">
        <v>45935.700250463</v>
      </c>
      <c r="F439" s="2" t="s">
        <v>5253</v>
      </c>
      <c r="G439" s="3"/>
      <c r="H439" t="s">
        <v>3031</v>
      </c>
      <c r="I439" s="2" t="s">
        <v>3032</v>
      </c>
      <c r="J439" t="s">
        <v>3033</v>
      </c>
      <c r="K439" t="s">
        <v>3034</v>
      </c>
      <c r="L439" s="2" t="s">
        <v>4482</v>
      </c>
      <c r="M439" t="s">
        <v>4483</v>
      </c>
      <c r="N439" t="s">
        <v>4484</v>
      </c>
      <c r="O439">
        <v>30</v>
      </c>
      <c r="P439" s="2" t="s">
        <v>3063</v>
      </c>
      <c r="Q439" t="s">
        <v>4891</v>
      </c>
      <c r="R439" s="2" t="s">
        <v>3065</v>
      </c>
      <c r="S439" s="2" t="s">
        <v>3038</v>
      </c>
      <c r="T439">
        <v>73431</v>
      </c>
      <c r="U439">
        <v>1</v>
      </c>
      <c r="V439">
        <v>0</v>
      </c>
      <c r="W439" t="s">
        <v>4483</v>
      </c>
      <c r="Y439" s="3">
        <v>45935.700249421301</v>
      </c>
      <c r="AA439" t="s">
        <v>3039</v>
      </c>
      <c r="AB439" s="21">
        <v>9106027766</v>
      </c>
      <c r="AC439" s="19" t="str">
        <f>VLOOKUP($B439,Data!$A:$AK,34,0)</f>
        <v>9106027766-00033186</v>
      </c>
      <c r="AD439" s="19">
        <v>33186</v>
      </c>
      <c r="AE439" s="19" t="str">
        <f t="shared" si="12"/>
        <v>00033186</v>
      </c>
      <c r="AF439" s="19" t="str">
        <f>VLOOKUP(AC439,Data!$B:$AK,4,0)</f>
        <v>05/10/2025</v>
      </c>
      <c r="AG439" s="19" t="str">
        <f>VLOOKUP(AC439,Data!B:N,13,0)</f>
        <v>0104918404-020</v>
      </c>
      <c r="AH439" s="19" t="str">
        <f>IF(AG439="0104918404","WIN"&amp;L439,VLOOKUP(AG439,'mã win'!E:J,6,0))</f>
        <v>WIN-020</v>
      </c>
      <c r="AI439" s="19" t="str">
        <f>VLOOKUP(AG439,'mã win'!E:F,2,0)</f>
        <v>B</v>
      </c>
      <c r="AJ439" s="19" t="str">
        <f>VLOOKUP(Q439,'mã sp'!A:B,2,0)</f>
        <v>CGM300</v>
      </c>
      <c r="AK439" t="str">
        <f>VLOOKUP(AC439,Data!B:G,6,0)</f>
        <v>K25TTM</v>
      </c>
      <c r="AL439" t="str">
        <f t="shared" si="13"/>
        <v>2BE5 WM+ THA Quốc lộ 47C, Thọ Phú</v>
      </c>
    </row>
    <row r="440" spans="1:38" x14ac:dyDescent="0.25">
      <c r="A440">
        <v>16651</v>
      </c>
      <c r="B440" s="2">
        <v>9106027790</v>
      </c>
      <c r="C440" s="3">
        <v>45935</v>
      </c>
      <c r="D440" s="3">
        <v>45935</v>
      </c>
      <c r="E440" s="4">
        <v>45935.701249386599</v>
      </c>
      <c r="F440" s="2" t="s">
        <v>5254</v>
      </c>
      <c r="G440" s="3"/>
      <c r="H440" t="s">
        <v>3031</v>
      </c>
      <c r="I440" s="2" t="s">
        <v>3032</v>
      </c>
      <c r="J440" t="s">
        <v>3033</v>
      </c>
      <c r="K440" t="s">
        <v>3034</v>
      </c>
      <c r="L440" s="2" t="s">
        <v>4613</v>
      </c>
      <c r="M440" t="s">
        <v>4614</v>
      </c>
      <c r="N440" t="s">
        <v>4615</v>
      </c>
      <c r="O440">
        <v>10</v>
      </c>
      <c r="P440" s="2" t="s">
        <v>3054</v>
      </c>
      <c r="Q440" t="s">
        <v>3055</v>
      </c>
      <c r="R440" s="2" t="s">
        <v>3056</v>
      </c>
      <c r="S440" s="2" t="s">
        <v>3038</v>
      </c>
      <c r="T440">
        <v>46000</v>
      </c>
      <c r="U440">
        <v>1</v>
      </c>
      <c r="V440">
        <v>0</v>
      </c>
      <c r="W440" t="s">
        <v>4616</v>
      </c>
      <c r="X440" t="s">
        <v>4617</v>
      </c>
      <c r="Y440" s="3">
        <v>45935.701247800898</v>
      </c>
      <c r="AA440" t="s">
        <v>3039</v>
      </c>
      <c r="AB440" s="21">
        <v>9106027790</v>
      </c>
      <c r="AC440" s="19" t="str">
        <f>VLOOKUP($B440,Data!$A:$AK,34,0)</f>
        <v>9106027790-00158299</v>
      </c>
      <c r="AD440" s="19">
        <v>158299</v>
      </c>
      <c r="AE440" s="19" t="str">
        <f t="shared" si="12"/>
        <v>00158299</v>
      </c>
      <c r="AF440" s="19" t="str">
        <f>VLOOKUP(AC440,Data!$B:$AK,4,0)</f>
        <v>05/10/2025</v>
      </c>
      <c r="AG440" s="19" t="str">
        <f>VLOOKUP(AC440,Data!B:N,13,0)</f>
        <v>0104918404</v>
      </c>
      <c r="AH440" s="19" t="str">
        <f>IF(AG440="0104918404","WIN"&amp;L440,VLOOKUP(AG440,'mã win'!E:J,6,0))</f>
        <v>WIN3740</v>
      </c>
      <c r="AI440" s="19" t="str">
        <f>VLOOKUP(AG440,'mã win'!E:F,2,0)</f>
        <v>N</v>
      </c>
      <c r="AJ440" s="19" t="str">
        <f>VLOOKUP(Q440,'mã sp'!A:B,2,0)</f>
        <v>MNH250</v>
      </c>
      <c r="AK440" t="str">
        <f>VLOOKUP(AC440,Data!B:G,6,0)</f>
        <v>K25TTM</v>
      </c>
      <c r="AL440" t="str">
        <f t="shared" si="13"/>
        <v>3740 WIN HCM 355A Đỗ Xuân Hợp</v>
      </c>
    </row>
    <row r="441" spans="1:38" x14ac:dyDescent="0.25">
      <c r="A441">
        <v>16652</v>
      </c>
      <c r="B441" s="2">
        <v>9106027790</v>
      </c>
      <c r="C441" s="3">
        <v>45935</v>
      </c>
      <c r="D441" s="3">
        <v>45935</v>
      </c>
      <c r="E441" s="4">
        <v>45935.701249386599</v>
      </c>
      <c r="F441" s="2" t="s">
        <v>5254</v>
      </c>
      <c r="G441" s="3"/>
      <c r="H441" t="s">
        <v>3031</v>
      </c>
      <c r="I441" s="2" t="s">
        <v>3032</v>
      </c>
      <c r="J441" t="s">
        <v>3033</v>
      </c>
      <c r="K441" t="s">
        <v>3034</v>
      </c>
      <c r="L441" s="2" t="s">
        <v>4613</v>
      </c>
      <c r="M441" t="s">
        <v>4614</v>
      </c>
      <c r="N441" t="s">
        <v>4615</v>
      </c>
      <c r="O441">
        <v>20</v>
      </c>
      <c r="P441" s="2" t="s">
        <v>3080</v>
      </c>
      <c r="Q441" t="s">
        <v>3081</v>
      </c>
      <c r="R441" s="2" t="s">
        <v>3082</v>
      </c>
      <c r="S441" s="2" t="s">
        <v>3038</v>
      </c>
      <c r="T441">
        <v>70950</v>
      </c>
      <c r="U441">
        <v>2</v>
      </c>
      <c r="V441">
        <v>0</v>
      </c>
      <c r="W441" t="s">
        <v>4616</v>
      </c>
      <c r="X441" t="s">
        <v>4617</v>
      </c>
      <c r="Y441" s="3">
        <v>45935.701247800898</v>
      </c>
      <c r="AA441" t="s">
        <v>3039</v>
      </c>
      <c r="AB441" s="21">
        <v>9106027790</v>
      </c>
      <c r="AC441" s="19" t="str">
        <f>VLOOKUP($B441,Data!$A:$AK,34,0)</f>
        <v>9106027790-00158299</v>
      </c>
      <c r="AD441" s="19">
        <v>158299</v>
      </c>
      <c r="AE441" s="19" t="str">
        <f t="shared" si="12"/>
        <v>00158299</v>
      </c>
      <c r="AF441" s="19" t="str">
        <f>VLOOKUP(AC441,Data!$B:$AK,4,0)</f>
        <v>05/10/2025</v>
      </c>
      <c r="AG441" s="19" t="str">
        <f>VLOOKUP(AC441,Data!B:N,13,0)</f>
        <v>0104918404</v>
      </c>
      <c r="AH441" s="19" t="str">
        <f>IF(AG441="0104918404","WIN"&amp;L441,VLOOKUP(AG441,'mã win'!E:J,6,0))</f>
        <v>WIN3740</v>
      </c>
      <c r="AI441" s="19" t="str">
        <f>VLOOKUP(AG441,'mã win'!E:F,2,0)</f>
        <v>N</v>
      </c>
      <c r="AJ441" s="19" t="str">
        <f>VLOOKUP(Q441,'mã sp'!A:B,2,0)</f>
        <v>CN300</v>
      </c>
      <c r="AK441" t="str">
        <f>VLOOKUP(AC441,Data!B:G,6,0)</f>
        <v>K25TTM</v>
      </c>
      <c r="AL441" t="str">
        <f t="shared" si="13"/>
        <v>3740 WIN HCM 355A Đỗ Xuân Hợp</v>
      </c>
    </row>
    <row r="442" spans="1:38" x14ac:dyDescent="0.25">
      <c r="A442">
        <v>16653</v>
      </c>
      <c r="B442" s="2">
        <v>9106027790</v>
      </c>
      <c r="C442" s="3">
        <v>45935</v>
      </c>
      <c r="D442" s="3">
        <v>45935</v>
      </c>
      <c r="E442" s="4">
        <v>45935.701249386599</v>
      </c>
      <c r="F442" s="2" t="s">
        <v>5254</v>
      </c>
      <c r="G442" s="3"/>
      <c r="H442" t="s">
        <v>3031</v>
      </c>
      <c r="I442" s="2" t="s">
        <v>3032</v>
      </c>
      <c r="J442" t="s">
        <v>3033</v>
      </c>
      <c r="K442" t="s">
        <v>3034</v>
      </c>
      <c r="L442" s="2" t="s">
        <v>4613</v>
      </c>
      <c r="M442" t="s">
        <v>4614</v>
      </c>
      <c r="N442" t="s">
        <v>4615</v>
      </c>
      <c r="O442">
        <v>30</v>
      </c>
      <c r="P442" s="2" t="s">
        <v>3047</v>
      </c>
      <c r="Q442" t="s">
        <v>3048</v>
      </c>
      <c r="R442" s="2" t="s">
        <v>3049</v>
      </c>
      <c r="S442" s="2" t="s">
        <v>3038</v>
      </c>
      <c r="T442">
        <v>60885</v>
      </c>
      <c r="U442">
        <v>1</v>
      </c>
      <c r="V442">
        <v>0</v>
      </c>
      <c r="W442" t="s">
        <v>4616</v>
      </c>
      <c r="X442" t="s">
        <v>4617</v>
      </c>
      <c r="Y442" s="3">
        <v>45935.701247800898</v>
      </c>
      <c r="AA442" t="s">
        <v>3039</v>
      </c>
      <c r="AB442" s="21">
        <v>9106027790</v>
      </c>
      <c r="AC442" s="19" t="str">
        <f>VLOOKUP($B442,Data!$A:$AK,34,0)</f>
        <v>9106027790-00158299</v>
      </c>
      <c r="AD442" s="19">
        <v>158299</v>
      </c>
      <c r="AE442" s="19" t="str">
        <f t="shared" si="12"/>
        <v>00158299</v>
      </c>
      <c r="AF442" s="19" t="str">
        <f>VLOOKUP(AC442,Data!$B:$AK,4,0)</f>
        <v>05/10/2025</v>
      </c>
      <c r="AG442" s="19" t="str">
        <f>VLOOKUP(AC442,Data!B:N,13,0)</f>
        <v>0104918404</v>
      </c>
      <c r="AH442" s="19" t="str">
        <f>IF(AG442="0104918404","WIN"&amp;L442,VLOOKUP(AG442,'mã win'!E:J,6,0))</f>
        <v>WIN3740</v>
      </c>
      <c r="AI442" s="19" t="str">
        <f>VLOOKUP(AG442,'mã win'!E:F,2,0)</f>
        <v>N</v>
      </c>
      <c r="AJ442" s="19" t="str">
        <f>VLOOKUP(Q442,'mã sp'!A:B,2,0)</f>
        <v>CC300</v>
      </c>
      <c r="AK442" t="str">
        <f>VLOOKUP(AC442,Data!B:G,6,0)</f>
        <v>K25TTM</v>
      </c>
      <c r="AL442" t="str">
        <f t="shared" si="13"/>
        <v>3740 WIN HCM 355A Đỗ Xuân Hợp</v>
      </c>
    </row>
    <row r="443" spans="1:38" x14ac:dyDescent="0.25">
      <c r="A443">
        <v>16654</v>
      </c>
      <c r="B443" s="2">
        <v>9106027790</v>
      </c>
      <c r="C443" s="3">
        <v>45935</v>
      </c>
      <c r="D443" s="3">
        <v>45935</v>
      </c>
      <c r="E443" s="4">
        <v>45935.701249386599</v>
      </c>
      <c r="F443" s="2" t="s">
        <v>5254</v>
      </c>
      <c r="G443" s="3"/>
      <c r="H443" t="s">
        <v>3031</v>
      </c>
      <c r="I443" s="2" t="s">
        <v>3032</v>
      </c>
      <c r="J443" t="s">
        <v>3033</v>
      </c>
      <c r="K443" t="s">
        <v>3034</v>
      </c>
      <c r="L443" s="2" t="s">
        <v>4613</v>
      </c>
      <c r="M443" t="s">
        <v>4614</v>
      </c>
      <c r="N443" t="s">
        <v>4615</v>
      </c>
      <c r="O443">
        <v>40</v>
      </c>
      <c r="P443" s="2" t="s">
        <v>3043</v>
      </c>
      <c r="Q443" t="s">
        <v>3044</v>
      </c>
      <c r="R443" s="2" t="s">
        <v>3045</v>
      </c>
      <c r="S443" s="2" t="s">
        <v>3038</v>
      </c>
      <c r="T443">
        <v>41150</v>
      </c>
      <c r="U443">
        <v>1</v>
      </c>
      <c r="V443">
        <v>0</v>
      </c>
      <c r="W443" t="s">
        <v>4616</v>
      </c>
      <c r="X443" t="s">
        <v>4617</v>
      </c>
      <c r="Y443" s="3">
        <v>45935.701247800898</v>
      </c>
      <c r="AA443" t="s">
        <v>3039</v>
      </c>
      <c r="AB443" s="21">
        <v>9106027790</v>
      </c>
      <c r="AC443" s="19" t="str">
        <f>VLOOKUP($B443,Data!$A:$AK,34,0)</f>
        <v>9106027790-00158299</v>
      </c>
      <c r="AD443" s="19">
        <v>158299</v>
      </c>
      <c r="AE443" s="19" t="str">
        <f t="shared" si="12"/>
        <v>00158299</v>
      </c>
      <c r="AF443" s="19" t="str">
        <f>VLOOKUP(AC443,Data!$B:$AK,4,0)</f>
        <v>05/10/2025</v>
      </c>
      <c r="AG443" s="19" t="str">
        <f>VLOOKUP(AC443,Data!B:N,13,0)</f>
        <v>0104918404</v>
      </c>
      <c r="AH443" s="19" t="str">
        <f>IF(AG443="0104918404","WIN"&amp;L443,VLOOKUP(AG443,'mã win'!E:J,6,0))</f>
        <v>WIN3740</v>
      </c>
      <c r="AI443" s="19" t="str">
        <f>VLOOKUP(AG443,'mã win'!E:F,2,0)</f>
        <v>N</v>
      </c>
      <c r="AJ443" s="19" t="str">
        <f>VLOOKUP(Q443,'mã sp'!A:B,2,0)</f>
        <v>GTLX250G</v>
      </c>
      <c r="AK443" t="str">
        <f>VLOOKUP(AC443,Data!B:G,6,0)</f>
        <v>K25TTM</v>
      </c>
      <c r="AL443" t="str">
        <f t="shared" si="13"/>
        <v>3740 WIN HCM 355A Đỗ Xuân Hợp</v>
      </c>
    </row>
    <row r="444" spans="1:38" x14ac:dyDescent="0.25">
      <c r="A444">
        <v>16655</v>
      </c>
      <c r="B444" s="2">
        <v>9106027790</v>
      </c>
      <c r="C444" s="3">
        <v>45935</v>
      </c>
      <c r="D444" s="3">
        <v>45935</v>
      </c>
      <c r="E444" s="4">
        <v>45935.701249386599</v>
      </c>
      <c r="F444" s="2" t="s">
        <v>5254</v>
      </c>
      <c r="G444" s="3"/>
      <c r="H444" t="s">
        <v>3031</v>
      </c>
      <c r="I444" s="2" t="s">
        <v>3032</v>
      </c>
      <c r="J444" t="s">
        <v>3033</v>
      </c>
      <c r="K444" t="s">
        <v>3034</v>
      </c>
      <c r="L444" s="2" t="s">
        <v>4613</v>
      </c>
      <c r="M444" t="s">
        <v>4614</v>
      </c>
      <c r="N444" t="s">
        <v>4615</v>
      </c>
      <c r="O444">
        <v>50</v>
      </c>
      <c r="P444" s="2" t="s">
        <v>3050</v>
      </c>
      <c r="Q444" t="s">
        <v>3051</v>
      </c>
      <c r="R444" s="2" t="s">
        <v>3052</v>
      </c>
      <c r="S444" s="2" t="s">
        <v>3038</v>
      </c>
      <c r="T444">
        <v>45588</v>
      </c>
      <c r="U444">
        <v>1</v>
      </c>
      <c r="V444">
        <v>0</v>
      </c>
      <c r="W444" t="s">
        <v>4616</v>
      </c>
      <c r="X444" t="s">
        <v>4617</v>
      </c>
      <c r="Y444" s="3">
        <v>45935.701247800898</v>
      </c>
      <c r="AA444" t="s">
        <v>3039</v>
      </c>
      <c r="AB444" s="21">
        <v>9106027790</v>
      </c>
      <c r="AC444" s="19" t="str">
        <f>VLOOKUP($B444,Data!$A:$AK,34,0)</f>
        <v>9106027790-00158299</v>
      </c>
      <c r="AD444" s="19">
        <v>158299</v>
      </c>
      <c r="AE444" s="19" t="str">
        <f t="shared" si="12"/>
        <v>00158299</v>
      </c>
      <c r="AF444" s="19" t="str">
        <f>VLOOKUP(AC444,Data!$B:$AK,4,0)</f>
        <v>05/10/2025</v>
      </c>
      <c r="AG444" s="19" t="str">
        <f>VLOOKUP(AC444,Data!B:N,13,0)</f>
        <v>0104918404</v>
      </c>
      <c r="AH444" s="19" t="str">
        <f>IF(AG444="0104918404","WIN"&amp;L444,VLOOKUP(AG444,'mã win'!E:J,6,0))</f>
        <v>WIN3740</v>
      </c>
      <c r="AI444" s="19" t="str">
        <f>VLOOKUP(AG444,'mã win'!E:F,2,0)</f>
        <v>N</v>
      </c>
      <c r="AJ444" s="19" t="str">
        <f>VLOOKUP(Q444,'mã sp'!A:B,2,0)</f>
        <v>TH200</v>
      </c>
      <c r="AK444" t="str">
        <f>VLOOKUP(AC444,Data!B:G,6,0)</f>
        <v>K25TTM</v>
      </c>
      <c r="AL444" t="str">
        <f t="shared" si="13"/>
        <v>3740 WIN HCM 355A Đỗ Xuân Hợp</v>
      </c>
    </row>
    <row r="445" spans="1:38" x14ac:dyDescent="0.25">
      <c r="A445">
        <v>16656</v>
      </c>
      <c r="B445" s="2">
        <v>9106027784</v>
      </c>
      <c r="C445" s="3">
        <v>45935</v>
      </c>
      <c r="D445" s="3">
        <v>45935</v>
      </c>
      <c r="E445" s="4">
        <v>45935.701589664401</v>
      </c>
      <c r="F445" s="2" t="s">
        <v>5255</v>
      </c>
      <c r="G445" s="3"/>
      <c r="H445" t="s">
        <v>3031</v>
      </c>
      <c r="I445" s="2" t="s">
        <v>3032</v>
      </c>
      <c r="J445" t="s">
        <v>3033</v>
      </c>
      <c r="K445" t="s">
        <v>3034</v>
      </c>
      <c r="L445" s="2" t="s">
        <v>4540</v>
      </c>
      <c r="M445" t="s">
        <v>4541</v>
      </c>
      <c r="N445" t="s">
        <v>4542</v>
      </c>
      <c r="O445">
        <v>10</v>
      </c>
      <c r="P445" s="2" t="s">
        <v>3080</v>
      </c>
      <c r="Q445" t="s">
        <v>3081</v>
      </c>
      <c r="R445" s="2" t="s">
        <v>3082</v>
      </c>
      <c r="S445" s="2" t="s">
        <v>3038</v>
      </c>
      <c r="T445">
        <v>70950</v>
      </c>
      <c r="U445">
        <v>3</v>
      </c>
      <c r="V445">
        <v>0</v>
      </c>
      <c r="W445" t="s">
        <v>4541</v>
      </c>
      <c r="X445" t="s">
        <v>4236</v>
      </c>
      <c r="Y445" s="3">
        <v>45935.701588425902</v>
      </c>
      <c r="AA445" t="s">
        <v>3039</v>
      </c>
      <c r="AB445" s="21">
        <v>9106027784</v>
      </c>
      <c r="AC445" s="19" t="str">
        <f>VLOOKUP($B445,Data!$A:$AK,34,0)</f>
        <v>9106027784-00035025</v>
      </c>
      <c r="AD445" s="19">
        <v>35025</v>
      </c>
      <c r="AE445" s="19" t="str">
        <f t="shared" si="12"/>
        <v>00035025</v>
      </c>
      <c r="AF445" s="19" t="str">
        <f>VLOOKUP(AC445,Data!$B:$AK,4,0)</f>
        <v>05/10/2025</v>
      </c>
      <c r="AG445" s="19" t="str">
        <f>VLOOKUP(AC445,Data!B:N,13,0)</f>
        <v>0104918404-025</v>
      </c>
      <c r="AH445" s="19" t="str">
        <f>IF(AG445="0104918404","WIN"&amp;L445,VLOOKUP(AG445,'mã win'!E:J,6,0))</f>
        <v>WIN-025</v>
      </c>
      <c r="AI445" s="19" t="str">
        <f>VLOOKUP(AG445,'mã win'!E:F,2,0)</f>
        <v>B</v>
      </c>
      <c r="AJ445" s="19" t="str">
        <f>VLOOKUP(Q445,'mã sp'!A:B,2,0)</f>
        <v>CN300</v>
      </c>
      <c r="AK445" t="str">
        <f>VLOOKUP(AC445,Data!B:G,6,0)</f>
        <v>K25TTM</v>
      </c>
      <c r="AL445" t="str">
        <f t="shared" si="13"/>
        <v>4644 WM+ HPG 25 Điện Biên Phủ</v>
      </c>
    </row>
    <row r="446" spans="1:38" x14ac:dyDescent="0.25">
      <c r="A446">
        <v>16657</v>
      </c>
      <c r="B446" s="2">
        <v>9106027882</v>
      </c>
      <c r="C446" s="3">
        <v>45935</v>
      </c>
      <c r="D446" s="3">
        <v>45940</v>
      </c>
      <c r="E446" s="4">
        <v>45935.712877164398</v>
      </c>
      <c r="F446" s="2" t="s">
        <v>5256</v>
      </c>
      <c r="G446" s="3"/>
      <c r="H446" t="s">
        <v>3031</v>
      </c>
      <c r="I446" s="2" t="s">
        <v>3032</v>
      </c>
      <c r="J446" t="s">
        <v>3033</v>
      </c>
      <c r="K446" t="s">
        <v>3034</v>
      </c>
      <c r="L446" s="2" t="s">
        <v>3474</v>
      </c>
      <c r="M446" t="s">
        <v>3475</v>
      </c>
      <c r="N446" t="s">
        <v>3476</v>
      </c>
      <c r="O446">
        <v>10</v>
      </c>
      <c r="P446" s="2" t="s">
        <v>3035</v>
      </c>
      <c r="Q446" t="s">
        <v>4834</v>
      </c>
      <c r="R446" s="2" t="s">
        <v>3037</v>
      </c>
      <c r="S446" s="2" t="s">
        <v>3038</v>
      </c>
      <c r="T446">
        <v>111058</v>
      </c>
      <c r="U446">
        <v>4</v>
      </c>
      <c r="V446">
        <v>0</v>
      </c>
      <c r="W446" t="s">
        <v>3475</v>
      </c>
      <c r="X446" t="s">
        <v>3046</v>
      </c>
      <c r="Y446" s="3">
        <v>45935.712875381898</v>
      </c>
      <c r="AA446" t="s">
        <v>3039</v>
      </c>
      <c r="AB446" s="21">
        <v>9106027882</v>
      </c>
      <c r="AC446" s="19" t="str">
        <f>VLOOKUP($B446,Data!$A:$AK,34,0)</f>
        <v>9106027882-00010861</v>
      </c>
      <c r="AD446" s="19">
        <v>10861</v>
      </c>
      <c r="AE446" s="19" t="str">
        <f t="shared" si="12"/>
        <v>00010861</v>
      </c>
      <c r="AF446" s="19" t="str">
        <f>VLOOKUP(AC446,Data!$B:$AK,4,0)</f>
        <v>05/10/2025</v>
      </c>
      <c r="AG446" s="19" t="str">
        <f>VLOOKUP(AC446,Data!B:N,13,0)</f>
        <v>0104918404-010</v>
      </c>
      <c r="AH446" s="19" t="str">
        <f>IF(AG446="0104918404","WIN"&amp;L446,VLOOKUP(AG446,'mã win'!E:J,6,0))</f>
        <v>WIN-AGG-01-010</v>
      </c>
      <c r="AI446" s="19" t="str">
        <f>VLOOKUP(AG446,'mã win'!E:F,2,0)</f>
        <v>N</v>
      </c>
      <c r="AJ446" s="19" t="str">
        <f>VLOOKUP(Q446,'mã sp'!A:B,2,0)</f>
        <v>GM500</v>
      </c>
      <c r="AK446" t="str">
        <f>VLOOKUP(AC446,Data!B:G,6,0)</f>
        <v>K25TTM</v>
      </c>
      <c r="AL446" t="str">
        <f t="shared" si="13"/>
        <v>4558 WM+AGG 4Bis Lê Minh Ngươn</v>
      </c>
    </row>
    <row r="447" spans="1:38" x14ac:dyDescent="0.25">
      <c r="A447">
        <v>16658</v>
      </c>
      <c r="B447" s="2">
        <v>9106027927</v>
      </c>
      <c r="C447" s="3">
        <v>45935</v>
      </c>
      <c r="D447" s="3">
        <v>45940</v>
      </c>
      <c r="E447" s="4">
        <v>45935.719020173601</v>
      </c>
      <c r="F447" s="2" t="s">
        <v>5257</v>
      </c>
      <c r="G447" s="3"/>
      <c r="H447" t="s">
        <v>3031</v>
      </c>
      <c r="I447" s="2" t="s">
        <v>3032</v>
      </c>
      <c r="J447" t="s">
        <v>3033</v>
      </c>
      <c r="K447" t="s">
        <v>3034</v>
      </c>
      <c r="L447" s="2" t="s">
        <v>3953</v>
      </c>
      <c r="M447" t="s">
        <v>3954</v>
      </c>
      <c r="N447" t="s">
        <v>3955</v>
      </c>
      <c r="O447">
        <v>10</v>
      </c>
      <c r="P447" s="2" t="s">
        <v>3035</v>
      </c>
      <c r="Q447" t="s">
        <v>4834</v>
      </c>
      <c r="R447" s="2" t="s">
        <v>3037</v>
      </c>
      <c r="S447" s="2" t="s">
        <v>3038</v>
      </c>
      <c r="T447">
        <v>111058</v>
      </c>
      <c r="U447">
        <v>5</v>
      </c>
      <c r="V447">
        <v>0</v>
      </c>
      <c r="W447" t="s">
        <v>3954</v>
      </c>
      <c r="X447" t="s">
        <v>3956</v>
      </c>
      <c r="Y447" s="3">
        <v>45935.719018287004</v>
      </c>
      <c r="Z447" t="s">
        <v>5258</v>
      </c>
      <c r="AA447" t="s">
        <v>3039</v>
      </c>
      <c r="AB447" s="21">
        <v>9106027927</v>
      </c>
      <c r="AC447" s="19" t="str">
        <f>VLOOKUP($B447,Data!$A:$AK,34,0)</f>
        <v>9106027927-00002512</v>
      </c>
      <c r="AD447" s="19">
        <v>2512</v>
      </c>
      <c r="AE447" s="19" t="str">
        <f t="shared" si="12"/>
        <v>00002512</v>
      </c>
      <c r="AF447" s="19" t="str">
        <f>VLOOKUP(AC447,Data!$B:$AK,4,0)</f>
        <v>05/10/2025</v>
      </c>
      <c r="AG447" s="19" t="str">
        <f>VLOOKUP(AC447,Data!B:N,13,0)</f>
        <v>0104918404-067</v>
      </c>
      <c r="AH447" s="19" t="str">
        <f>IF(AG447="0104918404","WIN"&amp;L447,VLOOKUP(AG447,'mã win'!E:J,6,0))</f>
        <v>WIN-067</v>
      </c>
      <c r="AI447" s="19" t="str">
        <f>VLOOKUP(AG447,'mã win'!E:F,2,0)</f>
        <v>N</v>
      </c>
      <c r="AJ447" s="19" t="str">
        <f>VLOOKUP(Q447,'mã sp'!A:B,2,0)</f>
        <v>GM500</v>
      </c>
      <c r="AK447" t="str">
        <f>VLOOKUP(AC447,Data!B:G,6,0)</f>
        <v>K25TTM</v>
      </c>
      <c r="AL447" t="str">
        <f t="shared" si="13"/>
        <v>5118 WM+ BTE 261K Đường Số 1</v>
      </c>
    </row>
    <row r="448" spans="1:38" x14ac:dyDescent="0.25">
      <c r="A448">
        <v>16659</v>
      </c>
      <c r="B448" s="2">
        <v>9106027906</v>
      </c>
      <c r="C448" s="3">
        <v>45935</v>
      </c>
      <c r="D448" s="3">
        <v>45940</v>
      </c>
      <c r="E448" s="4">
        <v>45935.727489039396</v>
      </c>
      <c r="F448" s="2" t="s">
        <v>5259</v>
      </c>
      <c r="G448" s="3"/>
      <c r="H448" t="s">
        <v>3031</v>
      </c>
      <c r="I448" s="2" t="s">
        <v>3032</v>
      </c>
      <c r="J448" t="s">
        <v>3033</v>
      </c>
      <c r="K448" t="s">
        <v>3034</v>
      </c>
      <c r="L448" s="2" t="s">
        <v>4212</v>
      </c>
      <c r="M448" t="s">
        <v>4213</v>
      </c>
      <c r="N448" t="s">
        <v>4214</v>
      </c>
      <c r="O448">
        <v>10</v>
      </c>
      <c r="P448" s="2" t="s">
        <v>3063</v>
      </c>
      <c r="Q448" t="s">
        <v>4891</v>
      </c>
      <c r="R448" s="2" t="s">
        <v>3065</v>
      </c>
      <c r="S448" s="2" t="s">
        <v>3038</v>
      </c>
      <c r="T448">
        <v>73431</v>
      </c>
      <c r="U448">
        <v>2</v>
      </c>
      <c r="V448">
        <v>0</v>
      </c>
      <c r="W448" t="s">
        <v>4213</v>
      </c>
      <c r="Y448" s="3">
        <v>45935.727487349497</v>
      </c>
      <c r="AA448" t="s">
        <v>3039</v>
      </c>
      <c r="AB448" s="21">
        <v>9106027906</v>
      </c>
      <c r="AC448" s="19" t="str">
        <f>VLOOKUP($B448,Data!$A:$AK,34,0)</f>
        <v>9106027906-00004429</v>
      </c>
      <c r="AD448" s="19">
        <v>4429</v>
      </c>
      <c r="AE448" s="19" t="str">
        <f t="shared" si="12"/>
        <v>00004429</v>
      </c>
      <c r="AF448" s="19" t="str">
        <f>VLOOKUP(AC448,Data!$B:$AK,4,0)</f>
        <v>05/10/2025</v>
      </c>
      <c r="AG448" s="19" t="str">
        <f>VLOOKUP(AC448,Data!B:N,13,0)</f>
        <v>0104918404-027</v>
      </c>
      <c r="AH448" s="19" t="str">
        <f>IF(AG448="0104918404","WIN"&amp;L448,VLOOKUP(AG448,'mã win'!E:J,6,0))</f>
        <v>WIN-027</v>
      </c>
      <c r="AI448" s="19" t="str">
        <f>VLOOKUP(AG448,'mã win'!E:F,2,0)</f>
        <v>N</v>
      </c>
      <c r="AJ448" s="19" t="str">
        <f>VLOOKUP(Q448,'mã sp'!A:B,2,0)</f>
        <v>CGM300</v>
      </c>
      <c r="AK448" t="str">
        <f>VLOOKUP(AC448,Data!B:G,6,0)</f>
        <v>K25TTM</v>
      </c>
      <c r="AL448" t="str">
        <f t="shared" si="13"/>
        <v>2AK8 WM+ NTN K1 KĐT mới Đông Bắc</v>
      </c>
    </row>
    <row r="449" spans="1:38" x14ac:dyDescent="0.25">
      <c r="A449">
        <v>16660</v>
      </c>
      <c r="B449" s="2">
        <v>9106027906</v>
      </c>
      <c r="C449" s="3">
        <v>45935</v>
      </c>
      <c r="D449" s="3">
        <v>45940</v>
      </c>
      <c r="E449" s="4">
        <v>45935.727489039396</v>
      </c>
      <c r="F449" s="2" t="s">
        <v>5259</v>
      </c>
      <c r="G449" s="3"/>
      <c r="H449" t="s">
        <v>3031</v>
      </c>
      <c r="I449" s="2" t="s">
        <v>3032</v>
      </c>
      <c r="J449" t="s">
        <v>3033</v>
      </c>
      <c r="K449" t="s">
        <v>3034</v>
      </c>
      <c r="L449" s="2" t="s">
        <v>4212</v>
      </c>
      <c r="M449" t="s">
        <v>4213</v>
      </c>
      <c r="N449" t="s">
        <v>4214</v>
      </c>
      <c r="O449">
        <v>20</v>
      </c>
      <c r="P449" s="2" t="s">
        <v>3035</v>
      </c>
      <c r="Q449" t="s">
        <v>4834</v>
      </c>
      <c r="R449" s="2" t="s">
        <v>3037</v>
      </c>
      <c r="S449" s="2" t="s">
        <v>3038</v>
      </c>
      <c r="T449">
        <v>111058</v>
      </c>
      <c r="U449">
        <v>3</v>
      </c>
      <c r="V449">
        <v>0</v>
      </c>
      <c r="W449" t="s">
        <v>4213</v>
      </c>
      <c r="Y449" s="3">
        <v>45935.727487349497</v>
      </c>
      <c r="AA449" t="s">
        <v>3039</v>
      </c>
      <c r="AB449" s="21">
        <v>9106027906</v>
      </c>
      <c r="AC449" s="19" t="str">
        <f>VLOOKUP($B449,Data!$A:$AK,34,0)</f>
        <v>9106027906-00004429</v>
      </c>
      <c r="AD449" s="19">
        <v>4429</v>
      </c>
      <c r="AE449" s="19" t="str">
        <f t="shared" si="12"/>
        <v>00004429</v>
      </c>
      <c r="AF449" s="19" t="str">
        <f>VLOOKUP(AC449,Data!$B:$AK,4,0)</f>
        <v>05/10/2025</v>
      </c>
      <c r="AG449" s="19" t="str">
        <f>VLOOKUP(AC449,Data!B:N,13,0)</f>
        <v>0104918404-027</v>
      </c>
      <c r="AH449" s="19" t="str">
        <f>IF(AG449="0104918404","WIN"&amp;L449,VLOOKUP(AG449,'mã win'!E:J,6,0))</f>
        <v>WIN-027</v>
      </c>
      <c r="AI449" s="19" t="str">
        <f>VLOOKUP(AG449,'mã win'!E:F,2,0)</f>
        <v>N</v>
      </c>
      <c r="AJ449" s="19" t="str">
        <f>VLOOKUP(Q449,'mã sp'!A:B,2,0)</f>
        <v>GM500</v>
      </c>
      <c r="AK449" t="str">
        <f>VLOOKUP(AC449,Data!B:G,6,0)</f>
        <v>K25TTM</v>
      </c>
      <c r="AL449" t="str">
        <f t="shared" si="13"/>
        <v>2AK8 WM+ NTN K1 KĐT mới Đông Bắc</v>
      </c>
    </row>
    <row r="450" spans="1:38" x14ac:dyDescent="0.25">
      <c r="A450">
        <v>16661</v>
      </c>
      <c r="B450" s="2">
        <v>9106027966</v>
      </c>
      <c r="C450" s="3">
        <v>45935</v>
      </c>
      <c r="D450" s="3">
        <v>45935</v>
      </c>
      <c r="E450" s="4">
        <v>45935.745095717597</v>
      </c>
      <c r="F450" s="2" t="s">
        <v>5260</v>
      </c>
      <c r="G450" s="3"/>
      <c r="H450" t="s">
        <v>3031</v>
      </c>
      <c r="I450" s="2" t="s">
        <v>3032</v>
      </c>
      <c r="J450" t="s">
        <v>3033</v>
      </c>
      <c r="K450" t="s">
        <v>3034</v>
      </c>
      <c r="L450" s="2" t="s">
        <v>4511</v>
      </c>
      <c r="M450" t="s">
        <v>4512</v>
      </c>
      <c r="N450" t="s">
        <v>4513</v>
      </c>
      <c r="O450">
        <v>10</v>
      </c>
      <c r="P450" s="2" t="s">
        <v>3080</v>
      </c>
      <c r="Q450" t="s">
        <v>3081</v>
      </c>
      <c r="R450" s="2" t="s">
        <v>3082</v>
      </c>
      <c r="S450" s="2" t="s">
        <v>3038</v>
      </c>
      <c r="T450">
        <v>70950</v>
      </c>
      <c r="U450">
        <v>6</v>
      </c>
      <c r="V450">
        <v>0</v>
      </c>
      <c r="W450" t="s">
        <v>4514</v>
      </c>
      <c r="Y450" s="3">
        <v>45935.745093830999</v>
      </c>
      <c r="AA450" t="s">
        <v>3039</v>
      </c>
      <c r="AB450" s="21">
        <v>9106027966</v>
      </c>
      <c r="AC450" s="19" t="str">
        <f>VLOOKUP($B450,Data!$A:$AK,34,0)</f>
        <v>9106027966-00014143</v>
      </c>
      <c r="AD450" s="19">
        <v>14143</v>
      </c>
      <c r="AE450" s="19" t="str">
        <f t="shared" si="12"/>
        <v>00014143</v>
      </c>
      <c r="AF450" s="19" t="str">
        <f>VLOOKUP(AC450,Data!$B:$AK,4,0)</f>
        <v>05/10/2025</v>
      </c>
      <c r="AG450" s="19" t="str">
        <f>VLOOKUP(AC450,Data!B:N,13,0)</f>
        <v>0104918404-044</v>
      </c>
      <c r="AH450" s="19" t="str">
        <f>IF(AG450="0104918404","WIN"&amp;L450,VLOOKUP(AG450,'mã win'!E:J,6,0))</f>
        <v>WIN-044</v>
      </c>
      <c r="AI450" s="19" t="str">
        <f>VLOOKUP(AG450,'mã win'!E:F,2,0)</f>
        <v>B</v>
      </c>
      <c r="AJ450" s="19" t="str">
        <f>VLOOKUP(Q450,'mã sp'!A:B,2,0)</f>
        <v>CN300</v>
      </c>
      <c r="AK450" t="str">
        <f>VLOOKUP(AC450,Data!B:G,6,0)</f>
        <v>K25TTM</v>
      </c>
      <c r="AL450" t="str">
        <f t="shared" si="13"/>
        <v>4048 WM+ TBH Lô 7.03-7.04 KĐT Trần Lãm</v>
      </c>
    </row>
    <row r="451" spans="1:38" x14ac:dyDescent="0.25">
      <c r="A451">
        <v>16662</v>
      </c>
      <c r="B451" s="2">
        <v>9106027966</v>
      </c>
      <c r="C451" s="3">
        <v>45935</v>
      </c>
      <c r="D451" s="3">
        <v>45935</v>
      </c>
      <c r="E451" s="4">
        <v>45935.745095717597</v>
      </c>
      <c r="F451" s="2" t="s">
        <v>5260</v>
      </c>
      <c r="G451" s="3"/>
      <c r="H451" t="s">
        <v>3031</v>
      </c>
      <c r="I451" s="2" t="s">
        <v>3032</v>
      </c>
      <c r="J451" t="s">
        <v>3033</v>
      </c>
      <c r="K451" t="s">
        <v>3034</v>
      </c>
      <c r="L451" s="2" t="s">
        <v>4511</v>
      </c>
      <c r="M451" t="s">
        <v>4512</v>
      </c>
      <c r="N451" t="s">
        <v>4513</v>
      </c>
      <c r="O451">
        <v>20</v>
      </c>
      <c r="P451" s="2" t="s">
        <v>3043</v>
      </c>
      <c r="Q451" t="s">
        <v>3044</v>
      </c>
      <c r="R451" s="2" t="s">
        <v>3045</v>
      </c>
      <c r="S451" s="2" t="s">
        <v>3038</v>
      </c>
      <c r="T451">
        <v>41150</v>
      </c>
      <c r="U451">
        <v>4</v>
      </c>
      <c r="V451">
        <v>0</v>
      </c>
      <c r="W451" t="s">
        <v>4514</v>
      </c>
      <c r="Y451" s="3">
        <v>45935.745093830999</v>
      </c>
      <c r="AA451" t="s">
        <v>3039</v>
      </c>
      <c r="AB451" s="21">
        <v>9106027966</v>
      </c>
      <c r="AC451" s="19" t="str">
        <f>VLOOKUP($B451,Data!$A:$AK,34,0)</f>
        <v>9106027966-00014143</v>
      </c>
      <c r="AD451" s="19">
        <v>14143</v>
      </c>
      <c r="AE451" s="19" t="str">
        <f t="shared" ref="AE451:AE514" si="14">TEXT(AD451,"00000000")</f>
        <v>00014143</v>
      </c>
      <c r="AF451" s="19" t="str">
        <f>VLOOKUP(AC451,Data!$B:$AK,4,0)</f>
        <v>05/10/2025</v>
      </c>
      <c r="AG451" s="19" t="str">
        <f>VLOOKUP(AC451,Data!B:N,13,0)</f>
        <v>0104918404-044</v>
      </c>
      <c r="AH451" s="19" t="str">
        <f>IF(AG451="0104918404","WIN"&amp;L451,VLOOKUP(AG451,'mã win'!E:J,6,0))</f>
        <v>WIN-044</v>
      </c>
      <c r="AI451" s="19" t="str">
        <f>VLOOKUP(AG451,'mã win'!E:F,2,0)</f>
        <v>B</v>
      </c>
      <c r="AJ451" s="19" t="str">
        <f>VLOOKUP(Q451,'mã sp'!A:B,2,0)</f>
        <v>GTLX250G</v>
      </c>
      <c r="AK451" t="str">
        <f>VLOOKUP(AC451,Data!B:G,6,0)</f>
        <v>K25TTM</v>
      </c>
      <c r="AL451" t="str">
        <f t="shared" ref="AL451:AL514" si="15">L451&amp;" "&amp;M451</f>
        <v>4048 WM+ TBH Lô 7.03-7.04 KĐT Trần Lãm</v>
      </c>
    </row>
    <row r="452" spans="1:38" x14ac:dyDescent="0.25">
      <c r="A452">
        <v>16663</v>
      </c>
      <c r="B452" s="2">
        <v>9106027966</v>
      </c>
      <c r="C452" s="3">
        <v>45935</v>
      </c>
      <c r="D452" s="3">
        <v>45935</v>
      </c>
      <c r="E452" s="4">
        <v>45935.745095717597</v>
      </c>
      <c r="F452" s="2" t="s">
        <v>5260</v>
      </c>
      <c r="G452" s="3"/>
      <c r="H452" t="s">
        <v>3031</v>
      </c>
      <c r="I452" s="2" t="s">
        <v>3032</v>
      </c>
      <c r="J452" t="s">
        <v>3033</v>
      </c>
      <c r="K452" t="s">
        <v>3034</v>
      </c>
      <c r="L452" s="2" t="s">
        <v>4511</v>
      </c>
      <c r="M452" t="s">
        <v>4512</v>
      </c>
      <c r="N452" t="s">
        <v>4513</v>
      </c>
      <c r="O452">
        <v>30</v>
      </c>
      <c r="P452" s="2" t="s">
        <v>3054</v>
      </c>
      <c r="Q452" t="s">
        <v>3055</v>
      </c>
      <c r="R452" s="2" t="s">
        <v>3056</v>
      </c>
      <c r="S452" s="2" t="s">
        <v>3038</v>
      </c>
      <c r="T452">
        <v>46000</v>
      </c>
      <c r="U452">
        <v>1</v>
      </c>
      <c r="V452">
        <v>0</v>
      </c>
      <c r="W452" t="s">
        <v>4514</v>
      </c>
      <c r="Y452" s="3">
        <v>45935.745093830999</v>
      </c>
      <c r="AA452" t="s">
        <v>3039</v>
      </c>
      <c r="AB452" s="21">
        <v>9106027966</v>
      </c>
      <c r="AC452" s="19" t="str">
        <f>VLOOKUP($B452,Data!$A:$AK,34,0)</f>
        <v>9106027966-00014143</v>
      </c>
      <c r="AD452" s="19">
        <v>14143</v>
      </c>
      <c r="AE452" s="19" t="str">
        <f t="shared" si="14"/>
        <v>00014143</v>
      </c>
      <c r="AF452" s="19" t="str">
        <f>VLOOKUP(AC452,Data!$B:$AK,4,0)</f>
        <v>05/10/2025</v>
      </c>
      <c r="AG452" s="19" t="str">
        <f>VLOOKUP(AC452,Data!B:N,13,0)</f>
        <v>0104918404-044</v>
      </c>
      <c r="AH452" s="19" t="str">
        <f>IF(AG452="0104918404","WIN"&amp;L452,VLOOKUP(AG452,'mã win'!E:J,6,0))</f>
        <v>WIN-044</v>
      </c>
      <c r="AI452" s="19" t="str">
        <f>VLOOKUP(AG452,'mã win'!E:F,2,0)</f>
        <v>B</v>
      </c>
      <c r="AJ452" s="19" t="str">
        <f>VLOOKUP(Q452,'mã sp'!A:B,2,0)</f>
        <v>MNH250</v>
      </c>
      <c r="AK452" t="str">
        <f>VLOOKUP(AC452,Data!B:G,6,0)</f>
        <v>K25TTM</v>
      </c>
      <c r="AL452" t="str">
        <f t="shared" si="15"/>
        <v>4048 WM+ TBH Lô 7.03-7.04 KĐT Trần Lãm</v>
      </c>
    </row>
    <row r="453" spans="1:38" x14ac:dyDescent="0.25">
      <c r="A453">
        <v>16664</v>
      </c>
      <c r="B453" s="2">
        <v>9106027966</v>
      </c>
      <c r="C453" s="3">
        <v>45935</v>
      </c>
      <c r="D453" s="3">
        <v>45935</v>
      </c>
      <c r="E453" s="4">
        <v>45935.745095717597</v>
      </c>
      <c r="F453" s="2" t="s">
        <v>5260</v>
      </c>
      <c r="G453" s="3"/>
      <c r="H453" t="s">
        <v>3031</v>
      </c>
      <c r="I453" s="2" t="s">
        <v>3032</v>
      </c>
      <c r="J453" t="s">
        <v>3033</v>
      </c>
      <c r="K453" t="s">
        <v>3034</v>
      </c>
      <c r="L453" s="2" t="s">
        <v>4511</v>
      </c>
      <c r="M453" t="s">
        <v>4512</v>
      </c>
      <c r="N453" t="s">
        <v>4513</v>
      </c>
      <c r="O453">
        <v>40</v>
      </c>
      <c r="P453" s="2" t="s">
        <v>3050</v>
      </c>
      <c r="Q453" t="s">
        <v>3051</v>
      </c>
      <c r="R453" s="2" t="s">
        <v>3052</v>
      </c>
      <c r="S453" s="2" t="s">
        <v>3038</v>
      </c>
      <c r="T453">
        <v>45588</v>
      </c>
      <c r="U453">
        <v>3</v>
      </c>
      <c r="V453">
        <v>0</v>
      </c>
      <c r="W453" t="s">
        <v>4514</v>
      </c>
      <c r="Y453" s="3">
        <v>45935.745093830999</v>
      </c>
      <c r="AA453" t="s">
        <v>3039</v>
      </c>
      <c r="AB453" s="21">
        <v>9106027966</v>
      </c>
      <c r="AC453" s="19" t="str">
        <f>VLOOKUP($B453,Data!$A:$AK,34,0)</f>
        <v>9106027966-00014143</v>
      </c>
      <c r="AD453" s="19">
        <v>14143</v>
      </c>
      <c r="AE453" s="19" t="str">
        <f t="shared" si="14"/>
        <v>00014143</v>
      </c>
      <c r="AF453" s="19" t="str">
        <f>VLOOKUP(AC453,Data!$B:$AK,4,0)</f>
        <v>05/10/2025</v>
      </c>
      <c r="AG453" s="19" t="str">
        <f>VLOOKUP(AC453,Data!B:N,13,0)</f>
        <v>0104918404-044</v>
      </c>
      <c r="AH453" s="19" t="str">
        <f>IF(AG453="0104918404","WIN"&amp;L453,VLOOKUP(AG453,'mã win'!E:J,6,0))</f>
        <v>WIN-044</v>
      </c>
      <c r="AI453" s="19" t="str">
        <f>VLOOKUP(AG453,'mã win'!E:F,2,0)</f>
        <v>B</v>
      </c>
      <c r="AJ453" s="19" t="str">
        <f>VLOOKUP(Q453,'mã sp'!A:B,2,0)</f>
        <v>TH200</v>
      </c>
      <c r="AK453" t="str">
        <f>VLOOKUP(AC453,Data!B:G,6,0)</f>
        <v>K25TTM</v>
      </c>
      <c r="AL453" t="str">
        <f t="shared" si="15"/>
        <v>4048 WM+ TBH Lô 7.03-7.04 KĐT Trần Lãm</v>
      </c>
    </row>
    <row r="454" spans="1:38" x14ac:dyDescent="0.25">
      <c r="A454">
        <v>16665</v>
      </c>
      <c r="B454" s="2">
        <v>9106027999</v>
      </c>
      <c r="C454" s="3">
        <v>45935</v>
      </c>
      <c r="D454" s="3">
        <v>45935</v>
      </c>
      <c r="E454" s="4">
        <v>45935.745155983801</v>
      </c>
      <c r="F454" s="2" t="s">
        <v>5261</v>
      </c>
      <c r="G454" s="3"/>
      <c r="H454" t="s">
        <v>3031</v>
      </c>
      <c r="I454" s="2" t="s">
        <v>3032</v>
      </c>
      <c r="J454" t="s">
        <v>3033</v>
      </c>
      <c r="K454" t="s">
        <v>3034</v>
      </c>
      <c r="L454" s="2" t="s">
        <v>3539</v>
      </c>
      <c r="M454" t="s">
        <v>3540</v>
      </c>
      <c r="N454" t="s">
        <v>3541</v>
      </c>
      <c r="O454">
        <v>10</v>
      </c>
      <c r="P454" s="2" t="s">
        <v>3047</v>
      </c>
      <c r="Q454" t="s">
        <v>3048</v>
      </c>
      <c r="R454" s="2" t="s">
        <v>3049</v>
      </c>
      <c r="S454" s="2" t="s">
        <v>3038</v>
      </c>
      <c r="T454">
        <v>60885</v>
      </c>
      <c r="U454">
        <v>1</v>
      </c>
      <c r="V454">
        <v>0</v>
      </c>
      <c r="W454" t="s">
        <v>3540</v>
      </c>
      <c r="X454" t="s">
        <v>3542</v>
      </c>
      <c r="Y454" s="3">
        <v>45935.745154085598</v>
      </c>
      <c r="AA454" t="s">
        <v>3039</v>
      </c>
      <c r="AB454" s="21">
        <v>9106027999</v>
      </c>
      <c r="AC454" s="19" t="str">
        <f>VLOOKUP($B454,Data!$A:$AK,34,0)</f>
        <v>9106027999-00033193</v>
      </c>
      <c r="AD454" s="19">
        <v>33193</v>
      </c>
      <c r="AE454" s="19" t="str">
        <f t="shared" si="14"/>
        <v>00033193</v>
      </c>
      <c r="AF454" s="19" t="str">
        <f>VLOOKUP(AC454,Data!$B:$AK,4,0)</f>
        <v>05/10/2025</v>
      </c>
      <c r="AG454" s="19" t="str">
        <f>VLOOKUP(AC454,Data!B:N,13,0)</f>
        <v>0104918404-020</v>
      </c>
      <c r="AH454" s="19" t="str">
        <f>IF(AG454="0104918404","WIN"&amp;L454,VLOOKUP(AG454,'mã win'!E:J,6,0))</f>
        <v>WIN-020</v>
      </c>
      <c r="AI454" s="19" t="str">
        <f>VLOOKUP(AG454,'mã win'!E:F,2,0)</f>
        <v>B</v>
      </c>
      <c r="AJ454" s="19" t="str">
        <f>VLOOKUP(Q454,'mã sp'!A:B,2,0)</f>
        <v>CC300</v>
      </c>
      <c r="AK454" t="str">
        <f>VLOOKUP(AC454,Data!B:G,6,0)</f>
        <v>K25TTM</v>
      </c>
      <c r="AL454" t="str">
        <f t="shared" si="15"/>
        <v>4233 WM+ THA Liền kề L3-L5 FLC</v>
      </c>
    </row>
    <row r="455" spans="1:38" x14ac:dyDescent="0.25">
      <c r="A455">
        <v>16666</v>
      </c>
      <c r="B455" s="2">
        <v>9106028033</v>
      </c>
      <c r="C455" s="3">
        <v>45935</v>
      </c>
      <c r="D455" s="3">
        <v>45940</v>
      </c>
      <c r="E455" s="4">
        <v>45935.7519334838</v>
      </c>
      <c r="F455" s="2" t="s">
        <v>5262</v>
      </c>
      <c r="G455" s="3"/>
      <c r="H455" t="s">
        <v>3031</v>
      </c>
      <c r="I455" s="2" t="s">
        <v>3032</v>
      </c>
      <c r="J455" t="s">
        <v>3033</v>
      </c>
      <c r="K455" t="s">
        <v>3034</v>
      </c>
      <c r="L455" s="2" t="s">
        <v>4549</v>
      </c>
      <c r="M455" t="s">
        <v>4550</v>
      </c>
      <c r="N455" t="s">
        <v>4551</v>
      </c>
      <c r="O455">
        <v>10</v>
      </c>
      <c r="P455" s="2" t="s">
        <v>3035</v>
      </c>
      <c r="Q455" t="s">
        <v>4834</v>
      </c>
      <c r="R455" s="2" t="s">
        <v>3037</v>
      </c>
      <c r="S455" s="2" t="s">
        <v>3038</v>
      </c>
      <c r="T455">
        <v>111058</v>
      </c>
      <c r="U455">
        <v>1</v>
      </c>
      <c r="V455">
        <v>0</v>
      </c>
      <c r="W455" t="s">
        <v>4550</v>
      </c>
      <c r="X455" t="s">
        <v>4552</v>
      </c>
      <c r="Y455" s="3">
        <v>45935.751931562503</v>
      </c>
      <c r="AA455" t="s">
        <v>3039</v>
      </c>
      <c r="AB455" s="21">
        <v>9106028033</v>
      </c>
      <c r="AC455" s="19" t="str">
        <f>VLOOKUP($B455,Data!$A:$AK,34,0)</f>
        <v>9106028033-00046954</v>
      </c>
      <c r="AD455" s="19">
        <v>46954</v>
      </c>
      <c r="AE455" s="19" t="str">
        <f t="shared" si="14"/>
        <v>00046954</v>
      </c>
      <c r="AF455" s="19" t="str">
        <f>VLOOKUP(AC455,Data!$B:$AK,4,0)</f>
        <v>05/10/2025</v>
      </c>
      <c r="AG455" s="19" t="str">
        <f>VLOOKUP(AC455,Data!B:N,13,0)</f>
        <v>0104918404-007</v>
      </c>
      <c r="AH455" s="19" t="str">
        <f>IF(AG455="0104918404","WIN"&amp;L455,VLOOKUP(AG455,'mã win'!E:J,6,0))</f>
        <v>WIN-QNH-00-007</v>
      </c>
      <c r="AI455" s="19" t="str">
        <f>VLOOKUP(AG455,'mã win'!E:F,2,0)</f>
        <v>B</v>
      </c>
      <c r="AJ455" s="19" t="str">
        <f>VLOOKUP(Q455,'mã sp'!A:B,2,0)</f>
        <v>GM500</v>
      </c>
      <c r="AK455" t="str">
        <f>VLOOKUP(AC455,Data!B:G,6,0)</f>
        <v>K25TTM</v>
      </c>
      <c r="AL455" t="str">
        <f t="shared" si="15"/>
        <v>5000 WM+ QNH Thôn Đông Sơn-Đông Xá</v>
      </c>
    </row>
    <row r="456" spans="1:38" x14ac:dyDescent="0.25">
      <c r="A456">
        <v>16667</v>
      </c>
      <c r="B456" s="2">
        <v>9106027975</v>
      </c>
      <c r="C456" s="3">
        <v>45935</v>
      </c>
      <c r="D456" s="3">
        <v>45942</v>
      </c>
      <c r="E456" s="4">
        <v>45935.755438425898</v>
      </c>
      <c r="F456" s="2" t="s">
        <v>5263</v>
      </c>
      <c r="G456" s="3"/>
      <c r="H456" t="s">
        <v>3031</v>
      </c>
      <c r="I456" s="2" t="s">
        <v>3032</v>
      </c>
      <c r="J456" t="s">
        <v>3033</v>
      </c>
      <c r="K456" t="s">
        <v>3034</v>
      </c>
      <c r="L456" s="2" t="s">
        <v>3600</v>
      </c>
      <c r="M456" t="s">
        <v>3601</v>
      </c>
      <c r="N456" t="s">
        <v>3602</v>
      </c>
      <c r="O456">
        <v>10</v>
      </c>
      <c r="P456" s="2" t="s">
        <v>3072</v>
      </c>
      <c r="Q456" t="s">
        <v>3073</v>
      </c>
      <c r="R456" s="2" t="s">
        <v>3074</v>
      </c>
      <c r="S456" s="2" t="s">
        <v>3038</v>
      </c>
      <c r="T456">
        <v>49500</v>
      </c>
      <c r="U456">
        <v>1</v>
      </c>
      <c r="V456">
        <v>0</v>
      </c>
      <c r="W456" t="s">
        <v>3603</v>
      </c>
      <c r="X456" t="s">
        <v>3604</v>
      </c>
      <c r="Y456" s="3">
        <v>45935.755436377302</v>
      </c>
      <c r="AA456" t="s">
        <v>3039</v>
      </c>
      <c r="AB456" s="21">
        <v>9106027975</v>
      </c>
      <c r="AC456" s="19" t="str">
        <f>VLOOKUP($B456,Data!$A:$AK,34,0)</f>
        <v>9106027975-00017946</v>
      </c>
      <c r="AD456" s="19">
        <v>17946</v>
      </c>
      <c r="AE456" s="19" t="str">
        <f t="shared" si="14"/>
        <v>00017946</v>
      </c>
      <c r="AF456" s="19" t="str">
        <f>VLOOKUP(AC456,Data!$B:$AK,4,0)</f>
        <v>06/10/2025</v>
      </c>
      <c r="AG456" s="19" t="str">
        <f>VLOOKUP(AC456,Data!B:N,13,0)</f>
        <v>0104918404-003</v>
      </c>
      <c r="AH456" s="19" t="str">
        <f>IF(AG456="0104918404","WIN"&amp;L456,VLOOKUP(AG456,'mã win'!E:J,6,0))</f>
        <v>WIN-PTO-00-003</v>
      </c>
      <c r="AI456" s="19" t="str">
        <f>VLOOKUP(AG456,'mã win'!E:F,2,0)</f>
        <v>B</v>
      </c>
      <c r="AJ456" s="19" t="str">
        <f>VLOOKUP(Q456,'mã sp'!A:B,2,0)</f>
        <v>GL250</v>
      </c>
      <c r="AK456" t="str">
        <f>VLOOKUP(AC456,Data!B:G,6,0)</f>
        <v>K25TTM</v>
      </c>
      <c r="AL456" t="str">
        <f t="shared" si="15"/>
        <v>1564 WM VCP PTO Việt Trì</v>
      </c>
    </row>
    <row r="457" spans="1:38" x14ac:dyDescent="0.25">
      <c r="A457">
        <v>16668</v>
      </c>
      <c r="B457" s="2">
        <v>9106027975</v>
      </c>
      <c r="C457" s="3">
        <v>45935</v>
      </c>
      <c r="D457" s="3">
        <v>45942</v>
      </c>
      <c r="E457" s="4">
        <v>45935.755438425898</v>
      </c>
      <c r="F457" s="2" t="s">
        <v>5263</v>
      </c>
      <c r="G457" s="3"/>
      <c r="H457" t="s">
        <v>3031</v>
      </c>
      <c r="I457" s="2" t="s">
        <v>3032</v>
      </c>
      <c r="J457" t="s">
        <v>3033</v>
      </c>
      <c r="K457" t="s">
        <v>3034</v>
      </c>
      <c r="L457" s="2" t="s">
        <v>3600</v>
      </c>
      <c r="M457" t="s">
        <v>3601</v>
      </c>
      <c r="N457" t="s">
        <v>3602</v>
      </c>
      <c r="O457">
        <v>20</v>
      </c>
      <c r="P457" s="2" t="s">
        <v>3080</v>
      </c>
      <c r="Q457" t="s">
        <v>3081</v>
      </c>
      <c r="R457" s="2" t="s">
        <v>3082</v>
      </c>
      <c r="S457" s="2" t="s">
        <v>3038</v>
      </c>
      <c r="T457">
        <v>70950</v>
      </c>
      <c r="U457">
        <v>1</v>
      </c>
      <c r="V457">
        <v>0</v>
      </c>
      <c r="W457" t="s">
        <v>3603</v>
      </c>
      <c r="X457" t="s">
        <v>3604</v>
      </c>
      <c r="Y457" s="3">
        <v>45935.755436377302</v>
      </c>
      <c r="AA457" t="s">
        <v>3039</v>
      </c>
      <c r="AB457" s="21">
        <v>9106027975</v>
      </c>
      <c r="AC457" s="19" t="str">
        <f>VLOOKUP($B457,Data!$A:$AK,34,0)</f>
        <v>9106027975-00017946</v>
      </c>
      <c r="AD457" s="19">
        <v>17946</v>
      </c>
      <c r="AE457" s="19" t="str">
        <f t="shared" si="14"/>
        <v>00017946</v>
      </c>
      <c r="AF457" s="19" t="str">
        <f>VLOOKUP(AC457,Data!$B:$AK,4,0)</f>
        <v>06/10/2025</v>
      </c>
      <c r="AG457" s="19" t="str">
        <f>VLOOKUP(AC457,Data!B:N,13,0)</f>
        <v>0104918404-003</v>
      </c>
      <c r="AH457" s="19" t="str">
        <f>IF(AG457="0104918404","WIN"&amp;L457,VLOOKUP(AG457,'mã win'!E:J,6,0))</f>
        <v>WIN-PTO-00-003</v>
      </c>
      <c r="AI457" s="19" t="str">
        <f>VLOOKUP(AG457,'mã win'!E:F,2,0)</f>
        <v>B</v>
      </c>
      <c r="AJ457" s="19" t="str">
        <f>VLOOKUP(Q457,'mã sp'!A:B,2,0)</f>
        <v>CN300</v>
      </c>
      <c r="AK457" t="str">
        <f>VLOOKUP(AC457,Data!B:G,6,0)</f>
        <v>K25TTM</v>
      </c>
      <c r="AL457" t="str">
        <f t="shared" si="15"/>
        <v>1564 WM VCP PTO Việt Trì</v>
      </c>
    </row>
    <row r="458" spans="1:38" x14ac:dyDescent="0.25">
      <c r="A458">
        <v>16669</v>
      </c>
      <c r="B458" s="2">
        <v>9106027975</v>
      </c>
      <c r="C458" s="3">
        <v>45935</v>
      </c>
      <c r="D458" s="3">
        <v>45942</v>
      </c>
      <c r="E458" s="4">
        <v>45935.755438425898</v>
      </c>
      <c r="F458" s="2" t="s">
        <v>5263</v>
      </c>
      <c r="G458" s="3"/>
      <c r="H458" t="s">
        <v>3031</v>
      </c>
      <c r="I458" s="2" t="s">
        <v>3032</v>
      </c>
      <c r="J458" t="s">
        <v>3033</v>
      </c>
      <c r="K458" t="s">
        <v>3034</v>
      </c>
      <c r="L458" s="2" t="s">
        <v>3600</v>
      </c>
      <c r="M458" t="s">
        <v>3601</v>
      </c>
      <c r="N458" t="s">
        <v>3602</v>
      </c>
      <c r="O458">
        <v>30</v>
      </c>
      <c r="P458" s="2" t="s">
        <v>3043</v>
      </c>
      <c r="Q458" t="s">
        <v>3044</v>
      </c>
      <c r="R458" s="2" t="s">
        <v>3045</v>
      </c>
      <c r="S458" s="2" t="s">
        <v>3038</v>
      </c>
      <c r="T458">
        <v>50182</v>
      </c>
      <c r="U458">
        <v>2</v>
      </c>
      <c r="V458">
        <v>0</v>
      </c>
      <c r="W458" t="s">
        <v>3603</v>
      </c>
      <c r="X458" t="s">
        <v>3604</v>
      </c>
      <c r="Y458" s="3">
        <v>45935.755436377302</v>
      </c>
      <c r="AA458" t="s">
        <v>3039</v>
      </c>
      <c r="AB458" s="21">
        <v>9106027975</v>
      </c>
      <c r="AC458" s="19" t="str">
        <f>VLOOKUP($B458,Data!$A:$AK,34,0)</f>
        <v>9106027975-00017946</v>
      </c>
      <c r="AD458" s="19">
        <v>17946</v>
      </c>
      <c r="AE458" s="19" t="str">
        <f t="shared" si="14"/>
        <v>00017946</v>
      </c>
      <c r="AF458" s="19" t="str">
        <f>VLOOKUP(AC458,Data!$B:$AK,4,0)</f>
        <v>06/10/2025</v>
      </c>
      <c r="AG458" s="19" t="str">
        <f>VLOOKUP(AC458,Data!B:N,13,0)</f>
        <v>0104918404-003</v>
      </c>
      <c r="AH458" s="19" t="str">
        <f>IF(AG458="0104918404","WIN"&amp;L458,VLOOKUP(AG458,'mã win'!E:J,6,0))</f>
        <v>WIN-PTO-00-003</v>
      </c>
      <c r="AI458" s="19" t="str">
        <f>VLOOKUP(AG458,'mã win'!E:F,2,0)</f>
        <v>B</v>
      </c>
      <c r="AJ458" s="19" t="str">
        <f>VLOOKUP(Q458,'mã sp'!A:B,2,0)</f>
        <v>GTLX250G</v>
      </c>
      <c r="AK458" t="str">
        <f>VLOOKUP(AC458,Data!B:G,6,0)</f>
        <v>K25TTM</v>
      </c>
      <c r="AL458" t="str">
        <f t="shared" si="15"/>
        <v>1564 WM VCP PTO Việt Trì</v>
      </c>
    </row>
    <row r="459" spans="1:38" x14ac:dyDescent="0.25">
      <c r="A459">
        <v>16670</v>
      </c>
      <c r="B459" s="2">
        <v>9106027975</v>
      </c>
      <c r="C459" s="3">
        <v>45935</v>
      </c>
      <c r="D459" s="3">
        <v>45942</v>
      </c>
      <c r="E459" s="4">
        <v>45935.755438425898</v>
      </c>
      <c r="F459" s="2" t="s">
        <v>5263</v>
      </c>
      <c r="G459" s="3"/>
      <c r="H459" t="s">
        <v>3031</v>
      </c>
      <c r="I459" s="2" t="s">
        <v>3032</v>
      </c>
      <c r="J459" t="s">
        <v>3033</v>
      </c>
      <c r="K459" t="s">
        <v>3034</v>
      </c>
      <c r="L459" s="2" t="s">
        <v>3600</v>
      </c>
      <c r="M459" t="s">
        <v>3601</v>
      </c>
      <c r="N459" t="s">
        <v>3602</v>
      </c>
      <c r="O459">
        <v>40</v>
      </c>
      <c r="P459" s="2" t="s">
        <v>3080</v>
      </c>
      <c r="Q459" t="s">
        <v>3081</v>
      </c>
      <c r="R459" s="2" t="s">
        <v>3082</v>
      </c>
      <c r="S459" s="2" t="s">
        <v>3038</v>
      </c>
      <c r="T459">
        <v>70950</v>
      </c>
      <c r="U459">
        <v>1</v>
      </c>
      <c r="V459">
        <v>0</v>
      </c>
      <c r="W459" t="s">
        <v>3603</v>
      </c>
      <c r="X459" t="s">
        <v>3604</v>
      </c>
      <c r="Y459" s="3">
        <v>45935.755436377302</v>
      </c>
      <c r="AA459" t="s">
        <v>3039</v>
      </c>
      <c r="AB459" s="21">
        <v>9106027975</v>
      </c>
      <c r="AC459" s="19" t="str">
        <f>VLOOKUP($B459,Data!$A:$AK,34,0)</f>
        <v>9106027975-00017946</v>
      </c>
      <c r="AD459" s="19">
        <v>17946</v>
      </c>
      <c r="AE459" s="19" t="str">
        <f t="shared" si="14"/>
        <v>00017946</v>
      </c>
      <c r="AF459" s="19" t="str">
        <f>VLOOKUP(AC459,Data!$B:$AK,4,0)</f>
        <v>06/10/2025</v>
      </c>
      <c r="AG459" s="19" t="str">
        <f>VLOOKUP(AC459,Data!B:N,13,0)</f>
        <v>0104918404-003</v>
      </c>
      <c r="AH459" s="19" t="str">
        <f>IF(AG459="0104918404","WIN"&amp;L459,VLOOKUP(AG459,'mã win'!E:J,6,0))</f>
        <v>WIN-PTO-00-003</v>
      </c>
      <c r="AI459" s="19" t="str">
        <f>VLOOKUP(AG459,'mã win'!E:F,2,0)</f>
        <v>B</v>
      </c>
      <c r="AJ459" s="19" t="str">
        <f>VLOOKUP(Q459,'mã sp'!A:B,2,0)</f>
        <v>CN300</v>
      </c>
      <c r="AK459" t="str">
        <f>VLOOKUP(AC459,Data!B:G,6,0)</f>
        <v>K25TTM</v>
      </c>
      <c r="AL459" t="str">
        <f t="shared" si="15"/>
        <v>1564 WM VCP PTO Việt Trì</v>
      </c>
    </row>
    <row r="460" spans="1:38" x14ac:dyDescent="0.25">
      <c r="A460">
        <v>16671</v>
      </c>
      <c r="B460" s="2">
        <v>9106028061</v>
      </c>
      <c r="C460" s="3">
        <v>45935</v>
      </c>
      <c r="D460" s="3">
        <v>45940</v>
      </c>
      <c r="E460" s="4">
        <v>45935.7595756597</v>
      </c>
      <c r="F460" s="2" t="s">
        <v>5264</v>
      </c>
      <c r="G460" s="3"/>
      <c r="H460" t="s">
        <v>3031</v>
      </c>
      <c r="I460" s="2" t="s">
        <v>3032</v>
      </c>
      <c r="J460" t="s">
        <v>3033</v>
      </c>
      <c r="K460" t="s">
        <v>3034</v>
      </c>
      <c r="L460" s="2" t="s">
        <v>3881</v>
      </c>
      <c r="M460" t="s">
        <v>3882</v>
      </c>
      <c r="N460" t="s">
        <v>3883</v>
      </c>
      <c r="O460">
        <v>10</v>
      </c>
      <c r="P460" s="2" t="s">
        <v>3035</v>
      </c>
      <c r="Q460" t="s">
        <v>4834</v>
      </c>
      <c r="R460" s="2" t="s">
        <v>3037</v>
      </c>
      <c r="S460" s="2" t="s">
        <v>3038</v>
      </c>
      <c r="T460">
        <v>111058</v>
      </c>
      <c r="U460">
        <v>2</v>
      </c>
      <c r="V460">
        <v>0</v>
      </c>
      <c r="W460" t="s">
        <v>3882</v>
      </c>
      <c r="Y460" s="3">
        <v>45935.759573611103</v>
      </c>
      <c r="AA460" t="s">
        <v>3039</v>
      </c>
      <c r="AB460" s="21">
        <v>9106028061</v>
      </c>
      <c r="AC460" s="19" t="str">
        <f>VLOOKUP($B460,Data!$A:$AK,34,0)</f>
        <v>9106028061-00476832</v>
      </c>
      <c r="AD460" s="19">
        <v>476832</v>
      </c>
      <c r="AE460" s="19" t="str">
        <f t="shared" si="14"/>
        <v>00476832</v>
      </c>
      <c r="AF460" s="19" t="str">
        <f>VLOOKUP(AC460,Data!$B:$AK,4,0)</f>
        <v>05/10/2025</v>
      </c>
      <c r="AG460" s="19" t="str">
        <f>VLOOKUP(AC460,Data!B:N,13,0)</f>
        <v>0104918404-002</v>
      </c>
      <c r="AH460" s="19" t="str">
        <f>IF(AG460="0104918404","WIN"&amp;L460,VLOOKUP(AG460,'mã win'!E:J,6,0))</f>
        <v>WIN-HNI-00-002</v>
      </c>
      <c r="AI460" s="19" t="str">
        <f>VLOOKUP(AG460,'mã win'!E:F,2,0)</f>
        <v>B</v>
      </c>
      <c r="AJ460" s="19" t="str">
        <f>VLOOKUP(Q460,'mã sp'!A:B,2,0)</f>
        <v>GM500</v>
      </c>
      <c r="AK460" t="str">
        <f>VLOOKUP(AC460,Data!B:G,6,0)</f>
        <v>K25TTM</v>
      </c>
      <c r="AL460" t="str">
        <f t="shared" si="15"/>
        <v>6502 WM+ HNI IEC Residences Tứ Hiệp</v>
      </c>
    </row>
    <row r="461" spans="1:38" x14ac:dyDescent="0.25">
      <c r="A461">
        <v>16672</v>
      </c>
      <c r="B461" s="2">
        <v>9106028061</v>
      </c>
      <c r="C461" s="3">
        <v>45935</v>
      </c>
      <c r="D461" s="3">
        <v>45940</v>
      </c>
      <c r="E461" s="4">
        <v>45935.7595756597</v>
      </c>
      <c r="F461" s="2" t="s">
        <v>5264</v>
      </c>
      <c r="G461" s="3"/>
      <c r="H461" t="s">
        <v>3031</v>
      </c>
      <c r="I461" s="2" t="s">
        <v>3032</v>
      </c>
      <c r="J461" t="s">
        <v>3033</v>
      </c>
      <c r="K461" t="s">
        <v>3034</v>
      </c>
      <c r="L461" s="2" t="s">
        <v>3881</v>
      </c>
      <c r="M461" t="s">
        <v>3882</v>
      </c>
      <c r="N461" t="s">
        <v>3883</v>
      </c>
      <c r="O461">
        <v>20</v>
      </c>
      <c r="P461" s="2" t="s">
        <v>3080</v>
      </c>
      <c r="Q461" t="s">
        <v>3081</v>
      </c>
      <c r="R461" s="2" t="s">
        <v>3082</v>
      </c>
      <c r="S461" s="2" t="s">
        <v>3038</v>
      </c>
      <c r="T461">
        <v>70950</v>
      </c>
      <c r="U461">
        <v>1</v>
      </c>
      <c r="V461">
        <v>0</v>
      </c>
      <c r="W461" t="s">
        <v>3882</v>
      </c>
      <c r="Y461" s="3">
        <v>45935.759573611103</v>
      </c>
      <c r="AA461" t="s">
        <v>3039</v>
      </c>
      <c r="AB461" s="21">
        <v>9106028061</v>
      </c>
      <c r="AC461" s="19" t="str">
        <f>VLOOKUP($B461,Data!$A:$AK,34,0)</f>
        <v>9106028061-00476832</v>
      </c>
      <c r="AD461" s="19">
        <v>476832</v>
      </c>
      <c r="AE461" s="19" t="str">
        <f t="shared" si="14"/>
        <v>00476832</v>
      </c>
      <c r="AF461" s="19" t="str">
        <f>VLOOKUP(AC461,Data!$B:$AK,4,0)</f>
        <v>05/10/2025</v>
      </c>
      <c r="AG461" s="19" t="str">
        <f>VLOOKUP(AC461,Data!B:N,13,0)</f>
        <v>0104918404-002</v>
      </c>
      <c r="AH461" s="19" t="str">
        <f>IF(AG461="0104918404","WIN"&amp;L461,VLOOKUP(AG461,'mã win'!E:J,6,0))</f>
        <v>WIN-HNI-00-002</v>
      </c>
      <c r="AI461" s="19" t="str">
        <f>VLOOKUP(AG461,'mã win'!E:F,2,0)</f>
        <v>B</v>
      </c>
      <c r="AJ461" s="19" t="str">
        <f>VLOOKUP(Q461,'mã sp'!A:B,2,0)</f>
        <v>CN300</v>
      </c>
      <c r="AK461" t="str">
        <f>VLOOKUP(AC461,Data!B:G,6,0)</f>
        <v>K25TTM</v>
      </c>
      <c r="AL461" t="str">
        <f t="shared" si="15"/>
        <v>6502 WM+ HNI IEC Residences Tứ Hiệp</v>
      </c>
    </row>
    <row r="462" spans="1:38" x14ac:dyDescent="0.25">
      <c r="A462">
        <v>16673</v>
      </c>
      <c r="B462" s="2">
        <v>9106028117</v>
      </c>
      <c r="C462" s="3">
        <v>45935</v>
      </c>
      <c r="D462" s="3">
        <v>45940</v>
      </c>
      <c r="E462" s="4">
        <v>45935.772865972198</v>
      </c>
      <c r="F462" s="2" t="s">
        <v>5265</v>
      </c>
      <c r="G462" s="3"/>
      <c r="H462" t="s">
        <v>3031</v>
      </c>
      <c r="I462" s="2" t="s">
        <v>3032</v>
      </c>
      <c r="J462" t="s">
        <v>3033</v>
      </c>
      <c r="K462" t="s">
        <v>3034</v>
      </c>
      <c r="L462" s="2" t="s">
        <v>4781</v>
      </c>
      <c r="M462" t="s">
        <v>4782</v>
      </c>
      <c r="N462" t="s">
        <v>4783</v>
      </c>
      <c r="O462">
        <v>10</v>
      </c>
      <c r="P462" s="2" t="s">
        <v>3035</v>
      </c>
      <c r="Q462" t="s">
        <v>4834</v>
      </c>
      <c r="R462" s="2" t="s">
        <v>3037</v>
      </c>
      <c r="S462" s="2" t="s">
        <v>3038</v>
      </c>
      <c r="T462">
        <v>111058</v>
      </c>
      <c r="U462">
        <v>1</v>
      </c>
      <c r="V462">
        <v>0</v>
      </c>
      <c r="W462" t="s">
        <v>4782</v>
      </c>
      <c r="X462" t="s">
        <v>4784</v>
      </c>
      <c r="Y462" s="3">
        <v>45935.772864120401</v>
      </c>
      <c r="AA462" t="s">
        <v>3039</v>
      </c>
      <c r="AB462" s="21">
        <v>9106028117</v>
      </c>
      <c r="AC462" s="19" t="str">
        <f>VLOOKUP($B462,Data!$A:$AK,34,0)</f>
        <v>9106028117-00035037</v>
      </c>
      <c r="AD462" s="19">
        <v>35037</v>
      </c>
      <c r="AE462" s="19" t="str">
        <f t="shared" si="14"/>
        <v>00035037</v>
      </c>
      <c r="AF462" s="19" t="str">
        <f>VLOOKUP(AC462,Data!$B:$AK,4,0)</f>
        <v>05/10/2025</v>
      </c>
      <c r="AG462" s="19" t="str">
        <f>VLOOKUP(AC462,Data!B:N,13,0)</f>
        <v>0104918404-025</v>
      </c>
      <c r="AH462" s="19" t="str">
        <f>IF(AG462="0104918404","WIN"&amp;L462,VLOOKUP(AG462,'mã win'!E:J,6,0))</f>
        <v>WIN-025</v>
      </c>
      <c r="AI462" s="19" t="str">
        <f>VLOOKUP(AG462,'mã win'!E:F,2,0)</f>
        <v>B</v>
      </c>
      <c r="AJ462" s="19" t="str">
        <f>VLOOKUP(Q462,'mã sp'!A:B,2,0)</f>
        <v>GM500</v>
      </c>
      <c r="AK462" t="str">
        <f>VLOOKUP(AC462,Data!B:G,6,0)</f>
        <v>K25TTM</v>
      </c>
      <c r="AL462" t="str">
        <f t="shared" si="15"/>
        <v>3267 WM+ HPG 21 Lê Hồng Phong</v>
      </c>
    </row>
    <row r="463" spans="1:38" x14ac:dyDescent="0.25">
      <c r="A463">
        <v>16674</v>
      </c>
      <c r="B463" s="2">
        <v>9106028139</v>
      </c>
      <c r="C463" s="3">
        <v>45935</v>
      </c>
      <c r="D463" s="3">
        <v>45935</v>
      </c>
      <c r="E463" s="4">
        <v>45935.781337303197</v>
      </c>
      <c r="F463" s="2" t="s">
        <v>5266</v>
      </c>
      <c r="G463" s="3"/>
      <c r="H463" t="s">
        <v>3031</v>
      </c>
      <c r="I463" s="2" t="s">
        <v>3032</v>
      </c>
      <c r="J463" t="s">
        <v>3033</v>
      </c>
      <c r="K463" t="s">
        <v>3034</v>
      </c>
      <c r="L463" s="2" t="s">
        <v>4113</v>
      </c>
      <c r="M463" t="s">
        <v>4114</v>
      </c>
      <c r="N463" t="s">
        <v>4115</v>
      </c>
      <c r="O463">
        <v>10</v>
      </c>
      <c r="P463" s="2" t="s">
        <v>3080</v>
      </c>
      <c r="Q463" t="s">
        <v>3081</v>
      </c>
      <c r="R463" s="2" t="s">
        <v>3082</v>
      </c>
      <c r="S463" s="2" t="s">
        <v>3038</v>
      </c>
      <c r="T463">
        <v>70950</v>
      </c>
      <c r="U463">
        <v>4</v>
      </c>
      <c r="V463">
        <v>0</v>
      </c>
      <c r="W463" t="s">
        <v>4114</v>
      </c>
      <c r="Y463" s="3">
        <v>45935.781335034699</v>
      </c>
      <c r="AA463" t="s">
        <v>3039</v>
      </c>
      <c r="AB463" s="21">
        <v>9106028139</v>
      </c>
      <c r="AC463" s="19" t="str">
        <f>VLOOKUP($B463,Data!$A:$AK,34,0)</f>
        <v>9106028139-00035038</v>
      </c>
      <c r="AD463" s="19">
        <v>35038</v>
      </c>
      <c r="AE463" s="19" t="str">
        <f t="shared" si="14"/>
        <v>00035038</v>
      </c>
      <c r="AF463" s="19" t="str">
        <f>VLOOKUP(AC463,Data!$B:$AK,4,0)</f>
        <v>05/10/2025</v>
      </c>
      <c r="AG463" s="19" t="str">
        <f>VLOOKUP(AC463,Data!B:N,13,0)</f>
        <v>0104918404-025</v>
      </c>
      <c r="AH463" s="19" t="str">
        <f>IF(AG463="0104918404","WIN"&amp;L463,VLOOKUP(AG463,'mã win'!E:J,6,0))</f>
        <v>WIN-025</v>
      </c>
      <c r="AI463" s="19" t="str">
        <f>VLOOKUP(AG463,'mã win'!E:F,2,0)</f>
        <v>B</v>
      </c>
      <c r="AJ463" s="19" t="str">
        <f>VLOOKUP(Q463,'mã sp'!A:B,2,0)</f>
        <v>CN300</v>
      </c>
      <c r="AK463" t="str">
        <f>VLOOKUP(AC463,Data!B:G,6,0)</f>
        <v>K25TTM</v>
      </c>
      <c r="AL463" t="str">
        <f t="shared" si="15"/>
        <v>2AZO WM+ HPG TMDV06 Hoàng Huy Grand</v>
      </c>
    </row>
    <row r="464" spans="1:38" x14ac:dyDescent="0.25">
      <c r="A464">
        <v>16675</v>
      </c>
      <c r="B464" s="2">
        <v>9106028139</v>
      </c>
      <c r="C464" s="3">
        <v>45935</v>
      </c>
      <c r="D464" s="3">
        <v>45935</v>
      </c>
      <c r="E464" s="4">
        <v>45935.781337303197</v>
      </c>
      <c r="F464" s="2" t="s">
        <v>5266</v>
      </c>
      <c r="G464" s="3"/>
      <c r="H464" t="s">
        <v>3031</v>
      </c>
      <c r="I464" s="2" t="s">
        <v>3032</v>
      </c>
      <c r="J464" t="s">
        <v>3033</v>
      </c>
      <c r="K464" t="s">
        <v>3034</v>
      </c>
      <c r="L464" s="2" t="s">
        <v>4113</v>
      </c>
      <c r="M464" t="s">
        <v>4114</v>
      </c>
      <c r="N464" t="s">
        <v>4115</v>
      </c>
      <c r="O464">
        <v>20</v>
      </c>
      <c r="P464" s="2" t="s">
        <v>3035</v>
      </c>
      <c r="Q464" t="s">
        <v>4834</v>
      </c>
      <c r="R464" s="2" t="s">
        <v>3037</v>
      </c>
      <c r="S464" s="2" t="s">
        <v>3038</v>
      </c>
      <c r="T464">
        <v>111058</v>
      </c>
      <c r="U464">
        <v>1</v>
      </c>
      <c r="V464">
        <v>0</v>
      </c>
      <c r="W464" t="s">
        <v>4114</v>
      </c>
      <c r="Y464" s="3">
        <v>45935.781335034699</v>
      </c>
      <c r="AA464" t="s">
        <v>3039</v>
      </c>
      <c r="AB464" s="21">
        <v>9106028139</v>
      </c>
      <c r="AC464" s="19" t="str">
        <f>VLOOKUP($B464,Data!$A:$AK,34,0)</f>
        <v>9106028139-00035038</v>
      </c>
      <c r="AD464" s="19">
        <v>35038</v>
      </c>
      <c r="AE464" s="19" t="str">
        <f t="shared" si="14"/>
        <v>00035038</v>
      </c>
      <c r="AF464" s="19" t="str">
        <f>VLOOKUP(AC464,Data!$B:$AK,4,0)</f>
        <v>05/10/2025</v>
      </c>
      <c r="AG464" s="19" t="str">
        <f>VLOOKUP(AC464,Data!B:N,13,0)</f>
        <v>0104918404-025</v>
      </c>
      <c r="AH464" s="19" t="str">
        <f>IF(AG464="0104918404","WIN"&amp;L464,VLOOKUP(AG464,'mã win'!E:J,6,0))</f>
        <v>WIN-025</v>
      </c>
      <c r="AI464" s="19" t="str">
        <f>VLOOKUP(AG464,'mã win'!E:F,2,0)</f>
        <v>B</v>
      </c>
      <c r="AJ464" s="19" t="str">
        <f>VLOOKUP(Q464,'mã sp'!A:B,2,0)</f>
        <v>GM500</v>
      </c>
      <c r="AK464" t="str">
        <f>VLOOKUP(AC464,Data!B:G,6,0)</f>
        <v>K25TTM</v>
      </c>
      <c r="AL464" t="str">
        <f t="shared" si="15"/>
        <v>2AZO WM+ HPG TMDV06 Hoàng Huy Grand</v>
      </c>
    </row>
    <row r="465" spans="1:38" x14ac:dyDescent="0.25">
      <c r="A465">
        <v>16676</v>
      </c>
      <c r="B465" s="2">
        <v>9106028182</v>
      </c>
      <c r="C465" s="3">
        <v>45935</v>
      </c>
      <c r="D465" s="3">
        <v>45940</v>
      </c>
      <c r="E465" s="4">
        <v>45935.790957754602</v>
      </c>
      <c r="F465" s="2" t="s">
        <v>5267</v>
      </c>
      <c r="G465" s="3"/>
      <c r="H465" t="s">
        <v>3031</v>
      </c>
      <c r="I465" s="2" t="s">
        <v>3032</v>
      </c>
      <c r="J465" t="s">
        <v>3033</v>
      </c>
      <c r="K465" t="s">
        <v>3034</v>
      </c>
      <c r="L465" s="2" t="s">
        <v>3908</v>
      </c>
      <c r="M465" t="s">
        <v>3909</v>
      </c>
      <c r="N465" t="s">
        <v>3910</v>
      </c>
      <c r="O465">
        <v>10</v>
      </c>
      <c r="P465" s="2" t="s">
        <v>3035</v>
      </c>
      <c r="Q465" t="s">
        <v>4834</v>
      </c>
      <c r="R465" s="2" t="s">
        <v>3037</v>
      </c>
      <c r="S465" s="2" t="s">
        <v>3038</v>
      </c>
      <c r="T465">
        <v>111058</v>
      </c>
      <c r="U465">
        <v>3</v>
      </c>
      <c r="V465">
        <v>0</v>
      </c>
      <c r="W465" t="s">
        <v>3911</v>
      </c>
      <c r="X465" t="s">
        <v>3046</v>
      </c>
      <c r="Y465" s="3">
        <v>45935.790955092598</v>
      </c>
      <c r="AA465" t="s">
        <v>3039</v>
      </c>
      <c r="AB465" s="21">
        <v>9106028182</v>
      </c>
      <c r="AC465" s="19" t="str">
        <f>VLOOKUP($B465,Data!$A:$AK,34,0)</f>
        <v>9106028182-00476884</v>
      </c>
      <c r="AD465" s="19">
        <v>476884</v>
      </c>
      <c r="AE465" s="19" t="str">
        <f t="shared" si="14"/>
        <v>00476884</v>
      </c>
      <c r="AF465" s="19" t="str">
        <f>VLOOKUP(AC465,Data!$B:$AK,4,0)</f>
        <v>05/10/2025</v>
      </c>
      <c r="AG465" s="19" t="str">
        <f>VLOOKUP(AC465,Data!B:N,13,0)</f>
        <v>0104918404-002</v>
      </c>
      <c r="AH465" s="19" t="str">
        <f>IF(AG465="0104918404","WIN"&amp;L465,VLOOKUP(AG465,'mã win'!E:J,6,0))</f>
        <v>WIN-HNI-00-002</v>
      </c>
      <c r="AI465" s="19" t="str">
        <f>VLOOKUP(AG465,'mã win'!E:F,2,0)</f>
        <v>B</v>
      </c>
      <c r="AJ465" s="19" t="str">
        <f>VLOOKUP(Q465,'mã sp'!A:B,2,0)</f>
        <v>GM500</v>
      </c>
      <c r="AK465" t="str">
        <f>VLOOKUP(AC465,Data!B:G,6,0)</f>
        <v>K25TTM</v>
      </c>
      <c r="AL465" t="str">
        <f t="shared" si="15"/>
        <v>5578 WM+ HNI Lô 1-3/E-F, MD Complex Towe</v>
      </c>
    </row>
    <row r="466" spans="1:38" x14ac:dyDescent="0.25">
      <c r="A466">
        <v>16677</v>
      </c>
      <c r="B466" s="2">
        <v>9106028227</v>
      </c>
      <c r="C466" s="3">
        <v>45935</v>
      </c>
      <c r="D466" s="3">
        <v>45940</v>
      </c>
      <c r="E466" s="4">
        <v>45935.797130324099</v>
      </c>
      <c r="F466" s="2" t="s">
        <v>5268</v>
      </c>
      <c r="G466" s="3"/>
      <c r="H466" t="s">
        <v>3031</v>
      </c>
      <c r="I466" s="2" t="s">
        <v>3032</v>
      </c>
      <c r="J466" t="s">
        <v>3033</v>
      </c>
      <c r="K466" t="s">
        <v>3034</v>
      </c>
      <c r="L466" s="2" t="s">
        <v>5269</v>
      </c>
      <c r="M466" t="s">
        <v>5270</v>
      </c>
      <c r="N466" t="s">
        <v>5271</v>
      </c>
      <c r="O466">
        <v>10</v>
      </c>
      <c r="P466" s="2" t="s">
        <v>3063</v>
      </c>
      <c r="Q466" t="s">
        <v>4891</v>
      </c>
      <c r="R466" s="2" t="s">
        <v>3065</v>
      </c>
      <c r="S466" s="2" t="s">
        <v>3038</v>
      </c>
      <c r="T466">
        <v>73431</v>
      </c>
      <c r="U466">
        <v>1</v>
      </c>
      <c r="V466">
        <v>0</v>
      </c>
      <c r="W466" t="s">
        <v>5270</v>
      </c>
      <c r="Y466" s="3">
        <v>45935.797127743099</v>
      </c>
      <c r="AA466" t="s">
        <v>3039</v>
      </c>
      <c r="AB466" s="21">
        <v>9106028227</v>
      </c>
      <c r="AC466" s="19" t="str">
        <f>VLOOKUP($B466,Data!$A:$AK,34,0)</f>
        <v>9106028227-00004735</v>
      </c>
      <c r="AD466" s="19">
        <v>4735</v>
      </c>
      <c r="AE466" s="19" t="str">
        <f t="shared" si="14"/>
        <v>00004735</v>
      </c>
      <c r="AF466" s="19" t="str">
        <f>VLOOKUP(AC466,Data!$B:$AK,4,0)</f>
        <v>05/10/2025</v>
      </c>
      <c r="AG466" s="19" t="str">
        <f>VLOOKUP(AC466,Data!B:N,13,0)</f>
        <v>0104918404-041</v>
      </c>
      <c r="AH466" s="19" t="str">
        <f>IF(AG466="0104918404","WIN"&amp;L466,VLOOKUP(AG466,'mã win'!E:J,6,0))</f>
        <v>WIN-041</v>
      </c>
      <c r="AI466" s="19" t="str">
        <f>VLOOKUP(AG466,'mã win'!E:F,2,0)</f>
        <v>N</v>
      </c>
      <c r="AJ466" s="19" t="str">
        <f>VLOOKUP(Q466,'mã sp'!A:B,2,0)</f>
        <v>CGM300</v>
      </c>
      <c r="AK466" t="str">
        <f>VLOOKUP(AC466,Data!B:G,6,0)</f>
        <v>K25TTM</v>
      </c>
      <c r="AL466" t="str">
        <f t="shared" si="15"/>
        <v>6487 WM+ LAN 128E-F Khu I</v>
      </c>
    </row>
    <row r="467" spans="1:38" x14ac:dyDescent="0.25">
      <c r="A467">
        <v>16678</v>
      </c>
      <c r="B467" s="2">
        <v>9106028227</v>
      </c>
      <c r="C467" s="3">
        <v>45935</v>
      </c>
      <c r="D467" s="3">
        <v>45940</v>
      </c>
      <c r="E467" s="4">
        <v>45935.797130324099</v>
      </c>
      <c r="F467" s="2" t="s">
        <v>5268</v>
      </c>
      <c r="G467" s="3"/>
      <c r="H467" t="s">
        <v>3031</v>
      </c>
      <c r="I467" s="2" t="s">
        <v>3032</v>
      </c>
      <c r="J467" t="s">
        <v>3033</v>
      </c>
      <c r="K467" t="s">
        <v>3034</v>
      </c>
      <c r="L467" s="2" t="s">
        <v>5269</v>
      </c>
      <c r="M467" t="s">
        <v>5270</v>
      </c>
      <c r="N467" t="s">
        <v>5271</v>
      </c>
      <c r="O467">
        <v>20</v>
      </c>
      <c r="P467" s="2" t="s">
        <v>3050</v>
      </c>
      <c r="Q467" t="s">
        <v>3051</v>
      </c>
      <c r="R467" s="2" t="s">
        <v>3052</v>
      </c>
      <c r="S467" s="2" t="s">
        <v>3038</v>
      </c>
      <c r="T467">
        <v>45588</v>
      </c>
      <c r="U467">
        <v>2</v>
      </c>
      <c r="V467">
        <v>0</v>
      </c>
      <c r="W467" t="s">
        <v>5270</v>
      </c>
      <c r="Y467" s="3">
        <v>45935.797127743099</v>
      </c>
      <c r="AA467" t="s">
        <v>3039</v>
      </c>
      <c r="AB467" s="21">
        <v>9106028227</v>
      </c>
      <c r="AC467" s="19" t="str">
        <f>VLOOKUP($B467,Data!$A:$AK,34,0)</f>
        <v>9106028227-00004735</v>
      </c>
      <c r="AD467" s="19">
        <v>4735</v>
      </c>
      <c r="AE467" s="19" t="str">
        <f t="shared" si="14"/>
        <v>00004735</v>
      </c>
      <c r="AF467" s="19" t="str">
        <f>VLOOKUP(AC467,Data!$B:$AK,4,0)</f>
        <v>05/10/2025</v>
      </c>
      <c r="AG467" s="19" t="str">
        <f>VLOOKUP(AC467,Data!B:N,13,0)</f>
        <v>0104918404-041</v>
      </c>
      <c r="AH467" s="19" t="str">
        <f>IF(AG467="0104918404","WIN"&amp;L467,VLOOKUP(AG467,'mã win'!E:J,6,0))</f>
        <v>WIN-041</v>
      </c>
      <c r="AI467" s="19" t="str">
        <f>VLOOKUP(AG467,'mã win'!E:F,2,0)</f>
        <v>N</v>
      </c>
      <c r="AJ467" s="19" t="str">
        <f>VLOOKUP(Q467,'mã sp'!A:B,2,0)</f>
        <v>TH200</v>
      </c>
      <c r="AK467" t="str">
        <f>VLOOKUP(AC467,Data!B:G,6,0)</f>
        <v>K25TTM</v>
      </c>
      <c r="AL467" t="str">
        <f t="shared" si="15"/>
        <v>6487 WM+ LAN 128E-F Khu I</v>
      </c>
    </row>
    <row r="468" spans="1:38" x14ac:dyDescent="0.25">
      <c r="A468">
        <v>16679</v>
      </c>
      <c r="B468" s="2">
        <v>9106028165</v>
      </c>
      <c r="C468" s="3">
        <v>45935</v>
      </c>
      <c r="D468" s="3">
        <v>45940</v>
      </c>
      <c r="E468" s="4">
        <v>45935.802639317102</v>
      </c>
      <c r="F468" s="2" t="s">
        <v>5272</v>
      </c>
      <c r="G468" s="3"/>
      <c r="H468" t="s">
        <v>3031</v>
      </c>
      <c r="I468" s="2" t="s">
        <v>3032</v>
      </c>
      <c r="J468" t="s">
        <v>3033</v>
      </c>
      <c r="K468" t="s">
        <v>3034</v>
      </c>
      <c r="L468" s="2" t="s">
        <v>5273</v>
      </c>
      <c r="M468" t="s">
        <v>5274</v>
      </c>
      <c r="N468" t="s">
        <v>5275</v>
      </c>
      <c r="O468">
        <v>10</v>
      </c>
      <c r="P468" s="2" t="s">
        <v>3035</v>
      </c>
      <c r="Q468" t="s">
        <v>4834</v>
      </c>
      <c r="R468" s="2" t="s">
        <v>3037</v>
      </c>
      <c r="S468" s="2" t="s">
        <v>3038</v>
      </c>
      <c r="T468">
        <v>111058</v>
      </c>
      <c r="U468">
        <v>1</v>
      </c>
      <c r="V468">
        <v>0</v>
      </c>
      <c r="W468" t="s">
        <v>5274</v>
      </c>
      <c r="Y468" s="3">
        <v>45935.802636689798</v>
      </c>
      <c r="AA468" t="s">
        <v>3039</v>
      </c>
      <c r="AB468" s="21">
        <v>9106028165</v>
      </c>
      <c r="AC468" s="19" t="str">
        <f>VLOOKUP($B468,Data!$A:$AK,34,0)</f>
        <v>9106028165-00014147</v>
      </c>
      <c r="AD468" s="19">
        <v>14147</v>
      </c>
      <c r="AE468" s="19" t="str">
        <f t="shared" si="14"/>
        <v>00014147</v>
      </c>
      <c r="AF468" s="19" t="str">
        <f>VLOOKUP(AC468,Data!$B:$AK,4,0)</f>
        <v>05/10/2025</v>
      </c>
      <c r="AG468" s="19" t="str">
        <f>VLOOKUP(AC468,Data!B:N,13,0)</f>
        <v>0104918404-044</v>
      </c>
      <c r="AH468" s="19" t="str">
        <f>IF(AG468="0104918404","WIN"&amp;L468,VLOOKUP(AG468,'mã win'!E:J,6,0))</f>
        <v>WIN-044</v>
      </c>
      <c r="AI468" s="19" t="str">
        <f>VLOOKUP(AG468,'mã win'!E:F,2,0)</f>
        <v>B</v>
      </c>
      <c r="AJ468" s="19" t="str">
        <f>VLOOKUP(Q468,'mã sp'!A:B,2,0)</f>
        <v>GM500</v>
      </c>
      <c r="AK468" t="str">
        <f>VLOOKUP(AC468,Data!B:G,6,0)</f>
        <v>K25TTM</v>
      </c>
      <c r="AL468" t="str">
        <f t="shared" si="15"/>
        <v>2AAC WM+ TBH La Vân 1, Quỳnh Hồng</v>
      </c>
    </row>
    <row r="469" spans="1:38" x14ac:dyDescent="0.25">
      <c r="A469">
        <v>16680</v>
      </c>
      <c r="B469" s="2">
        <v>9106028219</v>
      </c>
      <c r="C469" s="3">
        <v>45935</v>
      </c>
      <c r="D469" s="3">
        <v>45940</v>
      </c>
      <c r="E469" s="4">
        <v>45935.804366863398</v>
      </c>
      <c r="F469" s="2" t="s">
        <v>5276</v>
      </c>
      <c r="G469" s="3"/>
      <c r="H469" t="s">
        <v>3031</v>
      </c>
      <c r="I469" s="2" t="s">
        <v>3032</v>
      </c>
      <c r="J469" t="s">
        <v>3033</v>
      </c>
      <c r="K469" t="s">
        <v>3034</v>
      </c>
      <c r="L469" s="2" t="s">
        <v>3719</v>
      </c>
      <c r="M469" t="s">
        <v>3720</v>
      </c>
      <c r="N469" t="s">
        <v>3721</v>
      </c>
      <c r="O469">
        <v>10</v>
      </c>
      <c r="P469" s="2" t="s">
        <v>3035</v>
      </c>
      <c r="Q469" t="s">
        <v>4834</v>
      </c>
      <c r="R469" s="2" t="s">
        <v>3037</v>
      </c>
      <c r="S469" s="2" t="s">
        <v>3038</v>
      </c>
      <c r="T469">
        <v>111058</v>
      </c>
      <c r="U469">
        <v>2</v>
      </c>
      <c r="V469">
        <v>0</v>
      </c>
      <c r="W469" t="s">
        <v>3722</v>
      </c>
      <c r="X469" t="s">
        <v>3046</v>
      </c>
      <c r="Y469" s="3">
        <v>45935.804364236101</v>
      </c>
      <c r="AA469" t="s">
        <v>3039</v>
      </c>
      <c r="AB469" s="21">
        <v>9106028219</v>
      </c>
      <c r="AC469" s="19" t="str">
        <f>VLOOKUP($B469,Data!$A:$AK,34,0)</f>
        <v>9106028219-00046960</v>
      </c>
      <c r="AD469" s="19">
        <v>46960</v>
      </c>
      <c r="AE469" s="19" t="str">
        <f t="shared" si="14"/>
        <v>00046960</v>
      </c>
      <c r="AF469" s="19" t="str">
        <f>VLOOKUP(AC469,Data!$B:$AK,4,0)</f>
        <v>05/10/2025</v>
      </c>
      <c r="AG469" s="19" t="str">
        <f>VLOOKUP(AC469,Data!B:N,13,0)</f>
        <v>0104918404-007</v>
      </c>
      <c r="AH469" s="19" t="str">
        <f>IF(AG469="0104918404","WIN"&amp;L469,VLOOKUP(AG469,'mã win'!E:J,6,0))</f>
        <v>WIN-QNH-00-007</v>
      </c>
      <c r="AI469" s="19" t="str">
        <f>VLOOKUP(AG469,'mã win'!E:F,2,0)</f>
        <v>B</v>
      </c>
      <c r="AJ469" s="19" t="str">
        <f>VLOOKUP(Q469,'mã sp'!A:B,2,0)</f>
        <v>GM500</v>
      </c>
      <c r="AK469" t="str">
        <f>VLOOKUP(AC469,Data!B:G,6,0)</f>
        <v>K25TTM</v>
      </c>
      <c r="AL469" t="str">
        <f t="shared" si="15"/>
        <v>5310 WM+ QNH Tổ 1 khu 5 P Mông Dương</v>
      </c>
    </row>
    <row r="470" spans="1:38" x14ac:dyDescent="0.25">
      <c r="A470">
        <v>16681</v>
      </c>
      <c r="B470" s="2">
        <v>9106028204</v>
      </c>
      <c r="C470" s="3">
        <v>45935</v>
      </c>
      <c r="D470" s="3">
        <v>45940</v>
      </c>
      <c r="E470" s="4">
        <v>45935.807398726902</v>
      </c>
      <c r="F470" s="2" t="s">
        <v>5277</v>
      </c>
      <c r="G470" s="3"/>
      <c r="H470" t="s">
        <v>3031</v>
      </c>
      <c r="I470" s="2" t="s">
        <v>3032</v>
      </c>
      <c r="J470" t="s">
        <v>3033</v>
      </c>
      <c r="K470" t="s">
        <v>3034</v>
      </c>
      <c r="L470" s="2" t="s">
        <v>5278</v>
      </c>
      <c r="M470" t="s">
        <v>5279</v>
      </c>
      <c r="N470" t="s">
        <v>5280</v>
      </c>
      <c r="O470">
        <v>10</v>
      </c>
      <c r="P470" s="2" t="s">
        <v>3035</v>
      </c>
      <c r="Q470" t="s">
        <v>4834</v>
      </c>
      <c r="R470" s="2" t="s">
        <v>3037</v>
      </c>
      <c r="S470" s="2" t="s">
        <v>3038</v>
      </c>
      <c r="T470">
        <v>111058</v>
      </c>
      <c r="U470">
        <v>2</v>
      </c>
      <c r="V470">
        <v>0</v>
      </c>
      <c r="W470" t="s">
        <v>5279</v>
      </c>
      <c r="X470" t="s">
        <v>5281</v>
      </c>
      <c r="Y470" s="3">
        <v>45935.8073959838</v>
      </c>
      <c r="AA470" t="s">
        <v>3039</v>
      </c>
      <c r="AB470" s="21">
        <v>9106028204</v>
      </c>
      <c r="AC470" s="19" t="str">
        <f>VLOOKUP($B470,Data!$A:$AK,34,0)</f>
        <v>9106028204-00005702</v>
      </c>
      <c r="AD470" s="19">
        <v>5702</v>
      </c>
      <c r="AE470" s="19" t="str">
        <f t="shared" si="14"/>
        <v>00005702</v>
      </c>
      <c r="AF470" s="19" t="str">
        <f>VLOOKUP(AC470,Data!$B:$AK,4,0)</f>
        <v>05/10/2025</v>
      </c>
      <c r="AG470" s="19" t="str">
        <f>VLOOKUP(AC470,Data!B:N,13,0)</f>
        <v>0104918404-001</v>
      </c>
      <c r="AH470" s="19" t="str">
        <f>IF(AG470="0104918404","WIN"&amp;L470,VLOOKUP(AG470,'mã win'!E:J,6,0))</f>
        <v>WIN-NBH-00-001</v>
      </c>
      <c r="AI470" s="19" t="str">
        <f>VLOOKUP(AG470,'mã win'!E:F,2,0)</f>
        <v>B</v>
      </c>
      <c r="AJ470" s="19" t="str">
        <f>VLOOKUP(Q470,'mã sp'!A:B,2,0)</f>
        <v>GM500</v>
      </c>
      <c r="AK470" t="str">
        <f>VLOOKUP(AC470,Data!B:G,6,0)</f>
        <v>K25TTM</v>
      </c>
      <c r="AL470" t="str">
        <f t="shared" si="15"/>
        <v>4770 WM+ NBH 278 Hải Thượng Lãn Ông</v>
      </c>
    </row>
    <row r="471" spans="1:38" x14ac:dyDescent="0.25">
      <c r="A471">
        <v>16682</v>
      </c>
      <c r="B471" s="2">
        <v>9106028204</v>
      </c>
      <c r="C471" s="3">
        <v>45935</v>
      </c>
      <c r="D471" s="3">
        <v>45940</v>
      </c>
      <c r="E471" s="4">
        <v>45935.807398726902</v>
      </c>
      <c r="F471" s="2" t="s">
        <v>5277</v>
      </c>
      <c r="G471" s="3"/>
      <c r="H471" t="s">
        <v>3031</v>
      </c>
      <c r="I471" s="2" t="s">
        <v>3032</v>
      </c>
      <c r="J471" t="s">
        <v>3033</v>
      </c>
      <c r="K471" t="s">
        <v>3034</v>
      </c>
      <c r="L471" s="2" t="s">
        <v>5278</v>
      </c>
      <c r="M471" t="s">
        <v>5279</v>
      </c>
      <c r="N471" t="s">
        <v>5280</v>
      </c>
      <c r="O471">
        <v>20</v>
      </c>
      <c r="P471" s="2" t="s">
        <v>3080</v>
      </c>
      <c r="Q471" t="s">
        <v>3081</v>
      </c>
      <c r="R471" s="2" t="s">
        <v>3082</v>
      </c>
      <c r="S471" s="2" t="s">
        <v>3038</v>
      </c>
      <c r="T471">
        <v>70950</v>
      </c>
      <c r="U471">
        <v>2</v>
      </c>
      <c r="V471">
        <v>0</v>
      </c>
      <c r="W471" t="s">
        <v>5279</v>
      </c>
      <c r="X471" t="s">
        <v>5281</v>
      </c>
      <c r="Y471" s="3">
        <v>45935.8073959838</v>
      </c>
      <c r="AA471" t="s">
        <v>3039</v>
      </c>
      <c r="AB471" s="21">
        <v>9106028204</v>
      </c>
      <c r="AC471" s="19" t="str">
        <f>VLOOKUP($B471,Data!$A:$AK,34,0)</f>
        <v>9106028204-00005702</v>
      </c>
      <c r="AD471" s="19">
        <v>5702</v>
      </c>
      <c r="AE471" s="19" t="str">
        <f t="shared" si="14"/>
        <v>00005702</v>
      </c>
      <c r="AF471" s="19" t="str">
        <f>VLOOKUP(AC471,Data!$B:$AK,4,0)</f>
        <v>05/10/2025</v>
      </c>
      <c r="AG471" s="19" t="str">
        <f>VLOOKUP(AC471,Data!B:N,13,0)</f>
        <v>0104918404-001</v>
      </c>
      <c r="AH471" s="19" t="str">
        <f>IF(AG471="0104918404","WIN"&amp;L471,VLOOKUP(AG471,'mã win'!E:J,6,0))</f>
        <v>WIN-NBH-00-001</v>
      </c>
      <c r="AI471" s="19" t="str">
        <f>VLOOKUP(AG471,'mã win'!E:F,2,0)</f>
        <v>B</v>
      </c>
      <c r="AJ471" s="19" t="str">
        <f>VLOOKUP(Q471,'mã sp'!A:B,2,0)</f>
        <v>CN300</v>
      </c>
      <c r="AK471" t="str">
        <f>VLOOKUP(AC471,Data!B:G,6,0)</f>
        <v>K25TTM</v>
      </c>
      <c r="AL471" t="str">
        <f t="shared" si="15"/>
        <v>4770 WM+ NBH 278 Hải Thượng Lãn Ông</v>
      </c>
    </row>
    <row r="472" spans="1:38" x14ac:dyDescent="0.25">
      <c r="A472">
        <v>16683</v>
      </c>
      <c r="B472" s="2">
        <v>9106028204</v>
      </c>
      <c r="C472" s="3">
        <v>45935</v>
      </c>
      <c r="D472" s="3">
        <v>45940</v>
      </c>
      <c r="E472" s="4">
        <v>45935.807398726902</v>
      </c>
      <c r="F472" s="2" t="s">
        <v>5277</v>
      </c>
      <c r="G472" s="3"/>
      <c r="H472" t="s">
        <v>3031</v>
      </c>
      <c r="I472" s="2" t="s">
        <v>3032</v>
      </c>
      <c r="J472" t="s">
        <v>3033</v>
      </c>
      <c r="K472" t="s">
        <v>3034</v>
      </c>
      <c r="L472" s="2" t="s">
        <v>5278</v>
      </c>
      <c r="M472" t="s">
        <v>5279</v>
      </c>
      <c r="N472" t="s">
        <v>5280</v>
      </c>
      <c r="O472">
        <v>30</v>
      </c>
      <c r="P472" s="2" t="s">
        <v>3043</v>
      </c>
      <c r="Q472" t="s">
        <v>3044</v>
      </c>
      <c r="R472" s="2" t="s">
        <v>3045</v>
      </c>
      <c r="S472" s="2" t="s">
        <v>3038</v>
      </c>
      <c r="T472">
        <v>41150</v>
      </c>
      <c r="U472">
        <v>4</v>
      </c>
      <c r="V472">
        <v>0</v>
      </c>
      <c r="W472" t="s">
        <v>5279</v>
      </c>
      <c r="X472" t="s">
        <v>5281</v>
      </c>
      <c r="Y472" s="3">
        <v>45935.8073959838</v>
      </c>
      <c r="AA472" t="s">
        <v>3039</v>
      </c>
      <c r="AB472" s="21">
        <v>9106028204</v>
      </c>
      <c r="AC472" s="19" t="str">
        <f>VLOOKUP($B472,Data!$A:$AK,34,0)</f>
        <v>9106028204-00005702</v>
      </c>
      <c r="AD472" s="19">
        <v>5702</v>
      </c>
      <c r="AE472" s="19" t="str">
        <f t="shared" si="14"/>
        <v>00005702</v>
      </c>
      <c r="AF472" s="19" t="str">
        <f>VLOOKUP(AC472,Data!$B:$AK,4,0)</f>
        <v>05/10/2025</v>
      </c>
      <c r="AG472" s="19" t="str">
        <f>VLOOKUP(AC472,Data!B:N,13,0)</f>
        <v>0104918404-001</v>
      </c>
      <c r="AH472" s="19" t="str">
        <f>IF(AG472="0104918404","WIN"&amp;L472,VLOOKUP(AG472,'mã win'!E:J,6,0))</f>
        <v>WIN-NBH-00-001</v>
      </c>
      <c r="AI472" s="19" t="str">
        <f>VLOOKUP(AG472,'mã win'!E:F,2,0)</f>
        <v>B</v>
      </c>
      <c r="AJ472" s="19" t="str">
        <f>VLOOKUP(Q472,'mã sp'!A:B,2,0)</f>
        <v>GTLX250G</v>
      </c>
      <c r="AK472" t="str">
        <f>VLOOKUP(AC472,Data!B:G,6,0)</f>
        <v>K25TTM</v>
      </c>
      <c r="AL472" t="str">
        <f t="shared" si="15"/>
        <v>4770 WM+ NBH 278 Hải Thượng Lãn Ông</v>
      </c>
    </row>
    <row r="473" spans="1:38" x14ac:dyDescent="0.25">
      <c r="A473">
        <v>16684</v>
      </c>
      <c r="B473" s="2">
        <v>9106028215</v>
      </c>
      <c r="C473" s="3">
        <v>45935</v>
      </c>
      <c r="D473" s="3">
        <v>45935</v>
      </c>
      <c r="E473" s="4">
        <v>45935.8083120718</v>
      </c>
      <c r="F473" s="2" t="s">
        <v>5282</v>
      </c>
      <c r="G473" s="3"/>
      <c r="H473" t="s">
        <v>3031</v>
      </c>
      <c r="I473" s="2" t="s">
        <v>3032</v>
      </c>
      <c r="J473" t="s">
        <v>3033</v>
      </c>
      <c r="K473" t="s">
        <v>3034</v>
      </c>
      <c r="L473" s="2" t="s">
        <v>5283</v>
      </c>
      <c r="M473" t="s">
        <v>5284</v>
      </c>
      <c r="N473" t="s">
        <v>5285</v>
      </c>
      <c r="O473">
        <v>10</v>
      </c>
      <c r="P473" s="2" t="s">
        <v>3050</v>
      </c>
      <c r="Q473" t="s">
        <v>3051</v>
      </c>
      <c r="R473" s="2" t="s">
        <v>3052</v>
      </c>
      <c r="S473" s="2" t="s">
        <v>3038</v>
      </c>
      <c r="T473">
        <v>45588</v>
      </c>
      <c r="U473">
        <v>1</v>
      </c>
      <c r="V473">
        <v>0</v>
      </c>
      <c r="W473" t="s">
        <v>5284</v>
      </c>
      <c r="X473" t="s">
        <v>5286</v>
      </c>
      <c r="Y473" s="3">
        <v>45935.808309490698</v>
      </c>
      <c r="AA473" t="s">
        <v>3039</v>
      </c>
      <c r="AB473" s="21">
        <v>9106028215</v>
      </c>
      <c r="AC473" s="19" t="str">
        <f>VLOOKUP($B473,Data!$A:$AK,34,0)</f>
        <v>9106028215-00476891</v>
      </c>
      <c r="AD473" s="19">
        <v>476891</v>
      </c>
      <c r="AE473" s="19" t="str">
        <f t="shared" si="14"/>
        <v>00476891</v>
      </c>
      <c r="AF473" s="19" t="str">
        <f>VLOOKUP(AC473,Data!$B:$AK,4,0)</f>
        <v>05/10/2025</v>
      </c>
      <c r="AG473" s="19" t="str">
        <f>VLOOKUP(AC473,Data!B:N,13,0)</f>
        <v>0104918404-002</v>
      </c>
      <c r="AH473" s="19" t="str">
        <f>IF(AG473="0104918404","WIN"&amp;L473,VLOOKUP(AG473,'mã win'!E:J,6,0))</f>
        <v>WIN-HNI-00-002</v>
      </c>
      <c r="AI473" s="19" t="str">
        <f>VLOOKUP(AG473,'mã win'!E:F,2,0)</f>
        <v>B</v>
      </c>
      <c r="AJ473" s="19" t="str">
        <f>VLOOKUP(Q473,'mã sp'!A:B,2,0)</f>
        <v>TH200</v>
      </c>
      <c r="AK473" t="str">
        <f>VLOOKUP(AC473,Data!B:G,6,0)</f>
        <v>K25TTM</v>
      </c>
      <c r="AL473" t="str">
        <f t="shared" si="15"/>
        <v>3651 WM+ HNI Số 1, Tổ 7 Phúc Lợi</v>
      </c>
    </row>
    <row r="474" spans="1:38" x14ac:dyDescent="0.25">
      <c r="A474">
        <v>16685</v>
      </c>
      <c r="B474" s="2">
        <v>9106028215</v>
      </c>
      <c r="C474" s="3">
        <v>45935</v>
      </c>
      <c r="D474" s="3">
        <v>45935</v>
      </c>
      <c r="E474" s="4">
        <v>45935.8083120718</v>
      </c>
      <c r="F474" s="2" t="s">
        <v>5282</v>
      </c>
      <c r="G474" s="3"/>
      <c r="H474" t="s">
        <v>3031</v>
      </c>
      <c r="I474" s="2" t="s">
        <v>3032</v>
      </c>
      <c r="J474" t="s">
        <v>3033</v>
      </c>
      <c r="K474" t="s">
        <v>3034</v>
      </c>
      <c r="L474" s="2" t="s">
        <v>5283</v>
      </c>
      <c r="M474" t="s">
        <v>5284</v>
      </c>
      <c r="N474" t="s">
        <v>5285</v>
      </c>
      <c r="O474">
        <v>20</v>
      </c>
      <c r="P474" s="2" t="s">
        <v>3035</v>
      </c>
      <c r="Q474" t="s">
        <v>4834</v>
      </c>
      <c r="R474" s="2" t="s">
        <v>3037</v>
      </c>
      <c r="S474" s="2" t="s">
        <v>3038</v>
      </c>
      <c r="T474">
        <v>111058</v>
      </c>
      <c r="U474">
        <v>1</v>
      </c>
      <c r="V474">
        <v>0</v>
      </c>
      <c r="W474" t="s">
        <v>5284</v>
      </c>
      <c r="X474" t="s">
        <v>5286</v>
      </c>
      <c r="Y474" s="3">
        <v>45935.808309490698</v>
      </c>
      <c r="AA474" t="s">
        <v>3039</v>
      </c>
      <c r="AB474" s="21">
        <v>9106028215</v>
      </c>
      <c r="AC474" s="19" t="str">
        <f>VLOOKUP($B474,Data!$A:$AK,34,0)</f>
        <v>9106028215-00476891</v>
      </c>
      <c r="AD474" s="19">
        <v>476891</v>
      </c>
      <c r="AE474" s="19" t="str">
        <f t="shared" si="14"/>
        <v>00476891</v>
      </c>
      <c r="AF474" s="19" t="str">
        <f>VLOOKUP(AC474,Data!$B:$AK,4,0)</f>
        <v>05/10/2025</v>
      </c>
      <c r="AG474" s="19" t="str">
        <f>VLOOKUP(AC474,Data!B:N,13,0)</f>
        <v>0104918404-002</v>
      </c>
      <c r="AH474" s="19" t="str">
        <f>IF(AG474="0104918404","WIN"&amp;L474,VLOOKUP(AG474,'mã win'!E:J,6,0))</f>
        <v>WIN-HNI-00-002</v>
      </c>
      <c r="AI474" s="19" t="str">
        <f>VLOOKUP(AG474,'mã win'!E:F,2,0)</f>
        <v>B</v>
      </c>
      <c r="AJ474" s="19" t="str">
        <f>VLOOKUP(Q474,'mã sp'!A:B,2,0)</f>
        <v>GM500</v>
      </c>
      <c r="AK474" t="str">
        <f>VLOOKUP(AC474,Data!B:G,6,0)</f>
        <v>K25TTM</v>
      </c>
      <c r="AL474" t="str">
        <f t="shared" si="15"/>
        <v>3651 WM+ HNI Số 1, Tổ 7 Phúc Lợi</v>
      </c>
    </row>
    <row r="475" spans="1:38" x14ac:dyDescent="0.25">
      <c r="A475">
        <v>16686</v>
      </c>
      <c r="B475" s="2">
        <v>9106028205</v>
      </c>
      <c r="C475" s="3">
        <v>45935</v>
      </c>
      <c r="D475" s="3">
        <v>45935</v>
      </c>
      <c r="E475" s="4">
        <v>45935.812286226901</v>
      </c>
      <c r="F475" s="2" t="s">
        <v>5287</v>
      </c>
      <c r="G475" s="3"/>
      <c r="H475" t="s">
        <v>3031</v>
      </c>
      <c r="I475" s="2" t="s">
        <v>3032</v>
      </c>
      <c r="J475" t="s">
        <v>3033</v>
      </c>
      <c r="K475" t="s">
        <v>3034</v>
      </c>
      <c r="L475" s="2" t="s">
        <v>4793</v>
      </c>
      <c r="M475" t="s">
        <v>4794</v>
      </c>
      <c r="N475" t="s">
        <v>4795</v>
      </c>
      <c r="O475">
        <v>10</v>
      </c>
      <c r="P475" s="2" t="s">
        <v>3072</v>
      </c>
      <c r="Q475" t="s">
        <v>3073</v>
      </c>
      <c r="R475" s="2" t="s">
        <v>3074</v>
      </c>
      <c r="S475" s="2" t="s">
        <v>3038</v>
      </c>
      <c r="T475">
        <v>49500</v>
      </c>
      <c r="U475">
        <v>2</v>
      </c>
      <c r="V475">
        <v>0</v>
      </c>
      <c r="W475" t="s">
        <v>4794</v>
      </c>
      <c r="Y475" s="3">
        <v>45935.812283530096</v>
      </c>
      <c r="AA475" t="s">
        <v>3039</v>
      </c>
      <c r="AB475" s="21">
        <v>9106028205</v>
      </c>
      <c r="AC475" s="19" t="str">
        <f>VLOOKUP($B475,Data!$A:$AK,34,0)</f>
        <v>9106028205-00009627</v>
      </c>
      <c r="AD475" s="19">
        <v>9627</v>
      </c>
      <c r="AE475" s="19" t="str">
        <f t="shared" si="14"/>
        <v>00009627</v>
      </c>
      <c r="AF475" s="19" t="str">
        <f>VLOOKUP(AC475,Data!$B:$AK,4,0)</f>
        <v>05/10/2025</v>
      </c>
      <c r="AG475" s="19" t="str">
        <f>VLOOKUP(AC475,Data!B:N,13,0)</f>
        <v>0104918404-065</v>
      </c>
      <c r="AH475" s="19" t="str">
        <f>IF(AG475="0104918404","WIN"&amp;L475,VLOOKUP(AG475,'mã win'!E:J,6,0))</f>
        <v>WIN-065</v>
      </c>
      <c r="AI475" s="19" t="str">
        <f>VLOOKUP(AG475,'mã win'!E:F,2,0)</f>
        <v>B</v>
      </c>
      <c r="AJ475" s="19" t="str">
        <f>VLOOKUP(Q475,'mã sp'!A:B,2,0)</f>
        <v>GL250</v>
      </c>
      <c r="AK475" t="str">
        <f>VLOOKUP(AC475,Data!B:G,6,0)</f>
        <v>K25TTM</v>
      </c>
      <c r="AL475" t="str">
        <f t="shared" si="15"/>
        <v>6915 WM+ BGG Quế Sơn, Hiệp Hòa</v>
      </c>
    </row>
    <row r="476" spans="1:38" x14ac:dyDescent="0.25">
      <c r="A476">
        <v>16687</v>
      </c>
      <c r="B476" s="2">
        <v>9106028308</v>
      </c>
      <c r="C476" s="3">
        <v>45935</v>
      </c>
      <c r="D476" s="3">
        <v>45940</v>
      </c>
      <c r="E476" s="4">
        <v>45935.839819560199</v>
      </c>
      <c r="F476" s="2" t="s">
        <v>5288</v>
      </c>
      <c r="G476" s="3"/>
      <c r="H476" t="s">
        <v>3031</v>
      </c>
      <c r="I476" s="2" t="s">
        <v>3032</v>
      </c>
      <c r="J476" t="s">
        <v>3033</v>
      </c>
      <c r="K476" t="s">
        <v>3034</v>
      </c>
      <c r="L476" s="2" t="s">
        <v>4344</v>
      </c>
      <c r="M476" t="s">
        <v>4345</v>
      </c>
      <c r="N476" t="s">
        <v>4346</v>
      </c>
      <c r="O476">
        <v>10</v>
      </c>
      <c r="P476" s="2" t="s">
        <v>3050</v>
      </c>
      <c r="Q476" t="s">
        <v>3051</v>
      </c>
      <c r="R476" s="2" t="s">
        <v>3052</v>
      </c>
      <c r="S476" s="2" t="s">
        <v>3038</v>
      </c>
      <c r="T476">
        <v>45588</v>
      </c>
      <c r="U476">
        <v>2</v>
      </c>
      <c r="V476">
        <v>0</v>
      </c>
      <c r="W476" t="s">
        <v>4347</v>
      </c>
      <c r="X476" t="s">
        <v>4348</v>
      </c>
      <c r="Y476" s="3">
        <v>45935.839816550899</v>
      </c>
      <c r="AA476" t="s">
        <v>3039</v>
      </c>
      <c r="AB476" s="21">
        <v>9106028308</v>
      </c>
      <c r="AC476" s="19" t="str">
        <f>VLOOKUP($B476,Data!$A:$AK,34,0)</f>
        <v>9106028308-00476919</v>
      </c>
      <c r="AD476" s="19">
        <v>476919</v>
      </c>
      <c r="AE476" s="19" t="str">
        <f t="shared" si="14"/>
        <v>00476919</v>
      </c>
      <c r="AF476" s="19" t="str">
        <f>VLOOKUP(AC476,Data!$B:$AK,4,0)</f>
        <v>05/10/2025</v>
      </c>
      <c r="AG476" s="19" t="str">
        <f>VLOOKUP(AC476,Data!B:N,13,0)</f>
        <v>0104918404-002</v>
      </c>
      <c r="AH476" s="19" t="str">
        <f>IF(AG476="0104918404","WIN"&amp;L476,VLOOKUP(AG476,'mã win'!E:J,6,0))</f>
        <v>WIN-HNI-00-002</v>
      </c>
      <c r="AI476" s="19" t="str">
        <f>VLOOKUP(AG476,'mã win'!E:F,2,0)</f>
        <v>B</v>
      </c>
      <c r="AJ476" s="19" t="str">
        <f>VLOOKUP(Q476,'mã sp'!A:B,2,0)</f>
        <v>TH200</v>
      </c>
      <c r="AK476" t="str">
        <f>VLOOKUP(AC476,Data!B:G,6,0)</f>
        <v>K25TTM</v>
      </c>
      <c r="AL476" t="str">
        <f t="shared" si="15"/>
        <v>5722 WM+ HNI Thôn 6 Tam Hiệp, Phúc Thọ</v>
      </c>
    </row>
    <row r="477" spans="1:38" x14ac:dyDescent="0.25">
      <c r="A477">
        <v>16688</v>
      </c>
      <c r="B477" s="2">
        <v>9106028308</v>
      </c>
      <c r="C477" s="3">
        <v>45935</v>
      </c>
      <c r="D477" s="3">
        <v>45940</v>
      </c>
      <c r="E477" s="4">
        <v>45935.839819560199</v>
      </c>
      <c r="F477" s="2" t="s">
        <v>5288</v>
      </c>
      <c r="G477" s="3"/>
      <c r="H477" t="s">
        <v>3031</v>
      </c>
      <c r="I477" s="2" t="s">
        <v>3032</v>
      </c>
      <c r="J477" t="s">
        <v>3033</v>
      </c>
      <c r="K477" t="s">
        <v>3034</v>
      </c>
      <c r="L477" s="2" t="s">
        <v>4344</v>
      </c>
      <c r="M477" t="s">
        <v>4345</v>
      </c>
      <c r="N477" t="s">
        <v>4346</v>
      </c>
      <c r="O477">
        <v>20</v>
      </c>
      <c r="P477" s="2" t="s">
        <v>3043</v>
      </c>
      <c r="Q477" t="s">
        <v>3044</v>
      </c>
      <c r="R477" s="2" t="s">
        <v>3045</v>
      </c>
      <c r="S477" s="2" t="s">
        <v>3038</v>
      </c>
      <c r="T477">
        <v>41150</v>
      </c>
      <c r="U477">
        <v>1</v>
      </c>
      <c r="V477">
        <v>0</v>
      </c>
      <c r="W477" t="s">
        <v>4347</v>
      </c>
      <c r="X477" t="s">
        <v>4348</v>
      </c>
      <c r="Y477" s="3">
        <v>45935.839816550899</v>
      </c>
      <c r="AA477" t="s">
        <v>3039</v>
      </c>
      <c r="AB477" s="21">
        <v>9106028308</v>
      </c>
      <c r="AC477" s="19" t="str">
        <f>VLOOKUP($B477,Data!$A:$AK,34,0)</f>
        <v>9106028308-00476919</v>
      </c>
      <c r="AD477" s="19">
        <v>476919</v>
      </c>
      <c r="AE477" s="19" t="str">
        <f t="shared" si="14"/>
        <v>00476919</v>
      </c>
      <c r="AF477" s="19" t="str">
        <f>VLOOKUP(AC477,Data!$B:$AK,4,0)</f>
        <v>05/10/2025</v>
      </c>
      <c r="AG477" s="19" t="str">
        <f>VLOOKUP(AC477,Data!B:N,13,0)</f>
        <v>0104918404-002</v>
      </c>
      <c r="AH477" s="19" t="str">
        <f>IF(AG477="0104918404","WIN"&amp;L477,VLOOKUP(AG477,'mã win'!E:J,6,0))</f>
        <v>WIN-HNI-00-002</v>
      </c>
      <c r="AI477" s="19" t="str">
        <f>VLOOKUP(AG477,'mã win'!E:F,2,0)</f>
        <v>B</v>
      </c>
      <c r="AJ477" s="19" t="str">
        <f>VLOOKUP(Q477,'mã sp'!A:B,2,0)</f>
        <v>GTLX250G</v>
      </c>
      <c r="AK477" t="str">
        <f>VLOOKUP(AC477,Data!B:G,6,0)</f>
        <v>K25TTM</v>
      </c>
      <c r="AL477" t="str">
        <f t="shared" si="15"/>
        <v>5722 WM+ HNI Thôn 6 Tam Hiệp, Phúc Thọ</v>
      </c>
    </row>
    <row r="478" spans="1:38" x14ac:dyDescent="0.25">
      <c r="A478">
        <v>16689</v>
      </c>
      <c r="B478" s="2">
        <v>9106028302</v>
      </c>
      <c r="C478" s="3">
        <v>45935</v>
      </c>
      <c r="D478" s="3">
        <v>45940</v>
      </c>
      <c r="E478" s="4">
        <v>45935.843976736098</v>
      </c>
      <c r="F478" s="2" t="s">
        <v>5289</v>
      </c>
      <c r="G478" s="3"/>
      <c r="H478" t="s">
        <v>3031</v>
      </c>
      <c r="I478" s="2" t="s">
        <v>3032</v>
      </c>
      <c r="J478" t="s">
        <v>3033</v>
      </c>
      <c r="K478" t="s">
        <v>3034</v>
      </c>
      <c r="L478" s="2" t="s">
        <v>3639</v>
      </c>
      <c r="M478" t="s">
        <v>3640</v>
      </c>
      <c r="N478" t="s">
        <v>3641</v>
      </c>
      <c r="O478">
        <v>10</v>
      </c>
      <c r="P478" s="2" t="s">
        <v>3035</v>
      </c>
      <c r="Q478" t="s">
        <v>4834</v>
      </c>
      <c r="R478" s="2" t="s">
        <v>3037</v>
      </c>
      <c r="S478" s="2" t="s">
        <v>3038</v>
      </c>
      <c r="T478">
        <v>111058</v>
      </c>
      <c r="U478">
        <v>3</v>
      </c>
      <c r="V478">
        <v>0</v>
      </c>
      <c r="W478" t="s">
        <v>3640</v>
      </c>
      <c r="X478" t="s">
        <v>3642</v>
      </c>
      <c r="Y478" s="3">
        <v>45935.843974074101</v>
      </c>
      <c r="AA478" t="s">
        <v>3039</v>
      </c>
      <c r="AB478" s="21">
        <v>9106028302</v>
      </c>
      <c r="AC478" s="19" t="str">
        <f>VLOOKUP($B478,Data!$A:$AK,34,0)</f>
        <v>9106028302-00033200</v>
      </c>
      <c r="AD478" s="19">
        <v>33200</v>
      </c>
      <c r="AE478" s="19" t="str">
        <f t="shared" si="14"/>
        <v>00033200</v>
      </c>
      <c r="AF478" s="19" t="str">
        <f>VLOOKUP(AC478,Data!$B:$AK,4,0)</f>
        <v>05/10/2025</v>
      </c>
      <c r="AG478" s="19" t="str">
        <f>VLOOKUP(AC478,Data!B:N,13,0)</f>
        <v>0104918404-020</v>
      </c>
      <c r="AH478" s="19" t="str">
        <f>IF(AG478="0104918404","WIN"&amp;L478,VLOOKUP(AG478,'mã win'!E:J,6,0))</f>
        <v>WIN-020</v>
      </c>
      <c r="AI478" s="19" t="str">
        <f>VLOOKUP(AG478,'mã win'!E:F,2,0)</f>
        <v>B</v>
      </c>
      <c r="AJ478" s="19" t="str">
        <f>VLOOKUP(Q478,'mã sp'!A:B,2,0)</f>
        <v>GM500</v>
      </c>
      <c r="AK478" t="str">
        <f>VLOOKUP(AC478,Data!B:G,6,0)</f>
        <v>K25TTM</v>
      </c>
      <c r="AL478" t="str">
        <f t="shared" si="15"/>
        <v>6367 WM+ THA 123-125 Phố Kiểu</v>
      </c>
    </row>
    <row r="479" spans="1:38" x14ac:dyDescent="0.25">
      <c r="A479">
        <v>16690</v>
      </c>
      <c r="B479" s="2">
        <v>9106028349</v>
      </c>
      <c r="C479" s="3">
        <v>45935</v>
      </c>
      <c r="D479" s="3">
        <v>45935</v>
      </c>
      <c r="E479" s="4">
        <v>45935.847471759298</v>
      </c>
      <c r="F479" s="2" t="s">
        <v>5290</v>
      </c>
      <c r="G479" s="3"/>
      <c r="H479" t="s">
        <v>3031</v>
      </c>
      <c r="I479" s="2" t="s">
        <v>3032</v>
      </c>
      <c r="J479" t="s">
        <v>3033</v>
      </c>
      <c r="K479" t="s">
        <v>3034</v>
      </c>
      <c r="L479" s="2" t="s">
        <v>3902</v>
      </c>
      <c r="M479" t="s">
        <v>3903</v>
      </c>
      <c r="N479" t="s">
        <v>3904</v>
      </c>
      <c r="O479">
        <v>10</v>
      </c>
      <c r="P479" s="2" t="s">
        <v>3054</v>
      </c>
      <c r="Q479" t="s">
        <v>3055</v>
      </c>
      <c r="R479" s="2" t="s">
        <v>3056</v>
      </c>
      <c r="S479" s="2" t="s">
        <v>3038</v>
      </c>
      <c r="T479">
        <v>46000</v>
      </c>
      <c r="U479">
        <v>1</v>
      </c>
      <c r="V479">
        <v>0</v>
      </c>
      <c r="W479" t="s">
        <v>3903</v>
      </c>
      <c r="Y479" s="3">
        <v>45935.847468715299</v>
      </c>
      <c r="AA479" t="s">
        <v>3039</v>
      </c>
      <c r="AB479" s="21">
        <v>9106028349</v>
      </c>
      <c r="AC479" s="19" t="str">
        <f>VLOOKUP($B479,Data!$A:$AK,34,0)</f>
        <v>9106028349-00037073</v>
      </c>
      <c r="AD479" s="19">
        <v>37073</v>
      </c>
      <c r="AE479" s="19" t="str">
        <f t="shared" si="14"/>
        <v>00037073</v>
      </c>
      <c r="AF479" s="19" t="str">
        <f>VLOOKUP(AC479,Data!$B:$AK,4,0)</f>
        <v>05/10/2025</v>
      </c>
      <c r="AG479" s="19" t="str">
        <f>VLOOKUP(AC479,Data!B:N,13,0)</f>
        <v>0104918404-058</v>
      </c>
      <c r="AH479" s="19" t="str">
        <f>IF(AG479="0104918404","WIN"&amp;L479,VLOOKUP(AG479,'mã win'!E:J,6,0))</f>
        <v>WIN-058</v>
      </c>
      <c r="AI479" s="19" t="str">
        <f>VLOOKUP(AG479,'mã win'!E:F,2,0)</f>
        <v>B</v>
      </c>
      <c r="AJ479" s="19" t="str">
        <f>VLOOKUP(Q479,'mã sp'!A:B,2,0)</f>
        <v>MNH250</v>
      </c>
      <c r="AK479" t="str">
        <f>VLOOKUP(AC479,Data!B:G,6,0)</f>
        <v>K25TTM</v>
      </c>
      <c r="AL479" t="str">
        <f t="shared" si="15"/>
        <v>2AI6 WM+ NAN 400 Phạm Nguyễn Du</v>
      </c>
    </row>
    <row r="480" spans="1:38" x14ac:dyDescent="0.25">
      <c r="A480">
        <v>16691</v>
      </c>
      <c r="B480" s="2">
        <v>9106028305</v>
      </c>
      <c r="C480" s="3">
        <v>45935</v>
      </c>
      <c r="D480" s="3">
        <v>45940</v>
      </c>
      <c r="E480" s="4">
        <v>45935.847596990701</v>
      </c>
      <c r="F480" s="2" t="s">
        <v>5291</v>
      </c>
      <c r="G480" s="3"/>
      <c r="H480" t="s">
        <v>3031</v>
      </c>
      <c r="I480" s="2" t="s">
        <v>3032</v>
      </c>
      <c r="J480" t="s">
        <v>3033</v>
      </c>
      <c r="K480" t="s">
        <v>3034</v>
      </c>
      <c r="L480" s="2" t="s">
        <v>3639</v>
      </c>
      <c r="M480" t="s">
        <v>3640</v>
      </c>
      <c r="N480" t="s">
        <v>3641</v>
      </c>
      <c r="O480">
        <v>10</v>
      </c>
      <c r="P480" s="2" t="s">
        <v>3050</v>
      </c>
      <c r="Q480" t="s">
        <v>3051</v>
      </c>
      <c r="R480" s="2" t="s">
        <v>3052</v>
      </c>
      <c r="S480" s="2" t="s">
        <v>3038</v>
      </c>
      <c r="T480">
        <v>45588</v>
      </c>
      <c r="U480">
        <v>2</v>
      </c>
      <c r="V480">
        <v>0</v>
      </c>
      <c r="W480" t="s">
        <v>3640</v>
      </c>
      <c r="X480" t="s">
        <v>3642</v>
      </c>
      <c r="Y480" s="3">
        <v>45935.847594062499</v>
      </c>
      <c r="AA480" t="s">
        <v>3039</v>
      </c>
      <c r="AB480" s="21">
        <v>9106028305</v>
      </c>
      <c r="AC480" s="19" t="str">
        <f>VLOOKUP($B480,Data!$A:$AK,34,0)</f>
        <v>9106028305-00033201</v>
      </c>
      <c r="AD480" s="19">
        <v>33201</v>
      </c>
      <c r="AE480" s="19" t="str">
        <f t="shared" si="14"/>
        <v>00033201</v>
      </c>
      <c r="AF480" s="19" t="str">
        <f>VLOOKUP(AC480,Data!$B:$AK,4,0)</f>
        <v>05/10/2025</v>
      </c>
      <c r="AG480" s="19" t="str">
        <f>VLOOKUP(AC480,Data!B:N,13,0)</f>
        <v>0104918404-020</v>
      </c>
      <c r="AH480" s="19" t="str">
        <f>IF(AG480="0104918404","WIN"&amp;L480,VLOOKUP(AG480,'mã win'!E:J,6,0))</f>
        <v>WIN-020</v>
      </c>
      <c r="AI480" s="19" t="str">
        <f>VLOOKUP(AG480,'mã win'!E:F,2,0)</f>
        <v>B</v>
      </c>
      <c r="AJ480" s="19" t="str">
        <f>VLOOKUP(Q480,'mã sp'!A:B,2,0)</f>
        <v>TH200</v>
      </c>
      <c r="AK480" t="str">
        <f>VLOOKUP(AC480,Data!B:G,6,0)</f>
        <v>K25TTM</v>
      </c>
      <c r="AL480" t="str">
        <f t="shared" si="15"/>
        <v>6367 WM+ THA 123-125 Phố Kiểu</v>
      </c>
    </row>
    <row r="481" spans="1:38" x14ac:dyDescent="0.25">
      <c r="A481">
        <v>16692</v>
      </c>
      <c r="B481" s="2">
        <v>9106028372</v>
      </c>
      <c r="C481" s="3">
        <v>45935</v>
      </c>
      <c r="D481" s="3">
        <v>45940</v>
      </c>
      <c r="E481" s="4">
        <v>45935.857072071798</v>
      </c>
      <c r="F481" s="2" t="s">
        <v>5292</v>
      </c>
      <c r="G481" s="3"/>
      <c r="H481" t="s">
        <v>3031</v>
      </c>
      <c r="I481" s="2" t="s">
        <v>3032</v>
      </c>
      <c r="J481" t="s">
        <v>3033</v>
      </c>
      <c r="K481" t="s">
        <v>3034</v>
      </c>
      <c r="L481" s="2" t="s">
        <v>3262</v>
      </c>
      <c r="M481" t="s">
        <v>3263</v>
      </c>
      <c r="N481" t="s">
        <v>3264</v>
      </c>
      <c r="O481">
        <v>10</v>
      </c>
      <c r="P481" s="2" t="s">
        <v>3050</v>
      </c>
      <c r="Q481" t="s">
        <v>3051</v>
      </c>
      <c r="R481" s="2" t="s">
        <v>3052</v>
      </c>
      <c r="S481" s="2" t="s">
        <v>3038</v>
      </c>
      <c r="T481">
        <v>45588</v>
      </c>
      <c r="U481">
        <v>1</v>
      </c>
      <c r="V481">
        <v>0</v>
      </c>
      <c r="W481" t="s">
        <v>3263</v>
      </c>
      <c r="Y481" s="3">
        <v>45935.857068784702</v>
      </c>
      <c r="AA481" t="s">
        <v>3039</v>
      </c>
      <c r="AB481" s="21">
        <v>9106028372</v>
      </c>
      <c r="AC481" s="19" t="str">
        <f>VLOOKUP($B481,Data!$A:$AK,34,0)</f>
        <v>9106028372-00476937</v>
      </c>
      <c r="AD481" s="19">
        <v>476937</v>
      </c>
      <c r="AE481" s="19" t="str">
        <f t="shared" si="14"/>
        <v>00476937</v>
      </c>
      <c r="AF481" s="19" t="str">
        <f>VLOOKUP(AC481,Data!$B:$AK,4,0)</f>
        <v>05/10/2025</v>
      </c>
      <c r="AG481" s="19" t="str">
        <f>VLOOKUP(AC481,Data!B:N,13,0)</f>
        <v>0104918404-002</v>
      </c>
      <c r="AH481" s="19" t="str">
        <f>IF(AG481="0104918404","WIN"&amp;L481,VLOOKUP(AG481,'mã win'!E:J,6,0))</f>
        <v>WIN-HNI-00-002</v>
      </c>
      <c r="AI481" s="19" t="str">
        <f>VLOOKUP(AG481,'mã win'!E:F,2,0)</f>
        <v>B</v>
      </c>
      <c r="AJ481" s="19" t="str">
        <f>VLOOKUP(Q481,'mã sp'!A:B,2,0)</f>
        <v>TH200</v>
      </c>
      <c r="AK481" t="str">
        <f>VLOOKUP(AC481,Data!B:G,6,0)</f>
        <v>K25TTM</v>
      </c>
      <c r="AL481" t="str">
        <f t="shared" si="15"/>
        <v>3716 WM+ HNI CT2-105 KĐT Văn Khê</v>
      </c>
    </row>
    <row r="482" spans="1:38" x14ac:dyDescent="0.25">
      <c r="A482">
        <v>16693</v>
      </c>
      <c r="B482" s="2">
        <v>9106028372</v>
      </c>
      <c r="C482" s="3">
        <v>45935</v>
      </c>
      <c r="D482" s="3">
        <v>45940</v>
      </c>
      <c r="E482" s="4">
        <v>45935.857072071798</v>
      </c>
      <c r="F482" s="2" t="s">
        <v>5292</v>
      </c>
      <c r="G482" s="3"/>
      <c r="H482" t="s">
        <v>3031</v>
      </c>
      <c r="I482" s="2" t="s">
        <v>3032</v>
      </c>
      <c r="J482" t="s">
        <v>3033</v>
      </c>
      <c r="K482" t="s">
        <v>3034</v>
      </c>
      <c r="L482" s="2" t="s">
        <v>3262</v>
      </c>
      <c r="M482" t="s">
        <v>3263</v>
      </c>
      <c r="N482" t="s">
        <v>3264</v>
      </c>
      <c r="O482">
        <v>20</v>
      </c>
      <c r="P482" s="2" t="s">
        <v>3047</v>
      </c>
      <c r="Q482" t="s">
        <v>3048</v>
      </c>
      <c r="R482" s="2" t="s">
        <v>3049</v>
      </c>
      <c r="S482" s="2" t="s">
        <v>3038</v>
      </c>
      <c r="T482">
        <v>60885</v>
      </c>
      <c r="U482">
        <v>1</v>
      </c>
      <c r="V482">
        <v>0</v>
      </c>
      <c r="W482" t="s">
        <v>3263</v>
      </c>
      <c r="Y482" s="3">
        <v>45935.857068784702</v>
      </c>
      <c r="AA482" t="s">
        <v>3039</v>
      </c>
      <c r="AB482" s="21">
        <v>9106028372</v>
      </c>
      <c r="AC482" s="19" t="str">
        <f>VLOOKUP($B482,Data!$A:$AK,34,0)</f>
        <v>9106028372-00476937</v>
      </c>
      <c r="AD482" s="19">
        <v>476937</v>
      </c>
      <c r="AE482" s="19" t="str">
        <f t="shared" si="14"/>
        <v>00476937</v>
      </c>
      <c r="AF482" s="19" t="str">
        <f>VLOOKUP(AC482,Data!$B:$AK,4,0)</f>
        <v>05/10/2025</v>
      </c>
      <c r="AG482" s="19" t="str">
        <f>VLOOKUP(AC482,Data!B:N,13,0)</f>
        <v>0104918404-002</v>
      </c>
      <c r="AH482" s="19" t="str">
        <f>IF(AG482="0104918404","WIN"&amp;L482,VLOOKUP(AG482,'mã win'!E:J,6,0))</f>
        <v>WIN-HNI-00-002</v>
      </c>
      <c r="AI482" s="19" t="str">
        <f>VLOOKUP(AG482,'mã win'!E:F,2,0)</f>
        <v>B</v>
      </c>
      <c r="AJ482" s="19" t="str">
        <f>VLOOKUP(Q482,'mã sp'!A:B,2,0)</f>
        <v>CC300</v>
      </c>
      <c r="AK482" t="str">
        <f>VLOOKUP(AC482,Data!B:G,6,0)</f>
        <v>K25TTM</v>
      </c>
      <c r="AL482" t="str">
        <f t="shared" si="15"/>
        <v>3716 WM+ HNI CT2-105 KĐT Văn Khê</v>
      </c>
    </row>
    <row r="483" spans="1:38" x14ac:dyDescent="0.25">
      <c r="A483">
        <v>16694</v>
      </c>
      <c r="B483" s="2">
        <v>9106028373</v>
      </c>
      <c r="C483" s="3">
        <v>45935</v>
      </c>
      <c r="D483" s="3">
        <v>45935</v>
      </c>
      <c r="E483" s="4">
        <v>45935.8584746181</v>
      </c>
      <c r="F483" s="2" t="s">
        <v>5293</v>
      </c>
      <c r="G483" s="3"/>
      <c r="H483" t="s">
        <v>3031</v>
      </c>
      <c r="I483" s="2" t="s">
        <v>3032</v>
      </c>
      <c r="J483" t="s">
        <v>3033</v>
      </c>
      <c r="K483" t="s">
        <v>3034</v>
      </c>
      <c r="L483" s="2" t="s">
        <v>3213</v>
      </c>
      <c r="M483" t="s">
        <v>3214</v>
      </c>
      <c r="N483" t="s">
        <v>3215</v>
      </c>
      <c r="O483">
        <v>10</v>
      </c>
      <c r="P483" s="2" t="s">
        <v>3047</v>
      </c>
      <c r="Q483" t="s">
        <v>3048</v>
      </c>
      <c r="R483" s="2" t="s">
        <v>3049</v>
      </c>
      <c r="S483" s="2" t="s">
        <v>3038</v>
      </c>
      <c r="T483">
        <v>60885</v>
      </c>
      <c r="U483">
        <v>1</v>
      </c>
      <c r="V483">
        <v>0</v>
      </c>
      <c r="W483" t="s">
        <v>3214</v>
      </c>
      <c r="Y483" s="3">
        <v>45935.858471527798</v>
      </c>
      <c r="AA483" t="s">
        <v>3039</v>
      </c>
      <c r="AB483" s="21">
        <v>9106028373</v>
      </c>
      <c r="AC483" s="19" t="str">
        <f>VLOOKUP($B483,Data!$A:$AK,34,0)</f>
        <v>9106028373-00080049</v>
      </c>
      <c r="AD483" s="19">
        <v>80049</v>
      </c>
      <c r="AE483" s="19" t="str">
        <f t="shared" si="14"/>
        <v>00080049</v>
      </c>
      <c r="AF483" s="19" t="str">
        <f>VLOOKUP(AC483,Data!$B:$AK,4,0)</f>
        <v>05/10/2025</v>
      </c>
      <c r="AG483" s="19" t="str">
        <f>VLOOKUP(AC483,Data!B:N,13,0)</f>
        <v>0104918404-009</v>
      </c>
      <c r="AH483" s="19" t="str">
        <f>IF(AG483="0104918404","WIN"&amp;L483,VLOOKUP(AG483,'mã win'!E:J,6,0))</f>
        <v>WIN-DNG-01-009</v>
      </c>
      <c r="AI483" s="19" t="str">
        <f>VLOOKUP(AG483,'mã win'!E:F,2,0)</f>
        <v>N</v>
      </c>
      <c r="AJ483" s="19" t="str">
        <f>VLOOKUP(Q483,'mã sp'!A:B,2,0)</f>
        <v>CC300</v>
      </c>
      <c r="AK483" t="str">
        <f>VLOOKUP(AC483,Data!B:G,6,0)</f>
        <v>K25TTM</v>
      </c>
      <c r="AL483" t="str">
        <f t="shared" si="15"/>
        <v>2AHH WM+ QNM 29 Cửa Đại</v>
      </c>
    </row>
    <row r="484" spans="1:38" x14ac:dyDescent="0.25">
      <c r="A484">
        <v>16695</v>
      </c>
      <c r="B484" s="2">
        <v>9106028400</v>
      </c>
      <c r="C484" s="3">
        <v>45935</v>
      </c>
      <c r="D484" s="3">
        <v>45940</v>
      </c>
      <c r="E484" s="4">
        <v>45935.863022338002</v>
      </c>
      <c r="F484" s="2" t="s">
        <v>5294</v>
      </c>
      <c r="G484" s="3"/>
      <c r="H484" t="s">
        <v>3031</v>
      </c>
      <c r="I484" s="2" t="s">
        <v>3032</v>
      </c>
      <c r="J484" t="s">
        <v>3033</v>
      </c>
      <c r="K484" t="s">
        <v>3034</v>
      </c>
      <c r="L484" s="2" t="s">
        <v>3735</v>
      </c>
      <c r="M484" t="s">
        <v>3736</v>
      </c>
      <c r="N484" t="s">
        <v>3737</v>
      </c>
      <c r="O484">
        <v>10</v>
      </c>
      <c r="P484" s="2" t="s">
        <v>3050</v>
      </c>
      <c r="Q484" t="s">
        <v>3051</v>
      </c>
      <c r="R484" s="2" t="s">
        <v>3052</v>
      </c>
      <c r="S484" s="2" t="s">
        <v>3038</v>
      </c>
      <c r="T484">
        <v>45588</v>
      </c>
      <c r="U484">
        <v>1</v>
      </c>
      <c r="V484">
        <v>0</v>
      </c>
      <c r="W484" t="s">
        <v>3736</v>
      </c>
      <c r="X484" t="s">
        <v>3738</v>
      </c>
      <c r="Y484" s="3">
        <v>45935.863019062497</v>
      </c>
      <c r="AA484" t="s">
        <v>3039</v>
      </c>
      <c r="AB484" s="21">
        <v>9106028400</v>
      </c>
      <c r="AC484" s="19" t="str">
        <f>VLOOKUP($B484,Data!$A:$AK,34,0)</f>
        <v>9106028400-00028587</v>
      </c>
      <c r="AD484" s="19">
        <v>28587</v>
      </c>
      <c r="AE484" s="19" t="str">
        <f t="shared" si="14"/>
        <v>00028587</v>
      </c>
      <c r="AF484" s="19" t="str">
        <f>VLOOKUP(AC484,Data!$B:$AK,4,0)</f>
        <v>05/10/2025</v>
      </c>
      <c r="AG484" s="19" t="str">
        <f>VLOOKUP(AC484,Data!B:N,13,0)</f>
        <v>0104918404-056</v>
      </c>
      <c r="AH484" s="19" t="str">
        <f>IF(AG484="0104918404","WIN"&amp;L484,VLOOKUP(AG484,'mã win'!E:J,6,0))</f>
        <v>WIN-056</v>
      </c>
      <c r="AI484" s="19" t="str">
        <f>VLOOKUP(AG484,'mã win'!E:F,2,0)</f>
        <v>B</v>
      </c>
      <c r="AJ484" s="19" t="str">
        <f>VLOOKUP(Q484,'mã sp'!A:B,2,0)</f>
        <v>TH200</v>
      </c>
      <c r="AK484" t="str">
        <f>VLOOKUP(AC484,Data!B:G,6,0)</f>
        <v>K25TTM</v>
      </c>
      <c r="AL484" t="str">
        <f t="shared" si="15"/>
        <v>5119 WM+ HYN 62B-64 Điện Biên</v>
      </c>
    </row>
    <row r="485" spans="1:38" x14ac:dyDescent="0.25">
      <c r="A485">
        <v>16696</v>
      </c>
      <c r="B485" s="2">
        <v>9106028405</v>
      </c>
      <c r="C485" s="3">
        <v>45935</v>
      </c>
      <c r="D485" s="3">
        <v>45935</v>
      </c>
      <c r="E485" s="4">
        <v>45935.870133599499</v>
      </c>
      <c r="F485" s="2" t="s">
        <v>5295</v>
      </c>
      <c r="G485" s="3"/>
      <c r="H485" t="s">
        <v>3031</v>
      </c>
      <c r="I485" s="2" t="s">
        <v>3032</v>
      </c>
      <c r="J485" t="s">
        <v>3033</v>
      </c>
      <c r="K485" t="s">
        <v>3034</v>
      </c>
      <c r="L485" s="2" t="s">
        <v>4458</v>
      </c>
      <c r="M485" t="s">
        <v>4459</v>
      </c>
      <c r="N485" t="s">
        <v>4460</v>
      </c>
      <c r="O485">
        <v>10</v>
      </c>
      <c r="P485" s="2" t="s">
        <v>3047</v>
      </c>
      <c r="Q485" t="s">
        <v>3048</v>
      </c>
      <c r="R485" s="2" t="s">
        <v>3049</v>
      </c>
      <c r="S485" s="2" t="s">
        <v>3038</v>
      </c>
      <c r="T485">
        <v>60885</v>
      </c>
      <c r="U485">
        <v>1</v>
      </c>
      <c r="V485">
        <v>0</v>
      </c>
      <c r="W485" t="s">
        <v>4459</v>
      </c>
      <c r="X485" t="s">
        <v>4461</v>
      </c>
      <c r="Y485" s="3">
        <v>45935.870130324103</v>
      </c>
      <c r="AA485" t="s">
        <v>3039</v>
      </c>
      <c r="AB485" s="21">
        <v>9106028405</v>
      </c>
      <c r="AC485" s="19" t="str">
        <f>VLOOKUP($B485,Data!$A:$AK,34,0)</f>
        <v>9106028405-00037074</v>
      </c>
      <c r="AD485" s="19">
        <v>37074</v>
      </c>
      <c r="AE485" s="19" t="str">
        <f t="shared" si="14"/>
        <v>00037074</v>
      </c>
      <c r="AF485" s="19" t="str">
        <f>VLOOKUP(AC485,Data!$B:$AK,4,0)</f>
        <v>05/10/2025</v>
      </c>
      <c r="AG485" s="19" t="str">
        <f>VLOOKUP(AC485,Data!B:N,13,0)</f>
        <v>0104918404-058</v>
      </c>
      <c r="AH485" s="19" t="str">
        <f>IF(AG485="0104918404","WIN"&amp;L485,VLOOKUP(AG485,'mã win'!E:J,6,0))</f>
        <v>WIN-058</v>
      </c>
      <c r="AI485" s="19" t="str">
        <f>VLOOKUP(AG485,'mã win'!E:F,2,0)</f>
        <v>B</v>
      </c>
      <c r="AJ485" s="19" t="str">
        <f>VLOOKUP(Q485,'mã sp'!A:B,2,0)</f>
        <v>CC300</v>
      </c>
      <c r="AK485" t="str">
        <f>VLOOKUP(AC485,Data!B:G,6,0)</f>
        <v>K25TTM</v>
      </c>
      <c r="AL485" t="str">
        <f t="shared" si="15"/>
        <v>4605 WM+ NAN 70 Nguyễn Trãi</v>
      </c>
    </row>
    <row r="486" spans="1:38" x14ac:dyDescent="0.25">
      <c r="A486">
        <v>16697</v>
      </c>
      <c r="B486" s="2">
        <v>9106028439</v>
      </c>
      <c r="C486" s="3">
        <v>45935</v>
      </c>
      <c r="D486" s="3">
        <v>45935</v>
      </c>
      <c r="E486" s="4">
        <v>45935.873560335604</v>
      </c>
      <c r="F486" s="2" t="s">
        <v>5296</v>
      </c>
      <c r="G486" s="3"/>
      <c r="H486" t="s">
        <v>3031</v>
      </c>
      <c r="I486" s="2" t="s">
        <v>3032</v>
      </c>
      <c r="J486" t="s">
        <v>3033</v>
      </c>
      <c r="K486" t="s">
        <v>3034</v>
      </c>
      <c r="L486" s="2" t="s">
        <v>3931</v>
      </c>
      <c r="M486" t="s">
        <v>3932</v>
      </c>
      <c r="N486" t="s">
        <v>3933</v>
      </c>
      <c r="O486">
        <v>10</v>
      </c>
      <c r="P486" s="2" t="s">
        <v>3047</v>
      </c>
      <c r="Q486" t="s">
        <v>3048</v>
      </c>
      <c r="R486" s="2" t="s">
        <v>3049</v>
      </c>
      <c r="S486" s="2" t="s">
        <v>3038</v>
      </c>
      <c r="T486">
        <v>60885</v>
      </c>
      <c r="U486">
        <v>2</v>
      </c>
      <c r="V486">
        <v>0</v>
      </c>
      <c r="W486" t="s">
        <v>3932</v>
      </c>
      <c r="X486" t="s">
        <v>3934</v>
      </c>
      <c r="Y486" s="3">
        <v>45935.873556979197</v>
      </c>
      <c r="AA486" t="s">
        <v>3039</v>
      </c>
      <c r="AB486" s="21">
        <v>9106028439</v>
      </c>
      <c r="AC486" s="19" t="str">
        <f>VLOOKUP($B486,Data!$A:$AK,34,0)</f>
        <v>9106028439-00158370</v>
      </c>
      <c r="AD486" s="19">
        <v>158370</v>
      </c>
      <c r="AE486" s="19" t="str">
        <f t="shared" si="14"/>
        <v>00158370</v>
      </c>
      <c r="AF486" s="19" t="str">
        <f>VLOOKUP(AC486,Data!$B:$AK,4,0)</f>
        <v>05/10/2025</v>
      </c>
      <c r="AG486" s="19" t="str">
        <f>VLOOKUP(AC486,Data!B:N,13,0)</f>
        <v>0104918404</v>
      </c>
      <c r="AH486" s="19" t="str">
        <f>IF(AG486="0104918404","WIN"&amp;L486,VLOOKUP(AG486,'mã win'!E:J,6,0))</f>
        <v>WIN3977</v>
      </c>
      <c r="AI486" s="19" t="str">
        <f>VLOOKUP(AG486,'mã win'!E:F,2,0)</f>
        <v>N</v>
      </c>
      <c r="AJ486" s="19" t="str">
        <f>VLOOKUP(Q486,'mã sp'!A:B,2,0)</f>
        <v>CC300</v>
      </c>
      <c r="AK486" t="str">
        <f>VLOOKUP(AC486,Data!B:G,6,0)</f>
        <v>K25TTM</v>
      </c>
      <c r="AL486" t="str">
        <f t="shared" si="15"/>
        <v>3977 WM+ HCM 413/39 Lê Văn Quới</v>
      </c>
    </row>
    <row r="487" spans="1:38" x14ac:dyDescent="0.25">
      <c r="A487">
        <v>16698</v>
      </c>
      <c r="B487" s="2">
        <v>9106028439</v>
      </c>
      <c r="C487" s="3">
        <v>45935</v>
      </c>
      <c r="D487" s="3">
        <v>45935</v>
      </c>
      <c r="E487" s="4">
        <v>45935.873560335604</v>
      </c>
      <c r="F487" s="2" t="s">
        <v>5296</v>
      </c>
      <c r="G487" s="3"/>
      <c r="H487" t="s">
        <v>3031</v>
      </c>
      <c r="I487" s="2" t="s">
        <v>3032</v>
      </c>
      <c r="J487" t="s">
        <v>3033</v>
      </c>
      <c r="K487" t="s">
        <v>3034</v>
      </c>
      <c r="L487" s="2" t="s">
        <v>3931</v>
      </c>
      <c r="M487" t="s">
        <v>3932</v>
      </c>
      <c r="N487" t="s">
        <v>3933</v>
      </c>
      <c r="O487">
        <v>20</v>
      </c>
      <c r="P487" s="2" t="s">
        <v>3050</v>
      </c>
      <c r="Q487" t="s">
        <v>3051</v>
      </c>
      <c r="R487" s="2" t="s">
        <v>3052</v>
      </c>
      <c r="S487" s="2" t="s">
        <v>3038</v>
      </c>
      <c r="T487">
        <v>45588</v>
      </c>
      <c r="U487">
        <v>2</v>
      </c>
      <c r="V487">
        <v>0</v>
      </c>
      <c r="W487" t="s">
        <v>3932</v>
      </c>
      <c r="X487" t="s">
        <v>3934</v>
      </c>
      <c r="Y487" s="3">
        <v>45935.873556979197</v>
      </c>
      <c r="AA487" t="s">
        <v>3039</v>
      </c>
      <c r="AB487" s="21">
        <v>9106028439</v>
      </c>
      <c r="AC487" s="19" t="str">
        <f>VLOOKUP($B487,Data!$A:$AK,34,0)</f>
        <v>9106028439-00158370</v>
      </c>
      <c r="AD487" s="19">
        <v>158370</v>
      </c>
      <c r="AE487" s="19" t="str">
        <f t="shared" si="14"/>
        <v>00158370</v>
      </c>
      <c r="AF487" s="19" t="str">
        <f>VLOOKUP(AC487,Data!$B:$AK,4,0)</f>
        <v>05/10/2025</v>
      </c>
      <c r="AG487" s="19" t="str">
        <f>VLOOKUP(AC487,Data!B:N,13,0)</f>
        <v>0104918404</v>
      </c>
      <c r="AH487" s="19" t="str">
        <f>IF(AG487="0104918404","WIN"&amp;L487,VLOOKUP(AG487,'mã win'!E:J,6,0))</f>
        <v>WIN3977</v>
      </c>
      <c r="AI487" s="19" t="str">
        <f>VLOOKUP(AG487,'mã win'!E:F,2,0)</f>
        <v>N</v>
      </c>
      <c r="AJ487" s="19" t="str">
        <f>VLOOKUP(Q487,'mã sp'!A:B,2,0)</f>
        <v>TH200</v>
      </c>
      <c r="AK487" t="str">
        <f>VLOOKUP(AC487,Data!B:G,6,0)</f>
        <v>K25TTM</v>
      </c>
      <c r="AL487" t="str">
        <f t="shared" si="15"/>
        <v>3977 WM+ HCM 413/39 Lê Văn Quới</v>
      </c>
    </row>
    <row r="488" spans="1:38" x14ac:dyDescent="0.25">
      <c r="A488">
        <v>16699</v>
      </c>
      <c r="B488" s="2">
        <v>9106028439</v>
      </c>
      <c r="C488" s="3">
        <v>45935</v>
      </c>
      <c r="D488" s="3">
        <v>45935</v>
      </c>
      <c r="E488" s="4">
        <v>45935.873560335604</v>
      </c>
      <c r="F488" s="2" t="s">
        <v>5296</v>
      </c>
      <c r="G488" s="3"/>
      <c r="H488" t="s">
        <v>3031</v>
      </c>
      <c r="I488" s="2" t="s">
        <v>3032</v>
      </c>
      <c r="J488" t="s">
        <v>3033</v>
      </c>
      <c r="K488" t="s">
        <v>3034</v>
      </c>
      <c r="L488" s="2" t="s">
        <v>3931</v>
      </c>
      <c r="M488" t="s">
        <v>3932</v>
      </c>
      <c r="N488" t="s">
        <v>3933</v>
      </c>
      <c r="O488">
        <v>30</v>
      </c>
      <c r="P488" s="2" t="s">
        <v>3054</v>
      </c>
      <c r="Q488" t="s">
        <v>3055</v>
      </c>
      <c r="R488" s="2" t="s">
        <v>3056</v>
      </c>
      <c r="S488" s="2" t="s">
        <v>3038</v>
      </c>
      <c r="T488">
        <v>46000</v>
      </c>
      <c r="U488">
        <v>2</v>
      </c>
      <c r="V488">
        <v>0</v>
      </c>
      <c r="W488" t="s">
        <v>3932</v>
      </c>
      <c r="X488" t="s">
        <v>3934</v>
      </c>
      <c r="Y488" s="3">
        <v>45935.873556979197</v>
      </c>
      <c r="AA488" t="s">
        <v>3039</v>
      </c>
      <c r="AB488" s="21">
        <v>9106028439</v>
      </c>
      <c r="AC488" s="19" t="str">
        <f>VLOOKUP($B488,Data!$A:$AK,34,0)</f>
        <v>9106028439-00158370</v>
      </c>
      <c r="AD488" s="19">
        <v>158370</v>
      </c>
      <c r="AE488" s="19" t="str">
        <f t="shared" si="14"/>
        <v>00158370</v>
      </c>
      <c r="AF488" s="19" t="str">
        <f>VLOOKUP(AC488,Data!$B:$AK,4,0)</f>
        <v>05/10/2025</v>
      </c>
      <c r="AG488" s="19" t="str">
        <f>VLOOKUP(AC488,Data!B:N,13,0)</f>
        <v>0104918404</v>
      </c>
      <c r="AH488" s="19" t="str">
        <f>IF(AG488="0104918404","WIN"&amp;L488,VLOOKUP(AG488,'mã win'!E:J,6,0))</f>
        <v>WIN3977</v>
      </c>
      <c r="AI488" s="19" t="str">
        <f>VLOOKUP(AG488,'mã win'!E:F,2,0)</f>
        <v>N</v>
      </c>
      <c r="AJ488" s="19" t="str">
        <f>VLOOKUP(Q488,'mã sp'!A:B,2,0)</f>
        <v>MNH250</v>
      </c>
      <c r="AK488" t="str">
        <f>VLOOKUP(AC488,Data!B:G,6,0)</f>
        <v>K25TTM</v>
      </c>
      <c r="AL488" t="str">
        <f t="shared" si="15"/>
        <v>3977 WM+ HCM 413/39 Lê Văn Quới</v>
      </c>
    </row>
    <row r="489" spans="1:38" x14ac:dyDescent="0.25">
      <c r="A489">
        <v>16700</v>
      </c>
      <c r="B489" s="2">
        <v>9106028442</v>
      </c>
      <c r="C489" s="3">
        <v>45935</v>
      </c>
      <c r="D489" s="3">
        <v>45940</v>
      </c>
      <c r="E489" s="4">
        <v>45935.882481053202</v>
      </c>
      <c r="F489" s="2" t="s">
        <v>5297</v>
      </c>
      <c r="G489" s="3"/>
      <c r="H489" t="s">
        <v>3031</v>
      </c>
      <c r="I489" s="2" t="s">
        <v>3032</v>
      </c>
      <c r="J489" t="s">
        <v>3033</v>
      </c>
      <c r="K489" t="s">
        <v>3034</v>
      </c>
      <c r="L489" s="2" t="s">
        <v>3893</v>
      </c>
      <c r="M489" t="s">
        <v>3894</v>
      </c>
      <c r="N489" t="s">
        <v>3895</v>
      </c>
      <c r="O489">
        <v>10</v>
      </c>
      <c r="P489" s="2" t="s">
        <v>3063</v>
      </c>
      <c r="Q489" t="s">
        <v>4891</v>
      </c>
      <c r="R489" s="2" t="s">
        <v>3065</v>
      </c>
      <c r="S489" s="2" t="s">
        <v>3038</v>
      </c>
      <c r="T489">
        <v>73431</v>
      </c>
      <c r="U489">
        <v>2</v>
      </c>
      <c r="V489">
        <v>0</v>
      </c>
      <c r="W489" t="s">
        <v>3894</v>
      </c>
      <c r="Y489" s="3">
        <v>45935.882481400498</v>
      </c>
      <c r="AA489" t="s">
        <v>3039</v>
      </c>
      <c r="AB489" s="21">
        <v>9106028442</v>
      </c>
      <c r="AC489" s="19" t="str">
        <f>VLOOKUP($B489,Data!$A:$AK,34,0)</f>
        <v>9106028442-00033204</v>
      </c>
      <c r="AD489" s="19">
        <v>33204</v>
      </c>
      <c r="AE489" s="19" t="str">
        <f t="shared" si="14"/>
        <v>00033204</v>
      </c>
      <c r="AF489" s="19" t="str">
        <f>VLOOKUP(AC489,Data!$B:$AK,4,0)</f>
        <v>05/10/2025</v>
      </c>
      <c r="AG489" s="19" t="str">
        <f>VLOOKUP(AC489,Data!B:N,13,0)</f>
        <v>0104918404-020</v>
      </c>
      <c r="AH489" s="19" t="str">
        <f>IF(AG489="0104918404","WIN"&amp;L489,VLOOKUP(AG489,'mã win'!E:J,6,0))</f>
        <v>WIN-020</v>
      </c>
      <c r="AI489" s="19" t="str">
        <f>VLOOKUP(AG489,'mã win'!E:F,2,0)</f>
        <v>B</v>
      </c>
      <c r="AJ489" s="19" t="str">
        <f>VLOOKUP(Q489,'mã sp'!A:B,2,0)</f>
        <v>CGM300</v>
      </c>
      <c r="AK489" t="str">
        <f>VLOOKUP(AC489,Data!B:G,6,0)</f>
        <v>K25TTM</v>
      </c>
      <c r="AL489" t="str">
        <f t="shared" si="15"/>
        <v>2ANQ WM+ THA 178 Bà Triệu</v>
      </c>
    </row>
    <row r="490" spans="1:38" x14ac:dyDescent="0.25">
      <c r="A490">
        <v>16701</v>
      </c>
      <c r="B490" s="2">
        <v>9106028444</v>
      </c>
      <c r="C490" s="3">
        <v>45935</v>
      </c>
      <c r="D490" s="3">
        <v>45935</v>
      </c>
      <c r="E490" s="4">
        <v>45935.887704548601</v>
      </c>
      <c r="F490" s="2" t="s">
        <v>5298</v>
      </c>
      <c r="G490" s="3"/>
      <c r="H490" t="s">
        <v>3031</v>
      </c>
      <c r="I490" s="2" t="s">
        <v>3032</v>
      </c>
      <c r="J490" t="s">
        <v>3033</v>
      </c>
      <c r="K490" t="s">
        <v>3034</v>
      </c>
      <c r="L490" s="2" t="s">
        <v>3128</v>
      </c>
      <c r="M490" t="s">
        <v>3129</v>
      </c>
      <c r="N490" t="s">
        <v>3130</v>
      </c>
      <c r="O490">
        <v>10</v>
      </c>
      <c r="P490" s="2" t="s">
        <v>3072</v>
      </c>
      <c r="Q490" t="s">
        <v>3073</v>
      </c>
      <c r="R490" s="2" t="s">
        <v>3074</v>
      </c>
      <c r="S490" s="2" t="s">
        <v>3038</v>
      </c>
      <c r="T490">
        <v>49500</v>
      </c>
      <c r="U490">
        <v>3</v>
      </c>
      <c r="V490">
        <v>0</v>
      </c>
      <c r="W490" t="s">
        <v>3131</v>
      </c>
      <c r="X490" t="s">
        <v>3132</v>
      </c>
      <c r="Y490" s="3">
        <v>45935.887701307904</v>
      </c>
      <c r="AA490" t="s">
        <v>3039</v>
      </c>
      <c r="AB490" s="21">
        <v>9106028444</v>
      </c>
      <c r="AC490" s="19" t="str">
        <f>VLOOKUP($B490,Data!$A:$AK,34,0)</f>
        <v>9106028444-00158371</v>
      </c>
      <c r="AD490" s="19">
        <v>158371</v>
      </c>
      <c r="AE490" s="19" t="str">
        <f t="shared" si="14"/>
        <v>00158371</v>
      </c>
      <c r="AF490" s="19" t="str">
        <f>VLOOKUP(AC490,Data!$B:$AK,4,0)</f>
        <v>05/10/2025</v>
      </c>
      <c r="AG490" s="19" t="str">
        <f>VLOOKUP(AC490,Data!B:N,13,0)</f>
        <v>0104918404</v>
      </c>
      <c r="AH490" s="19" t="str">
        <f>IF(AG490="0104918404","WIN"&amp;L490,VLOOKUP(AG490,'mã win'!E:J,6,0))</f>
        <v>WIN3904</v>
      </c>
      <c r="AI490" s="19" t="str">
        <f>VLOOKUP(AG490,'mã win'!E:F,2,0)</f>
        <v>N</v>
      </c>
      <c r="AJ490" s="19" t="str">
        <f>VLOOKUP(Q490,'mã sp'!A:B,2,0)</f>
        <v>GL250</v>
      </c>
      <c r="AK490" t="str">
        <f>VLOOKUP(AC490,Data!B:G,6,0)</f>
        <v>K25TTM</v>
      </c>
      <c r="AL490" t="str">
        <f t="shared" si="15"/>
        <v>3904 WIN HCM CC Orchard Garden</v>
      </c>
    </row>
    <row r="491" spans="1:38" x14ac:dyDescent="0.25">
      <c r="A491">
        <v>16702</v>
      </c>
      <c r="B491" s="2">
        <v>9106028444</v>
      </c>
      <c r="C491" s="3">
        <v>45935</v>
      </c>
      <c r="D491" s="3">
        <v>45935</v>
      </c>
      <c r="E491" s="4">
        <v>45935.887704548601</v>
      </c>
      <c r="F491" s="2" t="s">
        <v>5298</v>
      </c>
      <c r="G491" s="3"/>
      <c r="H491" t="s">
        <v>3031</v>
      </c>
      <c r="I491" s="2" t="s">
        <v>3032</v>
      </c>
      <c r="J491" t="s">
        <v>3033</v>
      </c>
      <c r="K491" t="s">
        <v>3034</v>
      </c>
      <c r="L491" s="2" t="s">
        <v>3128</v>
      </c>
      <c r="M491" t="s">
        <v>3129</v>
      </c>
      <c r="N491" t="s">
        <v>3130</v>
      </c>
      <c r="O491">
        <v>20</v>
      </c>
      <c r="P491" s="2" t="s">
        <v>3043</v>
      </c>
      <c r="Q491" t="s">
        <v>3044</v>
      </c>
      <c r="R491" s="2" t="s">
        <v>3045</v>
      </c>
      <c r="S491" s="2" t="s">
        <v>3038</v>
      </c>
      <c r="T491">
        <v>41150</v>
      </c>
      <c r="U491">
        <v>1</v>
      </c>
      <c r="V491">
        <v>0</v>
      </c>
      <c r="W491" t="s">
        <v>3131</v>
      </c>
      <c r="X491" t="s">
        <v>3132</v>
      </c>
      <c r="Y491" s="3">
        <v>45935.887701307904</v>
      </c>
      <c r="AA491" t="s">
        <v>3039</v>
      </c>
      <c r="AB491" s="21">
        <v>9106028444</v>
      </c>
      <c r="AC491" s="19" t="str">
        <f>VLOOKUP($B491,Data!$A:$AK,34,0)</f>
        <v>9106028444-00158371</v>
      </c>
      <c r="AD491" s="19">
        <v>158371</v>
      </c>
      <c r="AE491" s="19" t="str">
        <f t="shared" si="14"/>
        <v>00158371</v>
      </c>
      <c r="AF491" s="19" t="str">
        <f>VLOOKUP(AC491,Data!$B:$AK,4,0)</f>
        <v>05/10/2025</v>
      </c>
      <c r="AG491" s="19" t="str">
        <f>VLOOKUP(AC491,Data!B:N,13,0)</f>
        <v>0104918404</v>
      </c>
      <c r="AH491" s="19" t="str">
        <f>IF(AG491="0104918404","WIN"&amp;L491,VLOOKUP(AG491,'mã win'!E:J,6,0))</f>
        <v>WIN3904</v>
      </c>
      <c r="AI491" s="19" t="str">
        <f>VLOOKUP(AG491,'mã win'!E:F,2,0)</f>
        <v>N</v>
      </c>
      <c r="AJ491" s="19" t="str">
        <f>VLOOKUP(Q491,'mã sp'!A:B,2,0)</f>
        <v>GTLX250G</v>
      </c>
      <c r="AK491" t="str">
        <f>VLOOKUP(AC491,Data!B:G,6,0)</f>
        <v>K25TTM</v>
      </c>
      <c r="AL491" t="str">
        <f t="shared" si="15"/>
        <v>3904 WIN HCM CC Orchard Garden</v>
      </c>
    </row>
    <row r="492" spans="1:38" x14ac:dyDescent="0.25">
      <c r="A492">
        <v>16703</v>
      </c>
      <c r="B492" s="2">
        <v>9106028444</v>
      </c>
      <c r="C492" s="3">
        <v>45935</v>
      </c>
      <c r="D492" s="3">
        <v>45935</v>
      </c>
      <c r="E492" s="4">
        <v>45935.887704548601</v>
      </c>
      <c r="F492" s="2" t="s">
        <v>5298</v>
      </c>
      <c r="G492" s="3"/>
      <c r="H492" t="s">
        <v>3031</v>
      </c>
      <c r="I492" s="2" t="s">
        <v>3032</v>
      </c>
      <c r="J492" t="s">
        <v>3033</v>
      </c>
      <c r="K492" t="s">
        <v>3034</v>
      </c>
      <c r="L492" s="2" t="s">
        <v>3128</v>
      </c>
      <c r="M492" t="s">
        <v>3129</v>
      </c>
      <c r="N492" t="s">
        <v>3130</v>
      </c>
      <c r="O492">
        <v>30</v>
      </c>
      <c r="P492" s="2" t="s">
        <v>3080</v>
      </c>
      <c r="Q492" t="s">
        <v>3081</v>
      </c>
      <c r="R492" s="2" t="s">
        <v>3082</v>
      </c>
      <c r="S492" s="2" t="s">
        <v>3038</v>
      </c>
      <c r="T492">
        <v>70950</v>
      </c>
      <c r="U492">
        <v>1</v>
      </c>
      <c r="V492">
        <v>0</v>
      </c>
      <c r="W492" t="s">
        <v>3131</v>
      </c>
      <c r="X492" t="s">
        <v>3132</v>
      </c>
      <c r="Y492" s="3">
        <v>45935.887701307904</v>
      </c>
      <c r="AA492" t="s">
        <v>3039</v>
      </c>
      <c r="AB492" s="21">
        <v>9106028444</v>
      </c>
      <c r="AC492" s="19" t="str">
        <f>VLOOKUP($B492,Data!$A:$AK,34,0)</f>
        <v>9106028444-00158371</v>
      </c>
      <c r="AD492" s="19">
        <v>158371</v>
      </c>
      <c r="AE492" s="19" t="str">
        <f t="shared" si="14"/>
        <v>00158371</v>
      </c>
      <c r="AF492" s="19" t="str">
        <f>VLOOKUP(AC492,Data!$B:$AK,4,0)</f>
        <v>05/10/2025</v>
      </c>
      <c r="AG492" s="19" t="str">
        <f>VLOOKUP(AC492,Data!B:N,13,0)</f>
        <v>0104918404</v>
      </c>
      <c r="AH492" s="19" t="str">
        <f>IF(AG492="0104918404","WIN"&amp;L492,VLOOKUP(AG492,'mã win'!E:J,6,0))</f>
        <v>WIN3904</v>
      </c>
      <c r="AI492" s="19" t="str">
        <f>VLOOKUP(AG492,'mã win'!E:F,2,0)</f>
        <v>N</v>
      </c>
      <c r="AJ492" s="19" t="str">
        <f>VLOOKUP(Q492,'mã sp'!A:B,2,0)</f>
        <v>CN300</v>
      </c>
      <c r="AK492" t="str">
        <f>VLOOKUP(AC492,Data!B:G,6,0)</f>
        <v>K25TTM</v>
      </c>
      <c r="AL492" t="str">
        <f t="shared" si="15"/>
        <v>3904 WIN HCM CC Orchard Garden</v>
      </c>
    </row>
    <row r="493" spans="1:38" x14ac:dyDescent="0.25">
      <c r="A493">
        <v>16704</v>
      </c>
      <c r="B493" s="2">
        <v>9106028484</v>
      </c>
      <c r="C493" s="3">
        <v>45935</v>
      </c>
      <c r="D493" s="3">
        <v>45940</v>
      </c>
      <c r="E493" s="4">
        <v>45935.895750844902</v>
      </c>
      <c r="F493" s="2" t="s">
        <v>5299</v>
      </c>
      <c r="G493" s="3"/>
      <c r="H493" t="s">
        <v>3031</v>
      </c>
      <c r="I493" s="2" t="s">
        <v>3032</v>
      </c>
      <c r="J493" t="s">
        <v>3033</v>
      </c>
      <c r="K493" t="s">
        <v>3034</v>
      </c>
      <c r="L493" s="2" t="s">
        <v>4553</v>
      </c>
      <c r="M493" t="s">
        <v>4554</v>
      </c>
      <c r="N493" t="s">
        <v>4555</v>
      </c>
      <c r="O493">
        <v>10</v>
      </c>
      <c r="P493" s="2" t="s">
        <v>3050</v>
      </c>
      <c r="Q493" t="s">
        <v>3051</v>
      </c>
      <c r="R493" s="2" t="s">
        <v>3052</v>
      </c>
      <c r="S493" s="2" t="s">
        <v>3038</v>
      </c>
      <c r="T493">
        <v>45588</v>
      </c>
      <c r="U493">
        <v>3</v>
      </c>
      <c r="V493">
        <v>0</v>
      </c>
      <c r="W493" t="s">
        <v>4554</v>
      </c>
      <c r="X493" t="s">
        <v>3046</v>
      </c>
      <c r="Y493" s="3">
        <v>45935.895747222203</v>
      </c>
      <c r="AA493" t="s">
        <v>3039</v>
      </c>
      <c r="AB493" s="21">
        <v>9106028484</v>
      </c>
      <c r="AC493" s="19" t="str">
        <f>VLOOKUP($B493,Data!$A:$AK,34,0)</f>
        <v>9106028484-00005706</v>
      </c>
      <c r="AD493" s="19">
        <v>5706</v>
      </c>
      <c r="AE493" s="19" t="str">
        <f t="shared" si="14"/>
        <v>00005706</v>
      </c>
      <c r="AF493" s="19" t="str">
        <f>VLOOKUP(AC493,Data!$B:$AK,4,0)</f>
        <v>05/10/2025</v>
      </c>
      <c r="AG493" s="19" t="str">
        <f>VLOOKUP(AC493,Data!B:N,13,0)</f>
        <v>0104918404-001</v>
      </c>
      <c r="AH493" s="19" t="str">
        <f>IF(AG493="0104918404","WIN"&amp;L493,VLOOKUP(AG493,'mã win'!E:J,6,0))</f>
        <v>WIN-NBH-00-001</v>
      </c>
      <c r="AI493" s="19" t="str">
        <f>VLOOKUP(AG493,'mã win'!E:F,2,0)</f>
        <v>B</v>
      </c>
      <c r="AJ493" s="19" t="str">
        <f>VLOOKUP(Q493,'mã sp'!A:B,2,0)</f>
        <v>TH200</v>
      </c>
      <c r="AK493" t="str">
        <f>VLOOKUP(AC493,Data!B:G,6,0)</f>
        <v>K25TTM</v>
      </c>
      <c r="AL493" t="str">
        <f t="shared" si="15"/>
        <v>4702 WM+ NBH 93 Đồng Giao</v>
      </c>
    </row>
    <row r="494" spans="1:38" x14ac:dyDescent="0.25">
      <c r="A494">
        <v>16705</v>
      </c>
      <c r="B494" s="2">
        <v>9106028529</v>
      </c>
      <c r="C494" s="3">
        <v>45935</v>
      </c>
      <c r="D494" s="3">
        <v>45940</v>
      </c>
      <c r="E494" s="4">
        <v>45935.905462187497</v>
      </c>
      <c r="F494" s="2" t="s">
        <v>5300</v>
      </c>
      <c r="G494" s="3"/>
      <c r="H494" t="s">
        <v>3031</v>
      </c>
      <c r="I494" s="2" t="s">
        <v>3032</v>
      </c>
      <c r="J494" t="s">
        <v>3033</v>
      </c>
      <c r="K494" t="s">
        <v>3034</v>
      </c>
      <c r="L494" s="2" t="s">
        <v>4863</v>
      </c>
      <c r="M494" t="s">
        <v>4864</v>
      </c>
      <c r="N494" t="s">
        <v>4865</v>
      </c>
      <c r="O494">
        <v>10</v>
      </c>
      <c r="P494" s="2" t="s">
        <v>3035</v>
      </c>
      <c r="Q494" t="s">
        <v>4834</v>
      </c>
      <c r="R494" s="2" t="s">
        <v>3037</v>
      </c>
      <c r="S494" s="2" t="s">
        <v>3038</v>
      </c>
      <c r="T494">
        <v>111058</v>
      </c>
      <c r="U494">
        <v>3</v>
      </c>
      <c r="V494">
        <v>0</v>
      </c>
      <c r="W494" t="s">
        <v>4864</v>
      </c>
      <c r="Y494" s="3">
        <v>45935.905461493101</v>
      </c>
      <c r="AA494" t="s">
        <v>3039</v>
      </c>
      <c r="AB494" s="21">
        <v>9106028529</v>
      </c>
      <c r="AC494" s="19" t="str">
        <f>VLOOKUP($B494,Data!$A:$AK,34,0)</f>
        <v>9106028529-00158384</v>
      </c>
      <c r="AD494" s="19">
        <v>158384</v>
      </c>
      <c r="AE494" s="19" t="str">
        <f t="shared" si="14"/>
        <v>00158384</v>
      </c>
      <c r="AF494" s="19" t="str">
        <f>VLOOKUP(AC494,Data!$B:$AK,4,0)</f>
        <v>05/10/2025</v>
      </c>
      <c r="AG494" s="19" t="str">
        <f>VLOOKUP(AC494,Data!B:N,13,0)</f>
        <v>0104918404</v>
      </c>
      <c r="AH494" s="19" t="str">
        <f>IF(AG494="0104918404","WIN"&amp;L494,VLOOKUP(AG494,'mã win'!E:J,6,0))</f>
        <v>WIN6060</v>
      </c>
      <c r="AI494" s="19" t="str">
        <f>VLOOKUP(AG494,'mã win'!E:F,2,0)</f>
        <v>N</v>
      </c>
      <c r="AJ494" s="19" t="str">
        <f>VLOOKUP(Q494,'mã sp'!A:B,2,0)</f>
        <v>GM500</v>
      </c>
      <c r="AK494" t="str">
        <f>VLOOKUP(AC494,Data!B:G,6,0)</f>
        <v>K25TTM</v>
      </c>
      <c r="AL494" t="str">
        <f t="shared" si="15"/>
        <v>6060 WM+ HCM 54 Lô L, Đường số 7</v>
      </c>
    </row>
    <row r="495" spans="1:38" x14ac:dyDescent="0.25">
      <c r="A495">
        <v>16706</v>
      </c>
      <c r="B495" s="2">
        <v>9106028529</v>
      </c>
      <c r="C495" s="3">
        <v>45935</v>
      </c>
      <c r="D495" s="3">
        <v>45940</v>
      </c>
      <c r="E495" s="4">
        <v>45935.905462187497</v>
      </c>
      <c r="F495" s="2" t="s">
        <v>5300</v>
      </c>
      <c r="G495" s="3"/>
      <c r="H495" t="s">
        <v>3031</v>
      </c>
      <c r="I495" s="2" t="s">
        <v>3032</v>
      </c>
      <c r="J495" t="s">
        <v>3033</v>
      </c>
      <c r="K495" t="s">
        <v>3034</v>
      </c>
      <c r="L495" s="2" t="s">
        <v>4863</v>
      </c>
      <c r="M495" t="s">
        <v>4864</v>
      </c>
      <c r="N495" t="s">
        <v>4865</v>
      </c>
      <c r="O495">
        <v>20</v>
      </c>
      <c r="P495" s="2" t="s">
        <v>3083</v>
      </c>
      <c r="Q495" t="s">
        <v>3084</v>
      </c>
      <c r="R495" s="2" t="s">
        <v>3085</v>
      </c>
      <c r="S495" s="2" t="s">
        <v>3038</v>
      </c>
      <c r="T495">
        <v>111606</v>
      </c>
      <c r="U495">
        <v>1</v>
      </c>
      <c r="V495">
        <v>0</v>
      </c>
      <c r="W495" t="s">
        <v>4864</v>
      </c>
      <c r="Y495" s="3">
        <v>45935.905461493101</v>
      </c>
      <c r="AA495" t="s">
        <v>3039</v>
      </c>
      <c r="AB495" s="21">
        <v>9106028529</v>
      </c>
      <c r="AC495" s="19" t="str">
        <f>VLOOKUP($B495,Data!$A:$AK,34,0)</f>
        <v>9106028529-00158384</v>
      </c>
      <c r="AD495" s="19">
        <v>158384</v>
      </c>
      <c r="AE495" s="19" t="str">
        <f t="shared" si="14"/>
        <v>00158384</v>
      </c>
      <c r="AF495" s="19" t="str">
        <f>VLOOKUP(AC495,Data!$B:$AK,4,0)</f>
        <v>05/10/2025</v>
      </c>
      <c r="AG495" s="19" t="str">
        <f>VLOOKUP(AC495,Data!B:N,13,0)</f>
        <v>0104918404</v>
      </c>
      <c r="AH495" s="19" t="str">
        <f>IF(AG495="0104918404","WIN"&amp;L495,VLOOKUP(AG495,'mã win'!E:J,6,0))</f>
        <v>WIN6060</v>
      </c>
      <c r="AI495" s="19" t="str">
        <f>VLOOKUP(AG495,'mã win'!E:F,2,0)</f>
        <v>N</v>
      </c>
      <c r="AJ495" s="19" t="str">
        <f>VLOOKUP(Q495,'mã sp'!A:B,2,0)</f>
        <v>GXD500</v>
      </c>
      <c r="AK495" t="str">
        <f>VLOOKUP(AC495,Data!B:G,6,0)</f>
        <v>K25TTM</v>
      </c>
      <c r="AL495" t="str">
        <f t="shared" si="15"/>
        <v>6060 WM+ HCM 54 Lô L, Đường số 7</v>
      </c>
    </row>
    <row r="496" spans="1:38" x14ac:dyDescent="0.25">
      <c r="A496">
        <v>16707</v>
      </c>
      <c r="B496" s="2">
        <v>9106028529</v>
      </c>
      <c r="C496" s="3">
        <v>45935</v>
      </c>
      <c r="D496" s="3">
        <v>45940</v>
      </c>
      <c r="E496" s="4">
        <v>45935.905462187497</v>
      </c>
      <c r="F496" s="2" t="s">
        <v>5300</v>
      </c>
      <c r="G496" s="3"/>
      <c r="H496" t="s">
        <v>3031</v>
      </c>
      <c r="I496" s="2" t="s">
        <v>3032</v>
      </c>
      <c r="J496" t="s">
        <v>3033</v>
      </c>
      <c r="K496" t="s">
        <v>3034</v>
      </c>
      <c r="L496" s="2" t="s">
        <v>4863</v>
      </c>
      <c r="M496" t="s">
        <v>4864</v>
      </c>
      <c r="N496" t="s">
        <v>4865</v>
      </c>
      <c r="O496">
        <v>30</v>
      </c>
      <c r="P496" s="2" t="s">
        <v>3054</v>
      </c>
      <c r="Q496" t="s">
        <v>3055</v>
      </c>
      <c r="R496" s="2" t="s">
        <v>3056</v>
      </c>
      <c r="S496" s="2" t="s">
        <v>3038</v>
      </c>
      <c r="T496">
        <v>46000</v>
      </c>
      <c r="U496">
        <v>1</v>
      </c>
      <c r="V496">
        <v>0</v>
      </c>
      <c r="W496" t="s">
        <v>4864</v>
      </c>
      <c r="Y496" s="3">
        <v>45935.905461493101</v>
      </c>
      <c r="AA496" t="s">
        <v>3039</v>
      </c>
      <c r="AB496" s="21">
        <v>9106028529</v>
      </c>
      <c r="AC496" s="19" t="str">
        <f>VLOOKUP($B496,Data!$A:$AK,34,0)</f>
        <v>9106028529-00158384</v>
      </c>
      <c r="AD496" s="19">
        <v>158384</v>
      </c>
      <c r="AE496" s="19" t="str">
        <f t="shared" si="14"/>
        <v>00158384</v>
      </c>
      <c r="AF496" s="19" t="str">
        <f>VLOOKUP(AC496,Data!$B:$AK,4,0)</f>
        <v>05/10/2025</v>
      </c>
      <c r="AG496" s="19" t="str">
        <f>VLOOKUP(AC496,Data!B:N,13,0)</f>
        <v>0104918404</v>
      </c>
      <c r="AH496" s="19" t="str">
        <f>IF(AG496="0104918404","WIN"&amp;L496,VLOOKUP(AG496,'mã win'!E:J,6,0))</f>
        <v>WIN6060</v>
      </c>
      <c r="AI496" s="19" t="str">
        <f>VLOOKUP(AG496,'mã win'!E:F,2,0)</f>
        <v>N</v>
      </c>
      <c r="AJ496" s="19" t="str">
        <f>VLOOKUP(Q496,'mã sp'!A:B,2,0)</f>
        <v>MNH250</v>
      </c>
      <c r="AK496" t="str">
        <f>VLOOKUP(AC496,Data!B:G,6,0)</f>
        <v>K25TTM</v>
      </c>
      <c r="AL496" t="str">
        <f t="shared" si="15"/>
        <v>6060 WM+ HCM 54 Lô L, Đường số 7</v>
      </c>
    </row>
    <row r="497" spans="1:38" x14ac:dyDescent="0.25">
      <c r="A497">
        <v>16708</v>
      </c>
      <c r="B497" s="2">
        <v>9106028529</v>
      </c>
      <c r="C497" s="3">
        <v>45935</v>
      </c>
      <c r="D497" s="3">
        <v>45940</v>
      </c>
      <c r="E497" s="4">
        <v>45935.905462187497</v>
      </c>
      <c r="F497" s="2" t="s">
        <v>5300</v>
      </c>
      <c r="G497" s="3"/>
      <c r="H497" t="s">
        <v>3031</v>
      </c>
      <c r="I497" s="2" t="s">
        <v>3032</v>
      </c>
      <c r="J497" t="s">
        <v>3033</v>
      </c>
      <c r="K497" t="s">
        <v>3034</v>
      </c>
      <c r="L497" s="2" t="s">
        <v>4863</v>
      </c>
      <c r="M497" t="s">
        <v>4864</v>
      </c>
      <c r="N497" t="s">
        <v>4865</v>
      </c>
      <c r="O497">
        <v>40</v>
      </c>
      <c r="P497" s="2" t="s">
        <v>3043</v>
      </c>
      <c r="Q497" t="s">
        <v>3044</v>
      </c>
      <c r="R497" s="2" t="s">
        <v>3045</v>
      </c>
      <c r="S497" s="2" t="s">
        <v>3038</v>
      </c>
      <c r="T497">
        <v>41150</v>
      </c>
      <c r="U497">
        <v>2</v>
      </c>
      <c r="V497">
        <v>0</v>
      </c>
      <c r="W497" t="s">
        <v>4864</v>
      </c>
      <c r="Y497" s="3">
        <v>45935.905461493101</v>
      </c>
      <c r="AA497" t="s">
        <v>3039</v>
      </c>
      <c r="AB497" s="21">
        <v>9106028529</v>
      </c>
      <c r="AC497" s="19" t="str">
        <f>VLOOKUP($B497,Data!$A:$AK,34,0)</f>
        <v>9106028529-00158384</v>
      </c>
      <c r="AD497" s="19">
        <v>158384</v>
      </c>
      <c r="AE497" s="19" t="str">
        <f t="shared" si="14"/>
        <v>00158384</v>
      </c>
      <c r="AF497" s="19" t="str">
        <f>VLOOKUP(AC497,Data!$B:$AK,4,0)</f>
        <v>05/10/2025</v>
      </c>
      <c r="AG497" s="19" t="str">
        <f>VLOOKUP(AC497,Data!B:N,13,0)</f>
        <v>0104918404</v>
      </c>
      <c r="AH497" s="19" t="str">
        <f>IF(AG497="0104918404","WIN"&amp;L497,VLOOKUP(AG497,'mã win'!E:J,6,0))</f>
        <v>WIN6060</v>
      </c>
      <c r="AI497" s="19" t="str">
        <f>VLOOKUP(AG497,'mã win'!E:F,2,0)</f>
        <v>N</v>
      </c>
      <c r="AJ497" s="19" t="str">
        <f>VLOOKUP(Q497,'mã sp'!A:B,2,0)</f>
        <v>GTLX250G</v>
      </c>
      <c r="AK497" t="str">
        <f>VLOOKUP(AC497,Data!B:G,6,0)</f>
        <v>K25TTM</v>
      </c>
      <c r="AL497" t="str">
        <f t="shared" si="15"/>
        <v>6060 WM+ HCM 54 Lô L, Đường số 7</v>
      </c>
    </row>
    <row r="498" spans="1:38" x14ac:dyDescent="0.25">
      <c r="A498">
        <v>16709</v>
      </c>
      <c r="B498" s="2">
        <v>9106028529</v>
      </c>
      <c r="C498" s="3">
        <v>45935</v>
      </c>
      <c r="D498" s="3">
        <v>45940</v>
      </c>
      <c r="E498" s="4">
        <v>45935.905462187497</v>
      </c>
      <c r="F498" s="2" t="s">
        <v>5300</v>
      </c>
      <c r="G498" s="3"/>
      <c r="H498" t="s">
        <v>3031</v>
      </c>
      <c r="I498" s="2" t="s">
        <v>3032</v>
      </c>
      <c r="J498" t="s">
        <v>3033</v>
      </c>
      <c r="K498" t="s">
        <v>3034</v>
      </c>
      <c r="L498" s="2" t="s">
        <v>4863</v>
      </c>
      <c r="M498" t="s">
        <v>4864</v>
      </c>
      <c r="N498" t="s">
        <v>4865</v>
      </c>
      <c r="O498">
        <v>50</v>
      </c>
      <c r="P498" s="2" t="s">
        <v>3050</v>
      </c>
      <c r="Q498" t="s">
        <v>3051</v>
      </c>
      <c r="R498" s="2" t="s">
        <v>3052</v>
      </c>
      <c r="S498" s="2" t="s">
        <v>3038</v>
      </c>
      <c r="T498">
        <v>45588</v>
      </c>
      <c r="U498">
        <v>4</v>
      </c>
      <c r="V498">
        <v>0</v>
      </c>
      <c r="W498" t="s">
        <v>4864</v>
      </c>
      <c r="Y498" s="3">
        <v>45935.905461493101</v>
      </c>
      <c r="AA498" t="s">
        <v>3039</v>
      </c>
      <c r="AB498" s="21">
        <v>9106028529</v>
      </c>
      <c r="AC498" s="19" t="str">
        <f>VLOOKUP($B498,Data!$A:$AK,34,0)</f>
        <v>9106028529-00158384</v>
      </c>
      <c r="AD498" s="19">
        <v>158384</v>
      </c>
      <c r="AE498" s="19" t="str">
        <f t="shared" si="14"/>
        <v>00158384</v>
      </c>
      <c r="AF498" s="19" t="str">
        <f>VLOOKUP(AC498,Data!$B:$AK,4,0)</f>
        <v>05/10/2025</v>
      </c>
      <c r="AG498" s="19" t="str">
        <f>VLOOKUP(AC498,Data!B:N,13,0)</f>
        <v>0104918404</v>
      </c>
      <c r="AH498" s="19" t="str">
        <f>IF(AG498="0104918404","WIN"&amp;L498,VLOOKUP(AG498,'mã win'!E:J,6,0))</f>
        <v>WIN6060</v>
      </c>
      <c r="AI498" s="19" t="str">
        <f>VLOOKUP(AG498,'mã win'!E:F,2,0)</f>
        <v>N</v>
      </c>
      <c r="AJ498" s="19" t="str">
        <f>VLOOKUP(Q498,'mã sp'!A:B,2,0)</f>
        <v>TH200</v>
      </c>
      <c r="AK498" t="str">
        <f>VLOOKUP(AC498,Data!B:G,6,0)</f>
        <v>K25TTM</v>
      </c>
      <c r="AL498" t="str">
        <f t="shared" si="15"/>
        <v>6060 WM+ HCM 54 Lô L, Đường số 7</v>
      </c>
    </row>
    <row r="499" spans="1:38" x14ac:dyDescent="0.25">
      <c r="A499">
        <v>16710</v>
      </c>
      <c r="B499" s="2">
        <v>9106028529</v>
      </c>
      <c r="C499" s="3">
        <v>45935</v>
      </c>
      <c r="D499" s="3">
        <v>45940</v>
      </c>
      <c r="E499" s="4">
        <v>45935.905462187497</v>
      </c>
      <c r="F499" s="2" t="s">
        <v>5300</v>
      </c>
      <c r="G499" s="3"/>
      <c r="H499" t="s">
        <v>3031</v>
      </c>
      <c r="I499" s="2" t="s">
        <v>3032</v>
      </c>
      <c r="J499" t="s">
        <v>3033</v>
      </c>
      <c r="K499" t="s">
        <v>3034</v>
      </c>
      <c r="L499" s="2" t="s">
        <v>4863</v>
      </c>
      <c r="M499" t="s">
        <v>4864</v>
      </c>
      <c r="N499" t="s">
        <v>4865</v>
      </c>
      <c r="O499">
        <v>60</v>
      </c>
      <c r="P499" s="2" t="s">
        <v>3063</v>
      </c>
      <c r="Q499" t="s">
        <v>4891</v>
      </c>
      <c r="R499" s="2" t="s">
        <v>3065</v>
      </c>
      <c r="S499" s="2" t="s">
        <v>3038</v>
      </c>
      <c r="T499">
        <v>73431</v>
      </c>
      <c r="U499">
        <v>2</v>
      </c>
      <c r="V499">
        <v>0</v>
      </c>
      <c r="W499" t="s">
        <v>4864</v>
      </c>
      <c r="Y499" s="3">
        <v>45935.905461493101</v>
      </c>
      <c r="AA499" t="s">
        <v>3039</v>
      </c>
      <c r="AB499" s="21">
        <v>9106028529</v>
      </c>
      <c r="AC499" s="19" t="str">
        <f>VLOOKUP($B499,Data!$A:$AK,34,0)</f>
        <v>9106028529-00158384</v>
      </c>
      <c r="AD499" s="19">
        <v>158384</v>
      </c>
      <c r="AE499" s="19" t="str">
        <f t="shared" si="14"/>
        <v>00158384</v>
      </c>
      <c r="AF499" s="19" t="str">
        <f>VLOOKUP(AC499,Data!$B:$AK,4,0)</f>
        <v>05/10/2025</v>
      </c>
      <c r="AG499" s="19" t="str">
        <f>VLOOKUP(AC499,Data!B:N,13,0)</f>
        <v>0104918404</v>
      </c>
      <c r="AH499" s="19" t="str">
        <f>IF(AG499="0104918404","WIN"&amp;L499,VLOOKUP(AG499,'mã win'!E:J,6,0))</f>
        <v>WIN6060</v>
      </c>
      <c r="AI499" s="19" t="str">
        <f>VLOOKUP(AG499,'mã win'!E:F,2,0)</f>
        <v>N</v>
      </c>
      <c r="AJ499" s="19" t="str">
        <f>VLOOKUP(Q499,'mã sp'!A:B,2,0)</f>
        <v>CGM300</v>
      </c>
      <c r="AK499" t="str">
        <f>VLOOKUP(AC499,Data!B:G,6,0)</f>
        <v>K25TTM</v>
      </c>
      <c r="AL499" t="str">
        <f t="shared" si="15"/>
        <v>6060 WM+ HCM 54 Lô L, Đường số 7</v>
      </c>
    </row>
    <row r="500" spans="1:38" x14ac:dyDescent="0.25">
      <c r="A500">
        <v>16711</v>
      </c>
      <c r="B500" s="2">
        <v>9106028549</v>
      </c>
      <c r="C500" s="3">
        <v>45935</v>
      </c>
      <c r="D500" s="3">
        <v>45940</v>
      </c>
      <c r="E500" s="4">
        <v>45935.912929548598</v>
      </c>
      <c r="F500" s="2" t="s">
        <v>5301</v>
      </c>
      <c r="G500" s="3"/>
      <c r="H500" t="s">
        <v>3031</v>
      </c>
      <c r="I500" s="2" t="s">
        <v>3032</v>
      </c>
      <c r="J500" t="s">
        <v>3033</v>
      </c>
      <c r="K500" t="s">
        <v>3034</v>
      </c>
      <c r="L500" s="2" t="s">
        <v>4297</v>
      </c>
      <c r="M500" t="s">
        <v>4298</v>
      </c>
      <c r="N500" t="s">
        <v>4299</v>
      </c>
      <c r="O500">
        <v>10</v>
      </c>
      <c r="P500" s="2" t="s">
        <v>3035</v>
      </c>
      <c r="Q500" t="s">
        <v>4834</v>
      </c>
      <c r="R500" s="2" t="s">
        <v>3037</v>
      </c>
      <c r="S500" s="2" t="s">
        <v>3038</v>
      </c>
      <c r="T500">
        <v>111058</v>
      </c>
      <c r="U500">
        <v>1</v>
      </c>
      <c r="V500">
        <v>0</v>
      </c>
      <c r="W500" t="s">
        <v>4298</v>
      </c>
      <c r="Y500" s="3">
        <v>45935.912929861101</v>
      </c>
      <c r="AA500" t="s">
        <v>3039</v>
      </c>
      <c r="AB500" s="21">
        <v>9106028549</v>
      </c>
      <c r="AC500" s="19" t="str">
        <f>VLOOKUP($B500,Data!$A:$AK,34,0)</f>
        <v>9106028549-00033211</v>
      </c>
      <c r="AD500" s="19">
        <v>33211</v>
      </c>
      <c r="AE500" s="19" t="str">
        <f t="shared" si="14"/>
        <v>00033211</v>
      </c>
      <c r="AF500" s="19" t="str">
        <f>VLOOKUP(AC500,Data!$B:$AK,4,0)</f>
        <v>05/10/2025</v>
      </c>
      <c r="AG500" s="19" t="str">
        <f>VLOOKUP(AC500,Data!B:N,13,0)</f>
        <v>0104918404-020</v>
      </c>
      <c r="AH500" s="19" t="str">
        <f>IF(AG500="0104918404","WIN"&amp;L500,VLOOKUP(AG500,'mã win'!E:J,6,0))</f>
        <v>WIN-020</v>
      </c>
      <c r="AI500" s="19" t="str">
        <f>VLOOKUP(AG500,'mã win'!E:F,2,0)</f>
        <v>B</v>
      </c>
      <c r="AJ500" s="19" t="str">
        <f>VLOOKUP(Q500,'mã sp'!A:B,2,0)</f>
        <v>GM500</v>
      </c>
      <c r="AK500" t="str">
        <f>VLOOKUP(AC500,Data!B:G,6,0)</f>
        <v>K25TTM</v>
      </c>
      <c r="AL500" t="str">
        <f t="shared" si="15"/>
        <v>6779 WM+ THA 09 Quyết Thắng</v>
      </c>
    </row>
    <row r="501" spans="1:38" x14ac:dyDescent="0.25">
      <c r="A501">
        <v>16712</v>
      </c>
      <c r="B501" s="2">
        <v>9106028533</v>
      </c>
      <c r="C501" s="3">
        <v>45935</v>
      </c>
      <c r="D501" s="3">
        <v>45940</v>
      </c>
      <c r="E501" s="4">
        <v>45935.920542789398</v>
      </c>
      <c r="F501" s="2" t="s">
        <v>5302</v>
      </c>
      <c r="G501" s="3"/>
      <c r="H501" t="s">
        <v>3031</v>
      </c>
      <c r="I501" s="2" t="s">
        <v>3032</v>
      </c>
      <c r="J501" t="s">
        <v>3033</v>
      </c>
      <c r="K501" t="s">
        <v>3034</v>
      </c>
      <c r="L501" s="2" t="s">
        <v>3739</v>
      </c>
      <c r="M501" t="s">
        <v>3740</v>
      </c>
      <c r="N501" t="s">
        <v>3741</v>
      </c>
      <c r="O501">
        <v>10</v>
      </c>
      <c r="P501" s="2" t="s">
        <v>3035</v>
      </c>
      <c r="Q501" t="s">
        <v>4834</v>
      </c>
      <c r="R501" s="2" t="s">
        <v>3037</v>
      </c>
      <c r="S501" s="2" t="s">
        <v>3038</v>
      </c>
      <c r="T501">
        <v>111058</v>
      </c>
      <c r="U501">
        <v>1</v>
      </c>
      <c r="V501">
        <v>0</v>
      </c>
      <c r="W501" t="s">
        <v>3740</v>
      </c>
      <c r="X501" t="s">
        <v>3742</v>
      </c>
      <c r="Y501" s="3">
        <v>45935.920542789398</v>
      </c>
      <c r="AA501" t="s">
        <v>3039</v>
      </c>
      <c r="AB501" s="21">
        <v>9106028533</v>
      </c>
      <c r="AC501" s="19" t="str">
        <f>VLOOKUP($B501,Data!$A:$AK,34,0)</f>
        <v>9106028533-00010786</v>
      </c>
      <c r="AD501" s="19">
        <v>10786</v>
      </c>
      <c r="AE501" s="19" t="str">
        <f t="shared" si="14"/>
        <v>00010786</v>
      </c>
      <c r="AF501" s="19" t="str">
        <f>VLOOKUP(AC501,Data!$B:$AK,4,0)</f>
        <v>05/10/2025</v>
      </c>
      <c r="AG501" s="19" t="str">
        <f>VLOOKUP(AC501,Data!B:N,13,0)</f>
        <v>0104918404-059</v>
      </c>
      <c r="AH501" s="19" t="str">
        <f>IF(AG501="0104918404","WIN"&amp;L501,VLOOKUP(AG501,'mã win'!E:J,6,0))</f>
        <v>WIN-059</v>
      </c>
      <c r="AI501" s="19" t="str">
        <f>VLOOKUP(AG501,'mã win'!E:F,2,0)</f>
        <v>B</v>
      </c>
      <c r="AJ501" s="19" t="str">
        <f>VLOOKUP(Q501,'mã sp'!A:B,2,0)</f>
        <v>GM500</v>
      </c>
      <c r="AK501" t="str">
        <f>VLOOKUP(AC501,Data!B:G,6,0)</f>
        <v>K25TTM</v>
      </c>
      <c r="AL501" t="str">
        <f t="shared" si="15"/>
        <v>4714 WM+ TNN 488 Phan Đình Phùng</v>
      </c>
    </row>
    <row r="502" spans="1:38" x14ac:dyDescent="0.25">
      <c r="A502">
        <v>16713</v>
      </c>
      <c r="B502" s="2">
        <v>9106028560</v>
      </c>
      <c r="C502" s="3">
        <v>45935</v>
      </c>
      <c r="D502" s="3">
        <v>45940</v>
      </c>
      <c r="E502" s="4">
        <v>45935.923479513898</v>
      </c>
      <c r="F502" s="2" t="s">
        <v>5303</v>
      </c>
      <c r="G502" s="3"/>
      <c r="H502" t="s">
        <v>3031</v>
      </c>
      <c r="I502" s="2" t="s">
        <v>3032</v>
      </c>
      <c r="J502" t="s">
        <v>3033</v>
      </c>
      <c r="K502" t="s">
        <v>3034</v>
      </c>
      <c r="L502" s="2" t="s">
        <v>3432</v>
      </c>
      <c r="M502" t="s">
        <v>3433</v>
      </c>
      <c r="N502" t="s">
        <v>3434</v>
      </c>
      <c r="O502">
        <v>10</v>
      </c>
      <c r="P502" s="2" t="s">
        <v>3035</v>
      </c>
      <c r="Q502" t="s">
        <v>4834</v>
      </c>
      <c r="R502" s="2" t="s">
        <v>3037</v>
      </c>
      <c r="S502" s="2" t="s">
        <v>3038</v>
      </c>
      <c r="T502">
        <v>111058</v>
      </c>
      <c r="U502">
        <v>2</v>
      </c>
      <c r="V502">
        <v>0</v>
      </c>
      <c r="W502" t="s">
        <v>3433</v>
      </c>
      <c r="Y502" s="3">
        <v>45935.923479780096</v>
      </c>
      <c r="AA502" t="s">
        <v>3039</v>
      </c>
      <c r="AB502" s="21">
        <v>9106028560</v>
      </c>
      <c r="AC502" s="19" t="str">
        <f>VLOOKUP($B502,Data!$A:$AK,34,0)</f>
        <v>9106028560-00476992</v>
      </c>
      <c r="AD502" s="19">
        <v>476992</v>
      </c>
      <c r="AE502" s="19" t="str">
        <f t="shared" si="14"/>
        <v>00476992</v>
      </c>
      <c r="AF502" s="19" t="str">
        <f>VLOOKUP(AC502,Data!$B:$AK,4,0)</f>
        <v>05/10/2025</v>
      </c>
      <c r="AG502" s="19" t="str">
        <f>VLOOKUP(AC502,Data!B:N,13,0)</f>
        <v>0104918404-002</v>
      </c>
      <c r="AH502" s="19" t="str">
        <f>IF(AG502="0104918404","WIN"&amp;L502,VLOOKUP(AG502,'mã win'!E:J,6,0))</f>
        <v>WIN-HNI-00-002</v>
      </c>
      <c r="AI502" s="19" t="str">
        <f>VLOOKUP(AG502,'mã win'!E:F,2,0)</f>
        <v>B</v>
      </c>
      <c r="AJ502" s="19" t="str">
        <f>VLOOKUP(Q502,'mã sp'!A:B,2,0)</f>
        <v>GM500</v>
      </c>
      <c r="AK502" t="str">
        <f>VLOOKUP(AC502,Data!B:G,6,0)</f>
        <v>K25TTM</v>
      </c>
      <c r="AL502" t="str">
        <f t="shared" si="15"/>
        <v>6477 WM+ HNI Đinh Xuyên, Ứng Hòa</v>
      </c>
    </row>
    <row r="503" spans="1:38" x14ac:dyDescent="0.25">
      <c r="A503">
        <v>16714</v>
      </c>
      <c r="B503" s="2">
        <v>9106028560</v>
      </c>
      <c r="C503" s="3">
        <v>45935</v>
      </c>
      <c r="D503" s="3">
        <v>45940</v>
      </c>
      <c r="E503" s="4">
        <v>45935.923479513898</v>
      </c>
      <c r="F503" s="2" t="s">
        <v>5303</v>
      </c>
      <c r="G503" s="3"/>
      <c r="H503" t="s">
        <v>3031</v>
      </c>
      <c r="I503" s="2" t="s">
        <v>3032</v>
      </c>
      <c r="J503" t="s">
        <v>3033</v>
      </c>
      <c r="K503" t="s">
        <v>3034</v>
      </c>
      <c r="L503" s="2" t="s">
        <v>3432</v>
      </c>
      <c r="M503" t="s">
        <v>3433</v>
      </c>
      <c r="N503" t="s">
        <v>3434</v>
      </c>
      <c r="O503">
        <v>20</v>
      </c>
      <c r="P503" s="2" t="s">
        <v>3072</v>
      </c>
      <c r="Q503" t="s">
        <v>3073</v>
      </c>
      <c r="R503" s="2" t="s">
        <v>3074</v>
      </c>
      <c r="S503" s="2" t="s">
        <v>3038</v>
      </c>
      <c r="T503">
        <v>49500</v>
      </c>
      <c r="U503">
        <v>1</v>
      </c>
      <c r="V503">
        <v>0</v>
      </c>
      <c r="W503" t="s">
        <v>3433</v>
      </c>
      <c r="Y503" s="3">
        <v>45935.923479780096</v>
      </c>
      <c r="AA503" t="s">
        <v>3039</v>
      </c>
      <c r="AB503" s="21">
        <v>9106028560</v>
      </c>
      <c r="AC503" s="19" t="str">
        <f>VLOOKUP($B503,Data!$A:$AK,34,0)</f>
        <v>9106028560-00476992</v>
      </c>
      <c r="AD503" s="19">
        <v>476992</v>
      </c>
      <c r="AE503" s="19" t="str">
        <f t="shared" si="14"/>
        <v>00476992</v>
      </c>
      <c r="AF503" s="19" t="str">
        <f>VLOOKUP(AC503,Data!$B:$AK,4,0)</f>
        <v>05/10/2025</v>
      </c>
      <c r="AG503" s="19" t="str">
        <f>VLOOKUP(AC503,Data!B:N,13,0)</f>
        <v>0104918404-002</v>
      </c>
      <c r="AH503" s="19" t="str">
        <f>IF(AG503="0104918404","WIN"&amp;L503,VLOOKUP(AG503,'mã win'!E:J,6,0))</f>
        <v>WIN-HNI-00-002</v>
      </c>
      <c r="AI503" s="19" t="str">
        <f>VLOOKUP(AG503,'mã win'!E:F,2,0)</f>
        <v>B</v>
      </c>
      <c r="AJ503" s="19" t="str">
        <f>VLOOKUP(Q503,'mã sp'!A:B,2,0)</f>
        <v>GL250</v>
      </c>
      <c r="AK503" t="str">
        <f>VLOOKUP(AC503,Data!B:G,6,0)</f>
        <v>K25TTM</v>
      </c>
      <c r="AL503" t="str">
        <f t="shared" si="15"/>
        <v>6477 WM+ HNI Đinh Xuyên, Ứng Hòa</v>
      </c>
    </row>
    <row r="504" spans="1:38" x14ac:dyDescent="0.25">
      <c r="A504">
        <v>16715</v>
      </c>
      <c r="B504" s="2">
        <v>9106028560</v>
      </c>
      <c r="C504" s="3">
        <v>45935</v>
      </c>
      <c r="D504" s="3">
        <v>45940</v>
      </c>
      <c r="E504" s="4">
        <v>45935.923479513898</v>
      </c>
      <c r="F504" s="2" t="s">
        <v>5303</v>
      </c>
      <c r="G504" s="3"/>
      <c r="H504" t="s">
        <v>3031</v>
      </c>
      <c r="I504" s="2" t="s">
        <v>3032</v>
      </c>
      <c r="J504" t="s">
        <v>3033</v>
      </c>
      <c r="K504" t="s">
        <v>3034</v>
      </c>
      <c r="L504" s="2" t="s">
        <v>3432</v>
      </c>
      <c r="M504" t="s">
        <v>3433</v>
      </c>
      <c r="N504" t="s">
        <v>3434</v>
      </c>
      <c r="O504">
        <v>30</v>
      </c>
      <c r="P504" s="2" t="s">
        <v>3069</v>
      </c>
      <c r="Q504" t="s">
        <v>3070</v>
      </c>
      <c r="R504" s="2" t="s">
        <v>3071</v>
      </c>
      <c r="S504" s="2" t="s">
        <v>3038</v>
      </c>
      <c r="T504">
        <v>50400</v>
      </c>
      <c r="U504">
        <v>1</v>
      </c>
      <c r="V504">
        <v>0</v>
      </c>
      <c r="W504" t="s">
        <v>3433</v>
      </c>
      <c r="Y504" s="3">
        <v>45935.923479780096</v>
      </c>
      <c r="AA504" t="s">
        <v>3039</v>
      </c>
      <c r="AB504" s="21">
        <v>9106028560</v>
      </c>
      <c r="AC504" s="19" t="str">
        <f>VLOOKUP($B504,Data!$A:$AK,34,0)</f>
        <v>9106028560-00476992</v>
      </c>
      <c r="AD504" s="19">
        <v>476992</v>
      </c>
      <c r="AE504" s="19" t="str">
        <f t="shared" si="14"/>
        <v>00476992</v>
      </c>
      <c r="AF504" s="19" t="str">
        <f>VLOOKUP(AC504,Data!$B:$AK,4,0)</f>
        <v>05/10/2025</v>
      </c>
      <c r="AG504" s="19" t="str">
        <f>VLOOKUP(AC504,Data!B:N,13,0)</f>
        <v>0104918404-002</v>
      </c>
      <c r="AH504" s="19" t="str">
        <f>IF(AG504="0104918404","WIN"&amp;L504,VLOOKUP(AG504,'mã win'!E:J,6,0))</f>
        <v>WIN-HNI-00-002</v>
      </c>
      <c r="AI504" s="19" t="str">
        <f>VLOOKUP(AG504,'mã win'!E:F,2,0)</f>
        <v>B</v>
      </c>
      <c r="AJ504" s="19" t="str">
        <f>VLOOKUP(Q504,'mã sp'!A:B,2,0)</f>
        <v>GSG250</v>
      </c>
      <c r="AK504" t="str">
        <f>VLOOKUP(AC504,Data!B:G,6,0)</f>
        <v>K25TTM</v>
      </c>
      <c r="AL504" t="str">
        <f t="shared" si="15"/>
        <v>6477 WM+ HNI Đinh Xuyên, Ứng Hòa</v>
      </c>
    </row>
    <row r="505" spans="1:38" x14ac:dyDescent="0.25">
      <c r="A505">
        <v>16716</v>
      </c>
      <c r="B505" s="2">
        <v>9106028560</v>
      </c>
      <c r="C505" s="3">
        <v>45935</v>
      </c>
      <c r="D505" s="3">
        <v>45940</v>
      </c>
      <c r="E505" s="4">
        <v>45935.923479513898</v>
      </c>
      <c r="F505" s="2" t="s">
        <v>5303</v>
      </c>
      <c r="G505" s="3"/>
      <c r="H505" t="s">
        <v>3031</v>
      </c>
      <c r="I505" s="2" t="s">
        <v>3032</v>
      </c>
      <c r="J505" t="s">
        <v>3033</v>
      </c>
      <c r="K505" t="s">
        <v>3034</v>
      </c>
      <c r="L505" s="2" t="s">
        <v>3432</v>
      </c>
      <c r="M505" t="s">
        <v>3433</v>
      </c>
      <c r="N505" t="s">
        <v>3434</v>
      </c>
      <c r="O505">
        <v>40</v>
      </c>
      <c r="P505" s="2" t="s">
        <v>3063</v>
      </c>
      <c r="Q505" t="s">
        <v>4891</v>
      </c>
      <c r="R505" s="2" t="s">
        <v>3065</v>
      </c>
      <c r="S505" s="2" t="s">
        <v>3038</v>
      </c>
      <c r="T505">
        <v>73431</v>
      </c>
      <c r="U505">
        <v>1</v>
      </c>
      <c r="V505">
        <v>0</v>
      </c>
      <c r="W505" t="s">
        <v>3433</v>
      </c>
      <c r="Y505" s="3">
        <v>45935.923479780096</v>
      </c>
      <c r="AA505" t="s">
        <v>3039</v>
      </c>
      <c r="AB505" s="21">
        <v>9106028560</v>
      </c>
      <c r="AC505" s="19" t="str">
        <f>VLOOKUP($B505,Data!$A:$AK,34,0)</f>
        <v>9106028560-00476992</v>
      </c>
      <c r="AD505" s="19">
        <v>476992</v>
      </c>
      <c r="AE505" s="19" t="str">
        <f t="shared" si="14"/>
        <v>00476992</v>
      </c>
      <c r="AF505" s="19" t="str">
        <f>VLOOKUP(AC505,Data!$B:$AK,4,0)</f>
        <v>05/10/2025</v>
      </c>
      <c r="AG505" s="19" t="str">
        <f>VLOOKUP(AC505,Data!B:N,13,0)</f>
        <v>0104918404-002</v>
      </c>
      <c r="AH505" s="19" t="str">
        <f>IF(AG505="0104918404","WIN"&amp;L505,VLOOKUP(AG505,'mã win'!E:J,6,0))</f>
        <v>WIN-HNI-00-002</v>
      </c>
      <c r="AI505" s="19" t="str">
        <f>VLOOKUP(AG505,'mã win'!E:F,2,0)</f>
        <v>B</v>
      </c>
      <c r="AJ505" s="19" t="str">
        <f>VLOOKUP(Q505,'mã sp'!A:B,2,0)</f>
        <v>CGM300</v>
      </c>
      <c r="AK505" t="str">
        <f>VLOOKUP(AC505,Data!B:G,6,0)</f>
        <v>K25TTM</v>
      </c>
      <c r="AL505" t="str">
        <f t="shared" si="15"/>
        <v>6477 WM+ HNI Đinh Xuyên, Ứng Hòa</v>
      </c>
    </row>
    <row r="506" spans="1:38" x14ac:dyDescent="0.25">
      <c r="A506">
        <v>16717</v>
      </c>
      <c r="B506" s="2">
        <v>9106028565</v>
      </c>
      <c r="C506" s="3">
        <v>45936</v>
      </c>
      <c r="D506" s="3">
        <v>45936</v>
      </c>
      <c r="E506" s="4">
        <v>45936.295071909699</v>
      </c>
      <c r="F506" s="2" t="s">
        <v>5304</v>
      </c>
      <c r="G506" s="3"/>
      <c r="H506" t="s">
        <v>3031</v>
      </c>
      <c r="I506" s="2" t="s">
        <v>3032</v>
      </c>
      <c r="J506" t="s">
        <v>3033</v>
      </c>
      <c r="K506" t="s">
        <v>3034</v>
      </c>
      <c r="L506" s="2" t="s">
        <v>4765</v>
      </c>
      <c r="M506" t="s">
        <v>4766</v>
      </c>
      <c r="N506" t="s">
        <v>4767</v>
      </c>
      <c r="O506">
        <v>10</v>
      </c>
      <c r="P506" s="2" t="s">
        <v>3043</v>
      </c>
      <c r="Q506" t="s">
        <v>3044</v>
      </c>
      <c r="R506" s="2" t="s">
        <v>3045</v>
      </c>
      <c r="S506" s="2" t="s">
        <v>3038</v>
      </c>
      <c r="T506">
        <v>41150</v>
      </c>
      <c r="U506">
        <v>2</v>
      </c>
      <c r="V506">
        <v>0</v>
      </c>
      <c r="W506" t="s">
        <v>4768</v>
      </c>
      <c r="Y506" s="3">
        <v>45936.295072025503</v>
      </c>
      <c r="AA506" t="s">
        <v>3039</v>
      </c>
      <c r="AB506" s="21">
        <v>9106028565</v>
      </c>
      <c r="AC506" s="19" t="str">
        <f>VLOOKUP($B506,Data!$A:$AK,34,0)</f>
        <v>9106028565-00009476</v>
      </c>
      <c r="AD506" s="19">
        <v>9476</v>
      </c>
      <c r="AE506" s="19" t="str">
        <f t="shared" si="14"/>
        <v>00009476</v>
      </c>
      <c r="AF506" s="19" t="str">
        <f>VLOOKUP(AC506,Data!$B:$AK,4,0)</f>
        <v>06/10/2025</v>
      </c>
      <c r="AG506" s="19" t="str">
        <f>VLOOKUP(AC506,Data!B:N,13,0)</f>
        <v>0104918404-071</v>
      </c>
      <c r="AH506" s="19" t="str">
        <f>IF(AG506="0104918404","WIN"&amp;L506,VLOOKUP(AG506,'mã win'!E:J,6,0))</f>
        <v>WIN-071</v>
      </c>
      <c r="AI506" s="19" t="str">
        <f>VLOOKUP(AG506,'mã win'!E:F,2,0)</f>
        <v>N</v>
      </c>
      <c r="AJ506" s="19" t="str">
        <f>VLOOKUP(Q506,'mã sp'!A:B,2,0)</f>
        <v>GTLX250G</v>
      </c>
      <c r="AK506" t="str">
        <f>VLOOKUP(AC506,Data!B:G,6,0)</f>
        <v>K25TTM</v>
      </c>
      <c r="AL506" t="str">
        <f t="shared" si="15"/>
        <v>2AVY WM+ BDH Thôn Xuân An, Cát Minh</v>
      </c>
    </row>
    <row r="507" spans="1:38" x14ac:dyDescent="0.25">
      <c r="A507">
        <v>16718</v>
      </c>
      <c r="B507" s="2">
        <v>9106028672</v>
      </c>
      <c r="C507" s="3">
        <v>45936</v>
      </c>
      <c r="D507" s="3">
        <v>45936</v>
      </c>
      <c r="E507" s="4">
        <v>45936.337495601903</v>
      </c>
      <c r="F507" s="2" t="s">
        <v>5305</v>
      </c>
      <c r="G507" s="3"/>
      <c r="H507" t="s">
        <v>3031</v>
      </c>
      <c r="I507" s="2" t="s">
        <v>3032</v>
      </c>
      <c r="J507" t="s">
        <v>3033</v>
      </c>
      <c r="K507" t="s">
        <v>3034</v>
      </c>
      <c r="L507" s="2" t="s">
        <v>3565</v>
      </c>
      <c r="M507" t="s">
        <v>3566</v>
      </c>
      <c r="N507" t="s">
        <v>3567</v>
      </c>
      <c r="O507">
        <v>10</v>
      </c>
      <c r="P507" s="2" t="s">
        <v>3054</v>
      </c>
      <c r="Q507" t="s">
        <v>3055</v>
      </c>
      <c r="R507" s="2" t="s">
        <v>3056</v>
      </c>
      <c r="S507" s="2" t="s">
        <v>3038</v>
      </c>
      <c r="T507">
        <v>46000</v>
      </c>
      <c r="U507">
        <v>3</v>
      </c>
      <c r="V507">
        <v>0</v>
      </c>
      <c r="W507" t="s">
        <v>3566</v>
      </c>
      <c r="X507" t="s">
        <v>3046</v>
      </c>
      <c r="Y507" s="3">
        <v>45936.337495370397</v>
      </c>
      <c r="AA507" t="s">
        <v>3039</v>
      </c>
      <c r="AB507" s="21">
        <v>9106028672</v>
      </c>
      <c r="AC507" s="19" t="str">
        <f>VLOOKUP($B507,Data!$A:$AK,34,0)</f>
        <v>9106028672-00477103</v>
      </c>
      <c r="AD507" s="19">
        <v>477103</v>
      </c>
      <c r="AE507" s="19" t="str">
        <f t="shared" si="14"/>
        <v>00477103</v>
      </c>
      <c r="AF507" s="19" t="str">
        <f>VLOOKUP(AC507,Data!$B:$AK,4,0)</f>
        <v>06/10/2025</v>
      </c>
      <c r="AG507" s="19" t="str">
        <f>VLOOKUP(AC507,Data!B:N,13,0)</f>
        <v>0104918404-002</v>
      </c>
      <c r="AH507" s="19" t="str">
        <f>IF(AG507="0104918404","WIN"&amp;L507,VLOOKUP(AG507,'mã win'!E:J,6,0))</f>
        <v>WIN-HNI-00-002</v>
      </c>
      <c r="AI507" s="19" t="str">
        <f>VLOOKUP(AG507,'mã win'!E:F,2,0)</f>
        <v>B</v>
      </c>
      <c r="AJ507" s="19" t="str">
        <f>VLOOKUP(Q507,'mã sp'!A:B,2,0)</f>
        <v>MNH250</v>
      </c>
      <c r="AK507" t="str">
        <f>VLOOKUP(AC507,Data!B:G,6,0)</f>
        <v>K25TTM</v>
      </c>
      <c r="AL507" t="str">
        <f t="shared" si="15"/>
        <v>2174 WM+ HNI C2 Xuân Đỉnh</v>
      </c>
    </row>
    <row r="508" spans="1:38" x14ac:dyDescent="0.25">
      <c r="A508">
        <v>16719</v>
      </c>
      <c r="B508" s="2">
        <v>9106028718</v>
      </c>
      <c r="C508" s="3">
        <v>45936</v>
      </c>
      <c r="D508" s="3">
        <v>45936</v>
      </c>
      <c r="E508" s="4">
        <v>45936.345754976901</v>
      </c>
      <c r="F508" s="2" t="s">
        <v>5306</v>
      </c>
      <c r="G508" s="3"/>
      <c r="H508" t="s">
        <v>3031</v>
      </c>
      <c r="I508" s="2" t="s">
        <v>3032</v>
      </c>
      <c r="J508" t="s">
        <v>3033</v>
      </c>
      <c r="K508" t="s">
        <v>3034</v>
      </c>
      <c r="L508" s="2" t="s">
        <v>3530</v>
      </c>
      <c r="M508" t="s">
        <v>3531</v>
      </c>
      <c r="N508" t="s">
        <v>3532</v>
      </c>
      <c r="O508">
        <v>10</v>
      </c>
      <c r="P508" s="2" t="s">
        <v>3054</v>
      </c>
      <c r="Q508" t="s">
        <v>3055</v>
      </c>
      <c r="R508" s="2" t="s">
        <v>3056</v>
      </c>
      <c r="S508" s="2" t="s">
        <v>3038</v>
      </c>
      <c r="T508">
        <v>46000</v>
      </c>
      <c r="U508">
        <v>1</v>
      </c>
      <c r="V508">
        <v>0</v>
      </c>
      <c r="W508" t="s">
        <v>3531</v>
      </c>
      <c r="X508" t="s">
        <v>3046</v>
      </c>
      <c r="Y508" s="3">
        <v>45936.345756365699</v>
      </c>
      <c r="Z508" t="s">
        <v>5307</v>
      </c>
      <c r="AA508" t="s">
        <v>3039</v>
      </c>
      <c r="AB508" s="21">
        <v>9106028718</v>
      </c>
      <c r="AC508" s="19" t="str">
        <f>VLOOKUP($B508,Data!$A:$AK,34,0)</f>
        <v>9106028718-00477115</v>
      </c>
      <c r="AD508" s="19">
        <v>477115</v>
      </c>
      <c r="AE508" s="19" t="str">
        <f t="shared" si="14"/>
        <v>00477115</v>
      </c>
      <c r="AF508" s="19" t="str">
        <f>VLOOKUP(AC508,Data!$B:$AK,4,0)</f>
        <v>06/10/2025</v>
      </c>
      <c r="AG508" s="19" t="str">
        <f>VLOOKUP(AC508,Data!B:N,13,0)</f>
        <v>0104918404-002</v>
      </c>
      <c r="AH508" s="19" t="str">
        <f>IF(AG508="0104918404","WIN"&amp;L508,VLOOKUP(AG508,'mã win'!E:J,6,0))</f>
        <v>WIN-HNI-00-002</v>
      </c>
      <c r="AI508" s="19" t="str">
        <f>VLOOKUP(AG508,'mã win'!E:F,2,0)</f>
        <v>B</v>
      </c>
      <c r="AJ508" s="19" t="str">
        <f>VLOOKUP(Q508,'mã sp'!A:B,2,0)</f>
        <v>MNH250</v>
      </c>
      <c r="AK508" t="str">
        <f>VLOOKUP(AC508,Data!B:G,6,0)</f>
        <v>K25TTM</v>
      </c>
      <c r="AL508" t="str">
        <f t="shared" si="15"/>
        <v>3089 WM+ HNI 44 Lâm Tiên</v>
      </c>
    </row>
    <row r="509" spans="1:38" x14ac:dyDescent="0.25">
      <c r="A509">
        <v>16720</v>
      </c>
      <c r="B509" s="2">
        <v>9106028757</v>
      </c>
      <c r="C509" s="3">
        <v>45936</v>
      </c>
      <c r="D509" s="3">
        <v>45944</v>
      </c>
      <c r="E509" s="4">
        <v>45936.347667013899</v>
      </c>
      <c r="F509" s="2" t="s">
        <v>5308</v>
      </c>
      <c r="G509" s="3"/>
      <c r="H509" t="s">
        <v>3031</v>
      </c>
      <c r="I509" s="2" t="s">
        <v>3032</v>
      </c>
      <c r="J509" t="s">
        <v>3033</v>
      </c>
      <c r="K509" t="s">
        <v>3034</v>
      </c>
      <c r="L509" s="2" t="s">
        <v>3427</v>
      </c>
      <c r="M509" t="s">
        <v>3428</v>
      </c>
      <c r="N509" t="s">
        <v>3429</v>
      </c>
      <c r="O509">
        <v>10</v>
      </c>
      <c r="P509" s="2" t="s">
        <v>3063</v>
      </c>
      <c r="Q509" t="s">
        <v>4891</v>
      </c>
      <c r="R509" s="2" t="s">
        <v>3065</v>
      </c>
      <c r="S509" s="2" t="s">
        <v>3038</v>
      </c>
      <c r="T509">
        <v>73431</v>
      </c>
      <c r="U509">
        <v>1</v>
      </c>
      <c r="V509">
        <v>0</v>
      </c>
      <c r="W509" t="s">
        <v>3430</v>
      </c>
      <c r="X509" t="s">
        <v>3431</v>
      </c>
      <c r="Y509" s="3">
        <v>45936.347666550901</v>
      </c>
      <c r="AA509" t="s">
        <v>3039</v>
      </c>
      <c r="AB509" s="21">
        <v>9106028757</v>
      </c>
      <c r="AC509" s="19" t="str">
        <f>VLOOKUP($B509,Data!$A:$AK,34,0)</f>
        <v>9106028757-00158439</v>
      </c>
      <c r="AD509" s="19">
        <v>158439</v>
      </c>
      <c r="AE509" s="19" t="str">
        <f t="shared" si="14"/>
        <v>00158439</v>
      </c>
      <c r="AF509" s="19" t="str">
        <f>VLOOKUP(AC509,Data!$B:$AK,4,0)</f>
        <v>06/10/2025</v>
      </c>
      <c r="AG509" s="19" t="str">
        <f>VLOOKUP(AC509,Data!B:N,13,0)</f>
        <v>0104918404</v>
      </c>
      <c r="AH509" s="19" t="str">
        <f>IF(AG509="0104918404","WIN"&amp;L509,VLOOKUP(AG509,'mã win'!E:J,6,0))</f>
        <v>WIN4311</v>
      </c>
      <c r="AI509" s="19" t="str">
        <f>VLOOKUP(AG509,'mã win'!E:F,2,0)</f>
        <v>N</v>
      </c>
      <c r="AJ509" s="19" t="str">
        <f>VLOOKUP(Q509,'mã sp'!A:B,2,0)</f>
        <v>CGM300</v>
      </c>
      <c r="AK509" t="str">
        <f>VLOOKUP(AC509,Data!B:G,6,0)</f>
        <v>K25TTM</v>
      </c>
      <c r="AL509" t="str">
        <f t="shared" si="15"/>
        <v>4311 WM+ HCM 65-65A-B-C Nguyễn Đỗ Cung</v>
      </c>
    </row>
    <row r="510" spans="1:38" x14ac:dyDescent="0.25">
      <c r="A510">
        <v>16721</v>
      </c>
      <c r="B510" s="2">
        <v>9106028757</v>
      </c>
      <c r="C510" s="3">
        <v>45936</v>
      </c>
      <c r="D510" s="3">
        <v>45944</v>
      </c>
      <c r="E510" s="4">
        <v>45936.347667013899</v>
      </c>
      <c r="F510" s="2" t="s">
        <v>5308</v>
      </c>
      <c r="G510" s="3"/>
      <c r="H510" t="s">
        <v>3031</v>
      </c>
      <c r="I510" s="2" t="s">
        <v>3032</v>
      </c>
      <c r="J510" t="s">
        <v>3033</v>
      </c>
      <c r="K510" t="s">
        <v>3034</v>
      </c>
      <c r="L510" s="2" t="s">
        <v>3427</v>
      </c>
      <c r="M510" t="s">
        <v>3428</v>
      </c>
      <c r="N510" t="s">
        <v>3429</v>
      </c>
      <c r="O510">
        <v>20</v>
      </c>
      <c r="P510" s="2" t="s">
        <v>3072</v>
      </c>
      <c r="Q510" t="s">
        <v>3073</v>
      </c>
      <c r="R510" s="2" t="s">
        <v>3074</v>
      </c>
      <c r="S510" s="2" t="s">
        <v>3038</v>
      </c>
      <c r="T510">
        <v>49500</v>
      </c>
      <c r="U510">
        <v>1</v>
      </c>
      <c r="V510">
        <v>0</v>
      </c>
      <c r="W510" t="s">
        <v>3430</v>
      </c>
      <c r="X510" t="s">
        <v>3431</v>
      </c>
      <c r="Y510" s="3">
        <v>45936.347666550901</v>
      </c>
      <c r="AA510" t="s">
        <v>3039</v>
      </c>
      <c r="AB510" s="21">
        <v>9106028757</v>
      </c>
      <c r="AC510" s="19" t="str">
        <f>VLOOKUP($B510,Data!$A:$AK,34,0)</f>
        <v>9106028757-00158439</v>
      </c>
      <c r="AD510" s="19">
        <v>158439</v>
      </c>
      <c r="AE510" s="19" t="str">
        <f t="shared" si="14"/>
        <v>00158439</v>
      </c>
      <c r="AF510" s="19" t="str">
        <f>VLOOKUP(AC510,Data!$B:$AK,4,0)</f>
        <v>06/10/2025</v>
      </c>
      <c r="AG510" s="19" t="str">
        <f>VLOOKUP(AC510,Data!B:N,13,0)</f>
        <v>0104918404</v>
      </c>
      <c r="AH510" s="19" t="str">
        <f>IF(AG510="0104918404","WIN"&amp;L510,VLOOKUP(AG510,'mã win'!E:J,6,0))</f>
        <v>WIN4311</v>
      </c>
      <c r="AI510" s="19" t="str">
        <f>VLOOKUP(AG510,'mã win'!E:F,2,0)</f>
        <v>N</v>
      </c>
      <c r="AJ510" s="19" t="str">
        <f>VLOOKUP(Q510,'mã sp'!A:B,2,0)</f>
        <v>GL250</v>
      </c>
      <c r="AK510" t="str">
        <f>VLOOKUP(AC510,Data!B:G,6,0)</f>
        <v>K25TTM</v>
      </c>
      <c r="AL510" t="str">
        <f t="shared" si="15"/>
        <v>4311 WM+ HCM 65-65A-B-C Nguyễn Đỗ Cung</v>
      </c>
    </row>
    <row r="511" spans="1:38" x14ac:dyDescent="0.25">
      <c r="A511">
        <v>16722</v>
      </c>
      <c r="B511" s="2">
        <v>9106028757</v>
      </c>
      <c r="C511" s="3">
        <v>45936</v>
      </c>
      <c r="D511" s="3">
        <v>45944</v>
      </c>
      <c r="E511" s="4">
        <v>45936.347667013899</v>
      </c>
      <c r="F511" s="2" t="s">
        <v>5308</v>
      </c>
      <c r="G511" s="3"/>
      <c r="H511" t="s">
        <v>3031</v>
      </c>
      <c r="I511" s="2" t="s">
        <v>3032</v>
      </c>
      <c r="J511" t="s">
        <v>3033</v>
      </c>
      <c r="K511" t="s">
        <v>3034</v>
      </c>
      <c r="L511" s="2" t="s">
        <v>3427</v>
      </c>
      <c r="M511" t="s">
        <v>3428</v>
      </c>
      <c r="N511" t="s">
        <v>3429</v>
      </c>
      <c r="O511">
        <v>30</v>
      </c>
      <c r="P511" s="2" t="s">
        <v>3035</v>
      </c>
      <c r="Q511" t="s">
        <v>4834</v>
      </c>
      <c r="R511" s="2" t="s">
        <v>3037</v>
      </c>
      <c r="S511" s="2" t="s">
        <v>3038</v>
      </c>
      <c r="T511">
        <v>111058</v>
      </c>
      <c r="U511">
        <v>2</v>
      </c>
      <c r="V511">
        <v>0</v>
      </c>
      <c r="W511" t="s">
        <v>3430</v>
      </c>
      <c r="X511" t="s">
        <v>3431</v>
      </c>
      <c r="Y511" s="3">
        <v>45936.347666550901</v>
      </c>
      <c r="AA511" t="s">
        <v>3039</v>
      </c>
      <c r="AB511" s="21">
        <v>9106028757</v>
      </c>
      <c r="AC511" s="19" t="str">
        <f>VLOOKUP($B511,Data!$A:$AK,34,0)</f>
        <v>9106028757-00158439</v>
      </c>
      <c r="AD511" s="19">
        <v>158439</v>
      </c>
      <c r="AE511" s="19" t="str">
        <f t="shared" si="14"/>
        <v>00158439</v>
      </c>
      <c r="AF511" s="19" t="str">
        <f>VLOOKUP(AC511,Data!$B:$AK,4,0)</f>
        <v>06/10/2025</v>
      </c>
      <c r="AG511" s="19" t="str">
        <f>VLOOKUP(AC511,Data!B:N,13,0)</f>
        <v>0104918404</v>
      </c>
      <c r="AH511" s="19" t="str">
        <f>IF(AG511="0104918404","WIN"&amp;L511,VLOOKUP(AG511,'mã win'!E:J,6,0))</f>
        <v>WIN4311</v>
      </c>
      <c r="AI511" s="19" t="str">
        <f>VLOOKUP(AG511,'mã win'!E:F,2,0)</f>
        <v>N</v>
      </c>
      <c r="AJ511" s="19" t="str">
        <f>VLOOKUP(Q511,'mã sp'!A:B,2,0)</f>
        <v>GM500</v>
      </c>
      <c r="AK511" t="str">
        <f>VLOOKUP(AC511,Data!B:G,6,0)</f>
        <v>K25TTM</v>
      </c>
      <c r="AL511" t="str">
        <f t="shared" si="15"/>
        <v>4311 WM+ HCM 65-65A-B-C Nguyễn Đỗ Cung</v>
      </c>
    </row>
    <row r="512" spans="1:38" x14ac:dyDescent="0.25">
      <c r="A512">
        <v>16723</v>
      </c>
      <c r="B512" s="2">
        <v>9106028757</v>
      </c>
      <c r="C512" s="3">
        <v>45936</v>
      </c>
      <c r="D512" s="3">
        <v>45944</v>
      </c>
      <c r="E512" s="4">
        <v>45936.347667013899</v>
      </c>
      <c r="F512" s="2" t="s">
        <v>5308</v>
      </c>
      <c r="G512" s="3"/>
      <c r="H512" t="s">
        <v>3031</v>
      </c>
      <c r="I512" s="2" t="s">
        <v>3032</v>
      </c>
      <c r="J512" t="s">
        <v>3033</v>
      </c>
      <c r="K512" t="s">
        <v>3034</v>
      </c>
      <c r="L512" s="2" t="s">
        <v>3427</v>
      </c>
      <c r="M512" t="s">
        <v>3428</v>
      </c>
      <c r="N512" t="s">
        <v>3429</v>
      </c>
      <c r="O512">
        <v>40</v>
      </c>
      <c r="P512" s="2" t="s">
        <v>3050</v>
      </c>
      <c r="Q512" t="s">
        <v>3051</v>
      </c>
      <c r="R512" s="2" t="s">
        <v>3052</v>
      </c>
      <c r="S512" s="2" t="s">
        <v>3038</v>
      </c>
      <c r="T512">
        <v>45588</v>
      </c>
      <c r="U512">
        <v>3</v>
      </c>
      <c r="V512">
        <v>0</v>
      </c>
      <c r="W512" t="s">
        <v>3430</v>
      </c>
      <c r="X512" t="s">
        <v>3431</v>
      </c>
      <c r="Y512" s="3">
        <v>45936.347666550901</v>
      </c>
      <c r="AA512" t="s">
        <v>3039</v>
      </c>
      <c r="AB512" s="21">
        <v>9106028757</v>
      </c>
      <c r="AC512" s="19" t="str">
        <f>VLOOKUP($B512,Data!$A:$AK,34,0)</f>
        <v>9106028757-00158439</v>
      </c>
      <c r="AD512" s="19">
        <v>158439</v>
      </c>
      <c r="AE512" s="19" t="str">
        <f t="shared" si="14"/>
        <v>00158439</v>
      </c>
      <c r="AF512" s="19" t="str">
        <f>VLOOKUP(AC512,Data!$B:$AK,4,0)</f>
        <v>06/10/2025</v>
      </c>
      <c r="AG512" s="19" t="str">
        <f>VLOOKUP(AC512,Data!B:N,13,0)</f>
        <v>0104918404</v>
      </c>
      <c r="AH512" s="19" t="str">
        <f>IF(AG512="0104918404","WIN"&amp;L512,VLOOKUP(AG512,'mã win'!E:J,6,0))</f>
        <v>WIN4311</v>
      </c>
      <c r="AI512" s="19" t="str">
        <f>VLOOKUP(AG512,'mã win'!E:F,2,0)</f>
        <v>N</v>
      </c>
      <c r="AJ512" s="19" t="str">
        <f>VLOOKUP(Q512,'mã sp'!A:B,2,0)</f>
        <v>TH200</v>
      </c>
      <c r="AK512" t="str">
        <f>VLOOKUP(AC512,Data!B:G,6,0)</f>
        <v>K25TTM</v>
      </c>
      <c r="AL512" t="str">
        <f t="shared" si="15"/>
        <v>4311 WM+ HCM 65-65A-B-C Nguyễn Đỗ Cung</v>
      </c>
    </row>
    <row r="513" spans="1:38" x14ac:dyDescent="0.25">
      <c r="A513">
        <v>16724</v>
      </c>
      <c r="B513" s="2">
        <v>9106028760</v>
      </c>
      <c r="C513" s="3">
        <v>45936</v>
      </c>
      <c r="D513" s="3">
        <v>45936</v>
      </c>
      <c r="E513" s="4">
        <v>45936.3488743056</v>
      </c>
      <c r="F513" s="2" t="s">
        <v>5309</v>
      </c>
      <c r="G513" s="3"/>
      <c r="H513" t="s">
        <v>3031</v>
      </c>
      <c r="I513" s="2" t="s">
        <v>3032</v>
      </c>
      <c r="J513" t="s">
        <v>3033</v>
      </c>
      <c r="K513" t="s">
        <v>3034</v>
      </c>
      <c r="L513" s="2" t="s">
        <v>3240</v>
      </c>
      <c r="M513" t="s">
        <v>3241</v>
      </c>
      <c r="N513" t="s">
        <v>3242</v>
      </c>
      <c r="O513">
        <v>10</v>
      </c>
      <c r="P513" s="2" t="s">
        <v>3047</v>
      </c>
      <c r="Q513" t="s">
        <v>3048</v>
      </c>
      <c r="R513" s="2" t="s">
        <v>3049</v>
      </c>
      <c r="S513" s="2" t="s">
        <v>3038</v>
      </c>
      <c r="T513">
        <v>60885</v>
      </c>
      <c r="U513">
        <v>1</v>
      </c>
      <c r="V513">
        <v>0</v>
      </c>
      <c r="W513" t="s">
        <v>3241</v>
      </c>
      <c r="Y513" s="3">
        <v>45936.348873807903</v>
      </c>
      <c r="AA513" t="s">
        <v>3039</v>
      </c>
      <c r="AB513" s="21">
        <v>9106028760</v>
      </c>
      <c r="AC513" s="19" t="str">
        <f>VLOOKUP($B513,Data!$A:$AK,34,0)</f>
        <v>9106028760-00028593</v>
      </c>
      <c r="AD513" s="19">
        <v>28593</v>
      </c>
      <c r="AE513" s="19" t="str">
        <f t="shared" si="14"/>
        <v>00028593</v>
      </c>
      <c r="AF513" s="19" t="str">
        <f>VLOOKUP(AC513,Data!$B:$AK,4,0)</f>
        <v>06/10/2025</v>
      </c>
      <c r="AG513" s="19" t="str">
        <f>VLOOKUP(AC513,Data!B:N,13,0)</f>
        <v>0104918404-056</v>
      </c>
      <c r="AH513" s="19" t="str">
        <f>IF(AG513="0104918404","WIN"&amp;L513,VLOOKUP(AG513,'mã win'!E:J,6,0))</f>
        <v>WIN-056</v>
      </c>
      <c r="AI513" s="19" t="str">
        <f>VLOOKUP(AG513,'mã win'!E:F,2,0)</f>
        <v>B</v>
      </c>
      <c r="AJ513" s="19" t="str">
        <f>VLOOKUP(Q513,'mã sp'!A:B,2,0)</f>
        <v>CC300</v>
      </c>
      <c r="AK513" t="str">
        <f>VLOOKUP(AC513,Data!B:G,6,0)</f>
        <v>K25TTM</v>
      </c>
      <c r="AL513" t="str">
        <f t="shared" si="15"/>
        <v>5638 WM+ HYN CT2 KĐT Lạc Hồng Phúc</v>
      </c>
    </row>
    <row r="514" spans="1:38" x14ac:dyDescent="0.25">
      <c r="A514">
        <v>16725</v>
      </c>
      <c r="B514" s="2">
        <v>9106028760</v>
      </c>
      <c r="C514" s="3">
        <v>45936</v>
      </c>
      <c r="D514" s="3">
        <v>45936</v>
      </c>
      <c r="E514" s="4">
        <v>45936.3488743056</v>
      </c>
      <c r="F514" s="2" t="s">
        <v>5309</v>
      </c>
      <c r="G514" s="3"/>
      <c r="H514" t="s">
        <v>3031</v>
      </c>
      <c r="I514" s="2" t="s">
        <v>3032</v>
      </c>
      <c r="J514" t="s">
        <v>3033</v>
      </c>
      <c r="K514" t="s">
        <v>3034</v>
      </c>
      <c r="L514" s="2" t="s">
        <v>3240</v>
      </c>
      <c r="M514" t="s">
        <v>3241</v>
      </c>
      <c r="N514" t="s">
        <v>3242</v>
      </c>
      <c r="O514">
        <v>20</v>
      </c>
      <c r="P514" s="2" t="s">
        <v>3054</v>
      </c>
      <c r="Q514" t="s">
        <v>3055</v>
      </c>
      <c r="R514" s="2" t="s">
        <v>3056</v>
      </c>
      <c r="S514" s="2" t="s">
        <v>3038</v>
      </c>
      <c r="T514">
        <v>46000</v>
      </c>
      <c r="U514">
        <v>1</v>
      </c>
      <c r="V514">
        <v>0</v>
      </c>
      <c r="W514" t="s">
        <v>3241</v>
      </c>
      <c r="Y514" s="3">
        <v>45936.348873807903</v>
      </c>
      <c r="AA514" t="s">
        <v>3039</v>
      </c>
      <c r="AB514" s="21">
        <v>9106028760</v>
      </c>
      <c r="AC514" s="19" t="str">
        <f>VLOOKUP($B514,Data!$A:$AK,34,0)</f>
        <v>9106028760-00028593</v>
      </c>
      <c r="AD514" s="19">
        <v>28593</v>
      </c>
      <c r="AE514" s="19" t="str">
        <f t="shared" si="14"/>
        <v>00028593</v>
      </c>
      <c r="AF514" s="19" t="str">
        <f>VLOOKUP(AC514,Data!$B:$AK,4,0)</f>
        <v>06/10/2025</v>
      </c>
      <c r="AG514" s="19" t="str">
        <f>VLOOKUP(AC514,Data!B:N,13,0)</f>
        <v>0104918404-056</v>
      </c>
      <c r="AH514" s="19" t="str">
        <f>IF(AG514="0104918404","WIN"&amp;L514,VLOOKUP(AG514,'mã win'!E:J,6,0))</f>
        <v>WIN-056</v>
      </c>
      <c r="AI514" s="19" t="str">
        <f>VLOOKUP(AG514,'mã win'!E:F,2,0)</f>
        <v>B</v>
      </c>
      <c r="AJ514" s="19" t="str">
        <f>VLOOKUP(Q514,'mã sp'!A:B,2,0)</f>
        <v>MNH250</v>
      </c>
      <c r="AK514" t="str">
        <f>VLOOKUP(AC514,Data!B:G,6,0)</f>
        <v>K25TTM</v>
      </c>
      <c r="AL514" t="str">
        <f t="shared" si="15"/>
        <v>5638 WM+ HYN CT2 KĐT Lạc Hồng Phúc</v>
      </c>
    </row>
    <row r="515" spans="1:38" x14ac:dyDescent="0.25">
      <c r="A515">
        <v>16726</v>
      </c>
      <c r="B515" s="2">
        <v>9106028725</v>
      </c>
      <c r="C515" s="3">
        <v>45936</v>
      </c>
      <c r="D515" s="3">
        <v>45936</v>
      </c>
      <c r="E515" s="4">
        <v>45936.3513353819</v>
      </c>
      <c r="F515" s="2" t="s">
        <v>5310</v>
      </c>
      <c r="G515" s="3"/>
      <c r="H515" t="s">
        <v>3031</v>
      </c>
      <c r="I515" s="2" t="s">
        <v>3032</v>
      </c>
      <c r="J515" t="s">
        <v>3033</v>
      </c>
      <c r="K515" t="s">
        <v>3034</v>
      </c>
      <c r="L515" s="2" t="s">
        <v>4365</v>
      </c>
      <c r="M515" t="s">
        <v>4366</v>
      </c>
      <c r="N515" t="s">
        <v>4367</v>
      </c>
      <c r="O515">
        <v>10</v>
      </c>
      <c r="P515" s="2" t="s">
        <v>3054</v>
      </c>
      <c r="Q515" t="s">
        <v>3055</v>
      </c>
      <c r="R515" s="2" t="s">
        <v>3056</v>
      </c>
      <c r="S515" s="2" t="s">
        <v>3038</v>
      </c>
      <c r="T515">
        <v>46000</v>
      </c>
      <c r="U515">
        <v>2</v>
      </c>
      <c r="V515">
        <v>0</v>
      </c>
      <c r="W515" t="s">
        <v>4368</v>
      </c>
      <c r="X515" t="s">
        <v>4369</v>
      </c>
      <c r="Y515" s="3">
        <v>45936.351335104198</v>
      </c>
      <c r="AA515" t="s">
        <v>3039</v>
      </c>
      <c r="AB515" s="21">
        <v>9106028725</v>
      </c>
      <c r="AC515" s="19" t="str">
        <f>VLOOKUP($B515,Data!$A:$AK,34,0)</f>
        <v>9106028725-00046998</v>
      </c>
      <c r="AD515" s="19">
        <v>46998</v>
      </c>
      <c r="AE515" s="19" t="str">
        <f t="shared" ref="AE515:AE578" si="16">TEXT(AD515,"00000000")</f>
        <v>00046998</v>
      </c>
      <c r="AF515" s="19" t="str">
        <f>VLOOKUP(AC515,Data!$B:$AK,4,0)</f>
        <v>06/10/2025</v>
      </c>
      <c r="AG515" s="19" t="str">
        <f>VLOOKUP(AC515,Data!B:N,13,0)</f>
        <v>0104918404-007</v>
      </c>
      <c r="AH515" s="19" t="str">
        <f>IF(AG515="0104918404","WIN"&amp;L515,VLOOKUP(AG515,'mã win'!E:J,6,0))</f>
        <v>WIN-QNH-00-007</v>
      </c>
      <c r="AI515" s="19" t="str">
        <f>VLOOKUP(AG515,'mã win'!E:F,2,0)</f>
        <v>B</v>
      </c>
      <c r="AJ515" s="19" t="str">
        <f>VLOOKUP(Q515,'mã sp'!A:B,2,0)</f>
        <v>MNH250</v>
      </c>
      <c r="AK515" t="str">
        <f>VLOOKUP(AC515,Data!B:G,6,0)</f>
        <v>K25TTM</v>
      </c>
      <c r="AL515" t="str">
        <f t="shared" ref="AL515:AL578" si="17">L515&amp;" "&amp;M515</f>
        <v>4456 WM+ QNH Dự án KDC lấn biển cọc 6</v>
      </c>
    </row>
    <row r="516" spans="1:38" x14ac:dyDescent="0.25">
      <c r="A516">
        <v>16727</v>
      </c>
      <c r="B516" s="2">
        <v>9106028746</v>
      </c>
      <c r="C516" s="3">
        <v>45936</v>
      </c>
      <c r="D516" s="3">
        <v>45941</v>
      </c>
      <c r="E516" s="4">
        <v>45936.356308136601</v>
      </c>
      <c r="F516" s="2" t="s">
        <v>5311</v>
      </c>
      <c r="G516" s="3"/>
      <c r="H516" t="s">
        <v>3031</v>
      </c>
      <c r="I516" s="2" t="s">
        <v>3032</v>
      </c>
      <c r="J516" t="s">
        <v>3033</v>
      </c>
      <c r="K516" t="s">
        <v>3034</v>
      </c>
      <c r="L516" s="2" t="s">
        <v>4748</v>
      </c>
      <c r="M516" t="s">
        <v>4749</v>
      </c>
      <c r="N516" t="s">
        <v>4750</v>
      </c>
      <c r="O516">
        <v>10</v>
      </c>
      <c r="P516" s="2" t="s">
        <v>3035</v>
      </c>
      <c r="Q516" t="s">
        <v>4834</v>
      </c>
      <c r="R516" s="2" t="s">
        <v>3037</v>
      </c>
      <c r="S516" s="2" t="s">
        <v>3038</v>
      </c>
      <c r="T516">
        <v>111058</v>
      </c>
      <c r="U516">
        <v>1</v>
      </c>
      <c r="V516">
        <v>0</v>
      </c>
      <c r="W516" t="s">
        <v>4749</v>
      </c>
      <c r="Y516" s="3">
        <v>45936.356308414397</v>
      </c>
      <c r="AA516" t="s">
        <v>3039</v>
      </c>
      <c r="AB516" s="21">
        <v>9106028746</v>
      </c>
      <c r="AC516" s="19" t="str">
        <f>VLOOKUP($B516,Data!$A:$AK,34,0)</f>
        <v>9106028746-00017115</v>
      </c>
      <c r="AD516" s="19">
        <v>17115</v>
      </c>
      <c r="AE516" s="19" t="str">
        <f t="shared" si="16"/>
        <v>00017115</v>
      </c>
      <c r="AF516" s="19" t="str">
        <f>VLOOKUP(AC516,Data!$B:$AK,4,0)</f>
        <v>06/10/2025</v>
      </c>
      <c r="AG516" s="19" t="str">
        <f>VLOOKUP(AC516,Data!B:N,13,0)</f>
        <v>0104918404-023</v>
      </c>
      <c r="AH516" s="19" t="str">
        <f>IF(AG516="0104918404","WIN"&amp;L516,VLOOKUP(AG516,'mã win'!E:J,6,0))</f>
        <v>WIN-023</v>
      </c>
      <c r="AI516" s="19" t="str">
        <f>VLOOKUP(AG516,'mã win'!E:F,2,0)</f>
        <v>N</v>
      </c>
      <c r="AJ516" s="19" t="str">
        <f>VLOOKUP(Q516,'mã sp'!A:B,2,0)</f>
        <v>GM500</v>
      </c>
      <c r="AK516" t="str">
        <f>VLOOKUP(AC516,Data!B:G,6,0)</f>
        <v>K25TTM</v>
      </c>
      <c r="AL516" t="str">
        <f t="shared" si="17"/>
        <v>5571 WM+ DNI 6/3 Nguyễn Thị Tồn</v>
      </c>
    </row>
    <row r="517" spans="1:38" x14ac:dyDescent="0.25">
      <c r="A517">
        <v>16728</v>
      </c>
      <c r="B517" s="2">
        <v>9106028746</v>
      </c>
      <c r="C517" s="3">
        <v>45936</v>
      </c>
      <c r="D517" s="3">
        <v>45941</v>
      </c>
      <c r="E517" s="4">
        <v>45936.356308136601</v>
      </c>
      <c r="F517" s="2" t="s">
        <v>5311</v>
      </c>
      <c r="G517" s="3"/>
      <c r="H517" t="s">
        <v>3031</v>
      </c>
      <c r="I517" s="2" t="s">
        <v>3032</v>
      </c>
      <c r="J517" t="s">
        <v>3033</v>
      </c>
      <c r="K517" t="s">
        <v>3034</v>
      </c>
      <c r="L517" s="2" t="s">
        <v>4748</v>
      </c>
      <c r="M517" t="s">
        <v>4749</v>
      </c>
      <c r="N517" t="s">
        <v>4750</v>
      </c>
      <c r="O517">
        <v>20</v>
      </c>
      <c r="P517" s="2" t="s">
        <v>3083</v>
      </c>
      <c r="Q517" t="s">
        <v>3084</v>
      </c>
      <c r="R517" s="2" t="s">
        <v>3085</v>
      </c>
      <c r="S517" s="2" t="s">
        <v>3038</v>
      </c>
      <c r="T517">
        <v>111606</v>
      </c>
      <c r="U517">
        <v>1</v>
      </c>
      <c r="V517">
        <v>0</v>
      </c>
      <c r="W517" t="s">
        <v>4749</v>
      </c>
      <c r="Y517" s="3">
        <v>45936.356308414397</v>
      </c>
      <c r="AA517" t="s">
        <v>3039</v>
      </c>
      <c r="AB517" s="21">
        <v>9106028746</v>
      </c>
      <c r="AC517" s="19" t="str">
        <f>VLOOKUP($B517,Data!$A:$AK,34,0)</f>
        <v>9106028746-00017115</v>
      </c>
      <c r="AD517" s="19">
        <v>17115</v>
      </c>
      <c r="AE517" s="19" t="str">
        <f t="shared" si="16"/>
        <v>00017115</v>
      </c>
      <c r="AF517" s="19" t="str">
        <f>VLOOKUP(AC517,Data!$B:$AK,4,0)</f>
        <v>06/10/2025</v>
      </c>
      <c r="AG517" s="19" t="str">
        <f>VLOOKUP(AC517,Data!B:N,13,0)</f>
        <v>0104918404-023</v>
      </c>
      <c r="AH517" s="19" t="str">
        <f>IF(AG517="0104918404","WIN"&amp;L517,VLOOKUP(AG517,'mã win'!E:J,6,0))</f>
        <v>WIN-023</v>
      </c>
      <c r="AI517" s="19" t="str">
        <f>VLOOKUP(AG517,'mã win'!E:F,2,0)</f>
        <v>N</v>
      </c>
      <c r="AJ517" s="19" t="str">
        <f>VLOOKUP(Q517,'mã sp'!A:B,2,0)</f>
        <v>GXD500</v>
      </c>
      <c r="AK517" t="str">
        <f>VLOOKUP(AC517,Data!B:G,6,0)</f>
        <v>K25TTM</v>
      </c>
      <c r="AL517" t="str">
        <f t="shared" si="17"/>
        <v>5571 WM+ DNI 6/3 Nguyễn Thị Tồn</v>
      </c>
    </row>
    <row r="518" spans="1:38" x14ac:dyDescent="0.25">
      <c r="A518">
        <v>16729</v>
      </c>
      <c r="B518" s="2">
        <v>9106028746</v>
      </c>
      <c r="C518" s="3">
        <v>45936</v>
      </c>
      <c r="D518" s="3">
        <v>45941</v>
      </c>
      <c r="E518" s="4">
        <v>45936.356308136601</v>
      </c>
      <c r="F518" s="2" t="s">
        <v>5311</v>
      </c>
      <c r="G518" s="3"/>
      <c r="H518" t="s">
        <v>3031</v>
      </c>
      <c r="I518" s="2" t="s">
        <v>3032</v>
      </c>
      <c r="J518" t="s">
        <v>3033</v>
      </c>
      <c r="K518" t="s">
        <v>3034</v>
      </c>
      <c r="L518" s="2" t="s">
        <v>4748</v>
      </c>
      <c r="M518" t="s">
        <v>4749</v>
      </c>
      <c r="N518" t="s">
        <v>4750</v>
      </c>
      <c r="O518">
        <v>30</v>
      </c>
      <c r="P518" s="2" t="s">
        <v>3072</v>
      </c>
      <c r="Q518" t="s">
        <v>3073</v>
      </c>
      <c r="R518" s="2" t="s">
        <v>3074</v>
      </c>
      <c r="S518" s="2" t="s">
        <v>3038</v>
      </c>
      <c r="T518">
        <v>49500</v>
      </c>
      <c r="U518">
        <v>1</v>
      </c>
      <c r="V518">
        <v>0</v>
      </c>
      <c r="W518" t="s">
        <v>4749</v>
      </c>
      <c r="Y518" s="3">
        <v>45936.356308414397</v>
      </c>
      <c r="AA518" t="s">
        <v>3039</v>
      </c>
      <c r="AB518" s="21">
        <v>9106028746</v>
      </c>
      <c r="AC518" s="19" t="str">
        <f>VLOOKUP($B518,Data!$A:$AK,34,0)</f>
        <v>9106028746-00017115</v>
      </c>
      <c r="AD518" s="19">
        <v>17115</v>
      </c>
      <c r="AE518" s="19" t="str">
        <f t="shared" si="16"/>
        <v>00017115</v>
      </c>
      <c r="AF518" s="19" t="str">
        <f>VLOOKUP(AC518,Data!$B:$AK,4,0)</f>
        <v>06/10/2025</v>
      </c>
      <c r="AG518" s="19" t="str">
        <f>VLOOKUP(AC518,Data!B:N,13,0)</f>
        <v>0104918404-023</v>
      </c>
      <c r="AH518" s="19" t="str">
        <f>IF(AG518="0104918404","WIN"&amp;L518,VLOOKUP(AG518,'mã win'!E:J,6,0))</f>
        <v>WIN-023</v>
      </c>
      <c r="AI518" s="19" t="str">
        <f>VLOOKUP(AG518,'mã win'!E:F,2,0)</f>
        <v>N</v>
      </c>
      <c r="AJ518" s="19" t="str">
        <f>VLOOKUP(Q518,'mã sp'!A:B,2,0)</f>
        <v>GL250</v>
      </c>
      <c r="AK518" t="str">
        <f>VLOOKUP(AC518,Data!B:G,6,0)</f>
        <v>K25TTM</v>
      </c>
      <c r="AL518" t="str">
        <f t="shared" si="17"/>
        <v>5571 WM+ DNI 6/3 Nguyễn Thị Tồn</v>
      </c>
    </row>
    <row r="519" spans="1:38" x14ac:dyDescent="0.25">
      <c r="A519">
        <v>16730</v>
      </c>
      <c r="B519" s="2">
        <v>9106028926</v>
      </c>
      <c r="C519" s="3">
        <v>45936</v>
      </c>
      <c r="D519" s="3">
        <v>45944</v>
      </c>
      <c r="E519" s="4">
        <v>45936.382188622702</v>
      </c>
      <c r="F519" s="2" t="s">
        <v>5312</v>
      </c>
      <c r="G519" s="3"/>
      <c r="H519" t="s">
        <v>3031</v>
      </c>
      <c r="I519" s="2" t="s">
        <v>3032</v>
      </c>
      <c r="J519" t="s">
        <v>3033</v>
      </c>
      <c r="K519" t="s">
        <v>3034</v>
      </c>
      <c r="L519" s="2" t="s">
        <v>4224</v>
      </c>
      <c r="M519" t="s">
        <v>4225</v>
      </c>
      <c r="N519" t="s">
        <v>4226</v>
      </c>
      <c r="O519">
        <v>10</v>
      </c>
      <c r="P519" s="2" t="s">
        <v>3035</v>
      </c>
      <c r="Q519" t="s">
        <v>4834</v>
      </c>
      <c r="R519" s="2" t="s">
        <v>3037</v>
      </c>
      <c r="S519" s="2" t="s">
        <v>3038</v>
      </c>
      <c r="T519">
        <v>111058</v>
      </c>
      <c r="U519">
        <v>1</v>
      </c>
      <c r="V519">
        <v>0</v>
      </c>
      <c r="W519" t="s">
        <v>4225</v>
      </c>
      <c r="X519" t="s">
        <v>3046</v>
      </c>
      <c r="Y519" s="3">
        <v>45936.382187812502</v>
      </c>
      <c r="AA519" t="s">
        <v>3039</v>
      </c>
      <c r="AB519" s="21">
        <v>9106028926</v>
      </c>
      <c r="AC519" s="19" t="str">
        <f>VLOOKUP($B519,Data!$A:$AK,34,0)</f>
        <v>9106028926-00158455</v>
      </c>
      <c r="AD519" s="19">
        <v>158455</v>
      </c>
      <c r="AE519" s="19" t="str">
        <f t="shared" si="16"/>
        <v>00158455</v>
      </c>
      <c r="AF519" s="19" t="str">
        <f>VLOOKUP(AC519,Data!$B:$AK,4,0)</f>
        <v>06/10/2025</v>
      </c>
      <c r="AG519" s="19" t="str">
        <f>VLOOKUP(AC519,Data!B:N,13,0)</f>
        <v>0104918404</v>
      </c>
      <c r="AH519" s="19" t="str">
        <f>IF(AG519="0104918404","WIN"&amp;L519,VLOOKUP(AG519,'mã win'!E:J,6,0))</f>
        <v>WIN4226</v>
      </c>
      <c r="AI519" s="19" t="str">
        <f>VLOOKUP(AG519,'mã win'!E:F,2,0)</f>
        <v>N</v>
      </c>
      <c r="AJ519" s="19" t="str">
        <f>VLOOKUP(Q519,'mã sp'!A:B,2,0)</f>
        <v>GM500</v>
      </c>
      <c r="AK519" t="str">
        <f>VLOOKUP(AC519,Data!B:G,6,0)</f>
        <v>K25TTM</v>
      </c>
      <c r="AL519" t="str">
        <f t="shared" si="17"/>
        <v>4226 WM+ HCM 96 Lâm Văn Bền</v>
      </c>
    </row>
    <row r="520" spans="1:38" x14ac:dyDescent="0.25">
      <c r="A520">
        <v>16731</v>
      </c>
      <c r="B520" s="2">
        <v>9106028931</v>
      </c>
      <c r="C520" s="3">
        <v>45936</v>
      </c>
      <c r="D520" s="3">
        <v>45941</v>
      </c>
      <c r="E520" s="4">
        <v>45936.382336342598</v>
      </c>
      <c r="F520" s="2" t="s">
        <v>5313</v>
      </c>
      <c r="G520" s="3"/>
      <c r="H520" t="s">
        <v>3031</v>
      </c>
      <c r="I520" s="2" t="s">
        <v>3032</v>
      </c>
      <c r="J520" t="s">
        <v>3033</v>
      </c>
      <c r="K520" t="s">
        <v>3034</v>
      </c>
      <c r="L520" s="2" t="s">
        <v>4018</v>
      </c>
      <c r="M520" t="s">
        <v>4019</v>
      </c>
      <c r="N520" t="s">
        <v>4020</v>
      </c>
      <c r="O520">
        <v>10</v>
      </c>
      <c r="P520" s="2" t="s">
        <v>3035</v>
      </c>
      <c r="Q520" t="s">
        <v>4834</v>
      </c>
      <c r="R520" s="2" t="s">
        <v>3037</v>
      </c>
      <c r="S520" s="2" t="s">
        <v>3038</v>
      </c>
      <c r="T520">
        <v>111058</v>
      </c>
      <c r="U520">
        <v>1</v>
      </c>
      <c r="V520">
        <v>0</v>
      </c>
      <c r="W520" t="s">
        <v>4019</v>
      </c>
      <c r="X520" t="s">
        <v>4021</v>
      </c>
      <c r="Y520" s="3">
        <v>45936.382337766197</v>
      </c>
      <c r="AA520" t="s">
        <v>3039</v>
      </c>
      <c r="AB520" s="21">
        <v>9106028931</v>
      </c>
      <c r="AC520" s="19" t="str">
        <f>VLOOKUP($B520,Data!$A:$AK,34,0)</f>
        <v>9106028931-00017117</v>
      </c>
      <c r="AD520" s="19">
        <v>17117</v>
      </c>
      <c r="AE520" s="19" t="str">
        <f t="shared" si="16"/>
        <v>00017117</v>
      </c>
      <c r="AF520" s="19" t="str">
        <f>VLOOKUP(AC520,Data!$B:$AK,4,0)</f>
        <v>06/10/2025</v>
      </c>
      <c r="AG520" s="19" t="str">
        <f>VLOOKUP(AC520,Data!B:N,13,0)</f>
        <v>0104918404-023</v>
      </c>
      <c r="AH520" s="19" t="str">
        <f>IF(AG520="0104918404","WIN"&amp;L520,VLOOKUP(AG520,'mã win'!E:J,6,0))</f>
        <v>WIN-023</v>
      </c>
      <c r="AI520" s="19" t="str">
        <f>VLOOKUP(AG520,'mã win'!E:F,2,0)</f>
        <v>N</v>
      </c>
      <c r="AJ520" s="19" t="str">
        <f>VLOOKUP(Q520,'mã sp'!A:B,2,0)</f>
        <v>GM500</v>
      </c>
      <c r="AK520" t="str">
        <f>VLOOKUP(AC520,Data!B:G,6,0)</f>
        <v>K25TTM</v>
      </c>
      <c r="AL520" t="str">
        <f t="shared" si="17"/>
        <v>4187 WM+ DNI 19/5 Cách Mạng Tháng 8</v>
      </c>
    </row>
    <row r="521" spans="1:38" x14ac:dyDescent="0.25">
      <c r="A521">
        <v>16732</v>
      </c>
      <c r="B521" s="2">
        <v>9106028931</v>
      </c>
      <c r="C521" s="3">
        <v>45936</v>
      </c>
      <c r="D521" s="3">
        <v>45941</v>
      </c>
      <c r="E521" s="4">
        <v>45936.382336342598</v>
      </c>
      <c r="F521" s="2" t="s">
        <v>5313</v>
      </c>
      <c r="G521" s="3"/>
      <c r="H521" t="s">
        <v>3031</v>
      </c>
      <c r="I521" s="2" t="s">
        <v>3032</v>
      </c>
      <c r="J521" t="s">
        <v>3033</v>
      </c>
      <c r="K521" t="s">
        <v>3034</v>
      </c>
      <c r="L521" s="2" t="s">
        <v>4018</v>
      </c>
      <c r="M521" t="s">
        <v>4019</v>
      </c>
      <c r="N521" t="s">
        <v>4020</v>
      </c>
      <c r="O521">
        <v>20</v>
      </c>
      <c r="P521" s="2" t="s">
        <v>3083</v>
      </c>
      <c r="Q521" t="s">
        <v>3084</v>
      </c>
      <c r="R521" s="2" t="s">
        <v>3085</v>
      </c>
      <c r="S521" s="2" t="s">
        <v>3038</v>
      </c>
      <c r="T521">
        <v>111606</v>
      </c>
      <c r="U521">
        <v>1</v>
      </c>
      <c r="V521">
        <v>0</v>
      </c>
      <c r="W521" t="s">
        <v>4019</v>
      </c>
      <c r="X521" t="s">
        <v>4021</v>
      </c>
      <c r="Y521" s="3">
        <v>45936.382337766197</v>
      </c>
      <c r="AA521" t="s">
        <v>3039</v>
      </c>
      <c r="AB521" s="21">
        <v>9106028931</v>
      </c>
      <c r="AC521" s="19" t="str">
        <f>VLOOKUP($B521,Data!$A:$AK,34,0)</f>
        <v>9106028931-00017117</v>
      </c>
      <c r="AD521" s="19">
        <v>17117</v>
      </c>
      <c r="AE521" s="19" t="str">
        <f t="shared" si="16"/>
        <v>00017117</v>
      </c>
      <c r="AF521" s="19" t="str">
        <f>VLOOKUP(AC521,Data!$B:$AK,4,0)</f>
        <v>06/10/2025</v>
      </c>
      <c r="AG521" s="19" t="str">
        <f>VLOOKUP(AC521,Data!B:N,13,0)</f>
        <v>0104918404-023</v>
      </c>
      <c r="AH521" s="19" t="str">
        <f>IF(AG521="0104918404","WIN"&amp;L521,VLOOKUP(AG521,'mã win'!E:J,6,0))</f>
        <v>WIN-023</v>
      </c>
      <c r="AI521" s="19" t="str">
        <f>VLOOKUP(AG521,'mã win'!E:F,2,0)</f>
        <v>N</v>
      </c>
      <c r="AJ521" s="19" t="str">
        <f>VLOOKUP(Q521,'mã sp'!A:B,2,0)</f>
        <v>GXD500</v>
      </c>
      <c r="AK521" t="str">
        <f>VLOOKUP(AC521,Data!B:G,6,0)</f>
        <v>K25TTM</v>
      </c>
      <c r="AL521" t="str">
        <f t="shared" si="17"/>
        <v>4187 WM+ DNI 19/5 Cách Mạng Tháng 8</v>
      </c>
    </row>
    <row r="522" spans="1:38" x14ac:dyDescent="0.25">
      <c r="A522">
        <v>16733</v>
      </c>
      <c r="B522" s="2">
        <v>9106028931</v>
      </c>
      <c r="C522" s="3">
        <v>45936</v>
      </c>
      <c r="D522" s="3">
        <v>45941</v>
      </c>
      <c r="E522" s="4">
        <v>45936.382336342598</v>
      </c>
      <c r="F522" s="2" t="s">
        <v>5313</v>
      </c>
      <c r="G522" s="3"/>
      <c r="H522" t="s">
        <v>3031</v>
      </c>
      <c r="I522" s="2" t="s">
        <v>3032</v>
      </c>
      <c r="J522" t="s">
        <v>3033</v>
      </c>
      <c r="K522" t="s">
        <v>3034</v>
      </c>
      <c r="L522" s="2" t="s">
        <v>4018</v>
      </c>
      <c r="M522" t="s">
        <v>4019</v>
      </c>
      <c r="N522" t="s">
        <v>4020</v>
      </c>
      <c r="O522">
        <v>30</v>
      </c>
      <c r="P522" s="2" t="s">
        <v>3072</v>
      </c>
      <c r="Q522" t="s">
        <v>3073</v>
      </c>
      <c r="R522" s="2" t="s">
        <v>3074</v>
      </c>
      <c r="S522" s="2" t="s">
        <v>3038</v>
      </c>
      <c r="T522">
        <v>49500</v>
      </c>
      <c r="U522">
        <v>1</v>
      </c>
      <c r="V522">
        <v>0</v>
      </c>
      <c r="W522" t="s">
        <v>4019</v>
      </c>
      <c r="X522" t="s">
        <v>4021</v>
      </c>
      <c r="Y522" s="3">
        <v>45936.382337766197</v>
      </c>
      <c r="AA522" t="s">
        <v>3039</v>
      </c>
      <c r="AB522" s="21">
        <v>9106028931</v>
      </c>
      <c r="AC522" s="19" t="str">
        <f>VLOOKUP($B522,Data!$A:$AK,34,0)</f>
        <v>9106028931-00017117</v>
      </c>
      <c r="AD522" s="19">
        <v>17117</v>
      </c>
      <c r="AE522" s="19" t="str">
        <f t="shared" si="16"/>
        <v>00017117</v>
      </c>
      <c r="AF522" s="19" t="str">
        <f>VLOOKUP(AC522,Data!$B:$AK,4,0)</f>
        <v>06/10/2025</v>
      </c>
      <c r="AG522" s="19" t="str">
        <f>VLOOKUP(AC522,Data!B:N,13,0)</f>
        <v>0104918404-023</v>
      </c>
      <c r="AH522" s="19" t="str">
        <f>IF(AG522="0104918404","WIN"&amp;L522,VLOOKUP(AG522,'mã win'!E:J,6,0))</f>
        <v>WIN-023</v>
      </c>
      <c r="AI522" s="19" t="str">
        <f>VLOOKUP(AG522,'mã win'!E:F,2,0)</f>
        <v>N</v>
      </c>
      <c r="AJ522" s="19" t="str">
        <f>VLOOKUP(Q522,'mã sp'!A:B,2,0)</f>
        <v>GL250</v>
      </c>
      <c r="AK522" t="str">
        <f>VLOOKUP(AC522,Data!B:G,6,0)</f>
        <v>K25TTM</v>
      </c>
      <c r="AL522" t="str">
        <f t="shared" si="17"/>
        <v>4187 WM+ DNI 19/5 Cách Mạng Tháng 8</v>
      </c>
    </row>
    <row r="523" spans="1:38" x14ac:dyDescent="0.25">
      <c r="A523">
        <v>16734</v>
      </c>
      <c r="B523" s="2">
        <v>9106028944</v>
      </c>
      <c r="C523" s="3">
        <v>45936</v>
      </c>
      <c r="D523" s="3">
        <v>45936</v>
      </c>
      <c r="E523" s="4">
        <v>45936.386201701403</v>
      </c>
      <c r="F523" s="2" t="s">
        <v>5314</v>
      </c>
      <c r="G523" s="3"/>
      <c r="H523" t="s">
        <v>3031</v>
      </c>
      <c r="I523" s="2" t="s">
        <v>3032</v>
      </c>
      <c r="J523" t="s">
        <v>3033</v>
      </c>
      <c r="K523" t="s">
        <v>3034</v>
      </c>
      <c r="L523" s="2" t="s">
        <v>3408</v>
      </c>
      <c r="M523" t="s">
        <v>3409</v>
      </c>
      <c r="N523" t="s">
        <v>3410</v>
      </c>
      <c r="O523">
        <v>10</v>
      </c>
      <c r="P523" s="2" t="s">
        <v>3054</v>
      </c>
      <c r="Q523" t="s">
        <v>3055</v>
      </c>
      <c r="R523" s="2" t="s">
        <v>3056</v>
      </c>
      <c r="S523" s="2" t="s">
        <v>3038</v>
      </c>
      <c r="T523">
        <v>46000</v>
      </c>
      <c r="U523">
        <v>1</v>
      </c>
      <c r="V523">
        <v>0</v>
      </c>
      <c r="W523" t="s">
        <v>3409</v>
      </c>
      <c r="X523" t="s">
        <v>3411</v>
      </c>
      <c r="Y523" s="3">
        <v>45936.386200775501</v>
      </c>
      <c r="AA523" t="s">
        <v>3039</v>
      </c>
      <c r="AB523" s="21">
        <v>9106028944</v>
      </c>
      <c r="AC523" s="19" t="str">
        <f>VLOOKUP($B523,Data!$A:$AK,34,0)</f>
        <v>9106028944-00014794</v>
      </c>
      <c r="AD523" s="19">
        <v>14794</v>
      </c>
      <c r="AE523" s="19" t="str">
        <f t="shared" si="16"/>
        <v>00014794</v>
      </c>
      <c r="AF523" s="19" t="str">
        <f>VLOOKUP(AC523,Data!$B:$AK,4,0)</f>
        <v>06/10/2025</v>
      </c>
      <c r="AG523" s="19" t="str">
        <f>VLOOKUP(AC523,Data!B:N,13,0)</f>
        <v>0104918404-006</v>
      </c>
      <c r="AH523" s="19" t="str">
        <f>IF(AG523="0104918404","WIN"&amp;L523,VLOOKUP(AG523,'mã win'!E:J,6,0))</f>
        <v>WIN-HDG-00-006</v>
      </c>
      <c r="AI523" s="19" t="str">
        <f>VLOOKUP(AG523,'mã win'!E:F,2,0)</f>
        <v>B</v>
      </c>
      <c r="AJ523" s="19" t="str">
        <f>VLOOKUP(Q523,'mã sp'!A:B,2,0)</f>
        <v>MNH250</v>
      </c>
      <c r="AK523" t="str">
        <f>VLOOKUP(AC523,Data!B:G,6,0)</f>
        <v>K25TTM</v>
      </c>
      <c r="AL523" t="str">
        <f t="shared" si="17"/>
        <v>5894 WM+ HDG 263 Minh Tân</v>
      </c>
    </row>
    <row r="524" spans="1:38" x14ac:dyDescent="0.25">
      <c r="A524">
        <v>16735</v>
      </c>
      <c r="B524" s="2">
        <v>9106028944</v>
      </c>
      <c r="C524" s="3">
        <v>45936</v>
      </c>
      <c r="D524" s="3">
        <v>45936</v>
      </c>
      <c r="E524" s="4">
        <v>45936.386201701403</v>
      </c>
      <c r="F524" s="2" t="s">
        <v>5314</v>
      </c>
      <c r="G524" s="3"/>
      <c r="H524" t="s">
        <v>3031</v>
      </c>
      <c r="I524" s="2" t="s">
        <v>3032</v>
      </c>
      <c r="J524" t="s">
        <v>3033</v>
      </c>
      <c r="K524" t="s">
        <v>3034</v>
      </c>
      <c r="L524" s="2" t="s">
        <v>3408</v>
      </c>
      <c r="M524" t="s">
        <v>3409</v>
      </c>
      <c r="N524" t="s">
        <v>3410</v>
      </c>
      <c r="O524">
        <v>20</v>
      </c>
      <c r="P524" s="2" t="s">
        <v>3047</v>
      </c>
      <c r="Q524" t="s">
        <v>3048</v>
      </c>
      <c r="R524" s="2" t="s">
        <v>3049</v>
      </c>
      <c r="S524" s="2" t="s">
        <v>3038</v>
      </c>
      <c r="T524">
        <v>60885</v>
      </c>
      <c r="U524">
        <v>1</v>
      </c>
      <c r="V524">
        <v>0</v>
      </c>
      <c r="W524" t="s">
        <v>3409</v>
      </c>
      <c r="X524" t="s">
        <v>3411</v>
      </c>
      <c r="Y524" s="3">
        <v>45936.386200775501</v>
      </c>
      <c r="AA524" t="s">
        <v>3039</v>
      </c>
      <c r="AB524" s="21">
        <v>9106028944</v>
      </c>
      <c r="AC524" s="19" t="str">
        <f>VLOOKUP($B524,Data!$A:$AK,34,0)</f>
        <v>9106028944-00014794</v>
      </c>
      <c r="AD524" s="19">
        <v>14794</v>
      </c>
      <c r="AE524" s="19" t="str">
        <f t="shared" si="16"/>
        <v>00014794</v>
      </c>
      <c r="AF524" s="19" t="str">
        <f>VLOOKUP(AC524,Data!$B:$AK,4,0)</f>
        <v>06/10/2025</v>
      </c>
      <c r="AG524" s="19" t="str">
        <f>VLOOKUP(AC524,Data!B:N,13,0)</f>
        <v>0104918404-006</v>
      </c>
      <c r="AH524" s="19" t="str">
        <f>IF(AG524="0104918404","WIN"&amp;L524,VLOOKUP(AG524,'mã win'!E:J,6,0))</f>
        <v>WIN-HDG-00-006</v>
      </c>
      <c r="AI524" s="19" t="str">
        <f>VLOOKUP(AG524,'mã win'!E:F,2,0)</f>
        <v>B</v>
      </c>
      <c r="AJ524" s="19" t="str">
        <f>VLOOKUP(Q524,'mã sp'!A:B,2,0)</f>
        <v>CC300</v>
      </c>
      <c r="AK524" t="str">
        <f>VLOOKUP(AC524,Data!B:G,6,0)</f>
        <v>K25TTM</v>
      </c>
      <c r="AL524" t="str">
        <f t="shared" si="17"/>
        <v>5894 WM+ HDG 263 Minh Tân</v>
      </c>
    </row>
    <row r="525" spans="1:38" x14ac:dyDescent="0.25">
      <c r="A525">
        <v>16736</v>
      </c>
      <c r="B525" s="2">
        <v>9106028944</v>
      </c>
      <c r="C525" s="3">
        <v>45936</v>
      </c>
      <c r="D525" s="3">
        <v>45936</v>
      </c>
      <c r="E525" s="4">
        <v>45936.386201701403</v>
      </c>
      <c r="F525" s="2" t="s">
        <v>5314</v>
      </c>
      <c r="G525" s="3"/>
      <c r="H525" t="s">
        <v>3031</v>
      </c>
      <c r="I525" s="2" t="s">
        <v>3032</v>
      </c>
      <c r="J525" t="s">
        <v>3033</v>
      </c>
      <c r="K525" t="s">
        <v>3034</v>
      </c>
      <c r="L525" s="2" t="s">
        <v>3408</v>
      </c>
      <c r="M525" t="s">
        <v>3409</v>
      </c>
      <c r="N525" t="s">
        <v>3410</v>
      </c>
      <c r="O525">
        <v>30</v>
      </c>
      <c r="P525" s="2" t="s">
        <v>3043</v>
      </c>
      <c r="Q525" t="s">
        <v>3044</v>
      </c>
      <c r="R525" s="2" t="s">
        <v>3045</v>
      </c>
      <c r="S525" s="2" t="s">
        <v>3038</v>
      </c>
      <c r="T525">
        <v>41150</v>
      </c>
      <c r="U525">
        <v>4</v>
      </c>
      <c r="V525">
        <v>0</v>
      </c>
      <c r="W525" t="s">
        <v>3409</v>
      </c>
      <c r="X525" t="s">
        <v>3411</v>
      </c>
      <c r="Y525" s="3">
        <v>45936.386200775501</v>
      </c>
      <c r="AA525" t="s">
        <v>3039</v>
      </c>
      <c r="AB525" s="21">
        <v>9106028944</v>
      </c>
      <c r="AC525" s="19" t="str">
        <f>VLOOKUP($B525,Data!$A:$AK,34,0)</f>
        <v>9106028944-00014794</v>
      </c>
      <c r="AD525" s="19">
        <v>14794</v>
      </c>
      <c r="AE525" s="19" t="str">
        <f t="shared" si="16"/>
        <v>00014794</v>
      </c>
      <c r="AF525" s="19" t="str">
        <f>VLOOKUP(AC525,Data!$B:$AK,4,0)</f>
        <v>06/10/2025</v>
      </c>
      <c r="AG525" s="19" t="str">
        <f>VLOOKUP(AC525,Data!B:N,13,0)</f>
        <v>0104918404-006</v>
      </c>
      <c r="AH525" s="19" t="str">
        <f>IF(AG525="0104918404","WIN"&amp;L525,VLOOKUP(AG525,'mã win'!E:J,6,0))</f>
        <v>WIN-HDG-00-006</v>
      </c>
      <c r="AI525" s="19" t="str">
        <f>VLOOKUP(AG525,'mã win'!E:F,2,0)</f>
        <v>B</v>
      </c>
      <c r="AJ525" s="19" t="str">
        <f>VLOOKUP(Q525,'mã sp'!A:B,2,0)</f>
        <v>GTLX250G</v>
      </c>
      <c r="AK525" t="str">
        <f>VLOOKUP(AC525,Data!B:G,6,0)</f>
        <v>K25TTM</v>
      </c>
      <c r="AL525" t="str">
        <f t="shared" si="17"/>
        <v>5894 WM+ HDG 263 Minh Tân</v>
      </c>
    </row>
    <row r="526" spans="1:38" x14ac:dyDescent="0.25">
      <c r="A526">
        <v>16737</v>
      </c>
      <c r="B526" s="2">
        <v>9106029088</v>
      </c>
      <c r="C526" s="3">
        <v>45936</v>
      </c>
      <c r="D526" s="3">
        <v>45941</v>
      </c>
      <c r="E526" s="4">
        <v>45936.4018345718</v>
      </c>
      <c r="F526" s="2" t="s">
        <v>5315</v>
      </c>
      <c r="G526" s="3"/>
      <c r="H526" t="s">
        <v>3031</v>
      </c>
      <c r="I526" s="2" t="s">
        <v>3032</v>
      </c>
      <c r="J526" t="s">
        <v>3033</v>
      </c>
      <c r="K526" t="s">
        <v>3034</v>
      </c>
      <c r="L526" s="2" t="s">
        <v>4022</v>
      </c>
      <c r="M526" t="s">
        <v>4023</v>
      </c>
      <c r="N526" t="s">
        <v>4024</v>
      </c>
      <c r="O526">
        <v>10</v>
      </c>
      <c r="P526" s="2" t="s">
        <v>3035</v>
      </c>
      <c r="Q526" t="s">
        <v>4834</v>
      </c>
      <c r="R526" s="2" t="s">
        <v>3037</v>
      </c>
      <c r="S526" s="2" t="s">
        <v>3038</v>
      </c>
      <c r="T526">
        <v>111058</v>
      </c>
      <c r="U526">
        <v>1</v>
      </c>
      <c r="V526">
        <v>0</v>
      </c>
      <c r="W526" t="s">
        <v>4023</v>
      </c>
      <c r="X526" t="s">
        <v>3046</v>
      </c>
      <c r="Y526" s="3">
        <v>45936.401834837998</v>
      </c>
      <c r="Z526" t="s">
        <v>5316</v>
      </c>
      <c r="AA526" t="s">
        <v>3039</v>
      </c>
      <c r="AB526" s="21">
        <v>9106029088</v>
      </c>
      <c r="AC526" s="19" t="str">
        <f>VLOOKUP($B526,Data!$A:$AK,34,0)</f>
        <v>9106029088-00017119</v>
      </c>
      <c r="AD526" s="19">
        <v>17119</v>
      </c>
      <c r="AE526" s="19" t="str">
        <f t="shared" si="16"/>
        <v>00017119</v>
      </c>
      <c r="AF526" s="19" t="str">
        <f>VLOOKUP(AC526,Data!$B:$AK,4,0)</f>
        <v>06/10/2025</v>
      </c>
      <c r="AG526" s="19" t="str">
        <f>VLOOKUP(AC526,Data!B:N,13,0)</f>
        <v>0104918404-023</v>
      </c>
      <c r="AH526" s="19" t="str">
        <f>IF(AG526="0104918404","WIN"&amp;L526,VLOOKUP(AG526,'mã win'!E:J,6,0))</f>
        <v>WIN-023</v>
      </c>
      <c r="AI526" s="19" t="str">
        <f>VLOOKUP(AG526,'mã win'!E:F,2,0)</f>
        <v>N</v>
      </c>
      <c r="AJ526" s="19" t="str">
        <f>VLOOKUP(Q526,'mã sp'!A:B,2,0)</f>
        <v>GM500</v>
      </c>
      <c r="AK526" t="str">
        <f>VLOOKUP(AC526,Data!B:G,6,0)</f>
        <v>K25TTM</v>
      </c>
      <c r="AL526" t="str">
        <f t="shared" si="17"/>
        <v>3807 WM+ DNI 249 Hà Huy Giáp</v>
      </c>
    </row>
    <row r="527" spans="1:38" x14ac:dyDescent="0.25">
      <c r="A527">
        <v>16738</v>
      </c>
      <c r="B527" s="2">
        <v>9106029088</v>
      </c>
      <c r="C527" s="3">
        <v>45936</v>
      </c>
      <c r="D527" s="3">
        <v>45941</v>
      </c>
      <c r="E527" s="4">
        <v>45936.4018345718</v>
      </c>
      <c r="F527" s="2" t="s">
        <v>5315</v>
      </c>
      <c r="G527" s="3"/>
      <c r="H527" t="s">
        <v>3031</v>
      </c>
      <c r="I527" s="2" t="s">
        <v>3032</v>
      </c>
      <c r="J527" t="s">
        <v>3033</v>
      </c>
      <c r="K527" t="s">
        <v>3034</v>
      </c>
      <c r="L527" s="2" t="s">
        <v>4022</v>
      </c>
      <c r="M527" t="s">
        <v>4023</v>
      </c>
      <c r="N527" t="s">
        <v>4024</v>
      </c>
      <c r="O527">
        <v>20</v>
      </c>
      <c r="P527" s="2" t="s">
        <v>3054</v>
      </c>
      <c r="Q527" t="s">
        <v>3055</v>
      </c>
      <c r="R527" s="2" t="s">
        <v>3056</v>
      </c>
      <c r="S527" s="2" t="s">
        <v>3038</v>
      </c>
      <c r="T527">
        <v>46000</v>
      </c>
      <c r="U527">
        <v>2</v>
      </c>
      <c r="V527">
        <v>0</v>
      </c>
      <c r="W527" t="s">
        <v>4023</v>
      </c>
      <c r="X527" t="s">
        <v>3046</v>
      </c>
      <c r="Y527" s="3">
        <v>45936.401834837998</v>
      </c>
      <c r="Z527" t="s">
        <v>5316</v>
      </c>
      <c r="AA527" t="s">
        <v>3039</v>
      </c>
      <c r="AB527" s="21">
        <v>9106029088</v>
      </c>
      <c r="AC527" s="19" t="str">
        <f>VLOOKUP($B527,Data!$A:$AK,34,0)</f>
        <v>9106029088-00017119</v>
      </c>
      <c r="AD527" s="19">
        <v>17119</v>
      </c>
      <c r="AE527" s="19" t="str">
        <f t="shared" si="16"/>
        <v>00017119</v>
      </c>
      <c r="AF527" s="19" t="str">
        <f>VLOOKUP(AC527,Data!$B:$AK,4,0)</f>
        <v>06/10/2025</v>
      </c>
      <c r="AG527" s="19" t="str">
        <f>VLOOKUP(AC527,Data!B:N,13,0)</f>
        <v>0104918404-023</v>
      </c>
      <c r="AH527" s="19" t="str">
        <f>IF(AG527="0104918404","WIN"&amp;L527,VLOOKUP(AG527,'mã win'!E:J,6,0))</f>
        <v>WIN-023</v>
      </c>
      <c r="AI527" s="19" t="str">
        <f>VLOOKUP(AG527,'mã win'!E:F,2,0)</f>
        <v>N</v>
      </c>
      <c r="AJ527" s="19" t="str">
        <f>VLOOKUP(Q527,'mã sp'!A:B,2,0)</f>
        <v>MNH250</v>
      </c>
      <c r="AK527" t="str">
        <f>VLOOKUP(AC527,Data!B:G,6,0)</f>
        <v>K25TTM</v>
      </c>
      <c r="AL527" t="str">
        <f t="shared" si="17"/>
        <v>3807 WM+ DNI 249 Hà Huy Giáp</v>
      </c>
    </row>
    <row r="528" spans="1:38" x14ac:dyDescent="0.25">
      <c r="A528">
        <v>16739</v>
      </c>
      <c r="B528" s="2">
        <v>9106029088</v>
      </c>
      <c r="C528" s="3">
        <v>45936</v>
      </c>
      <c r="D528" s="3">
        <v>45941</v>
      </c>
      <c r="E528" s="4">
        <v>45936.4018345718</v>
      </c>
      <c r="F528" s="2" t="s">
        <v>5315</v>
      </c>
      <c r="G528" s="3"/>
      <c r="H528" t="s">
        <v>3031</v>
      </c>
      <c r="I528" s="2" t="s">
        <v>3032</v>
      </c>
      <c r="J528" t="s">
        <v>3033</v>
      </c>
      <c r="K528" t="s">
        <v>3034</v>
      </c>
      <c r="L528" s="2" t="s">
        <v>4022</v>
      </c>
      <c r="M528" t="s">
        <v>4023</v>
      </c>
      <c r="N528" t="s">
        <v>4024</v>
      </c>
      <c r="O528">
        <v>30</v>
      </c>
      <c r="P528" s="2" t="s">
        <v>3080</v>
      </c>
      <c r="Q528" t="s">
        <v>3081</v>
      </c>
      <c r="R528" s="2" t="s">
        <v>3082</v>
      </c>
      <c r="S528" s="2" t="s">
        <v>3038</v>
      </c>
      <c r="T528">
        <v>70950</v>
      </c>
      <c r="U528">
        <v>1</v>
      </c>
      <c r="V528">
        <v>0</v>
      </c>
      <c r="W528" t="s">
        <v>4023</v>
      </c>
      <c r="X528" t="s">
        <v>3046</v>
      </c>
      <c r="Y528" s="3">
        <v>45936.401834837998</v>
      </c>
      <c r="Z528" t="s">
        <v>5316</v>
      </c>
      <c r="AA528" t="s">
        <v>3039</v>
      </c>
      <c r="AB528" s="21">
        <v>9106029088</v>
      </c>
      <c r="AC528" s="19" t="str">
        <f>VLOOKUP($B528,Data!$A:$AK,34,0)</f>
        <v>9106029088-00017119</v>
      </c>
      <c r="AD528" s="19">
        <v>17119</v>
      </c>
      <c r="AE528" s="19" t="str">
        <f t="shared" si="16"/>
        <v>00017119</v>
      </c>
      <c r="AF528" s="19" t="str">
        <f>VLOOKUP(AC528,Data!$B:$AK,4,0)</f>
        <v>06/10/2025</v>
      </c>
      <c r="AG528" s="19" t="str">
        <f>VLOOKUP(AC528,Data!B:N,13,0)</f>
        <v>0104918404-023</v>
      </c>
      <c r="AH528" s="19" t="str">
        <f>IF(AG528="0104918404","WIN"&amp;L528,VLOOKUP(AG528,'mã win'!E:J,6,0))</f>
        <v>WIN-023</v>
      </c>
      <c r="AI528" s="19" t="str">
        <f>VLOOKUP(AG528,'mã win'!E:F,2,0)</f>
        <v>N</v>
      </c>
      <c r="AJ528" s="19" t="str">
        <f>VLOOKUP(Q528,'mã sp'!A:B,2,0)</f>
        <v>CN300</v>
      </c>
      <c r="AK528" t="str">
        <f>VLOOKUP(AC528,Data!B:G,6,0)</f>
        <v>K25TTM</v>
      </c>
      <c r="AL528" t="str">
        <f t="shared" si="17"/>
        <v>3807 WM+ DNI 249 Hà Huy Giáp</v>
      </c>
    </row>
    <row r="529" spans="1:38" x14ac:dyDescent="0.25">
      <c r="A529">
        <v>16740</v>
      </c>
      <c r="B529" s="2">
        <v>9106029088</v>
      </c>
      <c r="C529" s="3">
        <v>45936</v>
      </c>
      <c r="D529" s="3">
        <v>45941</v>
      </c>
      <c r="E529" s="4">
        <v>45936.4018345718</v>
      </c>
      <c r="F529" s="2" t="s">
        <v>5315</v>
      </c>
      <c r="G529" s="3"/>
      <c r="H529" t="s">
        <v>3031</v>
      </c>
      <c r="I529" s="2" t="s">
        <v>3032</v>
      </c>
      <c r="J529" t="s">
        <v>3033</v>
      </c>
      <c r="K529" t="s">
        <v>3034</v>
      </c>
      <c r="L529" s="2" t="s">
        <v>4022</v>
      </c>
      <c r="M529" t="s">
        <v>4023</v>
      </c>
      <c r="N529" t="s">
        <v>4024</v>
      </c>
      <c r="O529">
        <v>40</v>
      </c>
      <c r="P529" s="2" t="s">
        <v>3063</v>
      </c>
      <c r="Q529" t="s">
        <v>4891</v>
      </c>
      <c r="R529" s="2" t="s">
        <v>3065</v>
      </c>
      <c r="S529" s="2" t="s">
        <v>3038</v>
      </c>
      <c r="T529">
        <v>73431</v>
      </c>
      <c r="U529">
        <v>1</v>
      </c>
      <c r="V529">
        <v>0</v>
      </c>
      <c r="W529" t="s">
        <v>4023</v>
      </c>
      <c r="X529" t="s">
        <v>3046</v>
      </c>
      <c r="Y529" s="3">
        <v>45936.401834837998</v>
      </c>
      <c r="Z529" t="s">
        <v>5316</v>
      </c>
      <c r="AA529" t="s">
        <v>3039</v>
      </c>
      <c r="AB529" s="21">
        <v>9106029088</v>
      </c>
      <c r="AC529" s="19" t="str">
        <f>VLOOKUP($B529,Data!$A:$AK,34,0)</f>
        <v>9106029088-00017119</v>
      </c>
      <c r="AD529" s="19">
        <v>17119</v>
      </c>
      <c r="AE529" s="19" t="str">
        <f t="shared" si="16"/>
        <v>00017119</v>
      </c>
      <c r="AF529" s="19" t="str">
        <f>VLOOKUP(AC529,Data!$B:$AK,4,0)</f>
        <v>06/10/2025</v>
      </c>
      <c r="AG529" s="19" t="str">
        <f>VLOOKUP(AC529,Data!B:N,13,0)</f>
        <v>0104918404-023</v>
      </c>
      <c r="AH529" s="19" t="str">
        <f>IF(AG529="0104918404","WIN"&amp;L529,VLOOKUP(AG529,'mã win'!E:J,6,0))</f>
        <v>WIN-023</v>
      </c>
      <c r="AI529" s="19" t="str">
        <f>VLOOKUP(AG529,'mã win'!E:F,2,0)</f>
        <v>N</v>
      </c>
      <c r="AJ529" s="19" t="str">
        <f>VLOOKUP(Q529,'mã sp'!A:B,2,0)</f>
        <v>CGM300</v>
      </c>
      <c r="AK529" t="str">
        <f>VLOOKUP(AC529,Data!B:G,6,0)</f>
        <v>K25TTM</v>
      </c>
      <c r="AL529" t="str">
        <f t="shared" si="17"/>
        <v>3807 WM+ DNI 249 Hà Huy Giáp</v>
      </c>
    </row>
    <row r="530" spans="1:38" x14ac:dyDescent="0.25">
      <c r="A530">
        <v>16741</v>
      </c>
      <c r="B530" s="2">
        <v>9106029112</v>
      </c>
      <c r="C530" s="3">
        <v>45936</v>
      </c>
      <c r="D530" s="3">
        <v>45941</v>
      </c>
      <c r="E530" s="4">
        <v>45936.407354976902</v>
      </c>
      <c r="F530" s="2" t="s">
        <v>5317</v>
      </c>
      <c r="G530" s="3"/>
      <c r="H530" t="s">
        <v>3031</v>
      </c>
      <c r="I530" s="2" t="s">
        <v>3032</v>
      </c>
      <c r="J530" t="s">
        <v>3033</v>
      </c>
      <c r="K530" t="s">
        <v>3034</v>
      </c>
      <c r="L530" s="2" t="s">
        <v>4737</v>
      </c>
      <c r="M530" t="s">
        <v>4738</v>
      </c>
      <c r="N530" t="s">
        <v>4739</v>
      </c>
      <c r="O530">
        <v>10</v>
      </c>
      <c r="P530" s="2" t="s">
        <v>3035</v>
      </c>
      <c r="Q530" t="s">
        <v>4834</v>
      </c>
      <c r="R530" s="2" t="s">
        <v>3037</v>
      </c>
      <c r="S530" s="2" t="s">
        <v>3038</v>
      </c>
      <c r="T530">
        <v>111058</v>
      </c>
      <c r="U530">
        <v>1</v>
      </c>
      <c r="V530">
        <v>0</v>
      </c>
      <c r="W530" t="s">
        <v>4738</v>
      </c>
      <c r="Y530" s="3">
        <v>45936.407354745403</v>
      </c>
      <c r="AA530" t="s">
        <v>3039</v>
      </c>
      <c r="AB530" s="21">
        <v>9106029112</v>
      </c>
      <c r="AC530" s="19" t="str">
        <f>VLOOKUP($B530,Data!$A:$AK,34,0)</f>
        <v>9106029112-00015628</v>
      </c>
      <c r="AD530" s="19">
        <v>15628</v>
      </c>
      <c r="AE530" s="19" t="str">
        <f t="shared" si="16"/>
        <v>00015628</v>
      </c>
      <c r="AF530" s="19" t="str">
        <f>VLOOKUP(AC530,Data!$B:$AK,4,0)</f>
        <v>06/10/2025</v>
      </c>
      <c r="AG530" s="19" t="str">
        <f>VLOOKUP(AC530,Data!B:N,13,0)</f>
        <v>0104918404-061</v>
      </c>
      <c r="AH530" s="19" t="str">
        <f>IF(AG530="0104918404","WIN"&amp;L530,VLOOKUP(AG530,'mã win'!E:J,6,0))</f>
        <v>WIN-061</v>
      </c>
      <c r="AI530" s="19" t="str">
        <f>VLOOKUP(AG530,'mã win'!E:F,2,0)</f>
        <v>N</v>
      </c>
      <c r="AJ530" s="19" t="str">
        <f>VLOOKUP(Q530,'mã sp'!A:B,2,0)</f>
        <v>GM500</v>
      </c>
      <c r="AK530" t="str">
        <f>VLOOKUP(AC530,Data!B:G,6,0)</f>
        <v>K25TTM</v>
      </c>
      <c r="AL530" t="str">
        <f t="shared" si="17"/>
        <v>2AOV WM+ QNM 343 - 345 Trần Cao Vân</v>
      </c>
    </row>
    <row r="531" spans="1:38" x14ac:dyDescent="0.25">
      <c r="A531">
        <v>16742</v>
      </c>
      <c r="B531" s="2">
        <v>9106029128</v>
      </c>
      <c r="C531" s="3">
        <v>45936</v>
      </c>
      <c r="D531" s="3">
        <v>45936</v>
      </c>
      <c r="E531" s="4">
        <v>45936.407874884302</v>
      </c>
      <c r="F531" s="2" t="s">
        <v>5318</v>
      </c>
      <c r="G531" s="3"/>
      <c r="H531" t="s">
        <v>3031</v>
      </c>
      <c r="I531" s="2" t="s">
        <v>3032</v>
      </c>
      <c r="J531" t="s">
        <v>3033</v>
      </c>
      <c r="K531" t="s">
        <v>3034</v>
      </c>
      <c r="L531" s="2" t="s">
        <v>3649</v>
      </c>
      <c r="M531" t="s">
        <v>3650</v>
      </c>
      <c r="N531" t="s">
        <v>3651</v>
      </c>
      <c r="O531">
        <v>10</v>
      </c>
      <c r="P531" s="2" t="s">
        <v>3043</v>
      </c>
      <c r="Q531" t="s">
        <v>3044</v>
      </c>
      <c r="R531" s="2" t="s">
        <v>3045</v>
      </c>
      <c r="S531" s="2" t="s">
        <v>3038</v>
      </c>
      <c r="T531">
        <v>41150</v>
      </c>
      <c r="U531">
        <v>1</v>
      </c>
      <c r="V531">
        <v>0</v>
      </c>
      <c r="W531" t="s">
        <v>3650</v>
      </c>
      <c r="Y531" s="3">
        <v>45936.407875231504</v>
      </c>
      <c r="AA531" t="s">
        <v>3039</v>
      </c>
      <c r="AB531" s="21">
        <v>9106029128</v>
      </c>
      <c r="AC531" s="19" t="str">
        <f>VLOOKUP($B531,Data!$A:$AK,34,0)</f>
        <v>9106029128-00080081</v>
      </c>
      <c r="AD531" s="19">
        <v>80081</v>
      </c>
      <c r="AE531" s="19" t="str">
        <f t="shared" si="16"/>
        <v>00080081</v>
      </c>
      <c r="AF531" s="19" t="str">
        <f>VLOOKUP(AC531,Data!$B:$AK,4,0)</f>
        <v>06/10/2025</v>
      </c>
      <c r="AG531" s="19" t="str">
        <f>VLOOKUP(AC531,Data!B:N,13,0)</f>
        <v>0104918404-009</v>
      </c>
      <c r="AH531" s="19" t="str">
        <f>IF(AG531="0104918404","WIN"&amp;L531,VLOOKUP(AG531,'mã win'!E:J,6,0))</f>
        <v>WIN-DNG-01-009</v>
      </c>
      <c r="AI531" s="19" t="str">
        <f>VLOOKUP(AG531,'mã win'!E:F,2,0)</f>
        <v>N</v>
      </c>
      <c r="AJ531" s="19" t="str">
        <f>VLOOKUP(Q531,'mã sp'!A:B,2,0)</f>
        <v>GTLX250G</v>
      </c>
      <c r="AK531" t="str">
        <f>VLOOKUP(AC531,Data!B:G,6,0)</f>
        <v>K25TTM</v>
      </c>
      <c r="AL531" t="str">
        <f t="shared" si="17"/>
        <v>2AJL WM+ DNG 111 Phan Văn Đáng</v>
      </c>
    </row>
    <row r="532" spans="1:38" x14ac:dyDescent="0.25">
      <c r="A532">
        <v>16743</v>
      </c>
      <c r="B532" s="2">
        <v>9106029128</v>
      </c>
      <c r="C532" s="3">
        <v>45936</v>
      </c>
      <c r="D532" s="3">
        <v>45936</v>
      </c>
      <c r="E532" s="4">
        <v>45936.407874884302</v>
      </c>
      <c r="F532" s="2" t="s">
        <v>5318</v>
      </c>
      <c r="G532" s="3"/>
      <c r="H532" t="s">
        <v>3031</v>
      </c>
      <c r="I532" s="2" t="s">
        <v>3032</v>
      </c>
      <c r="J532" t="s">
        <v>3033</v>
      </c>
      <c r="K532" t="s">
        <v>3034</v>
      </c>
      <c r="L532" s="2" t="s">
        <v>3649</v>
      </c>
      <c r="M532" t="s">
        <v>3650</v>
      </c>
      <c r="N532" t="s">
        <v>3651</v>
      </c>
      <c r="O532">
        <v>20</v>
      </c>
      <c r="P532" s="2" t="s">
        <v>3047</v>
      </c>
      <c r="Q532" t="s">
        <v>3048</v>
      </c>
      <c r="R532" s="2" t="s">
        <v>3049</v>
      </c>
      <c r="S532" s="2" t="s">
        <v>3038</v>
      </c>
      <c r="T532">
        <v>60885</v>
      </c>
      <c r="U532">
        <v>1</v>
      </c>
      <c r="V532">
        <v>0</v>
      </c>
      <c r="W532" t="s">
        <v>3650</v>
      </c>
      <c r="Y532" s="3">
        <v>45936.407875231504</v>
      </c>
      <c r="AA532" t="s">
        <v>3039</v>
      </c>
      <c r="AB532" s="21">
        <v>9106029128</v>
      </c>
      <c r="AC532" s="19" t="str">
        <f>VLOOKUP($B532,Data!$A:$AK,34,0)</f>
        <v>9106029128-00080081</v>
      </c>
      <c r="AD532" s="19">
        <v>80081</v>
      </c>
      <c r="AE532" s="19" t="str">
        <f t="shared" si="16"/>
        <v>00080081</v>
      </c>
      <c r="AF532" s="19" t="str">
        <f>VLOOKUP(AC532,Data!$B:$AK,4,0)</f>
        <v>06/10/2025</v>
      </c>
      <c r="AG532" s="19" t="str">
        <f>VLOOKUP(AC532,Data!B:N,13,0)</f>
        <v>0104918404-009</v>
      </c>
      <c r="AH532" s="19" t="str">
        <f>IF(AG532="0104918404","WIN"&amp;L532,VLOOKUP(AG532,'mã win'!E:J,6,0))</f>
        <v>WIN-DNG-01-009</v>
      </c>
      <c r="AI532" s="19" t="str">
        <f>VLOOKUP(AG532,'mã win'!E:F,2,0)</f>
        <v>N</v>
      </c>
      <c r="AJ532" s="19" t="str">
        <f>VLOOKUP(Q532,'mã sp'!A:B,2,0)</f>
        <v>CC300</v>
      </c>
      <c r="AK532" t="str">
        <f>VLOOKUP(AC532,Data!B:G,6,0)</f>
        <v>K25TTM</v>
      </c>
      <c r="AL532" t="str">
        <f t="shared" si="17"/>
        <v>2AJL WM+ DNG 111 Phan Văn Đáng</v>
      </c>
    </row>
    <row r="533" spans="1:38" x14ac:dyDescent="0.25">
      <c r="A533">
        <v>16744</v>
      </c>
      <c r="B533" s="2">
        <v>9106029137</v>
      </c>
      <c r="C533" s="3">
        <v>45936</v>
      </c>
      <c r="D533" s="3">
        <v>45936</v>
      </c>
      <c r="E533" s="4">
        <v>45936.409782094903</v>
      </c>
      <c r="F533" s="2" t="s">
        <v>5319</v>
      </c>
      <c r="G533" s="3"/>
      <c r="H533" t="s">
        <v>3031</v>
      </c>
      <c r="I533" s="2" t="s">
        <v>3032</v>
      </c>
      <c r="J533" t="s">
        <v>3033</v>
      </c>
      <c r="K533" t="s">
        <v>3034</v>
      </c>
      <c r="L533" s="2" t="s">
        <v>3183</v>
      </c>
      <c r="M533" t="s">
        <v>3184</v>
      </c>
      <c r="N533" t="s">
        <v>3185</v>
      </c>
      <c r="O533">
        <v>10</v>
      </c>
      <c r="P533" s="2" t="s">
        <v>3047</v>
      </c>
      <c r="Q533" t="s">
        <v>3048</v>
      </c>
      <c r="R533" s="2" t="s">
        <v>3049</v>
      </c>
      <c r="S533" s="2" t="s">
        <v>3038</v>
      </c>
      <c r="T533">
        <v>60885</v>
      </c>
      <c r="U533">
        <v>1</v>
      </c>
      <c r="V533">
        <v>0</v>
      </c>
      <c r="W533" t="s">
        <v>3184</v>
      </c>
      <c r="X533" t="s">
        <v>3186</v>
      </c>
      <c r="Y533" s="3">
        <v>45936.409781134302</v>
      </c>
      <c r="AA533" t="s">
        <v>3039</v>
      </c>
      <c r="AB533" s="21">
        <v>9106029137</v>
      </c>
      <c r="AC533" s="19" t="str">
        <f>VLOOKUP($B533,Data!$A:$AK,34,0)</f>
        <v>9106029137-00035062</v>
      </c>
      <c r="AD533" s="19">
        <v>35062</v>
      </c>
      <c r="AE533" s="19" t="str">
        <f t="shared" si="16"/>
        <v>00035062</v>
      </c>
      <c r="AF533" s="19" t="str">
        <f>VLOOKUP(AC533,Data!$B:$AK,4,0)</f>
        <v>06/10/2025</v>
      </c>
      <c r="AG533" s="19" t="str">
        <f>VLOOKUP(AC533,Data!B:N,13,0)</f>
        <v>0104918404-025</v>
      </c>
      <c r="AH533" s="19" t="str">
        <f>IF(AG533="0104918404","WIN"&amp;L533,VLOOKUP(AG533,'mã win'!E:J,6,0))</f>
        <v>WIN-025</v>
      </c>
      <c r="AI533" s="19" t="str">
        <f>VLOOKUP(AG533,'mã win'!E:F,2,0)</f>
        <v>B</v>
      </c>
      <c r="AJ533" s="19" t="str">
        <f>VLOOKUP(Q533,'mã sp'!A:B,2,0)</f>
        <v>CC300</v>
      </c>
      <c r="AK533" t="str">
        <f>VLOOKUP(AC533,Data!B:G,6,0)</f>
        <v>K25TTM</v>
      </c>
      <c r="AL533" t="str">
        <f t="shared" si="17"/>
        <v>5909 WM+ HPG Tân Hòa, Vĩnh Bảo</v>
      </c>
    </row>
    <row r="534" spans="1:38" x14ac:dyDescent="0.25">
      <c r="A534">
        <v>16745</v>
      </c>
      <c r="B534" s="2">
        <v>9106029137</v>
      </c>
      <c r="C534" s="3">
        <v>45936</v>
      </c>
      <c r="D534" s="3">
        <v>45936</v>
      </c>
      <c r="E534" s="4">
        <v>45936.409782094903</v>
      </c>
      <c r="F534" s="2" t="s">
        <v>5319</v>
      </c>
      <c r="G534" s="3"/>
      <c r="H534" t="s">
        <v>3031</v>
      </c>
      <c r="I534" s="2" t="s">
        <v>3032</v>
      </c>
      <c r="J534" t="s">
        <v>3033</v>
      </c>
      <c r="K534" t="s">
        <v>3034</v>
      </c>
      <c r="L534" s="2" t="s">
        <v>3183</v>
      </c>
      <c r="M534" t="s">
        <v>3184</v>
      </c>
      <c r="N534" t="s">
        <v>3185</v>
      </c>
      <c r="O534">
        <v>20</v>
      </c>
      <c r="P534" s="2" t="s">
        <v>3054</v>
      </c>
      <c r="Q534" t="s">
        <v>3055</v>
      </c>
      <c r="R534" s="2" t="s">
        <v>3056</v>
      </c>
      <c r="S534" s="2" t="s">
        <v>3038</v>
      </c>
      <c r="T534">
        <v>46000</v>
      </c>
      <c r="U534">
        <v>2</v>
      </c>
      <c r="V534">
        <v>0</v>
      </c>
      <c r="W534" t="s">
        <v>3184</v>
      </c>
      <c r="X534" t="s">
        <v>3186</v>
      </c>
      <c r="Y534" s="3">
        <v>45936.409781134302</v>
      </c>
      <c r="AA534" t="s">
        <v>3039</v>
      </c>
      <c r="AB534" s="21">
        <v>9106029137</v>
      </c>
      <c r="AC534" s="19" t="str">
        <f>VLOOKUP($B534,Data!$A:$AK,34,0)</f>
        <v>9106029137-00035062</v>
      </c>
      <c r="AD534" s="19">
        <v>35062</v>
      </c>
      <c r="AE534" s="19" t="str">
        <f t="shared" si="16"/>
        <v>00035062</v>
      </c>
      <c r="AF534" s="19" t="str">
        <f>VLOOKUP(AC534,Data!$B:$AK,4,0)</f>
        <v>06/10/2025</v>
      </c>
      <c r="AG534" s="19" t="str">
        <f>VLOOKUP(AC534,Data!B:N,13,0)</f>
        <v>0104918404-025</v>
      </c>
      <c r="AH534" s="19" t="str">
        <f>IF(AG534="0104918404","WIN"&amp;L534,VLOOKUP(AG534,'mã win'!E:J,6,0))</f>
        <v>WIN-025</v>
      </c>
      <c r="AI534" s="19" t="str">
        <f>VLOOKUP(AG534,'mã win'!E:F,2,0)</f>
        <v>B</v>
      </c>
      <c r="AJ534" s="19" t="str">
        <f>VLOOKUP(Q534,'mã sp'!A:B,2,0)</f>
        <v>MNH250</v>
      </c>
      <c r="AK534" t="str">
        <f>VLOOKUP(AC534,Data!B:G,6,0)</f>
        <v>K25TTM</v>
      </c>
      <c r="AL534" t="str">
        <f t="shared" si="17"/>
        <v>5909 WM+ HPG Tân Hòa, Vĩnh Bảo</v>
      </c>
    </row>
    <row r="535" spans="1:38" x14ac:dyDescent="0.25">
      <c r="A535">
        <v>16746</v>
      </c>
      <c r="B535" s="2">
        <v>9106029178</v>
      </c>
      <c r="C535" s="3">
        <v>45936</v>
      </c>
      <c r="D535" s="3">
        <v>45941</v>
      </c>
      <c r="E535" s="4">
        <v>45936.413494710701</v>
      </c>
      <c r="F535" s="2" t="s">
        <v>5320</v>
      </c>
      <c r="G535" s="3"/>
      <c r="H535" t="s">
        <v>3031</v>
      </c>
      <c r="I535" s="2" t="s">
        <v>3032</v>
      </c>
      <c r="J535" t="s">
        <v>3033</v>
      </c>
      <c r="K535" t="s">
        <v>3034</v>
      </c>
      <c r="L535" s="2" t="s">
        <v>3194</v>
      </c>
      <c r="M535" t="s">
        <v>3195</v>
      </c>
      <c r="N535" t="s">
        <v>3196</v>
      </c>
      <c r="O535">
        <v>10</v>
      </c>
      <c r="P535" s="2" t="s">
        <v>3035</v>
      </c>
      <c r="Q535" t="s">
        <v>4834</v>
      </c>
      <c r="R535" s="2" t="s">
        <v>3037</v>
      </c>
      <c r="S535" s="2" t="s">
        <v>3038</v>
      </c>
      <c r="T535">
        <v>111058</v>
      </c>
      <c r="U535">
        <v>2</v>
      </c>
      <c r="V535">
        <v>0</v>
      </c>
      <c r="W535" t="s">
        <v>3195</v>
      </c>
      <c r="Y535" s="3">
        <v>45936.4134934838</v>
      </c>
      <c r="AA535" t="s">
        <v>3039</v>
      </c>
      <c r="AB535" s="21">
        <v>9106029178</v>
      </c>
      <c r="AC535" s="19" t="str">
        <f>VLOOKUP($B535,Data!$A:$AK,34,0)</f>
        <v>9106029178-00477258</v>
      </c>
      <c r="AD535" s="19">
        <v>477258</v>
      </c>
      <c r="AE535" s="19" t="str">
        <f t="shared" si="16"/>
        <v>00477258</v>
      </c>
      <c r="AF535" s="19" t="str">
        <f>VLOOKUP(AC535,Data!$B:$AK,4,0)</f>
        <v>06/10/2025</v>
      </c>
      <c r="AG535" s="19" t="str">
        <f>VLOOKUP(AC535,Data!B:N,13,0)</f>
        <v>0104918404-002</v>
      </c>
      <c r="AH535" s="19" t="str">
        <f>IF(AG535="0104918404","WIN"&amp;L535,VLOOKUP(AG535,'mã win'!E:J,6,0))</f>
        <v>WIN-HNI-00-002</v>
      </c>
      <c r="AI535" s="19" t="str">
        <f>VLOOKUP(AG535,'mã win'!E:F,2,0)</f>
        <v>B</v>
      </c>
      <c r="AJ535" s="19" t="str">
        <f>VLOOKUP(Q535,'mã sp'!A:B,2,0)</f>
        <v>GM500</v>
      </c>
      <c r="AK535" t="str">
        <f>VLOOKUP(AC535,Data!B:G,6,0)</f>
        <v>K25TTM</v>
      </c>
      <c r="AL535" t="str">
        <f t="shared" si="17"/>
        <v>2275 WM+ HNI 16 K Tái ĐC 7.3-8.1</v>
      </c>
    </row>
    <row r="536" spans="1:38" x14ac:dyDescent="0.25">
      <c r="A536">
        <v>16747</v>
      </c>
      <c r="B536" s="2">
        <v>9106029161</v>
      </c>
      <c r="C536" s="3">
        <v>45936</v>
      </c>
      <c r="D536" s="3">
        <v>45936</v>
      </c>
      <c r="E536" s="4">
        <v>45936.414132372702</v>
      </c>
      <c r="F536" s="2" t="s">
        <v>5321</v>
      </c>
      <c r="G536" s="3"/>
      <c r="H536" t="s">
        <v>3031</v>
      </c>
      <c r="I536" s="2" t="s">
        <v>3032</v>
      </c>
      <c r="J536" t="s">
        <v>3033</v>
      </c>
      <c r="K536" t="s">
        <v>3034</v>
      </c>
      <c r="L536" s="2" t="s">
        <v>4025</v>
      </c>
      <c r="M536" t="s">
        <v>4026</v>
      </c>
      <c r="N536" t="s">
        <v>4027</v>
      </c>
      <c r="O536">
        <v>10</v>
      </c>
      <c r="P536" s="2" t="s">
        <v>3043</v>
      </c>
      <c r="Q536" t="s">
        <v>3044</v>
      </c>
      <c r="R536" s="2" t="s">
        <v>3045</v>
      </c>
      <c r="S536" s="2" t="s">
        <v>3038</v>
      </c>
      <c r="T536">
        <v>41150</v>
      </c>
      <c r="U536">
        <v>1</v>
      </c>
      <c r="V536">
        <v>0</v>
      </c>
      <c r="W536" t="s">
        <v>4026</v>
      </c>
      <c r="X536" t="s">
        <v>3046</v>
      </c>
      <c r="Y536" s="3">
        <v>45936.414133715298</v>
      </c>
      <c r="AA536" t="s">
        <v>3039</v>
      </c>
      <c r="AB536" s="21">
        <v>9106029161</v>
      </c>
      <c r="AC536" s="19" t="str">
        <f>VLOOKUP($B536,Data!$A:$AK,34,0)</f>
        <v>9106029161-00017120</v>
      </c>
      <c r="AD536" s="19">
        <v>17120</v>
      </c>
      <c r="AE536" s="19" t="str">
        <f t="shared" si="16"/>
        <v>00017120</v>
      </c>
      <c r="AF536" s="19" t="str">
        <f>VLOOKUP(AC536,Data!$B:$AK,4,0)</f>
        <v>06/10/2025</v>
      </c>
      <c r="AG536" s="19" t="str">
        <f>VLOOKUP(AC536,Data!B:N,13,0)</f>
        <v>0104918404-023</v>
      </c>
      <c r="AH536" s="19" t="str">
        <f>IF(AG536="0104918404","WIN"&amp;L536,VLOOKUP(AG536,'mã win'!E:J,6,0))</f>
        <v>WIN-023</v>
      </c>
      <c r="AI536" s="19" t="str">
        <f>VLOOKUP(AG536,'mã win'!E:F,2,0)</f>
        <v>N</v>
      </c>
      <c r="AJ536" s="19" t="str">
        <f>VLOOKUP(Q536,'mã sp'!A:B,2,0)</f>
        <v>GTLX250G</v>
      </c>
      <c r="AK536" t="str">
        <f>VLOOKUP(AC536,Data!B:G,6,0)</f>
        <v>K25TTM</v>
      </c>
      <c r="AL536" t="str">
        <f t="shared" si="17"/>
        <v>2934 WM+ DNI 86 Võ Thị Sáu</v>
      </c>
    </row>
    <row r="537" spans="1:38" x14ac:dyDescent="0.25">
      <c r="A537">
        <v>16748</v>
      </c>
      <c r="B537" s="2">
        <v>9106029161</v>
      </c>
      <c r="C537" s="3">
        <v>45936</v>
      </c>
      <c r="D537" s="3">
        <v>45936</v>
      </c>
      <c r="E537" s="4">
        <v>45936.414132372702</v>
      </c>
      <c r="F537" s="2" t="s">
        <v>5321</v>
      </c>
      <c r="G537" s="3"/>
      <c r="H537" t="s">
        <v>3031</v>
      </c>
      <c r="I537" s="2" t="s">
        <v>3032</v>
      </c>
      <c r="J537" t="s">
        <v>3033</v>
      </c>
      <c r="K537" t="s">
        <v>3034</v>
      </c>
      <c r="L537" s="2" t="s">
        <v>4025</v>
      </c>
      <c r="M537" t="s">
        <v>4026</v>
      </c>
      <c r="N537" t="s">
        <v>4027</v>
      </c>
      <c r="O537">
        <v>20</v>
      </c>
      <c r="P537" s="2" t="s">
        <v>3080</v>
      </c>
      <c r="Q537" t="s">
        <v>3081</v>
      </c>
      <c r="R537" s="2" t="s">
        <v>3082</v>
      </c>
      <c r="S537" s="2" t="s">
        <v>3038</v>
      </c>
      <c r="T537">
        <v>70950</v>
      </c>
      <c r="U537">
        <v>1</v>
      </c>
      <c r="V537">
        <v>0</v>
      </c>
      <c r="W537" t="s">
        <v>4026</v>
      </c>
      <c r="X537" t="s">
        <v>3046</v>
      </c>
      <c r="Y537" s="3">
        <v>45936.414133715298</v>
      </c>
      <c r="AA537" t="s">
        <v>3039</v>
      </c>
      <c r="AB537" s="21">
        <v>9106029161</v>
      </c>
      <c r="AC537" s="19" t="str">
        <f>VLOOKUP($B537,Data!$A:$AK,34,0)</f>
        <v>9106029161-00017120</v>
      </c>
      <c r="AD537" s="19">
        <v>17120</v>
      </c>
      <c r="AE537" s="19" t="str">
        <f t="shared" si="16"/>
        <v>00017120</v>
      </c>
      <c r="AF537" s="19" t="str">
        <f>VLOOKUP(AC537,Data!$B:$AK,4,0)</f>
        <v>06/10/2025</v>
      </c>
      <c r="AG537" s="19" t="str">
        <f>VLOOKUP(AC537,Data!B:N,13,0)</f>
        <v>0104918404-023</v>
      </c>
      <c r="AH537" s="19" t="str">
        <f>IF(AG537="0104918404","WIN"&amp;L537,VLOOKUP(AG537,'mã win'!E:J,6,0))</f>
        <v>WIN-023</v>
      </c>
      <c r="AI537" s="19" t="str">
        <f>VLOOKUP(AG537,'mã win'!E:F,2,0)</f>
        <v>N</v>
      </c>
      <c r="AJ537" s="19" t="str">
        <f>VLOOKUP(Q537,'mã sp'!A:B,2,0)</f>
        <v>CN300</v>
      </c>
      <c r="AK537" t="str">
        <f>VLOOKUP(AC537,Data!B:G,6,0)</f>
        <v>K25TTM</v>
      </c>
      <c r="AL537" t="str">
        <f t="shared" si="17"/>
        <v>2934 WM+ DNI 86 Võ Thị Sáu</v>
      </c>
    </row>
    <row r="538" spans="1:38" x14ac:dyDescent="0.25">
      <c r="A538">
        <v>16749</v>
      </c>
      <c r="B538" s="2">
        <v>9106029161</v>
      </c>
      <c r="C538" s="3">
        <v>45936</v>
      </c>
      <c r="D538" s="3">
        <v>45936</v>
      </c>
      <c r="E538" s="4">
        <v>45936.414132372702</v>
      </c>
      <c r="F538" s="2" t="s">
        <v>5321</v>
      </c>
      <c r="G538" s="3"/>
      <c r="H538" t="s">
        <v>3031</v>
      </c>
      <c r="I538" s="2" t="s">
        <v>3032</v>
      </c>
      <c r="J538" t="s">
        <v>3033</v>
      </c>
      <c r="K538" t="s">
        <v>3034</v>
      </c>
      <c r="L538" s="2" t="s">
        <v>4025</v>
      </c>
      <c r="M538" t="s">
        <v>4026</v>
      </c>
      <c r="N538" t="s">
        <v>4027</v>
      </c>
      <c r="O538">
        <v>30</v>
      </c>
      <c r="P538" s="2" t="s">
        <v>3063</v>
      </c>
      <c r="Q538" t="s">
        <v>4891</v>
      </c>
      <c r="R538" s="2" t="s">
        <v>3065</v>
      </c>
      <c r="S538" s="2" t="s">
        <v>3038</v>
      </c>
      <c r="T538">
        <v>73431</v>
      </c>
      <c r="U538">
        <v>1</v>
      </c>
      <c r="V538">
        <v>0</v>
      </c>
      <c r="W538" t="s">
        <v>4026</v>
      </c>
      <c r="X538" t="s">
        <v>3046</v>
      </c>
      <c r="Y538" s="3">
        <v>45936.414133715298</v>
      </c>
      <c r="AA538" t="s">
        <v>3039</v>
      </c>
      <c r="AB538" s="21">
        <v>9106029161</v>
      </c>
      <c r="AC538" s="19" t="str">
        <f>VLOOKUP($B538,Data!$A:$AK,34,0)</f>
        <v>9106029161-00017120</v>
      </c>
      <c r="AD538" s="19">
        <v>17120</v>
      </c>
      <c r="AE538" s="19" t="str">
        <f t="shared" si="16"/>
        <v>00017120</v>
      </c>
      <c r="AF538" s="19" t="str">
        <f>VLOOKUP(AC538,Data!$B:$AK,4,0)</f>
        <v>06/10/2025</v>
      </c>
      <c r="AG538" s="19" t="str">
        <f>VLOOKUP(AC538,Data!B:N,13,0)</f>
        <v>0104918404-023</v>
      </c>
      <c r="AH538" s="19" t="str">
        <f>IF(AG538="0104918404","WIN"&amp;L538,VLOOKUP(AG538,'mã win'!E:J,6,0))</f>
        <v>WIN-023</v>
      </c>
      <c r="AI538" s="19" t="str">
        <f>VLOOKUP(AG538,'mã win'!E:F,2,0)</f>
        <v>N</v>
      </c>
      <c r="AJ538" s="19" t="str">
        <f>VLOOKUP(Q538,'mã sp'!A:B,2,0)</f>
        <v>CGM300</v>
      </c>
      <c r="AK538" t="str">
        <f>VLOOKUP(AC538,Data!B:G,6,0)</f>
        <v>K25TTM</v>
      </c>
      <c r="AL538" t="str">
        <f t="shared" si="17"/>
        <v>2934 WM+ DNI 86 Võ Thị Sáu</v>
      </c>
    </row>
    <row r="539" spans="1:38" x14ac:dyDescent="0.25">
      <c r="A539">
        <v>16750</v>
      </c>
      <c r="B539" s="2">
        <v>9106029180</v>
      </c>
      <c r="C539" s="3">
        <v>45936</v>
      </c>
      <c r="D539" s="3">
        <v>45941</v>
      </c>
      <c r="E539" s="4">
        <v>45936.417596446801</v>
      </c>
      <c r="F539" s="2" t="s">
        <v>5322</v>
      </c>
      <c r="G539" s="3"/>
      <c r="H539" t="s">
        <v>3031</v>
      </c>
      <c r="I539" s="2" t="s">
        <v>3032</v>
      </c>
      <c r="J539" t="s">
        <v>3033</v>
      </c>
      <c r="K539" t="s">
        <v>3034</v>
      </c>
      <c r="L539" s="2" t="s">
        <v>4647</v>
      </c>
      <c r="M539" t="s">
        <v>4648</v>
      </c>
      <c r="N539" t="s">
        <v>4649</v>
      </c>
      <c r="O539">
        <v>10</v>
      </c>
      <c r="P539" s="2" t="s">
        <v>3050</v>
      </c>
      <c r="Q539" t="s">
        <v>3051</v>
      </c>
      <c r="R539" s="2" t="s">
        <v>3052</v>
      </c>
      <c r="S539" s="2" t="s">
        <v>3038</v>
      </c>
      <c r="T539">
        <v>45588</v>
      </c>
      <c r="U539">
        <v>1</v>
      </c>
      <c r="V539">
        <v>0</v>
      </c>
      <c r="W539" t="s">
        <v>4648</v>
      </c>
      <c r="X539" t="s">
        <v>4650</v>
      </c>
      <c r="Y539" s="3">
        <v>45936.417595370403</v>
      </c>
      <c r="AA539" t="s">
        <v>3039</v>
      </c>
      <c r="AB539" s="21">
        <v>9106029180</v>
      </c>
      <c r="AC539" s="19" t="str">
        <f>VLOOKUP($B539,Data!$A:$AK,34,0)</f>
        <v>9106029180-00158497</v>
      </c>
      <c r="AD539" s="19">
        <v>158497</v>
      </c>
      <c r="AE539" s="19" t="str">
        <f t="shared" si="16"/>
        <v>00158497</v>
      </c>
      <c r="AF539" s="19" t="str">
        <f>VLOOKUP(AC539,Data!$B:$AK,4,0)</f>
        <v>06/10/2025</v>
      </c>
      <c r="AG539" s="19" t="str">
        <f>VLOOKUP(AC539,Data!B:N,13,0)</f>
        <v>0104918404</v>
      </c>
      <c r="AH539" s="19" t="str">
        <f>IF(AG539="0104918404","WIN"&amp;L539,VLOOKUP(AG539,'mã win'!E:J,6,0))</f>
        <v>WIN5451</v>
      </c>
      <c r="AI539" s="19" t="str">
        <f>VLOOKUP(AG539,'mã win'!E:F,2,0)</f>
        <v>N</v>
      </c>
      <c r="AJ539" s="19" t="str">
        <f>VLOOKUP(Q539,'mã sp'!A:B,2,0)</f>
        <v>TH200</v>
      </c>
      <c r="AK539" t="str">
        <f>VLOOKUP(AC539,Data!B:G,6,0)</f>
        <v>K25TTM</v>
      </c>
      <c r="AL539" t="str">
        <f t="shared" si="17"/>
        <v>5451 WM+ HCM 152 Hoàng Hoa Thám</v>
      </c>
    </row>
    <row r="540" spans="1:38" x14ac:dyDescent="0.25">
      <c r="A540">
        <v>16751</v>
      </c>
      <c r="B540" s="2">
        <v>9106029225</v>
      </c>
      <c r="C540" s="3">
        <v>45936</v>
      </c>
      <c r="D540" s="3">
        <v>45947</v>
      </c>
      <c r="E540" s="4">
        <v>45936.4265626505</v>
      </c>
      <c r="F540" s="2" t="s">
        <v>5323</v>
      </c>
      <c r="G540" s="3"/>
      <c r="H540" t="s">
        <v>3031</v>
      </c>
      <c r="I540" s="2" t="s">
        <v>3032</v>
      </c>
      <c r="J540" t="s">
        <v>3033</v>
      </c>
      <c r="K540" t="s">
        <v>3034</v>
      </c>
      <c r="L540" s="2" t="s">
        <v>3418</v>
      </c>
      <c r="M540" t="s">
        <v>3419</v>
      </c>
      <c r="N540" t="s">
        <v>3420</v>
      </c>
      <c r="O540">
        <v>10</v>
      </c>
      <c r="P540" s="2" t="s">
        <v>3054</v>
      </c>
      <c r="Q540" t="s">
        <v>3055</v>
      </c>
      <c r="R540" s="2" t="s">
        <v>3056</v>
      </c>
      <c r="S540" s="2" t="s">
        <v>3038</v>
      </c>
      <c r="T540">
        <v>46000</v>
      </c>
      <c r="U540">
        <v>2</v>
      </c>
      <c r="V540">
        <v>0</v>
      </c>
      <c r="W540" t="s">
        <v>3421</v>
      </c>
      <c r="X540" t="s">
        <v>3422</v>
      </c>
      <c r="Y540" s="3">
        <v>45936.426563807901</v>
      </c>
      <c r="AA540" t="s">
        <v>3039</v>
      </c>
      <c r="AB540" s="21">
        <v>9106029225</v>
      </c>
      <c r="AC540" s="19" t="str">
        <f>VLOOKUP($B540,Data!$A:$AK,34,0)</f>
        <v>9106029225-00010119</v>
      </c>
      <c r="AD540" s="19">
        <v>10119</v>
      </c>
      <c r="AE540" s="19" t="str">
        <f t="shared" si="16"/>
        <v>00010119</v>
      </c>
      <c r="AF540" s="19" t="str">
        <f>VLOOKUP(AC540,Data!$B:$AK,4,0)</f>
        <v>07/10/2025</v>
      </c>
      <c r="AG540" s="19" t="str">
        <f>VLOOKUP(AC540,Data!B:N,13,0)</f>
        <v>0104918404-028</v>
      </c>
      <c r="AH540" s="19" t="str">
        <f>IF(AG540="0104918404","WIN"&amp;L540,VLOOKUP(AG540,'mã win'!E:J,6,0))</f>
        <v>WIN-028</v>
      </c>
      <c r="AI540" s="19" t="str">
        <f>VLOOKUP(AG540,'mã win'!E:F,2,0)</f>
        <v>N</v>
      </c>
      <c r="AJ540" s="19" t="str">
        <f>VLOOKUP(Q540,'mã sp'!A:B,2,0)</f>
        <v>MNH250</v>
      </c>
      <c r="AK540" t="str">
        <f>VLOOKUP(AC540,Data!B:G,6,0)</f>
        <v>K25TTM</v>
      </c>
      <c r="AL540" t="str">
        <f t="shared" si="17"/>
        <v>1642 WM VCP KHA Trần Phú</v>
      </c>
    </row>
    <row r="541" spans="1:38" x14ac:dyDescent="0.25">
      <c r="A541">
        <v>16752</v>
      </c>
      <c r="B541" s="2">
        <v>9106029225</v>
      </c>
      <c r="C541" s="3">
        <v>45936</v>
      </c>
      <c r="D541" s="3">
        <v>45947</v>
      </c>
      <c r="E541" s="4">
        <v>45936.4265626505</v>
      </c>
      <c r="F541" s="2" t="s">
        <v>5323</v>
      </c>
      <c r="G541" s="3"/>
      <c r="H541" t="s">
        <v>3031</v>
      </c>
      <c r="I541" s="2" t="s">
        <v>3032</v>
      </c>
      <c r="J541" t="s">
        <v>3033</v>
      </c>
      <c r="K541" t="s">
        <v>3034</v>
      </c>
      <c r="L541" s="2" t="s">
        <v>3418</v>
      </c>
      <c r="M541" t="s">
        <v>3419</v>
      </c>
      <c r="N541" t="s">
        <v>3420</v>
      </c>
      <c r="O541">
        <v>20</v>
      </c>
      <c r="P541" s="2" t="s">
        <v>3069</v>
      </c>
      <c r="Q541" t="s">
        <v>3070</v>
      </c>
      <c r="R541" s="2" t="s">
        <v>3071</v>
      </c>
      <c r="S541" s="2" t="s">
        <v>3038</v>
      </c>
      <c r="T541">
        <v>50400</v>
      </c>
      <c r="U541">
        <v>2</v>
      </c>
      <c r="V541">
        <v>0</v>
      </c>
      <c r="W541" t="s">
        <v>3421</v>
      </c>
      <c r="X541" t="s">
        <v>3422</v>
      </c>
      <c r="Y541" s="3">
        <v>45936.426563807901</v>
      </c>
      <c r="AA541" t="s">
        <v>3039</v>
      </c>
      <c r="AB541" s="21">
        <v>9106029225</v>
      </c>
      <c r="AC541" s="19" t="str">
        <f>VLOOKUP($B541,Data!$A:$AK,34,0)</f>
        <v>9106029225-00010119</v>
      </c>
      <c r="AD541" s="19">
        <v>10119</v>
      </c>
      <c r="AE541" s="19" t="str">
        <f t="shared" si="16"/>
        <v>00010119</v>
      </c>
      <c r="AF541" s="19" t="str">
        <f>VLOOKUP(AC541,Data!$B:$AK,4,0)</f>
        <v>07/10/2025</v>
      </c>
      <c r="AG541" s="19" t="str">
        <f>VLOOKUP(AC541,Data!B:N,13,0)</f>
        <v>0104918404-028</v>
      </c>
      <c r="AH541" s="19" t="str">
        <f>IF(AG541="0104918404","WIN"&amp;L541,VLOOKUP(AG541,'mã win'!E:J,6,0))</f>
        <v>WIN-028</v>
      </c>
      <c r="AI541" s="19" t="str">
        <f>VLOOKUP(AG541,'mã win'!E:F,2,0)</f>
        <v>N</v>
      </c>
      <c r="AJ541" s="19" t="str">
        <f>VLOOKUP(Q541,'mã sp'!A:B,2,0)</f>
        <v>GSG250</v>
      </c>
      <c r="AK541" t="str">
        <f>VLOOKUP(AC541,Data!B:G,6,0)</f>
        <v>K25TTM</v>
      </c>
      <c r="AL541" t="str">
        <f t="shared" si="17"/>
        <v>1642 WM VCP KHA Trần Phú</v>
      </c>
    </row>
    <row r="542" spans="1:38" x14ac:dyDescent="0.25">
      <c r="A542">
        <v>16753</v>
      </c>
      <c r="B542" s="2">
        <v>9106029297</v>
      </c>
      <c r="C542" s="3">
        <v>45936</v>
      </c>
      <c r="D542" s="3">
        <v>45941</v>
      </c>
      <c r="E542" s="4">
        <v>45936.428997650502</v>
      </c>
      <c r="F542" s="2" t="s">
        <v>5324</v>
      </c>
      <c r="G542" s="3"/>
      <c r="H542" t="s">
        <v>3031</v>
      </c>
      <c r="I542" s="2" t="s">
        <v>3032</v>
      </c>
      <c r="J542" t="s">
        <v>3033</v>
      </c>
      <c r="K542" t="s">
        <v>3034</v>
      </c>
      <c r="L542" s="2" t="s">
        <v>3161</v>
      </c>
      <c r="M542" t="s">
        <v>3162</v>
      </c>
      <c r="N542" t="s">
        <v>3163</v>
      </c>
      <c r="O542">
        <v>10</v>
      </c>
      <c r="P542" s="2" t="s">
        <v>3035</v>
      </c>
      <c r="Q542" t="s">
        <v>4834</v>
      </c>
      <c r="R542" s="2" t="s">
        <v>3037</v>
      </c>
      <c r="S542" s="2" t="s">
        <v>3038</v>
      </c>
      <c r="T542">
        <v>111058</v>
      </c>
      <c r="U542">
        <v>1</v>
      </c>
      <c r="V542">
        <v>0</v>
      </c>
      <c r="W542" t="s">
        <v>3162</v>
      </c>
      <c r="X542" t="s">
        <v>3164</v>
      </c>
      <c r="Y542" s="3">
        <v>45936.428996643503</v>
      </c>
      <c r="AA542" t="s">
        <v>3039</v>
      </c>
      <c r="AB542" s="21">
        <v>9106029297</v>
      </c>
      <c r="AC542" s="19" t="str">
        <f>VLOOKUP($B542,Data!$A:$AK,34,0)</f>
        <v>9106029297-00035066</v>
      </c>
      <c r="AD542" s="19">
        <v>35066</v>
      </c>
      <c r="AE542" s="19" t="str">
        <f t="shared" si="16"/>
        <v>00035066</v>
      </c>
      <c r="AF542" s="19" t="str">
        <f>VLOOKUP(AC542,Data!$B:$AK,4,0)</f>
        <v>06/10/2025</v>
      </c>
      <c r="AG542" s="19" t="str">
        <f>VLOOKUP(AC542,Data!B:N,13,0)</f>
        <v>0104918404-025</v>
      </c>
      <c r="AH542" s="19" t="str">
        <f>IF(AG542="0104918404","WIN"&amp;L542,VLOOKUP(AG542,'mã win'!E:J,6,0))</f>
        <v>WIN-025</v>
      </c>
      <c r="AI542" s="19" t="str">
        <f>VLOOKUP(AG542,'mã win'!E:F,2,0)</f>
        <v>B</v>
      </c>
      <c r="AJ542" s="19" t="str">
        <f>VLOOKUP(Q542,'mã sp'!A:B,2,0)</f>
        <v>GM500</v>
      </c>
      <c r="AK542" t="str">
        <f>VLOOKUP(AC542,Data!B:G,6,0)</f>
        <v>K25TTM</v>
      </c>
      <c r="AL542" t="str">
        <f t="shared" si="17"/>
        <v>4533 WM+ HPG 172 - 174 Trần Tất Văn</v>
      </c>
    </row>
    <row r="543" spans="1:38" x14ac:dyDescent="0.25">
      <c r="A543">
        <v>16754</v>
      </c>
      <c r="B543" s="2">
        <v>9106029297</v>
      </c>
      <c r="C543" s="3">
        <v>45936</v>
      </c>
      <c r="D543" s="3">
        <v>45941</v>
      </c>
      <c r="E543" s="4">
        <v>45936.428997650502</v>
      </c>
      <c r="F543" s="2" t="s">
        <v>5324</v>
      </c>
      <c r="G543" s="3"/>
      <c r="H543" t="s">
        <v>3031</v>
      </c>
      <c r="I543" s="2" t="s">
        <v>3032</v>
      </c>
      <c r="J543" t="s">
        <v>3033</v>
      </c>
      <c r="K543" t="s">
        <v>3034</v>
      </c>
      <c r="L543" s="2" t="s">
        <v>3161</v>
      </c>
      <c r="M543" t="s">
        <v>3162</v>
      </c>
      <c r="N543" t="s">
        <v>3163</v>
      </c>
      <c r="O543">
        <v>20</v>
      </c>
      <c r="P543" s="2" t="s">
        <v>3080</v>
      </c>
      <c r="Q543" t="s">
        <v>3081</v>
      </c>
      <c r="R543" s="2" t="s">
        <v>3082</v>
      </c>
      <c r="S543" s="2" t="s">
        <v>3038</v>
      </c>
      <c r="T543">
        <v>70950</v>
      </c>
      <c r="U543">
        <v>4</v>
      </c>
      <c r="V543">
        <v>0</v>
      </c>
      <c r="W543" t="s">
        <v>3162</v>
      </c>
      <c r="X543" t="s">
        <v>3164</v>
      </c>
      <c r="Y543" s="3">
        <v>45936.428996643503</v>
      </c>
      <c r="AA543" t="s">
        <v>3039</v>
      </c>
      <c r="AB543" s="21">
        <v>9106029297</v>
      </c>
      <c r="AC543" s="19" t="str">
        <f>VLOOKUP($B543,Data!$A:$AK,34,0)</f>
        <v>9106029297-00035066</v>
      </c>
      <c r="AD543" s="19">
        <v>35066</v>
      </c>
      <c r="AE543" s="19" t="str">
        <f t="shared" si="16"/>
        <v>00035066</v>
      </c>
      <c r="AF543" s="19" t="str">
        <f>VLOOKUP(AC543,Data!$B:$AK,4,0)</f>
        <v>06/10/2025</v>
      </c>
      <c r="AG543" s="19" t="str">
        <f>VLOOKUP(AC543,Data!B:N,13,0)</f>
        <v>0104918404-025</v>
      </c>
      <c r="AH543" s="19" t="str">
        <f>IF(AG543="0104918404","WIN"&amp;L543,VLOOKUP(AG543,'mã win'!E:J,6,0))</f>
        <v>WIN-025</v>
      </c>
      <c r="AI543" s="19" t="str">
        <f>VLOOKUP(AG543,'mã win'!E:F,2,0)</f>
        <v>B</v>
      </c>
      <c r="AJ543" s="19" t="str">
        <f>VLOOKUP(Q543,'mã sp'!A:B,2,0)</f>
        <v>CN300</v>
      </c>
      <c r="AK543" t="str">
        <f>VLOOKUP(AC543,Data!B:G,6,0)</f>
        <v>K25TTM</v>
      </c>
      <c r="AL543" t="str">
        <f t="shared" si="17"/>
        <v>4533 WM+ HPG 172 - 174 Trần Tất Văn</v>
      </c>
    </row>
    <row r="544" spans="1:38" x14ac:dyDescent="0.25">
      <c r="A544">
        <v>16755</v>
      </c>
      <c r="B544" s="2">
        <v>9106029297</v>
      </c>
      <c r="C544" s="3">
        <v>45936</v>
      </c>
      <c r="D544" s="3">
        <v>45941</v>
      </c>
      <c r="E544" s="4">
        <v>45936.428997650502</v>
      </c>
      <c r="F544" s="2" t="s">
        <v>5324</v>
      </c>
      <c r="G544" s="3"/>
      <c r="H544" t="s">
        <v>3031</v>
      </c>
      <c r="I544" s="2" t="s">
        <v>3032</v>
      </c>
      <c r="J544" t="s">
        <v>3033</v>
      </c>
      <c r="K544" t="s">
        <v>3034</v>
      </c>
      <c r="L544" s="2" t="s">
        <v>3161</v>
      </c>
      <c r="M544" t="s">
        <v>3162</v>
      </c>
      <c r="N544" t="s">
        <v>3163</v>
      </c>
      <c r="O544">
        <v>30</v>
      </c>
      <c r="P544" s="2" t="s">
        <v>3047</v>
      </c>
      <c r="Q544" t="s">
        <v>3048</v>
      </c>
      <c r="R544" s="2" t="s">
        <v>3049</v>
      </c>
      <c r="S544" s="2" t="s">
        <v>3038</v>
      </c>
      <c r="T544">
        <v>60885</v>
      </c>
      <c r="U544">
        <v>3</v>
      </c>
      <c r="V544">
        <v>0</v>
      </c>
      <c r="W544" t="s">
        <v>3162</v>
      </c>
      <c r="X544" t="s">
        <v>3164</v>
      </c>
      <c r="Y544" s="3">
        <v>45936.428996643503</v>
      </c>
      <c r="AA544" t="s">
        <v>3039</v>
      </c>
      <c r="AB544" s="21">
        <v>9106029297</v>
      </c>
      <c r="AC544" s="19" t="str">
        <f>VLOOKUP($B544,Data!$A:$AK,34,0)</f>
        <v>9106029297-00035066</v>
      </c>
      <c r="AD544" s="19">
        <v>35066</v>
      </c>
      <c r="AE544" s="19" t="str">
        <f t="shared" si="16"/>
        <v>00035066</v>
      </c>
      <c r="AF544" s="19" t="str">
        <f>VLOOKUP(AC544,Data!$B:$AK,4,0)</f>
        <v>06/10/2025</v>
      </c>
      <c r="AG544" s="19" t="str">
        <f>VLOOKUP(AC544,Data!B:N,13,0)</f>
        <v>0104918404-025</v>
      </c>
      <c r="AH544" s="19" t="str">
        <f>IF(AG544="0104918404","WIN"&amp;L544,VLOOKUP(AG544,'mã win'!E:J,6,0))</f>
        <v>WIN-025</v>
      </c>
      <c r="AI544" s="19" t="str">
        <f>VLOOKUP(AG544,'mã win'!E:F,2,0)</f>
        <v>B</v>
      </c>
      <c r="AJ544" s="19" t="str">
        <f>VLOOKUP(Q544,'mã sp'!A:B,2,0)</f>
        <v>CC300</v>
      </c>
      <c r="AK544" t="str">
        <f>VLOOKUP(AC544,Data!B:G,6,0)</f>
        <v>K25TTM</v>
      </c>
      <c r="AL544" t="str">
        <f t="shared" si="17"/>
        <v>4533 WM+ HPG 172 - 174 Trần Tất Văn</v>
      </c>
    </row>
    <row r="545" spans="1:38" x14ac:dyDescent="0.25">
      <c r="A545">
        <v>16756</v>
      </c>
      <c r="B545" s="2">
        <v>9106029297</v>
      </c>
      <c r="C545" s="3">
        <v>45936</v>
      </c>
      <c r="D545" s="3">
        <v>45941</v>
      </c>
      <c r="E545" s="4">
        <v>45936.428997650502</v>
      </c>
      <c r="F545" s="2" t="s">
        <v>5324</v>
      </c>
      <c r="G545" s="3"/>
      <c r="H545" t="s">
        <v>3031</v>
      </c>
      <c r="I545" s="2" t="s">
        <v>3032</v>
      </c>
      <c r="J545" t="s">
        <v>3033</v>
      </c>
      <c r="K545" t="s">
        <v>3034</v>
      </c>
      <c r="L545" s="2" t="s">
        <v>3161</v>
      </c>
      <c r="M545" t="s">
        <v>3162</v>
      </c>
      <c r="N545" t="s">
        <v>3163</v>
      </c>
      <c r="O545">
        <v>40</v>
      </c>
      <c r="P545" s="2" t="s">
        <v>3054</v>
      </c>
      <c r="Q545" t="s">
        <v>3055</v>
      </c>
      <c r="R545" s="2" t="s">
        <v>3056</v>
      </c>
      <c r="S545" s="2" t="s">
        <v>3038</v>
      </c>
      <c r="T545">
        <v>46000</v>
      </c>
      <c r="U545">
        <v>2</v>
      </c>
      <c r="V545">
        <v>0</v>
      </c>
      <c r="W545" t="s">
        <v>3162</v>
      </c>
      <c r="X545" t="s">
        <v>3164</v>
      </c>
      <c r="Y545" s="3">
        <v>45936.428996643503</v>
      </c>
      <c r="AA545" t="s">
        <v>3039</v>
      </c>
      <c r="AB545" s="21">
        <v>9106029297</v>
      </c>
      <c r="AC545" s="19" t="str">
        <f>VLOOKUP($B545,Data!$A:$AK,34,0)</f>
        <v>9106029297-00035066</v>
      </c>
      <c r="AD545" s="19">
        <v>35066</v>
      </c>
      <c r="AE545" s="19" t="str">
        <f t="shared" si="16"/>
        <v>00035066</v>
      </c>
      <c r="AF545" s="19" t="str">
        <f>VLOOKUP(AC545,Data!$B:$AK,4,0)</f>
        <v>06/10/2025</v>
      </c>
      <c r="AG545" s="19" t="str">
        <f>VLOOKUP(AC545,Data!B:N,13,0)</f>
        <v>0104918404-025</v>
      </c>
      <c r="AH545" s="19" t="str">
        <f>IF(AG545="0104918404","WIN"&amp;L545,VLOOKUP(AG545,'mã win'!E:J,6,0))</f>
        <v>WIN-025</v>
      </c>
      <c r="AI545" s="19" t="str">
        <f>VLOOKUP(AG545,'mã win'!E:F,2,0)</f>
        <v>B</v>
      </c>
      <c r="AJ545" s="19" t="str">
        <f>VLOOKUP(Q545,'mã sp'!A:B,2,0)</f>
        <v>MNH250</v>
      </c>
      <c r="AK545" t="str">
        <f>VLOOKUP(AC545,Data!B:G,6,0)</f>
        <v>K25TTM</v>
      </c>
      <c r="AL545" t="str">
        <f t="shared" si="17"/>
        <v>4533 WM+ HPG 172 - 174 Trần Tất Văn</v>
      </c>
    </row>
    <row r="546" spans="1:38" x14ac:dyDescent="0.25">
      <c r="A546">
        <v>16757</v>
      </c>
      <c r="B546" s="2">
        <v>9106029289</v>
      </c>
      <c r="C546" s="3">
        <v>45936</v>
      </c>
      <c r="D546" s="3">
        <v>45941</v>
      </c>
      <c r="E546" s="4">
        <v>45936.429831250003</v>
      </c>
      <c r="F546" s="2" t="s">
        <v>5325</v>
      </c>
      <c r="G546" s="3"/>
      <c r="H546" t="s">
        <v>3031</v>
      </c>
      <c r="I546" s="2" t="s">
        <v>3032</v>
      </c>
      <c r="J546" t="s">
        <v>3033</v>
      </c>
      <c r="K546" t="s">
        <v>3034</v>
      </c>
      <c r="L546" s="2" t="s">
        <v>3821</v>
      </c>
      <c r="M546" t="s">
        <v>3822</v>
      </c>
      <c r="N546" t="s">
        <v>3823</v>
      </c>
      <c r="O546">
        <v>10</v>
      </c>
      <c r="P546" s="2" t="s">
        <v>3035</v>
      </c>
      <c r="Q546" t="s">
        <v>4834</v>
      </c>
      <c r="R546" s="2" t="s">
        <v>3037</v>
      </c>
      <c r="S546" s="2" t="s">
        <v>3038</v>
      </c>
      <c r="T546">
        <v>111058</v>
      </c>
      <c r="U546">
        <v>1</v>
      </c>
      <c r="V546">
        <v>0</v>
      </c>
      <c r="W546" t="s">
        <v>3822</v>
      </c>
      <c r="Y546" s="3">
        <v>45936.429829895802</v>
      </c>
      <c r="AA546" t="s">
        <v>3039</v>
      </c>
      <c r="AB546" s="21">
        <v>9106029289</v>
      </c>
      <c r="AC546" s="19" t="str">
        <f>VLOOKUP($B546,Data!$A:$AK,34,0)</f>
        <v>9106029289-00014803</v>
      </c>
      <c r="AD546" s="19">
        <v>14803</v>
      </c>
      <c r="AE546" s="19" t="str">
        <f t="shared" si="16"/>
        <v>00014803</v>
      </c>
      <c r="AF546" s="19" t="str">
        <f>VLOOKUP(AC546,Data!$B:$AK,4,0)</f>
        <v>06/10/2025</v>
      </c>
      <c r="AG546" s="19" t="str">
        <f>VLOOKUP(AC546,Data!B:N,13,0)</f>
        <v>0104918404-006</v>
      </c>
      <c r="AH546" s="19" t="str">
        <f>IF(AG546="0104918404","WIN"&amp;L546,VLOOKUP(AG546,'mã win'!E:J,6,0))</f>
        <v>WIN-HDG-00-006</v>
      </c>
      <c r="AI546" s="19" t="str">
        <f>VLOOKUP(AG546,'mã win'!E:F,2,0)</f>
        <v>B</v>
      </c>
      <c r="AJ546" s="19" t="str">
        <f>VLOOKUP(Q546,'mã sp'!A:B,2,0)</f>
        <v>GM500</v>
      </c>
      <c r="AK546" t="str">
        <f>VLOOKUP(AC546,Data!B:G,6,0)</f>
        <v>K25TTM</v>
      </c>
      <c r="AL546" t="str">
        <f t="shared" si="17"/>
        <v>5996 WM+ HDG 27 Mạc Đĩnh Chi</v>
      </c>
    </row>
    <row r="547" spans="1:38" x14ac:dyDescent="0.25">
      <c r="A547">
        <v>16758</v>
      </c>
      <c r="B547" s="2">
        <v>9106029328</v>
      </c>
      <c r="C547" s="3">
        <v>45936</v>
      </c>
      <c r="D547" s="3">
        <v>45936</v>
      </c>
      <c r="E547" s="4">
        <v>45936.430904201399</v>
      </c>
      <c r="F547" s="2" t="s">
        <v>5326</v>
      </c>
      <c r="G547" s="3"/>
      <c r="H547" t="s">
        <v>3031</v>
      </c>
      <c r="I547" s="2" t="s">
        <v>3032</v>
      </c>
      <c r="J547" t="s">
        <v>3033</v>
      </c>
      <c r="K547" t="s">
        <v>3034</v>
      </c>
      <c r="L547" s="2" t="s">
        <v>3591</v>
      </c>
      <c r="M547" t="s">
        <v>3592</v>
      </c>
      <c r="N547" t="s">
        <v>3593</v>
      </c>
      <c r="O547">
        <v>10</v>
      </c>
      <c r="P547" s="2" t="s">
        <v>3047</v>
      </c>
      <c r="Q547" t="s">
        <v>3048</v>
      </c>
      <c r="R547" s="2" t="s">
        <v>3049</v>
      </c>
      <c r="S547" s="2" t="s">
        <v>3038</v>
      </c>
      <c r="T547">
        <v>60885</v>
      </c>
      <c r="U547">
        <v>1</v>
      </c>
      <c r="V547">
        <v>0</v>
      </c>
      <c r="W547" t="s">
        <v>3592</v>
      </c>
      <c r="Y547" s="3">
        <v>45936.4309027778</v>
      </c>
      <c r="AA547" t="s">
        <v>3039</v>
      </c>
      <c r="AB547" s="21">
        <v>9106029328</v>
      </c>
      <c r="AC547" s="19" t="str">
        <f>VLOOKUP($B547,Data!$A:$AK,34,0)</f>
        <v>9106029328-00009949</v>
      </c>
      <c r="AD547" s="19">
        <v>9949</v>
      </c>
      <c r="AE547" s="19" t="str">
        <f t="shared" si="16"/>
        <v>00009949</v>
      </c>
      <c r="AF547" s="19" t="str">
        <f>VLOOKUP(AC547,Data!$B:$AK,4,0)</f>
        <v>06/10/2025</v>
      </c>
      <c r="AG547" s="19" t="str">
        <f>VLOOKUP(AC547,Data!B:N,13,0)</f>
        <v>0104918404-042</v>
      </c>
      <c r="AH547" s="19" t="str">
        <f>IF(AG547="0104918404","WIN"&amp;L547,VLOOKUP(AG547,'mã win'!E:J,6,0))</f>
        <v>WIN-042</v>
      </c>
      <c r="AI547" s="19" t="str">
        <f>VLOOKUP(AG547,'mã win'!E:F,2,0)</f>
        <v>N</v>
      </c>
      <c r="AJ547" s="19" t="str">
        <f>VLOOKUP(Q547,'mã sp'!A:B,2,0)</f>
        <v>CC300</v>
      </c>
      <c r="AK547" t="str">
        <f>VLOOKUP(AC547,Data!B:G,6,0)</f>
        <v>K25TTM</v>
      </c>
      <c r="AL547" t="str">
        <f t="shared" si="17"/>
        <v>2AVQ WM+ QNI Thôn 6, Đức Chánh</v>
      </c>
    </row>
    <row r="548" spans="1:38" x14ac:dyDescent="0.25">
      <c r="A548">
        <v>16759</v>
      </c>
      <c r="B548" s="2">
        <v>9106029296</v>
      </c>
      <c r="C548" s="3">
        <v>45936</v>
      </c>
      <c r="D548" s="3">
        <v>45936</v>
      </c>
      <c r="E548" s="4">
        <v>45936.433339965297</v>
      </c>
      <c r="F548" s="2" t="s">
        <v>5327</v>
      </c>
      <c r="G548" s="3"/>
      <c r="H548" t="s">
        <v>3031</v>
      </c>
      <c r="I548" s="2" t="s">
        <v>3032</v>
      </c>
      <c r="J548" t="s">
        <v>3033</v>
      </c>
      <c r="K548" t="s">
        <v>3034</v>
      </c>
      <c r="L548" s="2" t="s">
        <v>3224</v>
      </c>
      <c r="M548" t="s">
        <v>3225</v>
      </c>
      <c r="N548" t="s">
        <v>3226</v>
      </c>
      <c r="O548">
        <v>10</v>
      </c>
      <c r="P548" s="2" t="s">
        <v>3047</v>
      </c>
      <c r="Q548" t="s">
        <v>3048</v>
      </c>
      <c r="R548" s="2" t="s">
        <v>3049</v>
      </c>
      <c r="S548" s="2" t="s">
        <v>3038</v>
      </c>
      <c r="T548">
        <v>60885</v>
      </c>
      <c r="U548">
        <v>3</v>
      </c>
      <c r="V548">
        <v>0</v>
      </c>
      <c r="W548" t="s">
        <v>3225</v>
      </c>
      <c r="X548" t="s">
        <v>3227</v>
      </c>
      <c r="Y548" s="3">
        <v>45936.433339004601</v>
      </c>
      <c r="AA548" t="s">
        <v>3039</v>
      </c>
      <c r="AB548" s="21">
        <v>9106029296</v>
      </c>
      <c r="AC548" s="19" t="str">
        <f>VLOOKUP($B548,Data!$A:$AK,34,0)</f>
        <v>9106029296-00047018</v>
      </c>
      <c r="AD548" s="19">
        <v>47018</v>
      </c>
      <c r="AE548" s="19" t="str">
        <f t="shared" si="16"/>
        <v>00047018</v>
      </c>
      <c r="AF548" s="19" t="str">
        <f>VLOOKUP(AC548,Data!$B:$AK,4,0)</f>
        <v>06/10/2025</v>
      </c>
      <c r="AG548" s="19" t="str">
        <f>VLOOKUP(AC548,Data!B:N,13,0)</f>
        <v>0104918404-007</v>
      </c>
      <c r="AH548" s="19" t="str">
        <f>IF(AG548="0104918404","WIN"&amp;L548,VLOOKUP(AG548,'mã win'!E:J,6,0))</f>
        <v>WIN-QNH-00-007</v>
      </c>
      <c r="AI548" s="19" t="str">
        <f>VLOOKUP(AG548,'mã win'!E:F,2,0)</f>
        <v>B</v>
      </c>
      <c r="AJ548" s="19" t="str">
        <f>VLOOKUP(Q548,'mã sp'!A:B,2,0)</f>
        <v>CC300</v>
      </c>
      <c r="AK548" t="str">
        <f>VLOOKUP(AC548,Data!B:G,6,0)</f>
        <v>K25TTM</v>
      </c>
      <c r="AL548" t="str">
        <f t="shared" si="17"/>
        <v>4519 WM+ QNH Tổ 69B Khu 6 Cao Xanh</v>
      </c>
    </row>
    <row r="549" spans="1:38" x14ac:dyDescent="0.25">
      <c r="A549">
        <v>16760</v>
      </c>
      <c r="B549" s="2">
        <v>9106029310</v>
      </c>
      <c r="C549" s="3">
        <v>45936</v>
      </c>
      <c r="D549" s="3">
        <v>45936</v>
      </c>
      <c r="E549" s="4">
        <v>45936.433584872699</v>
      </c>
      <c r="F549" s="2" t="s">
        <v>5328</v>
      </c>
      <c r="G549" s="3"/>
      <c r="H549" t="s">
        <v>3031</v>
      </c>
      <c r="I549" s="2" t="s">
        <v>3032</v>
      </c>
      <c r="J549" t="s">
        <v>3033</v>
      </c>
      <c r="K549" t="s">
        <v>3034</v>
      </c>
      <c r="L549" s="2" t="s">
        <v>5329</v>
      </c>
      <c r="M549" t="s">
        <v>5330</v>
      </c>
      <c r="N549" t="s">
        <v>5331</v>
      </c>
      <c r="O549">
        <v>10</v>
      </c>
      <c r="P549" s="2" t="s">
        <v>3043</v>
      </c>
      <c r="Q549" t="s">
        <v>3044</v>
      </c>
      <c r="R549" s="2" t="s">
        <v>3045</v>
      </c>
      <c r="S549" s="2" t="s">
        <v>3038</v>
      </c>
      <c r="T549">
        <v>41150</v>
      </c>
      <c r="U549">
        <v>3</v>
      </c>
      <c r="V549">
        <v>0</v>
      </c>
      <c r="W549" t="s">
        <v>5330</v>
      </c>
      <c r="Y549" s="3">
        <v>45936.433583449099</v>
      </c>
      <c r="Z549" t="s">
        <v>5332</v>
      </c>
      <c r="AA549" t="s">
        <v>3039</v>
      </c>
      <c r="AB549" s="21">
        <v>9106029310</v>
      </c>
      <c r="AC549" s="19" t="str">
        <f>VLOOKUP($B549,Data!$A:$AK,34,0)</f>
        <v>9106029310-00035067</v>
      </c>
      <c r="AD549" s="19">
        <v>35067</v>
      </c>
      <c r="AE549" s="19" t="str">
        <f t="shared" si="16"/>
        <v>00035067</v>
      </c>
      <c r="AF549" s="19" t="str">
        <f>VLOOKUP(AC549,Data!$B:$AK,4,0)</f>
        <v>06/10/2025</v>
      </c>
      <c r="AG549" s="19" t="str">
        <f>VLOOKUP(AC549,Data!B:N,13,0)</f>
        <v>0104918404-025</v>
      </c>
      <c r="AH549" s="19" t="str">
        <f>IF(AG549="0104918404","WIN"&amp;L549,VLOOKUP(AG549,'mã win'!E:J,6,0))</f>
        <v>WIN-025</v>
      </c>
      <c r="AI549" s="19" t="str">
        <f>VLOOKUP(AG549,'mã win'!E:F,2,0)</f>
        <v>B</v>
      </c>
      <c r="AJ549" s="19" t="str">
        <f>VLOOKUP(Q549,'mã sp'!A:B,2,0)</f>
        <v>GTLX250G</v>
      </c>
      <c r="AK549" t="str">
        <f>VLOOKUP(AC549,Data!B:G,6,0)</f>
        <v>K25TTM</v>
      </c>
      <c r="AL549" t="str">
        <f t="shared" si="17"/>
        <v>6022 WM+ HPG Tiến Lập, An Lão</v>
      </c>
    </row>
    <row r="550" spans="1:38" x14ac:dyDescent="0.25">
      <c r="A550">
        <v>16761</v>
      </c>
      <c r="B550" s="2">
        <v>9106029350</v>
      </c>
      <c r="C550" s="3">
        <v>45936</v>
      </c>
      <c r="D550" s="3">
        <v>45936</v>
      </c>
      <c r="E550" s="4">
        <v>45936.434511145802</v>
      </c>
      <c r="F550" s="2" t="s">
        <v>5333</v>
      </c>
      <c r="G550" s="3"/>
      <c r="H550" t="s">
        <v>3031</v>
      </c>
      <c r="I550" s="2" t="s">
        <v>3032</v>
      </c>
      <c r="J550" t="s">
        <v>3033</v>
      </c>
      <c r="K550" t="s">
        <v>3034</v>
      </c>
      <c r="L550" s="2" t="s">
        <v>4028</v>
      </c>
      <c r="M550" t="s">
        <v>4029</v>
      </c>
      <c r="N550" t="s">
        <v>4030</v>
      </c>
      <c r="O550">
        <v>10</v>
      </c>
      <c r="P550" s="2" t="s">
        <v>3054</v>
      </c>
      <c r="Q550" t="s">
        <v>3055</v>
      </c>
      <c r="R550" s="2" t="s">
        <v>3056</v>
      </c>
      <c r="S550" s="2" t="s">
        <v>3038</v>
      </c>
      <c r="T550">
        <v>46000</v>
      </c>
      <c r="U550">
        <v>1</v>
      </c>
      <c r="V550">
        <v>0</v>
      </c>
      <c r="W550" t="s">
        <v>4029</v>
      </c>
      <c r="X550" t="s">
        <v>3046</v>
      </c>
      <c r="Y550" s="3">
        <v>45936.434509756902</v>
      </c>
      <c r="AA550" t="s">
        <v>3039</v>
      </c>
      <c r="AB550" s="21">
        <v>9106029350</v>
      </c>
      <c r="AC550" s="19" t="str">
        <f>VLOOKUP($B550,Data!$A:$AK,34,0)</f>
        <v>9106029350-00017123</v>
      </c>
      <c r="AD550" s="19">
        <v>17123</v>
      </c>
      <c r="AE550" s="19" t="str">
        <f t="shared" si="16"/>
        <v>00017123</v>
      </c>
      <c r="AF550" s="19" t="str">
        <f>VLOOKUP(AC550,Data!$B:$AK,4,0)</f>
        <v>06/10/2025</v>
      </c>
      <c r="AG550" s="19" t="str">
        <f>VLOOKUP(AC550,Data!B:N,13,0)</f>
        <v>0104918404-023</v>
      </c>
      <c r="AH550" s="19" t="str">
        <f>IF(AG550="0104918404","WIN"&amp;L550,VLOOKUP(AG550,'mã win'!E:J,6,0))</f>
        <v>WIN-023</v>
      </c>
      <c r="AI550" s="19" t="str">
        <f>VLOOKUP(AG550,'mã win'!E:F,2,0)</f>
        <v>N</v>
      </c>
      <c r="AJ550" s="19" t="str">
        <f>VLOOKUP(Q550,'mã sp'!A:B,2,0)</f>
        <v>MNH250</v>
      </c>
      <c r="AK550" t="str">
        <f>VLOOKUP(AC550,Data!B:G,6,0)</f>
        <v>K25TTM</v>
      </c>
      <c r="AL550" t="str">
        <f t="shared" si="17"/>
        <v>5140 WM+ DNI 175-177 đường N16</v>
      </c>
    </row>
    <row r="551" spans="1:38" x14ac:dyDescent="0.25">
      <c r="A551">
        <v>16762</v>
      </c>
      <c r="B551" s="2">
        <v>9106029350</v>
      </c>
      <c r="C551" s="3">
        <v>45936</v>
      </c>
      <c r="D551" s="3">
        <v>45936</v>
      </c>
      <c r="E551" s="4">
        <v>45936.434511145802</v>
      </c>
      <c r="F551" s="2" t="s">
        <v>5333</v>
      </c>
      <c r="G551" s="3"/>
      <c r="H551" t="s">
        <v>3031</v>
      </c>
      <c r="I551" s="2" t="s">
        <v>3032</v>
      </c>
      <c r="J551" t="s">
        <v>3033</v>
      </c>
      <c r="K551" t="s">
        <v>3034</v>
      </c>
      <c r="L551" s="2" t="s">
        <v>4028</v>
      </c>
      <c r="M551" t="s">
        <v>4029</v>
      </c>
      <c r="N551" t="s">
        <v>4030</v>
      </c>
      <c r="O551">
        <v>20</v>
      </c>
      <c r="P551" s="2" t="s">
        <v>3072</v>
      </c>
      <c r="Q551" t="s">
        <v>3073</v>
      </c>
      <c r="R551" s="2" t="s">
        <v>3074</v>
      </c>
      <c r="S551" s="2" t="s">
        <v>3038</v>
      </c>
      <c r="T551">
        <v>49500</v>
      </c>
      <c r="U551">
        <v>1</v>
      </c>
      <c r="V551">
        <v>0</v>
      </c>
      <c r="W551" t="s">
        <v>4029</v>
      </c>
      <c r="X551" t="s">
        <v>3046</v>
      </c>
      <c r="Y551" s="3">
        <v>45936.434509756902</v>
      </c>
      <c r="AA551" t="s">
        <v>3039</v>
      </c>
      <c r="AB551" s="21">
        <v>9106029350</v>
      </c>
      <c r="AC551" s="19" t="str">
        <f>VLOOKUP($B551,Data!$A:$AK,34,0)</f>
        <v>9106029350-00017123</v>
      </c>
      <c r="AD551" s="19">
        <v>17123</v>
      </c>
      <c r="AE551" s="19" t="str">
        <f t="shared" si="16"/>
        <v>00017123</v>
      </c>
      <c r="AF551" s="19" t="str">
        <f>VLOOKUP(AC551,Data!$B:$AK,4,0)</f>
        <v>06/10/2025</v>
      </c>
      <c r="AG551" s="19" t="str">
        <f>VLOOKUP(AC551,Data!B:N,13,0)</f>
        <v>0104918404-023</v>
      </c>
      <c r="AH551" s="19" t="str">
        <f>IF(AG551="0104918404","WIN"&amp;L551,VLOOKUP(AG551,'mã win'!E:J,6,0))</f>
        <v>WIN-023</v>
      </c>
      <c r="AI551" s="19" t="str">
        <f>VLOOKUP(AG551,'mã win'!E:F,2,0)</f>
        <v>N</v>
      </c>
      <c r="AJ551" s="19" t="str">
        <f>VLOOKUP(Q551,'mã sp'!A:B,2,0)</f>
        <v>GL250</v>
      </c>
      <c r="AK551" t="str">
        <f>VLOOKUP(AC551,Data!B:G,6,0)</f>
        <v>K25TTM</v>
      </c>
      <c r="AL551" t="str">
        <f t="shared" si="17"/>
        <v>5140 WM+ DNI 175-177 đường N16</v>
      </c>
    </row>
    <row r="552" spans="1:38" x14ac:dyDescent="0.25">
      <c r="A552">
        <v>16763</v>
      </c>
      <c r="B552" s="2">
        <v>9106029323</v>
      </c>
      <c r="C552" s="3">
        <v>45936</v>
      </c>
      <c r="D552" s="3">
        <v>45936</v>
      </c>
      <c r="E552" s="4">
        <v>45936.435339895797</v>
      </c>
      <c r="F552" s="2" t="s">
        <v>5334</v>
      </c>
      <c r="G552" s="3"/>
      <c r="H552" t="s">
        <v>3031</v>
      </c>
      <c r="I552" s="2" t="s">
        <v>3032</v>
      </c>
      <c r="J552" t="s">
        <v>3033</v>
      </c>
      <c r="K552" t="s">
        <v>3034</v>
      </c>
      <c r="L552" s="2" t="s">
        <v>3561</v>
      </c>
      <c r="M552" t="s">
        <v>3562</v>
      </c>
      <c r="N552" t="s">
        <v>3563</v>
      </c>
      <c r="O552">
        <v>10</v>
      </c>
      <c r="P552" s="2" t="s">
        <v>3083</v>
      </c>
      <c r="Q552" t="s">
        <v>3084</v>
      </c>
      <c r="R552" s="2" t="s">
        <v>3085</v>
      </c>
      <c r="S552" s="2" t="s">
        <v>3038</v>
      </c>
      <c r="T552">
        <v>111606</v>
      </c>
      <c r="U552">
        <v>2</v>
      </c>
      <c r="V552">
        <v>0</v>
      </c>
      <c r="W552" t="s">
        <v>3562</v>
      </c>
      <c r="X552" t="s">
        <v>3564</v>
      </c>
      <c r="Y552" s="3">
        <v>45936.435338923598</v>
      </c>
      <c r="AA552" t="s">
        <v>3039</v>
      </c>
      <c r="AB552" s="21">
        <v>9106029323</v>
      </c>
      <c r="AC552" s="19" t="str">
        <f>VLOOKUP($B552,Data!$A:$AK,34,0)</f>
        <v>9106029323-00080090</v>
      </c>
      <c r="AD552" s="19">
        <v>80090</v>
      </c>
      <c r="AE552" s="19" t="str">
        <f t="shared" si="16"/>
        <v>00080090</v>
      </c>
      <c r="AF552" s="19" t="str">
        <f>VLOOKUP(AC552,Data!$B:$AK,4,0)</f>
        <v>06/10/2025</v>
      </c>
      <c r="AG552" s="19" t="str">
        <f>VLOOKUP(AC552,Data!B:N,13,0)</f>
        <v>0104918404-009</v>
      </c>
      <c r="AH552" s="19" t="str">
        <f>IF(AG552="0104918404","WIN"&amp;L552,VLOOKUP(AG552,'mã win'!E:J,6,0))</f>
        <v>WIN-DNG-01-009</v>
      </c>
      <c r="AI552" s="19" t="str">
        <f>VLOOKUP(AG552,'mã win'!E:F,2,0)</f>
        <v>N</v>
      </c>
      <c r="AJ552" s="19" t="str">
        <f>VLOOKUP(Q552,'mã sp'!A:B,2,0)</f>
        <v>GXD500</v>
      </c>
      <c r="AK552" t="str">
        <f>VLOOKUP(AC552,Data!B:G,6,0)</f>
        <v>K25TTM</v>
      </c>
      <c r="AL552" t="str">
        <f t="shared" si="17"/>
        <v>4527 WM+ DNG 89 Đồng Kè</v>
      </c>
    </row>
    <row r="553" spans="1:38" x14ac:dyDescent="0.25">
      <c r="A553">
        <v>16764</v>
      </c>
      <c r="B553" s="2">
        <v>9106029323</v>
      </c>
      <c r="C553" s="3">
        <v>45936</v>
      </c>
      <c r="D553" s="3">
        <v>45936</v>
      </c>
      <c r="E553" s="4">
        <v>45936.435339895797</v>
      </c>
      <c r="F553" s="2" t="s">
        <v>5334</v>
      </c>
      <c r="G553" s="3"/>
      <c r="H553" t="s">
        <v>3031</v>
      </c>
      <c r="I553" s="2" t="s">
        <v>3032</v>
      </c>
      <c r="J553" t="s">
        <v>3033</v>
      </c>
      <c r="K553" t="s">
        <v>3034</v>
      </c>
      <c r="L553" s="2" t="s">
        <v>3561</v>
      </c>
      <c r="M553" t="s">
        <v>3562</v>
      </c>
      <c r="N553" t="s">
        <v>3563</v>
      </c>
      <c r="O553">
        <v>20</v>
      </c>
      <c r="P553" s="2" t="s">
        <v>3043</v>
      </c>
      <c r="Q553" t="s">
        <v>3044</v>
      </c>
      <c r="R553" s="2" t="s">
        <v>3045</v>
      </c>
      <c r="S553" s="2" t="s">
        <v>3038</v>
      </c>
      <c r="T553">
        <v>41150</v>
      </c>
      <c r="U553">
        <v>1</v>
      </c>
      <c r="V553">
        <v>0</v>
      </c>
      <c r="W553" t="s">
        <v>3562</v>
      </c>
      <c r="X553" t="s">
        <v>3564</v>
      </c>
      <c r="Y553" s="3">
        <v>45936.435338923598</v>
      </c>
      <c r="AA553" t="s">
        <v>3039</v>
      </c>
      <c r="AB553" s="21">
        <v>9106029323</v>
      </c>
      <c r="AC553" s="19" t="str">
        <f>VLOOKUP($B553,Data!$A:$AK,34,0)</f>
        <v>9106029323-00080090</v>
      </c>
      <c r="AD553" s="19">
        <v>80090</v>
      </c>
      <c r="AE553" s="19" t="str">
        <f t="shared" si="16"/>
        <v>00080090</v>
      </c>
      <c r="AF553" s="19" t="str">
        <f>VLOOKUP(AC553,Data!$B:$AK,4,0)</f>
        <v>06/10/2025</v>
      </c>
      <c r="AG553" s="19" t="str">
        <f>VLOOKUP(AC553,Data!B:N,13,0)</f>
        <v>0104918404-009</v>
      </c>
      <c r="AH553" s="19" t="str">
        <f>IF(AG553="0104918404","WIN"&amp;L553,VLOOKUP(AG553,'mã win'!E:J,6,0))</f>
        <v>WIN-DNG-01-009</v>
      </c>
      <c r="AI553" s="19" t="str">
        <f>VLOOKUP(AG553,'mã win'!E:F,2,0)</f>
        <v>N</v>
      </c>
      <c r="AJ553" s="19" t="str">
        <f>VLOOKUP(Q553,'mã sp'!A:B,2,0)</f>
        <v>GTLX250G</v>
      </c>
      <c r="AK553" t="str">
        <f>VLOOKUP(AC553,Data!B:G,6,0)</f>
        <v>K25TTM</v>
      </c>
      <c r="AL553" t="str">
        <f t="shared" si="17"/>
        <v>4527 WM+ DNG 89 Đồng Kè</v>
      </c>
    </row>
    <row r="554" spans="1:38" x14ac:dyDescent="0.25">
      <c r="A554">
        <v>16765</v>
      </c>
      <c r="B554" s="2">
        <v>9106029323</v>
      </c>
      <c r="C554" s="3">
        <v>45936</v>
      </c>
      <c r="D554" s="3">
        <v>45936</v>
      </c>
      <c r="E554" s="4">
        <v>45936.435339895797</v>
      </c>
      <c r="F554" s="2" t="s">
        <v>5334</v>
      </c>
      <c r="G554" s="3"/>
      <c r="H554" t="s">
        <v>3031</v>
      </c>
      <c r="I554" s="2" t="s">
        <v>3032</v>
      </c>
      <c r="J554" t="s">
        <v>3033</v>
      </c>
      <c r="K554" t="s">
        <v>3034</v>
      </c>
      <c r="L554" s="2" t="s">
        <v>3561</v>
      </c>
      <c r="M554" t="s">
        <v>3562</v>
      </c>
      <c r="N554" t="s">
        <v>3563</v>
      </c>
      <c r="O554">
        <v>30</v>
      </c>
      <c r="P554" s="2" t="s">
        <v>3035</v>
      </c>
      <c r="Q554" t="s">
        <v>4834</v>
      </c>
      <c r="R554" s="2" t="s">
        <v>3037</v>
      </c>
      <c r="S554" s="2" t="s">
        <v>3038</v>
      </c>
      <c r="T554">
        <v>111058</v>
      </c>
      <c r="U554">
        <v>1</v>
      </c>
      <c r="V554">
        <v>0</v>
      </c>
      <c r="W554" t="s">
        <v>3562</v>
      </c>
      <c r="X554" t="s">
        <v>3564</v>
      </c>
      <c r="Y554" s="3">
        <v>45936.435338923598</v>
      </c>
      <c r="AA554" t="s">
        <v>3039</v>
      </c>
      <c r="AB554" s="21">
        <v>9106029323</v>
      </c>
      <c r="AC554" s="19" t="str">
        <f>VLOOKUP($B554,Data!$A:$AK,34,0)</f>
        <v>9106029323-00080090</v>
      </c>
      <c r="AD554" s="19">
        <v>80090</v>
      </c>
      <c r="AE554" s="19" t="str">
        <f t="shared" si="16"/>
        <v>00080090</v>
      </c>
      <c r="AF554" s="19" t="str">
        <f>VLOOKUP(AC554,Data!$B:$AK,4,0)</f>
        <v>06/10/2025</v>
      </c>
      <c r="AG554" s="19" t="str">
        <f>VLOOKUP(AC554,Data!B:N,13,0)</f>
        <v>0104918404-009</v>
      </c>
      <c r="AH554" s="19" t="str">
        <f>IF(AG554="0104918404","WIN"&amp;L554,VLOOKUP(AG554,'mã win'!E:J,6,0))</f>
        <v>WIN-DNG-01-009</v>
      </c>
      <c r="AI554" s="19" t="str">
        <f>VLOOKUP(AG554,'mã win'!E:F,2,0)</f>
        <v>N</v>
      </c>
      <c r="AJ554" s="19" t="str">
        <f>VLOOKUP(Q554,'mã sp'!A:B,2,0)</f>
        <v>GM500</v>
      </c>
      <c r="AK554" t="str">
        <f>VLOOKUP(AC554,Data!B:G,6,0)</f>
        <v>K25TTM</v>
      </c>
      <c r="AL554" t="str">
        <f t="shared" si="17"/>
        <v>4527 WM+ DNG 89 Đồng Kè</v>
      </c>
    </row>
    <row r="555" spans="1:38" x14ac:dyDescent="0.25">
      <c r="A555">
        <v>16766</v>
      </c>
      <c r="B555" s="2">
        <v>9106029407</v>
      </c>
      <c r="C555" s="3">
        <v>45936</v>
      </c>
      <c r="D555" s="3">
        <v>45941</v>
      </c>
      <c r="E555" s="4">
        <v>45936.440851620398</v>
      </c>
      <c r="F555" s="2" t="s">
        <v>5335</v>
      </c>
      <c r="G555" s="3"/>
      <c r="H555" t="s">
        <v>3031</v>
      </c>
      <c r="I555" s="2" t="s">
        <v>3032</v>
      </c>
      <c r="J555" t="s">
        <v>3033</v>
      </c>
      <c r="K555" t="s">
        <v>3034</v>
      </c>
      <c r="L555" s="2" t="s">
        <v>3810</v>
      </c>
      <c r="M555" t="s">
        <v>3811</v>
      </c>
      <c r="N555" t="s">
        <v>3812</v>
      </c>
      <c r="O555">
        <v>10</v>
      </c>
      <c r="P555" s="2" t="s">
        <v>3035</v>
      </c>
      <c r="Q555" t="s">
        <v>4834</v>
      </c>
      <c r="R555" s="2" t="s">
        <v>3037</v>
      </c>
      <c r="S555" s="2" t="s">
        <v>3038</v>
      </c>
      <c r="T555">
        <v>111058</v>
      </c>
      <c r="U555">
        <v>1</v>
      </c>
      <c r="V555">
        <v>0</v>
      </c>
      <c r="W555" t="s">
        <v>3813</v>
      </c>
      <c r="Y555" s="3">
        <v>45936.440850231498</v>
      </c>
      <c r="AA555" t="s">
        <v>3039</v>
      </c>
      <c r="AB555" s="21">
        <v>9106029407</v>
      </c>
      <c r="AC555" s="19" t="str">
        <f>VLOOKUP($B555,Data!$A:$AK,34,0)</f>
        <v>9106029407-00477331</v>
      </c>
      <c r="AD555" s="19">
        <v>477331</v>
      </c>
      <c r="AE555" s="19" t="str">
        <f t="shared" si="16"/>
        <v>00477331</v>
      </c>
      <c r="AF555" s="19" t="str">
        <f>VLOOKUP(AC555,Data!$B:$AK,4,0)</f>
        <v>06/10/2025</v>
      </c>
      <c r="AG555" s="19" t="str">
        <f>VLOOKUP(AC555,Data!B:N,13,0)</f>
        <v>0104918404-002</v>
      </c>
      <c r="AH555" s="19" t="str">
        <f>IF(AG555="0104918404","WIN"&amp;L555,VLOOKUP(AG555,'mã win'!E:J,6,0))</f>
        <v>WIN-HNI-00-002</v>
      </c>
      <c r="AI555" s="19" t="str">
        <f>VLOOKUP(AG555,'mã win'!E:F,2,0)</f>
        <v>B</v>
      </c>
      <c r="AJ555" s="19" t="str">
        <f>VLOOKUP(Q555,'mã sp'!A:B,2,0)</f>
        <v>GM500</v>
      </c>
      <c r="AK555" t="str">
        <f>VLOOKUP(AC555,Data!B:G,6,0)</f>
        <v>K25TTM</v>
      </c>
      <c r="AL555" t="str">
        <f t="shared" si="17"/>
        <v>2AWF WM+ HNI Đại Đồng Độ Lân, Tuyết Nghĩ</v>
      </c>
    </row>
    <row r="556" spans="1:38" x14ac:dyDescent="0.25">
      <c r="A556">
        <v>16767</v>
      </c>
      <c r="B556" s="2">
        <v>9106029474</v>
      </c>
      <c r="C556" s="3">
        <v>45936</v>
      </c>
      <c r="D556" s="3">
        <v>45936</v>
      </c>
      <c r="E556" s="4">
        <v>45936.4500176273</v>
      </c>
      <c r="F556" s="2" t="s">
        <v>5336</v>
      </c>
      <c r="G556" s="3"/>
      <c r="H556" t="s">
        <v>3031</v>
      </c>
      <c r="I556" s="2" t="s">
        <v>3032</v>
      </c>
      <c r="J556" t="s">
        <v>3033</v>
      </c>
      <c r="K556" t="s">
        <v>3034</v>
      </c>
      <c r="L556" s="2" t="s">
        <v>4530</v>
      </c>
      <c r="M556" t="s">
        <v>4531</v>
      </c>
      <c r="N556" t="s">
        <v>4532</v>
      </c>
      <c r="O556">
        <v>10</v>
      </c>
      <c r="P556" s="2" t="s">
        <v>3080</v>
      </c>
      <c r="Q556" t="s">
        <v>3081</v>
      </c>
      <c r="R556" s="2" t="s">
        <v>3082</v>
      </c>
      <c r="S556" s="2" t="s">
        <v>3038</v>
      </c>
      <c r="T556">
        <v>70950</v>
      </c>
      <c r="U556">
        <v>2</v>
      </c>
      <c r="V556">
        <v>0</v>
      </c>
      <c r="W556" t="s">
        <v>4533</v>
      </c>
      <c r="Y556" s="3">
        <v>45936.450016550902</v>
      </c>
      <c r="AA556" t="s">
        <v>3039</v>
      </c>
      <c r="AB556" s="21">
        <v>9106029474</v>
      </c>
      <c r="AC556" s="19" t="str">
        <f>VLOOKUP($B556,Data!$A:$AK,34,0)</f>
        <v>9106029474-00017124</v>
      </c>
      <c r="AD556" s="19">
        <v>17124</v>
      </c>
      <c r="AE556" s="19" t="str">
        <f t="shared" si="16"/>
        <v>00017124</v>
      </c>
      <c r="AF556" s="19" t="str">
        <f>VLOOKUP(AC556,Data!$B:$AK,4,0)</f>
        <v>06/10/2025</v>
      </c>
      <c r="AG556" s="19" t="str">
        <f>VLOOKUP(AC556,Data!B:N,13,0)</f>
        <v>0104918404-023</v>
      </c>
      <c r="AH556" s="19" t="str">
        <f>IF(AG556="0104918404","WIN"&amp;L556,VLOOKUP(AG556,'mã win'!E:J,6,0))</f>
        <v>WIN-023</v>
      </c>
      <c r="AI556" s="19" t="str">
        <f>VLOOKUP(AG556,'mã win'!E:F,2,0)</f>
        <v>N</v>
      </c>
      <c r="AJ556" s="19" t="str">
        <f>VLOOKUP(Q556,'mã sp'!A:B,2,0)</f>
        <v>CN300</v>
      </c>
      <c r="AK556" t="str">
        <f>VLOOKUP(AC556,Data!B:G,6,0)</f>
        <v>K25TTM</v>
      </c>
      <c r="AL556" t="str">
        <f t="shared" si="17"/>
        <v>6845 WM+ DNI LK230-LK231 Đường Nguyễn Vă</v>
      </c>
    </row>
    <row r="557" spans="1:38" x14ac:dyDescent="0.25">
      <c r="A557">
        <v>16768</v>
      </c>
      <c r="B557" s="2">
        <v>9106029474</v>
      </c>
      <c r="C557" s="3">
        <v>45936</v>
      </c>
      <c r="D557" s="3">
        <v>45936</v>
      </c>
      <c r="E557" s="4">
        <v>45936.4500176273</v>
      </c>
      <c r="F557" s="2" t="s">
        <v>5336</v>
      </c>
      <c r="G557" s="3"/>
      <c r="H557" t="s">
        <v>3031</v>
      </c>
      <c r="I557" s="2" t="s">
        <v>3032</v>
      </c>
      <c r="J557" t="s">
        <v>3033</v>
      </c>
      <c r="K557" t="s">
        <v>3034</v>
      </c>
      <c r="L557" s="2" t="s">
        <v>4530</v>
      </c>
      <c r="M557" t="s">
        <v>4531</v>
      </c>
      <c r="N557" t="s">
        <v>4532</v>
      </c>
      <c r="O557">
        <v>20</v>
      </c>
      <c r="P557" s="2" t="s">
        <v>3054</v>
      </c>
      <c r="Q557" t="s">
        <v>3055</v>
      </c>
      <c r="R557" s="2" t="s">
        <v>3056</v>
      </c>
      <c r="S557" s="2" t="s">
        <v>3038</v>
      </c>
      <c r="T557">
        <v>46000</v>
      </c>
      <c r="U557">
        <v>1</v>
      </c>
      <c r="V557">
        <v>0</v>
      </c>
      <c r="W557" t="s">
        <v>4533</v>
      </c>
      <c r="Y557" s="3">
        <v>45936.450016550902</v>
      </c>
      <c r="AA557" t="s">
        <v>3039</v>
      </c>
      <c r="AB557" s="21">
        <v>9106029474</v>
      </c>
      <c r="AC557" s="19" t="str">
        <f>VLOOKUP($B557,Data!$A:$AK,34,0)</f>
        <v>9106029474-00017124</v>
      </c>
      <c r="AD557" s="19">
        <v>17124</v>
      </c>
      <c r="AE557" s="19" t="str">
        <f t="shared" si="16"/>
        <v>00017124</v>
      </c>
      <c r="AF557" s="19" t="str">
        <f>VLOOKUP(AC557,Data!$B:$AK,4,0)</f>
        <v>06/10/2025</v>
      </c>
      <c r="AG557" s="19" t="str">
        <f>VLOOKUP(AC557,Data!B:N,13,0)</f>
        <v>0104918404-023</v>
      </c>
      <c r="AH557" s="19" t="str">
        <f>IF(AG557="0104918404","WIN"&amp;L557,VLOOKUP(AG557,'mã win'!E:J,6,0))</f>
        <v>WIN-023</v>
      </c>
      <c r="AI557" s="19" t="str">
        <f>VLOOKUP(AG557,'mã win'!E:F,2,0)</f>
        <v>N</v>
      </c>
      <c r="AJ557" s="19" t="str">
        <f>VLOOKUP(Q557,'mã sp'!A:B,2,0)</f>
        <v>MNH250</v>
      </c>
      <c r="AK557" t="str">
        <f>VLOOKUP(AC557,Data!B:G,6,0)</f>
        <v>K25TTM</v>
      </c>
      <c r="AL557" t="str">
        <f t="shared" si="17"/>
        <v>6845 WM+ DNI LK230-LK231 Đường Nguyễn Vă</v>
      </c>
    </row>
    <row r="558" spans="1:38" x14ac:dyDescent="0.25">
      <c r="A558">
        <v>16769</v>
      </c>
      <c r="B558" s="2">
        <v>9106029497</v>
      </c>
      <c r="C558" s="3">
        <v>45936</v>
      </c>
      <c r="D558" s="3">
        <v>45936</v>
      </c>
      <c r="E558" s="4">
        <v>45936.4502710995</v>
      </c>
      <c r="F558" s="2" t="s">
        <v>5337</v>
      </c>
      <c r="G558" s="3"/>
      <c r="H558" t="s">
        <v>3031</v>
      </c>
      <c r="I558" s="2" t="s">
        <v>3032</v>
      </c>
      <c r="J558" t="s">
        <v>3033</v>
      </c>
      <c r="K558" t="s">
        <v>3034</v>
      </c>
      <c r="L558" s="2" t="s">
        <v>3912</v>
      </c>
      <c r="M558" t="s">
        <v>3913</v>
      </c>
      <c r="N558" t="s">
        <v>3914</v>
      </c>
      <c r="O558">
        <v>10</v>
      </c>
      <c r="P558" s="2" t="s">
        <v>3080</v>
      </c>
      <c r="Q558" t="s">
        <v>3081</v>
      </c>
      <c r="R558" s="2" t="s">
        <v>3082</v>
      </c>
      <c r="S558" s="2" t="s">
        <v>3038</v>
      </c>
      <c r="T558">
        <v>70950</v>
      </c>
      <c r="U558">
        <v>1</v>
      </c>
      <c r="V558">
        <v>0</v>
      </c>
      <c r="W558" t="s">
        <v>3913</v>
      </c>
      <c r="X558" t="s">
        <v>3053</v>
      </c>
      <c r="Y558" s="3">
        <v>45936.450269872701</v>
      </c>
      <c r="AA558" t="s">
        <v>3039</v>
      </c>
      <c r="AB558" s="21">
        <v>9106029497</v>
      </c>
      <c r="AC558" s="19" t="str">
        <f>VLOOKUP($B558,Data!$A:$AK,34,0)</f>
        <v>9106029497-00477354</v>
      </c>
      <c r="AD558" s="19">
        <v>477354</v>
      </c>
      <c r="AE558" s="19" t="str">
        <f t="shared" si="16"/>
        <v>00477354</v>
      </c>
      <c r="AF558" s="19" t="str">
        <f>VLOOKUP(AC558,Data!$B:$AK,4,0)</f>
        <v>06/10/2025</v>
      </c>
      <c r="AG558" s="19" t="str">
        <f>VLOOKUP(AC558,Data!B:N,13,0)</f>
        <v>0104918404-002</v>
      </c>
      <c r="AH558" s="19" t="str">
        <f>IF(AG558="0104918404","WIN"&amp;L558,VLOOKUP(AG558,'mã win'!E:J,6,0))</f>
        <v>WIN-HNI-00-002</v>
      </c>
      <c r="AI558" s="19" t="str">
        <f>VLOOKUP(AG558,'mã win'!E:F,2,0)</f>
        <v>B</v>
      </c>
      <c r="AJ558" s="19" t="str">
        <f>VLOOKUP(Q558,'mã sp'!A:B,2,0)</f>
        <v>CN300</v>
      </c>
      <c r="AK558" t="str">
        <f>VLOOKUP(AC558,Data!B:G,6,0)</f>
        <v>K25TTM</v>
      </c>
      <c r="AL558" t="str">
        <f t="shared" si="17"/>
        <v>2763 WM+ HNI 179 Thịnh Liệt</v>
      </c>
    </row>
    <row r="559" spans="1:38" x14ac:dyDescent="0.25">
      <c r="A559">
        <v>16770</v>
      </c>
      <c r="B559" s="2">
        <v>9106029497</v>
      </c>
      <c r="C559" s="3">
        <v>45936</v>
      </c>
      <c r="D559" s="3">
        <v>45936</v>
      </c>
      <c r="E559" s="4">
        <v>45936.4502710995</v>
      </c>
      <c r="F559" s="2" t="s">
        <v>5337</v>
      </c>
      <c r="G559" s="3"/>
      <c r="H559" t="s">
        <v>3031</v>
      </c>
      <c r="I559" s="2" t="s">
        <v>3032</v>
      </c>
      <c r="J559" t="s">
        <v>3033</v>
      </c>
      <c r="K559" t="s">
        <v>3034</v>
      </c>
      <c r="L559" s="2" t="s">
        <v>3912</v>
      </c>
      <c r="M559" t="s">
        <v>3913</v>
      </c>
      <c r="N559" t="s">
        <v>3914</v>
      </c>
      <c r="O559">
        <v>20</v>
      </c>
      <c r="P559" s="2" t="s">
        <v>3063</v>
      </c>
      <c r="Q559" t="s">
        <v>4891</v>
      </c>
      <c r="R559" s="2" t="s">
        <v>3065</v>
      </c>
      <c r="S559" s="2" t="s">
        <v>3038</v>
      </c>
      <c r="T559">
        <v>73431</v>
      </c>
      <c r="U559">
        <v>1</v>
      </c>
      <c r="V559">
        <v>0</v>
      </c>
      <c r="W559" t="s">
        <v>3913</v>
      </c>
      <c r="X559" t="s">
        <v>3053</v>
      </c>
      <c r="Y559" s="3">
        <v>45936.450269872701</v>
      </c>
      <c r="AA559" t="s">
        <v>3039</v>
      </c>
      <c r="AB559" s="21">
        <v>9106029497</v>
      </c>
      <c r="AC559" s="19" t="str">
        <f>VLOOKUP($B559,Data!$A:$AK,34,0)</f>
        <v>9106029497-00477354</v>
      </c>
      <c r="AD559" s="19">
        <v>477354</v>
      </c>
      <c r="AE559" s="19" t="str">
        <f t="shared" si="16"/>
        <v>00477354</v>
      </c>
      <c r="AF559" s="19" t="str">
        <f>VLOOKUP(AC559,Data!$B:$AK,4,0)</f>
        <v>06/10/2025</v>
      </c>
      <c r="AG559" s="19" t="str">
        <f>VLOOKUP(AC559,Data!B:N,13,0)</f>
        <v>0104918404-002</v>
      </c>
      <c r="AH559" s="19" t="str">
        <f>IF(AG559="0104918404","WIN"&amp;L559,VLOOKUP(AG559,'mã win'!E:J,6,0))</f>
        <v>WIN-HNI-00-002</v>
      </c>
      <c r="AI559" s="19" t="str">
        <f>VLOOKUP(AG559,'mã win'!E:F,2,0)</f>
        <v>B</v>
      </c>
      <c r="AJ559" s="19" t="str">
        <f>VLOOKUP(Q559,'mã sp'!A:B,2,0)</f>
        <v>CGM300</v>
      </c>
      <c r="AK559" t="str">
        <f>VLOOKUP(AC559,Data!B:G,6,0)</f>
        <v>K25TTM</v>
      </c>
      <c r="AL559" t="str">
        <f t="shared" si="17"/>
        <v>2763 WM+ HNI 179 Thịnh Liệt</v>
      </c>
    </row>
    <row r="560" spans="1:38" x14ac:dyDescent="0.25">
      <c r="A560">
        <v>16771</v>
      </c>
      <c r="B560" s="2">
        <v>9106029497</v>
      </c>
      <c r="C560" s="3">
        <v>45936</v>
      </c>
      <c r="D560" s="3">
        <v>45936</v>
      </c>
      <c r="E560" s="4">
        <v>45936.4502710995</v>
      </c>
      <c r="F560" s="2" t="s">
        <v>5337</v>
      </c>
      <c r="G560" s="3"/>
      <c r="H560" t="s">
        <v>3031</v>
      </c>
      <c r="I560" s="2" t="s">
        <v>3032</v>
      </c>
      <c r="J560" t="s">
        <v>3033</v>
      </c>
      <c r="K560" t="s">
        <v>3034</v>
      </c>
      <c r="L560" s="2" t="s">
        <v>3912</v>
      </c>
      <c r="M560" t="s">
        <v>3913</v>
      </c>
      <c r="N560" t="s">
        <v>3914</v>
      </c>
      <c r="O560">
        <v>30</v>
      </c>
      <c r="P560" s="2" t="s">
        <v>3047</v>
      </c>
      <c r="Q560" t="s">
        <v>3048</v>
      </c>
      <c r="R560" s="2" t="s">
        <v>3049</v>
      </c>
      <c r="S560" s="2" t="s">
        <v>3038</v>
      </c>
      <c r="T560">
        <v>60885</v>
      </c>
      <c r="U560">
        <v>1</v>
      </c>
      <c r="V560">
        <v>0</v>
      </c>
      <c r="W560" t="s">
        <v>3913</v>
      </c>
      <c r="X560" t="s">
        <v>3053</v>
      </c>
      <c r="Y560" s="3">
        <v>45936.450269872701</v>
      </c>
      <c r="AA560" t="s">
        <v>3039</v>
      </c>
      <c r="AB560" s="21">
        <v>9106029497</v>
      </c>
      <c r="AC560" s="19" t="str">
        <f>VLOOKUP($B560,Data!$A:$AK,34,0)</f>
        <v>9106029497-00477354</v>
      </c>
      <c r="AD560" s="19">
        <v>477354</v>
      </c>
      <c r="AE560" s="19" t="str">
        <f t="shared" si="16"/>
        <v>00477354</v>
      </c>
      <c r="AF560" s="19" t="str">
        <f>VLOOKUP(AC560,Data!$B:$AK,4,0)</f>
        <v>06/10/2025</v>
      </c>
      <c r="AG560" s="19" t="str">
        <f>VLOOKUP(AC560,Data!B:N,13,0)</f>
        <v>0104918404-002</v>
      </c>
      <c r="AH560" s="19" t="str">
        <f>IF(AG560="0104918404","WIN"&amp;L560,VLOOKUP(AG560,'mã win'!E:J,6,0))</f>
        <v>WIN-HNI-00-002</v>
      </c>
      <c r="AI560" s="19" t="str">
        <f>VLOOKUP(AG560,'mã win'!E:F,2,0)</f>
        <v>B</v>
      </c>
      <c r="AJ560" s="19" t="str">
        <f>VLOOKUP(Q560,'mã sp'!A:B,2,0)</f>
        <v>CC300</v>
      </c>
      <c r="AK560" t="str">
        <f>VLOOKUP(AC560,Data!B:G,6,0)</f>
        <v>K25TTM</v>
      </c>
      <c r="AL560" t="str">
        <f t="shared" si="17"/>
        <v>2763 WM+ HNI 179 Thịnh Liệt</v>
      </c>
    </row>
    <row r="561" spans="1:38" x14ac:dyDescent="0.25">
      <c r="A561">
        <v>16772</v>
      </c>
      <c r="B561" s="2">
        <v>9106029497</v>
      </c>
      <c r="C561" s="3">
        <v>45936</v>
      </c>
      <c r="D561" s="3">
        <v>45936</v>
      </c>
      <c r="E561" s="4">
        <v>45936.4502710995</v>
      </c>
      <c r="F561" s="2" t="s">
        <v>5337</v>
      </c>
      <c r="G561" s="3"/>
      <c r="H561" t="s">
        <v>3031</v>
      </c>
      <c r="I561" s="2" t="s">
        <v>3032</v>
      </c>
      <c r="J561" t="s">
        <v>3033</v>
      </c>
      <c r="K561" t="s">
        <v>3034</v>
      </c>
      <c r="L561" s="2" t="s">
        <v>3912</v>
      </c>
      <c r="M561" t="s">
        <v>3913</v>
      </c>
      <c r="N561" t="s">
        <v>3914</v>
      </c>
      <c r="O561">
        <v>40</v>
      </c>
      <c r="P561" s="2" t="s">
        <v>3035</v>
      </c>
      <c r="Q561" t="s">
        <v>4834</v>
      </c>
      <c r="R561" s="2" t="s">
        <v>3037</v>
      </c>
      <c r="S561" s="2" t="s">
        <v>3038</v>
      </c>
      <c r="T561">
        <v>111058</v>
      </c>
      <c r="U561">
        <v>1</v>
      </c>
      <c r="V561">
        <v>0</v>
      </c>
      <c r="W561" t="s">
        <v>3913</v>
      </c>
      <c r="X561" t="s">
        <v>3053</v>
      </c>
      <c r="Y561" s="3">
        <v>45936.450269872701</v>
      </c>
      <c r="AA561" t="s">
        <v>3039</v>
      </c>
      <c r="AB561" s="21">
        <v>9106029497</v>
      </c>
      <c r="AC561" s="19" t="str">
        <f>VLOOKUP($B561,Data!$A:$AK,34,0)</f>
        <v>9106029497-00477354</v>
      </c>
      <c r="AD561" s="19">
        <v>477354</v>
      </c>
      <c r="AE561" s="19" t="str">
        <f t="shared" si="16"/>
        <v>00477354</v>
      </c>
      <c r="AF561" s="19" t="str">
        <f>VLOOKUP(AC561,Data!$B:$AK,4,0)</f>
        <v>06/10/2025</v>
      </c>
      <c r="AG561" s="19" t="str">
        <f>VLOOKUP(AC561,Data!B:N,13,0)</f>
        <v>0104918404-002</v>
      </c>
      <c r="AH561" s="19" t="str">
        <f>IF(AG561="0104918404","WIN"&amp;L561,VLOOKUP(AG561,'mã win'!E:J,6,0))</f>
        <v>WIN-HNI-00-002</v>
      </c>
      <c r="AI561" s="19" t="str">
        <f>VLOOKUP(AG561,'mã win'!E:F,2,0)</f>
        <v>B</v>
      </c>
      <c r="AJ561" s="19" t="str">
        <f>VLOOKUP(Q561,'mã sp'!A:B,2,0)</f>
        <v>GM500</v>
      </c>
      <c r="AK561" t="str">
        <f>VLOOKUP(AC561,Data!B:G,6,0)</f>
        <v>K25TTM</v>
      </c>
      <c r="AL561" t="str">
        <f t="shared" si="17"/>
        <v>2763 WM+ HNI 179 Thịnh Liệt</v>
      </c>
    </row>
    <row r="562" spans="1:38" x14ac:dyDescent="0.25">
      <c r="A562">
        <v>16773</v>
      </c>
      <c r="B562" s="2">
        <v>9106029541</v>
      </c>
      <c r="C562" s="3">
        <v>45936</v>
      </c>
      <c r="D562" s="3">
        <v>45941</v>
      </c>
      <c r="E562" s="4">
        <v>45936.454693900501</v>
      </c>
      <c r="F562" s="2" t="s">
        <v>5338</v>
      </c>
      <c r="G562" s="3"/>
      <c r="H562" t="s">
        <v>3031</v>
      </c>
      <c r="I562" s="2" t="s">
        <v>3032</v>
      </c>
      <c r="J562" t="s">
        <v>3033</v>
      </c>
      <c r="K562" t="s">
        <v>3034</v>
      </c>
      <c r="L562" s="2" t="s">
        <v>4672</v>
      </c>
      <c r="M562" t="s">
        <v>4673</v>
      </c>
      <c r="N562" t="s">
        <v>4674</v>
      </c>
      <c r="O562">
        <v>10</v>
      </c>
      <c r="P562" s="2" t="s">
        <v>3063</v>
      </c>
      <c r="Q562" t="s">
        <v>4891</v>
      </c>
      <c r="R562" s="2" t="s">
        <v>3065</v>
      </c>
      <c r="S562" s="2" t="s">
        <v>3038</v>
      </c>
      <c r="T562">
        <v>73431</v>
      </c>
      <c r="U562">
        <v>1</v>
      </c>
      <c r="V562">
        <v>0</v>
      </c>
      <c r="W562" t="s">
        <v>4673</v>
      </c>
      <c r="X562" t="s">
        <v>4675</v>
      </c>
      <c r="Y562" s="3">
        <v>45936.454692361098</v>
      </c>
      <c r="AA562" t="s">
        <v>3039</v>
      </c>
      <c r="AB562" s="21">
        <v>9106029541</v>
      </c>
      <c r="AC562" s="19" t="str">
        <f>VLOOKUP($B562,Data!$A:$AK,34,0)</f>
        <v>9106029541-00003800</v>
      </c>
      <c r="AD562" s="19">
        <v>3800</v>
      </c>
      <c r="AE562" s="19" t="str">
        <f t="shared" si="16"/>
        <v>00003800</v>
      </c>
      <c r="AF562" s="19" t="str">
        <f>VLOOKUP(AC562,Data!$B:$AK,4,0)</f>
        <v>06/10/2025</v>
      </c>
      <c r="AG562" s="19" t="str">
        <f>VLOOKUP(AC562,Data!B:N,13,0)</f>
        <v>0104918404-072</v>
      </c>
      <c r="AH562" s="19" t="str">
        <f>IF(AG562="0104918404","WIN"&amp;L562,VLOOKUP(AG562,'mã win'!E:J,6,0))</f>
        <v>WIN-072</v>
      </c>
      <c r="AI562" s="19" t="str">
        <f>VLOOKUP(AG562,'mã win'!E:F,2,0)</f>
        <v>B</v>
      </c>
      <c r="AJ562" s="19" t="str">
        <f>VLOOKUP(Q562,'mã sp'!A:B,2,0)</f>
        <v>CGM300</v>
      </c>
      <c r="AK562" t="str">
        <f>VLOOKUP(AC562,Data!B:G,6,0)</f>
        <v>K25TTM</v>
      </c>
      <c r="AL562" t="str">
        <f t="shared" si="17"/>
        <v>4965 WM+ LCI 02-04 Võ Nguyên Giáp</v>
      </c>
    </row>
    <row r="563" spans="1:38" x14ac:dyDescent="0.25">
      <c r="A563">
        <v>16774</v>
      </c>
      <c r="B563" s="2">
        <v>9106029553</v>
      </c>
      <c r="C563" s="3">
        <v>45936</v>
      </c>
      <c r="D563" s="3">
        <v>45936</v>
      </c>
      <c r="E563" s="4">
        <v>45936.4566813657</v>
      </c>
      <c r="F563" s="2" t="s">
        <v>5339</v>
      </c>
      <c r="G563" s="3"/>
      <c r="H563" t="s">
        <v>3031</v>
      </c>
      <c r="I563" s="2" t="s">
        <v>3032</v>
      </c>
      <c r="J563" t="s">
        <v>3033</v>
      </c>
      <c r="K563" t="s">
        <v>3034</v>
      </c>
      <c r="L563" s="2" t="s">
        <v>4534</v>
      </c>
      <c r="M563" t="s">
        <v>4535</v>
      </c>
      <c r="N563" t="s">
        <v>4536</v>
      </c>
      <c r="O563">
        <v>10</v>
      </c>
      <c r="P563" s="2" t="s">
        <v>3047</v>
      </c>
      <c r="Q563" t="s">
        <v>3048</v>
      </c>
      <c r="R563" s="2" t="s">
        <v>3049</v>
      </c>
      <c r="S563" s="2" t="s">
        <v>3038</v>
      </c>
      <c r="T563">
        <v>60885</v>
      </c>
      <c r="U563">
        <v>1</v>
      </c>
      <c r="V563">
        <v>0</v>
      </c>
      <c r="W563" t="s">
        <v>4535</v>
      </c>
      <c r="Y563" s="3">
        <v>45936.456680439798</v>
      </c>
      <c r="AA563" t="s">
        <v>3039</v>
      </c>
      <c r="AB563" s="21">
        <v>9106029553</v>
      </c>
      <c r="AC563" s="19" t="str">
        <f>VLOOKUP($B563,Data!$A:$AK,34,0)</f>
        <v>9106029553-00158558</v>
      </c>
      <c r="AD563" s="19">
        <v>158558</v>
      </c>
      <c r="AE563" s="19" t="str">
        <f t="shared" si="16"/>
        <v>00158558</v>
      </c>
      <c r="AF563" s="19" t="str">
        <f>VLOOKUP(AC563,Data!$B:$AK,4,0)</f>
        <v>06/10/2025</v>
      </c>
      <c r="AG563" s="19" t="str">
        <f>VLOOKUP(AC563,Data!B:N,13,0)</f>
        <v>0104918404</v>
      </c>
      <c r="AH563" s="19" t="str">
        <f>IF(AG563="0104918404","WIN"&amp;L563,VLOOKUP(AG563,'mã win'!E:J,6,0))</f>
        <v>WIN6993</v>
      </c>
      <c r="AI563" s="19" t="str">
        <f>VLOOKUP(AG563,'mã win'!E:F,2,0)</f>
        <v>N</v>
      </c>
      <c r="AJ563" s="19" t="str">
        <f>VLOOKUP(Q563,'mã sp'!A:B,2,0)</f>
        <v>CC300</v>
      </c>
      <c r="AK563" t="str">
        <f>VLOOKUP(AC563,Data!B:G,6,0)</f>
        <v>K25TTM</v>
      </c>
      <c r="AL563" t="str">
        <f t="shared" si="17"/>
        <v>6993 WM+ HCM 77 Tân Thới Hiệp 14</v>
      </c>
    </row>
    <row r="564" spans="1:38" x14ac:dyDescent="0.25">
      <c r="A564">
        <v>16775</v>
      </c>
      <c r="B564" s="2">
        <v>9106029553</v>
      </c>
      <c r="C564" s="3">
        <v>45936</v>
      </c>
      <c r="D564" s="3">
        <v>45936</v>
      </c>
      <c r="E564" s="4">
        <v>45936.4566813657</v>
      </c>
      <c r="F564" s="2" t="s">
        <v>5339</v>
      </c>
      <c r="G564" s="3"/>
      <c r="H564" t="s">
        <v>3031</v>
      </c>
      <c r="I564" s="2" t="s">
        <v>3032</v>
      </c>
      <c r="J564" t="s">
        <v>3033</v>
      </c>
      <c r="K564" t="s">
        <v>3034</v>
      </c>
      <c r="L564" s="2" t="s">
        <v>4534</v>
      </c>
      <c r="M564" t="s">
        <v>4535</v>
      </c>
      <c r="N564" t="s">
        <v>4536</v>
      </c>
      <c r="O564">
        <v>20</v>
      </c>
      <c r="P564" s="2" t="s">
        <v>3050</v>
      </c>
      <c r="Q564" t="s">
        <v>3051</v>
      </c>
      <c r="R564" s="2" t="s">
        <v>3052</v>
      </c>
      <c r="S564" s="2" t="s">
        <v>3038</v>
      </c>
      <c r="T564">
        <v>45588</v>
      </c>
      <c r="U564">
        <v>1</v>
      </c>
      <c r="V564">
        <v>0</v>
      </c>
      <c r="W564" t="s">
        <v>4535</v>
      </c>
      <c r="Y564" s="3">
        <v>45936.456680439798</v>
      </c>
      <c r="AA564" t="s">
        <v>3039</v>
      </c>
      <c r="AB564" s="21">
        <v>9106029553</v>
      </c>
      <c r="AC564" s="19" t="str">
        <f>VLOOKUP($B564,Data!$A:$AK,34,0)</f>
        <v>9106029553-00158558</v>
      </c>
      <c r="AD564" s="19">
        <v>158558</v>
      </c>
      <c r="AE564" s="19" t="str">
        <f t="shared" si="16"/>
        <v>00158558</v>
      </c>
      <c r="AF564" s="19" t="str">
        <f>VLOOKUP(AC564,Data!$B:$AK,4,0)</f>
        <v>06/10/2025</v>
      </c>
      <c r="AG564" s="19" t="str">
        <f>VLOOKUP(AC564,Data!B:N,13,0)</f>
        <v>0104918404</v>
      </c>
      <c r="AH564" s="19" t="str">
        <f>IF(AG564="0104918404","WIN"&amp;L564,VLOOKUP(AG564,'mã win'!E:J,6,0))</f>
        <v>WIN6993</v>
      </c>
      <c r="AI564" s="19" t="str">
        <f>VLOOKUP(AG564,'mã win'!E:F,2,0)</f>
        <v>N</v>
      </c>
      <c r="AJ564" s="19" t="str">
        <f>VLOOKUP(Q564,'mã sp'!A:B,2,0)</f>
        <v>TH200</v>
      </c>
      <c r="AK564" t="str">
        <f>VLOOKUP(AC564,Data!B:G,6,0)</f>
        <v>K25TTM</v>
      </c>
      <c r="AL564" t="str">
        <f t="shared" si="17"/>
        <v>6993 WM+ HCM 77 Tân Thới Hiệp 14</v>
      </c>
    </row>
    <row r="565" spans="1:38" x14ac:dyDescent="0.25">
      <c r="A565">
        <v>16776</v>
      </c>
      <c r="B565" s="2">
        <v>9106029553</v>
      </c>
      <c r="C565" s="3">
        <v>45936</v>
      </c>
      <c r="D565" s="3">
        <v>45936</v>
      </c>
      <c r="E565" s="4">
        <v>45936.4566813657</v>
      </c>
      <c r="F565" s="2" t="s">
        <v>5339</v>
      </c>
      <c r="G565" s="3"/>
      <c r="H565" t="s">
        <v>3031</v>
      </c>
      <c r="I565" s="2" t="s">
        <v>3032</v>
      </c>
      <c r="J565" t="s">
        <v>3033</v>
      </c>
      <c r="K565" t="s">
        <v>3034</v>
      </c>
      <c r="L565" s="2" t="s">
        <v>4534</v>
      </c>
      <c r="M565" t="s">
        <v>4535</v>
      </c>
      <c r="N565" t="s">
        <v>4536</v>
      </c>
      <c r="O565">
        <v>30</v>
      </c>
      <c r="P565" s="2" t="s">
        <v>3069</v>
      </c>
      <c r="Q565" t="s">
        <v>3070</v>
      </c>
      <c r="R565" s="2" t="s">
        <v>3071</v>
      </c>
      <c r="S565" s="2" t="s">
        <v>3038</v>
      </c>
      <c r="T565">
        <v>50400</v>
      </c>
      <c r="U565">
        <v>1</v>
      </c>
      <c r="V565">
        <v>0</v>
      </c>
      <c r="W565" t="s">
        <v>4535</v>
      </c>
      <c r="Y565" s="3">
        <v>45936.456680439798</v>
      </c>
      <c r="AA565" t="s">
        <v>3039</v>
      </c>
      <c r="AB565" s="21">
        <v>9106029553</v>
      </c>
      <c r="AC565" s="19" t="str">
        <f>VLOOKUP($B565,Data!$A:$AK,34,0)</f>
        <v>9106029553-00158558</v>
      </c>
      <c r="AD565" s="19">
        <v>158558</v>
      </c>
      <c r="AE565" s="19" t="str">
        <f t="shared" si="16"/>
        <v>00158558</v>
      </c>
      <c r="AF565" s="19" t="str">
        <f>VLOOKUP(AC565,Data!$B:$AK,4,0)</f>
        <v>06/10/2025</v>
      </c>
      <c r="AG565" s="19" t="str">
        <f>VLOOKUP(AC565,Data!B:N,13,0)</f>
        <v>0104918404</v>
      </c>
      <c r="AH565" s="19" t="str">
        <f>IF(AG565="0104918404","WIN"&amp;L565,VLOOKUP(AG565,'mã win'!E:J,6,0))</f>
        <v>WIN6993</v>
      </c>
      <c r="AI565" s="19" t="str">
        <f>VLOOKUP(AG565,'mã win'!E:F,2,0)</f>
        <v>N</v>
      </c>
      <c r="AJ565" s="19" t="str">
        <f>VLOOKUP(Q565,'mã sp'!A:B,2,0)</f>
        <v>GSG250</v>
      </c>
      <c r="AK565" t="str">
        <f>VLOOKUP(AC565,Data!B:G,6,0)</f>
        <v>K25TTM</v>
      </c>
      <c r="AL565" t="str">
        <f t="shared" si="17"/>
        <v>6993 WM+ HCM 77 Tân Thới Hiệp 14</v>
      </c>
    </row>
    <row r="566" spans="1:38" x14ac:dyDescent="0.25">
      <c r="A566">
        <v>16777</v>
      </c>
      <c r="B566" s="2">
        <v>9106029553</v>
      </c>
      <c r="C566" s="3">
        <v>45936</v>
      </c>
      <c r="D566" s="3">
        <v>45936</v>
      </c>
      <c r="E566" s="4">
        <v>45936.4566813657</v>
      </c>
      <c r="F566" s="2" t="s">
        <v>5339</v>
      </c>
      <c r="G566" s="3"/>
      <c r="H566" t="s">
        <v>3031</v>
      </c>
      <c r="I566" s="2" t="s">
        <v>3032</v>
      </c>
      <c r="J566" t="s">
        <v>3033</v>
      </c>
      <c r="K566" t="s">
        <v>3034</v>
      </c>
      <c r="L566" s="2" t="s">
        <v>4534</v>
      </c>
      <c r="M566" t="s">
        <v>4535</v>
      </c>
      <c r="N566" t="s">
        <v>4536</v>
      </c>
      <c r="O566">
        <v>40</v>
      </c>
      <c r="P566" s="2" t="s">
        <v>3072</v>
      </c>
      <c r="Q566" t="s">
        <v>3073</v>
      </c>
      <c r="R566" s="2" t="s">
        <v>3074</v>
      </c>
      <c r="S566" s="2" t="s">
        <v>3038</v>
      </c>
      <c r="T566">
        <v>49500</v>
      </c>
      <c r="U566">
        <v>1</v>
      </c>
      <c r="V566">
        <v>0</v>
      </c>
      <c r="W566" t="s">
        <v>4535</v>
      </c>
      <c r="Y566" s="3">
        <v>45936.456680439798</v>
      </c>
      <c r="AA566" t="s">
        <v>3039</v>
      </c>
      <c r="AB566" s="21">
        <v>9106029553</v>
      </c>
      <c r="AC566" s="19" t="str">
        <f>VLOOKUP($B566,Data!$A:$AK,34,0)</f>
        <v>9106029553-00158558</v>
      </c>
      <c r="AD566" s="19">
        <v>158558</v>
      </c>
      <c r="AE566" s="19" t="str">
        <f t="shared" si="16"/>
        <v>00158558</v>
      </c>
      <c r="AF566" s="19" t="str">
        <f>VLOOKUP(AC566,Data!$B:$AK,4,0)</f>
        <v>06/10/2025</v>
      </c>
      <c r="AG566" s="19" t="str">
        <f>VLOOKUP(AC566,Data!B:N,13,0)</f>
        <v>0104918404</v>
      </c>
      <c r="AH566" s="19" t="str">
        <f>IF(AG566="0104918404","WIN"&amp;L566,VLOOKUP(AG566,'mã win'!E:J,6,0))</f>
        <v>WIN6993</v>
      </c>
      <c r="AI566" s="19" t="str">
        <f>VLOOKUP(AG566,'mã win'!E:F,2,0)</f>
        <v>N</v>
      </c>
      <c r="AJ566" s="19" t="str">
        <f>VLOOKUP(Q566,'mã sp'!A:B,2,0)</f>
        <v>GL250</v>
      </c>
      <c r="AK566" t="str">
        <f>VLOOKUP(AC566,Data!B:G,6,0)</f>
        <v>K25TTM</v>
      </c>
      <c r="AL566" t="str">
        <f t="shared" si="17"/>
        <v>6993 WM+ HCM 77 Tân Thới Hiệp 14</v>
      </c>
    </row>
    <row r="567" spans="1:38" x14ac:dyDescent="0.25">
      <c r="A567">
        <v>16778</v>
      </c>
      <c r="B567" s="2">
        <v>9106029536</v>
      </c>
      <c r="C567" s="3">
        <v>45936</v>
      </c>
      <c r="D567" s="3">
        <v>45944</v>
      </c>
      <c r="E567" s="4">
        <v>45936.458141631898</v>
      </c>
      <c r="F567" s="2" t="s">
        <v>5340</v>
      </c>
      <c r="G567" s="3"/>
      <c r="H567" t="s">
        <v>3031</v>
      </c>
      <c r="I567" s="2" t="s">
        <v>3032</v>
      </c>
      <c r="J567" t="s">
        <v>3033</v>
      </c>
      <c r="K567" t="s">
        <v>3034</v>
      </c>
      <c r="L567" s="2" t="s">
        <v>4157</v>
      </c>
      <c r="M567" t="s">
        <v>4158</v>
      </c>
      <c r="N567" t="s">
        <v>4159</v>
      </c>
      <c r="O567">
        <v>10</v>
      </c>
      <c r="P567" s="2" t="s">
        <v>3035</v>
      </c>
      <c r="Q567" t="s">
        <v>4834</v>
      </c>
      <c r="R567" s="2" t="s">
        <v>3037</v>
      </c>
      <c r="S567" s="2" t="s">
        <v>3038</v>
      </c>
      <c r="T567">
        <v>111058</v>
      </c>
      <c r="U567">
        <v>1</v>
      </c>
      <c r="V567">
        <v>0</v>
      </c>
      <c r="W567" t="s">
        <v>4160</v>
      </c>
      <c r="X567" t="s">
        <v>3046</v>
      </c>
      <c r="Y567" s="3">
        <v>45936.458140243099</v>
      </c>
      <c r="AA567" t="s">
        <v>3039</v>
      </c>
      <c r="AB567" s="21">
        <v>9106029536</v>
      </c>
      <c r="AC567" s="19" t="str">
        <f>VLOOKUP($B567,Data!$A:$AK,34,0)</f>
        <v>9106029536-00158552</v>
      </c>
      <c r="AD567" s="19">
        <v>158552</v>
      </c>
      <c r="AE567" s="19" t="str">
        <f t="shared" si="16"/>
        <v>00158552</v>
      </c>
      <c r="AF567" s="19" t="str">
        <f>VLOOKUP(AC567,Data!$B:$AK,4,0)</f>
        <v>06/10/2025</v>
      </c>
      <c r="AG567" s="19" t="str">
        <f>VLOOKUP(AC567,Data!B:N,13,0)</f>
        <v>0104918404</v>
      </c>
      <c r="AH567" s="19" t="str">
        <f>IF(AG567="0104918404","WIN"&amp;L567,VLOOKUP(AG567,'mã win'!E:J,6,0))</f>
        <v>WIN4131</v>
      </c>
      <c r="AI567" s="19" t="str">
        <f>VLOOKUP(AG567,'mã win'!E:F,2,0)</f>
        <v>N</v>
      </c>
      <c r="AJ567" s="19" t="str">
        <f>VLOOKUP(Q567,'mã sp'!A:B,2,0)</f>
        <v>GM500</v>
      </c>
      <c r="AK567" t="str">
        <f>VLOOKUP(AC567,Data!B:G,6,0)</f>
        <v>K25TTM</v>
      </c>
      <c r="AL567" t="str">
        <f t="shared" si="17"/>
        <v>4131 WM+ HCM Lô B, CC 312 Lạc Long Quân</v>
      </c>
    </row>
    <row r="568" spans="1:38" x14ac:dyDescent="0.25">
      <c r="A568">
        <v>16779</v>
      </c>
      <c r="B568" s="2">
        <v>9106029581</v>
      </c>
      <c r="C568" s="3">
        <v>45936</v>
      </c>
      <c r="D568" s="3">
        <v>45936</v>
      </c>
      <c r="E568" s="4">
        <v>45936.460749305603</v>
      </c>
      <c r="F568" s="2" t="s">
        <v>5341</v>
      </c>
      <c r="G568" s="3"/>
      <c r="H568" t="s">
        <v>3031</v>
      </c>
      <c r="I568" s="2" t="s">
        <v>3032</v>
      </c>
      <c r="J568" t="s">
        <v>3033</v>
      </c>
      <c r="K568" t="s">
        <v>3034</v>
      </c>
      <c r="L568" s="2" t="s">
        <v>3175</v>
      </c>
      <c r="M568" t="s">
        <v>3176</v>
      </c>
      <c r="N568" t="s">
        <v>3177</v>
      </c>
      <c r="O568">
        <v>10</v>
      </c>
      <c r="P568" s="2" t="s">
        <v>3043</v>
      </c>
      <c r="Q568" t="s">
        <v>3044</v>
      </c>
      <c r="R568" s="2" t="s">
        <v>3045</v>
      </c>
      <c r="S568" s="2" t="s">
        <v>3038</v>
      </c>
      <c r="T568">
        <v>41150</v>
      </c>
      <c r="U568">
        <v>3</v>
      </c>
      <c r="V568">
        <v>0</v>
      </c>
      <c r="W568" t="s">
        <v>3176</v>
      </c>
      <c r="X568" t="s">
        <v>3053</v>
      </c>
      <c r="Y568" s="3">
        <v>45936.460747800898</v>
      </c>
      <c r="AA568" t="s">
        <v>3039</v>
      </c>
      <c r="AB568" s="21">
        <v>9106029581</v>
      </c>
      <c r="AC568" s="19" t="str">
        <f>VLOOKUP($B568,Data!$A:$AK,34,0)</f>
        <v>9106029581-00003983</v>
      </c>
      <c r="AD568" s="19">
        <v>3983</v>
      </c>
      <c r="AE568" s="19" t="str">
        <f t="shared" si="16"/>
        <v>00003983</v>
      </c>
      <c r="AF568" s="19" t="str">
        <f>VLOOKUP(AC568,Data!$B:$AK,4,0)</f>
        <v>06/10/2025</v>
      </c>
      <c r="AG568" s="19" t="str">
        <f>VLOOKUP(AC568,Data!B:N,13,0)</f>
        <v>0104918404-035</v>
      </c>
      <c r="AH568" s="19" t="str">
        <f>IF(AG568="0104918404","WIN"&amp;L568,VLOOKUP(AG568,'mã win'!E:J,6,0))</f>
        <v>WIN-035</v>
      </c>
      <c r="AI568" s="19" t="str">
        <f>VLOOKUP(AG568,'mã win'!E:F,2,0)</f>
        <v>B</v>
      </c>
      <c r="AJ568" s="19" t="str">
        <f>VLOOKUP(Q568,'mã sp'!A:B,2,0)</f>
        <v>GTLX250G</v>
      </c>
      <c r="AK568" t="str">
        <f>VLOOKUP(AC568,Data!B:G,6,0)</f>
        <v>K25TTM</v>
      </c>
      <c r="AL568" t="str">
        <f t="shared" si="17"/>
        <v>4916 WM+ YBI 12 Lê Hồng Phong</v>
      </c>
    </row>
    <row r="569" spans="1:38" x14ac:dyDescent="0.25">
      <c r="A569">
        <v>16780</v>
      </c>
      <c r="B569" s="2">
        <v>9106029581</v>
      </c>
      <c r="C569" s="3">
        <v>45936</v>
      </c>
      <c r="D569" s="3">
        <v>45936</v>
      </c>
      <c r="E569" s="4">
        <v>45936.460749305603</v>
      </c>
      <c r="F569" s="2" t="s">
        <v>5341</v>
      </c>
      <c r="G569" s="3"/>
      <c r="H569" t="s">
        <v>3031</v>
      </c>
      <c r="I569" s="2" t="s">
        <v>3032</v>
      </c>
      <c r="J569" t="s">
        <v>3033</v>
      </c>
      <c r="K569" t="s">
        <v>3034</v>
      </c>
      <c r="L569" s="2" t="s">
        <v>3175</v>
      </c>
      <c r="M569" t="s">
        <v>3176</v>
      </c>
      <c r="N569" t="s">
        <v>3177</v>
      </c>
      <c r="O569">
        <v>20</v>
      </c>
      <c r="P569" s="2" t="s">
        <v>3054</v>
      </c>
      <c r="Q569" t="s">
        <v>3055</v>
      </c>
      <c r="R569" s="2" t="s">
        <v>3056</v>
      </c>
      <c r="S569" s="2" t="s">
        <v>3038</v>
      </c>
      <c r="T569">
        <v>46000</v>
      </c>
      <c r="U569">
        <v>3</v>
      </c>
      <c r="V569">
        <v>0</v>
      </c>
      <c r="W569" t="s">
        <v>3176</v>
      </c>
      <c r="X569" t="s">
        <v>3053</v>
      </c>
      <c r="Y569" s="3">
        <v>45936.460747800898</v>
      </c>
      <c r="AA569" t="s">
        <v>3039</v>
      </c>
      <c r="AB569" s="21">
        <v>9106029581</v>
      </c>
      <c r="AC569" s="19" t="str">
        <f>VLOOKUP($B569,Data!$A:$AK,34,0)</f>
        <v>9106029581-00003983</v>
      </c>
      <c r="AD569" s="19">
        <v>3983</v>
      </c>
      <c r="AE569" s="19" t="str">
        <f t="shared" si="16"/>
        <v>00003983</v>
      </c>
      <c r="AF569" s="19" t="str">
        <f>VLOOKUP(AC569,Data!$B:$AK,4,0)</f>
        <v>06/10/2025</v>
      </c>
      <c r="AG569" s="19" t="str">
        <f>VLOOKUP(AC569,Data!B:N,13,0)</f>
        <v>0104918404-035</v>
      </c>
      <c r="AH569" s="19" t="str">
        <f>IF(AG569="0104918404","WIN"&amp;L569,VLOOKUP(AG569,'mã win'!E:J,6,0))</f>
        <v>WIN-035</v>
      </c>
      <c r="AI569" s="19" t="str">
        <f>VLOOKUP(AG569,'mã win'!E:F,2,0)</f>
        <v>B</v>
      </c>
      <c r="AJ569" s="19" t="str">
        <f>VLOOKUP(Q569,'mã sp'!A:B,2,0)</f>
        <v>MNH250</v>
      </c>
      <c r="AK569" t="str">
        <f>VLOOKUP(AC569,Data!B:G,6,0)</f>
        <v>K25TTM</v>
      </c>
      <c r="AL569" t="str">
        <f t="shared" si="17"/>
        <v>4916 WM+ YBI 12 Lê Hồng Phong</v>
      </c>
    </row>
    <row r="570" spans="1:38" x14ac:dyDescent="0.25">
      <c r="A570">
        <v>16781</v>
      </c>
      <c r="B570" s="2">
        <v>9106029563</v>
      </c>
      <c r="C570" s="3">
        <v>45936</v>
      </c>
      <c r="D570" s="3">
        <v>45942</v>
      </c>
      <c r="E570" s="4">
        <v>45936.462769016201</v>
      </c>
      <c r="F570" s="2" t="s">
        <v>5342</v>
      </c>
      <c r="G570" s="3"/>
      <c r="H570" t="s">
        <v>3031</v>
      </c>
      <c r="I570" s="2" t="s">
        <v>3032</v>
      </c>
      <c r="J570" t="s">
        <v>3033</v>
      </c>
      <c r="K570" t="s">
        <v>3034</v>
      </c>
      <c r="L570" s="2" t="s">
        <v>3464</v>
      </c>
      <c r="M570" t="s">
        <v>3465</v>
      </c>
      <c r="N570" t="s">
        <v>3466</v>
      </c>
      <c r="O570">
        <v>10</v>
      </c>
      <c r="P570" s="2" t="s">
        <v>3043</v>
      </c>
      <c r="Q570" t="s">
        <v>3044</v>
      </c>
      <c r="R570" s="2" t="s">
        <v>3045</v>
      </c>
      <c r="S570" s="2" t="s">
        <v>3038</v>
      </c>
      <c r="T570">
        <v>41150</v>
      </c>
      <c r="U570">
        <v>2</v>
      </c>
      <c r="V570">
        <v>0</v>
      </c>
      <c r="W570" t="s">
        <v>3465</v>
      </c>
      <c r="Y570" s="3">
        <v>45936.462768402802</v>
      </c>
      <c r="AA570" t="s">
        <v>3039</v>
      </c>
      <c r="AB570" s="21">
        <v>9106029563</v>
      </c>
      <c r="AC570" s="19" t="str">
        <f>VLOOKUP($B570,Data!$A:$AK,34,0)</f>
        <v>9106029563-00009484</v>
      </c>
      <c r="AD570" s="19">
        <v>9484</v>
      </c>
      <c r="AE570" s="19" t="str">
        <f t="shared" si="16"/>
        <v>00009484</v>
      </c>
      <c r="AF570" s="19" t="str">
        <f>VLOOKUP(AC570,Data!$B:$AK,4,0)</f>
        <v>06/10/2025</v>
      </c>
      <c r="AG570" s="19" t="str">
        <f>VLOOKUP(AC570,Data!B:N,13,0)</f>
        <v>0104918404-071</v>
      </c>
      <c r="AH570" s="19" t="str">
        <f>IF(AG570="0104918404","WIN"&amp;L570,VLOOKUP(AG570,'mã win'!E:J,6,0))</f>
        <v>WIN-071</v>
      </c>
      <c r="AI570" s="19" t="str">
        <f>VLOOKUP(AG570,'mã win'!E:F,2,0)</f>
        <v>N</v>
      </c>
      <c r="AJ570" s="19" t="str">
        <f>VLOOKUP(Q570,'mã sp'!A:B,2,0)</f>
        <v>GTLX250G</v>
      </c>
      <c r="AK570" t="str">
        <f>VLOOKUP(AC570,Data!B:G,6,0)</f>
        <v>K25TTM</v>
      </c>
      <c r="AL570" t="str">
        <f t="shared" si="17"/>
        <v>2AMS WM+ BDH 286 Quang Trung</v>
      </c>
    </row>
    <row r="571" spans="1:38" x14ac:dyDescent="0.25">
      <c r="A571">
        <v>16782</v>
      </c>
      <c r="B571" s="2">
        <v>9106029563</v>
      </c>
      <c r="C571" s="3">
        <v>45936</v>
      </c>
      <c r="D571" s="3">
        <v>45942</v>
      </c>
      <c r="E571" s="4">
        <v>45936.462769016201</v>
      </c>
      <c r="F571" s="2" t="s">
        <v>5342</v>
      </c>
      <c r="G571" s="3"/>
      <c r="H571" t="s">
        <v>3031</v>
      </c>
      <c r="I571" s="2" t="s">
        <v>3032</v>
      </c>
      <c r="J571" t="s">
        <v>3033</v>
      </c>
      <c r="K571" t="s">
        <v>3034</v>
      </c>
      <c r="L571" s="2" t="s">
        <v>3464</v>
      </c>
      <c r="M571" t="s">
        <v>3465</v>
      </c>
      <c r="N571" t="s">
        <v>3466</v>
      </c>
      <c r="O571">
        <v>20</v>
      </c>
      <c r="P571" s="2" t="s">
        <v>3047</v>
      </c>
      <c r="Q571" t="s">
        <v>3048</v>
      </c>
      <c r="R571" s="2" t="s">
        <v>3049</v>
      </c>
      <c r="S571" s="2" t="s">
        <v>3038</v>
      </c>
      <c r="T571">
        <v>60885</v>
      </c>
      <c r="U571">
        <v>1</v>
      </c>
      <c r="V571">
        <v>0</v>
      </c>
      <c r="W571" t="s">
        <v>3465</v>
      </c>
      <c r="Y571" s="3">
        <v>45936.462768402802</v>
      </c>
      <c r="AA571" t="s">
        <v>3039</v>
      </c>
      <c r="AB571" s="21">
        <v>9106029563</v>
      </c>
      <c r="AC571" s="19" t="str">
        <f>VLOOKUP($B571,Data!$A:$AK,34,0)</f>
        <v>9106029563-00009484</v>
      </c>
      <c r="AD571" s="19">
        <v>9484</v>
      </c>
      <c r="AE571" s="19" t="str">
        <f t="shared" si="16"/>
        <v>00009484</v>
      </c>
      <c r="AF571" s="19" t="str">
        <f>VLOOKUP(AC571,Data!$B:$AK,4,0)</f>
        <v>06/10/2025</v>
      </c>
      <c r="AG571" s="19" t="str">
        <f>VLOOKUP(AC571,Data!B:N,13,0)</f>
        <v>0104918404-071</v>
      </c>
      <c r="AH571" s="19" t="str">
        <f>IF(AG571="0104918404","WIN"&amp;L571,VLOOKUP(AG571,'mã win'!E:J,6,0))</f>
        <v>WIN-071</v>
      </c>
      <c r="AI571" s="19" t="str">
        <f>VLOOKUP(AG571,'mã win'!E:F,2,0)</f>
        <v>N</v>
      </c>
      <c r="AJ571" s="19" t="str">
        <f>VLOOKUP(Q571,'mã sp'!A:B,2,0)</f>
        <v>CC300</v>
      </c>
      <c r="AK571" t="str">
        <f>VLOOKUP(AC571,Data!B:G,6,0)</f>
        <v>K25TTM</v>
      </c>
      <c r="AL571" t="str">
        <f t="shared" si="17"/>
        <v>2AMS WM+ BDH 286 Quang Trung</v>
      </c>
    </row>
    <row r="572" spans="1:38" x14ac:dyDescent="0.25">
      <c r="A572">
        <v>16783</v>
      </c>
      <c r="B572" s="2">
        <v>9106029623</v>
      </c>
      <c r="C572" s="3">
        <v>45936</v>
      </c>
      <c r="D572" s="3">
        <v>45941</v>
      </c>
      <c r="E572" s="4">
        <v>45936.462777430599</v>
      </c>
      <c r="F572" s="2" t="s">
        <v>5342</v>
      </c>
      <c r="G572" s="3"/>
      <c r="H572" t="s">
        <v>3031</v>
      </c>
      <c r="I572" s="2" t="s">
        <v>3032</v>
      </c>
      <c r="J572" t="s">
        <v>3033</v>
      </c>
      <c r="K572" t="s">
        <v>3034</v>
      </c>
      <c r="L572" s="2" t="s">
        <v>5343</v>
      </c>
      <c r="M572" t="s">
        <v>5344</v>
      </c>
      <c r="N572" t="s">
        <v>5345</v>
      </c>
      <c r="O572">
        <v>10</v>
      </c>
      <c r="P572" s="2" t="s">
        <v>3035</v>
      </c>
      <c r="Q572" t="s">
        <v>4834</v>
      </c>
      <c r="R572" s="2" t="s">
        <v>3037</v>
      </c>
      <c r="S572" s="2" t="s">
        <v>3038</v>
      </c>
      <c r="T572">
        <v>111058</v>
      </c>
      <c r="U572">
        <v>2</v>
      </c>
      <c r="V572">
        <v>0</v>
      </c>
      <c r="W572" t="s">
        <v>5344</v>
      </c>
      <c r="X572" t="s">
        <v>3053</v>
      </c>
      <c r="Y572" s="3">
        <v>45936.462776041699</v>
      </c>
      <c r="Z572" t="s">
        <v>5346</v>
      </c>
      <c r="AA572" t="s">
        <v>3039</v>
      </c>
      <c r="AB572" s="21">
        <v>9106029623</v>
      </c>
      <c r="AC572" s="19" t="str">
        <f>VLOOKUP($B572,Data!$A:$AK,34,0)</f>
        <v>9106029623-00014805</v>
      </c>
      <c r="AD572" s="19">
        <v>14805</v>
      </c>
      <c r="AE572" s="19" t="str">
        <f t="shared" si="16"/>
        <v>00014805</v>
      </c>
      <c r="AF572" s="19" t="str">
        <f>VLOOKUP(AC572,Data!$B:$AK,4,0)</f>
        <v>06/10/2025</v>
      </c>
      <c r="AG572" s="19" t="str">
        <f>VLOOKUP(AC572,Data!B:N,13,0)</f>
        <v>0104918404-006</v>
      </c>
      <c r="AH572" s="19" t="str">
        <f>IF(AG572="0104918404","WIN"&amp;L572,VLOOKUP(AG572,'mã win'!E:J,6,0))</f>
        <v>WIN-HDG-00-006</v>
      </c>
      <c r="AI572" s="19" t="str">
        <f>VLOOKUP(AG572,'mã win'!E:F,2,0)</f>
        <v>B</v>
      </c>
      <c r="AJ572" s="19" t="str">
        <f>VLOOKUP(Q572,'mã sp'!A:B,2,0)</f>
        <v>GM500</v>
      </c>
      <c r="AK572" t="str">
        <f>VLOOKUP(AC572,Data!B:G,6,0)</f>
        <v>K25TTM</v>
      </c>
      <c r="AL572" t="str">
        <f t="shared" si="17"/>
        <v>5538 WM+ HDG Số 111 Chi Lăng</v>
      </c>
    </row>
    <row r="573" spans="1:38" x14ac:dyDescent="0.25">
      <c r="A573">
        <v>16784</v>
      </c>
      <c r="B573" s="2">
        <v>9106029671</v>
      </c>
      <c r="C573" s="3">
        <v>45936</v>
      </c>
      <c r="D573" s="3">
        <v>45941</v>
      </c>
      <c r="E573" s="4">
        <v>45936.467884340302</v>
      </c>
      <c r="F573" s="2" t="s">
        <v>5347</v>
      </c>
      <c r="G573" s="3"/>
      <c r="H573" t="s">
        <v>3031</v>
      </c>
      <c r="I573" s="2" t="s">
        <v>3032</v>
      </c>
      <c r="J573" t="s">
        <v>3033</v>
      </c>
      <c r="K573" t="s">
        <v>3034</v>
      </c>
      <c r="L573" s="2" t="s">
        <v>3423</v>
      </c>
      <c r="M573" t="s">
        <v>3424</v>
      </c>
      <c r="N573" t="s">
        <v>3425</v>
      </c>
      <c r="O573">
        <v>10</v>
      </c>
      <c r="P573" s="2" t="s">
        <v>3050</v>
      </c>
      <c r="Q573" t="s">
        <v>3051</v>
      </c>
      <c r="R573" s="2" t="s">
        <v>3052</v>
      </c>
      <c r="S573" s="2" t="s">
        <v>3038</v>
      </c>
      <c r="T573">
        <v>45588</v>
      </c>
      <c r="U573">
        <v>2</v>
      </c>
      <c r="V573">
        <v>0</v>
      </c>
      <c r="W573" t="s">
        <v>3424</v>
      </c>
      <c r="X573" t="s">
        <v>3426</v>
      </c>
      <c r="Y573" s="3">
        <v>45936.467883067096</v>
      </c>
      <c r="AA573" t="s">
        <v>3039</v>
      </c>
      <c r="AB573" s="21">
        <v>9106029671</v>
      </c>
      <c r="AC573" s="19" t="str">
        <f>VLOOKUP($B573,Data!$A:$AK,34,0)</f>
        <v>9106029671-00047031</v>
      </c>
      <c r="AD573" s="19">
        <v>47031</v>
      </c>
      <c r="AE573" s="19" t="str">
        <f t="shared" si="16"/>
        <v>00047031</v>
      </c>
      <c r="AF573" s="19" t="str">
        <f>VLOOKUP(AC573,Data!$B:$AK,4,0)</f>
        <v>06/10/2025</v>
      </c>
      <c r="AG573" s="19" t="str">
        <f>VLOOKUP(AC573,Data!B:N,13,0)</f>
        <v>0104918404-007</v>
      </c>
      <c r="AH573" s="19" t="str">
        <f>IF(AG573="0104918404","WIN"&amp;L573,VLOOKUP(AG573,'mã win'!E:J,6,0))</f>
        <v>WIN-QNH-00-007</v>
      </c>
      <c r="AI573" s="19" t="str">
        <f>VLOOKUP(AG573,'mã win'!E:F,2,0)</f>
        <v>B</v>
      </c>
      <c r="AJ573" s="19" t="str">
        <f>VLOOKUP(Q573,'mã sp'!A:B,2,0)</f>
        <v>TH200</v>
      </c>
      <c r="AK573" t="str">
        <f>VLOOKUP(AC573,Data!B:G,6,0)</f>
        <v>K25TTM</v>
      </c>
      <c r="AL573" t="str">
        <f t="shared" si="17"/>
        <v>4304 WM+ QNH 27 Trần Nhật Duật</v>
      </c>
    </row>
    <row r="574" spans="1:38" x14ac:dyDescent="0.25">
      <c r="A574">
        <v>16785</v>
      </c>
      <c r="B574" s="2">
        <v>9106029656</v>
      </c>
      <c r="C574" s="3">
        <v>45936</v>
      </c>
      <c r="D574" s="3">
        <v>45941</v>
      </c>
      <c r="E574" s="4">
        <v>45936.469004131897</v>
      </c>
      <c r="F574" s="2" t="s">
        <v>5348</v>
      </c>
      <c r="G574" s="3"/>
      <c r="H574" t="s">
        <v>3031</v>
      </c>
      <c r="I574" s="2" t="s">
        <v>3032</v>
      </c>
      <c r="J574" t="s">
        <v>3033</v>
      </c>
      <c r="K574" t="s">
        <v>3034</v>
      </c>
      <c r="L574" s="2" t="s">
        <v>4664</v>
      </c>
      <c r="M574" t="s">
        <v>4665</v>
      </c>
      <c r="N574" t="s">
        <v>4666</v>
      </c>
      <c r="O574">
        <v>10</v>
      </c>
      <c r="P574" s="2" t="s">
        <v>3050</v>
      </c>
      <c r="Q574" t="s">
        <v>3051</v>
      </c>
      <c r="R574" s="2" t="s">
        <v>3052</v>
      </c>
      <c r="S574" s="2" t="s">
        <v>3038</v>
      </c>
      <c r="T574">
        <v>45588</v>
      </c>
      <c r="U574">
        <v>1</v>
      </c>
      <c r="V574">
        <v>0</v>
      </c>
      <c r="W574" t="s">
        <v>4667</v>
      </c>
      <c r="X574" t="s">
        <v>4668</v>
      </c>
      <c r="Y574" s="3">
        <v>45936.4690023148</v>
      </c>
      <c r="Z574" t="s">
        <v>5349</v>
      </c>
      <c r="AA574" t="s">
        <v>3039</v>
      </c>
      <c r="AB574" s="21">
        <v>9106029656</v>
      </c>
      <c r="AC574" s="19" t="str">
        <f>VLOOKUP($B574,Data!$A:$AK,34,0)</f>
        <v>9106029656-00477408</v>
      </c>
      <c r="AD574" s="19">
        <v>477408</v>
      </c>
      <c r="AE574" s="19" t="str">
        <f t="shared" si="16"/>
        <v>00477408</v>
      </c>
      <c r="AF574" s="19" t="str">
        <f>VLOOKUP(AC574,Data!$B:$AK,4,0)</f>
        <v>06/10/2025</v>
      </c>
      <c r="AG574" s="19" t="str">
        <f>VLOOKUP(AC574,Data!B:N,13,0)</f>
        <v>0104918404-002</v>
      </c>
      <c r="AH574" s="19" t="str">
        <f>IF(AG574="0104918404","WIN"&amp;L574,VLOOKUP(AG574,'mã win'!E:J,6,0))</f>
        <v>WIN-HNI-00-002</v>
      </c>
      <c r="AI574" s="19" t="str">
        <f>VLOOKUP(AG574,'mã win'!E:F,2,0)</f>
        <v>B</v>
      </c>
      <c r="AJ574" s="19" t="str">
        <f>VLOOKUP(Q574,'mã sp'!A:B,2,0)</f>
        <v>TH200</v>
      </c>
      <c r="AK574" t="str">
        <f>VLOOKUP(AC574,Data!B:G,6,0)</f>
        <v>K25TTM</v>
      </c>
      <c r="AL574" t="str">
        <f t="shared" si="17"/>
        <v>1606 WM HNI Hoàng Cầu</v>
      </c>
    </row>
    <row r="575" spans="1:38" x14ac:dyDescent="0.25">
      <c r="A575">
        <v>16786</v>
      </c>
      <c r="B575" s="2">
        <v>9106029710</v>
      </c>
      <c r="C575" s="3">
        <v>45936</v>
      </c>
      <c r="D575" s="3">
        <v>45941</v>
      </c>
      <c r="E575" s="4">
        <v>45936.470539664399</v>
      </c>
      <c r="F575" s="2" t="s">
        <v>5350</v>
      </c>
      <c r="G575" s="3"/>
      <c r="H575" t="s">
        <v>3031</v>
      </c>
      <c r="I575" s="2" t="s">
        <v>3032</v>
      </c>
      <c r="J575" t="s">
        <v>3033</v>
      </c>
      <c r="K575" t="s">
        <v>3034</v>
      </c>
      <c r="L575" s="2" t="s">
        <v>5351</v>
      </c>
      <c r="M575" t="s">
        <v>5352</v>
      </c>
      <c r="N575" t="s">
        <v>5353</v>
      </c>
      <c r="O575">
        <v>10</v>
      </c>
      <c r="P575" s="2" t="s">
        <v>3063</v>
      </c>
      <c r="Q575" t="s">
        <v>4891</v>
      </c>
      <c r="R575" s="2" t="s">
        <v>3065</v>
      </c>
      <c r="S575" s="2" t="s">
        <v>3038</v>
      </c>
      <c r="T575">
        <v>73431</v>
      </c>
      <c r="U575">
        <v>1</v>
      </c>
      <c r="V575">
        <v>0</v>
      </c>
      <c r="W575" t="s">
        <v>5352</v>
      </c>
      <c r="X575" t="s">
        <v>5354</v>
      </c>
      <c r="Y575" s="3">
        <v>45936.470538275498</v>
      </c>
      <c r="AA575" t="s">
        <v>3039</v>
      </c>
      <c r="AB575" s="21">
        <v>9106029710</v>
      </c>
      <c r="AC575" s="19" t="str">
        <f>VLOOKUP($B575,Data!$A:$AK,34,0)</f>
        <v>9106029710-00477426</v>
      </c>
      <c r="AD575" s="19">
        <v>477426</v>
      </c>
      <c r="AE575" s="19" t="str">
        <f t="shared" si="16"/>
        <v>00477426</v>
      </c>
      <c r="AF575" s="19" t="str">
        <f>VLOOKUP(AC575,Data!$B:$AK,4,0)</f>
        <v>06/10/2025</v>
      </c>
      <c r="AG575" s="19" t="str">
        <f>VLOOKUP(AC575,Data!B:N,13,0)</f>
        <v>0104918404-002</v>
      </c>
      <c r="AH575" s="19" t="str">
        <f>IF(AG575="0104918404","WIN"&amp;L575,VLOOKUP(AG575,'mã win'!E:J,6,0))</f>
        <v>WIN-HNI-00-002</v>
      </c>
      <c r="AI575" s="19" t="str">
        <f>VLOOKUP(AG575,'mã win'!E:F,2,0)</f>
        <v>B</v>
      </c>
      <c r="AJ575" s="19" t="str">
        <f>VLOOKUP(Q575,'mã sp'!A:B,2,0)</f>
        <v>CGM300</v>
      </c>
      <c r="AK575" t="str">
        <f>VLOOKUP(AC575,Data!B:G,6,0)</f>
        <v>K25TTM</v>
      </c>
      <c r="AL575" t="str">
        <f t="shared" si="17"/>
        <v>4776 WM+ HNI 28 Hòe Thị</v>
      </c>
    </row>
    <row r="576" spans="1:38" x14ac:dyDescent="0.25">
      <c r="A576">
        <v>16787</v>
      </c>
      <c r="B576" s="2">
        <v>9106029710</v>
      </c>
      <c r="C576" s="3">
        <v>45936</v>
      </c>
      <c r="D576" s="3">
        <v>45941</v>
      </c>
      <c r="E576" s="4">
        <v>45936.470539664399</v>
      </c>
      <c r="F576" s="2" t="s">
        <v>5350</v>
      </c>
      <c r="G576" s="3"/>
      <c r="H576" t="s">
        <v>3031</v>
      </c>
      <c r="I576" s="2" t="s">
        <v>3032</v>
      </c>
      <c r="J576" t="s">
        <v>3033</v>
      </c>
      <c r="K576" t="s">
        <v>3034</v>
      </c>
      <c r="L576" s="2" t="s">
        <v>5351</v>
      </c>
      <c r="M576" t="s">
        <v>5352</v>
      </c>
      <c r="N576" t="s">
        <v>5353</v>
      </c>
      <c r="O576">
        <v>20</v>
      </c>
      <c r="P576" s="2" t="s">
        <v>3080</v>
      </c>
      <c r="Q576" t="s">
        <v>3081</v>
      </c>
      <c r="R576" s="2" t="s">
        <v>3082</v>
      </c>
      <c r="S576" s="2" t="s">
        <v>3038</v>
      </c>
      <c r="T576">
        <v>70950</v>
      </c>
      <c r="U576">
        <v>2</v>
      </c>
      <c r="V576">
        <v>0</v>
      </c>
      <c r="W576" t="s">
        <v>5352</v>
      </c>
      <c r="X576" t="s">
        <v>5354</v>
      </c>
      <c r="Y576" s="3">
        <v>45936.470538275498</v>
      </c>
      <c r="AA576" t="s">
        <v>3039</v>
      </c>
      <c r="AB576" s="21">
        <v>9106029710</v>
      </c>
      <c r="AC576" s="19" t="str">
        <f>VLOOKUP($B576,Data!$A:$AK,34,0)</f>
        <v>9106029710-00477426</v>
      </c>
      <c r="AD576" s="19">
        <v>477426</v>
      </c>
      <c r="AE576" s="19" t="str">
        <f t="shared" si="16"/>
        <v>00477426</v>
      </c>
      <c r="AF576" s="19" t="str">
        <f>VLOOKUP(AC576,Data!$B:$AK,4,0)</f>
        <v>06/10/2025</v>
      </c>
      <c r="AG576" s="19" t="str">
        <f>VLOOKUP(AC576,Data!B:N,13,0)</f>
        <v>0104918404-002</v>
      </c>
      <c r="AH576" s="19" t="str">
        <f>IF(AG576="0104918404","WIN"&amp;L576,VLOOKUP(AG576,'mã win'!E:J,6,0))</f>
        <v>WIN-HNI-00-002</v>
      </c>
      <c r="AI576" s="19" t="str">
        <f>VLOOKUP(AG576,'mã win'!E:F,2,0)</f>
        <v>B</v>
      </c>
      <c r="AJ576" s="19" t="str">
        <f>VLOOKUP(Q576,'mã sp'!A:B,2,0)</f>
        <v>CN300</v>
      </c>
      <c r="AK576" t="str">
        <f>VLOOKUP(AC576,Data!B:G,6,0)</f>
        <v>K25TTM</v>
      </c>
      <c r="AL576" t="str">
        <f t="shared" si="17"/>
        <v>4776 WM+ HNI 28 Hòe Thị</v>
      </c>
    </row>
    <row r="577" spans="1:38" x14ac:dyDescent="0.25">
      <c r="A577">
        <v>16788</v>
      </c>
      <c r="B577" s="2">
        <v>9106029739</v>
      </c>
      <c r="C577" s="3">
        <v>45936</v>
      </c>
      <c r="D577" s="3">
        <v>45941</v>
      </c>
      <c r="E577" s="4">
        <v>45936.473278587997</v>
      </c>
      <c r="F577" s="2" t="s">
        <v>5355</v>
      </c>
      <c r="G577" s="3"/>
      <c r="H577" t="s">
        <v>3031</v>
      </c>
      <c r="I577" s="2" t="s">
        <v>3032</v>
      </c>
      <c r="J577" t="s">
        <v>3033</v>
      </c>
      <c r="K577" t="s">
        <v>3034</v>
      </c>
      <c r="L577" s="2" t="s">
        <v>3818</v>
      </c>
      <c r="M577" t="s">
        <v>3819</v>
      </c>
      <c r="N577" t="s">
        <v>3820</v>
      </c>
      <c r="O577">
        <v>10</v>
      </c>
      <c r="P577" s="2" t="s">
        <v>3063</v>
      </c>
      <c r="Q577" t="s">
        <v>4891</v>
      </c>
      <c r="R577" s="2" t="s">
        <v>3065</v>
      </c>
      <c r="S577" s="2" t="s">
        <v>3038</v>
      </c>
      <c r="T577">
        <v>73431</v>
      </c>
      <c r="U577">
        <v>2</v>
      </c>
      <c r="V577">
        <v>0</v>
      </c>
      <c r="W577" t="s">
        <v>3819</v>
      </c>
      <c r="Y577" s="3">
        <v>45936.4732770833</v>
      </c>
      <c r="AA577" t="s">
        <v>3039</v>
      </c>
      <c r="AB577" s="21">
        <v>9106029739</v>
      </c>
      <c r="AC577" s="19" t="str">
        <f>VLOOKUP($B577,Data!$A:$AK,34,0)</f>
        <v>9106029739-00028612</v>
      </c>
      <c r="AD577" s="19">
        <v>28612</v>
      </c>
      <c r="AE577" s="19" t="str">
        <f t="shared" si="16"/>
        <v>00028612</v>
      </c>
      <c r="AF577" s="19" t="str">
        <f>VLOOKUP(AC577,Data!$B:$AK,4,0)</f>
        <v>06/10/2025</v>
      </c>
      <c r="AG577" s="19" t="str">
        <f>VLOOKUP(AC577,Data!B:N,13,0)</f>
        <v>0104918404-056</v>
      </c>
      <c r="AH577" s="19" t="str">
        <f>IF(AG577="0104918404","WIN"&amp;L577,VLOOKUP(AG577,'mã win'!E:J,6,0))</f>
        <v>WIN-056</v>
      </c>
      <c r="AI577" s="19" t="str">
        <f>VLOOKUP(AG577,'mã win'!E:F,2,0)</f>
        <v>B</v>
      </c>
      <c r="AJ577" s="19" t="str">
        <f>VLOOKUP(Q577,'mã sp'!A:B,2,0)</f>
        <v>CGM300</v>
      </c>
      <c r="AK577" t="str">
        <f>VLOOKUP(AC577,Data!B:G,6,0)</f>
        <v>K25TTM</v>
      </c>
      <c r="AL577" t="str">
        <f t="shared" si="17"/>
        <v>5977 WM+ HYN Thanh Xá, Yên Mỹ</v>
      </c>
    </row>
    <row r="578" spans="1:38" x14ac:dyDescent="0.25">
      <c r="A578">
        <v>16789</v>
      </c>
      <c r="B578" s="2">
        <v>9106029739</v>
      </c>
      <c r="C578" s="3">
        <v>45936</v>
      </c>
      <c r="D578" s="3">
        <v>45941</v>
      </c>
      <c r="E578" s="4">
        <v>45936.473278587997</v>
      </c>
      <c r="F578" s="2" t="s">
        <v>5355</v>
      </c>
      <c r="G578" s="3"/>
      <c r="H578" t="s">
        <v>3031</v>
      </c>
      <c r="I578" s="2" t="s">
        <v>3032</v>
      </c>
      <c r="J578" t="s">
        <v>3033</v>
      </c>
      <c r="K578" t="s">
        <v>3034</v>
      </c>
      <c r="L578" s="2" t="s">
        <v>3818</v>
      </c>
      <c r="M578" t="s">
        <v>3819</v>
      </c>
      <c r="N578" t="s">
        <v>3820</v>
      </c>
      <c r="O578">
        <v>20</v>
      </c>
      <c r="P578" s="2" t="s">
        <v>3035</v>
      </c>
      <c r="Q578" t="s">
        <v>4834</v>
      </c>
      <c r="R578" s="2" t="s">
        <v>3037</v>
      </c>
      <c r="S578" s="2" t="s">
        <v>3038</v>
      </c>
      <c r="T578">
        <v>111058</v>
      </c>
      <c r="U578">
        <v>2</v>
      </c>
      <c r="V578">
        <v>0</v>
      </c>
      <c r="W578" t="s">
        <v>3819</v>
      </c>
      <c r="Y578" s="3">
        <v>45936.4732770833</v>
      </c>
      <c r="AA578" t="s">
        <v>3039</v>
      </c>
      <c r="AB578" s="21">
        <v>9106029739</v>
      </c>
      <c r="AC578" s="19" t="str">
        <f>VLOOKUP($B578,Data!$A:$AK,34,0)</f>
        <v>9106029739-00028612</v>
      </c>
      <c r="AD578" s="19">
        <v>28612</v>
      </c>
      <c r="AE578" s="19" t="str">
        <f t="shared" si="16"/>
        <v>00028612</v>
      </c>
      <c r="AF578" s="19" t="str">
        <f>VLOOKUP(AC578,Data!$B:$AK,4,0)</f>
        <v>06/10/2025</v>
      </c>
      <c r="AG578" s="19" t="str">
        <f>VLOOKUP(AC578,Data!B:N,13,0)</f>
        <v>0104918404-056</v>
      </c>
      <c r="AH578" s="19" t="str">
        <f>IF(AG578="0104918404","WIN"&amp;L578,VLOOKUP(AG578,'mã win'!E:J,6,0))</f>
        <v>WIN-056</v>
      </c>
      <c r="AI578" s="19" t="str">
        <f>VLOOKUP(AG578,'mã win'!E:F,2,0)</f>
        <v>B</v>
      </c>
      <c r="AJ578" s="19" t="str">
        <f>VLOOKUP(Q578,'mã sp'!A:B,2,0)</f>
        <v>GM500</v>
      </c>
      <c r="AK578" t="str">
        <f>VLOOKUP(AC578,Data!B:G,6,0)</f>
        <v>K25TTM</v>
      </c>
      <c r="AL578" t="str">
        <f t="shared" si="17"/>
        <v>5977 WM+ HYN Thanh Xá, Yên Mỹ</v>
      </c>
    </row>
    <row r="579" spans="1:38" x14ac:dyDescent="0.25">
      <c r="A579">
        <v>16790</v>
      </c>
      <c r="B579" s="2">
        <v>9106029797</v>
      </c>
      <c r="C579" s="3">
        <v>45936</v>
      </c>
      <c r="D579" s="3">
        <v>45944</v>
      </c>
      <c r="E579" s="4">
        <v>45936.479125613398</v>
      </c>
      <c r="F579" s="2" t="s">
        <v>5356</v>
      </c>
      <c r="G579" s="3"/>
      <c r="H579" t="s">
        <v>3031</v>
      </c>
      <c r="I579" s="2" t="s">
        <v>3032</v>
      </c>
      <c r="J579" t="s">
        <v>3033</v>
      </c>
      <c r="K579" t="s">
        <v>3034</v>
      </c>
      <c r="L579" s="2" t="s">
        <v>3980</v>
      </c>
      <c r="M579" t="s">
        <v>3981</v>
      </c>
      <c r="N579" t="s">
        <v>3982</v>
      </c>
      <c r="O579">
        <v>10</v>
      </c>
      <c r="P579" s="2" t="s">
        <v>3063</v>
      </c>
      <c r="Q579" t="s">
        <v>4891</v>
      </c>
      <c r="R579" s="2" t="s">
        <v>3065</v>
      </c>
      <c r="S579" s="2" t="s">
        <v>3038</v>
      </c>
      <c r="T579">
        <v>73431</v>
      </c>
      <c r="U579">
        <v>2</v>
      </c>
      <c r="V579">
        <v>0</v>
      </c>
      <c r="W579" t="s">
        <v>3981</v>
      </c>
      <c r="X579" t="s">
        <v>3983</v>
      </c>
      <c r="Y579" s="3">
        <v>45936.479123761601</v>
      </c>
      <c r="AA579" t="s">
        <v>3039</v>
      </c>
      <c r="AB579" s="21">
        <v>9106029797</v>
      </c>
      <c r="AC579" s="19" t="str">
        <f>VLOOKUP($B579,Data!$A:$AK,34,0)</f>
        <v>9106029797-00158584</v>
      </c>
      <c r="AD579" s="19">
        <v>158584</v>
      </c>
      <c r="AE579" s="19" t="str">
        <f t="shared" ref="AE579:AE642" si="18">TEXT(AD579,"00000000")</f>
        <v>00158584</v>
      </c>
      <c r="AF579" s="19" t="str">
        <f>VLOOKUP(AC579,Data!$B:$AK,4,0)</f>
        <v>06/10/2025</v>
      </c>
      <c r="AG579" s="19" t="str">
        <f>VLOOKUP(AC579,Data!B:N,13,0)</f>
        <v>0104918404</v>
      </c>
      <c r="AH579" s="19" t="str">
        <f>IF(AG579="0104918404","WIN"&amp;L579,VLOOKUP(AG579,'mã win'!E:J,6,0))</f>
        <v>WIN3135</v>
      </c>
      <c r="AI579" s="19" t="str">
        <f>VLOOKUP(AG579,'mã win'!E:F,2,0)</f>
        <v>N</v>
      </c>
      <c r="AJ579" s="19" t="str">
        <f>VLOOKUP(Q579,'mã sp'!A:B,2,0)</f>
        <v>CGM300</v>
      </c>
      <c r="AK579" t="str">
        <f>VLOOKUP(AC579,Data!B:G,6,0)</f>
        <v>K25TTM</v>
      </c>
      <c r="AL579" t="str">
        <f t="shared" ref="AL579:AL642" si="19">L579&amp;" "&amp;M579</f>
        <v>3135 WM+ HCM M-One Nam Sài Gòn</v>
      </c>
    </row>
    <row r="580" spans="1:38" x14ac:dyDescent="0.25">
      <c r="A580">
        <v>16791</v>
      </c>
      <c r="B580" s="2">
        <v>9106029797</v>
      </c>
      <c r="C580" s="3">
        <v>45936</v>
      </c>
      <c r="D580" s="3">
        <v>45944</v>
      </c>
      <c r="E580" s="4">
        <v>45936.479125613398</v>
      </c>
      <c r="F580" s="2" t="s">
        <v>5356</v>
      </c>
      <c r="G580" s="3"/>
      <c r="H580" t="s">
        <v>3031</v>
      </c>
      <c r="I580" s="2" t="s">
        <v>3032</v>
      </c>
      <c r="J580" t="s">
        <v>3033</v>
      </c>
      <c r="K580" t="s">
        <v>3034</v>
      </c>
      <c r="L580" s="2" t="s">
        <v>3980</v>
      </c>
      <c r="M580" t="s">
        <v>3981</v>
      </c>
      <c r="N580" t="s">
        <v>3982</v>
      </c>
      <c r="O580">
        <v>20</v>
      </c>
      <c r="P580" s="2" t="s">
        <v>3050</v>
      </c>
      <c r="Q580" t="s">
        <v>3051</v>
      </c>
      <c r="R580" s="2" t="s">
        <v>3052</v>
      </c>
      <c r="S580" s="2" t="s">
        <v>3038</v>
      </c>
      <c r="T580">
        <v>45588</v>
      </c>
      <c r="U580">
        <v>3</v>
      </c>
      <c r="V580">
        <v>0</v>
      </c>
      <c r="W580" t="s">
        <v>3981</v>
      </c>
      <c r="X580" t="s">
        <v>3983</v>
      </c>
      <c r="Y580" s="3">
        <v>45936.479123761601</v>
      </c>
      <c r="AA580" t="s">
        <v>3039</v>
      </c>
      <c r="AB580" s="21">
        <v>9106029797</v>
      </c>
      <c r="AC580" s="19" t="str">
        <f>VLOOKUP($B580,Data!$A:$AK,34,0)</f>
        <v>9106029797-00158584</v>
      </c>
      <c r="AD580" s="19">
        <v>158584</v>
      </c>
      <c r="AE580" s="19" t="str">
        <f t="shared" si="18"/>
        <v>00158584</v>
      </c>
      <c r="AF580" s="19" t="str">
        <f>VLOOKUP(AC580,Data!$B:$AK,4,0)</f>
        <v>06/10/2025</v>
      </c>
      <c r="AG580" s="19" t="str">
        <f>VLOOKUP(AC580,Data!B:N,13,0)</f>
        <v>0104918404</v>
      </c>
      <c r="AH580" s="19" t="str">
        <f>IF(AG580="0104918404","WIN"&amp;L580,VLOOKUP(AG580,'mã win'!E:J,6,0))</f>
        <v>WIN3135</v>
      </c>
      <c r="AI580" s="19" t="str">
        <f>VLOOKUP(AG580,'mã win'!E:F,2,0)</f>
        <v>N</v>
      </c>
      <c r="AJ580" s="19" t="str">
        <f>VLOOKUP(Q580,'mã sp'!A:B,2,0)</f>
        <v>TH200</v>
      </c>
      <c r="AK580" t="str">
        <f>VLOOKUP(AC580,Data!B:G,6,0)</f>
        <v>K25TTM</v>
      </c>
      <c r="AL580" t="str">
        <f t="shared" si="19"/>
        <v>3135 WM+ HCM M-One Nam Sài Gòn</v>
      </c>
    </row>
    <row r="581" spans="1:38" x14ac:dyDescent="0.25">
      <c r="A581">
        <v>16792</v>
      </c>
      <c r="B581" s="2">
        <v>9106029797</v>
      </c>
      <c r="C581" s="3">
        <v>45936</v>
      </c>
      <c r="D581" s="3">
        <v>45944</v>
      </c>
      <c r="E581" s="4">
        <v>45936.479125613398</v>
      </c>
      <c r="F581" s="2" t="s">
        <v>5356</v>
      </c>
      <c r="G581" s="3"/>
      <c r="H581" t="s">
        <v>3031</v>
      </c>
      <c r="I581" s="2" t="s">
        <v>3032</v>
      </c>
      <c r="J581" t="s">
        <v>3033</v>
      </c>
      <c r="K581" t="s">
        <v>3034</v>
      </c>
      <c r="L581" s="2" t="s">
        <v>3980</v>
      </c>
      <c r="M581" t="s">
        <v>3981</v>
      </c>
      <c r="N581" t="s">
        <v>3982</v>
      </c>
      <c r="O581">
        <v>30</v>
      </c>
      <c r="P581" s="2" t="s">
        <v>3080</v>
      </c>
      <c r="Q581" t="s">
        <v>3081</v>
      </c>
      <c r="R581" s="2" t="s">
        <v>3082</v>
      </c>
      <c r="S581" s="2" t="s">
        <v>3038</v>
      </c>
      <c r="T581">
        <v>70950</v>
      </c>
      <c r="U581">
        <v>1</v>
      </c>
      <c r="V581">
        <v>0</v>
      </c>
      <c r="W581" t="s">
        <v>3981</v>
      </c>
      <c r="X581" t="s">
        <v>3983</v>
      </c>
      <c r="Y581" s="3">
        <v>45936.479123761601</v>
      </c>
      <c r="AA581" t="s">
        <v>3039</v>
      </c>
      <c r="AB581" s="21">
        <v>9106029797</v>
      </c>
      <c r="AC581" s="19" t="str">
        <f>VLOOKUP($B581,Data!$A:$AK,34,0)</f>
        <v>9106029797-00158584</v>
      </c>
      <c r="AD581" s="19">
        <v>158584</v>
      </c>
      <c r="AE581" s="19" t="str">
        <f t="shared" si="18"/>
        <v>00158584</v>
      </c>
      <c r="AF581" s="19" t="str">
        <f>VLOOKUP(AC581,Data!$B:$AK,4,0)</f>
        <v>06/10/2025</v>
      </c>
      <c r="AG581" s="19" t="str">
        <f>VLOOKUP(AC581,Data!B:N,13,0)</f>
        <v>0104918404</v>
      </c>
      <c r="AH581" s="19" t="str">
        <f>IF(AG581="0104918404","WIN"&amp;L581,VLOOKUP(AG581,'mã win'!E:J,6,0))</f>
        <v>WIN3135</v>
      </c>
      <c r="AI581" s="19" t="str">
        <f>VLOOKUP(AG581,'mã win'!E:F,2,0)</f>
        <v>N</v>
      </c>
      <c r="AJ581" s="19" t="str">
        <f>VLOOKUP(Q581,'mã sp'!A:B,2,0)</f>
        <v>CN300</v>
      </c>
      <c r="AK581" t="str">
        <f>VLOOKUP(AC581,Data!B:G,6,0)</f>
        <v>K25TTM</v>
      </c>
      <c r="AL581" t="str">
        <f t="shared" si="19"/>
        <v>3135 WM+ HCM M-One Nam Sài Gòn</v>
      </c>
    </row>
    <row r="582" spans="1:38" x14ac:dyDescent="0.25">
      <c r="A582">
        <v>16793</v>
      </c>
      <c r="B582" s="2">
        <v>9106029797</v>
      </c>
      <c r="C582" s="3">
        <v>45936</v>
      </c>
      <c r="D582" s="3">
        <v>45944</v>
      </c>
      <c r="E582" s="4">
        <v>45936.479125613398</v>
      </c>
      <c r="F582" s="2" t="s">
        <v>5356</v>
      </c>
      <c r="G582" s="3"/>
      <c r="H582" t="s">
        <v>3031</v>
      </c>
      <c r="I582" s="2" t="s">
        <v>3032</v>
      </c>
      <c r="J582" t="s">
        <v>3033</v>
      </c>
      <c r="K582" t="s">
        <v>3034</v>
      </c>
      <c r="L582" s="2" t="s">
        <v>3980</v>
      </c>
      <c r="M582" t="s">
        <v>3981</v>
      </c>
      <c r="N582" t="s">
        <v>3982</v>
      </c>
      <c r="O582">
        <v>40</v>
      </c>
      <c r="P582" s="2" t="s">
        <v>3083</v>
      </c>
      <c r="Q582" t="s">
        <v>3084</v>
      </c>
      <c r="R582" s="2" t="s">
        <v>3085</v>
      </c>
      <c r="S582" s="2" t="s">
        <v>3038</v>
      </c>
      <c r="T582">
        <v>111606</v>
      </c>
      <c r="U582">
        <v>2</v>
      </c>
      <c r="V582">
        <v>0</v>
      </c>
      <c r="W582" t="s">
        <v>3981</v>
      </c>
      <c r="X582" t="s">
        <v>3983</v>
      </c>
      <c r="Y582" s="3">
        <v>45936.479123761601</v>
      </c>
      <c r="AA582" t="s">
        <v>3039</v>
      </c>
      <c r="AB582" s="21">
        <v>9106029797</v>
      </c>
      <c r="AC582" s="19" t="str">
        <f>VLOOKUP($B582,Data!$A:$AK,34,0)</f>
        <v>9106029797-00158584</v>
      </c>
      <c r="AD582" s="19">
        <v>158584</v>
      </c>
      <c r="AE582" s="19" t="str">
        <f t="shared" si="18"/>
        <v>00158584</v>
      </c>
      <c r="AF582" s="19" t="str">
        <f>VLOOKUP(AC582,Data!$B:$AK,4,0)</f>
        <v>06/10/2025</v>
      </c>
      <c r="AG582" s="19" t="str">
        <f>VLOOKUP(AC582,Data!B:N,13,0)</f>
        <v>0104918404</v>
      </c>
      <c r="AH582" s="19" t="str">
        <f>IF(AG582="0104918404","WIN"&amp;L582,VLOOKUP(AG582,'mã win'!E:J,6,0))</f>
        <v>WIN3135</v>
      </c>
      <c r="AI582" s="19" t="str">
        <f>VLOOKUP(AG582,'mã win'!E:F,2,0)</f>
        <v>N</v>
      </c>
      <c r="AJ582" s="19" t="str">
        <f>VLOOKUP(Q582,'mã sp'!A:B,2,0)</f>
        <v>GXD500</v>
      </c>
      <c r="AK582" t="str">
        <f>VLOOKUP(AC582,Data!B:G,6,0)</f>
        <v>K25TTM</v>
      </c>
      <c r="AL582" t="str">
        <f t="shared" si="19"/>
        <v>3135 WM+ HCM M-One Nam Sài Gòn</v>
      </c>
    </row>
    <row r="583" spans="1:38" x14ac:dyDescent="0.25">
      <c r="A583">
        <v>16794</v>
      </c>
      <c r="B583" s="2">
        <v>9106029797</v>
      </c>
      <c r="C583" s="3">
        <v>45936</v>
      </c>
      <c r="D583" s="3">
        <v>45944</v>
      </c>
      <c r="E583" s="4">
        <v>45936.479125613398</v>
      </c>
      <c r="F583" s="2" t="s">
        <v>5356</v>
      </c>
      <c r="G583" s="3"/>
      <c r="H583" t="s">
        <v>3031</v>
      </c>
      <c r="I583" s="2" t="s">
        <v>3032</v>
      </c>
      <c r="J583" t="s">
        <v>3033</v>
      </c>
      <c r="K583" t="s">
        <v>3034</v>
      </c>
      <c r="L583" s="2" t="s">
        <v>3980</v>
      </c>
      <c r="M583" t="s">
        <v>3981</v>
      </c>
      <c r="N583" t="s">
        <v>3982</v>
      </c>
      <c r="O583">
        <v>50</v>
      </c>
      <c r="P583" s="2" t="s">
        <v>3043</v>
      </c>
      <c r="Q583" t="s">
        <v>3044</v>
      </c>
      <c r="R583" s="2" t="s">
        <v>3045</v>
      </c>
      <c r="S583" s="2" t="s">
        <v>3038</v>
      </c>
      <c r="T583">
        <v>41150</v>
      </c>
      <c r="U583">
        <v>4</v>
      </c>
      <c r="V583">
        <v>0</v>
      </c>
      <c r="W583" t="s">
        <v>3981</v>
      </c>
      <c r="X583" t="s">
        <v>3983</v>
      </c>
      <c r="Y583" s="3">
        <v>45936.479123761601</v>
      </c>
      <c r="AA583" t="s">
        <v>3039</v>
      </c>
      <c r="AB583" s="21">
        <v>9106029797</v>
      </c>
      <c r="AC583" s="19" t="str">
        <f>VLOOKUP($B583,Data!$A:$AK,34,0)</f>
        <v>9106029797-00158584</v>
      </c>
      <c r="AD583" s="19">
        <v>158584</v>
      </c>
      <c r="AE583" s="19" t="str">
        <f t="shared" si="18"/>
        <v>00158584</v>
      </c>
      <c r="AF583" s="19" t="str">
        <f>VLOOKUP(AC583,Data!$B:$AK,4,0)</f>
        <v>06/10/2025</v>
      </c>
      <c r="AG583" s="19" t="str">
        <f>VLOOKUP(AC583,Data!B:N,13,0)</f>
        <v>0104918404</v>
      </c>
      <c r="AH583" s="19" t="str">
        <f>IF(AG583="0104918404","WIN"&amp;L583,VLOOKUP(AG583,'mã win'!E:J,6,0))</f>
        <v>WIN3135</v>
      </c>
      <c r="AI583" s="19" t="str">
        <f>VLOOKUP(AG583,'mã win'!E:F,2,0)</f>
        <v>N</v>
      </c>
      <c r="AJ583" s="19" t="str">
        <f>VLOOKUP(Q583,'mã sp'!A:B,2,0)</f>
        <v>GTLX250G</v>
      </c>
      <c r="AK583" t="str">
        <f>VLOOKUP(AC583,Data!B:G,6,0)</f>
        <v>K25TTM</v>
      </c>
      <c r="AL583" t="str">
        <f t="shared" si="19"/>
        <v>3135 WM+ HCM M-One Nam Sài Gòn</v>
      </c>
    </row>
    <row r="584" spans="1:38" x14ac:dyDescent="0.25">
      <c r="A584">
        <v>16795</v>
      </c>
      <c r="B584" s="2">
        <v>9106029797</v>
      </c>
      <c r="C584" s="3">
        <v>45936</v>
      </c>
      <c r="D584" s="3">
        <v>45944</v>
      </c>
      <c r="E584" s="4">
        <v>45936.479125613398</v>
      </c>
      <c r="F584" s="2" t="s">
        <v>5356</v>
      </c>
      <c r="G584" s="3"/>
      <c r="H584" t="s">
        <v>3031</v>
      </c>
      <c r="I584" s="2" t="s">
        <v>3032</v>
      </c>
      <c r="J584" t="s">
        <v>3033</v>
      </c>
      <c r="K584" t="s">
        <v>3034</v>
      </c>
      <c r="L584" s="2" t="s">
        <v>3980</v>
      </c>
      <c r="M584" t="s">
        <v>3981</v>
      </c>
      <c r="N584" t="s">
        <v>3982</v>
      </c>
      <c r="O584">
        <v>60</v>
      </c>
      <c r="P584" s="2" t="s">
        <v>3054</v>
      </c>
      <c r="Q584" t="s">
        <v>3055</v>
      </c>
      <c r="R584" s="2" t="s">
        <v>3056</v>
      </c>
      <c r="S584" s="2" t="s">
        <v>3038</v>
      </c>
      <c r="T584">
        <v>46000</v>
      </c>
      <c r="U584">
        <v>1</v>
      </c>
      <c r="V584">
        <v>0</v>
      </c>
      <c r="W584" t="s">
        <v>3981</v>
      </c>
      <c r="X584" t="s">
        <v>3983</v>
      </c>
      <c r="Y584" s="3">
        <v>45936.479123761601</v>
      </c>
      <c r="AA584" t="s">
        <v>3039</v>
      </c>
      <c r="AB584" s="21">
        <v>9106029797</v>
      </c>
      <c r="AC584" s="19" t="str">
        <f>VLOOKUP($B584,Data!$A:$AK,34,0)</f>
        <v>9106029797-00158584</v>
      </c>
      <c r="AD584" s="19">
        <v>158584</v>
      </c>
      <c r="AE584" s="19" t="str">
        <f t="shared" si="18"/>
        <v>00158584</v>
      </c>
      <c r="AF584" s="19" t="str">
        <f>VLOOKUP(AC584,Data!$B:$AK,4,0)</f>
        <v>06/10/2025</v>
      </c>
      <c r="AG584" s="19" t="str">
        <f>VLOOKUP(AC584,Data!B:N,13,0)</f>
        <v>0104918404</v>
      </c>
      <c r="AH584" s="19" t="str">
        <f>IF(AG584="0104918404","WIN"&amp;L584,VLOOKUP(AG584,'mã win'!E:J,6,0))</f>
        <v>WIN3135</v>
      </c>
      <c r="AI584" s="19" t="str">
        <f>VLOOKUP(AG584,'mã win'!E:F,2,0)</f>
        <v>N</v>
      </c>
      <c r="AJ584" s="19" t="str">
        <f>VLOOKUP(Q584,'mã sp'!A:B,2,0)</f>
        <v>MNH250</v>
      </c>
      <c r="AK584" t="str">
        <f>VLOOKUP(AC584,Data!B:G,6,0)</f>
        <v>K25TTM</v>
      </c>
      <c r="AL584" t="str">
        <f t="shared" si="19"/>
        <v>3135 WM+ HCM M-One Nam Sài Gòn</v>
      </c>
    </row>
    <row r="585" spans="1:38" x14ac:dyDescent="0.25">
      <c r="A585">
        <v>16796</v>
      </c>
      <c r="B585" s="2">
        <v>9106029791</v>
      </c>
      <c r="C585" s="3">
        <v>45936</v>
      </c>
      <c r="D585" s="3">
        <v>45936</v>
      </c>
      <c r="E585" s="4">
        <v>45936.479754247703</v>
      </c>
      <c r="F585" s="2" t="s">
        <v>5357</v>
      </c>
      <c r="G585" s="3"/>
      <c r="H585" t="s">
        <v>3031</v>
      </c>
      <c r="I585" s="2" t="s">
        <v>3032</v>
      </c>
      <c r="J585" t="s">
        <v>3033</v>
      </c>
      <c r="K585" t="s">
        <v>3034</v>
      </c>
      <c r="L585" s="2" t="s">
        <v>3457</v>
      </c>
      <c r="M585" t="s">
        <v>3458</v>
      </c>
      <c r="N585" t="s">
        <v>3459</v>
      </c>
      <c r="O585">
        <v>10</v>
      </c>
      <c r="P585" s="2" t="s">
        <v>3083</v>
      </c>
      <c r="Q585" t="s">
        <v>3084</v>
      </c>
      <c r="R585" s="2" t="s">
        <v>3085</v>
      </c>
      <c r="S585" s="2" t="s">
        <v>3038</v>
      </c>
      <c r="T585">
        <v>111606</v>
      </c>
      <c r="U585">
        <v>1</v>
      </c>
      <c r="V585">
        <v>0</v>
      </c>
      <c r="W585" t="s">
        <v>3458</v>
      </c>
      <c r="X585" t="s">
        <v>3460</v>
      </c>
      <c r="Y585" s="3">
        <v>45936.479752465297</v>
      </c>
      <c r="AA585" t="s">
        <v>3039</v>
      </c>
      <c r="AB585" s="21">
        <v>9106029791</v>
      </c>
      <c r="AC585" s="19" t="str">
        <f>VLOOKUP($B585,Data!$A:$AK,34,0)</f>
        <v>9106029791-00017133</v>
      </c>
      <c r="AD585" s="19">
        <v>17133</v>
      </c>
      <c r="AE585" s="19" t="str">
        <f t="shared" si="18"/>
        <v>00017133</v>
      </c>
      <c r="AF585" s="19" t="str">
        <f>VLOOKUP(AC585,Data!$B:$AK,4,0)</f>
        <v>06/10/2025</v>
      </c>
      <c r="AG585" s="19" t="str">
        <f>VLOOKUP(AC585,Data!B:N,13,0)</f>
        <v>0104918404-023</v>
      </c>
      <c r="AH585" s="19" t="str">
        <f>IF(AG585="0104918404","WIN"&amp;L585,VLOOKUP(AG585,'mã win'!E:J,6,0))</f>
        <v>WIN-023</v>
      </c>
      <c r="AI585" s="19" t="str">
        <f>VLOOKUP(AG585,'mã win'!E:F,2,0)</f>
        <v>N</v>
      </c>
      <c r="AJ585" s="19" t="str">
        <f>VLOOKUP(Q585,'mã sp'!A:B,2,0)</f>
        <v>GXD500</v>
      </c>
      <c r="AK585" t="str">
        <f>VLOOKUP(AC585,Data!B:G,6,0)</f>
        <v>K25TTM</v>
      </c>
      <c r="AL585" t="str">
        <f t="shared" si="19"/>
        <v>4506 WM+ DNI 155 Trương Định</v>
      </c>
    </row>
    <row r="586" spans="1:38" x14ac:dyDescent="0.25">
      <c r="A586">
        <v>16797</v>
      </c>
      <c r="B586" s="2">
        <v>9106029791</v>
      </c>
      <c r="C586" s="3">
        <v>45936</v>
      </c>
      <c r="D586" s="3">
        <v>45936</v>
      </c>
      <c r="E586" s="4">
        <v>45936.479754247703</v>
      </c>
      <c r="F586" s="2" t="s">
        <v>5357</v>
      </c>
      <c r="G586" s="3"/>
      <c r="H586" t="s">
        <v>3031</v>
      </c>
      <c r="I586" s="2" t="s">
        <v>3032</v>
      </c>
      <c r="J586" t="s">
        <v>3033</v>
      </c>
      <c r="K586" t="s">
        <v>3034</v>
      </c>
      <c r="L586" s="2" t="s">
        <v>3457</v>
      </c>
      <c r="M586" t="s">
        <v>3458</v>
      </c>
      <c r="N586" t="s">
        <v>3459</v>
      </c>
      <c r="O586">
        <v>20</v>
      </c>
      <c r="P586" s="2" t="s">
        <v>3054</v>
      </c>
      <c r="Q586" t="s">
        <v>3055</v>
      </c>
      <c r="R586" s="2" t="s">
        <v>3056</v>
      </c>
      <c r="S586" s="2" t="s">
        <v>3038</v>
      </c>
      <c r="T586">
        <v>46000</v>
      </c>
      <c r="U586">
        <v>1</v>
      </c>
      <c r="V586">
        <v>0</v>
      </c>
      <c r="W586" t="s">
        <v>3458</v>
      </c>
      <c r="X586" t="s">
        <v>3460</v>
      </c>
      <c r="Y586" s="3">
        <v>45936.479752465297</v>
      </c>
      <c r="AA586" t="s">
        <v>3039</v>
      </c>
      <c r="AB586" s="21">
        <v>9106029791</v>
      </c>
      <c r="AC586" s="19" t="str">
        <f>VLOOKUP($B586,Data!$A:$AK,34,0)</f>
        <v>9106029791-00017133</v>
      </c>
      <c r="AD586" s="19">
        <v>17133</v>
      </c>
      <c r="AE586" s="19" t="str">
        <f t="shared" si="18"/>
        <v>00017133</v>
      </c>
      <c r="AF586" s="19" t="str">
        <f>VLOOKUP(AC586,Data!$B:$AK,4,0)</f>
        <v>06/10/2025</v>
      </c>
      <c r="AG586" s="19" t="str">
        <f>VLOOKUP(AC586,Data!B:N,13,0)</f>
        <v>0104918404-023</v>
      </c>
      <c r="AH586" s="19" t="str">
        <f>IF(AG586="0104918404","WIN"&amp;L586,VLOOKUP(AG586,'mã win'!E:J,6,0))</f>
        <v>WIN-023</v>
      </c>
      <c r="AI586" s="19" t="str">
        <f>VLOOKUP(AG586,'mã win'!E:F,2,0)</f>
        <v>N</v>
      </c>
      <c r="AJ586" s="19" t="str">
        <f>VLOOKUP(Q586,'mã sp'!A:B,2,0)</f>
        <v>MNH250</v>
      </c>
      <c r="AK586" t="str">
        <f>VLOOKUP(AC586,Data!B:G,6,0)</f>
        <v>K25TTM</v>
      </c>
      <c r="AL586" t="str">
        <f t="shared" si="19"/>
        <v>4506 WM+ DNI 155 Trương Định</v>
      </c>
    </row>
    <row r="587" spans="1:38" x14ac:dyDescent="0.25">
      <c r="A587">
        <v>16798</v>
      </c>
      <c r="B587" s="2">
        <v>9106029817</v>
      </c>
      <c r="C587" s="3">
        <v>45936</v>
      </c>
      <c r="D587" s="3">
        <v>45941</v>
      </c>
      <c r="E587" s="4">
        <v>45936.479801122703</v>
      </c>
      <c r="F587" s="2" t="s">
        <v>5358</v>
      </c>
      <c r="G587" s="3"/>
      <c r="H587" t="s">
        <v>3031</v>
      </c>
      <c r="I587" s="2" t="s">
        <v>3032</v>
      </c>
      <c r="J587" t="s">
        <v>3033</v>
      </c>
      <c r="K587" t="s">
        <v>3034</v>
      </c>
      <c r="L587" s="2" t="s">
        <v>3572</v>
      </c>
      <c r="M587" t="s">
        <v>3573</v>
      </c>
      <c r="N587" t="s">
        <v>3574</v>
      </c>
      <c r="O587">
        <v>10</v>
      </c>
      <c r="P587" s="2" t="s">
        <v>3035</v>
      </c>
      <c r="Q587" t="s">
        <v>4834</v>
      </c>
      <c r="R587" s="2" t="s">
        <v>3037</v>
      </c>
      <c r="S587" s="2" t="s">
        <v>3038</v>
      </c>
      <c r="T587">
        <v>111058</v>
      </c>
      <c r="U587">
        <v>10</v>
      </c>
      <c r="V587">
        <v>0</v>
      </c>
      <c r="W587" t="s">
        <v>3575</v>
      </c>
      <c r="Y587" s="3">
        <v>45936.479799618101</v>
      </c>
      <c r="AA587" t="s">
        <v>3039</v>
      </c>
      <c r="AB587" s="21">
        <v>9106029817</v>
      </c>
      <c r="AC587" s="19" t="str">
        <f>VLOOKUP($B587,Data!$A:$AK,34,0)</f>
        <v>9106029817-00047037</v>
      </c>
      <c r="AD587" s="19">
        <v>47037</v>
      </c>
      <c r="AE587" s="19" t="str">
        <f t="shared" si="18"/>
        <v>00047037</v>
      </c>
      <c r="AF587" s="19" t="str">
        <f>VLOOKUP(AC587,Data!$B:$AK,4,0)</f>
        <v>06/10/2025</v>
      </c>
      <c r="AG587" s="19" t="str">
        <f>VLOOKUP(AC587,Data!B:N,13,0)</f>
        <v>0104918404-007</v>
      </c>
      <c r="AH587" s="19" t="str">
        <f>IF(AG587="0104918404","WIN"&amp;L587,VLOOKUP(AG587,'mã win'!E:J,6,0))</f>
        <v>WIN-QNH-00-007</v>
      </c>
      <c r="AI587" s="19" t="str">
        <f>VLOOKUP(AG587,'mã win'!E:F,2,0)</f>
        <v>B</v>
      </c>
      <c r="AJ587" s="19" t="str">
        <f>VLOOKUP(Q587,'mã sp'!A:B,2,0)</f>
        <v>GM500</v>
      </c>
      <c r="AK587" t="str">
        <f>VLOOKUP(AC587,Data!B:G,6,0)</f>
        <v>K25TTM</v>
      </c>
      <c r="AL587" t="str">
        <f t="shared" si="19"/>
        <v>2AB5 WM+ QNH 189 Tổ 18, Khu 3 Trưng Vươn</v>
      </c>
    </row>
    <row r="588" spans="1:38" x14ac:dyDescent="0.25">
      <c r="A588">
        <v>16799</v>
      </c>
      <c r="B588" s="2">
        <v>9106029814</v>
      </c>
      <c r="C588" s="3">
        <v>45936</v>
      </c>
      <c r="D588" s="3">
        <v>45941</v>
      </c>
      <c r="E588" s="4">
        <v>45936.481989236097</v>
      </c>
      <c r="F588" s="2" t="s">
        <v>5359</v>
      </c>
      <c r="G588" s="3"/>
      <c r="H588" t="s">
        <v>3031</v>
      </c>
      <c r="I588" s="2" t="s">
        <v>3032</v>
      </c>
      <c r="J588" t="s">
        <v>3033</v>
      </c>
      <c r="K588" t="s">
        <v>3034</v>
      </c>
      <c r="L588" s="2" t="s">
        <v>5360</v>
      </c>
      <c r="M588" t="s">
        <v>5361</v>
      </c>
      <c r="N588" t="s">
        <v>5362</v>
      </c>
      <c r="O588">
        <v>10</v>
      </c>
      <c r="P588" s="2" t="s">
        <v>3035</v>
      </c>
      <c r="Q588" t="s">
        <v>4834</v>
      </c>
      <c r="R588" s="2" t="s">
        <v>3037</v>
      </c>
      <c r="S588" s="2" t="s">
        <v>3038</v>
      </c>
      <c r="T588">
        <v>111058</v>
      </c>
      <c r="U588">
        <v>3</v>
      </c>
      <c r="V588">
        <v>0</v>
      </c>
      <c r="W588" t="s">
        <v>5361</v>
      </c>
      <c r="Y588" s="3">
        <v>45936.481987384301</v>
      </c>
      <c r="Z588" t="s">
        <v>5363</v>
      </c>
      <c r="AA588" t="s">
        <v>3039</v>
      </c>
      <c r="AB588" s="21">
        <v>9106029814</v>
      </c>
      <c r="AC588" s="19" t="str">
        <f>VLOOKUP($B588,Data!$A:$AK,34,0)</f>
        <v>9106029814-00001001</v>
      </c>
      <c r="AD588" s="19">
        <v>1001</v>
      </c>
      <c r="AE588" s="19" t="str">
        <f t="shared" si="18"/>
        <v>00001001</v>
      </c>
      <c r="AF588" s="19" t="str">
        <f>VLOOKUP(AC588,Data!$B:$AK,4,0)</f>
        <v>06/10/2025</v>
      </c>
      <c r="AG588" s="19" t="str">
        <f>VLOOKUP(AC588,Data!B:N,13,0)</f>
        <v>0104918404-096</v>
      </c>
      <c r="AH588" s="19" t="str">
        <f>IF(AG588="0104918404","WIN"&amp;L588,VLOOKUP(AG588,'mã win'!E:J,6,0))</f>
        <v>WIN-096</v>
      </c>
      <c r="AI588" s="19" t="str">
        <f>VLOOKUP(AG588,'mã win'!E:F,2,0)</f>
        <v>B</v>
      </c>
      <c r="AJ588" s="19" t="str">
        <f>VLOOKUP(Q588,'mã sp'!A:B,2,0)</f>
        <v>GM500</v>
      </c>
      <c r="AK588" t="str">
        <f>VLOOKUP(AC588,Data!B:G,6,0)</f>
        <v>K25TTM</v>
      </c>
      <c r="AL588" t="str">
        <f t="shared" si="19"/>
        <v>6292 WM+ DBN Tổ 6 Noong Bua</v>
      </c>
    </row>
    <row r="589" spans="1:38" x14ac:dyDescent="0.25">
      <c r="A589">
        <v>16800</v>
      </c>
      <c r="B589" s="2">
        <v>9106029867</v>
      </c>
      <c r="C589" s="3">
        <v>45936</v>
      </c>
      <c r="D589" s="3">
        <v>45941</v>
      </c>
      <c r="E589" s="4">
        <v>45936.483244756899</v>
      </c>
      <c r="F589" s="2" t="s">
        <v>5364</v>
      </c>
      <c r="G589" s="3"/>
      <c r="H589" t="s">
        <v>3031</v>
      </c>
      <c r="I589" s="2" t="s">
        <v>3032</v>
      </c>
      <c r="J589" t="s">
        <v>3033</v>
      </c>
      <c r="K589" t="s">
        <v>3034</v>
      </c>
      <c r="L589" s="2" t="s">
        <v>5365</v>
      </c>
      <c r="M589" t="s">
        <v>5366</v>
      </c>
      <c r="N589" t="s">
        <v>5367</v>
      </c>
      <c r="O589">
        <v>10</v>
      </c>
      <c r="P589" s="2" t="s">
        <v>3050</v>
      </c>
      <c r="Q589" t="s">
        <v>3051</v>
      </c>
      <c r="R589" s="2" t="s">
        <v>3052</v>
      </c>
      <c r="S589" s="2" t="s">
        <v>3038</v>
      </c>
      <c r="T589">
        <v>45588</v>
      </c>
      <c r="U589">
        <v>5</v>
      </c>
      <c r="V589">
        <v>0</v>
      </c>
      <c r="W589" t="s">
        <v>5366</v>
      </c>
      <c r="X589" t="s">
        <v>3046</v>
      </c>
      <c r="Y589" s="3">
        <v>45936.483243136601</v>
      </c>
      <c r="Z589" t="s">
        <v>5368</v>
      </c>
      <c r="AA589" t="s">
        <v>3039</v>
      </c>
      <c r="AB589" s="21">
        <v>9106029867</v>
      </c>
      <c r="AC589" s="19" t="str">
        <f>VLOOKUP($B589,Data!$A:$AK,34,0)</f>
        <v>9106029867-00014758</v>
      </c>
      <c r="AD589" s="19">
        <v>14758</v>
      </c>
      <c r="AE589" s="19" t="str">
        <f t="shared" si="18"/>
        <v>00014758</v>
      </c>
      <c r="AF589" s="19" t="str">
        <f>VLOOKUP(AC589,Data!$B:$AK,4,0)</f>
        <v>06/10/2025</v>
      </c>
      <c r="AG589" s="19" t="str">
        <f>VLOOKUP(AC589,Data!B:N,13,0)</f>
        <v>0104918404-047</v>
      </c>
      <c r="AH589" s="19" t="str">
        <f>IF(AG589="0104918404","WIN"&amp;L589,VLOOKUP(AG589,'mã win'!E:J,6,0))</f>
        <v>WIN-047</v>
      </c>
      <c r="AI589" s="19" t="str">
        <f>VLOOKUP(AG589,'mã win'!E:F,2,0)</f>
        <v>N</v>
      </c>
      <c r="AJ589" s="19" t="str">
        <f>VLOOKUP(Q589,'mã sp'!A:B,2,0)</f>
        <v>TH200</v>
      </c>
      <c r="AK589" t="str">
        <f>VLOOKUP(AC589,Data!B:G,6,0)</f>
        <v>K25TTM</v>
      </c>
      <c r="AL589" t="str">
        <f t="shared" si="19"/>
        <v>3788 WM+ VTU 209 Nguyễn Hữu Cảnh</v>
      </c>
    </row>
    <row r="590" spans="1:38" x14ac:dyDescent="0.25">
      <c r="A590">
        <v>16801</v>
      </c>
      <c r="B590" s="2">
        <v>9106029855</v>
      </c>
      <c r="C590" s="3">
        <v>45936</v>
      </c>
      <c r="D590" s="3">
        <v>45941</v>
      </c>
      <c r="E590" s="4">
        <v>45936.485584722199</v>
      </c>
      <c r="F590" s="2" t="s">
        <v>5369</v>
      </c>
      <c r="G590" s="3"/>
      <c r="H590" t="s">
        <v>3031</v>
      </c>
      <c r="I590" s="2" t="s">
        <v>3032</v>
      </c>
      <c r="J590" t="s">
        <v>3033</v>
      </c>
      <c r="K590" t="s">
        <v>3034</v>
      </c>
      <c r="L590" s="2" t="s">
        <v>3191</v>
      </c>
      <c r="M590" t="s">
        <v>3192</v>
      </c>
      <c r="N590" t="s">
        <v>3193</v>
      </c>
      <c r="O590">
        <v>10</v>
      </c>
      <c r="P590" s="2" t="s">
        <v>3035</v>
      </c>
      <c r="Q590" t="s">
        <v>4834</v>
      </c>
      <c r="R590" s="2" t="s">
        <v>3037</v>
      </c>
      <c r="S590" s="2" t="s">
        <v>3038</v>
      </c>
      <c r="T590">
        <v>111058</v>
      </c>
      <c r="U590">
        <v>3</v>
      </c>
      <c r="V590">
        <v>0</v>
      </c>
      <c r="W590" t="s">
        <v>3192</v>
      </c>
      <c r="X590" t="s">
        <v>3053</v>
      </c>
      <c r="Y590" s="3">
        <v>45936.485582905101</v>
      </c>
      <c r="AA590" t="s">
        <v>3039</v>
      </c>
      <c r="AB590" s="21">
        <v>9106029855</v>
      </c>
      <c r="AC590" s="19" t="str">
        <f>VLOOKUP($B590,Data!$A:$AK,34,0)</f>
        <v>9106029855-00047040</v>
      </c>
      <c r="AD590" s="19">
        <v>47040</v>
      </c>
      <c r="AE590" s="19" t="str">
        <f t="shared" si="18"/>
        <v>00047040</v>
      </c>
      <c r="AF590" s="19" t="str">
        <f>VLOOKUP(AC590,Data!$B:$AK,4,0)</f>
        <v>06/10/2025</v>
      </c>
      <c r="AG590" s="19" t="str">
        <f>VLOOKUP(AC590,Data!B:N,13,0)</f>
        <v>0104918404-007</v>
      </c>
      <c r="AH590" s="19" t="str">
        <f>IF(AG590="0104918404","WIN"&amp;L590,VLOOKUP(AG590,'mã win'!E:J,6,0))</f>
        <v>WIN-QNH-00-007</v>
      </c>
      <c r="AI590" s="19" t="str">
        <f>VLOOKUP(AG590,'mã win'!E:F,2,0)</f>
        <v>B</v>
      </c>
      <c r="AJ590" s="19" t="str">
        <f>VLOOKUP(Q590,'mã sp'!A:B,2,0)</f>
        <v>GM500</v>
      </c>
      <c r="AK590" t="str">
        <f>VLOOKUP(AC590,Data!B:G,6,0)</f>
        <v>K25TTM</v>
      </c>
      <c r="AL590" t="str">
        <f t="shared" si="19"/>
        <v>3878 WM+ QNH Tổ 2 khu 8 Hồng Hải</v>
      </c>
    </row>
    <row r="591" spans="1:38" x14ac:dyDescent="0.25">
      <c r="A591">
        <v>16802</v>
      </c>
      <c r="B591" s="2">
        <v>9106029884</v>
      </c>
      <c r="C591" s="3">
        <v>45936</v>
      </c>
      <c r="D591" s="3">
        <v>45936</v>
      </c>
      <c r="E591" s="4">
        <v>45936.487008599499</v>
      </c>
      <c r="F591" s="2" t="s">
        <v>5370</v>
      </c>
      <c r="G591" s="3"/>
      <c r="H591" t="s">
        <v>3031</v>
      </c>
      <c r="I591" s="2" t="s">
        <v>3032</v>
      </c>
      <c r="J591" t="s">
        <v>3033</v>
      </c>
      <c r="K591" t="s">
        <v>3034</v>
      </c>
      <c r="L591" s="2" t="s">
        <v>3343</v>
      </c>
      <c r="M591" t="s">
        <v>3344</v>
      </c>
      <c r="N591" t="s">
        <v>3345</v>
      </c>
      <c r="O591">
        <v>10</v>
      </c>
      <c r="P591" s="2" t="s">
        <v>3054</v>
      </c>
      <c r="Q591" t="s">
        <v>3055</v>
      </c>
      <c r="R591" s="2" t="s">
        <v>3056</v>
      </c>
      <c r="S591" s="2" t="s">
        <v>3038</v>
      </c>
      <c r="T591">
        <v>46000</v>
      </c>
      <c r="U591">
        <v>2</v>
      </c>
      <c r="V591">
        <v>0</v>
      </c>
      <c r="W591" t="s">
        <v>3344</v>
      </c>
      <c r="X591" t="s">
        <v>3046</v>
      </c>
      <c r="Y591" s="3">
        <v>45936.487006828698</v>
      </c>
      <c r="AA591" t="s">
        <v>3039</v>
      </c>
      <c r="AB591" s="21">
        <v>9106029884</v>
      </c>
      <c r="AC591" s="19" t="str">
        <f>VLOOKUP($B591,Data!$A:$AK,34,0)</f>
        <v>9106029884-00018578</v>
      </c>
      <c r="AD591" s="19">
        <v>18578</v>
      </c>
      <c r="AE591" s="19" t="str">
        <f t="shared" si="18"/>
        <v>00018578</v>
      </c>
      <c r="AF591" s="19" t="str">
        <f>VLOOKUP(AC591,Data!$B:$AK,4,0)</f>
        <v>06/10/2025</v>
      </c>
      <c r="AG591" s="19" t="str">
        <f>VLOOKUP(AC591,Data!B:N,13,0)</f>
        <v>0104918404-031</v>
      </c>
      <c r="AH591" s="19" t="str">
        <f>IF(AG591="0104918404","WIN"&amp;L591,VLOOKUP(AG591,'mã win'!E:J,6,0))</f>
        <v>WIN-031</v>
      </c>
      <c r="AI591" s="19" t="str">
        <f>VLOOKUP(AG591,'mã win'!E:F,2,0)</f>
        <v>B</v>
      </c>
      <c r="AJ591" s="19" t="str">
        <f>VLOOKUP(Q591,'mã sp'!A:B,2,0)</f>
        <v>MNH250</v>
      </c>
      <c r="AK591" t="str">
        <f>VLOOKUP(AC591,Data!B:G,6,0)</f>
        <v>K25TTM</v>
      </c>
      <c r="AL591" t="str">
        <f t="shared" si="19"/>
        <v>4127 WM+ BNH 60 Trần Quốc Toản</v>
      </c>
    </row>
    <row r="592" spans="1:38" x14ac:dyDescent="0.25">
      <c r="A592">
        <v>16803</v>
      </c>
      <c r="B592" s="2">
        <v>9106029909</v>
      </c>
      <c r="C592" s="3">
        <v>45936</v>
      </c>
      <c r="D592" s="3">
        <v>45941</v>
      </c>
      <c r="E592" s="4">
        <v>45936.489892210702</v>
      </c>
      <c r="F592" s="2" t="s">
        <v>5371</v>
      </c>
      <c r="G592" s="3"/>
      <c r="H592" t="s">
        <v>3031</v>
      </c>
      <c r="I592" s="2" t="s">
        <v>3032</v>
      </c>
      <c r="J592" t="s">
        <v>3033</v>
      </c>
      <c r="K592" t="s">
        <v>3034</v>
      </c>
      <c r="L592" s="2" t="s">
        <v>3844</v>
      </c>
      <c r="M592" t="s">
        <v>3845</v>
      </c>
      <c r="N592" t="s">
        <v>3846</v>
      </c>
      <c r="O592">
        <v>10</v>
      </c>
      <c r="P592" s="2" t="s">
        <v>3035</v>
      </c>
      <c r="Q592" t="s">
        <v>4834</v>
      </c>
      <c r="R592" s="2" t="s">
        <v>3037</v>
      </c>
      <c r="S592" s="2" t="s">
        <v>3038</v>
      </c>
      <c r="T592">
        <v>111058</v>
      </c>
      <c r="U592">
        <v>1</v>
      </c>
      <c r="V592">
        <v>0</v>
      </c>
      <c r="W592" t="s">
        <v>3847</v>
      </c>
      <c r="Y592" s="3">
        <v>45936.4898916319</v>
      </c>
      <c r="AA592" t="s">
        <v>3039</v>
      </c>
      <c r="AB592" s="21">
        <v>9106029909</v>
      </c>
      <c r="AC592" s="19" t="str">
        <f>VLOOKUP($B592,Data!$A:$AK,34,0)</f>
        <v>9106029909-00158591</v>
      </c>
      <c r="AD592" s="19">
        <v>158591</v>
      </c>
      <c r="AE592" s="19" t="str">
        <f t="shared" si="18"/>
        <v>00158591</v>
      </c>
      <c r="AF592" s="19" t="str">
        <f>VLOOKUP(AC592,Data!$B:$AK,4,0)</f>
        <v>06/10/2025</v>
      </c>
      <c r="AG592" s="19" t="str">
        <f>VLOOKUP(AC592,Data!B:N,13,0)</f>
        <v>0104918404</v>
      </c>
      <c r="AH592" s="19" t="str">
        <f>IF(AG592="0104918404","WIN"&amp;L592,VLOOKUP(AG592,'mã win'!E:J,6,0))</f>
        <v>WIN2AM6</v>
      </c>
      <c r="AI592" s="19" t="str">
        <f>VLOOKUP(AG592,'mã win'!E:F,2,0)</f>
        <v>N</v>
      </c>
      <c r="AJ592" s="19" t="str">
        <f>VLOOKUP(Q592,'mã sp'!A:B,2,0)</f>
        <v>GM500</v>
      </c>
      <c r="AK592" t="str">
        <f>VLOOKUP(AC592,Data!B:G,6,0)</f>
        <v>K25TTM</v>
      </c>
      <c r="AL592" t="str">
        <f t="shared" si="19"/>
        <v>2AM6 WM+ HCM 1.01, CC Park View Residenc</v>
      </c>
    </row>
    <row r="593" spans="1:38" x14ac:dyDescent="0.25">
      <c r="A593">
        <v>16804</v>
      </c>
      <c r="B593" s="2">
        <v>9106029933</v>
      </c>
      <c r="C593" s="3">
        <v>45936</v>
      </c>
      <c r="D593" s="3">
        <v>45941</v>
      </c>
      <c r="E593" s="4">
        <v>45936.490205324102</v>
      </c>
      <c r="F593" s="2" t="s">
        <v>5372</v>
      </c>
      <c r="G593" s="3"/>
      <c r="H593" t="s">
        <v>3031</v>
      </c>
      <c r="I593" s="2" t="s">
        <v>3032</v>
      </c>
      <c r="J593" t="s">
        <v>3033</v>
      </c>
      <c r="K593" t="s">
        <v>3034</v>
      </c>
      <c r="L593" s="2" t="s">
        <v>3705</v>
      </c>
      <c r="M593" t="s">
        <v>3706</v>
      </c>
      <c r="N593" t="s">
        <v>3707</v>
      </c>
      <c r="O593">
        <v>10</v>
      </c>
      <c r="P593" s="2" t="s">
        <v>3063</v>
      </c>
      <c r="Q593" t="s">
        <v>4891</v>
      </c>
      <c r="R593" s="2" t="s">
        <v>3065</v>
      </c>
      <c r="S593" s="2" t="s">
        <v>3038</v>
      </c>
      <c r="T593">
        <v>73431</v>
      </c>
      <c r="U593">
        <v>1</v>
      </c>
      <c r="V593">
        <v>0</v>
      </c>
      <c r="W593" t="s">
        <v>3706</v>
      </c>
      <c r="Y593" s="3">
        <v>45936.490203506903</v>
      </c>
      <c r="AA593" t="s">
        <v>3039</v>
      </c>
      <c r="AB593" s="21">
        <v>9106029933</v>
      </c>
      <c r="AC593" s="19" t="str">
        <f>VLOOKUP($B593,Data!$A:$AK,34,0)</f>
        <v>9106029933-00009485</v>
      </c>
      <c r="AD593" s="19">
        <v>9485</v>
      </c>
      <c r="AE593" s="19" t="str">
        <f t="shared" si="18"/>
        <v>00009485</v>
      </c>
      <c r="AF593" s="19" t="str">
        <f>VLOOKUP(AC593,Data!$B:$AK,4,0)</f>
        <v>06/10/2025</v>
      </c>
      <c r="AG593" s="19" t="str">
        <f>VLOOKUP(AC593,Data!B:N,13,0)</f>
        <v>0104918404-071</v>
      </c>
      <c r="AH593" s="19" t="str">
        <f>IF(AG593="0104918404","WIN"&amp;L593,VLOOKUP(AG593,'mã win'!E:J,6,0))</f>
        <v>WIN-071</v>
      </c>
      <c r="AI593" s="19" t="str">
        <f>VLOOKUP(AG593,'mã win'!E:F,2,0)</f>
        <v>N</v>
      </c>
      <c r="AJ593" s="19" t="str">
        <f>VLOOKUP(Q593,'mã sp'!A:B,2,0)</f>
        <v>CGM300</v>
      </c>
      <c r="AK593" t="str">
        <f>VLOOKUP(AC593,Data!B:G,6,0)</f>
        <v>K25TTM</v>
      </c>
      <c r="AL593" t="str">
        <f t="shared" si="19"/>
        <v>2AW5 WM+ BDH 79 Phan Trọng Tuệ</v>
      </c>
    </row>
    <row r="594" spans="1:38" x14ac:dyDescent="0.25">
      <c r="A594">
        <v>16805</v>
      </c>
      <c r="B594" s="2">
        <v>9106029942</v>
      </c>
      <c r="C594" s="3">
        <v>45936</v>
      </c>
      <c r="D594" s="3">
        <v>45936</v>
      </c>
      <c r="E594" s="4">
        <v>45936.493145254601</v>
      </c>
      <c r="F594" s="2" t="s">
        <v>5373</v>
      </c>
      <c r="G594" s="3"/>
      <c r="H594" t="s">
        <v>3031</v>
      </c>
      <c r="I594" s="2" t="s">
        <v>3032</v>
      </c>
      <c r="J594" t="s">
        <v>3033</v>
      </c>
      <c r="K594" t="s">
        <v>3034</v>
      </c>
      <c r="L594" s="2" t="s">
        <v>4706</v>
      </c>
      <c r="M594" t="s">
        <v>4707</v>
      </c>
      <c r="N594" t="s">
        <v>4708</v>
      </c>
      <c r="O594">
        <v>10</v>
      </c>
      <c r="P594" s="2" t="s">
        <v>3043</v>
      </c>
      <c r="Q594" t="s">
        <v>3044</v>
      </c>
      <c r="R594" s="2" t="s">
        <v>3045</v>
      </c>
      <c r="S594" s="2" t="s">
        <v>3038</v>
      </c>
      <c r="T594">
        <v>41150</v>
      </c>
      <c r="U594">
        <v>1</v>
      </c>
      <c r="V594">
        <v>0</v>
      </c>
      <c r="W594" t="s">
        <v>4707</v>
      </c>
      <c r="X594" t="s">
        <v>3053</v>
      </c>
      <c r="Y594" s="3">
        <v>45936.493143205997</v>
      </c>
      <c r="AA594" t="s">
        <v>3039</v>
      </c>
      <c r="AB594" s="21">
        <v>9106029942</v>
      </c>
      <c r="AC594" s="19" t="str">
        <f>VLOOKUP($B594,Data!$A:$AK,34,0)</f>
        <v>9106029942-00477499</v>
      </c>
      <c r="AD594" s="19">
        <v>477499</v>
      </c>
      <c r="AE594" s="19" t="str">
        <f t="shared" si="18"/>
        <v>00477499</v>
      </c>
      <c r="AF594" s="19" t="str">
        <f>VLOOKUP(AC594,Data!$B:$AK,4,0)</f>
        <v>06/10/2025</v>
      </c>
      <c r="AG594" s="19" t="str">
        <f>VLOOKUP(AC594,Data!B:N,13,0)</f>
        <v>0104918404-002</v>
      </c>
      <c r="AH594" s="19" t="str">
        <f>IF(AG594="0104918404","WIN"&amp;L594,VLOOKUP(AG594,'mã win'!E:J,6,0))</f>
        <v>WIN-HNI-00-002</v>
      </c>
      <c r="AI594" s="19" t="str">
        <f>VLOOKUP(AG594,'mã win'!E:F,2,0)</f>
        <v>B</v>
      </c>
      <c r="AJ594" s="19" t="str">
        <f>VLOOKUP(Q594,'mã sp'!A:B,2,0)</f>
        <v>GTLX250G</v>
      </c>
      <c r="AK594" t="str">
        <f>VLOOKUP(AC594,Data!B:G,6,0)</f>
        <v>K25TTM</v>
      </c>
      <c r="AL594" t="str">
        <f t="shared" si="19"/>
        <v>4826 WM+ HNI 98 Miếu Thờ</v>
      </c>
    </row>
    <row r="595" spans="1:38" x14ac:dyDescent="0.25">
      <c r="A595">
        <v>16806</v>
      </c>
      <c r="B595" s="2">
        <v>9106029942</v>
      </c>
      <c r="C595" s="3">
        <v>45936</v>
      </c>
      <c r="D595" s="3">
        <v>45936</v>
      </c>
      <c r="E595" s="4">
        <v>45936.493145254601</v>
      </c>
      <c r="F595" s="2" t="s">
        <v>5373</v>
      </c>
      <c r="G595" s="3"/>
      <c r="H595" t="s">
        <v>3031</v>
      </c>
      <c r="I595" s="2" t="s">
        <v>3032</v>
      </c>
      <c r="J595" t="s">
        <v>3033</v>
      </c>
      <c r="K595" t="s">
        <v>3034</v>
      </c>
      <c r="L595" s="2" t="s">
        <v>4706</v>
      </c>
      <c r="M595" t="s">
        <v>4707</v>
      </c>
      <c r="N595" t="s">
        <v>4708</v>
      </c>
      <c r="O595">
        <v>20</v>
      </c>
      <c r="P595" s="2" t="s">
        <v>3063</v>
      </c>
      <c r="Q595" t="s">
        <v>4891</v>
      </c>
      <c r="R595" s="2" t="s">
        <v>3065</v>
      </c>
      <c r="S595" s="2" t="s">
        <v>3038</v>
      </c>
      <c r="T595">
        <v>73431</v>
      </c>
      <c r="U595">
        <v>1</v>
      </c>
      <c r="V595">
        <v>0</v>
      </c>
      <c r="W595" t="s">
        <v>4707</v>
      </c>
      <c r="X595" t="s">
        <v>3053</v>
      </c>
      <c r="Y595" s="3">
        <v>45936.493143205997</v>
      </c>
      <c r="AA595" t="s">
        <v>3039</v>
      </c>
      <c r="AB595" s="21">
        <v>9106029942</v>
      </c>
      <c r="AC595" s="19" t="str">
        <f>VLOOKUP($B595,Data!$A:$AK,34,0)</f>
        <v>9106029942-00477499</v>
      </c>
      <c r="AD595" s="19">
        <v>477499</v>
      </c>
      <c r="AE595" s="19" t="str">
        <f t="shared" si="18"/>
        <v>00477499</v>
      </c>
      <c r="AF595" s="19" t="str">
        <f>VLOOKUP(AC595,Data!$B:$AK,4,0)</f>
        <v>06/10/2025</v>
      </c>
      <c r="AG595" s="19" t="str">
        <f>VLOOKUP(AC595,Data!B:N,13,0)</f>
        <v>0104918404-002</v>
      </c>
      <c r="AH595" s="19" t="str">
        <f>IF(AG595="0104918404","WIN"&amp;L595,VLOOKUP(AG595,'mã win'!E:J,6,0))</f>
        <v>WIN-HNI-00-002</v>
      </c>
      <c r="AI595" s="19" t="str">
        <f>VLOOKUP(AG595,'mã win'!E:F,2,0)</f>
        <v>B</v>
      </c>
      <c r="AJ595" s="19" t="str">
        <f>VLOOKUP(Q595,'mã sp'!A:B,2,0)</f>
        <v>CGM300</v>
      </c>
      <c r="AK595" t="str">
        <f>VLOOKUP(AC595,Data!B:G,6,0)</f>
        <v>K25TTM</v>
      </c>
      <c r="AL595" t="str">
        <f t="shared" si="19"/>
        <v>4826 WM+ HNI 98 Miếu Thờ</v>
      </c>
    </row>
    <row r="596" spans="1:38" x14ac:dyDescent="0.25">
      <c r="A596">
        <v>16807</v>
      </c>
      <c r="B596" s="2">
        <v>9106029980</v>
      </c>
      <c r="C596" s="3">
        <v>45936</v>
      </c>
      <c r="D596" s="3">
        <v>45941</v>
      </c>
      <c r="E596" s="4">
        <v>45936.494300659702</v>
      </c>
      <c r="F596" s="2" t="s">
        <v>5374</v>
      </c>
      <c r="G596" s="3"/>
      <c r="H596" t="s">
        <v>3031</v>
      </c>
      <c r="I596" s="2" t="s">
        <v>3032</v>
      </c>
      <c r="J596" t="s">
        <v>3033</v>
      </c>
      <c r="K596" t="s">
        <v>3034</v>
      </c>
      <c r="L596" s="2" t="s">
        <v>4712</v>
      </c>
      <c r="M596" t="s">
        <v>4713</v>
      </c>
      <c r="N596" t="s">
        <v>4714</v>
      </c>
      <c r="O596">
        <v>10</v>
      </c>
      <c r="P596" s="2" t="s">
        <v>3035</v>
      </c>
      <c r="Q596" t="s">
        <v>4834</v>
      </c>
      <c r="R596" s="2" t="s">
        <v>3037</v>
      </c>
      <c r="S596" s="2" t="s">
        <v>3038</v>
      </c>
      <c r="T596">
        <v>111058</v>
      </c>
      <c r="U596">
        <v>2</v>
      </c>
      <c r="V596">
        <v>0</v>
      </c>
      <c r="W596" t="s">
        <v>4713</v>
      </c>
      <c r="Y596" s="3">
        <v>45936.494299074096</v>
      </c>
      <c r="AA596" t="s">
        <v>3039</v>
      </c>
      <c r="AB596" s="21">
        <v>9106029980</v>
      </c>
      <c r="AC596" s="19" t="str">
        <f>VLOOKUP($B596,Data!$A:$AK,34,0)</f>
        <v>9106029980-00047045</v>
      </c>
      <c r="AD596" s="19">
        <v>47045</v>
      </c>
      <c r="AE596" s="19" t="str">
        <f t="shared" si="18"/>
        <v>00047045</v>
      </c>
      <c r="AF596" s="19" t="str">
        <f>VLOOKUP(AC596,Data!$B:$AK,4,0)</f>
        <v>06/10/2025</v>
      </c>
      <c r="AG596" s="19" t="str">
        <f>VLOOKUP(AC596,Data!B:N,13,0)</f>
        <v>0104918404-007</v>
      </c>
      <c r="AH596" s="19" t="str">
        <f>IF(AG596="0104918404","WIN"&amp;L596,VLOOKUP(AG596,'mã win'!E:J,6,0))</f>
        <v>WIN-QNH-00-007</v>
      </c>
      <c r="AI596" s="19" t="str">
        <f>VLOOKUP(AG596,'mã win'!E:F,2,0)</f>
        <v>B</v>
      </c>
      <c r="AJ596" s="19" t="str">
        <f>VLOOKUP(Q596,'mã sp'!A:B,2,0)</f>
        <v>GM500</v>
      </c>
      <c r="AK596" t="str">
        <f>VLOOKUP(AC596,Data!B:G,6,0)</f>
        <v>K25TTM</v>
      </c>
      <c r="AL596" t="str">
        <f t="shared" si="19"/>
        <v>2BE9 WM+ QNH 214EF Trần Phú</v>
      </c>
    </row>
    <row r="597" spans="1:38" x14ac:dyDescent="0.25">
      <c r="A597">
        <v>16808</v>
      </c>
      <c r="B597" s="2">
        <v>9106029955</v>
      </c>
      <c r="C597" s="3">
        <v>45936</v>
      </c>
      <c r="D597" s="3">
        <v>45936</v>
      </c>
      <c r="E597" s="4">
        <v>45936.4951602199</v>
      </c>
      <c r="F597" s="2" t="s">
        <v>5375</v>
      </c>
      <c r="G597" s="3"/>
      <c r="H597" t="s">
        <v>3031</v>
      </c>
      <c r="I597" s="2" t="s">
        <v>3032</v>
      </c>
      <c r="J597" t="s">
        <v>3033</v>
      </c>
      <c r="K597" t="s">
        <v>3034</v>
      </c>
      <c r="L597" s="2" t="s">
        <v>4570</v>
      </c>
      <c r="M597" t="s">
        <v>4571</v>
      </c>
      <c r="N597" t="s">
        <v>4572</v>
      </c>
      <c r="O597">
        <v>10</v>
      </c>
      <c r="P597" s="2" t="s">
        <v>3043</v>
      </c>
      <c r="Q597" t="s">
        <v>3044</v>
      </c>
      <c r="R597" s="2" t="s">
        <v>3045</v>
      </c>
      <c r="S597" s="2" t="s">
        <v>3038</v>
      </c>
      <c r="T597">
        <v>41150</v>
      </c>
      <c r="U597">
        <v>1</v>
      </c>
      <c r="V597">
        <v>0</v>
      </c>
      <c r="W597" t="s">
        <v>4571</v>
      </c>
      <c r="Y597" s="3">
        <v>45936.495159178201</v>
      </c>
      <c r="AA597" t="s">
        <v>3039</v>
      </c>
      <c r="AB597" s="21">
        <v>9106029955</v>
      </c>
      <c r="AC597" s="19" t="str">
        <f>VLOOKUP($B597,Data!$A:$AK,34,0)</f>
        <v>9106029955-00015640</v>
      </c>
      <c r="AD597" s="19">
        <v>15640</v>
      </c>
      <c r="AE597" s="19" t="str">
        <f t="shared" si="18"/>
        <v>00015640</v>
      </c>
      <c r="AF597" s="19" t="str">
        <f>VLOOKUP(AC597,Data!$B:$AK,4,0)</f>
        <v>06/10/2025</v>
      </c>
      <c r="AG597" s="19" t="str">
        <f>VLOOKUP(AC597,Data!B:N,13,0)</f>
        <v>0104918404-061</v>
      </c>
      <c r="AH597" s="19" t="str">
        <f>IF(AG597="0104918404","WIN"&amp;L597,VLOOKUP(AG597,'mã win'!E:J,6,0))</f>
        <v>WIN-061</v>
      </c>
      <c r="AI597" s="19" t="str">
        <f>VLOOKUP(AG597,'mã win'!E:F,2,0)</f>
        <v>N</v>
      </c>
      <c r="AJ597" s="19" t="str">
        <f>VLOOKUP(Q597,'mã sp'!A:B,2,0)</f>
        <v>GTLX250G</v>
      </c>
      <c r="AK597" t="str">
        <f>VLOOKUP(AC597,Data!B:G,6,0)</f>
        <v>K25TTM</v>
      </c>
      <c r="AL597" t="str">
        <f t="shared" si="19"/>
        <v>2AQW WM+ QNM 41 Hùng Vương</v>
      </c>
    </row>
    <row r="598" spans="1:38" x14ac:dyDescent="0.25">
      <c r="A598">
        <v>16809</v>
      </c>
      <c r="B598" s="2">
        <v>9106029955</v>
      </c>
      <c r="C598" s="3">
        <v>45936</v>
      </c>
      <c r="D598" s="3">
        <v>45936</v>
      </c>
      <c r="E598" s="4">
        <v>45936.4951602199</v>
      </c>
      <c r="F598" s="2" t="s">
        <v>5375</v>
      </c>
      <c r="G598" s="3"/>
      <c r="H598" t="s">
        <v>3031</v>
      </c>
      <c r="I598" s="2" t="s">
        <v>3032</v>
      </c>
      <c r="J598" t="s">
        <v>3033</v>
      </c>
      <c r="K598" t="s">
        <v>3034</v>
      </c>
      <c r="L598" s="2" t="s">
        <v>4570</v>
      </c>
      <c r="M598" t="s">
        <v>4571</v>
      </c>
      <c r="N598" t="s">
        <v>4572</v>
      </c>
      <c r="O598">
        <v>20</v>
      </c>
      <c r="P598" s="2" t="s">
        <v>3043</v>
      </c>
      <c r="Q598" t="s">
        <v>3044</v>
      </c>
      <c r="R598" s="2" t="s">
        <v>3045</v>
      </c>
      <c r="S598" s="2" t="s">
        <v>3038</v>
      </c>
      <c r="T598">
        <v>41150</v>
      </c>
      <c r="U598">
        <v>1</v>
      </c>
      <c r="V598">
        <v>0</v>
      </c>
      <c r="W598" t="s">
        <v>4571</v>
      </c>
      <c r="Y598" s="3">
        <v>45936.495159178201</v>
      </c>
      <c r="AA598" t="s">
        <v>3039</v>
      </c>
      <c r="AB598" s="21">
        <v>9106029955</v>
      </c>
      <c r="AC598" s="19" t="str">
        <f>VLOOKUP($B598,Data!$A:$AK,34,0)</f>
        <v>9106029955-00015640</v>
      </c>
      <c r="AD598" s="19">
        <v>15640</v>
      </c>
      <c r="AE598" s="19" t="str">
        <f t="shared" si="18"/>
        <v>00015640</v>
      </c>
      <c r="AF598" s="19" t="str">
        <f>VLOOKUP(AC598,Data!$B:$AK,4,0)</f>
        <v>06/10/2025</v>
      </c>
      <c r="AG598" s="19" t="str">
        <f>VLOOKUP(AC598,Data!B:N,13,0)</f>
        <v>0104918404-061</v>
      </c>
      <c r="AH598" s="19" t="str">
        <f>IF(AG598="0104918404","WIN"&amp;L598,VLOOKUP(AG598,'mã win'!E:J,6,0))</f>
        <v>WIN-061</v>
      </c>
      <c r="AI598" s="19" t="str">
        <f>VLOOKUP(AG598,'mã win'!E:F,2,0)</f>
        <v>N</v>
      </c>
      <c r="AJ598" s="19" t="str">
        <f>VLOOKUP(Q598,'mã sp'!A:B,2,0)</f>
        <v>GTLX250G</v>
      </c>
      <c r="AK598" t="str">
        <f>VLOOKUP(AC598,Data!B:G,6,0)</f>
        <v>K25TTM</v>
      </c>
      <c r="AL598" t="str">
        <f t="shared" si="19"/>
        <v>2AQW WM+ QNM 41 Hùng Vương</v>
      </c>
    </row>
    <row r="599" spans="1:38" x14ac:dyDescent="0.25">
      <c r="A599">
        <v>16810</v>
      </c>
      <c r="B599" s="2">
        <v>9106029971</v>
      </c>
      <c r="C599" s="3">
        <v>45936</v>
      </c>
      <c r="D599" s="3">
        <v>45936</v>
      </c>
      <c r="E599" s="4">
        <v>45936.496563425899</v>
      </c>
      <c r="F599" s="2" t="s">
        <v>5376</v>
      </c>
      <c r="G599" s="3"/>
      <c r="H599" t="s">
        <v>3031</v>
      </c>
      <c r="I599" s="2" t="s">
        <v>3032</v>
      </c>
      <c r="J599" t="s">
        <v>3033</v>
      </c>
      <c r="K599" t="s">
        <v>3034</v>
      </c>
      <c r="L599" s="2" t="s">
        <v>4084</v>
      </c>
      <c r="M599" t="s">
        <v>4085</v>
      </c>
      <c r="N599" t="s">
        <v>4086</v>
      </c>
      <c r="O599">
        <v>10</v>
      </c>
      <c r="P599" s="2" t="s">
        <v>3054</v>
      </c>
      <c r="Q599" t="s">
        <v>3055</v>
      </c>
      <c r="R599" s="2" t="s">
        <v>3056</v>
      </c>
      <c r="S599" s="2" t="s">
        <v>3038</v>
      </c>
      <c r="T599">
        <v>46000</v>
      </c>
      <c r="U599">
        <v>1</v>
      </c>
      <c r="V599">
        <v>0</v>
      </c>
      <c r="W599" t="s">
        <v>4085</v>
      </c>
      <c r="X599" t="s">
        <v>3046</v>
      </c>
      <c r="Y599" s="3">
        <v>45936.496564467598</v>
      </c>
      <c r="AA599" t="s">
        <v>3039</v>
      </c>
      <c r="AB599" s="21">
        <v>9106029971</v>
      </c>
      <c r="AC599" s="19" t="str">
        <f>VLOOKUP($B599,Data!$A:$AK,34,0)</f>
        <v>9106029971-00477505</v>
      </c>
      <c r="AD599" s="19">
        <v>477505</v>
      </c>
      <c r="AE599" s="19" t="str">
        <f t="shared" si="18"/>
        <v>00477505</v>
      </c>
      <c r="AF599" s="19" t="str">
        <f>VLOOKUP(AC599,Data!$B:$AK,4,0)</f>
        <v>06/10/2025</v>
      </c>
      <c r="AG599" s="19" t="str">
        <f>VLOOKUP(AC599,Data!B:N,13,0)</f>
        <v>0104918404-002</v>
      </c>
      <c r="AH599" s="19" t="str">
        <f>IF(AG599="0104918404","WIN"&amp;L599,VLOOKUP(AG599,'mã win'!E:J,6,0))</f>
        <v>WIN-HNI-00-002</v>
      </c>
      <c r="AI599" s="19" t="str">
        <f>VLOOKUP(AG599,'mã win'!E:F,2,0)</f>
        <v>B</v>
      </c>
      <c r="AJ599" s="19" t="str">
        <f>VLOOKUP(Q599,'mã sp'!A:B,2,0)</f>
        <v>MNH250</v>
      </c>
      <c r="AK599" t="str">
        <f>VLOOKUP(AC599,Data!B:G,6,0)</f>
        <v>K25TTM</v>
      </c>
      <c r="AL599" t="str">
        <f t="shared" si="19"/>
        <v>3729 WM+ HNI Ngã tư Sơn Đồng</v>
      </c>
    </row>
    <row r="600" spans="1:38" x14ac:dyDescent="0.25">
      <c r="A600">
        <v>16811</v>
      </c>
      <c r="B600" s="2">
        <v>9106029971</v>
      </c>
      <c r="C600" s="3">
        <v>45936</v>
      </c>
      <c r="D600" s="3">
        <v>45936</v>
      </c>
      <c r="E600" s="4">
        <v>45936.496563425899</v>
      </c>
      <c r="F600" s="2" t="s">
        <v>5376</v>
      </c>
      <c r="G600" s="3"/>
      <c r="H600" t="s">
        <v>3031</v>
      </c>
      <c r="I600" s="2" t="s">
        <v>3032</v>
      </c>
      <c r="J600" t="s">
        <v>3033</v>
      </c>
      <c r="K600" t="s">
        <v>3034</v>
      </c>
      <c r="L600" s="2" t="s">
        <v>4084</v>
      </c>
      <c r="M600" t="s">
        <v>4085</v>
      </c>
      <c r="N600" t="s">
        <v>4086</v>
      </c>
      <c r="O600">
        <v>20</v>
      </c>
      <c r="P600" s="2" t="s">
        <v>3063</v>
      </c>
      <c r="Q600" t="s">
        <v>4891</v>
      </c>
      <c r="R600" s="2" t="s">
        <v>3065</v>
      </c>
      <c r="S600" s="2" t="s">
        <v>3038</v>
      </c>
      <c r="T600">
        <v>73431</v>
      </c>
      <c r="U600">
        <v>1</v>
      </c>
      <c r="V600">
        <v>0</v>
      </c>
      <c r="W600" t="s">
        <v>4085</v>
      </c>
      <c r="X600" t="s">
        <v>3046</v>
      </c>
      <c r="Y600" s="3">
        <v>45936.496564467598</v>
      </c>
      <c r="AA600" t="s">
        <v>3039</v>
      </c>
      <c r="AB600" s="21">
        <v>9106029971</v>
      </c>
      <c r="AC600" s="19" t="str">
        <f>VLOOKUP($B600,Data!$A:$AK,34,0)</f>
        <v>9106029971-00477505</v>
      </c>
      <c r="AD600" s="19">
        <v>477505</v>
      </c>
      <c r="AE600" s="19" t="str">
        <f t="shared" si="18"/>
        <v>00477505</v>
      </c>
      <c r="AF600" s="19" t="str">
        <f>VLOOKUP(AC600,Data!$B:$AK,4,0)</f>
        <v>06/10/2025</v>
      </c>
      <c r="AG600" s="19" t="str">
        <f>VLOOKUP(AC600,Data!B:N,13,0)</f>
        <v>0104918404-002</v>
      </c>
      <c r="AH600" s="19" t="str">
        <f>IF(AG600="0104918404","WIN"&amp;L600,VLOOKUP(AG600,'mã win'!E:J,6,0))</f>
        <v>WIN-HNI-00-002</v>
      </c>
      <c r="AI600" s="19" t="str">
        <f>VLOOKUP(AG600,'mã win'!E:F,2,0)</f>
        <v>B</v>
      </c>
      <c r="AJ600" s="19" t="str">
        <f>VLOOKUP(Q600,'mã sp'!A:B,2,0)</f>
        <v>CGM300</v>
      </c>
      <c r="AK600" t="str">
        <f>VLOOKUP(AC600,Data!B:G,6,0)</f>
        <v>K25TTM</v>
      </c>
      <c r="AL600" t="str">
        <f t="shared" si="19"/>
        <v>3729 WM+ HNI Ngã tư Sơn Đồng</v>
      </c>
    </row>
    <row r="601" spans="1:38" x14ac:dyDescent="0.25">
      <c r="A601">
        <v>16812</v>
      </c>
      <c r="B601" s="2">
        <v>9106029972</v>
      </c>
      <c r="C601" s="3">
        <v>45936</v>
      </c>
      <c r="D601" s="3">
        <v>45941</v>
      </c>
      <c r="E601" s="4">
        <v>45936.497036805602</v>
      </c>
      <c r="F601" s="2" t="s">
        <v>5377</v>
      </c>
      <c r="G601" s="3"/>
      <c r="H601" t="s">
        <v>3031</v>
      </c>
      <c r="I601" s="2" t="s">
        <v>3032</v>
      </c>
      <c r="J601" t="s">
        <v>3033</v>
      </c>
      <c r="K601" t="s">
        <v>3034</v>
      </c>
      <c r="L601" s="2" t="s">
        <v>3950</v>
      </c>
      <c r="M601" t="s">
        <v>3951</v>
      </c>
      <c r="N601" t="s">
        <v>3952</v>
      </c>
      <c r="O601">
        <v>10</v>
      </c>
      <c r="P601" s="2" t="s">
        <v>3035</v>
      </c>
      <c r="Q601" t="s">
        <v>4834</v>
      </c>
      <c r="R601" s="2" t="s">
        <v>3037</v>
      </c>
      <c r="S601" s="2" t="s">
        <v>3038</v>
      </c>
      <c r="T601">
        <v>111058</v>
      </c>
      <c r="U601">
        <v>1</v>
      </c>
      <c r="V601">
        <v>0</v>
      </c>
      <c r="W601" t="s">
        <v>3951</v>
      </c>
      <c r="X601" t="s">
        <v>3046</v>
      </c>
      <c r="Y601" s="3">
        <v>45936.497034756903</v>
      </c>
      <c r="AA601" t="s">
        <v>3039</v>
      </c>
      <c r="AB601" s="21">
        <v>9106029972</v>
      </c>
      <c r="AC601" s="19" t="str">
        <f>VLOOKUP($B601,Data!$A:$AK,34,0)</f>
        <v>9106029972-00477506</v>
      </c>
      <c r="AD601" s="19">
        <v>477506</v>
      </c>
      <c r="AE601" s="19" t="str">
        <f t="shared" si="18"/>
        <v>00477506</v>
      </c>
      <c r="AF601" s="19" t="str">
        <f>VLOOKUP(AC601,Data!$B:$AK,4,0)</f>
        <v>06/10/2025</v>
      </c>
      <c r="AG601" s="19" t="str">
        <f>VLOOKUP(AC601,Data!B:N,13,0)</f>
        <v>0104918404-002</v>
      </c>
      <c r="AH601" s="19" t="str">
        <f>IF(AG601="0104918404","WIN"&amp;L601,VLOOKUP(AG601,'mã win'!E:J,6,0))</f>
        <v>WIN-HNI-00-002</v>
      </c>
      <c r="AI601" s="19" t="str">
        <f>VLOOKUP(AG601,'mã win'!E:F,2,0)</f>
        <v>B</v>
      </c>
      <c r="AJ601" s="19" t="str">
        <f>VLOOKUP(Q601,'mã sp'!A:B,2,0)</f>
        <v>GM500</v>
      </c>
      <c r="AK601" t="str">
        <f>VLOOKUP(AC601,Data!B:G,6,0)</f>
        <v>K25TTM</v>
      </c>
      <c r="AL601" t="str">
        <f t="shared" si="19"/>
        <v>4121 WM+ HNI 61 Do Nha</v>
      </c>
    </row>
    <row r="602" spans="1:38" x14ac:dyDescent="0.25">
      <c r="A602">
        <v>16813</v>
      </c>
      <c r="B602" s="2">
        <v>9106029989</v>
      </c>
      <c r="C602" s="3">
        <v>45936</v>
      </c>
      <c r="D602" s="3">
        <v>45941</v>
      </c>
      <c r="E602" s="4">
        <v>45936.497345486103</v>
      </c>
      <c r="F602" s="2" t="s">
        <v>5378</v>
      </c>
      <c r="G602" s="3"/>
      <c r="H602" t="s">
        <v>3031</v>
      </c>
      <c r="I602" s="2" t="s">
        <v>3032</v>
      </c>
      <c r="J602" t="s">
        <v>3033</v>
      </c>
      <c r="K602" t="s">
        <v>3034</v>
      </c>
      <c r="L602" s="2" t="s">
        <v>4570</v>
      </c>
      <c r="M602" t="s">
        <v>4571</v>
      </c>
      <c r="N602" t="s">
        <v>4572</v>
      </c>
      <c r="O602">
        <v>10</v>
      </c>
      <c r="P602" s="2" t="s">
        <v>3050</v>
      </c>
      <c r="Q602" t="s">
        <v>3051</v>
      </c>
      <c r="R602" s="2" t="s">
        <v>3052</v>
      </c>
      <c r="S602" s="2" t="s">
        <v>3038</v>
      </c>
      <c r="T602">
        <v>45588</v>
      </c>
      <c r="U602">
        <v>1</v>
      </c>
      <c r="V602">
        <v>0</v>
      </c>
      <c r="W602" t="s">
        <v>4571</v>
      </c>
      <c r="Y602" s="3">
        <v>45936.497344097203</v>
      </c>
      <c r="AA602" t="s">
        <v>3039</v>
      </c>
      <c r="AB602" s="21">
        <v>9106029989</v>
      </c>
      <c r="AC602" s="19" t="str">
        <f>VLOOKUP($B602,Data!$A:$AK,34,0)</f>
        <v>9106029989-00015641</v>
      </c>
      <c r="AD602" s="19">
        <v>15641</v>
      </c>
      <c r="AE602" s="19" t="str">
        <f t="shared" si="18"/>
        <v>00015641</v>
      </c>
      <c r="AF602" s="19" t="str">
        <f>VLOOKUP(AC602,Data!$B:$AK,4,0)</f>
        <v>06/10/2025</v>
      </c>
      <c r="AG602" s="19" t="str">
        <f>VLOOKUP(AC602,Data!B:N,13,0)</f>
        <v>0104918404-061</v>
      </c>
      <c r="AH602" s="19" t="str">
        <f>IF(AG602="0104918404","WIN"&amp;L602,VLOOKUP(AG602,'mã win'!E:J,6,0))</f>
        <v>WIN-061</v>
      </c>
      <c r="AI602" s="19" t="str">
        <f>VLOOKUP(AG602,'mã win'!E:F,2,0)</f>
        <v>N</v>
      </c>
      <c r="AJ602" s="19" t="str">
        <f>VLOOKUP(Q602,'mã sp'!A:B,2,0)</f>
        <v>TH200</v>
      </c>
      <c r="AK602" t="str">
        <f>VLOOKUP(AC602,Data!B:G,6,0)</f>
        <v>K25TTM</v>
      </c>
      <c r="AL602" t="str">
        <f t="shared" si="19"/>
        <v>2AQW WM+ QNM 41 Hùng Vương</v>
      </c>
    </row>
    <row r="603" spans="1:38" x14ac:dyDescent="0.25">
      <c r="A603">
        <v>16814</v>
      </c>
      <c r="B603" s="2">
        <v>9106029989</v>
      </c>
      <c r="C603" s="3">
        <v>45936</v>
      </c>
      <c r="D603" s="3">
        <v>45941</v>
      </c>
      <c r="E603" s="4">
        <v>45936.497345486103</v>
      </c>
      <c r="F603" s="2" t="s">
        <v>5378</v>
      </c>
      <c r="G603" s="3"/>
      <c r="H603" t="s">
        <v>3031</v>
      </c>
      <c r="I603" s="2" t="s">
        <v>3032</v>
      </c>
      <c r="J603" t="s">
        <v>3033</v>
      </c>
      <c r="K603" t="s">
        <v>3034</v>
      </c>
      <c r="L603" s="2" t="s">
        <v>4570</v>
      </c>
      <c r="M603" t="s">
        <v>4571</v>
      </c>
      <c r="N603" t="s">
        <v>4572</v>
      </c>
      <c r="O603">
        <v>20</v>
      </c>
      <c r="P603" s="2" t="s">
        <v>3050</v>
      </c>
      <c r="Q603" t="s">
        <v>3051</v>
      </c>
      <c r="R603" s="2" t="s">
        <v>3052</v>
      </c>
      <c r="S603" s="2" t="s">
        <v>3038</v>
      </c>
      <c r="T603">
        <v>45588</v>
      </c>
      <c r="U603">
        <v>2</v>
      </c>
      <c r="V603">
        <v>0</v>
      </c>
      <c r="W603" t="s">
        <v>4571</v>
      </c>
      <c r="Y603" s="3">
        <v>45936.497344097203</v>
      </c>
      <c r="AA603" t="s">
        <v>3039</v>
      </c>
      <c r="AB603" s="21">
        <v>9106029989</v>
      </c>
      <c r="AC603" s="19" t="str">
        <f>VLOOKUP($B603,Data!$A:$AK,34,0)</f>
        <v>9106029989-00015641</v>
      </c>
      <c r="AD603" s="19">
        <v>15641</v>
      </c>
      <c r="AE603" s="19" t="str">
        <f t="shared" si="18"/>
        <v>00015641</v>
      </c>
      <c r="AF603" s="19" t="str">
        <f>VLOOKUP(AC603,Data!$B:$AK,4,0)</f>
        <v>06/10/2025</v>
      </c>
      <c r="AG603" s="19" t="str">
        <f>VLOOKUP(AC603,Data!B:N,13,0)</f>
        <v>0104918404-061</v>
      </c>
      <c r="AH603" s="19" t="str">
        <f>IF(AG603="0104918404","WIN"&amp;L603,VLOOKUP(AG603,'mã win'!E:J,6,0))</f>
        <v>WIN-061</v>
      </c>
      <c r="AI603" s="19" t="str">
        <f>VLOOKUP(AG603,'mã win'!E:F,2,0)</f>
        <v>N</v>
      </c>
      <c r="AJ603" s="19" t="str">
        <f>VLOOKUP(Q603,'mã sp'!A:B,2,0)</f>
        <v>TH200</v>
      </c>
      <c r="AK603" t="str">
        <f>VLOOKUP(AC603,Data!B:G,6,0)</f>
        <v>K25TTM</v>
      </c>
      <c r="AL603" t="str">
        <f t="shared" si="19"/>
        <v>2AQW WM+ QNM 41 Hùng Vương</v>
      </c>
    </row>
    <row r="604" spans="1:38" x14ac:dyDescent="0.25">
      <c r="A604">
        <v>16815</v>
      </c>
      <c r="B604" s="2">
        <v>9106030019</v>
      </c>
      <c r="C604" s="3">
        <v>45936</v>
      </c>
      <c r="D604" s="3">
        <v>45941</v>
      </c>
      <c r="E604" s="4">
        <v>45936.499110613397</v>
      </c>
      <c r="F604" s="2" t="s">
        <v>5379</v>
      </c>
      <c r="G604" s="3"/>
      <c r="H604" t="s">
        <v>3031</v>
      </c>
      <c r="I604" s="2" t="s">
        <v>3032</v>
      </c>
      <c r="J604" t="s">
        <v>3033</v>
      </c>
      <c r="K604" t="s">
        <v>3034</v>
      </c>
      <c r="L604" s="2" t="s">
        <v>3247</v>
      </c>
      <c r="M604" t="s">
        <v>3248</v>
      </c>
      <c r="N604" t="s">
        <v>3249</v>
      </c>
      <c r="O604">
        <v>10</v>
      </c>
      <c r="P604" s="2" t="s">
        <v>3063</v>
      </c>
      <c r="Q604" t="s">
        <v>4891</v>
      </c>
      <c r="R604" s="2" t="s">
        <v>3065</v>
      </c>
      <c r="S604" s="2" t="s">
        <v>3038</v>
      </c>
      <c r="T604">
        <v>73431</v>
      </c>
      <c r="U604">
        <v>1</v>
      </c>
      <c r="V604">
        <v>0</v>
      </c>
      <c r="W604" t="s">
        <v>3248</v>
      </c>
      <c r="X604" t="s">
        <v>3250</v>
      </c>
      <c r="Y604" s="3">
        <v>45936.499108530101</v>
      </c>
      <c r="AA604" t="s">
        <v>3039</v>
      </c>
      <c r="AB604" s="21">
        <v>9106030019</v>
      </c>
      <c r="AC604" s="19" t="str">
        <f>VLOOKUP($B604,Data!$A:$AK,34,0)</f>
        <v>9106030019-00477522</v>
      </c>
      <c r="AD604" s="19">
        <v>477522</v>
      </c>
      <c r="AE604" s="19" t="str">
        <f t="shared" si="18"/>
        <v>00477522</v>
      </c>
      <c r="AF604" s="19" t="str">
        <f>VLOOKUP(AC604,Data!$B:$AK,4,0)</f>
        <v>06/10/2025</v>
      </c>
      <c r="AG604" s="19" t="str">
        <f>VLOOKUP(AC604,Data!B:N,13,0)</f>
        <v>0104918404-002</v>
      </c>
      <c r="AH604" s="19" t="str">
        <f>IF(AG604="0104918404","WIN"&amp;L604,VLOOKUP(AG604,'mã win'!E:J,6,0))</f>
        <v>WIN-HNI-00-002</v>
      </c>
      <c r="AI604" s="19" t="str">
        <f>VLOOKUP(AG604,'mã win'!E:F,2,0)</f>
        <v>B</v>
      </c>
      <c r="AJ604" s="19" t="str">
        <f>VLOOKUP(Q604,'mã sp'!A:B,2,0)</f>
        <v>CGM300</v>
      </c>
      <c r="AK604" t="str">
        <f>VLOOKUP(AC604,Data!B:G,6,0)</f>
        <v>K25TTM</v>
      </c>
      <c r="AL604" t="str">
        <f t="shared" si="19"/>
        <v>2807 WM+ HNI 9/293 Tam Trinh</v>
      </c>
    </row>
    <row r="605" spans="1:38" x14ac:dyDescent="0.25">
      <c r="A605">
        <v>16816</v>
      </c>
      <c r="B605" s="2">
        <v>9106030019</v>
      </c>
      <c r="C605" s="3">
        <v>45936</v>
      </c>
      <c r="D605" s="3">
        <v>45941</v>
      </c>
      <c r="E605" s="4">
        <v>45936.499110613397</v>
      </c>
      <c r="F605" s="2" t="s">
        <v>5379</v>
      </c>
      <c r="G605" s="3"/>
      <c r="H605" t="s">
        <v>3031</v>
      </c>
      <c r="I605" s="2" t="s">
        <v>3032</v>
      </c>
      <c r="J605" t="s">
        <v>3033</v>
      </c>
      <c r="K605" t="s">
        <v>3034</v>
      </c>
      <c r="L605" s="2" t="s">
        <v>3247</v>
      </c>
      <c r="M605" t="s">
        <v>3248</v>
      </c>
      <c r="N605" t="s">
        <v>3249</v>
      </c>
      <c r="O605">
        <v>20</v>
      </c>
      <c r="P605" s="2" t="s">
        <v>3080</v>
      </c>
      <c r="Q605" t="s">
        <v>3081</v>
      </c>
      <c r="R605" s="2" t="s">
        <v>3082</v>
      </c>
      <c r="S605" s="2" t="s">
        <v>3038</v>
      </c>
      <c r="T605">
        <v>70950</v>
      </c>
      <c r="U605">
        <v>1</v>
      </c>
      <c r="V605">
        <v>0</v>
      </c>
      <c r="W605" t="s">
        <v>3248</v>
      </c>
      <c r="X605" t="s">
        <v>3250</v>
      </c>
      <c r="Y605" s="3">
        <v>45936.499108530101</v>
      </c>
      <c r="AA605" t="s">
        <v>3039</v>
      </c>
      <c r="AB605" s="21">
        <v>9106030019</v>
      </c>
      <c r="AC605" s="19" t="str">
        <f>VLOOKUP($B605,Data!$A:$AK,34,0)</f>
        <v>9106030019-00477522</v>
      </c>
      <c r="AD605" s="19">
        <v>477522</v>
      </c>
      <c r="AE605" s="19" t="str">
        <f t="shared" si="18"/>
        <v>00477522</v>
      </c>
      <c r="AF605" s="19" t="str">
        <f>VLOOKUP(AC605,Data!$B:$AK,4,0)</f>
        <v>06/10/2025</v>
      </c>
      <c r="AG605" s="19" t="str">
        <f>VLOOKUP(AC605,Data!B:N,13,0)</f>
        <v>0104918404-002</v>
      </c>
      <c r="AH605" s="19" t="str">
        <f>IF(AG605="0104918404","WIN"&amp;L605,VLOOKUP(AG605,'mã win'!E:J,6,0))</f>
        <v>WIN-HNI-00-002</v>
      </c>
      <c r="AI605" s="19" t="str">
        <f>VLOOKUP(AG605,'mã win'!E:F,2,0)</f>
        <v>B</v>
      </c>
      <c r="AJ605" s="19" t="str">
        <f>VLOOKUP(Q605,'mã sp'!A:B,2,0)</f>
        <v>CN300</v>
      </c>
      <c r="AK605" t="str">
        <f>VLOOKUP(AC605,Data!B:G,6,0)</f>
        <v>K25TTM</v>
      </c>
      <c r="AL605" t="str">
        <f t="shared" si="19"/>
        <v>2807 WM+ HNI 9/293 Tam Trinh</v>
      </c>
    </row>
    <row r="606" spans="1:38" x14ac:dyDescent="0.25">
      <c r="A606">
        <v>16817</v>
      </c>
      <c r="B606" s="2">
        <v>9106029992</v>
      </c>
      <c r="C606" s="3">
        <v>45936</v>
      </c>
      <c r="D606" s="3">
        <v>45936</v>
      </c>
      <c r="E606" s="4">
        <v>45936.499294097201</v>
      </c>
      <c r="F606" s="2" t="s">
        <v>5380</v>
      </c>
      <c r="G606" s="3"/>
      <c r="H606" t="s">
        <v>3031</v>
      </c>
      <c r="I606" s="2" t="s">
        <v>3032</v>
      </c>
      <c r="J606" t="s">
        <v>3033</v>
      </c>
      <c r="K606" t="s">
        <v>3034</v>
      </c>
      <c r="L606" s="2" t="s">
        <v>3841</v>
      </c>
      <c r="M606" t="s">
        <v>3842</v>
      </c>
      <c r="N606" t="s">
        <v>3843</v>
      </c>
      <c r="O606">
        <v>10</v>
      </c>
      <c r="P606" s="2" t="s">
        <v>3063</v>
      </c>
      <c r="Q606" t="s">
        <v>4891</v>
      </c>
      <c r="R606" s="2" t="s">
        <v>3065</v>
      </c>
      <c r="S606" s="2" t="s">
        <v>3038</v>
      </c>
      <c r="T606">
        <v>73431</v>
      </c>
      <c r="U606">
        <v>3</v>
      </c>
      <c r="V606">
        <v>0</v>
      </c>
      <c r="W606" t="s">
        <v>3842</v>
      </c>
      <c r="Y606" s="3">
        <v>45936.499292048597</v>
      </c>
      <c r="AA606" t="s">
        <v>3039</v>
      </c>
      <c r="AB606" s="21">
        <v>9106029992</v>
      </c>
      <c r="AC606" s="19" t="str">
        <f>VLOOKUP($B606,Data!$A:$AK,34,0)</f>
        <v>9106029992-00158604</v>
      </c>
      <c r="AD606" s="19">
        <v>158604</v>
      </c>
      <c r="AE606" s="19" t="str">
        <f t="shared" si="18"/>
        <v>00158604</v>
      </c>
      <c r="AF606" s="19" t="str">
        <f>VLOOKUP(AC606,Data!$B:$AK,4,0)</f>
        <v>06/10/2025</v>
      </c>
      <c r="AG606" s="19" t="str">
        <f>VLOOKUP(AC606,Data!B:N,13,0)</f>
        <v>0104918404</v>
      </c>
      <c r="AH606" s="19" t="str">
        <f>IF(AG606="0104918404","WIN"&amp;L606,VLOOKUP(AG606,'mã win'!E:J,6,0))</f>
        <v>WIN6319</v>
      </c>
      <c r="AI606" s="19" t="str">
        <f>VLOOKUP(AG606,'mã win'!E:F,2,0)</f>
        <v>N</v>
      </c>
      <c r="AJ606" s="19" t="str">
        <f>VLOOKUP(Q606,'mã sp'!A:B,2,0)</f>
        <v>CGM300</v>
      </c>
      <c r="AK606" t="str">
        <f>VLOOKUP(AC606,Data!B:G,6,0)</f>
        <v>K25TTM</v>
      </c>
      <c r="AL606" t="str">
        <f t="shared" si="19"/>
        <v>6319 WM+ HCM 60/14 Lâm Văn Bền</v>
      </c>
    </row>
    <row r="607" spans="1:38" x14ac:dyDescent="0.25">
      <c r="A607">
        <v>16818</v>
      </c>
      <c r="B607" s="2">
        <v>9106029992</v>
      </c>
      <c r="C607" s="3">
        <v>45936</v>
      </c>
      <c r="D607" s="3">
        <v>45936</v>
      </c>
      <c r="E607" s="4">
        <v>45936.499294097201</v>
      </c>
      <c r="F607" s="2" t="s">
        <v>5380</v>
      </c>
      <c r="G607" s="3"/>
      <c r="H607" t="s">
        <v>3031</v>
      </c>
      <c r="I607" s="2" t="s">
        <v>3032</v>
      </c>
      <c r="J607" t="s">
        <v>3033</v>
      </c>
      <c r="K607" t="s">
        <v>3034</v>
      </c>
      <c r="L607" s="2" t="s">
        <v>3841</v>
      </c>
      <c r="M607" t="s">
        <v>3842</v>
      </c>
      <c r="N607" t="s">
        <v>3843</v>
      </c>
      <c r="O607">
        <v>20</v>
      </c>
      <c r="P607" s="2" t="s">
        <v>3054</v>
      </c>
      <c r="Q607" t="s">
        <v>3055</v>
      </c>
      <c r="R607" s="2" t="s">
        <v>3056</v>
      </c>
      <c r="S607" s="2" t="s">
        <v>3038</v>
      </c>
      <c r="T607">
        <v>46000</v>
      </c>
      <c r="U607">
        <v>3</v>
      </c>
      <c r="V607">
        <v>0</v>
      </c>
      <c r="W607" t="s">
        <v>3842</v>
      </c>
      <c r="Y607" s="3">
        <v>45936.499292048597</v>
      </c>
      <c r="AA607" t="s">
        <v>3039</v>
      </c>
      <c r="AB607" s="21">
        <v>9106029992</v>
      </c>
      <c r="AC607" s="19" t="str">
        <f>VLOOKUP($B607,Data!$A:$AK,34,0)</f>
        <v>9106029992-00158604</v>
      </c>
      <c r="AD607" s="19">
        <v>158604</v>
      </c>
      <c r="AE607" s="19" t="str">
        <f t="shared" si="18"/>
        <v>00158604</v>
      </c>
      <c r="AF607" s="19" t="str">
        <f>VLOOKUP(AC607,Data!$B:$AK,4,0)</f>
        <v>06/10/2025</v>
      </c>
      <c r="AG607" s="19" t="str">
        <f>VLOOKUP(AC607,Data!B:N,13,0)</f>
        <v>0104918404</v>
      </c>
      <c r="AH607" s="19" t="str">
        <f>IF(AG607="0104918404","WIN"&amp;L607,VLOOKUP(AG607,'mã win'!E:J,6,0))</f>
        <v>WIN6319</v>
      </c>
      <c r="AI607" s="19" t="str">
        <f>VLOOKUP(AG607,'mã win'!E:F,2,0)</f>
        <v>N</v>
      </c>
      <c r="AJ607" s="19" t="str">
        <f>VLOOKUP(Q607,'mã sp'!A:B,2,0)</f>
        <v>MNH250</v>
      </c>
      <c r="AK607" t="str">
        <f>VLOOKUP(AC607,Data!B:G,6,0)</f>
        <v>K25TTM</v>
      </c>
      <c r="AL607" t="str">
        <f t="shared" si="19"/>
        <v>6319 WM+ HCM 60/14 Lâm Văn Bền</v>
      </c>
    </row>
    <row r="608" spans="1:38" x14ac:dyDescent="0.25">
      <c r="A608">
        <v>16819</v>
      </c>
      <c r="B608" s="2">
        <v>9106029992</v>
      </c>
      <c r="C608" s="3">
        <v>45936</v>
      </c>
      <c r="D608" s="3">
        <v>45936</v>
      </c>
      <c r="E608" s="4">
        <v>45936.499294097201</v>
      </c>
      <c r="F608" s="2" t="s">
        <v>5380</v>
      </c>
      <c r="G608" s="3"/>
      <c r="H608" t="s">
        <v>3031</v>
      </c>
      <c r="I608" s="2" t="s">
        <v>3032</v>
      </c>
      <c r="J608" t="s">
        <v>3033</v>
      </c>
      <c r="K608" t="s">
        <v>3034</v>
      </c>
      <c r="L608" s="2" t="s">
        <v>3841</v>
      </c>
      <c r="M608" t="s">
        <v>3842</v>
      </c>
      <c r="N608" t="s">
        <v>3843</v>
      </c>
      <c r="O608">
        <v>30</v>
      </c>
      <c r="P608" s="2" t="s">
        <v>3050</v>
      </c>
      <c r="Q608" t="s">
        <v>3051</v>
      </c>
      <c r="R608" s="2" t="s">
        <v>3052</v>
      </c>
      <c r="S608" s="2" t="s">
        <v>3038</v>
      </c>
      <c r="T608">
        <v>45588</v>
      </c>
      <c r="U608">
        <v>2</v>
      </c>
      <c r="V608">
        <v>0</v>
      </c>
      <c r="W608" t="s">
        <v>3842</v>
      </c>
      <c r="Y608" s="3">
        <v>45936.499292048597</v>
      </c>
      <c r="AA608" t="s">
        <v>3039</v>
      </c>
      <c r="AB608" s="21">
        <v>9106029992</v>
      </c>
      <c r="AC608" s="19" t="str">
        <f>VLOOKUP($B608,Data!$A:$AK,34,0)</f>
        <v>9106029992-00158604</v>
      </c>
      <c r="AD608" s="19">
        <v>158604</v>
      </c>
      <c r="AE608" s="19" t="str">
        <f t="shared" si="18"/>
        <v>00158604</v>
      </c>
      <c r="AF608" s="19" t="str">
        <f>VLOOKUP(AC608,Data!$B:$AK,4,0)</f>
        <v>06/10/2025</v>
      </c>
      <c r="AG608" s="19" t="str">
        <f>VLOOKUP(AC608,Data!B:N,13,0)</f>
        <v>0104918404</v>
      </c>
      <c r="AH608" s="19" t="str">
        <f>IF(AG608="0104918404","WIN"&amp;L608,VLOOKUP(AG608,'mã win'!E:J,6,0))</f>
        <v>WIN6319</v>
      </c>
      <c r="AI608" s="19" t="str">
        <f>VLOOKUP(AG608,'mã win'!E:F,2,0)</f>
        <v>N</v>
      </c>
      <c r="AJ608" s="19" t="str">
        <f>VLOOKUP(Q608,'mã sp'!A:B,2,0)</f>
        <v>TH200</v>
      </c>
      <c r="AK608" t="str">
        <f>VLOOKUP(AC608,Data!B:G,6,0)</f>
        <v>K25TTM</v>
      </c>
      <c r="AL608" t="str">
        <f t="shared" si="19"/>
        <v>6319 WM+ HCM 60/14 Lâm Văn Bền</v>
      </c>
    </row>
    <row r="609" spans="1:38" x14ac:dyDescent="0.25">
      <c r="A609">
        <v>16820</v>
      </c>
      <c r="B609" s="2">
        <v>9106029992</v>
      </c>
      <c r="C609" s="3">
        <v>45936</v>
      </c>
      <c r="D609" s="3">
        <v>45936</v>
      </c>
      <c r="E609" s="4">
        <v>45936.499294097201</v>
      </c>
      <c r="F609" s="2" t="s">
        <v>5380</v>
      </c>
      <c r="G609" s="3"/>
      <c r="H609" t="s">
        <v>3031</v>
      </c>
      <c r="I609" s="2" t="s">
        <v>3032</v>
      </c>
      <c r="J609" t="s">
        <v>3033</v>
      </c>
      <c r="K609" t="s">
        <v>3034</v>
      </c>
      <c r="L609" s="2" t="s">
        <v>3841</v>
      </c>
      <c r="M609" t="s">
        <v>3842</v>
      </c>
      <c r="N609" t="s">
        <v>3843</v>
      </c>
      <c r="O609">
        <v>40</v>
      </c>
      <c r="P609" s="2" t="s">
        <v>3043</v>
      </c>
      <c r="Q609" t="s">
        <v>3044</v>
      </c>
      <c r="R609" s="2" t="s">
        <v>3045</v>
      </c>
      <c r="S609" s="2" t="s">
        <v>3038</v>
      </c>
      <c r="T609">
        <v>41150</v>
      </c>
      <c r="U609">
        <v>1</v>
      </c>
      <c r="V609">
        <v>0</v>
      </c>
      <c r="W609" t="s">
        <v>3842</v>
      </c>
      <c r="Y609" s="3">
        <v>45936.499292048597</v>
      </c>
      <c r="AA609" t="s">
        <v>3039</v>
      </c>
      <c r="AB609" s="21">
        <v>9106029992</v>
      </c>
      <c r="AC609" s="19" t="str">
        <f>VLOOKUP($B609,Data!$A:$AK,34,0)</f>
        <v>9106029992-00158604</v>
      </c>
      <c r="AD609" s="19">
        <v>158604</v>
      </c>
      <c r="AE609" s="19" t="str">
        <f t="shared" si="18"/>
        <v>00158604</v>
      </c>
      <c r="AF609" s="19" t="str">
        <f>VLOOKUP(AC609,Data!$B:$AK,4,0)</f>
        <v>06/10/2025</v>
      </c>
      <c r="AG609" s="19" t="str">
        <f>VLOOKUP(AC609,Data!B:N,13,0)</f>
        <v>0104918404</v>
      </c>
      <c r="AH609" s="19" t="str">
        <f>IF(AG609="0104918404","WIN"&amp;L609,VLOOKUP(AG609,'mã win'!E:J,6,0))</f>
        <v>WIN6319</v>
      </c>
      <c r="AI609" s="19" t="str">
        <f>VLOOKUP(AG609,'mã win'!E:F,2,0)</f>
        <v>N</v>
      </c>
      <c r="AJ609" s="19" t="str">
        <f>VLOOKUP(Q609,'mã sp'!A:B,2,0)</f>
        <v>GTLX250G</v>
      </c>
      <c r="AK609" t="str">
        <f>VLOOKUP(AC609,Data!B:G,6,0)</f>
        <v>K25TTM</v>
      </c>
      <c r="AL609" t="str">
        <f t="shared" si="19"/>
        <v>6319 WM+ HCM 60/14 Lâm Văn Bền</v>
      </c>
    </row>
    <row r="610" spans="1:38" x14ac:dyDescent="0.25">
      <c r="A610">
        <v>16821</v>
      </c>
      <c r="B610" s="2">
        <v>9106029992</v>
      </c>
      <c r="C610" s="3">
        <v>45936</v>
      </c>
      <c r="D610" s="3">
        <v>45936</v>
      </c>
      <c r="E610" s="4">
        <v>45936.499294097201</v>
      </c>
      <c r="F610" s="2" t="s">
        <v>5380</v>
      </c>
      <c r="G610" s="3"/>
      <c r="H610" t="s">
        <v>3031</v>
      </c>
      <c r="I610" s="2" t="s">
        <v>3032</v>
      </c>
      <c r="J610" t="s">
        <v>3033</v>
      </c>
      <c r="K610" t="s">
        <v>3034</v>
      </c>
      <c r="L610" s="2" t="s">
        <v>3841</v>
      </c>
      <c r="M610" t="s">
        <v>3842</v>
      </c>
      <c r="N610" t="s">
        <v>3843</v>
      </c>
      <c r="O610">
        <v>50</v>
      </c>
      <c r="P610" s="2" t="s">
        <v>3035</v>
      </c>
      <c r="Q610" t="s">
        <v>4834</v>
      </c>
      <c r="R610" s="2" t="s">
        <v>3037</v>
      </c>
      <c r="S610" s="2" t="s">
        <v>3038</v>
      </c>
      <c r="T610">
        <v>111058</v>
      </c>
      <c r="U610">
        <v>2</v>
      </c>
      <c r="V610">
        <v>0</v>
      </c>
      <c r="W610" t="s">
        <v>3842</v>
      </c>
      <c r="Y610" s="3">
        <v>45936.499292048597</v>
      </c>
      <c r="AA610" t="s">
        <v>3039</v>
      </c>
      <c r="AB610" s="21">
        <v>9106029992</v>
      </c>
      <c r="AC610" s="19" t="str">
        <f>VLOOKUP($B610,Data!$A:$AK,34,0)</f>
        <v>9106029992-00158604</v>
      </c>
      <c r="AD610" s="19">
        <v>158604</v>
      </c>
      <c r="AE610" s="19" t="str">
        <f t="shared" si="18"/>
        <v>00158604</v>
      </c>
      <c r="AF610" s="19" t="str">
        <f>VLOOKUP(AC610,Data!$B:$AK,4,0)</f>
        <v>06/10/2025</v>
      </c>
      <c r="AG610" s="19" t="str">
        <f>VLOOKUP(AC610,Data!B:N,13,0)</f>
        <v>0104918404</v>
      </c>
      <c r="AH610" s="19" t="str">
        <f>IF(AG610="0104918404","WIN"&amp;L610,VLOOKUP(AG610,'mã win'!E:J,6,0))</f>
        <v>WIN6319</v>
      </c>
      <c r="AI610" s="19" t="str">
        <f>VLOOKUP(AG610,'mã win'!E:F,2,0)</f>
        <v>N</v>
      </c>
      <c r="AJ610" s="19" t="str">
        <f>VLOOKUP(Q610,'mã sp'!A:B,2,0)</f>
        <v>GM500</v>
      </c>
      <c r="AK610" t="str">
        <f>VLOOKUP(AC610,Data!B:G,6,0)</f>
        <v>K25TTM</v>
      </c>
      <c r="AL610" t="str">
        <f t="shared" si="19"/>
        <v>6319 WM+ HCM 60/14 Lâm Văn Bền</v>
      </c>
    </row>
    <row r="611" spans="1:38" x14ac:dyDescent="0.25">
      <c r="A611">
        <v>16822</v>
      </c>
      <c r="B611" s="2">
        <v>9106029992</v>
      </c>
      <c r="C611" s="3">
        <v>45936</v>
      </c>
      <c r="D611" s="3">
        <v>45936</v>
      </c>
      <c r="E611" s="4">
        <v>45936.499294097201</v>
      </c>
      <c r="F611" s="2" t="s">
        <v>5380</v>
      </c>
      <c r="G611" s="3"/>
      <c r="H611" t="s">
        <v>3031</v>
      </c>
      <c r="I611" s="2" t="s">
        <v>3032</v>
      </c>
      <c r="J611" t="s">
        <v>3033</v>
      </c>
      <c r="K611" t="s">
        <v>3034</v>
      </c>
      <c r="L611" s="2" t="s">
        <v>3841</v>
      </c>
      <c r="M611" t="s">
        <v>3842</v>
      </c>
      <c r="N611" t="s">
        <v>3843</v>
      </c>
      <c r="O611">
        <v>60</v>
      </c>
      <c r="P611" s="2" t="s">
        <v>3083</v>
      </c>
      <c r="Q611" t="s">
        <v>3084</v>
      </c>
      <c r="R611" s="2" t="s">
        <v>3085</v>
      </c>
      <c r="S611" s="2" t="s">
        <v>3038</v>
      </c>
      <c r="T611">
        <v>111606</v>
      </c>
      <c r="U611">
        <v>2</v>
      </c>
      <c r="V611">
        <v>0</v>
      </c>
      <c r="W611" t="s">
        <v>3842</v>
      </c>
      <c r="Y611" s="3">
        <v>45936.499292048597</v>
      </c>
      <c r="AA611" t="s">
        <v>3039</v>
      </c>
      <c r="AB611" s="21">
        <v>9106029992</v>
      </c>
      <c r="AC611" s="19" t="str">
        <f>VLOOKUP($B611,Data!$A:$AK,34,0)</f>
        <v>9106029992-00158604</v>
      </c>
      <c r="AD611" s="19">
        <v>158604</v>
      </c>
      <c r="AE611" s="19" t="str">
        <f t="shared" si="18"/>
        <v>00158604</v>
      </c>
      <c r="AF611" s="19" t="str">
        <f>VLOOKUP(AC611,Data!$B:$AK,4,0)</f>
        <v>06/10/2025</v>
      </c>
      <c r="AG611" s="19" t="str">
        <f>VLOOKUP(AC611,Data!B:N,13,0)</f>
        <v>0104918404</v>
      </c>
      <c r="AH611" s="19" t="str">
        <f>IF(AG611="0104918404","WIN"&amp;L611,VLOOKUP(AG611,'mã win'!E:J,6,0))</f>
        <v>WIN6319</v>
      </c>
      <c r="AI611" s="19" t="str">
        <f>VLOOKUP(AG611,'mã win'!E:F,2,0)</f>
        <v>N</v>
      </c>
      <c r="AJ611" s="19" t="str">
        <f>VLOOKUP(Q611,'mã sp'!A:B,2,0)</f>
        <v>GXD500</v>
      </c>
      <c r="AK611" t="str">
        <f>VLOOKUP(AC611,Data!B:G,6,0)</f>
        <v>K25TTM</v>
      </c>
      <c r="AL611" t="str">
        <f t="shared" si="19"/>
        <v>6319 WM+ HCM 60/14 Lâm Văn Bền</v>
      </c>
    </row>
    <row r="612" spans="1:38" x14ac:dyDescent="0.25">
      <c r="A612">
        <v>16823</v>
      </c>
      <c r="B612" s="2">
        <v>9106030015</v>
      </c>
      <c r="C612" s="3">
        <v>45936</v>
      </c>
      <c r="D612" s="3">
        <v>45936</v>
      </c>
      <c r="E612" s="4">
        <v>45936.503566701402</v>
      </c>
      <c r="F612" s="2" t="s">
        <v>5381</v>
      </c>
      <c r="G612" s="3"/>
      <c r="H612" t="s">
        <v>3031</v>
      </c>
      <c r="I612" s="2" t="s">
        <v>3032</v>
      </c>
      <c r="J612" t="s">
        <v>3033</v>
      </c>
      <c r="K612" t="s">
        <v>3034</v>
      </c>
      <c r="L612" s="2" t="s">
        <v>3702</v>
      </c>
      <c r="M612" t="s">
        <v>3703</v>
      </c>
      <c r="N612" t="s">
        <v>3704</v>
      </c>
      <c r="O612">
        <v>10</v>
      </c>
      <c r="P612" s="2" t="s">
        <v>3047</v>
      </c>
      <c r="Q612" t="s">
        <v>3048</v>
      </c>
      <c r="R612" s="2" t="s">
        <v>3049</v>
      </c>
      <c r="S612" s="2" t="s">
        <v>3038</v>
      </c>
      <c r="T612">
        <v>60885</v>
      </c>
      <c r="U612">
        <v>2</v>
      </c>
      <c r="V612">
        <v>0</v>
      </c>
      <c r="W612" t="s">
        <v>3703</v>
      </c>
      <c r="X612" t="s">
        <v>3046</v>
      </c>
      <c r="Y612" s="3">
        <v>45936.503564699102</v>
      </c>
      <c r="Z612" t="s">
        <v>5382</v>
      </c>
      <c r="AA612" t="s">
        <v>3039</v>
      </c>
      <c r="AB612" s="21">
        <v>9106030015</v>
      </c>
      <c r="AC612" s="19" t="str">
        <f>VLOOKUP($B612,Data!$A:$AK,34,0)</f>
        <v>9106030015-00037115</v>
      </c>
      <c r="AD612" s="19">
        <v>37115</v>
      </c>
      <c r="AE612" s="19" t="str">
        <f t="shared" si="18"/>
        <v>00037115</v>
      </c>
      <c r="AF612" s="19" t="str">
        <f>VLOOKUP(AC612,Data!$B:$AK,4,0)</f>
        <v>06/10/2025</v>
      </c>
      <c r="AG612" s="19" t="str">
        <f>VLOOKUP(AC612,Data!B:N,13,0)</f>
        <v>0104918404-058</v>
      </c>
      <c r="AH612" s="19" t="str">
        <f>IF(AG612="0104918404","WIN"&amp;L612,VLOOKUP(AG612,'mã win'!E:J,6,0))</f>
        <v>WIN-058</v>
      </c>
      <c r="AI612" s="19" t="str">
        <f>VLOOKUP(AG612,'mã win'!E:F,2,0)</f>
        <v>B</v>
      </c>
      <c r="AJ612" s="19" t="str">
        <f>VLOOKUP(Q612,'mã sp'!A:B,2,0)</f>
        <v>CC300</v>
      </c>
      <c r="AK612" t="str">
        <f>VLOOKUP(AC612,Data!B:G,6,0)</f>
        <v>K25TTM</v>
      </c>
      <c r="AL612" t="str">
        <f t="shared" si="19"/>
        <v>4570 WM+ NAN 30 Phan Đình Phùng</v>
      </c>
    </row>
    <row r="613" spans="1:38" x14ac:dyDescent="0.25">
      <c r="A613">
        <v>16824</v>
      </c>
      <c r="B613" s="2">
        <v>9106030050</v>
      </c>
      <c r="C613" s="3">
        <v>45936</v>
      </c>
      <c r="D613" s="3">
        <v>45941</v>
      </c>
      <c r="E613" s="4">
        <v>45936.506354780096</v>
      </c>
      <c r="F613" s="2" t="s">
        <v>5383</v>
      </c>
      <c r="G613" s="3"/>
      <c r="H613" t="s">
        <v>3031</v>
      </c>
      <c r="I613" s="2" t="s">
        <v>3032</v>
      </c>
      <c r="J613" t="s">
        <v>3033</v>
      </c>
      <c r="K613" t="s">
        <v>3034</v>
      </c>
      <c r="L613" s="2" t="s">
        <v>3477</v>
      </c>
      <c r="M613" t="s">
        <v>3478</v>
      </c>
      <c r="N613" t="s">
        <v>3479</v>
      </c>
      <c r="O613">
        <v>10</v>
      </c>
      <c r="P613" s="2" t="s">
        <v>3050</v>
      </c>
      <c r="Q613" t="s">
        <v>3051</v>
      </c>
      <c r="R613" s="2" t="s">
        <v>3052</v>
      </c>
      <c r="S613" s="2" t="s">
        <v>3038</v>
      </c>
      <c r="T613">
        <v>45588</v>
      </c>
      <c r="U613">
        <v>1</v>
      </c>
      <c r="V613">
        <v>0</v>
      </c>
      <c r="W613" t="s">
        <v>3478</v>
      </c>
      <c r="X613" t="s">
        <v>3480</v>
      </c>
      <c r="Y613" s="3">
        <v>45936.506352662</v>
      </c>
      <c r="Z613" t="s">
        <v>5384</v>
      </c>
      <c r="AA613" t="s">
        <v>3039</v>
      </c>
      <c r="AB613" s="21">
        <v>9106030050</v>
      </c>
      <c r="AC613" s="19" t="str">
        <f>VLOOKUP($B613,Data!$A:$AK,34,0)</f>
        <v>9106030050-00002695</v>
      </c>
      <c r="AD613" s="19">
        <v>2695</v>
      </c>
      <c r="AE613" s="19" t="str">
        <f t="shared" si="18"/>
        <v>00002695</v>
      </c>
      <c r="AF613" s="19" t="str">
        <f>VLOOKUP(AC613,Data!$B:$AK,4,0)</f>
        <v>06/10/2025</v>
      </c>
      <c r="AG613" s="19" t="str">
        <f>VLOOKUP(AC613,Data!B:N,13,0)</f>
        <v>0104918404-019</v>
      </c>
      <c r="AH613" s="19" t="str">
        <f>IF(AG613="0104918404","WIN"&amp;L613,VLOOKUP(AG613,'mã win'!E:J,6,0))</f>
        <v>WIN-019</v>
      </c>
      <c r="AI613" s="19" t="str">
        <f>VLOOKUP(AG613,'mã win'!E:F,2,0)</f>
        <v>N</v>
      </c>
      <c r="AJ613" s="19" t="str">
        <f>VLOOKUP(Q613,'mã sp'!A:B,2,0)</f>
        <v>TH200</v>
      </c>
      <c r="AK613" t="str">
        <f>VLOOKUP(AC613,Data!B:G,6,0)</f>
        <v>K25TTM</v>
      </c>
      <c r="AL613" t="str">
        <f t="shared" si="19"/>
        <v>5551 WM+ VLG 86 Nguyễn Huệ</v>
      </c>
    </row>
    <row r="614" spans="1:38" x14ac:dyDescent="0.25">
      <c r="A614">
        <v>16825</v>
      </c>
      <c r="B614" s="2">
        <v>9106030050</v>
      </c>
      <c r="C614" s="3">
        <v>45936</v>
      </c>
      <c r="D614" s="3">
        <v>45941</v>
      </c>
      <c r="E614" s="4">
        <v>45936.506354780096</v>
      </c>
      <c r="F614" s="2" t="s">
        <v>5383</v>
      </c>
      <c r="G614" s="3"/>
      <c r="H614" t="s">
        <v>3031</v>
      </c>
      <c r="I614" s="2" t="s">
        <v>3032</v>
      </c>
      <c r="J614" t="s">
        <v>3033</v>
      </c>
      <c r="K614" t="s">
        <v>3034</v>
      </c>
      <c r="L614" s="2" t="s">
        <v>3477</v>
      </c>
      <c r="M614" t="s">
        <v>3478</v>
      </c>
      <c r="N614" t="s">
        <v>3479</v>
      </c>
      <c r="O614">
        <v>20</v>
      </c>
      <c r="P614" s="2" t="s">
        <v>3043</v>
      </c>
      <c r="Q614" t="s">
        <v>3044</v>
      </c>
      <c r="R614" s="2" t="s">
        <v>3045</v>
      </c>
      <c r="S614" s="2" t="s">
        <v>3038</v>
      </c>
      <c r="T614">
        <v>41150</v>
      </c>
      <c r="U614">
        <v>2</v>
      </c>
      <c r="V614">
        <v>0</v>
      </c>
      <c r="W614" t="s">
        <v>3478</v>
      </c>
      <c r="X614" t="s">
        <v>3480</v>
      </c>
      <c r="Y614" s="3">
        <v>45936.506352662</v>
      </c>
      <c r="Z614" t="s">
        <v>5384</v>
      </c>
      <c r="AA614" t="s">
        <v>3039</v>
      </c>
      <c r="AB614" s="21">
        <v>9106030050</v>
      </c>
      <c r="AC614" s="19" t="str">
        <f>VLOOKUP($B614,Data!$A:$AK,34,0)</f>
        <v>9106030050-00002695</v>
      </c>
      <c r="AD614" s="19">
        <v>2695</v>
      </c>
      <c r="AE614" s="19" t="str">
        <f t="shared" si="18"/>
        <v>00002695</v>
      </c>
      <c r="AF614" s="19" t="str">
        <f>VLOOKUP(AC614,Data!$B:$AK,4,0)</f>
        <v>06/10/2025</v>
      </c>
      <c r="AG614" s="19" t="str">
        <f>VLOOKUP(AC614,Data!B:N,13,0)</f>
        <v>0104918404-019</v>
      </c>
      <c r="AH614" s="19" t="str">
        <f>IF(AG614="0104918404","WIN"&amp;L614,VLOOKUP(AG614,'mã win'!E:J,6,0))</f>
        <v>WIN-019</v>
      </c>
      <c r="AI614" s="19" t="str">
        <f>VLOOKUP(AG614,'mã win'!E:F,2,0)</f>
        <v>N</v>
      </c>
      <c r="AJ614" s="19" t="str">
        <f>VLOOKUP(Q614,'mã sp'!A:B,2,0)</f>
        <v>GTLX250G</v>
      </c>
      <c r="AK614" t="str">
        <f>VLOOKUP(AC614,Data!B:G,6,0)</f>
        <v>K25TTM</v>
      </c>
      <c r="AL614" t="str">
        <f t="shared" si="19"/>
        <v>5551 WM+ VLG 86 Nguyễn Huệ</v>
      </c>
    </row>
    <row r="615" spans="1:38" x14ac:dyDescent="0.25">
      <c r="A615">
        <v>16826</v>
      </c>
      <c r="B615" s="2">
        <v>9106030059</v>
      </c>
      <c r="C615" s="3">
        <v>45936</v>
      </c>
      <c r="D615" s="3">
        <v>45936</v>
      </c>
      <c r="E615" s="4">
        <v>45936.506863738403</v>
      </c>
      <c r="F615" s="2" t="s">
        <v>5385</v>
      </c>
      <c r="G615" s="3"/>
      <c r="H615" t="s">
        <v>3031</v>
      </c>
      <c r="I615" s="2" t="s">
        <v>3032</v>
      </c>
      <c r="J615" t="s">
        <v>3033</v>
      </c>
      <c r="K615" t="s">
        <v>3034</v>
      </c>
      <c r="L615" s="2" t="s">
        <v>4637</v>
      </c>
      <c r="M615" t="s">
        <v>4638</v>
      </c>
      <c r="N615" t="s">
        <v>4639</v>
      </c>
      <c r="O615">
        <v>10</v>
      </c>
      <c r="P615" s="2" t="s">
        <v>3054</v>
      </c>
      <c r="Q615" t="s">
        <v>3055</v>
      </c>
      <c r="R615" s="2" t="s">
        <v>3056</v>
      </c>
      <c r="S615" s="2" t="s">
        <v>3038</v>
      </c>
      <c r="T615">
        <v>46000</v>
      </c>
      <c r="U615">
        <v>1</v>
      </c>
      <c r="V615">
        <v>0</v>
      </c>
      <c r="W615" t="s">
        <v>4638</v>
      </c>
      <c r="X615" t="s">
        <v>3046</v>
      </c>
      <c r="Y615" s="3">
        <v>45936.506861724498</v>
      </c>
      <c r="AA615" t="s">
        <v>3039</v>
      </c>
      <c r="AB615" s="21">
        <v>9106030059</v>
      </c>
      <c r="AC615" s="19" t="str">
        <f>VLOOKUP($B615,Data!$A:$AK,34,0)</f>
        <v>9106030059-00477541</v>
      </c>
      <c r="AD615" s="19">
        <v>477541</v>
      </c>
      <c r="AE615" s="19" t="str">
        <f t="shared" si="18"/>
        <v>00477541</v>
      </c>
      <c r="AF615" s="19" t="str">
        <f>VLOOKUP(AC615,Data!$B:$AK,4,0)</f>
        <v>06/10/2025</v>
      </c>
      <c r="AG615" s="19" t="str">
        <f>VLOOKUP(AC615,Data!B:N,13,0)</f>
        <v>0104918404-002</v>
      </c>
      <c r="AH615" s="19" t="str">
        <f>IF(AG615="0104918404","WIN"&amp;L615,VLOOKUP(AG615,'mã win'!E:J,6,0))</f>
        <v>WIN-HNI-00-002</v>
      </c>
      <c r="AI615" s="19" t="str">
        <f>VLOOKUP(AG615,'mã win'!E:F,2,0)</f>
        <v>B</v>
      </c>
      <c r="AJ615" s="19" t="str">
        <f>VLOOKUP(Q615,'mã sp'!A:B,2,0)</f>
        <v>MNH250</v>
      </c>
      <c r="AK615" t="str">
        <f>VLOOKUP(AC615,Data!B:G,6,0)</f>
        <v>K25TTM</v>
      </c>
      <c r="AL615" t="str">
        <f t="shared" si="19"/>
        <v>4418 WM+ HNI Lô 5-N01 New Horizon</v>
      </c>
    </row>
    <row r="616" spans="1:38" x14ac:dyDescent="0.25">
      <c r="A616">
        <v>16827</v>
      </c>
      <c r="B616" s="2">
        <v>9106030059</v>
      </c>
      <c r="C616" s="3">
        <v>45936</v>
      </c>
      <c r="D616" s="3">
        <v>45936</v>
      </c>
      <c r="E616" s="4">
        <v>45936.506863738403</v>
      </c>
      <c r="F616" s="2" t="s">
        <v>5385</v>
      </c>
      <c r="G616" s="3"/>
      <c r="H616" t="s">
        <v>3031</v>
      </c>
      <c r="I616" s="2" t="s">
        <v>3032</v>
      </c>
      <c r="J616" t="s">
        <v>3033</v>
      </c>
      <c r="K616" t="s">
        <v>3034</v>
      </c>
      <c r="L616" s="2" t="s">
        <v>4637</v>
      </c>
      <c r="M616" t="s">
        <v>4638</v>
      </c>
      <c r="N616" t="s">
        <v>4639</v>
      </c>
      <c r="O616">
        <v>20</v>
      </c>
      <c r="P616" s="2" t="s">
        <v>3080</v>
      </c>
      <c r="Q616" t="s">
        <v>3081</v>
      </c>
      <c r="R616" s="2" t="s">
        <v>3082</v>
      </c>
      <c r="S616" s="2" t="s">
        <v>3038</v>
      </c>
      <c r="T616">
        <v>70950</v>
      </c>
      <c r="U616">
        <v>2</v>
      </c>
      <c r="V616">
        <v>0</v>
      </c>
      <c r="W616" t="s">
        <v>4638</v>
      </c>
      <c r="X616" t="s">
        <v>3046</v>
      </c>
      <c r="Y616" s="3">
        <v>45936.506861724498</v>
      </c>
      <c r="AA616" t="s">
        <v>3039</v>
      </c>
      <c r="AB616" s="21">
        <v>9106030059</v>
      </c>
      <c r="AC616" s="19" t="str">
        <f>VLOOKUP($B616,Data!$A:$AK,34,0)</f>
        <v>9106030059-00477541</v>
      </c>
      <c r="AD616" s="19">
        <v>477541</v>
      </c>
      <c r="AE616" s="19" t="str">
        <f t="shared" si="18"/>
        <v>00477541</v>
      </c>
      <c r="AF616" s="19" t="str">
        <f>VLOOKUP(AC616,Data!$B:$AK,4,0)</f>
        <v>06/10/2025</v>
      </c>
      <c r="AG616" s="19" t="str">
        <f>VLOOKUP(AC616,Data!B:N,13,0)</f>
        <v>0104918404-002</v>
      </c>
      <c r="AH616" s="19" t="str">
        <f>IF(AG616="0104918404","WIN"&amp;L616,VLOOKUP(AG616,'mã win'!E:J,6,0))</f>
        <v>WIN-HNI-00-002</v>
      </c>
      <c r="AI616" s="19" t="str">
        <f>VLOOKUP(AG616,'mã win'!E:F,2,0)</f>
        <v>B</v>
      </c>
      <c r="AJ616" s="19" t="str">
        <f>VLOOKUP(Q616,'mã sp'!A:B,2,0)</f>
        <v>CN300</v>
      </c>
      <c r="AK616" t="str">
        <f>VLOOKUP(AC616,Data!B:G,6,0)</f>
        <v>K25TTM</v>
      </c>
      <c r="AL616" t="str">
        <f t="shared" si="19"/>
        <v>4418 WM+ HNI Lô 5-N01 New Horizon</v>
      </c>
    </row>
    <row r="617" spans="1:38" x14ac:dyDescent="0.25">
      <c r="A617">
        <v>16828</v>
      </c>
      <c r="B617" s="2">
        <v>9106030059</v>
      </c>
      <c r="C617" s="3">
        <v>45936</v>
      </c>
      <c r="D617" s="3">
        <v>45936</v>
      </c>
      <c r="E617" s="4">
        <v>45936.506863738403</v>
      </c>
      <c r="F617" s="2" t="s">
        <v>5385</v>
      </c>
      <c r="G617" s="3"/>
      <c r="H617" t="s">
        <v>3031</v>
      </c>
      <c r="I617" s="2" t="s">
        <v>3032</v>
      </c>
      <c r="J617" t="s">
        <v>3033</v>
      </c>
      <c r="K617" t="s">
        <v>3034</v>
      </c>
      <c r="L617" s="2" t="s">
        <v>4637</v>
      </c>
      <c r="M617" t="s">
        <v>4638</v>
      </c>
      <c r="N617" t="s">
        <v>4639</v>
      </c>
      <c r="O617">
        <v>30</v>
      </c>
      <c r="P617" s="2" t="s">
        <v>3047</v>
      </c>
      <c r="Q617" t="s">
        <v>3048</v>
      </c>
      <c r="R617" s="2" t="s">
        <v>3049</v>
      </c>
      <c r="S617" s="2" t="s">
        <v>3038</v>
      </c>
      <c r="T617">
        <v>60885</v>
      </c>
      <c r="U617">
        <v>1</v>
      </c>
      <c r="V617">
        <v>0</v>
      </c>
      <c r="W617" t="s">
        <v>4638</v>
      </c>
      <c r="X617" t="s">
        <v>3046</v>
      </c>
      <c r="Y617" s="3">
        <v>45936.506861724498</v>
      </c>
      <c r="AA617" t="s">
        <v>3039</v>
      </c>
      <c r="AB617" s="21">
        <v>9106030059</v>
      </c>
      <c r="AC617" s="19" t="str">
        <f>VLOOKUP($B617,Data!$A:$AK,34,0)</f>
        <v>9106030059-00477541</v>
      </c>
      <c r="AD617" s="19">
        <v>477541</v>
      </c>
      <c r="AE617" s="19" t="str">
        <f t="shared" si="18"/>
        <v>00477541</v>
      </c>
      <c r="AF617" s="19" t="str">
        <f>VLOOKUP(AC617,Data!$B:$AK,4,0)</f>
        <v>06/10/2025</v>
      </c>
      <c r="AG617" s="19" t="str">
        <f>VLOOKUP(AC617,Data!B:N,13,0)</f>
        <v>0104918404-002</v>
      </c>
      <c r="AH617" s="19" t="str">
        <f>IF(AG617="0104918404","WIN"&amp;L617,VLOOKUP(AG617,'mã win'!E:J,6,0))</f>
        <v>WIN-HNI-00-002</v>
      </c>
      <c r="AI617" s="19" t="str">
        <f>VLOOKUP(AG617,'mã win'!E:F,2,0)</f>
        <v>B</v>
      </c>
      <c r="AJ617" s="19" t="str">
        <f>VLOOKUP(Q617,'mã sp'!A:B,2,0)</f>
        <v>CC300</v>
      </c>
      <c r="AK617" t="str">
        <f>VLOOKUP(AC617,Data!B:G,6,0)</f>
        <v>K25TTM</v>
      </c>
      <c r="AL617" t="str">
        <f t="shared" si="19"/>
        <v>4418 WM+ HNI Lô 5-N01 New Horizon</v>
      </c>
    </row>
    <row r="618" spans="1:38" x14ac:dyDescent="0.25">
      <c r="A618">
        <v>16829</v>
      </c>
      <c r="B618" s="2">
        <v>9106030059</v>
      </c>
      <c r="C618" s="3">
        <v>45936</v>
      </c>
      <c r="D618" s="3">
        <v>45936</v>
      </c>
      <c r="E618" s="4">
        <v>45936.506863738403</v>
      </c>
      <c r="F618" s="2" t="s">
        <v>5385</v>
      </c>
      <c r="G618" s="3"/>
      <c r="H618" t="s">
        <v>3031</v>
      </c>
      <c r="I618" s="2" t="s">
        <v>3032</v>
      </c>
      <c r="J618" t="s">
        <v>3033</v>
      </c>
      <c r="K618" t="s">
        <v>3034</v>
      </c>
      <c r="L618" s="2" t="s">
        <v>4637</v>
      </c>
      <c r="M618" t="s">
        <v>4638</v>
      </c>
      <c r="N618" t="s">
        <v>4639</v>
      </c>
      <c r="O618">
        <v>40</v>
      </c>
      <c r="P618" s="2" t="s">
        <v>3050</v>
      </c>
      <c r="Q618" t="s">
        <v>3051</v>
      </c>
      <c r="R618" s="2" t="s">
        <v>3052</v>
      </c>
      <c r="S618" s="2" t="s">
        <v>3038</v>
      </c>
      <c r="T618">
        <v>45588</v>
      </c>
      <c r="U618">
        <v>1</v>
      </c>
      <c r="V618">
        <v>0</v>
      </c>
      <c r="W618" t="s">
        <v>4638</v>
      </c>
      <c r="X618" t="s">
        <v>3046</v>
      </c>
      <c r="Y618" s="3">
        <v>45936.506861724498</v>
      </c>
      <c r="AA618" t="s">
        <v>3039</v>
      </c>
      <c r="AB618" s="21">
        <v>9106030059</v>
      </c>
      <c r="AC618" s="19" t="str">
        <f>VLOOKUP($B618,Data!$A:$AK,34,0)</f>
        <v>9106030059-00477541</v>
      </c>
      <c r="AD618" s="19">
        <v>477541</v>
      </c>
      <c r="AE618" s="19" t="str">
        <f t="shared" si="18"/>
        <v>00477541</v>
      </c>
      <c r="AF618" s="19" t="str">
        <f>VLOOKUP(AC618,Data!$B:$AK,4,0)</f>
        <v>06/10/2025</v>
      </c>
      <c r="AG618" s="19" t="str">
        <f>VLOOKUP(AC618,Data!B:N,13,0)</f>
        <v>0104918404-002</v>
      </c>
      <c r="AH618" s="19" t="str">
        <f>IF(AG618="0104918404","WIN"&amp;L618,VLOOKUP(AG618,'mã win'!E:J,6,0))</f>
        <v>WIN-HNI-00-002</v>
      </c>
      <c r="AI618" s="19" t="str">
        <f>VLOOKUP(AG618,'mã win'!E:F,2,0)</f>
        <v>B</v>
      </c>
      <c r="AJ618" s="19" t="str">
        <f>VLOOKUP(Q618,'mã sp'!A:B,2,0)</f>
        <v>TH200</v>
      </c>
      <c r="AK618" t="str">
        <f>VLOOKUP(AC618,Data!B:G,6,0)</f>
        <v>K25TTM</v>
      </c>
      <c r="AL618" t="str">
        <f t="shared" si="19"/>
        <v>4418 WM+ HNI Lô 5-N01 New Horizon</v>
      </c>
    </row>
    <row r="619" spans="1:38" x14ac:dyDescent="0.25">
      <c r="A619">
        <v>16830</v>
      </c>
      <c r="B619" s="2">
        <v>9106030059</v>
      </c>
      <c r="C619" s="3">
        <v>45936</v>
      </c>
      <c r="D619" s="3">
        <v>45936</v>
      </c>
      <c r="E619" s="4">
        <v>45936.506863738403</v>
      </c>
      <c r="F619" s="2" t="s">
        <v>5385</v>
      </c>
      <c r="G619" s="3"/>
      <c r="H619" t="s">
        <v>3031</v>
      </c>
      <c r="I619" s="2" t="s">
        <v>3032</v>
      </c>
      <c r="J619" t="s">
        <v>3033</v>
      </c>
      <c r="K619" t="s">
        <v>3034</v>
      </c>
      <c r="L619" s="2" t="s">
        <v>4637</v>
      </c>
      <c r="M619" t="s">
        <v>4638</v>
      </c>
      <c r="N619" t="s">
        <v>4639</v>
      </c>
      <c r="O619">
        <v>50</v>
      </c>
      <c r="P619" s="2" t="s">
        <v>3035</v>
      </c>
      <c r="Q619" t="s">
        <v>4834</v>
      </c>
      <c r="R619" s="2" t="s">
        <v>3037</v>
      </c>
      <c r="S619" s="2" t="s">
        <v>3038</v>
      </c>
      <c r="T619">
        <v>111058</v>
      </c>
      <c r="U619">
        <v>3</v>
      </c>
      <c r="V619">
        <v>0</v>
      </c>
      <c r="W619" t="s">
        <v>4638</v>
      </c>
      <c r="X619" t="s">
        <v>3046</v>
      </c>
      <c r="Y619" s="3">
        <v>45936.506861724498</v>
      </c>
      <c r="AA619" t="s">
        <v>3039</v>
      </c>
      <c r="AB619" s="21">
        <v>9106030059</v>
      </c>
      <c r="AC619" s="19" t="str">
        <f>VLOOKUP($B619,Data!$A:$AK,34,0)</f>
        <v>9106030059-00477541</v>
      </c>
      <c r="AD619" s="19">
        <v>477541</v>
      </c>
      <c r="AE619" s="19" t="str">
        <f t="shared" si="18"/>
        <v>00477541</v>
      </c>
      <c r="AF619" s="19" t="str">
        <f>VLOOKUP(AC619,Data!$B:$AK,4,0)</f>
        <v>06/10/2025</v>
      </c>
      <c r="AG619" s="19" t="str">
        <f>VLOOKUP(AC619,Data!B:N,13,0)</f>
        <v>0104918404-002</v>
      </c>
      <c r="AH619" s="19" t="str">
        <f>IF(AG619="0104918404","WIN"&amp;L619,VLOOKUP(AG619,'mã win'!E:J,6,0))</f>
        <v>WIN-HNI-00-002</v>
      </c>
      <c r="AI619" s="19" t="str">
        <f>VLOOKUP(AG619,'mã win'!E:F,2,0)</f>
        <v>B</v>
      </c>
      <c r="AJ619" s="19" t="str">
        <f>VLOOKUP(Q619,'mã sp'!A:B,2,0)</f>
        <v>GM500</v>
      </c>
      <c r="AK619" t="str">
        <f>VLOOKUP(AC619,Data!B:G,6,0)</f>
        <v>K25TTM</v>
      </c>
      <c r="AL619" t="str">
        <f t="shared" si="19"/>
        <v>4418 WM+ HNI Lô 5-N01 New Horizon</v>
      </c>
    </row>
    <row r="620" spans="1:38" x14ac:dyDescent="0.25">
      <c r="A620">
        <v>16831</v>
      </c>
      <c r="B620" s="2">
        <v>9106030073</v>
      </c>
      <c r="C620" s="3">
        <v>45936</v>
      </c>
      <c r="D620" s="3">
        <v>45950</v>
      </c>
      <c r="E620" s="4">
        <v>45936.508324502298</v>
      </c>
      <c r="F620" s="2" t="s">
        <v>5386</v>
      </c>
      <c r="G620" s="3"/>
      <c r="H620" t="s">
        <v>3031</v>
      </c>
      <c r="I620" s="2" t="s">
        <v>3032</v>
      </c>
      <c r="J620" t="s">
        <v>3033</v>
      </c>
      <c r="K620" t="s">
        <v>3034</v>
      </c>
      <c r="L620" s="2" t="s">
        <v>3942</v>
      </c>
      <c r="M620" t="s">
        <v>3943</v>
      </c>
      <c r="N620" t="s">
        <v>3944</v>
      </c>
      <c r="O620">
        <v>10</v>
      </c>
      <c r="P620" s="2" t="s">
        <v>3035</v>
      </c>
      <c r="Q620" t="s">
        <v>4834</v>
      </c>
      <c r="R620" s="2" t="s">
        <v>3037</v>
      </c>
      <c r="S620" s="2" t="s">
        <v>3038</v>
      </c>
      <c r="T620">
        <v>111058</v>
      </c>
      <c r="U620">
        <v>2</v>
      </c>
      <c r="V620">
        <v>0</v>
      </c>
      <c r="W620" t="s">
        <v>3945</v>
      </c>
      <c r="Y620" s="3">
        <v>45936.5083224884</v>
      </c>
      <c r="AA620" t="s">
        <v>3039</v>
      </c>
      <c r="AB620" s="21">
        <v>9106030073</v>
      </c>
      <c r="AC620" s="19" t="str">
        <f>VLOOKUP($B620,Data!$A:$AK,34,0)</f>
        <v>9106030073-00477549</v>
      </c>
      <c r="AD620" s="19">
        <v>477549</v>
      </c>
      <c r="AE620" s="19" t="str">
        <f t="shared" si="18"/>
        <v>00477549</v>
      </c>
      <c r="AF620" s="19" t="str">
        <f>VLOOKUP(AC620,Data!$B:$AK,4,0)</f>
        <v>06/10/2025</v>
      </c>
      <c r="AG620" s="19" t="str">
        <f>VLOOKUP(AC620,Data!B:N,13,0)</f>
        <v>0104918404-002</v>
      </c>
      <c r="AH620" s="19" t="str">
        <f>IF(AG620="0104918404","WIN"&amp;L620,VLOOKUP(AG620,'mã win'!E:J,6,0))</f>
        <v>WIN-HNI-00-002</v>
      </c>
      <c r="AI620" s="19" t="str">
        <f>VLOOKUP(AG620,'mã win'!E:F,2,0)</f>
        <v>B</v>
      </c>
      <c r="AJ620" s="19" t="str">
        <f>VLOOKUP(Q620,'mã sp'!A:B,2,0)</f>
        <v>GM500</v>
      </c>
      <c r="AK620" t="str">
        <f>VLOOKUP(AC620,Data!B:G,6,0)</f>
        <v>K25TTM</v>
      </c>
      <c r="AL620" t="str">
        <f t="shared" si="19"/>
        <v>2AQV WIN HNI TM01-29 Vinhomes West Point</v>
      </c>
    </row>
    <row r="621" spans="1:38" x14ac:dyDescent="0.25">
      <c r="A621">
        <v>16832</v>
      </c>
      <c r="B621" s="2">
        <v>9106030073</v>
      </c>
      <c r="C621" s="3">
        <v>45936</v>
      </c>
      <c r="D621" s="3">
        <v>45950</v>
      </c>
      <c r="E621" s="4">
        <v>45936.508324502298</v>
      </c>
      <c r="F621" s="2" t="s">
        <v>5386</v>
      </c>
      <c r="G621" s="3"/>
      <c r="H621" t="s">
        <v>3031</v>
      </c>
      <c r="I621" s="2" t="s">
        <v>3032</v>
      </c>
      <c r="J621" t="s">
        <v>3033</v>
      </c>
      <c r="K621" t="s">
        <v>3034</v>
      </c>
      <c r="L621" s="2" t="s">
        <v>3942</v>
      </c>
      <c r="M621" t="s">
        <v>3943</v>
      </c>
      <c r="N621" t="s">
        <v>3944</v>
      </c>
      <c r="O621">
        <v>20</v>
      </c>
      <c r="P621" s="2" t="s">
        <v>3080</v>
      </c>
      <c r="Q621" t="s">
        <v>3081</v>
      </c>
      <c r="R621" s="2" t="s">
        <v>3082</v>
      </c>
      <c r="S621" s="2" t="s">
        <v>3038</v>
      </c>
      <c r="T621">
        <v>70950</v>
      </c>
      <c r="U621">
        <v>3</v>
      </c>
      <c r="V621">
        <v>0</v>
      </c>
      <c r="W621" t="s">
        <v>3945</v>
      </c>
      <c r="Y621" s="3">
        <v>45936.5083224884</v>
      </c>
      <c r="AA621" t="s">
        <v>3039</v>
      </c>
      <c r="AB621" s="21">
        <v>9106030073</v>
      </c>
      <c r="AC621" s="19" t="str">
        <f>VLOOKUP($B621,Data!$A:$AK,34,0)</f>
        <v>9106030073-00477549</v>
      </c>
      <c r="AD621" s="19">
        <v>477549</v>
      </c>
      <c r="AE621" s="19" t="str">
        <f t="shared" si="18"/>
        <v>00477549</v>
      </c>
      <c r="AF621" s="19" t="str">
        <f>VLOOKUP(AC621,Data!$B:$AK,4,0)</f>
        <v>06/10/2025</v>
      </c>
      <c r="AG621" s="19" t="str">
        <f>VLOOKUP(AC621,Data!B:N,13,0)</f>
        <v>0104918404-002</v>
      </c>
      <c r="AH621" s="19" t="str">
        <f>IF(AG621="0104918404","WIN"&amp;L621,VLOOKUP(AG621,'mã win'!E:J,6,0))</f>
        <v>WIN-HNI-00-002</v>
      </c>
      <c r="AI621" s="19" t="str">
        <f>VLOOKUP(AG621,'mã win'!E:F,2,0)</f>
        <v>B</v>
      </c>
      <c r="AJ621" s="19" t="str">
        <f>VLOOKUP(Q621,'mã sp'!A:B,2,0)</f>
        <v>CN300</v>
      </c>
      <c r="AK621" t="str">
        <f>VLOOKUP(AC621,Data!B:G,6,0)</f>
        <v>K25TTM</v>
      </c>
      <c r="AL621" t="str">
        <f t="shared" si="19"/>
        <v>2AQV WIN HNI TM01-29 Vinhomes West Point</v>
      </c>
    </row>
    <row r="622" spans="1:38" x14ac:dyDescent="0.25">
      <c r="A622">
        <v>16833</v>
      </c>
      <c r="B622" s="2">
        <v>9106030110</v>
      </c>
      <c r="C622" s="3">
        <v>45936</v>
      </c>
      <c r="D622" s="3">
        <v>45941</v>
      </c>
      <c r="E622" s="4">
        <v>45936.510453321796</v>
      </c>
      <c r="F622" s="2" t="s">
        <v>5387</v>
      </c>
      <c r="G622" s="3"/>
      <c r="H622" t="s">
        <v>3031</v>
      </c>
      <c r="I622" s="2" t="s">
        <v>3032</v>
      </c>
      <c r="J622" t="s">
        <v>3033</v>
      </c>
      <c r="K622" t="s">
        <v>3034</v>
      </c>
      <c r="L622" s="2" t="s">
        <v>3498</v>
      </c>
      <c r="M622" t="s">
        <v>3499</v>
      </c>
      <c r="N622" t="s">
        <v>3500</v>
      </c>
      <c r="O622">
        <v>10</v>
      </c>
      <c r="P622" s="2" t="s">
        <v>3035</v>
      </c>
      <c r="Q622" t="s">
        <v>4834</v>
      </c>
      <c r="R622" s="2" t="s">
        <v>3037</v>
      </c>
      <c r="S622" s="2" t="s">
        <v>3038</v>
      </c>
      <c r="T622">
        <v>111058</v>
      </c>
      <c r="U622">
        <v>1</v>
      </c>
      <c r="V622">
        <v>0</v>
      </c>
      <c r="W622" t="s">
        <v>3499</v>
      </c>
      <c r="X622" t="s">
        <v>3501</v>
      </c>
      <c r="Y622" s="3">
        <v>45936.510451157403</v>
      </c>
      <c r="AA622" t="s">
        <v>3039</v>
      </c>
      <c r="AB622" s="21">
        <v>9106030110</v>
      </c>
      <c r="AC622" s="19" t="str">
        <f>VLOOKUP($B622,Data!$A:$AK,34,0)</f>
        <v>9106030110-00037116</v>
      </c>
      <c r="AD622" s="19">
        <v>37116</v>
      </c>
      <c r="AE622" s="19" t="str">
        <f t="shared" si="18"/>
        <v>00037116</v>
      </c>
      <c r="AF622" s="19" t="str">
        <f>VLOOKUP(AC622,Data!$B:$AK,4,0)</f>
        <v>06/10/2025</v>
      </c>
      <c r="AG622" s="19" t="str">
        <f>VLOOKUP(AC622,Data!B:N,13,0)</f>
        <v>0104918404-058</v>
      </c>
      <c r="AH622" s="19" t="str">
        <f>IF(AG622="0104918404","WIN"&amp;L622,VLOOKUP(AG622,'mã win'!E:J,6,0))</f>
        <v>WIN-058</v>
      </c>
      <c r="AI622" s="19" t="str">
        <f>VLOOKUP(AG622,'mã win'!E:F,2,0)</f>
        <v>B</v>
      </c>
      <c r="AJ622" s="19" t="str">
        <f>VLOOKUP(Q622,'mã sp'!A:B,2,0)</f>
        <v>GM500</v>
      </c>
      <c r="AK622" t="str">
        <f>VLOOKUP(AC622,Data!B:G,6,0)</f>
        <v>K25TTM</v>
      </c>
      <c r="AL622" t="str">
        <f t="shared" si="19"/>
        <v>4638 WM+ NAN 16 Lê Lợi</v>
      </c>
    </row>
    <row r="623" spans="1:38" x14ac:dyDescent="0.25">
      <c r="A623">
        <v>16834</v>
      </c>
      <c r="B623" s="2">
        <v>9106030118</v>
      </c>
      <c r="C623" s="3">
        <v>45936</v>
      </c>
      <c r="D623" s="3">
        <v>45941</v>
      </c>
      <c r="E623" s="4">
        <v>45936.511366979197</v>
      </c>
      <c r="F623" s="2" t="s">
        <v>5388</v>
      </c>
      <c r="G623" s="3"/>
      <c r="H623" t="s">
        <v>3031</v>
      </c>
      <c r="I623" s="2" t="s">
        <v>3032</v>
      </c>
      <c r="J623" t="s">
        <v>3033</v>
      </c>
      <c r="K623" t="s">
        <v>3034</v>
      </c>
      <c r="L623" s="2" t="s">
        <v>3327</v>
      </c>
      <c r="M623" t="s">
        <v>3328</v>
      </c>
      <c r="N623" t="s">
        <v>3329</v>
      </c>
      <c r="O623">
        <v>10</v>
      </c>
      <c r="P623" s="2" t="s">
        <v>3035</v>
      </c>
      <c r="Q623" t="s">
        <v>4834</v>
      </c>
      <c r="R623" s="2" t="s">
        <v>3037</v>
      </c>
      <c r="S623" s="2" t="s">
        <v>3038</v>
      </c>
      <c r="T623">
        <v>111058</v>
      </c>
      <c r="U623">
        <v>1</v>
      </c>
      <c r="V623">
        <v>0</v>
      </c>
      <c r="W623" t="s">
        <v>3328</v>
      </c>
      <c r="X623" t="s">
        <v>3330</v>
      </c>
      <c r="Y623" s="3">
        <v>45936.5113649306</v>
      </c>
      <c r="AA623" t="s">
        <v>3039</v>
      </c>
      <c r="AB623" s="21">
        <v>9106030118</v>
      </c>
      <c r="AC623" s="19" t="str">
        <f>VLOOKUP($B623,Data!$A:$AK,34,0)</f>
        <v>9106030118-00018581</v>
      </c>
      <c r="AD623" s="19">
        <v>18581</v>
      </c>
      <c r="AE623" s="19" t="str">
        <f t="shared" si="18"/>
        <v>00018581</v>
      </c>
      <c r="AF623" s="19" t="str">
        <f>VLOOKUP(AC623,Data!$B:$AK,4,0)</f>
        <v>06/10/2025</v>
      </c>
      <c r="AG623" s="19" t="str">
        <f>VLOOKUP(AC623,Data!B:N,13,0)</f>
        <v>0104918404-031</v>
      </c>
      <c r="AH623" s="19" t="str">
        <f>IF(AG623="0104918404","WIN"&amp;L623,VLOOKUP(AG623,'mã win'!E:J,6,0))</f>
        <v>WIN-031</v>
      </c>
      <c r="AI623" s="19" t="str">
        <f>VLOOKUP(AG623,'mã win'!E:F,2,0)</f>
        <v>B</v>
      </c>
      <c r="AJ623" s="19" t="str">
        <f>VLOOKUP(Q623,'mã sp'!A:B,2,0)</f>
        <v>GM500</v>
      </c>
      <c r="AK623" t="str">
        <f>VLOOKUP(AC623,Data!B:G,6,0)</f>
        <v>K25TTM</v>
      </c>
      <c r="AL623" t="str">
        <f t="shared" si="19"/>
        <v>5143 WM+ BNH 679 Xuân Ổ A</v>
      </c>
    </row>
    <row r="624" spans="1:38" x14ac:dyDescent="0.25">
      <c r="A624">
        <v>16835</v>
      </c>
      <c r="B624" s="2">
        <v>9106030118</v>
      </c>
      <c r="C624" s="3">
        <v>45936</v>
      </c>
      <c r="D624" s="3">
        <v>45941</v>
      </c>
      <c r="E624" s="4">
        <v>45936.511366979197</v>
      </c>
      <c r="F624" s="2" t="s">
        <v>5388</v>
      </c>
      <c r="G624" s="3"/>
      <c r="H624" t="s">
        <v>3031</v>
      </c>
      <c r="I624" s="2" t="s">
        <v>3032</v>
      </c>
      <c r="J624" t="s">
        <v>3033</v>
      </c>
      <c r="K624" t="s">
        <v>3034</v>
      </c>
      <c r="L624" s="2" t="s">
        <v>3327</v>
      </c>
      <c r="M624" t="s">
        <v>3328</v>
      </c>
      <c r="N624" t="s">
        <v>3329</v>
      </c>
      <c r="O624">
        <v>20</v>
      </c>
      <c r="P624" s="2" t="s">
        <v>3080</v>
      </c>
      <c r="Q624" t="s">
        <v>3081</v>
      </c>
      <c r="R624" s="2" t="s">
        <v>3082</v>
      </c>
      <c r="S624" s="2" t="s">
        <v>3038</v>
      </c>
      <c r="T624">
        <v>70950</v>
      </c>
      <c r="U624">
        <v>2</v>
      </c>
      <c r="V624">
        <v>0</v>
      </c>
      <c r="W624" t="s">
        <v>3328</v>
      </c>
      <c r="X624" t="s">
        <v>3330</v>
      </c>
      <c r="Y624" s="3">
        <v>45936.5113649306</v>
      </c>
      <c r="AA624" t="s">
        <v>3039</v>
      </c>
      <c r="AB624" s="21">
        <v>9106030118</v>
      </c>
      <c r="AC624" s="19" t="str">
        <f>VLOOKUP($B624,Data!$A:$AK,34,0)</f>
        <v>9106030118-00018581</v>
      </c>
      <c r="AD624" s="19">
        <v>18581</v>
      </c>
      <c r="AE624" s="19" t="str">
        <f t="shared" si="18"/>
        <v>00018581</v>
      </c>
      <c r="AF624" s="19" t="str">
        <f>VLOOKUP(AC624,Data!$B:$AK,4,0)</f>
        <v>06/10/2025</v>
      </c>
      <c r="AG624" s="19" t="str">
        <f>VLOOKUP(AC624,Data!B:N,13,0)</f>
        <v>0104918404-031</v>
      </c>
      <c r="AH624" s="19" t="str">
        <f>IF(AG624="0104918404","WIN"&amp;L624,VLOOKUP(AG624,'mã win'!E:J,6,0))</f>
        <v>WIN-031</v>
      </c>
      <c r="AI624" s="19" t="str">
        <f>VLOOKUP(AG624,'mã win'!E:F,2,0)</f>
        <v>B</v>
      </c>
      <c r="AJ624" s="19" t="str">
        <f>VLOOKUP(Q624,'mã sp'!A:B,2,0)</f>
        <v>CN300</v>
      </c>
      <c r="AK624" t="str">
        <f>VLOOKUP(AC624,Data!B:G,6,0)</f>
        <v>K25TTM</v>
      </c>
      <c r="AL624" t="str">
        <f t="shared" si="19"/>
        <v>5143 WM+ BNH 679 Xuân Ổ A</v>
      </c>
    </row>
    <row r="625" spans="1:38" x14ac:dyDescent="0.25">
      <c r="A625">
        <v>16836</v>
      </c>
      <c r="B625" s="2">
        <v>9106030042</v>
      </c>
      <c r="C625" s="3">
        <v>45936</v>
      </c>
      <c r="D625" s="3">
        <v>45941</v>
      </c>
      <c r="E625" s="4">
        <v>45936.511659259297</v>
      </c>
      <c r="F625" s="2" t="s">
        <v>5389</v>
      </c>
      <c r="G625" s="3"/>
      <c r="H625" t="s">
        <v>3031</v>
      </c>
      <c r="I625" s="2" t="s">
        <v>3032</v>
      </c>
      <c r="J625" t="s">
        <v>3033</v>
      </c>
      <c r="K625" t="s">
        <v>3034</v>
      </c>
      <c r="L625" s="2" t="s">
        <v>5390</v>
      </c>
      <c r="M625" t="s">
        <v>5391</v>
      </c>
      <c r="N625" t="s">
        <v>5392</v>
      </c>
      <c r="O625">
        <v>10</v>
      </c>
      <c r="P625" s="2" t="s">
        <v>3035</v>
      </c>
      <c r="Q625" t="s">
        <v>4834</v>
      </c>
      <c r="R625" s="2" t="s">
        <v>3037</v>
      </c>
      <c r="S625" s="2" t="s">
        <v>3038</v>
      </c>
      <c r="T625">
        <v>111058</v>
      </c>
      <c r="U625">
        <v>1</v>
      </c>
      <c r="V625">
        <v>0</v>
      </c>
      <c r="W625" t="s">
        <v>5391</v>
      </c>
      <c r="X625" t="s">
        <v>5393</v>
      </c>
      <c r="Y625" s="3">
        <v>45936.511657175899</v>
      </c>
      <c r="AA625" t="s">
        <v>3039</v>
      </c>
      <c r="AB625" s="21">
        <v>9106030042</v>
      </c>
      <c r="AC625" s="19" t="str">
        <f>VLOOKUP($B625,Data!$A:$AK,34,0)</f>
        <v>9106030042-00477534</v>
      </c>
      <c r="AD625" s="19">
        <v>477534</v>
      </c>
      <c r="AE625" s="19" t="str">
        <f t="shared" si="18"/>
        <v>00477534</v>
      </c>
      <c r="AF625" s="19" t="str">
        <f>VLOOKUP(AC625,Data!$B:$AK,4,0)</f>
        <v>06/10/2025</v>
      </c>
      <c r="AG625" s="19" t="str">
        <f>VLOOKUP(AC625,Data!B:N,13,0)</f>
        <v>0104918404-002</v>
      </c>
      <c r="AH625" s="19" t="str">
        <f>IF(AG625="0104918404","WIN"&amp;L625,VLOOKUP(AG625,'mã win'!E:J,6,0))</f>
        <v>WIN-HNI-00-002</v>
      </c>
      <c r="AI625" s="19" t="str">
        <f>VLOOKUP(AG625,'mã win'!E:F,2,0)</f>
        <v>B</v>
      </c>
      <c r="AJ625" s="19" t="str">
        <f>VLOOKUP(Q625,'mã sp'!A:B,2,0)</f>
        <v>GM500</v>
      </c>
      <c r="AK625" t="str">
        <f>VLOOKUP(AC625,Data!B:G,6,0)</f>
        <v>K25TTM</v>
      </c>
      <c r="AL625" t="str">
        <f t="shared" si="19"/>
        <v>3497 WM+ HNI Lilama, 52 Lĩnh Nam</v>
      </c>
    </row>
    <row r="626" spans="1:38" x14ac:dyDescent="0.25">
      <c r="A626">
        <v>16837</v>
      </c>
      <c r="B626" s="2">
        <v>9106030127</v>
      </c>
      <c r="C626" s="3">
        <v>45936</v>
      </c>
      <c r="D626" s="3">
        <v>45936</v>
      </c>
      <c r="E626" s="4">
        <v>45936.511944016202</v>
      </c>
      <c r="F626" s="2" t="s">
        <v>5394</v>
      </c>
      <c r="G626" s="3"/>
      <c r="H626" t="s">
        <v>3031</v>
      </c>
      <c r="I626" s="2" t="s">
        <v>3032</v>
      </c>
      <c r="J626" t="s">
        <v>3033</v>
      </c>
      <c r="K626" t="s">
        <v>3034</v>
      </c>
      <c r="L626" s="2" t="s">
        <v>3492</v>
      </c>
      <c r="M626" t="s">
        <v>3493</v>
      </c>
      <c r="N626" t="s">
        <v>3494</v>
      </c>
      <c r="O626">
        <v>10</v>
      </c>
      <c r="P626" s="2" t="s">
        <v>3047</v>
      </c>
      <c r="Q626" t="s">
        <v>3048</v>
      </c>
      <c r="R626" s="2" t="s">
        <v>3049</v>
      </c>
      <c r="S626" s="2" t="s">
        <v>3038</v>
      </c>
      <c r="T626">
        <v>60885</v>
      </c>
      <c r="U626">
        <v>1</v>
      </c>
      <c r="V626">
        <v>0</v>
      </c>
      <c r="W626" t="s">
        <v>3493</v>
      </c>
      <c r="X626" t="s">
        <v>3046</v>
      </c>
      <c r="Y626" s="3">
        <v>45936.511941932898</v>
      </c>
      <c r="AA626" t="s">
        <v>3039</v>
      </c>
      <c r="AB626" s="21">
        <v>9106030127</v>
      </c>
      <c r="AC626" s="19" t="str">
        <f>VLOOKUP($B626,Data!$A:$AK,34,0)</f>
        <v>9106030127-00010879</v>
      </c>
      <c r="AD626" s="19">
        <v>10879</v>
      </c>
      <c r="AE626" s="19" t="str">
        <f t="shared" si="18"/>
        <v>00010879</v>
      </c>
      <c r="AF626" s="19" t="str">
        <f>VLOOKUP(AC626,Data!$B:$AK,4,0)</f>
        <v>06/10/2025</v>
      </c>
      <c r="AG626" s="19" t="str">
        <f>VLOOKUP(AC626,Data!B:N,13,0)</f>
        <v>0104918404-010</v>
      </c>
      <c r="AH626" s="19" t="str">
        <f>IF(AG626="0104918404","WIN"&amp;L626,VLOOKUP(AG626,'mã win'!E:J,6,0))</f>
        <v>WIN-AGG-01-010</v>
      </c>
      <c r="AI626" s="19" t="str">
        <f>VLOOKUP(AG626,'mã win'!E:F,2,0)</f>
        <v>N</v>
      </c>
      <c r="AJ626" s="19" t="str">
        <f>VLOOKUP(Q626,'mã sp'!A:B,2,0)</f>
        <v>CC300</v>
      </c>
      <c r="AK626" t="str">
        <f>VLOOKUP(AC626,Data!B:G,6,0)</f>
        <v>K25TTM</v>
      </c>
      <c r="AL626" t="str">
        <f t="shared" si="19"/>
        <v>4550 WM+ AGG 54A Lý Thường Kiệt</v>
      </c>
    </row>
    <row r="627" spans="1:38" x14ac:dyDescent="0.25">
      <c r="A627">
        <v>16839</v>
      </c>
      <c r="B627" s="2">
        <v>9106030095</v>
      </c>
      <c r="C627" s="3">
        <v>45936</v>
      </c>
      <c r="D627" s="3">
        <v>45936</v>
      </c>
      <c r="E627" s="4">
        <v>45936.515218321802</v>
      </c>
      <c r="F627" s="2" t="s">
        <v>5395</v>
      </c>
      <c r="G627" s="3"/>
      <c r="H627" t="s">
        <v>3031</v>
      </c>
      <c r="I627" s="2" t="s">
        <v>3032</v>
      </c>
      <c r="J627" t="s">
        <v>3033</v>
      </c>
      <c r="K627" t="s">
        <v>3034</v>
      </c>
      <c r="L627" s="2" t="s">
        <v>3671</v>
      </c>
      <c r="M627" t="s">
        <v>3672</v>
      </c>
      <c r="N627" t="s">
        <v>3673</v>
      </c>
      <c r="O627">
        <v>10</v>
      </c>
      <c r="P627" s="2" t="s">
        <v>3069</v>
      </c>
      <c r="Q627" t="s">
        <v>3070</v>
      </c>
      <c r="R627" s="2" t="s">
        <v>3071</v>
      </c>
      <c r="S627" s="2" t="s">
        <v>3038</v>
      </c>
      <c r="T627">
        <v>50400</v>
      </c>
      <c r="U627">
        <v>3</v>
      </c>
      <c r="V627">
        <v>0</v>
      </c>
      <c r="W627" t="s">
        <v>3672</v>
      </c>
      <c r="X627" t="s">
        <v>3674</v>
      </c>
      <c r="Y627" s="3">
        <v>45936.515216168998</v>
      </c>
      <c r="AA627" t="s">
        <v>3039</v>
      </c>
      <c r="AB627" s="21">
        <v>9106030095</v>
      </c>
      <c r="AC627" s="19" t="str">
        <f>VLOOKUP($B627,Data!$A:$AK,34,0)</f>
        <v>9106030095-00014771</v>
      </c>
      <c r="AD627" s="19">
        <v>14771</v>
      </c>
      <c r="AE627" s="19" t="str">
        <f t="shared" si="18"/>
        <v>00014771</v>
      </c>
      <c r="AF627" s="19" t="str">
        <f>VLOOKUP(AC627,Data!$B:$AK,4,0)</f>
        <v>06/10/2025</v>
      </c>
      <c r="AG627" s="19" t="str">
        <f>VLOOKUP(AC627,Data!B:N,13,0)</f>
        <v>0104918404-047</v>
      </c>
      <c r="AH627" s="19" t="str">
        <f>IF(AG627="0104918404","WIN"&amp;L627,VLOOKUP(AG627,'mã win'!E:J,6,0))</f>
        <v>WIN-047</v>
      </c>
      <c r="AI627" s="19" t="str">
        <f>VLOOKUP(AG627,'mã win'!E:F,2,0)</f>
        <v>N</v>
      </c>
      <c r="AJ627" s="19" t="str">
        <f>VLOOKUP(Q627,'mã sp'!A:B,2,0)</f>
        <v>GSG250</v>
      </c>
      <c r="AK627" t="str">
        <f>VLOOKUP(AC627,Data!B:G,6,0)</f>
        <v>K25TTM</v>
      </c>
      <c r="AL627" t="str">
        <f t="shared" si="19"/>
        <v>5437 WM+ VTU 679 – 681 Võ Văn Kiệt</v>
      </c>
    </row>
    <row r="628" spans="1:38" x14ac:dyDescent="0.25">
      <c r="A628">
        <v>16840</v>
      </c>
      <c r="B628" s="2">
        <v>9106030125</v>
      </c>
      <c r="C628" s="3">
        <v>45936</v>
      </c>
      <c r="D628" s="3">
        <v>45936</v>
      </c>
      <c r="E628" s="4">
        <v>45936.516246493098</v>
      </c>
      <c r="F628" s="2" t="s">
        <v>5396</v>
      </c>
      <c r="G628" s="3"/>
      <c r="H628" t="s">
        <v>3031</v>
      </c>
      <c r="I628" s="2" t="s">
        <v>3032</v>
      </c>
      <c r="J628" t="s">
        <v>3033</v>
      </c>
      <c r="K628" t="s">
        <v>3034</v>
      </c>
      <c r="L628" s="2" t="s">
        <v>3467</v>
      </c>
      <c r="M628" t="s">
        <v>3468</v>
      </c>
      <c r="N628" t="s">
        <v>3469</v>
      </c>
      <c r="O628">
        <v>10</v>
      </c>
      <c r="P628" s="2" t="s">
        <v>3083</v>
      </c>
      <c r="Q628" t="s">
        <v>3084</v>
      </c>
      <c r="R628" s="2" t="s">
        <v>3085</v>
      </c>
      <c r="S628" s="2" t="s">
        <v>3038</v>
      </c>
      <c r="T628">
        <v>111606</v>
      </c>
      <c r="U628">
        <v>1</v>
      </c>
      <c r="V628">
        <v>0</v>
      </c>
      <c r="W628" t="s">
        <v>3468</v>
      </c>
      <c r="X628" t="s">
        <v>3470</v>
      </c>
      <c r="Y628" s="3">
        <v>45936.516244363404</v>
      </c>
      <c r="AA628" t="s">
        <v>3039</v>
      </c>
      <c r="AB628" s="21">
        <v>9106030125</v>
      </c>
      <c r="AC628" s="19" t="str">
        <f>VLOOKUP($B628,Data!$A:$AK,34,0)</f>
        <v>9106030125-00017135</v>
      </c>
      <c r="AD628" s="19">
        <v>17135</v>
      </c>
      <c r="AE628" s="19" t="str">
        <f t="shared" si="18"/>
        <v>00017135</v>
      </c>
      <c r="AF628" s="19" t="str">
        <f>VLOOKUP(AC628,Data!$B:$AK,4,0)</f>
        <v>06/10/2025</v>
      </c>
      <c r="AG628" s="19" t="str">
        <f>VLOOKUP(AC628,Data!B:N,13,0)</f>
        <v>0104918404-023</v>
      </c>
      <c r="AH628" s="19" t="str">
        <f>IF(AG628="0104918404","WIN"&amp;L628,VLOOKUP(AG628,'mã win'!E:J,6,0))</f>
        <v>WIN-023</v>
      </c>
      <c r="AI628" s="19" t="str">
        <f>VLOOKUP(AG628,'mã win'!E:F,2,0)</f>
        <v>N</v>
      </c>
      <c r="AJ628" s="19" t="str">
        <f>VLOOKUP(Q628,'mã sp'!A:B,2,0)</f>
        <v>GXD500</v>
      </c>
      <c r="AK628" t="str">
        <f>VLOOKUP(AC628,Data!B:G,6,0)</f>
        <v>K25TTM</v>
      </c>
      <c r="AL628" t="str">
        <f t="shared" si="19"/>
        <v>3593 WM+ DNI 27 Lý Văn Sâm</v>
      </c>
    </row>
    <row r="629" spans="1:38" x14ac:dyDescent="0.25">
      <c r="A629">
        <v>16841</v>
      </c>
      <c r="B629" s="2">
        <v>9106030125</v>
      </c>
      <c r="C629" s="3">
        <v>45936</v>
      </c>
      <c r="D629" s="3">
        <v>45936</v>
      </c>
      <c r="E629" s="4">
        <v>45936.516246493098</v>
      </c>
      <c r="F629" s="2" t="s">
        <v>5396</v>
      </c>
      <c r="G629" s="3"/>
      <c r="H629" t="s">
        <v>3031</v>
      </c>
      <c r="I629" s="2" t="s">
        <v>3032</v>
      </c>
      <c r="J629" t="s">
        <v>3033</v>
      </c>
      <c r="K629" t="s">
        <v>3034</v>
      </c>
      <c r="L629" s="2" t="s">
        <v>3467</v>
      </c>
      <c r="M629" t="s">
        <v>3468</v>
      </c>
      <c r="N629" t="s">
        <v>3469</v>
      </c>
      <c r="O629">
        <v>20</v>
      </c>
      <c r="P629" s="2" t="s">
        <v>3080</v>
      </c>
      <c r="Q629" t="s">
        <v>3081</v>
      </c>
      <c r="R629" s="2" t="s">
        <v>3082</v>
      </c>
      <c r="S629" s="2" t="s">
        <v>3038</v>
      </c>
      <c r="T629">
        <v>70950</v>
      </c>
      <c r="U629">
        <v>1</v>
      </c>
      <c r="V629">
        <v>0</v>
      </c>
      <c r="W629" t="s">
        <v>3468</v>
      </c>
      <c r="X629" t="s">
        <v>3470</v>
      </c>
      <c r="Y629" s="3">
        <v>45936.516244363404</v>
      </c>
      <c r="AA629" t="s">
        <v>3039</v>
      </c>
      <c r="AB629" s="21">
        <v>9106030125</v>
      </c>
      <c r="AC629" s="19" t="str">
        <f>VLOOKUP($B629,Data!$A:$AK,34,0)</f>
        <v>9106030125-00017135</v>
      </c>
      <c r="AD629" s="19">
        <v>17135</v>
      </c>
      <c r="AE629" s="19" t="str">
        <f t="shared" si="18"/>
        <v>00017135</v>
      </c>
      <c r="AF629" s="19" t="str">
        <f>VLOOKUP(AC629,Data!$B:$AK,4,0)</f>
        <v>06/10/2025</v>
      </c>
      <c r="AG629" s="19" t="str">
        <f>VLOOKUP(AC629,Data!B:N,13,0)</f>
        <v>0104918404-023</v>
      </c>
      <c r="AH629" s="19" t="str">
        <f>IF(AG629="0104918404","WIN"&amp;L629,VLOOKUP(AG629,'mã win'!E:J,6,0))</f>
        <v>WIN-023</v>
      </c>
      <c r="AI629" s="19" t="str">
        <f>VLOOKUP(AG629,'mã win'!E:F,2,0)</f>
        <v>N</v>
      </c>
      <c r="AJ629" s="19" t="str">
        <f>VLOOKUP(Q629,'mã sp'!A:B,2,0)</f>
        <v>CN300</v>
      </c>
      <c r="AK629" t="str">
        <f>VLOOKUP(AC629,Data!B:G,6,0)</f>
        <v>K25TTM</v>
      </c>
      <c r="AL629" t="str">
        <f t="shared" si="19"/>
        <v>3593 WM+ DNI 27 Lý Văn Sâm</v>
      </c>
    </row>
    <row r="630" spans="1:38" x14ac:dyDescent="0.25">
      <c r="A630">
        <v>16842</v>
      </c>
      <c r="B630" s="2">
        <v>9106030096</v>
      </c>
      <c r="C630" s="3">
        <v>45936</v>
      </c>
      <c r="D630" s="3">
        <v>45941</v>
      </c>
      <c r="E630" s="4">
        <v>45936.516819444398</v>
      </c>
      <c r="F630" s="2" t="s">
        <v>5397</v>
      </c>
      <c r="G630" s="3"/>
      <c r="H630" t="s">
        <v>3031</v>
      </c>
      <c r="I630" s="2" t="s">
        <v>3032</v>
      </c>
      <c r="J630" t="s">
        <v>3033</v>
      </c>
      <c r="K630" t="s">
        <v>3034</v>
      </c>
      <c r="L630" s="2" t="s">
        <v>3375</v>
      </c>
      <c r="M630" t="s">
        <v>3376</v>
      </c>
      <c r="N630" t="s">
        <v>3377</v>
      </c>
      <c r="O630">
        <v>10</v>
      </c>
      <c r="P630" s="2" t="s">
        <v>3035</v>
      </c>
      <c r="Q630" t="s">
        <v>4834</v>
      </c>
      <c r="R630" s="2" t="s">
        <v>3037</v>
      </c>
      <c r="S630" s="2" t="s">
        <v>3038</v>
      </c>
      <c r="T630">
        <v>111058</v>
      </c>
      <c r="U630">
        <v>1</v>
      </c>
      <c r="V630">
        <v>0</v>
      </c>
      <c r="W630" t="s">
        <v>3376</v>
      </c>
      <c r="Y630" s="3">
        <v>45936.516817326403</v>
      </c>
      <c r="AA630" t="s">
        <v>3039</v>
      </c>
      <c r="AB630" s="21">
        <v>9106030096</v>
      </c>
      <c r="AC630" s="19" t="str">
        <f>VLOOKUP($B630,Data!$A:$AK,34,0)</f>
        <v>9106030096-00018579</v>
      </c>
      <c r="AD630" s="19">
        <v>18579</v>
      </c>
      <c r="AE630" s="19" t="str">
        <f t="shared" si="18"/>
        <v>00018579</v>
      </c>
      <c r="AF630" s="19" t="str">
        <f>VLOOKUP(AC630,Data!$B:$AK,4,0)</f>
        <v>06/10/2025</v>
      </c>
      <c r="AG630" s="19" t="str">
        <f>VLOOKUP(AC630,Data!B:N,13,0)</f>
        <v>0104918404-031</v>
      </c>
      <c r="AH630" s="19" t="str">
        <f>IF(AG630="0104918404","WIN"&amp;L630,VLOOKUP(AG630,'mã win'!E:J,6,0))</f>
        <v>WIN-031</v>
      </c>
      <c r="AI630" s="19" t="str">
        <f>VLOOKUP(AG630,'mã win'!E:F,2,0)</f>
        <v>B</v>
      </c>
      <c r="AJ630" s="19" t="str">
        <f>VLOOKUP(Q630,'mã sp'!A:B,2,0)</f>
        <v>GM500</v>
      </c>
      <c r="AK630" t="str">
        <f>VLOOKUP(AC630,Data!B:G,6,0)</f>
        <v>K25TTM</v>
      </c>
      <c r="AL630" t="str">
        <f t="shared" si="19"/>
        <v>6741 WM+ BNH Phú Mẫn, Yên Phong</v>
      </c>
    </row>
    <row r="631" spans="1:38" x14ac:dyDescent="0.25">
      <c r="A631">
        <v>16843</v>
      </c>
      <c r="B631" s="2">
        <v>9106030170</v>
      </c>
      <c r="C631" s="3">
        <v>45936</v>
      </c>
      <c r="D631" s="3">
        <v>45937</v>
      </c>
      <c r="E631" s="4">
        <v>45936.516970370401</v>
      </c>
      <c r="F631" s="2" t="s">
        <v>5398</v>
      </c>
      <c r="G631" s="3"/>
      <c r="H631" t="s">
        <v>3031</v>
      </c>
      <c r="I631" s="2" t="s">
        <v>3032</v>
      </c>
      <c r="J631" t="s">
        <v>3033</v>
      </c>
      <c r="K631" t="s">
        <v>3034</v>
      </c>
      <c r="L631" s="2" t="s">
        <v>3358</v>
      </c>
      <c r="M631" t="s">
        <v>3359</v>
      </c>
      <c r="N631" t="s">
        <v>3360</v>
      </c>
      <c r="O631">
        <v>10</v>
      </c>
      <c r="P631" s="2" t="s">
        <v>3072</v>
      </c>
      <c r="Q631" t="s">
        <v>3073</v>
      </c>
      <c r="R631" s="2" t="s">
        <v>3074</v>
      </c>
      <c r="S631" s="2" t="s">
        <v>3038</v>
      </c>
      <c r="T631">
        <v>49500</v>
      </c>
      <c r="U631">
        <v>1</v>
      </c>
      <c r="V631">
        <v>0</v>
      </c>
      <c r="W631" t="s">
        <v>3359</v>
      </c>
      <c r="X631" t="s">
        <v>3046</v>
      </c>
      <c r="Y631" s="3">
        <v>45936.516968321797</v>
      </c>
      <c r="Z631" t="s">
        <v>5399</v>
      </c>
      <c r="AA631" t="s">
        <v>3039</v>
      </c>
      <c r="AB631" s="21">
        <v>9106030170</v>
      </c>
      <c r="AC631" s="19" t="str">
        <f>VLOOKUP($B631,Data!$A:$AK,34,0)</f>
        <v>9106030170-00025695</v>
      </c>
      <c r="AD631" s="19">
        <v>25695</v>
      </c>
      <c r="AE631" s="19" t="str">
        <f t="shared" si="18"/>
        <v>00025695</v>
      </c>
      <c r="AF631" s="19" t="str">
        <f>VLOOKUP(AC631,Data!$B:$AK,4,0)</f>
        <v>06/10/2025</v>
      </c>
      <c r="AG631" s="19" t="str">
        <f>VLOOKUP(AC631,Data!B:N,13,0)</f>
        <v>0104918404-016</v>
      </c>
      <c r="AH631" s="19" t="str">
        <f>IF(AG631="0104918404","WIN"&amp;L631,VLOOKUP(AG631,'mã win'!E:J,6,0))</f>
        <v>WIN-CTO-01-016</v>
      </c>
      <c r="AI631" s="19" t="str">
        <f>VLOOKUP(AG631,'mã win'!E:F,2,0)</f>
        <v>N</v>
      </c>
      <c r="AJ631" s="19" t="str">
        <f>VLOOKUP(Q631,'mã sp'!A:B,2,0)</f>
        <v>GL250</v>
      </c>
      <c r="AK631" t="str">
        <f>VLOOKUP(AC631,Data!B:G,6,0)</f>
        <v>K25TTM</v>
      </c>
      <c r="AL631" t="str">
        <f t="shared" si="19"/>
        <v>4661 WM+ CTO 140B/1 Nguyễn Văn Cừ</v>
      </c>
    </row>
    <row r="632" spans="1:38" x14ac:dyDescent="0.25">
      <c r="A632">
        <v>16844</v>
      </c>
      <c r="B632" s="2">
        <v>9106030146</v>
      </c>
      <c r="C632" s="3">
        <v>45936</v>
      </c>
      <c r="D632" s="3">
        <v>45941</v>
      </c>
      <c r="E632" s="4">
        <v>45936.518253819399</v>
      </c>
      <c r="F632" s="2" t="s">
        <v>5400</v>
      </c>
      <c r="G632" s="3"/>
      <c r="H632" t="s">
        <v>3031</v>
      </c>
      <c r="I632" s="2" t="s">
        <v>3032</v>
      </c>
      <c r="J632" t="s">
        <v>3033</v>
      </c>
      <c r="K632" t="s">
        <v>3034</v>
      </c>
      <c r="L632" s="2" t="s">
        <v>3533</v>
      </c>
      <c r="M632" t="s">
        <v>3534</v>
      </c>
      <c r="N632" t="s">
        <v>3535</v>
      </c>
      <c r="O632">
        <v>10</v>
      </c>
      <c r="P632" s="2" t="s">
        <v>3035</v>
      </c>
      <c r="Q632" t="s">
        <v>4834</v>
      </c>
      <c r="R632" s="2" t="s">
        <v>3037</v>
      </c>
      <c r="S632" s="2" t="s">
        <v>3038</v>
      </c>
      <c r="T632">
        <v>111058</v>
      </c>
      <c r="U632">
        <v>1</v>
      </c>
      <c r="V632">
        <v>0</v>
      </c>
      <c r="W632" t="s">
        <v>3534</v>
      </c>
      <c r="Y632" s="3">
        <v>45936.518251585701</v>
      </c>
      <c r="AA632" t="s">
        <v>3039</v>
      </c>
      <c r="AB632" s="21">
        <v>9106030146</v>
      </c>
      <c r="AC632" s="19" t="str">
        <f>VLOOKUP($B632,Data!$A:$AK,34,0)</f>
        <v>9106030146-00009637</v>
      </c>
      <c r="AD632" s="19">
        <v>9637</v>
      </c>
      <c r="AE632" s="19" t="str">
        <f t="shared" si="18"/>
        <v>00009637</v>
      </c>
      <c r="AF632" s="19" t="str">
        <f>VLOOKUP(AC632,Data!$B:$AK,4,0)</f>
        <v>06/10/2025</v>
      </c>
      <c r="AG632" s="19" t="str">
        <f>VLOOKUP(AC632,Data!B:N,13,0)</f>
        <v>0104918404-065</v>
      </c>
      <c r="AH632" s="19" t="str">
        <f>IF(AG632="0104918404","WIN"&amp;L632,VLOOKUP(AG632,'mã win'!E:J,6,0))</f>
        <v>WIN-065</v>
      </c>
      <c r="AI632" s="19" t="str">
        <f>VLOOKUP(AG632,'mã win'!E:F,2,0)</f>
        <v>B</v>
      </c>
      <c r="AJ632" s="19" t="str">
        <f>VLOOKUP(Q632,'mã sp'!A:B,2,0)</f>
        <v>GM500</v>
      </c>
      <c r="AK632" t="str">
        <f>VLOOKUP(AC632,Data!B:G,6,0)</f>
        <v>K25TTM</v>
      </c>
      <c r="AL632" t="str">
        <f t="shared" si="19"/>
        <v>2ABZ WM+ BGG Số 5 Hoàng Hoa Thám</v>
      </c>
    </row>
    <row r="633" spans="1:38" x14ac:dyDescent="0.25">
      <c r="A633">
        <v>16845</v>
      </c>
      <c r="B633" s="2">
        <v>9106030270</v>
      </c>
      <c r="C633" s="3">
        <v>45936</v>
      </c>
      <c r="D633" s="3">
        <v>45936</v>
      </c>
      <c r="E633" s="4">
        <v>45936.527770914297</v>
      </c>
      <c r="F633" s="2" t="s">
        <v>5401</v>
      </c>
      <c r="G633" s="3"/>
      <c r="H633" t="s">
        <v>3031</v>
      </c>
      <c r="I633" s="2" t="s">
        <v>3032</v>
      </c>
      <c r="J633" t="s">
        <v>3033</v>
      </c>
      <c r="K633" t="s">
        <v>3034</v>
      </c>
      <c r="L633" s="2" t="s">
        <v>5402</v>
      </c>
      <c r="M633" t="s">
        <v>5403</v>
      </c>
      <c r="N633" t="s">
        <v>5404</v>
      </c>
      <c r="O633">
        <v>10</v>
      </c>
      <c r="P633" s="2" t="s">
        <v>3072</v>
      </c>
      <c r="Q633" t="s">
        <v>3073</v>
      </c>
      <c r="R633" s="2" t="s">
        <v>3074</v>
      </c>
      <c r="S633" s="2" t="s">
        <v>3038</v>
      </c>
      <c r="T633">
        <v>49500</v>
      </c>
      <c r="U633">
        <v>2</v>
      </c>
      <c r="V633">
        <v>0</v>
      </c>
      <c r="W633" t="s">
        <v>5403</v>
      </c>
      <c r="Y633" s="3">
        <v>45936.527768749998</v>
      </c>
      <c r="AA633" t="s">
        <v>3039</v>
      </c>
      <c r="AB633" s="21">
        <v>9106030270</v>
      </c>
      <c r="AC633" s="19" t="str">
        <f>VLOOKUP($B633,Data!$A:$AK,34,0)</f>
        <v>9106030270-00158632</v>
      </c>
      <c r="AD633" s="19">
        <v>158632</v>
      </c>
      <c r="AE633" s="19" t="str">
        <f t="shared" si="18"/>
        <v>00158632</v>
      </c>
      <c r="AF633" s="19" t="str">
        <f>VLOOKUP(AC633,Data!$B:$AK,4,0)</f>
        <v>06/10/2025</v>
      </c>
      <c r="AG633" s="19" t="str">
        <f>VLOOKUP(AC633,Data!B:N,13,0)</f>
        <v>0104918404</v>
      </c>
      <c r="AH633" s="19" t="str">
        <f>IF(AG633="0104918404","WIN"&amp;L633,VLOOKUP(AG633,'mã win'!E:J,6,0))</f>
        <v>WIN2AF4</v>
      </c>
      <c r="AI633" s="19" t="str">
        <f>VLOOKUP(AG633,'mã win'!E:F,2,0)</f>
        <v>N</v>
      </c>
      <c r="AJ633" s="19" t="str">
        <f>VLOOKUP(Q633,'mã sp'!A:B,2,0)</f>
        <v>GL250</v>
      </c>
      <c r="AK633" t="str">
        <f>VLOOKUP(AC633,Data!B:G,6,0)</f>
        <v>K25TTM</v>
      </c>
      <c r="AL633" t="str">
        <f t="shared" si="19"/>
        <v>2AF4 WIN HCM 136 Lâm Văn Bền</v>
      </c>
    </row>
    <row r="634" spans="1:38" x14ac:dyDescent="0.25">
      <c r="A634">
        <v>16846</v>
      </c>
      <c r="B634" s="2">
        <v>9106030270</v>
      </c>
      <c r="C634" s="3">
        <v>45936</v>
      </c>
      <c r="D634" s="3">
        <v>45936</v>
      </c>
      <c r="E634" s="4">
        <v>45936.527770914297</v>
      </c>
      <c r="F634" s="2" t="s">
        <v>5401</v>
      </c>
      <c r="G634" s="3"/>
      <c r="H634" t="s">
        <v>3031</v>
      </c>
      <c r="I634" s="2" t="s">
        <v>3032</v>
      </c>
      <c r="J634" t="s">
        <v>3033</v>
      </c>
      <c r="K634" t="s">
        <v>3034</v>
      </c>
      <c r="L634" s="2" t="s">
        <v>5402</v>
      </c>
      <c r="M634" t="s">
        <v>5403</v>
      </c>
      <c r="N634" t="s">
        <v>5404</v>
      </c>
      <c r="O634">
        <v>20</v>
      </c>
      <c r="P634" s="2" t="s">
        <v>3035</v>
      </c>
      <c r="Q634" t="s">
        <v>4834</v>
      </c>
      <c r="R634" s="2" t="s">
        <v>3037</v>
      </c>
      <c r="S634" s="2" t="s">
        <v>3038</v>
      </c>
      <c r="T634">
        <v>111058</v>
      </c>
      <c r="U634">
        <v>2</v>
      </c>
      <c r="V634">
        <v>0</v>
      </c>
      <c r="W634" t="s">
        <v>5403</v>
      </c>
      <c r="Y634" s="3">
        <v>45936.527768749998</v>
      </c>
      <c r="AA634" t="s">
        <v>3039</v>
      </c>
      <c r="AB634" s="21">
        <v>9106030270</v>
      </c>
      <c r="AC634" s="19" t="str">
        <f>VLOOKUP($B634,Data!$A:$AK,34,0)</f>
        <v>9106030270-00158632</v>
      </c>
      <c r="AD634" s="19">
        <v>158632</v>
      </c>
      <c r="AE634" s="19" t="str">
        <f t="shared" si="18"/>
        <v>00158632</v>
      </c>
      <c r="AF634" s="19" t="str">
        <f>VLOOKUP(AC634,Data!$B:$AK,4,0)</f>
        <v>06/10/2025</v>
      </c>
      <c r="AG634" s="19" t="str">
        <f>VLOOKUP(AC634,Data!B:N,13,0)</f>
        <v>0104918404</v>
      </c>
      <c r="AH634" s="19" t="str">
        <f>IF(AG634="0104918404","WIN"&amp;L634,VLOOKUP(AG634,'mã win'!E:J,6,0))</f>
        <v>WIN2AF4</v>
      </c>
      <c r="AI634" s="19" t="str">
        <f>VLOOKUP(AG634,'mã win'!E:F,2,0)</f>
        <v>N</v>
      </c>
      <c r="AJ634" s="19" t="str">
        <f>VLOOKUP(Q634,'mã sp'!A:B,2,0)</f>
        <v>GM500</v>
      </c>
      <c r="AK634" t="str">
        <f>VLOOKUP(AC634,Data!B:G,6,0)</f>
        <v>K25TTM</v>
      </c>
      <c r="AL634" t="str">
        <f t="shared" si="19"/>
        <v>2AF4 WIN HCM 136 Lâm Văn Bền</v>
      </c>
    </row>
    <row r="635" spans="1:38" x14ac:dyDescent="0.25">
      <c r="A635">
        <v>16847</v>
      </c>
      <c r="B635" s="2">
        <v>9106030270</v>
      </c>
      <c r="C635" s="3">
        <v>45936</v>
      </c>
      <c r="D635" s="3">
        <v>45936</v>
      </c>
      <c r="E635" s="4">
        <v>45936.527770914297</v>
      </c>
      <c r="F635" s="2" t="s">
        <v>5401</v>
      </c>
      <c r="G635" s="3"/>
      <c r="H635" t="s">
        <v>3031</v>
      </c>
      <c r="I635" s="2" t="s">
        <v>3032</v>
      </c>
      <c r="J635" t="s">
        <v>3033</v>
      </c>
      <c r="K635" t="s">
        <v>3034</v>
      </c>
      <c r="L635" s="2" t="s">
        <v>5402</v>
      </c>
      <c r="M635" t="s">
        <v>5403</v>
      </c>
      <c r="N635" t="s">
        <v>5404</v>
      </c>
      <c r="O635">
        <v>30</v>
      </c>
      <c r="P635" s="2" t="s">
        <v>3083</v>
      </c>
      <c r="Q635" t="s">
        <v>3084</v>
      </c>
      <c r="R635" s="2" t="s">
        <v>3085</v>
      </c>
      <c r="S635" s="2" t="s">
        <v>3038</v>
      </c>
      <c r="T635">
        <v>111606</v>
      </c>
      <c r="U635">
        <v>2</v>
      </c>
      <c r="V635">
        <v>0</v>
      </c>
      <c r="W635" t="s">
        <v>5403</v>
      </c>
      <c r="Y635" s="3">
        <v>45936.527768749998</v>
      </c>
      <c r="AA635" t="s">
        <v>3039</v>
      </c>
      <c r="AB635" s="21">
        <v>9106030270</v>
      </c>
      <c r="AC635" s="19" t="str">
        <f>VLOOKUP($B635,Data!$A:$AK,34,0)</f>
        <v>9106030270-00158632</v>
      </c>
      <c r="AD635" s="19">
        <v>158632</v>
      </c>
      <c r="AE635" s="19" t="str">
        <f t="shared" si="18"/>
        <v>00158632</v>
      </c>
      <c r="AF635" s="19" t="str">
        <f>VLOOKUP(AC635,Data!$B:$AK,4,0)</f>
        <v>06/10/2025</v>
      </c>
      <c r="AG635" s="19" t="str">
        <f>VLOOKUP(AC635,Data!B:N,13,0)</f>
        <v>0104918404</v>
      </c>
      <c r="AH635" s="19" t="str">
        <f>IF(AG635="0104918404","WIN"&amp;L635,VLOOKUP(AG635,'mã win'!E:J,6,0))</f>
        <v>WIN2AF4</v>
      </c>
      <c r="AI635" s="19" t="str">
        <f>VLOOKUP(AG635,'mã win'!E:F,2,0)</f>
        <v>N</v>
      </c>
      <c r="AJ635" s="19" t="str">
        <f>VLOOKUP(Q635,'mã sp'!A:B,2,0)</f>
        <v>GXD500</v>
      </c>
      <c r="AK635" t="str">
        <f>VLOOKUP(AC635,Data!B:G,6,0)</f>
        <v>K25TTM</v>
      </c>
      <c r="AL635" t="str">
        <f t="shared" si="19"/>
        <v>2AF4 WIN HCM 136 Lâm Văn Bền</v>
      </c>
    </row>
    <row r="636" spans="1:38" x14ac:dyDescent="0.25">
      <c r="A636">
        <v>16848</v>
      </c>
      <c r="B636" s="2">
        <v>9106030270</v>
      </c>
      <c r="C636" s="3">
        <v>45936</v>
      </c>
      <c r="D636" s="3">
        <v>45936</v>
      </c>
      <c r="E636" s="4">
        <v>45936.527770914297</v>
      </c>
      <c r="F636" s="2" t="s">
        <v>5401</v>
      </c>
      <c r="G636" s="3"/>
      <c r="H636" t="s">
        <v>3031</v>
      </c>
      <c r="I636" s="2" t="s">
        <v>3032</v>
      </c>
      <c r="J636" t="s">
        <v>3033</v>
      </c>
      <c r="K636" t="s">
        <v>3034</v>
      </c>
      <c r="L636" s="2" t="s">
        <v>5402</v>
      </c>
      <c r="M636" t="s">
        <v>5403</v>
      </c>
      <c r="N636" t="s">
        <v>5404</v>
      </c>
      <c r="O636">
        <v>40</v>
      </c>
      <c r="P636" s="2" t="s">
        <v>3080</v>
      </c>
      <c r="Q636" t="s">
        <v>3081</v>
      </c>
      <c r="R636" s="2" t="s">
        <v>3082</v>
      </c>
      <c r="S636" s="2" t="s">
        <v>3038</v>
      </c>
      <c r="T636">
        <v>70950</v>
      </c>
      <c r="U636">
        <v>1</v>
      </c>
      <c r="V636">
        <v>0</v>
      </c>
      <c r="W636" t="s">
        <v>5403</v>
      </c>
      <c r="Y636" s="3">
        <v>45936.527768749998</v>
      </c>
      <c r="AA636" t="s">
        <v>3039</v>
      </c>
      <c r="AB636" s="21">
        <v>9106030270</v>
      </c>
      <c r="AC636" s="19" t="str">
        <f>VLOOKUP($B636,Data!$A:$AK,34,0)</f>
        <v>9106030270-00158632</v>
      </c>
      <c r="AD636" s="19">
        <v>158632</v>
      </c>
      <c r="AE636" s="19" t="str">
        <f t="shared" si="18"/>
        <v>00158632</v>
      </c>
      <c r="AF636" s="19" t="str">
        <f>VLOOKUP(AC636,Data!$B:$AK,4,0)</f>
        <v>06/10/2025</v>
      </c>
      <c r="AG636" s="19" t="str">
        <f>VLOOKUP(AC636,Data!B:N,13,0)</f>
        <v>0104918404</v>
      </c>
      <c r="AH636" s="19" t="str">
        <f>IF(AG636="0104918404","WIN"&amp;L636,VLOOKUP(AG636,'mã win'!E:J,6,0))</f>
        <v>WIN2AF4</v>
      </c>
      <c r="AI636" s="19" t="str">
        <f>VLOOKUP(AG636,'mã win'!E:F,2,0)</f>
        <v>N</v>
      </c>
      <c r="AJ636" s="19" t="str">
        <f>VLOOKUP(Q636,'mã sp'!A:B,2,0)</f>
        <v>CN300</v>
      </c>
      <c r="AK636" t="str">
        <f>VLOOKUP(AC636,Data!B:G,6,0)</f>
        <v>K25TTM</v>
      </c>
      <c r="AL636" t="str">
        <f t="shared" si="19"/>
        <v>2AF4 WIN HCM 136 Lâm Văn Bền</v>
      </c>
    </row>
    <row r="637" spans="1:38" x14ac:dyDescent="0.25">
      <c r="A637">
        <v>16849</v>
      </c>
      <c r="B637" s="2">
        <v>9106030270</v>
      </c>
      <c r="C637" s="3">
        <v>45936</v>
      </c>
      <c r="D637" s="3">
        <v>45936</v>
      </c>
      <c r="E637" s="4">
        <v>45936.527770914297</v>
      </c>
      <c r="F637" s="2" t="s">
        <v>5401</v>
      </c>
      <c r="G637" s="3"/>
      <c r="H637" t="s">
        <v>3031</v>
      </c>
      <c r="I637" s="2" t="s">
        <v>3032</v>
      </c>
      <c r="J637" t="s">
        <v>3033</v>
      </c>
      <c r="K637" t="s">
        <v>3034</v>
      </c>
      <c r="L637" s="2" t="s">
        <v>5402</v>
      </c>
      <c r="M637" t="s">
        <v>5403</v>
      </c>
      <c r="N637" t="s">
        <v>5404</v>
      </c>
      <c r="O637">
        <v>50</v>
      </c>
      <c r="P637" s="2" t="s">
        <v>3050</v>
      </c>
      <c r="Q637" t="s">
        <v>3051</v>
      </c>
      <c r="R637" s="2" t="s">
        <v>3052</v>
      </c>
      <c r="S637" s="2" t="s">
        <v>3038</v>
      </c>
      <c r="T637">
        <v>45588</v>
      </c>
      <c r="U637">
        <v>4</v>
      </c>
      <c r="V637">
        <v>0</v>
      </c>
      <c r="W637" t="s">
        <v>5403</v>
      </c>
      <c r="Y637" s="3">
        <v>45936.527768749998</v>
      </c>
      <c r="AA637" t="s">
        <v>3039</v>
      </c>
      <c r="AB637" s="21">
        <v>9106030270</v>
      </c>
      <c r="AC637" s="19" t="str">
        <f>VLOOKUP($B637,Data!$A:$AK,34,0)</f>
        <v>9106030270-00158632</v>
      </c>
      <c r="AD637" s="19">
        <v>158632</v>
      </c>
      <c r="AE637" s="19" t="str">
        <f t="shared" si="18"/>
        <v>00158632</v>
      </c>
      <c r="AF637" s="19" t="str">
        <f>VLOOKUP(AC637,Data!$B:$AK,4,0)</f>
        <v>06/10/2025</v>
      </c>
      <c r="AG637" s="19" t="str">
        <f>VLOOKUP(AC637,Data!B:N,13,0)</f>
        <v>0104918404</v>
      </c>
      <c r="AH637" s="19" t="str">
        <f>IF(AG637="0104918404","WIN"&amp;L637,VLOOKUP(AG637,'mã win'!E:J,6,0))</f>
        <v>WIN2AF4</v>
      </c>
      <c r="AI637" s="19" t="str">
        <f>VLOOKUP(AG637,'mã win'!E:F,2,0)</f>
        <v>N</v>
      </c>
      <c r="AJ637" s="19" t="str">
        <f>VLOOKUP(Q637,'mã sp'!A:B,2,0)</f>
        <v>TH200</v>
      </c>
      <c r="AK637" t="str">
        <f>VLOOKUP(AC637,Data!B:G,6,0)</f>
        <v>K25TTM</v>
      </c>
      <c r="AL637" t="str">
        <f t="shared" si="19"/>
        <v>2AF4 WIN HCM 136 Lâm Văn Bền</v>
      </c>
    </row>
    <row r="638" spans="1:38" x14ac:dyDescent="0.25">
      <c r="A638">
        <v>16850</v>
      </c>
      <c r="B638" s="2">
        <v>9106030270</v>
      </c>
      <c r="C638" s="3">
        <v>45936</v>
      </c>
      <c r="D638" s="3">
        <v>45936</v>
      </c>
      <c r="E638" s="4">
        <v>45936.527770914297</v>
      </c>
      <c r="F638" s="2" t="s">
        <v>5401</v>
      </c>
      <c r="G638" s="3"/>
      <c r="H638" t="s">
        <v>3031</v>
      </c>
      <c r="I638" s="2" t="s">
        <v>3032</v>
      </c>
      <c r="J638" t="s">
        <v>3033</v>
      </c>
      <c r="K638" t="s">
        <v>3034</v>
      </c>
      <c r="L638" s="2" t="s">
        <v>5402</v>
      </c>
      <c r="M638" t="s">
        <v>5403</v>
      </c>
      <c r="N638" t="s">
        <v>5404</v>
      </c>
      <c r="O638">
        <v>60</v>
      </c>
      <c r="P638" s="2" t="s">
        <v>3043</v>
      </c>
      <c r="Q638" t="s">
        <v>3044</v>
      </c>
      <c r="R638" s="2" t="s">
        <v>3045</v>
      </c>
      <c r="S638" s="2" t="s">
        <v>3038</v>
      </c>
      <c r="T638">
        <v>41150</v>
      </c>
      <c r="U638">
        <v>1</v>
      </c>
      <c r="V638">
        <v>0</v>
      </c>
      <c r="W638" t="s">
        <v>5403</v>
      </c>
      <c r="Y638" s="3">
        <v>45936.527768749998</v>
      </c>
      <c r="AA638" t="s">
        <v>3039</v>
      </c>
      <c r="AB638" s="21">
        <v>9106030270</v>
      </c>
      <c r="AC638" s="19" t="str">
        <f>VLOOKUP($B638,Data!$A:$AK,34,0)</f>
        <v>9106030270-00158632</v>
      </c>
      <c r="AD638" s="19">
        <v>158632</v>
      </c>
      <c r="AE638" s="19" t="str">
        <f t="shared" si="18"/>
        <v>00158632</v>
      </c>
      <c r="AF638" s="19" t="str">
        <f>VLOOKUP(AC638,Data!$B:$AK,4,0)</f>
        <v>06/10/2025</v>
      </c>
      <c r="AG638" s="19" t="str">
        <f>VLOOKUP(AC638,Data!B:N,13,0)</f>
        <v>0104918404</v>
      </c>
      <c r="AH638" s="19" t="str">
        <f>IF(AG638="0104918404","WIN"&amp;L638,VLOOKUP(AG638,'mã win'!E:J,6,0))</f>
        <v>WIN2AF4</v>
      </c>
      <c r="AI638" s="19" t="str">
        <f>VLOOKUP(AG638,'mã win'!E:F,2,0)</f>
        <v>N</v>
      </c>
      <c r="AJ638" s="19" t="str">
        <f>VLOOKUP(Q638,'mã sp'!A:B,2,0)</f>
        <v>GTLX250G</v>
      </c>
      <c r="AK638" t="str">
        <f>VLOOKUP(AC638,Data!B:G,6,0)</f>
        <v>K25TTM</v>
      </c>
      <c r="AL638" t="str">
        <f t="shared" si="19"/>
        <v>2AF4 WIN HCM 136 Lâm Văn Bền</v>
      </c>
    </row>
    <row r="639" spans="1:38" x14ac:dyDescent="0.25">
      <c r="A639">
        <v>16851</v>
      </c>
      <c r="B639" s="2">
        <v>9106030270</v>
      </c>
      <c r="C639" s="3">
        <v>45936</v>
      </c>
      <c r="D639" s="3">
        <v>45936</v>
      </c>
      <c r="E639" s="4">
        <v>45936.527770914297</v>
      </c>
      <c r="F639" s="2" t="s">
        <v>5401</v>
      </c>
      <c r="G639" s="3"/>
      <c r="H639" t="s">
        <v>3031</v>
      </c>
      <c r="I639" s="2" t="s">
        <v>3032</v>
      </c>
      <c r="J639" t="s">
        <v>3033</v>
      </c>
      <c r="K639" t="s">
        <v>3034</v>
      </c>
      <c r="L639" s="2" t="s">
        <v>5402</v>
      </c>
      <c r="M639" t="s">
        <v>5403</v>
      </c>
      <c r="N639" t="s">
        <v>5404</v>
      </c>
      <c r="O639">
        <v>70</v>
      </c>
      <c r="P639" s="2" t="s">
        <v>3063</v>
      </c>
      <c r="Q639" t="s">
        <v>4891</v>
      </c>
      <c r="R639" s="2" t="s">
        <v>3065</v>
      </c>
      <c r="S639" s="2" t="s">
        <v>3038</v>
      </c>
      <c r="T639">
        <v>73431</v>
      </c>
      <c r="U639">
        <v>1</v>
      </c>
      <c r="V639">
        <v>0</v>
      </c>
      <c r="W639" t="s">
        <v>5403</v>
      </c>
      <c r="Y639" s="3">
        <v>45936.527768749998</v>
      </c>
      <c r="AA639" t="s">
        <v>3039</v>
      </c>
      <c r="AB639" s="21">
        <v>9106030270</v>
      </c>
      <c r="AC639" s="19" t="str">
        <f>VLOOKUP($B639,Data!$A:$AK,34,0)</f>
        <v>9106030270-00158632</v>
      </c>
      <c r="AD639" s="19">
        <v>158632</v>
      </c>
      <c r="AE639" s="19" t="str">
        <f t="shared" si="18"/>
        <v>00158632</v>
      </c>
      <c r="AF639" s="19" t="str">
        <f>VLOOKUP(AC639,Data!$B:$AK,4,0)</f>
        <v>06/10/2025</v>
      </c>
      <c r="AG639" s="19" t="str">
        <f>VLOOKUP(AC639,Data!B:N,13,0)</f>
        <v>0104918404</v>
      </c>
      <c r="AH639" s="19" t="str">
        <f>IF(AG639="0104918404","WIN"&amp;L639,VLOOKUP(AG639,'mã win'!E:J,6,0))</f>
        <v>WIN2AF4</v>
      </c>
      <c r="AI639" s="19" t="str">
        <f>VLOOKUP(AG639,'mã win'!E:F,2,0)</f>
        <v>N</v>
      </c>
      <c r="AJ639" s="19" t="str">
        <f>VLOOKUP(Q639,'mã sp'!A:B,2,0)</f>
        <v>CGM300</v>
      </c>
      <c r="AK639" t="str">
        <f>VLOOKUP(AC639,Data!B:G,6,0)</f>
        <v>K25TTM</v>
      </c>
      <c r="AL639" t="str">
        <f t="shared" si="19"/>
        <v>2AF4 WIN HCM 136 Lâm Văn Bền</v>
      </c>
    </row>
    <row r="640" spans="1:38" x14ac:dyDescent="0.25">
      <c r="A640">
        <v>16852</v>
      </c>
      <c r="B640" s="2">
        <v>9106030270</v>
      </c>
      <c r="C640" s="3">
        <v>45936</v>
      </c>
      <c r="D640" s="3">
        <v>45936</v>
      </c>
      <c r="E640" s="4">
        <v>45936.527770914297</v>
      </c>
      <c r="F640" s="2" t="s">
        <v>5401</v>
      </c>
      <c r="G640" s="3"/>
      <c r="H640" t="s">
        <v>3031</v>
      </c>
      <c r="I640" s="2" t="s">
        <v>3032</v>
      </c>
      <c r="J640" t="s">
        <v>3033</v>
      </c>
      <c r="K640" t="s">
        <v>3034</v>
      </c>
      <c r="L640" s="2" t="s">
        <v>5402</v>
      </c>
      <c r="M640" t="s">
        <v>5403</v>
      </c>
      <c r="N640" t="s">
        <v>5404</v>
      </c>
      <c r="O640">
        <v>80</v>
      </c>
      <c r="P640" s="2" t="s">
        <v>3047</v>
      </c>
      <c r="Q640" t="s">
        <v>3048</v>
      </c>
      <c r="R640" s="2" t="s">
        <v>3049</v>
      </c>
      <c r="S640" s="2" t="s">
        <v>3038</v>
      </c>
      <c r="T640">
        <v>60885</v>
      </c>
      <c r="U640">
        <v>1</v>
      </c>
      <c r="V640">
        <v>0</v>
      </c>
      <c r="W640" t="s">
        <v>5403</v>
      </c>
      <c r="Y640" s="3">
        <v>45936.527768749998</v>
      </c>
      <c r="AA640" t="s">
        <v>3039</v>
      </c>
      <c r="AB640" s="21">
        <v>9106030270</v>
      </c>
      <c r="AC640" s="19" t="str">
        <f>VLOOKUP($B640,Data!$A:$AK,34,0)</f>
        <v>9106030270-00158632</v>
      </c>
      <c r="AD640" s="19">
        <v>158632</v>
      </c>
      <c r="AE640" s="19" t="str">
        <f t="shared" si="18"/>
        <v>00158632</v>
      </c>
      <c r="AF640" s="19" t="str">
        <f>VLOOKUP(AC640,Data!$B:$AK,4,0)</f>
        <v>06/10/2025</v>
      </c>
      <c r="AG640" s="19" t="str">
        <f>VLOOKUP(AC640,Data!B:N,13,0)</f>
        <v>0104918404</v>
      </c>
      <c r="AH640" s="19" t="str">
        <f>IF(AG640="0104918404","WIN"&amp;L640,VLOOKUP(AG640,'mã win'!E:J,6,0))</f>
        <v>WIN2AF4</v>
      </c>
      <c r="AI640" s="19" t="str">
        <f>VLOOKUP(AG640,'mã win'!E:F,2,0)</f>
        <v>N</v>
      </c>
      <c r="AJ640" s="19" t="str">
        <f>VLOOKUP(Q640,'mã sp'!A:B,2,0)</f>
        <v>CC300</v>
      </c>
      <c r="AK640" t="str">
        <f>VLOOKUP(AC640,Data!B:G,6,0)</f>
        <v>K25TTM</v>
      </c>
      <c r="AL640" t="str">
        <f t="shared" si="19"/>
        <v>2AF4 WIN HCM 136 Lâm Văn Bền</v>
      </c>
    </row>
    <row r="641" spans="1:38" x14ac:dyDescent="0.25">
      <c r="A641">
        <v>16853</v>
      </c>
      <c r="B641" s="2">
        <v>9106030278</v>
      </c>
      <c r="C641" s="3">
        <v>45936</v>
      </c>
      <c r="D641" s="3">
        <v>45941</v>
      </c>
      <c r="E641" s="4">
        <v>45936.528376273098</v>
      </c>
      <c r="F641" s="2" t="s">
        <v>5405</v>
      </c>
      <c r="G641" s="3"/>
      <c r="H641" t="s">
        <v>3031</v>
      </c>
      <c r="I641" s="2" t="s">
        <v>3032</v>
      </c>
      <c r="J641" t="s">
        <v>3033</v>
      </c>
      <c r="K641" t="s">
        <v>3034</v>
      </c>
      <c r="L641" s="2" t="s">
        <v>3671</v>
      </c>
      <c r="M641" t="s">
        <v>3672</v>
      </c>
      <c r="N641" t="s">
        <v>3673</v>
      </c>
      <c r="O641">
        <v>10</v>
      </c>
      <c r="P641" s="2" t="s">
        <v>3050</v>
      </c>
      <c r="Q641" t="s">
        <v>3051</v>
      </c>
      <c r="R641" s="2" t="s">
        <v>3052</v>
      </c>
      <c r="S641" s="2" t="s">
        <v>3038</v>
      </c>
      <c r="T641">
        <v>45588</v>
      </c>
      <c r="U641">
        <v>4</v>
      </c>
      <c r="V641">
        <v>0</v>
      </c>
      <c r="W641" t="s">
        <v>3672</v>
      </c>
      <c r="X641" t="s">
        <v>3674</v>
      </c>
      <c r="Y641" s="3">
        <v>45936.528373923597</v>
      </c>
      <c r="AA641" t="s">
        <v>3039</v>
      </c>
      <c r="AB641" s="21">
        <v>9106030278</v>
      </c>
      <c r="AC641" s="19" t="str">
        <f>VLOOKUP($B641,Data!$A:$AK,34,0)</f>
        <v>9106030278-00014776</v>
      </c>
      <c r="AD641" s="19">
        <v>14776</v>
      </c>
      <c r="AE641" s="19" t="str">
        <f t="shared" si="18"/>
        <v>00014776</v>
      </c>
      <c r="AF641" s="19" t="str">
        <f>VLOOKUP(AC641,Data!$B:$AK,4,0)</f>
        <v>06/10/2025</v>
      </c>
      <c r="AG641" s="19" t="str">
        <f>VLOOKUP(AC641,Data!B:N,13,0)</f>
        <v>0104918404-047</v>
      </c>
      <c r="AH641" s="19" t="str">
        <f>IF(AG641="0104918404","WIN"&amp;L641,VLOOKUP(AG641,'mã win'!E:J,6,0))</f>
        <v>WIN-047</v>
      </c>
      <c r="AI641" s="19" t="str">
        <f>VLOOKUP(AG641,'mã win'!E:F,2,0)</f>
        <v>N</v>
      </c>
      <c r="AJ641" s="19" t="str">
        <f>VLOOKUP(Q641,'mã sp'!A:B,2,0)</f>
        <v>TH200</v>
      </c>
      <c r="AK641" t="str">
        <f>VLOOKUP(AC641,Data!B:G,6,0)</f>
        <v>K25TTM</v>
      </c>
      <c r="AL641" t="str">
        <f t="shared" si="19"/>
        <v>5437 WM+ VTU 679 – 681 Võ Văn Kiệt</v>
      </c>
    </row>
    <row r="642" spans="1:38" x14ac:dyDescent="0.25">
      <c r="A642">
        <v>16854</v>
      </c>
      <c r="B642" s="2">
        <v>9106030254</v>
      </c>
      <c r="C642" s="3">
        <v>45936</v>
      </c>
      <c r="D642" s="3">
        <v>45952</v>
      </c>
      <c r="E642" s="4">
        <v>45936.531715127298</v>
      </c>
      <c r="F642" s="2" t="s">
        <v>5406</v>
      </c>
      <c r="G642" s="3"/>
      <c r="H642" t="s">
        <v>3031</v>
      </c>
      <c r="I642" s="2" t="s">
        <v>3032</v>
      </c>
      <c r="J642" t="s">
        <v>3033</v>
      </c>
      <c r="K642" t="s">
        <v>3034</v>
      </c>
      <c r="L642" s="2" t="s">
        <v>3361</v>
      </c>
      <c r="M642" t="s">
        <v>3362</v>
      </c>
      <c r="N642" t="s">
        <v>3363</v>
      </c>
      <c r="O642">
        <v>10</v>
      </c>
      <c r="P642" s="2" t="s">
        <v>3080</v>
      </c>
      <c r="Q642" t="s">
        <v>3081</v>
      </c>
      <c r="R642" s="2" t="s">
        <v>3082</v>
      </c>
      <c r="S642" s="2" t="s">
        <v>3038</v>
      </c>
      <c r="T642">
        <v>70950</v>
      </c>
      <c r="U642">
        <v>5</v>
      </c>
      <c r="V642">
        <v>0</v>
      </c>
      <c r="W642" t="s">
        <v>3362</v>
      </c>
      <c r="X642" t="s">
        <v>3364</v>
      </c>
      <c r="Y642" s="3">
        <v>45936.531713044002</v>
      </c>
      <c r="AA642" t="s">
        <v>3039</v>
      </c>
      <c r="AB642" s="21">
        <v>9106030254</v>
      </c>
      <c r="AC642" s="19" t="str">
        <f>VLOOKUP($B642,Data!$A:$AK,34,0)</f>
        <v>9106030254-00018582</v>
      </c>
      <c r="AD642" s="19">
        <v>18582</v>
      </c>
      <c r="AE642" s="19" t="str">
        <f t="shared" si="18"/>
        <v>00018582</v>
      </c>
      <c r="AF642" s="19" t="str">
        <f>VLOOKUP(AC642,Data!$B:$AK,4,0)</f>
        <v>06/10/2025</v>
      </c>
      <c r="AG642" s="19" t="str">
        <f>VLOOKUP(AC642,Data!B:N,13,0)</f>
        <v>0104918404-031</v>
      </c>
      <c r="AH642" s="19" t="str">
        <f>IF(AG642="0104918404","WIN"&amp;L642,VLOOKUP(AG642,'mã win'!E:J,6,0))</f>
        <v>WIN-031</v>
      </c>
      <c r="AI642" s="19" t="str">
        <f>VLOOKUP(AG642,'mã win'!E:F,2,0)</f>
        <v>B</v>
      </c>
      <c r="AJ642" s="19" t="str">
        <f>VLOOKUP(Q642,'mã sp'!A:B,2,0)</f>
        <v>CN300</v>
      </c>
      <c r="AK642" t="str">
        <f>VLOOKUP(AC642,Data!B:G,6,0)</f>
        <v>K25TTM</v>
      </c>
      <c r="AL642" t="str">
        <f t="shared" si="19"/>
        <v>3717 WM+ BNH 144 Hai Bà Trưng</v>
      </c>
    </row>
    <row r="643" spans="1:38" x14ac:dyDescent="0.25">
      <c r="A643">
        <v>16855</v>
      </c>
      <c r="B643" s="2">
        <v>9106030226</v>
      </c>
      <c r="C643" s="3">
        <v>45936</v>
      </c>
      <c r="D643" s="3">
        <v>45936</v>
      </c>
      <c r="E643" s="4">
        <v>45936.531859340299</v>
      </c>
      <c r="F643" s="2" t="s">
        <v>5407</v>
      </c>
      <c r="G643" s="3"/>
      <c r="H643" t="s">
        <v>3031</v>
      </c>
      <c r="I643" s="2" t="s">
        <v>3032</v>
      </c>
      <c r="J643" t="s">
        <v>3033</v>
      </c>
      <c r="K643" t="s">
        <v>3034</v>
      </c>
      <c r="L643" s="2" t="s">
        <v>4559</v>
      </c>
      <c r="M643" t="s">
        <v>4560</v>
      </c>
      <c r="N643" t="s">
        <v>4561</v>
      </c>
      <c r="O643">
        <v>10</v>
      </c>
      <c r="P643" s="2" t="s">
        <v>3047</v>
      </c>
      <c r="Q643" t="s">
        <v>3048</v>
      </c>
      <c r="R643" s="2" t="s">
        <v>3049</v>
      </c>
      <c r="S643" s="2" t="s">
        <v>3038</v>
      </c>
      <c r="T643">
        <v>60885</v>
      </c>
      <c r="U643">
        <v>2</v>
      </c>
      <c r="V643">
        <v>0</v>
      </c>
      <c r="W643" t="s">
        <v>4560</v>
      </c>
      <c r="X643" t="s">
        <v>4562</v>
      </c>
      <c r="Y643" s="3">
        <v>45936.531857141199</v>
      </c>
      <c r="AA643" t="s">
        <v>3039</v>
      </c>
      <c r="AB643" s="21">
        <v>9106030226</v>
      </c>
      <c r="AC643" s="19" t="str">
        <f>VLOOKUP($B643,Data!$A:$AK,34,0)</f>
        <v>9106030226-00017137</v>
      </c>
      <c r="AD643" s="19">
        <v>17137</v>
      </c>
      <c r="AE643" s="19" t="str">
        <f t="shared" ref="AE643:AE706" si="20">TEXT(AD643,"00000000")</f>
        <v>00017137</v>
      </c>
      <c r="AF643" s="19" t="str">
        <f>VLOOKUP(AC643,Data!$B:$AK,4,0)</f>
        <v>06/10/2025</v>
      </c>
      <c r="AG643" s="19" t="str">
        <f>VLOOKUP(AC643,Data!B:N,13,0)</f>
        <v>0104918404-023</v>
      </c>
      <c r="AH643" s="19" t="str">
        <f>IF(AG643="0104918404","WIN"&amp;L643,VLOOKUP(AG643,'mã win'!E:J,6,0))</f>
        <v>WIN-023</v>
      </c>
      <c r="AI643" s="19" t="str">
        <f>VLOOKUP(AG643,'mã win'!E:F,2,0)</f>
        <v>N</v>
      </c>
      <c r="AJ643" s="19" t="str">
        <f>VLOOKUP(Q643,'mã sp'!A:B,2,0)</f>
        <v>CC300</v>
      </c>
      <c r="AK643" t="str">
        <f>VLOOKUP(AC643,Data!B:G,6,0)</f>
        <v>K25TTM</v>
      </c>
      <c r="AL643" t="str">
        <f t="shared" ref="AL643:AL706" si="21">L643&amp;" "&amp;M643</f>
        <v>4948 WM+ DNI 6 Nguyễn Bảo Đức</v>
      </c>
    </row>
    <row r="644" spans="1:38" x14ac:dyDescent="0.25">
      <c r="A644">
        <v>16856</v>
      </c>
      <c r="B644" s="2">
        <v>9106030294</v>
      </c>
      <c r="C644" s="3">
        <v>45936</v>
      </c>
      <c r="D644" s="3">
        <v>45941</v>
      </c>
      <c r="E644" s="4">
        <v>45936.5320673264</v>
      </c>
      <c r="F644" s="2" t="s">
        <v>5408</v>
      </c>
      <c r="G644" s="3"/>
      <c r="H644" t="s">
        <v>3031</v>
      </c>
      <c r="I644" s="2" t="s">
        <v>3032</v>
      </c>
      <c r="J644" t="s">
        <v>3033</v>
      </c>
      <c r="K644" t="s">
        <v>3034</v>
      </c>
      <c r="L644" s="2" t="s">
        <v>3320</v>
      </c>
      <c r="M644" t="s">
        <v>3321</v>
      </c>
      <c r="N644" t="s">
        <v>3322</v>
      </c>
      <c r="O644">
        <v>10</v>
      </c>
      <c r="P644" s="2" t="s">
        <v>3035</v>
      </c>
      <c r="Q644" t="s">
        <v>4834</v>
      </c>
      <c r="R644" s="2" t="s">
        <v>3037</v>
      </c>
      <c r="S644" s="2" t="s">
        <v>3038</v>
      </c>
      <c r="T644">
        <v>111058</v>
      </c>
      <c r="U644">
        <v>1</v>
      </c>
      <c r="V644">
        <v>0</v>
      </c>
      <c r="W644" t="s">
        <v>3321</v>
      </c>
      <c r="X644" t="s">
        <v>3046</v>
      </c>
      <c r="Y644" s="3">
        <v>45936.532065046304</v>
      </c>
      <c r="AA644" t="s">
        <v>3039</v>
      </c>
      <c r="AB644" s="21">
        <v>9106030294</v>
      </c>
      <c r="AC644" s="19" t="str">
        <f>VLOOKUP($B644,Data!$A:$AK,34,0)</f>
        <v>9106030294-00477617</v>
      </c>
      <c r="AD644" s="19">
        <v>477617</v>
      </c>
      <c r="AE644" s="19" t="str">
        <f t="shared" si="20"/>
        <v>00477617</v>
      </c>
      <c r="AF644" s="19" t="str">
        <f>VLOOKUP(AC644,Data!$B:$AK,4,0)</f>
        <v>06/10/2025</v>
      </c>
      <c r="AG644" s="19" t="str">
        <f>VLOOKUP(AC644,Data!B:N,13,0)</f>
        <v>0104918404-002</v>
      </c>
      <c r="AH644" s="19" t="str">
        <f>IF(AG644="0104918404","WIN"&amp;L644,VLOOKUP(AG644,'mã win'!E:J,6,0))</f>
        <v>WIN-HNI-00-002</v>
      </c>
      <c r="AI644" s="19" t="str">
        <f>VLOOKUP(AG644,'mã win'!E:F,2,0)</f>
        <v>B</v>
      </c>
      <c r="AJ644" s="19" t="str">
        <f>VLOOKUP(Q644,'mã sp'!A:B,2,0)</f>
        <v>GM500</v>
      </c>
      <c r="AK644" t="str">
        <f>VLOOKUP(AC644,Data!B:G,6,0)</f>
        <v>K25TTM</v>
      </c>
      <c r="AL644" t="str">
        <f t="shared" si="21"/>
        <v>4023 WM+ HNI 42 Vĩnh Tuy</v>
      </c>
    </row>
    <row r="645" spans="1:38" x14ac:dyDescent="0.25">
      <c r="A645">
        <v>16857</v>
      </c>
      <c r="B645" s="2">
        <v>9106030294</v>
      </c>
      <c r="C645" s="3">
        <v>45936</v>
      </c>
      <c r="D645" s="3">
        <v>45941</v>
      </c>
      <c r="E645" s="4">
        <v>45936.5320673264</v>
      </c>
      <c r="F645" s="2" t="s">
        <v>5408</v>
      </c>
      <c r="G645" s="3"/>
      <c r="H645" t="s">
        <v>3031</v>
      </c>
      <c r="I645" s="2" t="s">
        <v>3032</v>
      </c>
      <c r="J645" t="s">
        <v>3033</v>
      </c>
      <c r="K645" t="s">
        <v>3034</v>
      </c>
      <c r="L645" s="2" t="s">
        <v>3320</v>
      </c>
      <c r="M645" t="s">
        <v>3321</v>
      </c>
      <c r="N645" t="s">
        <v>3322</v>
      </c>
      <c r="O645">
        <v>20</v>
      </c>
      <c r="P645" s="2" t="s">
        <v>3047</v>
      </c>
      <c r="Q645" t="s">
        <v>3048</v>
      </c>
      <c r="R645" s="2" t="s">
        <v>3049</v>
      </c>
      <c r="S645" s="2" t="s">
        <v>3038</v>
      </c>
      <c r="T645">
        <v>60885</v>
      </c>
      <c r="U645">
        <v>1</v>
      </c>
      <c r="V645">
        <v>0</v>
      </c>
      <c r="W645" t="s">
        <v>3321</v>
      </c>
      <c r="X645" t="s">
        <v>3046</v>
      </c>
      <c r="Y645" s="3">
        <v>45936.532065046304</v>
      </c>
      <c r="AA645" t="s">
        <v>3039</v>
      </c>
      <c r="AB645" s="21">
        <v>9106030294</v>
      </c>
      <c r="AC645" s="19" t="str">
        <f>VLOOKUP($B645,Data!$A:$AK,34,0)</f>
        <v>9106030294-00477617</v>
      </c>
      <c r="AD645" s="19">
        <v>477617</v>
      </c>
      <c r="AE645" s="19" t="str">
        <f t="shared" si="20"/>
        <v>00477617</v>
      </c>
      <c r="AF645" s="19" t="str">
        <f>VLOOKUP(AC645,Data!$B:$AK,4,0)</f>
        <v>06/10/2025</v>
      </c>
      <c r="AG645" s="19" t="str">
        <f>VLOOKUP(AC645,Data!B:N,13,0)</f>
        <v>0104918404-002</v>
      </c>
      <c r="AH645" s="19" t="str">
        <f>IF(AG645="0104918404","WIN"&amp;L645,VLOOKUP(AG645,'mã win'!E:J,6,0))</f>
        <v>WIN-HNI-00-002</v>
      </c>
      <c r="AI645" s="19" t="str">
        <f>VLOOKUP(AG645,'mã win'!E:F,2,0)</f>
        <v>B</v>
      </c>
      <c r="AJ645" s="19" t="str">
        <f>VLOOKUP(Q645,'mã sp'!A:B,2,0)</f>
        <v>CC300</v>
      </c>
      <c r="AK645" t="str">
        <f>VLOOKUP(AC645,Data!B:G,6,0)</f>
        <v>K25TTM</v>
      </c>
      <c r="AL645" t="str">
        <f t="shared" si="21"/>
        <v>4023 WM+ HNI 42 Vĩnh Tuy</v>
      </c>
    </row>
    <row r="646" spans="1:38" x14ac:dyDescent="0.25">
      <c r="A646">
        <v>16858</v>
      </c>
      <c r="B646" s="2">
        <v>9106030349</v>
      </c>
      <c r="C646" s="3">
        <v>45936</v>
      </c>
      <c r="D646" s="3">
        <v>45941</v>
      </c>
      <c r="E646" s="4">
        <v>45936.535347650497</v>
      </c>
      <c r="F646" s="2" t="s">
        <v>5409</v>
      </c>
      <c r="G646" s="3"/>
      <c r="H646" t="s">
        <v>3031</v>
      </c>
      <c r="I646" s="2" t="s">
        <v>3032</v>
      </c>
      <c r="J646" t="s">
        <v>3033</v>
      </c>
      <c r="K646" t="s">
        <v>3034</v>
      </c>
      <c r="L646" s="2" t="s">
        <v>3200</v>
      </c>
      <c r="M646" t="s">
        <v>3201</v>
      </c>
      <c r="N646" t="s">
        <v>3202</v>
      </c>
      <c r="O646">
        <v>10</v>
      </c>
      <c r="P646" s="2" t="s">
        <v>3035</v>
      </c>
      <c r="Q646" t="s">
        <v>4834</v>
      </c>
      <c r="R646" s="2" t="s">
        <v>3037</v>
      </c>
      <c r="S646" s="2" t="s">
        <v>3038</v>
      </c>
      <c r="T646">
        <v>111058</v>
      </c>
      <c r="U646">
        <v>1</v>
      </c>
      <c r="V646">
        <v>0</v>
      </c>
      <c r="W646" t="s">
        <v>3201</v>
      </c>
      <c r="Y646" s="3">
        <v>45936.535346064797</v>
      </c>
      <c r="AA646" t="s">
        <v>3039</v>
      </c>
      <c r="AB646" s="21">
        <v>9106030349</v>
      </c>
      <c r="AC646" s="19" t="str">
        <f>VLOOKUP($B646,Data!$A:$AK,34,0)</f>
        <v>9106030349-00477634</v>
      </c>
      <c r="AD646" s="19">
        <v>477634</v>
      </c>
      <c r="AE646" s="19" t="str">
        <f t="shared" si="20"/>
        <v>00477634</v>
      </c>
      <c r="AF646" s="19" t="str">
        <f>VLOOKUP(AC646,Data!$B:$AK,4,0)</f>
        <v>06/10/2025</v>
      </c>
      <c r="AG646" s="19" t="str">
        <f>VLOOKUP(AC646,Data!B:N,13,0)</f>
        <v>0104918404-002</v>
      </c>
      <c r="AH646" s="19" t="str">
        <f>IF(AG646="0104918404","WIN"&amp;L646,VLOOKUP(AG646,'mã win'!E:J,6,0))</f>
        <v>WIN-HNI-00-002</v>
      </c>
      <c r="AI646" s="19" t="str">
        <f>VLOOKUP(AG646,'mã win'!E:F,2,0)</f>
        <v>B</v>
      </c>
      <c r="AJ646" s="19" t="str">
        <f>VLOOKUP(Q646,'mã sp'!A:B,2,0)</f>
        <v>GM500</v>
      </c>
      <c r="AK646" t="str">
        <f>VLOOKUP(AC646,Data!B:G,6,0)</f>
        <v>K25TTM</v>
      </c>
      <c r="AL646" t="str">
        <f t="shared" si="21"/>
        <v>2AXL WM+ HNI Thôn Thượng, Phùng Xá</v>
      </c>
    </row>
    <row r="647" spans="1:38" x14ac:dyDescent="0.25">
      <c r="A647">
        <v>16859</v>
      </c>
      <c r="B647" s="2">
        <v>9106030404</v>
      </c>
      <c r="C647" s="3">
        <v>45936</v>
      </c>
      <c r="D647" s="3">
        <v>45936</v>
      </c>
      <c r="E647" s="4">
        <v>45936.549713043998</v>
      </c>
      <c r="F647" s="2" t="s">
        <v>5410</v>
      </c>
      <c r="G647" s="3"/>
      <c r="H647" t="s">
        <v>3031</v>
      </c>
      <c r="I647" s="2" t="s">
        <v>3032</v>
      </c>
      <c r="J647" t="s">
        <v>3033</v>
      </c>
      <c r="K647" t="s">
        <v>3034</v>
      </c>
      <c r="L647" s="2" t="s">
        <v>4692</v>
      </c>
      <c r="M647" t="s">
        <v>4693</v>
      </c>
      <c r="N647" t="s">
        <v>4694</v>
      </c>
      <c r="O647">
        <v>10</v>
      </c>
      <c r="P647" s="2" t="s">
        <v>3080</v>
      </c>
      <c r="Q647" t="s">
        <v>3081</v>
      </c>
      <c r="R647" s="2" t="s">
        <v>3082</v>
      </c>
      <c r="S647" s="2" t="s">
        <v>3038</v>
      </c>
      <c r="T647">
        <v>70950</v>
      </c>
      <c r="U647">
        <v>1</v>
      </c>
      <c r="V647">
        <v>0</v>
      </c>
      <c r="W647" t="s">
        <v>4693</v>
      </c>
      <c r="X647" t="s">
        <v>3053</v>
      </c>
      <c r="Y647" s="3">
        <v>45936.549711655098</v>
      </c>
      <c r="AA647" t="s">
        <v>3039</v>
      </c>
      <c r="AB647" s="21">
        <v>9106030404</v>
      </c>
      <c r="AC647" s="19" t="str">
        <f>VLOOKUP($B647,Data!$A:$AK,34,0)</f>
        <v>9106030404-00017139</v>
      </c>
      <c r="AD647" s="19">
        <v>17139</v>
      </c>
      <c r="AE647" s="19" t="str">
        <f t="shared" si="20"/>
        <v>00017139</v>
      </c>
      <c r="AF647" s="19" t="str">
        <f>VLOOKUP(AC647,Data!$B:$AK,4,0)</f>
        <v>06/10/2025</v>
      </c>
      <c r="AG647" s="19" t="str">
        <f>VLOOKUP(AC647,Data!B:N,13,0)</f>
        <v>0104918404-023</v>
      </c>
      <c r="AH647" s="19" t="str">
        <f>IF(AG647="0104918404","WIN"&amp;L647,VLOOKUP(AG647,'mã win'!E:J,6,0))</f>
        <v>WIN-023</v>
      </c>
      <c r="AI647" s="19" t="str">
        <f>VLOOKUP(AG647,'mã win'!E:F,2,0)</f>
        <v>N</v>
      </c>
      <c r="AJ647" s="19" t="str">
        <f>VLOOKUP(Q647,'mã sp'!A:B,2,0)</f>
        <v>CN300</v>
      </c>
      <c r="AK647" t="str">
        <f>VLOOKUP(AC647,Data!B:G,6,0)</f>
        <v>K25TTM</v>
      </c>
      <c r="AL647" t="str">
        <f t="shared" si="21"/>
        <v>4510 WM+DNI 77/2 Đồng Khởi</v>
      </c>
    </row>
    <row r="648" spans="1:38" x14ac:dyDescent="0.25">
      <c r="A648">
        <v>16860</v>
      </c>
      <c r="B648" s="2">
        <v>9106030462</v>
      </c>
      <c r="C648" s="3">
        <v>45936</v>
      </c>
      <c r="D648" s="3">
        <v>45941</v>
      </c>
      <c r="E648" s="4">
        <v>45936.555773692096</v>
      </c>
      <c r="F648" s="2" t="s">
        <v>5411</v>
      </c>
      <c r="G648" s="3"/>
      <c r="H648" t="s">
        <v>3031</v>
      </c>
      <c r="I648" s="2" t="s">
        <v>3032</v>
      </c>
      <c r="J648" t="s">
        <v>3033</v>
      </c>
      <c r="K648" t="s">
        <v>3034</v>
      </c>
      <c r="L648" s="2" t="s">
        <v>4391</v>
      </c>
      <c r="M648" t="s">
        <v>4392</v>
      </c>
      <c r="N648" t="s">
        <v>4393</v>
      </c>
      <c r="O648">
        <v>10</v>
      </c>
      <c r="P648" s="2" t="s">
        <v>3035</v>
      </c>
      <c r="Q648" t="s">
        <v>4834</v>
      </c>
      <c r="R648" s="2" t="s">
        <v>3037</v>
      </c>
      <c r="S648" s="2" t="s">
        <v>3038</v>
      </c>
      <c r="T648">
        <v>111058</v>
      </c>
      <c r="U648">
        <v>2</v>
      </c>
      <c r="V648">
        <v>0</v>
      </c>
      <c r="W648" t="s">
        <v>4394</v>
      </c>
      <c r="Y648" s="3">
        <v>45936.555771064799</v>
      </c>
      <c r="AA648" t="s">
        <v>3039</v>
      </c>
      <c r="AB648" s="21">
        <v>9106030462</v>
      </c>
      <c r="AC648" s="19" t="str">
        <f>VLOOKUP($B648,Data!$A:$AK,34,0)</f>
        <v>9106030462-00017986</v>
      </c>
      <c r="AD648" s="19">
        <v>17986</v>
      </c>
      <c r="AE648" s="19" t="str">
        <f t="shared" si="20"/>
        <v>00017986</v>
      </c>
      <c r="AF648" s="19" t="str">
        <f>VLOOKUP(AC648,Data!$B:$AK,4,0)</f>
        <v>06/10/2025</v>
      </c>
      <c r="AG648" s="19" t="str">
        <f>VLOOKUP(AC648,Data!B:N,13,0)</f>
        <v>0104918404-003</v>
      </c>
      <c r="AH648" s="19" t="str">
        <f>IF(AG648="0104918404","WIN"&amp;L648,VLOOKUP(AG648,'mã win'!E:J,6,0))</f>
        <v>WIN-PTO-00-003</v>
      </c>
      <c r="AI648" s="19" t="str">
        <f>VLOOKUP(AG648,'mã win'!E:F,2,0)</f>
        <v>B</v>
      </c>
      <c r="AJ648" s="19" t="str">
        <f>VLOOKUP(Q648,'mã sp'!A:B,2,0)</f>
        <v>GM500</v>
      </c>
      <c r="AK648" t="str">
        <f>VLOOKUP(AC648,Data!B:G,6,0)</f>
        <v>K25TTM</v>
      </c>
      <c r="AL648" t="str">
        <f t="shared" si="21"/>
        <v>2BC5 WM+ PTO Quế Trạo, Tam Sơn</v>
      </c>
    </row>
    <row r="649" spans="1:38" x14ac:dyDescent="0.25">
      <c r="A649">
        <v>16861</v>
      </c>
      <c r="B649" s="2">
        <v>9106030433</v>
      </c>
      <c r="C649" s="3">
        <v>45936</v>
      </c>
      <c r="D649" s="3">
        <v>45936</v>
      </c>
      <c r="E649" s="4">
        <v>45936.556509374997</v>
      </c>
      <c r="F649" s="2" t="s">
        <v>5412</v>
      </c>
      <c r="G649" s="3"/>
      <c r="H649" t="s">
        <v>3031</v>
      </c>
      <c r="I649" s="2" t="s">
        <v>3032</v>
      </c>
      <c r="J649" t="s">
        <v>3033</v>
      </c>
      <c r="K649" t="s">
        <v>3034</v>
      </c>
      <c r="L649" s="2" t="s">
        <v>3301</v>
      </c>
      <c r="M649" t="s">
        <v>3302</v>
      </c>
      <c r="N649" t="s">
        <v>3303</v>
      </c>
      <c r="O649">
        <v>10</v>
      </c>
      <c r="P649" s="2" t="s">
        <v>3043</v>
      </c>
      <c r="Q649" t="s">
        <v>3044</v>
      </c>
      <c r="R649" s="2" t="s">
        <v>3045</v>
      </c>
      <c r="S649" s="2" t="s">
        <v>3038</v>
      </c>
      <c r="T649">
        <v>41150</v>
      </c>
      <c r="U649">
        <v>4</v>
      </c>
      <c r="V649">
        <v>0</v>
      </c>
      <c r="W649" t="s">
        <v>3302</v>
      </c>
      <c r="X649" t="s">
        <v>3304</v>
      </c>
      <c r="Y649" s="3">
        <v>45936.556507025503</v>
      </c>
      <c r="AA649" t="s">
        <v>3039</v>
      </c>
      <c r="AB649" s="21">
        <v>9106030433</v>
      </c>
      <c r="AC649" s="19" t="str">
        <f>VLOOKUP($B649,Data!$A:$AK,34,0)</f>
        <v>9106030433-00047056</v>
      </c>
      <c r="AD649" s="19">
        <v>47056</v>
      </c>
      <c r="AE649" s="19" t="str">
        <f t="shared" si="20"/>
        <v>00047056</v>
      </c>
      <c r="AF649" s="19" t="str">
        <f>VLOOKUP(AC649,Data!$B:$AK,4,0)</f>
        <v>06/10/2025</v>
      </c>
      <c r="AG649" s="19" t="str">
        <f>VLOOKUP(AC649,Data!B:N,13,0)</f>
        <v>0104918404-007</v>
      </c>
      <c r="AH649" s="19" t="str">
        <f>IF(AG649="0104918404","WIN"&amp;L649,VLOOKUP(AG649,'mã win'!E:J,6,0))</f>
        <v>WIN-QNH-00-007</v>
      </c>
      <c r="AI649" s="19" t="str">
        <f>VLOOKUP(AG649,'mã win'!E:F,2,0)</f>
        <v>B</v>
      </c>
      <c r="AJ649" s="19" t="str">
        <f>VLOOKUP(Q649,'mã sp'!A:B,2,0)</f>
        <v>GTLX250G</v>
      </c>
      <c r="AK649" t="str">
        <f>VLOOKUP(AC649,Data!B:G,6,0)</f>
        <v>K25TTM</v>
      </c>
      <c r="AL649" t="str">
        <f t="shared" si="21"/>
        <v>4987 WM+ QNH Tổ 8 Khu 3B Cẩm Trung</v>
      </c>
    </row>
    <row r="650" spans="1:38" x14ac:dyDescent="0.25">
      <c r="A650">
        <v>16862</v>
      </c>
      <c r="B650" s="2">
        <v>9106030433</v>
      </c>
      <c r="C650" s="3">
        <v>45936</v>
      </c>
      <c r="D650" s="3">
        <v>45936</v>
      </c>
      <c r="E650" s="4">
        <v>45936.556509374997</v>
      </c>
      <c r="F650" s="2" t="s">
        <v>5412</v>
      </c>
      <c r="G650" s="3"/>
      <c r="H650" t="s">
        <v>3031</v>
      </c>
      <c r="I650" s="2" t="s">
        <v>3032</v>
      </c>
      <c r="J650" t="s">
        <v>3033</v>
      </c>
      <c r="K650" t="s">
        <v>3034</v>
      </c>
      <c r="L650" s="2" t="s">
        <v>3301</v>
      </c>
      <c r="M650" t="s">
        <v>3302</v>
      </c>
      <c r="N650" t="s">
        <v>3303</v>
      </c>
      <c r="O650">
        <v>20</v>
      </c>
      <c r="P650" s="2" t="s">
        <v>3054</v>
      </c>
      <c r="Q650" t="s">
        <v>3055</v>
      </c>
      <c r="R650" s="2" t="s">
        <v>3056</v>
      </c>
      <c r="S650" s="2" t="s">
        <v>3038</v>
      </c>
      <c r="T650">
        <v>46000</v>
      </c>
      <c r="U650">
        <v>2</v>
      </c>
      <c r="V650">
        <v>0</v>
      </c>
      <c r="W650" t="s">
        <v>3302</v>
      </c>
      <c r="X650" t="s">
        <v>3304</v>
      </c>
      <c r="Y650" s="3">
        <v>45936.556507025503</v>
      </c>
      <c r="AA650" t="s">
        <v>3039</v>
      </c>
      <c r="AB650" s="21">
        <v>9106030433</v>
      </c>
      <c r="AC650" s="19" t="str">
        <f>VLOOKUP($B650,Data!$A:$AK,34,0)</f>
        <v>9106030433-00047056</v>
      </c>
      <c r="AD650" s="19">
        <v>47056</v>
      </c>
      <c r="AE650" s="19" t="str">
        <f t="shared" si="20"/>
        <v>00047056</v>
      </c>
      <c r="AF650" s="19" t="str">
        <f>VLOOKUP(AC650,Data!$B:$AK,4,0)</f>
        <v>06/10/2025</v>
      </c>
      <c r="AG650" s="19" t="str">
        <f>VLOOKUP(AC650,Data!B:N,13,0)</f>
        <v>0104918404-007</v>
      </c>
      <c r="AH650" s="19" t="str">
        <f>IF(AG650="0104918404","WIN"&amp;L650,VLOOKUP(AG650,'mã win'!E:J,6,0))</f>
        <v>WIN-QNH-00-007</v>
      </c>
      <c r="AI650" s="19" t="str">
        <f>VLOOKUP(AG650,'mã win'!E:F,2,0)</f>
        <v>B</v>
      </c>
      <c r="AJ650" s="19" t="str">
        <f>VLOOKUP(Q650,'mã sp'!A:B,2,0)</f>
        <v>MNH250</v>
      </c>
      <c r="AK650" t="str">
        <f>VLOOKUP(AC650,Data!B:G,6,0)</f>
        <v>K25TTM</v>
      </c>
      <c r="AL650" t="str">
        <f t="shared" si="21"/>
        <v>4987 WM+ QNH Tổ 8 Khu 3B Cẩm Trung</v>
      </c>
    </row>
    <row r="651" spans="1:38" x14ac:dyDescent="0.25">
      <c r="A651">
        <v>16863</v>
      </c>
      <c r="B651" s="2">
        <v>9106030436</v>
      </c>
      <c r="C651" s="3">
        <v>45936</v>
      </c>
      <c r="D651" s="3">
        <v>45941</v>
      </c>
      <c r="E651" s="4">
        <v>45936.5584143866</v>
      </c>
      <c r="F651" s="2" t="s">
        <v>5413</v>
      </c>
      <c r="G651" s="3"/>
      <c r="H651" t="s">
        <v>3031</v>
      </c>
      <c r="I651" s="2" t="s">
        <v>3032</v>
      </c>
      <c r="J651" t="s">
        <v>3033</v>
      </c>
      <c r="K651" t="s">
        <v>3034</v>
      </c>
      <c r="L651" s="2" t="s">
        <v>3301</v>
      </c>
      <c r="M651" t="s">
        <v>3302</v>
      </c>
      <c r="N651" t="s">
        <v>3303</v>
      </c>
      <c r="O651">
        <v>10</v>
      </c>
      <c r="P651" s="2" t="s">
        <v>3050</v>
      </c>
      <c r="Q651" t="s">
        <v>3051</v>
      </c>
      <c r="R651" s="2" t="s">
        <v>3052</v>
      </c>
      <c r="S651" s="2" t="s">
        <v>3038</v>
      </c>
      <c r="T651">
        <v>45588</v>
      </c>
      <c r="U651">
        <v>6</v>
      </c>
      <c r="V651">
        <v>0</v>
      </c>
      <c r="W651" t="s">
        <v>3302</v>
      </c>
      <c r="X651" t="s">
        <v>3304</v>
      </c>
      <c r="Y651" s="3">
        <v>45936.558411921302</v>
      </c>
      <c r="AA651" t="s">
        <v>3039</v>
      </c>
      <c r="AB651" s="21">
        <v>9106030436</v>
      </c>
      <c r="AC651" s="19" t="str">
        <f>VLOOKUP($B651,Data!$A:$AK,34,0)</f>
        <v>9106030436-00047057</v>
      </c>
      <c r="AD651" s="19">
        <v>47057</v>
      </c>
      <c r="AE651" s="19" t="str">
        <f t="shared" si="20"/>
        <v>00047057</v>
      </c>
      <c r="AF651" s="19" t="str">
        <f>VLOOKUP(AC651,Data!$B:$AK,4,0)</f>
        <v>06/10/2025</v>
      </c>
      <c r="AG651" s="19" t="str">
        <f>VLOOKUP(AC651,Data!B:N,13,0)</f>
        <v>0104918404-007</v>
      </c>
      <c r="AH651" s="19" t="str">
        <f>IF(AG651="0104918404","WIN"&amp;L651,VLOOKUP(AG651,'mã win'!E:J,6,0))</f>
        <v>WIN-QNH-00-007</v>
      </c>
      <c r="AI651" s="19" t="str">
        <f>VLOOKUP(AG651,'mã win'!E:F,2,0)</f>
        <v>B</v>
      </c>
      <c r="AJ651" s="19" t="str">
        <f>VLOOKUP(Q651,'mã sp'!A:B,2,0)</f>
        <v>TH200</v>
      </c>
      <c r="AK651" t="str">
        <f>VLOOKUP(AC651,Data!B:G,6,0)</f>
        <v>K25TTM</v>
      </c>
      <c r="AL651" t="str">
        <f t="shared" si="21"/>
        <v>4987 WM+ QNH Tổ 8 Khu 3B Cẩm Trung</v>
      </c>
    </row>
    <row r="652" spans="1:38" x14ac:dyDescent="0.25">
      <c r="A652">
        <v>16864</v>
      </c>
      <c r="B652" s="2">
        <v>9106030519</v>
      </c>
      <c r="C652" s="3">
        <v>45936</v>
      </c>
      <c r="D652" s="3">
        <v>45936</v>
      </c>
      <c r="E652" s="4">
        <v>45936.560455127299</v>
      </c>
      <c r="F652" s="2" t="s">
        <v>5414</v>
      </c>
      <c r="G652" s="3"/>
      <c r="H652" t="s">
        <v>3031</v>
      </c>
      <c r="I652" s="2" t="s">
        <v>3032</v>
      </c>
      <c r="J652" t="s">
        <v>3033</v>
      </c>
      <c r="K652" t="s">
        <v>3034</v>
      </c>
      <c r="L652" s="2" t="s">
        <v>3140</v>
      </c>
      <c r="M652" t="s">
        <v>3141</v>
      </c>
      <c r="N652" t="s">
        <v>3142</v>
      </c>
      <c r="O652">
        <v>10</v>
      </c>
      <c r="P652" s="2" t="s">
        <v>3047</v>
      </c>
      <c r="Q652" t="s">
        <v>3048</v>
      </c>
      <c r="R652" s="2" t="s">
        <v>3049</v>
      </c>
      <c r="S652" s="2" t="s">
        <v>3038</v>
      </c>
      <c r="T652">
        <v>60885</v>
      </c>
      <c r="U652">
        <v>1</v>
      </c>
      <c r="V652">
        <v>0</v>
      </c>
      <c r="W652" t="s">
        <v>3141</v>
      </c>
      <c r="X652" t="s">
        <v>3143</v>
      </c>
      <c r="Y652" s="3">
        <v>45936.560452627302</v>
      </c>
      <c r="Z652" t="s">
        <v>5415</v>
      </c>
      <c r="AA652" t="s">
        <v>3039</v>
      </c>
      <c r="AB652" s="21">
        <v>9106030519</v>
      </c>
      <c r="AC652" s="19" t="str">
        <f>VLOOKUP($B652,Data!$A:$AK,34,0)</f>
        <v>9106030519-00158666</v>
      </c>
      <c r="AD652" s="19">
        <v>158666</v>
      </c>
      <c r="AE652" s="19" t="str">
        <f t="shared" si="20"/>
        <v>00158666</v>
      </c>
      <c r="AF652" s="19" t="str">
        <f>VLOOKUP(AC652,Data!$B:$AK,4,0)</f>
        <v>06/10/2025</v>
      </c>
      <c r="AG652" s="19" t="str">
        <f>VLOOKUP(AC652,Data!B:N,13,0)</f>
        <v>0104918404</v>
      </c>
      <c r="AH652" s="19" t="str">
        <f>IF(AG652="0104918404","WIN"&amp;L652,VLOOKUP(AG652,'mã win'!E:J,6,0))</f>
        <v>WIN3420</v>
      </c>
      <c r="AI652" s="19" t="str">
        <f>VLOOKUP(AG652,'mã win'!E:F,2,0)</f>
        <v>N</v>
      </c>
      <c r="AJ652" s="19" t="str">
        <f>VLOOKUP(Q652,'mã sp'!A:B,2,0)</f>
        <v>CC300</v>
      </c>
      <c r="AK652" t="str">
        <f>VLOOKUP(AC652,Data!B:G,6,0)</f>
        <v>K25TTM</v>
      </c>
      <c r="AL652" t="str">
        <f t="shared" si="21"/>
        <v>3420 WM+ HCM 45 Đường TL 27</v>
      </c>
    </row>
    <row r="653" spans="1:38" x14ac:dyDescent="0.25">
      <c r="A653">
        <v>16865</v>
      </c>
      <c r="B653" s="2">
        <v>9106030519</v>
      </c>
      <c r="C653" s="3">
        <v>45936</v>
      </c>
      <c r="D653" s="3">
        <v>45936</v>
      </c>
      <c r="E653" s="4">
        <v>45936.560455127299</v>
      </c>
      <c r="F653" s="2" t="s">
        <v>5414</v>
      </c>
      <c r="G653" s="3"/>
      <c r="H653" t="s">
        <v>3031</v>
      </c>
      <c r="I653" s="2" t="s">
        <v>3032</v>
      </c>
      <c r="J653" t="s">
        <v>3033</v>
      </c>
      <c r="K653" t="s">
        <v>3034</v>
      </c>
      <c r="L653" s="2" t="s">
        <v>3140</v>
      </c>
      <c r="M653" t="s">
        <v>3141</v>
      </c>
      <c r="N653" t="s">
        <v>3142</v>
      </c>
      <c r="O653">
        <v>20</v>
      </c>
      <c r="P653" s="2" t="s">
        <v>3069</v>
      </c>
      <c r="Q653" t="s">
        <v>3070</v>
      </c>
      <c r="R653" s="2" t="s">
        <v>3071</v>
      </c>
      <c r="S653" s="2" t="s">
        <v>3038</v>
      </c>
      <c r="T653">
        <v>50400</v>
      </c>
      <c r="U653">
        <v>1</v>
      </c>
      <c r="V653">
        <v>0</v>
      </c>
      <c r="W653" t="s">
        <v>3141</v>
      </c>
      <c r="X653" t="s">
        <v>3143</v>
      </c>
      <c r="Y653" s="3">
        <v>45936.560452627302</v>
      </c>
      <c r="Z653" t="s">
        <v>5415</v>
      </c>
      <c r="AA653" t="s">
        <v>3039</v>
      </c>
      <c r="AB653" s="21">
        <v>9106030519</v>
      </c>
      <c r="AC653" s="19" t="str">
        <f>VLOOKUP($B653,Data!$A:$AK,34,0)</f>
        <v>9106030519-00158666</v>
      </c>
      <c r="AD653" s="19">
        <v>158666</v>
      </c>
      <c r="AE653" s="19" t="str">
        <f t="shared" si="20"/>
        <v>00158666</v>
      </c>
      <c r="AF653" s="19" t="str">
        <f>VLOOKUP(AC653,Data!$B:$AK,4,0)</f>
        <v>06/10/2025</v>
      </c>
      <c r="AG653" s="19" t="str">
        <f>VLOOKUP(AC653,Data!B:N,13,0)</f>
        <v>0104918404</v>
      </c>
      <c r="AH653" s="19" t="str">
        <f>IF(AG653="0104918404","WIN"&amp;L653,VLOOKUP(AG653,'mã win'!E:J,6,0))</f>
        <v>WIN3420</v>
      </c>
      <c r="AI653" s="19" t="str">
        <f>VLOOKUP(AG653,'mã win'!E:F,2,0)</f>
        <v>N</v>
      </c>
      <c r="AJ653" s="19" t="str">
        <f>VLOOKUP(Q653,'mã sp'!A:B,2,0)</f>
        <v>GSG250</v>
      </c>
      <c r="AK653" t="str">
        <f>VLOOKUP(AC653,Data!B:G,6,0)</f>
        <v>K25TTM</v>
      </c>
      <c r="AL653" t="str">
        <f t="shared" si="21"/>
        <v>3420 WM+ HCM 45 Đường TL 27</v>
      </c>
    </row>
    <row r="654" spans="1:38" x14ac:dyDescent="0.25">
      <c r="A654">
        <v>16866</v>
      </c>
      <c r="B654" s="2">
        <v>9106030519</v>
      </c>
      <c r="C654" s="3">
        <v>45936</v>
      </c>
      <c r="D654" s="3">
        <v>45936</v>
      </c>
      <c r="E654" s="4">
        <v>45936.560455127299</v>
      </c>
      <c r="F654" s="2" t="s">
        <v>5414</v>
      </c>
      <c r="G654" s="3"/>
      <c r="H654" t="s">
        <v>3031</v>
      </c>
      <c r="I654" s="2" t="s">
        <v>3032</v>
      </c>
      <c r="J654" t="s">
        <v>3033</v>
      </c>
      <c r="K654" t="s">
        <v>3034</v>
      </c>
      <c r="L654" s="2" t="s">
        <v>3140</v>
      </c>
      <c r="M654" t="s">
        <v>3141</v>
      </c>
      <c r="N654" t="s">
        <v>3142</v>
      </c>
      <c r="O654">
        <v>30</v>
      </c>
      <c r="P654" s="2" t="s">
        <v>3072</v>
      </c>
      <c r="Q654" t="s">
        <v>3073</v>
      </c>
      <c r="R654" s="2" t="s">
        <v>3074</v>
      </c>
      <c r="S654" s="2" t="s">
        <v>3038</v>
      </c>
      <c r="T654">
        <v>49500</v>
      </c>
      <c r="U654">
        <v>1</v>
      </c>
      <c r="V654">
        <v>0</v>
      </c>
      <c r="W654" t="s">
        <v>3141</v>
      </c>
      <c r="X654" t="s">
        <v>3143</v>
      </c>
      <c r="Y654" s="3">
        <v>45936.560452627302</v>
      </c>
      <c r="Z654" t="s">
        <v>5415</v>
      </c>
      <c r="AA654" t="s">
        <v>3039</v>
      </c>
      <c r="AB654" s="21">
        <v>9106030519</v>
      </c>
      <c r="AC654" s="19" t="str">
        <f>VLOOKUP($B654,Data!$A:$AK,34,0)</f>
        <v>9106030519-00158666</v>
      </c>
      <c r="AD654" s="19">
        <v>158666</v>
      </c>
      <c r="AE654" s="19" t="str">
        <f t="shared" si="20"/>
        <v>00158666</v>
      </c>
      <c r="AF654" s="19" t="str">
        <f>VLOOKUP(AC654,Data!$B:$AK,4,0)</f>
        <v>06/10/2025</v>
      </c>
      <c r="AG654" s="19" t="str">
        <f>VLOOKUP(AC654,Data!B:N,13,0)</f>
        <v>0104918404</v>
      </c>
      <c r="AH654" s="19" t="str">
        <f>IF(AG654="0104918404","WIN"&amp;L654,VLOOKUP(AG654,'mã win'!E:J,6,0))</f>
        <v>WIN3420</v>
      </c>
      <c r="AI654" s="19" t="str">
        <f>VLOOKUP(AG654,'mã win'!E:F,2,0)</f>
        <v>N</v>
      </c>
      <c r="AJ654" s="19" t="str">
        <f>VLOOKUP(Q654,'mã sp'!A:B,2,0)</f>
        <v>GL250</v>
      </c>
      <c r="AK654" t="str">
        <f>VLOOKUP(AC654,Data!B:G,6,0)</f>
        <v>K25TTM</v>
      </c>
      <c r="AL654" t="str">
        <f t="shared" si="21"/>
        <v>3420 WM+ HCM 45 Đường TL 27</v>
      </c>
    </row>
    <row r="655" spans="1:38" x14ac:dyDescent="0.25">
      <c r="A655">
        <v>16867</v>
      </c>
      <c r="B655" s="2">
        <v>9106030522</v>
      </c>
      <c r="C655" s="3">
        <v>45936</v>
      </c>
      <c r="D655" s="3">
        <v>45936</v>
      </c>
      <c r="E655" s="4">
        <v>45936.5645665509</v>
      </c>
      <c r="F655" s="2" t="s">
        <v>5416</v>
      </c>
      <c r="G655" s="3"/>
      <c r="H655" t="s">
        <v>3031</v>
      </c>
      <c r="I655" s="2" t="s">
        <v>3032</v>
      </c>
      <c r="J655" t="s">
        <v>3033</v>
      </c>
      <c r="K655" t="s">
        <v>3034</v>
      </c>
      <c r="L655" s="2" t="s">
        <v>5417</v>
      </c>
      <c r="M655" t="s">
        <v>5418</v>
      </c>
      <c r="N655" t="s">
        <v>5419</v>
      </c>
      <c r="O655">
        <v>10</v>
      </c>
      <c r="P655" s="2" t="s">
        <v>3054</v>
      </c>
      <c r="Q655" t="s">
        <v>3055</v>
      </c>
      <c r="R655" s="2" t="s">
        <v>3056</v>
      </c>
      <c r="S655" s="2" t="s">
        <v>3038</v>
      </c>
      <c r="T655">
        <v>46000</v>
      </c>
      <c r="U655">
        <v>2</v>
      </c>
      <c r="V655">
        <v>0</v>
      </c>
      <c r="W655" t="s">
        <v>5418</v>
      </c>
      <c r="Y655" s="3">
        <v>45936.564564814798</v>
      </c>
      <c r="AA655" t="s">
        <v>3039</v>
      </c>
      <c r="AB655" s="21">
        <v>9106030522</v>
      </c>
      <c r="AC655" s="19" t="str">
        <f>VLOOKUP($B655,Data!$A:$AK,34,0)</f>
        <v>9106030522-00017988</v>
      </c>
      <c r="AD655" s="19">
        <v>17988</v>
      </c>
      <c r="AE655" s="19" t="str">
        <f t="shared" si="20"/>
        <v>00017988</v>
      </c>
      <c r="AF655" s="19" t="str">
        <f>VLOOKUP(AC655,Data!$B:$AK,4,0)</f>
        <v>06/10/2025</v>
      </c>
      <c r="AG655" s="19" t="str">
        <f>VLOOKUP(AC655,Data!B:N,13,0)</f>
        <v>0104918404-003</v>
      </c>
      <c r="AH655" s="19" t="str">
        <f>IF(AG655="0104918404","WIN"&amp;L655,VLOOKUP(AG655,'mã win'!E:J,6,0))</f>
        <v>WIN-PTO-00-003</v>
      </c>
      <c r="AI655" s="19" t="str">
        <f>VLOOKUP(AG655,'mã win'!E:F,2,0)</f>
        <v>B</v>
      </c>
      <c r="AJ655" s="19" t="str">
        <f>VLOOKUP(Q655,'mã sp'!A:B,2,0)</f>
        <v>MNH250</v>
      </c>
      <c r="AK655" t="str">
        <f>VLOOKUP(AC655,Data!B:G,6,0)</f>
        <v>K25TTM</v>
      </c>
      <c r="AL655" t="str">
        <f t="shared" si="21"/>
        <v>2AKU WM+ PTO Khu 4, Đoan Hạ</v>
      </c>
    </row>
    <row r="656" spans="1:38" x14ac:dyDescent="0.25">
      <c r="A656">
        <v>16868</v>
      </c>
      <c r="B656" s="2">
        <v>9106030578</v>
      </c>
      <c r="C656" s="3">
        <v>45936</v>
      </c>
      <c r="D656" s="3">
        <v>45941</v>
      </c>
      <c r="E656" s="4">
        <v>45936.5682731134</v>
      </c>
      <c r="F656" s="2" t="s">
        <v>5420</v>
      </c>
      <c r="G656" s="3"/>
      <c r="H656" t="s">
        <v>3031</v>
      </c>
      <c r="I656" s="2" t="s">
        <v>3032</v>
      </c>
      <c r="J656" t="s">
        <v>3033</v>
      </c>
      <c r="K656" t="s">
        <v>3034</v>
      </c>
      <c r="L656" s="2" t="s">
        <v>3140</v>
      </c>
      <c r="M656" t="s">
        <v>3141</v>
      </c>
      <c r="N656" t="s">
        <v>3142</v>
      </c>
      <c r="O656">
        <v>10</v>
      </c>
      <c r="P656" s="2" t="s">
        <v>3050</v>
      </c>
      <c r="Q656" t="s">
        <v>3051</v>
      </c>
      <c r="R656" s="2" t="s">
        <v>3052</v>
      </c>
      <c r="S656" s="2" t="s">
        <v>3038</v>
      </c>
      <c r="T656">
        <v>45588</v>
      </c>
      <c r="U656">
        <v>1</v>
      </c>
      <c r="V656">
        <v>0</v>
      </c>
      <c r="W656" t="s">
        <v>3141</v>
      </c>
      <c r="X656" t="s">
        <v>3143</v>
      </c>
      <c r="Y656" s="3">
        <v>45936.568270370401</v>
      </c>
      <c r="Z656" t="s">
        <v>5421</v>
      </c>
      <c r="AA656" t="s">
        <v>3039</v>
      </c>
      <c r="AB656" s="21">
        <v>9106030578</v>
      </c>
      <c r="AC656" s="19" t="str">
        <f>VLOOKUP($B656,Data!$A:$AK,34,0)</f>
        <v>9106030578-00158670</v>
      </c>
      <c r="AD656" s="19">
        <v>158670</v>
      </c>
      <c r="AE656" s="19" t="str">
        <f t="shared" si="20"/>
        <v>00158670</v>
      </c>
      <c r="AF656" s="19" t="str">
        <f>VLOOKUP(AC656,Data!$B:$AK,4,0)</f>
        <v>06/10/2025</v>
      </c>
      <c r="AG656" s="19" t="str">
        <f>VLOOKUP(AC656,Data!B:N,13,0)</f>
        <v>0104918404</v>
      </c>
      <c r="AH656" s="19" t="str">
        <f>IF(AG656="0104918404","WIN"&amp;L656,VLOOKUP(AG656,'mã win'!E:J,6,0))</f>
        <v>WIN3420</v>
      </c>
      <c r="AI656" s="19" t="str">
        <f>VLOOKUP(AG656,'mã win'!E:F,2,0)</f>
        <v>N</v>
      </c>
      <c r="AJ656" s="19" t="str">
        <f>VLOOKUP(Q656,'mã sp'!A:B,2,0)</f>
        <v>TH200</v>
      </c>
      <c r="AK656" t="str">
        <f>VLOOKUP(AC656,Data!B:G,6,0)</f>
        <v>K25TTM</v>
      </c>
      <c r="AL656" t="str">
        <f t="shared" si="21"/>
        <v>3420 WM+ HCM 45 Đường TL 27</v>
      </c>
    </row>
    <row r="657" spans="1:38" x14ac:dyDescent="0.25">
      <c r="A657">
        <v>16869</v>
      </c>
      <c r="B657" s="2">
        <v>9106030564</v>
      </c>
      <c r="C657" s="3">
        <v>45936</v>
      </c>
      <c r="D657" s="3">
        <v>45941</v>
      </c>
      <c r="E657" s="4">
        <v>45936.571008414401</v>
      </c>
      <c r="F657" s="2" t="s">
        <v>5422</v>
      </c>
      <c r="G657" s="3"/>
      <c r="H657" t="s">
        <v>3031</v>
      </c>
      <c r="I657" s="2" t="s">
        <v>3032</v>
      </c>
      <c r="J657" t="s">
        <v>3033</v>
      </c>
      <c r="K657" t="s">
        <v>3034</v>
      </c>
      <c r="L657" s="2" t="s">
        <v>3451</v>
      </c>
      <c r="M657" t="s">
        <v>3452</v>
      </c>
      <c r="N657" t="s">
        <v>3453</v>
      </c>
      <c r="O657">
        <v>10</v>
      </c>
      <c r="P657" s="2" t="s">
        <v>3035</v>
      </c>
      <c r="Q657" t="s">
        <v>4834</v>
      </c>
      <c r="R657" s="2" t="s">
        <v>3037</v>
      </c>
      <c r="S657" s="2" t="s">
        <v>3038</v>
      </c>
      <c r="T657">
        <v>111058</v>
      </c>
      <c r="U657">
        <v>1</v>
      </c>
      <c r="V657">
        <v>0</v>
      </c>
      <c r="W657" t="s">
        <v>3452</v>
      </c>
      <c r="Y657" s="3">
        <v>45936.5710056713</v>
      </c>
      <c r="AA657" t="s">
        <v>3039</v>
      </c>
      <c r="AB657" s="21">
        <v>9106030564</v>
      </c>
      <c r="AC657" s="19" t="str">
        <f>VLOOKUP($B657,Data!$A:$AK,34,0)</f>
        <v>9106030564-00014818</v>
      </c>
      <c r="AD657" s="19">
        <v>14818</v>
      </c>
      <c r="AE657" s="19" t="str">
        <f t="shared" si="20"/>
        <v>00014818</v>
      </c>
      <c r="AF657" s="19" t="str">
        <f>VLOOKUP(AC657,Data!$B:$AK,4,0)</f>
        <v>06/10/2025</v>
      </c>
      <c r="AG657" s="19" t="str">
        <f>VLOOKUP(AC657,Data!B:N,13,0)</f>
        <v>0104918404-006</v>
      </c>
      <c r="AH657" s="19" t="str">
        <f>IF(AG657="0104918404","WIN"&amp;L657,VLOOKUP(AG657,'mã win'!E:J,6,0))</f>
        <v>WIN-HDG-00-006</v>
      </c>
      <c r="AI657" s="19" t="str">
        <f>VLOOKUP(AG657,'mã win'!E:F,2,0)</f>
        <v>B</v>
      </c>
      <c r="AJ657" s="19" t="str">
        <f>VLOOKUP(Q657,'mã sp'!A:B,2,0)</f>
        <v>GM500</v>
      </c>
      <c r="AK657" t="str">
        <f>VLOOKUP(AC657,Data!B:G,6,0)</f>
        <v>K25TTM</v>
      </c>
      <c r="AL657" t="str">
        <f t="shared" si="21"/>
        <v>5903 WM+ HDG 394 TT Phủ, Bình Giang</v>
      </c>
    </row>
    <row r="658" spans="1:38" x14ac:dyDescent="0.25">
      <c r="A658">
        <v>16870</v>
      </c>
      <c r="B658" s="2">
        <v>9106030642</v>
      </c>
      <c r="C658" s="3">
        <v>45936</v>
      </c>
      <c r="D658" s="3">
        <v>45936</v>
      </c>
      <c r="E658" s="4">
        <v>45936.572605208297</v>
      </c>
      <c r="F658" s="2" t="s">
        <v>5423</v>
      </c>
      <c r="G658" s="3"/>
      <c r="H658" t="s">
        <v>3031</v>
      </c>
      <c r="I658" s="2" t="s">
        <v>3032</v>
      </c>
      <c r="J658" t="s">
        <v>3033</v>
      </c>
      <c r="K658" t="s">
        <v>3034</v>
      </c>
      <c r="L658" s="2" t="s">
        <v>5424</v>
      </c>
      <c r="M658" t="s">
        <v>5425</v>
      </c>
      <c r="N658" t="s">
        <v>5426</v>
      </c>
      <c r="O658">
        <v>10</v>
      </c>
      <c r="P658" s="2" t="s">
        <v>3035</v>
      </c>
      <c r="Q658" t="s">
        <v>4834</v>
      </c>
      <c r="R658" s="2" t="s">
        <v>3037</v>
      </c>
      <c r="S658" s="2" t="s">
        <v>3038</v>
      </c>
      <c r="T658">
        <v>111058</v>
      </c>
      <c r="U658">
        <v>5</v>
      </c>
      <c r="V658">
        <v>0</v>
      </c>
      <c r="W658" t="s">
        <v>5427</v>
      </c>
      <c r="X658" t="s">
        <v>5428</v>
      </c>
      <c r="Y658" s="3">
        <v>45936.572602395798</v>
      </c>
      <c r="AA658" t="s">
        <v>3039</v>
      </c>
      <c r="AB658" s="21">
        <v>9106030642</v>
      </c>
      <c r="AC658" s="19" t="str">
        <f>VLOOKUP($B658,Data!$A:$AK,34,0)</f>
        <v>9106030642-00158680</v>
      </c>
      <c r="AD658" s="19">
        <v>158680</v>
      </c>
      <c r="AE658" s="19" t="str">
        <f t="shared" si="20"/>
        <v>00158680</v>
      </c>
      <c r="AF658" s="19" t="str">
        <f>VLOOKUP(AC658,Data!$B:$AK,4,0)</f>
        <v>06/10/2025</v>
      </c>
      <c r="AG658" s="19" t="str">
        <f>VLOOKUP(AC658,Data!B:N,13,0)</f>
        <v>0104918404</v>
      </c>
      <c r="AH658" s="19" t="str">
        <f>IF(AG658="0104918404","WIN"&amp;L658,VLOOKUP(AG658,'mã win'!E:J,6,0))</f>
        <v>WIN3534</v>
      </c>
      <c r="AI658" s="19" t="str">
        <f>VLOOKUP(AG658,'mã win'!E:F,2,0)</f>
        <v>N</v>
      </c>
      <c r="AJ658" s="19" t="str">
        <f>VLOOKUP(Q658,'mã sp'!A:B,2,0)</f>
        <v>GM500</v>
      </c>
      <c r="AK658" t="str">
        <f>VLOOKUP(AC658,Data!B:G,6,0)</f>
        <v>K25TTM</v>
      </c>
      <c r="AL658" t="str">
        <f t="shared" si="21"/>
        <v>3534 WIN HCM 860/80/22 Xô Viết Nghệ Tĩnh</v>
      </c>
    </row>
    <row r="659" spans="1:38" x14ac:dyDescent="0.25">
      <c r="A659">
        <v>16871</v>
      </c>
      <c r="B659" s="2">
        <v>9106030642</v>
      </c>
      <c r="C659" s="3">
        <v>45936</v>
      </c>
      <c r="D659" s="3">
        <v>45936</v>
      </c>
      <c r="E659" s="4">
        <v>45936.572605208297</v>
      </c>
      <c r="F659" s="2" t="s">
        <v>5423</v>
      </c>
      <c r="G659" s="3"/>
      <c r="H659" t="s">
        <v>3031</v>
      </c>
      <c r="I659" s="2" t="s">
        <v>3032</v>
      </c>
      <c r="J659" t="s">
        <v>3033</v>
      </c>
      <c r="K659" t="s">
        <v>3034</v>
      </c>
      <c r="L659" s="2" t="s">
        <v>5424</v>
      </c>
      <c r="M659" t="s">
        <v>5425</v>
      </c>
      <c r="N659" t="s">
        <v>5426</v>
      </c>
      <c r="O659">
        <v>20</v>
      </c>
      <c r="P659" s="2" t="s">
        <v>3050</v>
      </c>
      <c r="Q659" t="s">
        <v>3051</v>
      </c>
      <c r="R659" s="2" t="s">
        <v>3052</v>
      </c>
      <c r="S659" s="2" t="s">
        <v>3038</v>
      </c>
      <c r="T659">
        <v>45588</v>
      </c>
      <c r="U659">
        <v>1</v>
      </c>
      <c r="V659">
        <v>0</v>
      </c>
      <c r="W659" t="s">
        <v>5427</v>
      </c>
      <c r="X659" t="s">
        <v>5428</v>
      </c>
      <c r="Y659" s="3">
        <v>45936.572602395798</v>
      </c>
      <c r="AA659" t="s">
        <v>3039</v>
      </c>
      <c r="AB659" s="21">
        <v>9106030642</v>
      </c>
      <c r="AC659" s="19" t="str">
        <f>VLOOKUP($B659,Data!$A:$AK,34,0)</f>
        <v>9106030642-00158680</v>
      </c>
      <c r="AD659" s="19">
        <v>158680</v>
      </c>
      <c r="AE659" s="19" t="str">
        <f t="shared" si="20"/>
        <v>00158680</v>
      </c>
      <c r="AF659" s="19" t="str">
        <f>VLOOKUP(AC659,Data!$B:$AK,4,0)</f>
        <v>06/10/2025</v>
      </c>
      <c r="AG659" s="19" t="str">
        <f>VLOOKUP(AC659,Data!B:N,13,0)</f>
        <v>0104918404</v>
      </c>
      <c r="AH659" s="19" t="str">
        <f>IF(AG659="0104918404","WIN"&amp;L659,VLOOKUP(AG659,'mã win'!E:J,6,0))</f>
        <v>WIN3534</v>
      </c>
      <c r="AI659" s="19" t="str">
        <f>VLOOKUP(AG659,'mã win'!E:F,2,0)</f>
        <v>N</v>
      </c>
      <c r="AJ659" s="19" t="str">
        <f>VLOOKUP(Q659,'mã sp'!A:B,2,0)</f>
        <v>TH200</v>
      </c>
      <c r="AK659" t="str">
        <f>VLOOKUP(AC659,Data!B:G,6,0)</f>
        <v>K25TTM</v>
      </c>
      <c r="AL659" t="str">
        <f t="shared" si="21"/>
        <v>3534 WIN HCM 860/80/22 Xô Viết Nghệ Tĩnh</v>
      </c>
    </row>
    <row r="660" spans="1:38" x14ac:dyDescent="0.25">
      <c r="A660">
        <v>16872</v>
      </c>
      <c r="B660" s="2">
        <v>9106030642</v>
      </c>
      <c r="C660" s="3">
        <v>45936</v>
      </c>
      <c r="D660" s="3">
        <v>45936</v>
      </c>
      <c r="E660" s="4">
        <v>45936.572605208297</v>
      </c>
      <c r="F660" s="2" t="s">
        <v>5423</v>
      </c>
      <c r="G660" s="3"/>
      <c r="H660" t="s">
        <v>3031</v>
      </c>
      <c r="I660" s="2" t="s">
        <v>3032</v>
      </c>
      <c r="J660" t="s">
        <v>3033</v>
      </c>
      <c r="K660" t="s">
        <v>3034</v>
      </c>
      <c r="L660" s="2" t="s">
        <v>5424</v>
      </c>
      <c r="M660" t="s">
        <v>5425</v>
      </c>
      <c r="N660" t="s">
        <v>5426</v>
      </c>
      <c r="O660">
        <v>30</v>
      </c>
      <c r="P660" s="2" t="s">
        <v>3080</v>
      </c>
      <c r="Q660" t="s">
        <v>3081</v>
      </c>
      <c r="R660" s="2" t="s">
        <v>3082</v>
      </c>
      <c r="S660" s="2" t="s">
        <v>3038</v>
      </c>
      <c r="T660">
        <v>70950</v>
      </c>
      <c r="U660">
        <v>4</v>
      </c>
      <c r="V660">
        <v>0</v>
      </c>
      <c r="W660" t="s">
        <v>5427</v>
      </c>
      <c r="X660" t="s">
        <v>5428</v>
      </c>
      <c r="Y660" s="3">
        <v>45936.572602395798</v>
      </c>
      <c r="AA660" t="s">
        <v>3039</v>
      </c>
      <c r="AB660" s="21">
        <v>9106030642</v>
      </c>
      <c r="AC660" s="19" t="str">
        <f>VLOOKUP($B660,Data!$A:$AK,34,0)</f>
        <v>9106030642-00158680</v>
      </c>
      <c r="AD660" s="19">
        <v>158680</v>
      </c>
      <c r="AE660" s="19" t="str">
        <f t="shared" si="20"/>
        <v>00158680</v>
      </c>
      <c r="AF660" s="19" t="str">
        <f>VLOOKUP(AC660,Data!$B:$AK,4,0)</f>
        <v>06/10/2025</v>
      </c>
      <c r="AG660" s="19" t="str">
        <f>VLOOKUP(AC660,Data!B:N,13,0)</f>
        <v>0104918404</v>
      </c>
      <c r="AH660" s="19" t="str">
        <f>IF(AG660="0104918404","WIN"&amp;L660,VLOOKUP(AG660,'mã win'!E:J,6,0))</f>
        <v>WIN3534</v>
      </c>
      <c r="AI660" s="19" t="str">
        <f>VLOOKUP(AG660,'mã win'!E:F,2,0)</f>
        <v>N</v>
      </c>
      <c r="AJ660" s="19" t="str">
        <f>VLOOKUP(Q660,'mã sp'!A:B,2,0)</f>
        <v>CN300</v>
      </c>
      <c r="AK660" t="str">
        <f>VLOOKUP(AC660,Data!B:G,6,0)</f>
        <v>K25TTM</v>
      </c>
      <c r="AL660" t="str">
        <f t="shared" si="21"/>
        <v>3534 WIN HCM 860/80/22 Xô Viết Nghệ Tĩnh</v>
      </c>
    </row>
    <row r="661" spans="1:38" x14ac:dyDescent="0.25">
      <c r="A661">
        <v>16873</v>
      </c>
      <c r="B661" s="2">
        <v>9106030642</v>
      </c>
      <c r="C661" s="3">
        <v>45936</v>
      </c>
      <c r="D661" s="3">
        <v>45936</v>
      </c>
      <c r="E661" s="4">
        <v>45936.572605208297</v>
      </c>
      <c r="F661" s="2" t="s">
        <v>5423</v>
      </c>
      <c r="G661" s="3"/>
      <c r="H661" t="s">
        <v>3031</v>
      </c>
      <c r="I661" s="2" t="s">
        <v>3032</v>
      </c>
      <c r="J661" t="s">
        <v>3033</v>
      </c>
      <c r="K661" t="s">
        <v>3034</v>
      </c>
      <c r="L661" s="2" t="s">
        <v>5424</v>
      </c>
      <c r="M661" t="s">
        <v>5425</v>
      </c>
      <c r="N661" t="s">
        <v>5426</v>
      </c>
      <c r="O661">
        <v>40</v>
      </c>
      <c r="P661" s="2" t="s">
        <v>3047</v>
      </c>
      <c r="Q661" t="s">
        <v>3048</v>
      </c>
      <c r="R661" s="2" t="s">
        <v>3049</v>
      </c>
      <c r="S661" s="2" t="s">
        <v>3038</v>
      </c>
      <c r="T661">
        <v>60885</v>
      </c>
      <c r="U661">
        <v>3</v>
      </c>
      <c r="V661">
        <v>0</v>
      </c>
      <c r="W661" t="s">
        <v>5427</v>
      </c>
      <c r="X661" t="s">
        <v>5428</v>
      </c>
      <c r="Y661" s="3">
        <v>45936.572602395798</v>
      </c>
      <c r="AA661" t="s">
        <v>3039</v>
      </c>
      <c r="AB661" s="21">
        <v>9106030642</v>
      </c>
      <c r="AC661" s="19" t="str">
        <f>VLOOKUP($B661,Data!$A:$AK,34,0)</f>
        <v>9106030642-00158680</v>
      </c>
      <c r="AD661" s="19">
        <v>158680</v>
      </c>
      <c r="AE661" s="19" t="str">
        <f t="shared" si="20"/>
        <v>00158680</v>
      </c>
      <c r="AF661" s="19" t="str">
        <f>VLOOKUP(AC661,Data!$B:$AK,4,0)</f>
        <v>06/10/2025</v>
      </c>
      <c r="AG661" s="19" t="str">
        <f>VLOOKUP(AC661,Data!B:N,13,0)</f>
        <v>0104918404</v>
      </c>
      <c r="AH661" s="19" t="str">
        <f>IF(AG661="0104918404","WIN"&amp;L661,VLOOKUP(AG661,'mã win'!E:J,6,0))</f>
        <v>WIN3534</v>
      </c>
      <c r="AI661" s="19" t="str">
        <f>VLOOKUP(AG661,'mã win'!E:F,2,0)</f>
        <v>N</v>
      </c>
      <c r="AJ661" s="19" t="str">
        <f>VLOOKUP(Q661,'mã sp'!A:B,2,0)</f>
        <v>CC300</v>
      </c>
      <c r="AK661" t="str">
        <f>VLOOKUP(AC661,Data!B:G,6,0)</f>
        <v>K25TTM</v>
      </c>
      <c r="AL661" t="str">
        <f t="shared" si="21"/>
        <v>3534 WIN HCM 860/80/22 Xô Viết Nghệ Tĩnh</v>
      </c>
    </row>
    <row r="662" spans="1:38" x14ac:dyDescent="0.25">
      <c r="A662">
        <v>16874</v>
      </c>
      <c r="B662" s="2">
        <v>9106030591</v>
      </c>
      <c r="C662" s="3">
        <v>45936</v>
      </c>
      <c r="D662" s="3">
        <v>45941</v>
      </c>
      <c r="E662" s="4">
        <v>45936.573446296301</v>
      </c>
      <c r="F662" s="2" t="s">
        <v>5429</v>
      </c>
      <c r="G662" s="3"/>
      <c r="H662" t="s">
        <v>3031</v>
      </c>
      <c r="I662" s="2" t="s">
        <v>3032</v>
      </c>
      <c r="J662" t="s">
        <v>3033</v>
      </c>
      <c r="K662" t="s">
        <v>3034</v>
      </c>
      <c r="L662" s="2" t="s">
        <v>3097</v>
      </c>
      <c r="M662" t="s">
        <v>3098</v>
      </c>
      <c r="N662" t="s">
        <v>3099</v>
      </c>
      <c r="O662">
        <v>10</v>
      </c>
      <c r="P662" s="2" t="s">
        <v>3035</v>
      </c>
      <c r="Q662" t="s">
        <v>4834</v>
      </c>
      <c r="R662" s="2" t="s">
        <v>3037</v>
      </c>
      <c r="S662" s="2" t="s">
        <v>3038</v>
      </c>
      <c r="T662">
        <v>111058</v>
      </c>
      <c r="U662">
        <v>1</v>
      </c>
      <c r="V662">
        <v>0</v>
      </c>
      <c r="W662" t="s">
        <v>3098</v>
      </c>
      <c r="X662" t="s">
        <v>3100</v>
      </c>
      <c r="Y662" s="3">
        <v>45936.573443553199</v>
      </c>
      <c r="AA662" t="s">
        <v>3039</v>
      </c>
      <c r="AB662" s="21">
        <v>9106030591</v>
      </c>
      <c r="AC662" s="19" t="str">
        <f>VLOOKUP($B662,Data!$A:$AK,34,0)</f>
        <v>9106030591-00009641</v>
      </c>
      <c r="AD662" s="19">
        <v>9641</v>
      </c>
      <c r="AE662" s="19" t="str">
        <f t="shared" si="20"/>
        <v>00009641</v>
      </c>
      <c r="AF662" s="19" t="str">
        <f>VLOOKUP(AC662,Data!$B:$AK,4,0)</f>
        <v>06/10/2025</v>
      </c>
      <c r="AG662" s="19" t="str">
        <f>VLOOKUP(AC662,Data!B:N,13,0)</f>
        <v>0104918404-065</v>
      </c>
      <c r="AH662" s="19" t="str">
        <f>IF(AG662="0104918404","WIN"&amp;L662,VLOOKUP(AG662,'mã win'!E:J,6,0))</f>
        <v>WIN-065</v>
      </c>
      <c r="AI662" s="19" t="str">
        <f>VLOOKUP(AG662,'mã win'!E:F,2,0)</f>
        <v>B</v>
      </c>
      <c r="AJ662" s="19" t="str">
        <f>VLOOKUP(Q662,'mã sp'!A:B,2,0)</f>
        <v>GM500</v>
      </c>
      <c r="AK662" t="str">
        <f>VLOOKUP(AC662,Data!B:G,6,0)</f>
        <v>K25TTM</v>
      </c>
      <c r="AL662" t="str">
        <f t="shared" si="21"/>
        <v>4877 WM+ BGG 97 Đào Sư Tích</v>
      </c>
    </row>
    <row r="663" spans="1:38" x14ac:dyDescent="0.25">
      <c r="A663">
        <v>16875</v>
      </c>
      <c r="B663" s="2">
        <v>9106030678</v>
      </c>
      <c r="C663" s="3">
        <v>45936</v>
      </c>
      <c r="D663" s="3">
        <v>45936</v>
      </c>
      <c r="E663" s="4">
        <v>45936.574635914403</v>
      </c>
      <c r="F663" s="2" t="s">
        <v>5430</v>
      </c>
      <c r="G663" s="3"/>
      <c r="H663" t="s">
        <v>3031</v>
      </c>
      <c r="I663" s="2" t="s">
        <v>3032</v>
      </c>
      <c r="J663" t="s">
        <v>3033</v>
      </c>
      <c r="K663" t="s">
        <v>3034</v>
      </c>
      <c r="L663" s="2" t="s">
        <v>3726</v>
      </c>
      <c r="M663" t="s">
        <v>3727</v>
      </c>
      <c r="N663" t="s">
        <v>3728</v>
      </c>
      <c r="O663">
        <v>10</v>
      </c>
      <c r="P663" s="2" t="s">
        <v>3083</v>
      </c>
      <c r="Q663" t="s">
        <v>3084</v>
      </c>
      <c r="R663" s="2" t="s">
        <v>3085</v>
      </c>
      <c r="S663" s="2" t="s">
        <v>3038</v>
      </c>
      <c r="T663">
        <v>111606</v>
      </c>
      <c r="U663">
        <v>4</v>
      </c>
      <c r="V663">
        <v>0</v>
      </c>
      <c r="W663" t="s">
        <v>3729</v>
      </c>
      <c r="X663" t="s">
        <v>3730</v>
      </c>
      <c r="Y663" s="3">
        <v>45936.574633101904</v>
      </c>
      <c r="AA663" t="s">
        <v>3039</v>
      </c>
      <c r="AB663" s="21">
        <v>9106030678</v>
      </c>
      <c r="AC663" s="19" t="str">
        <f>VLOOKUP($B663,Data!$A:$AK,34,0)</f>
        <v>9106030678-00158686</v>
      </c>
      <c r="AD663" s="19">
        <v>158686</v>
      </c>
      <c r="AE663" s="19" t="str">
        <f t="shared" si="20"/>
        <v>00158686</v>
      </c>
      <c r="AF663" s="19" t="str">
        <f>VLOOKUP(AC663,Data!$B:$AK,4,0)</f>
        <v>06/10/2025</v>
      </c>
      <c r="AG663" s="19" t="str">
        <f>VLOOKUP(AC663,Data!B:N,13,0)</f>
        <v>0104918404</v>
      </c>
      <c r="AH663" s="19" t="str">
        <f>IF(AG663="0104918404","WIN"&amp;L663,VLOOKUP(AG663,'mã win'!E:J,6,0))</f>
        <v>WIN2503</v>
      </c>
      <c r="AI663" s="19" t="str">
        <f>VLOOKUP(AG663,'mã win'!E:F,2,0)</f>
        <v>N</v>
      </c>
      <c r="AJ663" s="19" t="str">
        <f>VLOOKUP(Q663,'mã sp'!A:B,2,0)</f>
        <v>GXD500</v>
      </c>
      <c r="AK663" t="str">
        <f>VLOOKUP(AC663,Data!B:G,6,0)</f>
        <v>K25TTM</v>
      </c>
      <c r="AL663" t="str">
        <f t="shared" si="21"/>
        <v>2503 WIN HCM Khu Phố Cảnh Viên</v>
      </c>
    </row>
    <row r="664" spans="1:38" x14ac:dyDescent="0.25">
      <c r="A664">
        <v>16876</v>
      </c>
      <c r="B664" s="2">
        <v>9106030678</v>
      </c>
      <c r="C664" s="3">
        <v>45936</v>
      </c>
      <c r="D664" s="3">
        <v>45936</v>
      </c>
      <c r="E664" s="4">
        <v>45936.574635914403</v>
      </c>
      <c r="F664" s="2" t="s">
        <v>5430</v>
      </c>
      <c r="G664" s="3"/>
      <c r="H664" t="s">
        <v>3031</v>
      </c>
      <c r="I664" s="2" t="s">
        <v>3032</v>
      </c>
      <c r="J664" t="s">
        <v>3033</v>
      </c>
      <c r="K664" t="s">
        <v>3034</v>
      </c>
      <c r="L664" s="2" t="s">
        <v>3726</v>
      </c>
      <c r="M664" t="s">
        <v>3727</v>
      </c>
      <c r="N664" t="s">
        <v>3728</v>
      </c>
      <c r="O664">
        <v>20</v>
      </c>
      <c r="P664" s="2" t="s">
        <v>3035</v>
      </c>
      <c r="Q664" t="s">
        <v>4834</v>
      </c>
      <c r="R664" s="2" t="s">
        <v>3037</v>
      </c>
      <c r="S664" s="2" t="s">
        <v>3038</v>
      </c>
      <c r="T664">
        <v>111058</v>
      </c>
      <c r="U664">
        <v>1</v>
      </c>
      <c r="V664">
        <v>0</v>
      </c>
      <c r="W664" t="s">
        <v>3729</v>
      </c>
      <c r="X664" t="s">
        <v>3730</v>
      </c>
      <c r="Y664" s="3">
        <v>45936.574633101904</v>
      </c>
      <c r="AA664" t="s">
        <v>3039</v>
      </c>
      <c r="AB664" s="21">
        <v>9106030678</v>
      </c>
      <c r="AC664" s="19" t="str">
        <f>VLOOKUP($B664,Data!$A:$AK,34,0)</f>
        <v>9106030678-00158686</v>
      </c>
      <c r="AD664" s="19">
        <v>158686</v>
      </c>
      <c r="AE664" s="19" t="str">
        <f t="shared" si="20"/>
        <v>00158686</v>
      </c>
      <c r="AF664" s="19" t="str">
        <f>VLOOKUP(AC664,Data!$B:$AK,4,0)</f>
        <v>06/10/2025</v>
      </c>
      <c r="AG664" s="19" t="str">
        <f>VLOOKUP(AC664,Data!B:N,13,0)</f>
        <v>0104918404</v>
      </c>
      <c r="AH664" s="19" t="str">
        <f>IF(AG664="0104918404","WIN"&amp;L664,VLOOKUP(AG664,'mã win'!E:J,6,0))</f>
        <v>WIN2503</v>
      </c>
      <c r="AI664" s="19" t="str">
        <f>VLOOKUP(AG664,'mã win'!E:F,2,0)</f>
        <v>N</v>
      </c>
      <c r="AJ664" s="19" t="str">
        <f>VLOOKUP(Q664,'mã sp'!A:B,2,0)</f>
        <v>GM500</v>
      </c>
      <c r="AK664" t="str">
        <f>VLOOKUP(AC664,Data!B:G,6,0)</f>
        <v>K25TTM</v>
      </c>
      <c r="AL664" t="str">
        <f t="shared" si="21"/>
        <v>2503 WIN HCM Khu Phố Cảnh Viên</v>
      </c>
    </row>
    <row r="665" spans="1:38" x14ac:dyDescent="0.25">
      <c r="A665">
        <v>16877</v>
      </c>
      <c r="B665" s="2">
        <v>9106030678</v>
      </c>
      <c r="C665" s="3">
        <v>45936</v>
      </c>
      <c r="D665" s="3">
        <v>45936</v>
      </c>
      <c r="E665" s="4">
        <v>45936.574635914403</v>
      </c>
      <c r="F665" s="2" t="s">
        <v>5430</v>
      </c>
      <c r="G665" s="3"/>
      <c r="H665" t="s">
        <v>3031</v>
      </c>
      <c r="I665" s="2" t="s">
        <v>3032</v>
      </c>
      <c r="J665" t="s">
        <v>3033</v>
      </c>
      <c r="K665" t="s">
        <v>3034</v>
      </c>
      <c r="L665" s="2" t="s">
        <v>3726</v>
      </c>
      <c r="M665" t="s">
        <v>3727</v>
      </c>
      <c r="N665" t="s">
        <v>3728</v>
      </c>
      <c r="O665">
        <v>30</v>
      </c>
      <c r="P665" s="2" t="s">
        <v>3047</v>
      </c>
      <c r="Q665" t="s">
        <v>3048</v>
      </c>
      <c r="R665" s="2" t="s">
        <v>3049</v>
      </c>
      <c r="S665" s="2" t="s">
        <v>3038</v>
      </c>
      <c r="T665">
        <v>60885</v>
      </c>
      <c r="U665">
        <v>1</v>
      </c>
      <c r="V665">
        <v>0</v>
      </c>
      <c r="W665" t="s">
        <v>3729</v>
      </c>
      <c r="X665" t="s">
        <v>3730</v>
      </c>
      <c r="Y665" s="3">
        <v>45936.574633101904</v>
      </c>
      <c r="AA665" t="s">
        <v>3039</v>
      </c>
      <c r="AB665" s="21">
        <v>9106030678</v>
      </c>
      <c r="AC665" s="19" t="str">
        <f>VLOOKUP($B665,Data!$A:$AK,34,0)</f>
        <v>9106030678-00158686</v>
      </c>
      <c r="AD665" s="19">
        <v>158686</v>
      </c>
      <c r="AE665" s="19" t="str">
        <f t="shared" si="20"/>
        <v>00158686</v>
      </c>
      <c r="AF665" s="19" t="str">
        <f>VLOOKUP(AC665,Data!$B:$AK,4,0)</f>
        <v>06/10/2025</v>
      </c>
      <c r="AG665" s="19" t="str">
        <f>VLOOKUP(AC665,Data!B:N,13,0)</f>
        <v>0104918404</v>
      </c>
      <c r="AH665" s="19" t="str">
        <f>IF(AG665="0104918404","WIN"&amp;L665,VLOOKUP(AG665,'mã win'!E:J,6,0))</f>
        <v>WIN2503</v>
      </c>
      <c r="AI665" s="19" t="str">
        <f>VLOOKUP(AG665,'mã win'!E:F,2,0)</f>
        <v>N</v>
      </c>
      <c r="AJ665" s="19" t="str">
        <f>VLOOKUP(Q665,'mã sp'!A:B,2,0)</f>
        <v>CC300</v>
      </c>
      <c r="AK665" t="str">
        <f>VLOOKUP(AC665,Data!B:G,6,0)</f>
        <v>K25TTM</v>
      </c>
      <c r="AL665" t="str">
        <f t="shared" si="21"/>
        <v>2503 WIN HCM Khu Phố Cảnh Viên</v>
      </c>
    </row>
    <row r="666" spans="1:38" x14ac:dyDescent="0.25">
      <c r="A666">
        <v>16878</v>
      </c>
      <c r="B666" s="2">
        <v>9106030678</v>
      </c>
      <c r="C666" s="3">
        <v>45936</v>
      </c>
      <c r="D666" s="3">
        <v>45936</v>
      </c>
      <c r="E666" s="4">
        <v>45936.574635914403</v>
      </c>
      <c r="F666" s="2" t="s">
        <v>5430</v>
      </c>
      <c r="G666" s="3"/>
      <c r="H666" t="s">
        <v>3031</v>
      </c>
      <c r="I666" s="2" t="s">
        <v>3032</v>
      </c>
      <c r="J666" t="s">
        <v>3033</v>
      </c>
      <c r="K666" t="s">
        <v>3034</v>
      </c>
      <c r="L666" s="2" t="s">
        <v>3726</v>
      </c>
      <c r="M666" t="s">
        <v>3727</v>
      </c>
      <c r="N666" t="s">
        <v>3728</v>
      </c>
      <c r="O666">
        <v>40</v>
      </c>
      <c r="P666" s="2" t="s">
        <v>3080</v>
      </c>
      <c r="Q666" t="s">
        <v>3081</v>
      </c>
      <c r="R666" s="2" t="s">
        <v>3082</v>
      </c>
      <c r="S666" s="2" t="s">
        <v>3038</v>
      </c>
      <c r="T666">
        <v>70950</v>
      </c>
      <c r="U666">
        <v>2</v>
      </c>
      <c r="V666">
        <v>0</v>
      </c>
      <c r="W666" t="s">
        <v>3729</v>
      </c>
      <c r="X666" t="s">
        <v>3730</v>
      </c>
      <c r="Y666" s="3">
        <v>45936.574633101904</v>
      </c>
      <c r="AA666" t="s">
        <v>3039</v>
      </c>
      <c r="AB666" s="21">
        <v>9106030678</v>
      </c>
      <c r="AC666" s="19" t="str">
        <f>VLOOKUP($B666,Data!$A:$AK,34,0)</f>
        <v>9106030678-00158686</v>
      </c>
      <c r="AD666" s="19">
        <v>158686</v>
      </c>
      <c r="AE666" s="19" t="str">
        <f t="shared" si="20"/>
        <v>00158686</v>
      </c>
      <c r="AF666" s="19" t="str">
        <f>VLOOKUP(AC666,Data!$B:$AK,4,0)</f>
        <v>06/10/2025</v>
      </c>
      <c r="AG666" s="19" t="str">
        <f>VLOOKUP(AC666,Data!B:N,13,0)</f>
        <v>0104918404</v>
      </c>
      <c r="AH666" s="19" t="str">
        <f>IF(AG666="0104918404","WIN"&amp;L666,VLOOKUP(AG666,'mã win'!E:J,6,0))</f>
        <v>WIN2503</v>
      </c>
      <c r="AI666" s="19" t="str">
        <f>VLOOKUP(AG666,'mã win'!E:F,2,0)</f>
        <v>N</v>
      </c>
      <c r="AJ666" s="19" t="str">
        <f>VLOOKUP(Q666,'mã sp'!A:B,2,0)</f>
        <v>CN300</v>
      </c>
      <c r="AK666" t="str">
        <f>VLOOKUP(AC666,Data!B:G,6,0)</f>
        <v>K25TTM</v>
      </c>
      <c r="AL666" t="str">
        <f t="shared" si="21"/>
        <v>2503 WIN HCM Khu Phố Cảnh Viên</v>
      </c>
    </row>
    <row r="667" spans="1:38" x14ac:dyDescent="0.25">
      <c r="A667">
        <v>16879</v>
      </c>
      <c r="B667" s="2">
        <v>9106030684</v>
      </c>
      <c r="C667" s="3">
        <v>45936</v>
      </c>
      <c r="D667" s="3">
        <v>45941</v>
      </c>
      <c r="E667" s="4">
        <v>45936.575143981499</v>
      </c>
      <c r="F667" s="2" t="s">
        <v>5431</v>
      </c>
      <c r="G667" s="3"/>
      <c r="H667" t="s">
        <v>3031</v>
      </c>
      <c r="I667" s="2" t="s">
        <v>3032</v>
      </c>
      <c r="J667" t="s">
        <v>3033</v>
      </c>
      <c r="K667" t="s">
        <v>3034</v>
      </c>
      <c r="L667" s="2" t="s">
        <v>5432</v>
      </c>
      <c r="M667" t="s">
        <v>5433</v>
      </c>
      <c r="N667" t="s">
        <v>5434</v>
      </c>
      <c r="O667">
        <v>10</v>
      </c>
      <c r="P667" s="2" t="s">
        <v>3063</v>
      </c>
      <c r="Q667" t="s">
        <v>4891</v>
      </c>
      <c r="R667" s="2" t="s">
        <v>3065</v>
      </c>
      <c r="S667" s="2" t="s">
        <v>3038</v>
      </c>
      <c r="T667">
        <v>73431</v>
      </c>
      <c r="U667">
        <v>1</v>
      </c>
      <c r="V667">
        <v>0</v>
      </c>
      <c r="W667" t="s">
        <v>5433</v>
      </c>
      <c r="Y667" s="3">
        <v>45936.575141087997</v>
      </c>
      <c r="AA667" t="s">
        <v>3039</v>
      </c>
      <c r="AB667" s="21">
        <v>9106030684</v>
      </c>
      <c r="AC667" s="19" t="str">
        <f>VLOOKUP($B667,Data!$A:$AK,34,0)</f>
        <v>9106030684-00477727</v>
      </c>
      <c r="AD667" s="19">
        <v>477727</v>
      </c>
      <c r="AE667" s="19" t="str">
        <f t="shared" si="20"/>
        <v>00477727</v>
      </c>
      <c r="AF667" s="19" t="str">
        <f>VLOOKUP(AC667,Data!$B:$AK,4,0)</f>
        <v>06/10/2025</v>
      </c>
      <c r="AG667" s="19" t="str">
        <f>VLOOKUP(AC667,Data!B:N,13,0)</f>
        <v>0104918404-002</v>
      </c>
      <c r="AH667" s="19" t="str">
        <f>IF(AG667="0104918404","WIN"&amp;L667,VLOOKUP(AG667,'mã win'!E:J,6,0))</f>
        <v>WIN-HNI-00-002</v>
      </c>
      <c r="AI667" s="19" t="str">
        <f>VLOOKUP(AG667,'mã win'!E:F,2,0)</f>
        <v>B</v>
      </c>
      <c r="AJ667" s="19" t="str">
        <f>VLOOKUP(Q667,'mã sp'!A:B,2,0)</f>
        <v>CGM300</v>
      </c>
      <c r="AK667" t="str">
        <f>VLOOKUP(AC667,Data!B:G,6,0)</f>
        <v>K25TTM</v>
      </c>
      <c r="AL667" t="str">
        <f t="shared" si="21"/>
        <v>2BJ0 WM+ HNI Gia Lương, Đông Anh</v>
      </c>
    </row>
    <row r="668" spans="1:38" x14ac:dyDescent="0.25">
      <c r="A668">
        <v>16880</v>
      </c>
      <c r="B668" s="2">
        <v>9106030684</v>
      </c>
      <c r="C668" s="3">
        <v>45936</v>
      </c>
      <c r="D668" s="3">
        <v>45941</v>
      </c>
      <c r="E668" s="4">
        <v>45936.575143981499</v>
      </c>
      <c r="F668" s="2" t="s">
        <v>5431</v>
      </c>
      <c r="G668" s="3"/>
      <c r="H668" t="s">
        <v>3031</v>
      </c>
      <c r="I668" s="2" t="s">
        <v>3032</v>
      </c>
      <c r="J668" t="s">
        <v>3033</v>
      </c>
      <c r="K668" t="s">
        <v>3034</v>
      </c>
      <c r="L668" s="2" t="s">
        <v>5432</v>
      </c>
      <c r="M668" t="s">
        <v>5433</v>
      </c>
      <c r="N668" t="s">
        <v>5434</v>
      </c>
      <c r="O668">
        <v>20</v>
      </c>
      <c r="P668" s="2" t="s">
        <v>3035</v>
      </c>
      <c r="Q668" t="s">
        <v>4834</v>
      </c>
      <c r="R668" s="2" t="s">
        <v>3037</v>
      </c>
      <c r="S668" s="2" t="s">
        <v>3038</v>
      </c>
      <c r="T668">
        <v>111058</v>
      </c>
      <c r="U668">
        <v>2</v>
      </c>
      <c r="V668">
        <v>0</v>
      </c>
      <c r="W668" t="s">
        <v>5433</v>
      </c>
      <c r="Y668" s="3">
        <v>45936.575141087997</v>
      </c>
      <c r="AA668" t="s">
        <v>3039</v>
      </c>
      <c r="AB668" s="21">
        <v>9106030684</v>
      </c>
      <c r="AC668" s="19" t="str">
        <f>VLOOKUP($B668,Data!$A:$AK,34,0)</f>
        <v>9106030684-00477727</v>
      </c>
      <c r="AD668" s="19">
        <v>477727</v>
      </c>
      <c r="AE668" s="19" t="str">
        <f t="shared" si="20"/>
        <v>00477727</v>
      </c>
      <c r="AF668" s="19" t="str">
        <f>VLOOKUP(AC668,Data!$B:$AK,4,0)</f>
        <v>06/10/2025</v>
      </c>
      <c r="AG668" s="19" t="str">
        <f>VLOOKUP(AC668,Data!B:N,13,0)</f>
        <v>0104918404-002</v>
      </c>
      <c r="AH668" s="19" t="str">
        <f>IF(AG668="0104918404","WIN"&amp;L668,VLOOKUP(AG668,'mã win'!E:J,6,0))</f>
        <v>WIN-HNI-00-002</v>
      </c>
      <c r="AI668" s="19" t="str">
        <f>VLOOKUP(AG668,'mã win'!E:F,2,0)</f>
        <v>B</v>
      </c>
      <c r="AJ668" s="19" t="str">
        <f>VLOOKUP(Q668,'mã sp'!A:B,2,0)</f>
        <v>GM500</v>
      </c>
      <c r="AK668" t="str">
        <f>VLOOKUP(AC668,Data!B:G,6,0)</f>
        <v>K25TTM</v>
      </c>
      <c r="AL668" t="str">
        <f t="shared" si="21"/>
        <v>2BJ0 WM+ HNI Gia Lương, Đông Anh</v>
      </c>
    </row>
    <row r="669" spans="1:38" x14ac:dyDescent="0.25">
      <c r="A669">
        <v>16881</v>
      </c>
      <c r="B669" s="2">
        <v>9106030690</v>
      </c>
      <c r="C669" s="3">
        <v>45936</v>
      </c>
      <c r="D669" s="3">
        <v>45941</v>
      </c>
      <c r="E669" s="4">
        <v>45936.576631053198</v>
      </c>
      <c r="F669" s="2" t="s">
        <v>5435</v>
      </c>
      <c r="G669" s="3"/>
      <c r="H669" t="s">
        <v>3031</v>
      </c>
      <c r="I669" s="2" t="s">
        <v>3032</v>
      </c>
      <c r="J669" t="s">
        <v>3033</v>
      </c>
      <c r="K669" t="s">
        <v>3034</v>
      </c>
      <c r="L669" s="2" t="s">
        <v>4468</v>
      </c>
      <c r="M669" t="s">
        <v>4469</v>
      </c>
      <c r="N669" t="s">
        <v>4470</v>
      </c>
      <c r="O669">
        <v>10</v>
      </c>
      <c r="P669" s="2" t="s">
        <v>3035</v>
      </c>
      <c r="Q669" t="s">
        <v>4834</v>
      </c>
      <c r="R669" s="2" t="s">
        <v>3037</v>
      </c>
      <c r="S669" s="2" t="s">
        <v>3038</v>
      </c>
      <c r="T669">
        <v>111058</v>
      </c>
      <c r="U669">
        <v>2</v>
      </c>
      <c r="V669">
        <v>0</v>
      </c>
      <c r="W669" t="s">
        <v>4469</v>
      </c>
      <c r="Y669" s="3">
        <v>45936.576628900497</v>
      </c>
      <c r="AA669" t="s">
        <v>3039</v>
      </c>
      <c r="AB669" s="21">
        <v>9106030690</v>
      </c>
      <c r="AC669" s="19" t="str">
        <f>VLOOKUP($B669,Data!$A:$AK,34,0)</f>
        <v>9106030690-00477728</v>
      </c>
      <c r="AD669" s="19">
        <v>477728</v>
      </c>
      <c r="AE669" s="19" t="str">
        <f t="shared" si="20"/>
        <v>00477728</v>
      </c>
      <c r="AF669" s="19" t="str">
        <f>VLOOKUP(AC669,Data!$B:$AK,4,0)</f>
        <v>06/10/2025</v>
      </c>
      <c r="AG669" s="19" t="str">
        <f>VLOOKUP(AC669,Data!B:N,13,0)</f>
        <v>0104918404-002</v>
      </c>
      <c r="AH669" s="19" t="str">
        <f>IF(AG669="0104918404","WIN"&amp;L669,VLOOKUP(AG669,'mã win'!E:J,6,0))</f>
        <v>WIN-HNI-00-002</v>
      </c>
      <c r="AI669" s="19" t="str">
        <f>VLOOKUP(AG669,'mã win'!E:F,2,0)</f>
        <v>B</v>
      </c>
      <c r="AJ669" s="19" t="str">
        <f>VLOOKUP(Q669,'mã sp'!A:B,2,0)</f>
        <v>GM500</v>
      </c>
      <c r="AK669" t="str">
        <f>VLOOKUP(AC669,Data!B:G,6,0)</f>
        <v>K25TTM</v>
      </c>
      <c r="AL669" t="str">
        <f t="shared" si="21"/>
        <v>6074 WM+ HNI 41 Long Biên 1</v>
      </c>
    </row>
    <row r="670" spans="1:38" x14ac:dyDescent="0.25">
      <c r="A670">
        <v>16882</v>
      </c>
      <c r="B670" s="2">
        <v>9106030690</v>
      </c>
      <c r="C670" s="3">
        <v>45936</v>
      </c>
      <c r="D670" s="3">
        <v>45941</v>
      </c>
      <c r="E670" s="4">
        <v>45936.576631053198</v>
      </c>
      <c r="F670" s="2" t="s">
        <v>5435</v>
      </c>
      <c r="G670" s="3"/>
      <c r="H670" t="s">
        <v>3031</v>
      </c>
      <c r="I670" s="2" t="s">
        <v>3032</v>
      </c>
      <c r="J670" t="s">
        <v>3033</v>
      </c>
      <c r="K670" t="s">
        <v>3034</v>
      </c>
      <c r="L670" s="2" t="s">
        <v>4468</v>
      </c>
      <c r="M670" t="s">
        <v>4469</v>
      </c>
      <c r="N670" t="s">
        <v>4470</v>
      </c>
      <c r="O670">
        <v>20</v>
      </c>
      <c r="P670" s="2" t="s">
        <v>3080</v>
      </c>
      <c r="Q670" t="s">
        <v>3081</v>
      </c>
      <c r="R670" s="2" t="s">
        <v>3082</v>
      </c>
      <c r="S670" s="2" t="s">
        <v>3038</v>
      </c>
      <c r="T670">
        <v>70950</v>
      </c>
      <c r="U670">
        <v>3</v>
      </c>
      <c r="V670">
        <v>0</v>
      </c>
      <c r="W670" t="s">
        <v>4469</v>
      </c>
      <c r="Y670" s="3">
        <v>45936.576628900497</v>
      </c>
      <c r="AA670" t="s">
        <v>3039</v>
      </c>
      <c r="AB670" s="21">
        <v>9106030690</v>
      </c>
      <c r="AC670" s="19" t="str">
        <f>VLOOKUP($B670,Data!$A:$AK,34,0)</f>
        <v>9106030690-00477728</v>
      </c>
      <c r="AD670" s="19">
        <v>477728</v>
      </c>
      <c r="AE670" s="19" t="str">
        <f t="shared" si="20"/>
        <v>00477728</v>
      </c>
      <c r="AF670" s="19" t="str">
        <f>VLOOKUP(AC670,Data!$B:$AK,4,0)</f>
        <v>06/10/2025</v>
      </c>
      <c r="AG670" s="19" t="str">
        <f>VLOOKUP(AC670,Data!B:N,13,0)</f>
        <v>0104918404-002</v>
      </c>
      <c r="AH670" s="19" t="str">
        <f>IF(AG670="0104918404","WIN"&amp;L670,VLOOKUP(AG670,'mã win'!E:J,6,0))</f>
        <v>WIN-HNI-00-002</v>
      </c>
      <c r="AI670" s="19" t="str">
        <f>VLOOKUP(AG670,'mã win'!E:F,2,0)</f>
        <v>B</v>
      </c>
      <c r="AJ670" s="19" t="str">
        <f>VLOOKUP(Q670,'mã sp'!A:B,2,0)</f>
        <v>CN300</v>
      </c>
      <c r="AK670" t="str">
        <f>VLOOKUP(AC670,Data!B:G,6,0)</f>
        <v>K25TTM</v>
      </c>
      <c r="AL670" t="str">
        <f t="shared" si="21"/>
        <v>6074 WM+ HNI 41 Long Biên 1</v>
      </c>
    </row>
    <row r="671" spans="1:38" x14ac:dyDescent="0.25">
      <c r="A671">
        <v>16883</v>
      </c>
      <c r="B671" s="2">
        <v>9106030690</v>
      </c>
      <c r="C671" s="3">
        <v>45936</v>
      </c>
      <c r="D671" s="3">
        <v>45941</v>
      </c>
      <c r="E671" s="4">
        <v>45936.576631053198</v>
      </c>
      <c r="F671" s="2" t="s">
        <v>5435</v>
      </c>
      <c r="G671" s="3"/>
      <c r="H671" t="s">
        <v>3031</v>
      </c>
      <c r="I671" s="2" t="s">
        <v>3032</v>
      </c>
      <c r="J671" t="s">
        <v>3033</v>
      </c>
      <c r="K671" t="s">
        <v>3034</v>
      </c>
      <c r="L671" s="2" t="s">
        <v>4468</v>
      </c>
      <c r="M671" t="s">
        <v>4469</v>
      </c>
      <c r="N671" t="s">
        <v>4470</v>
      </c>
      <c r="O671">
        <v>30</v>
      </c>
      <c r="P671" s="2" t="s">
        <v>3043</v>
      </c>
      <c r="Q671" t="s">
        <v>3044</v>
      </c>
      <c r="R671" s="2" t="s">
        <v>3045</v>
      </c>
      <c r="S671" s="2" t="s">
        <v>3038</v>
      </c>
      <c r="T671">
        <v>41150</v>
      </c>
      <c r="U671">
        <v>4</v>
      </c>
      <c r="V671">
        <v>0</v>
      </c>
      <c r="W671" t="s">
        <v>4469</v>
      </c>
      <c r="Y671" s="3">
        <v>45936.576628900497</v>
      </c>
      <c r="AA671" t="s">
        <v>3039</v>
      </c>
      <c r="AB671" s="21">
        <v>9106030690</v>
      </c>
      <c r="AC671" s="19" t="str">
        <f>VLOOKUP($B671,Data!$A:$AK,34,0)</f>
        <v>9106030690-00477728</v>
      </c>
      <c r="AD671" s="19">
        <v>477728</v>
      </c>
      <c r="AE671" s="19" t="str">
        <f t="shared" si="20"/>
        <v>00477728</v>
      </c>
      <c r="AF671" s="19" t="str">
        <f>VLOOKUP(AC671,Data!$B:$AK,4,0)</f>
        <v>06/10/2025</v>
      </c>
      <c r="AG671" s="19" t="str">
        <f>VLOOKUP(AC671,Data!B:N,13,0)</f>
        <v>0104918404-002</v>
      </c>
      <c r="AH671" s="19" t="str">
        <f>IF(AG671="0104918404","WIN"&amp;L671,VLOOKUP(AG671,'mã win'!E:J,6,0))</f>
        <v>WIN-HNI-00-002</v>
      </c>
      <c r="AI671" s="19" t="str">
        <f>VLOOKUP(AG671,'mã win'!E:F,2,0)</f>
        <v>B</v>
      </c>
      <c r="AJ671" s="19" t="str">
        <f>VLOOKUP(Q671,'mã sp'!A:B,2,0)</f>
        <v>GTLX250G</v>
      </c>
      <c r="AK671" t="str">
        <f>VLOOKUP(AC671,Data!B:G,6,0)</f>
        <v>K25TTM</v>
      </c>
      <c r="AL671" t="str">
        <f t="shared" si="21"/>
        <v>6074 WM+ HNI 41 Long Biên 1</v>
      </c>
    </row>
    <row r="672" spans="1:38" x14ac:dyDescent="0.25">
      <c r="A672">
        <v>16884</v>
      </c>
      <c r="B672" s="2">
        <v>9106030690</v>
      </c>
      <c r="C672" s="3">
        <v>45936</v>
      </c>
      <c r="D672" s="3">
        <v>45941</v>
      </c>
      <c r="E672" s="4">
        <v>45936.576631053198</v>
      </c>
      <c r="F672" s="2" t="s">
        <v>5435</v>
      </c>
      <c r="G672" s="3"/>
      <c r="H672" t="s">
        <v>3031</v>
      </c>
      <c r="I672" s="2" t="s">
        <v>3032</v>
      </c>
      <c r="J672" t="s">
        <v>3033</v>
      </c>
      <c r="K672" t="s">
        <v>3034</v>
      </c>
      <c r="L672" s="2" t="s">
        <v>4468</v>
      </c>
      <c r="M672" t="s">
        <v>4469</v>
      </c>
      <c r="N672" t="s">
        <v>4470</v>
      </c>
      <c r="O672">
        <v>40</v>
      </c>
      <c r="P672" s="2" t="s">
        <v>3050</v>
      </c>
      <c r="Q672" t="s">
        <v>3051</v>
      </c>
      <c r="R672" s="2" t="s">
        <v>3052</v>
      </c>
      <c r="S672" s="2" t="s">
        <v>3038</v>
      </c>
      <c r="T672">
        <v>45588</v>
      </c>
      <c r="U672">
        <v>2</v>
      </c>
      <c r="V672">
        <v>0</v>
      </c>
      <c r="W672" t="s">
        <v>4469</v>
      </c>
      <c r="Y672" s="3">
        <v>45936.576628900497</v>
      </c>
      <c r="AA672" t="s">
        <v>3039</v>
      </c>
      <c r="AB672" s="21">
        <v>9106030690</v>
      </c>
      <c r="AC672" s="19" t="str">
        <f>VLOOKUP($B672,Data!$A:$AK,34,0)</f>
        <v>9106030690-00477728</v>
      </c>
      <c r="AD672" s="19">
        <v>477728</v>
      </c>
      <c r="AE672" s="19" t="str">
        <f t="shared" si="20"/>
        <v>00477728</v>
      </c>
      <c r="AF672" s="19" t="str">
        <f>VLOOKUP(AC672,Data!$B:$AK,4,0)</f>
        <v>06/10/2025</v>
      </c>
      <c r="AG672" s="19" t="str">
        <f>VLOOKUP(AC672,Data!B:N,13,0)</f>
        <v>0104918404-002</v>
      </c>
      <c r="AH672" s="19" t="str">
        <f>IF(AG672="0104918404","WIN"&amp;L672,VLOOKUP(AG672,'mã win'!E:J,6,0))</f>
        <v>WIN-HNI-00-002</v>
      </c>
      <c r="AI672" s="19" t="str">
        <f>VLOOKUP(AG672,'mã win'!E:F,2,0)</f>
        <v>B</v>
      </c>
      <c r="AJ672" s="19" t="str">
        <f>VLOOKUP(Q672,'mã sp'!A:B,2,0)</f>
        <v>TH200</v>
      </c>
      <c r="AK672" t="str">
        <f>VLOOKUP(AC672,Data!B:G,6,0)</f>
        <v>K25TTM</v>
      </c>
      <c r="AL672" t="str">
        <f t="shared" si="21"/>
        <v>6074 WM+ HNI 41 Long Biên 1</v>
      </c>
    </row>
    <row r="673" spans="1:38" x14ac:dyDescent="0.25">
      <c r="A673">
        <v>16885</v>
      </c>
      <c r="B673" s="2">
        <v>9106030690</v>
      </c>
      <c r="C673" s="3">
        <v>45936</v>
      </c>
      <c r="D673" s="3">
        <v>45941</v>
      </c>
      <c r="E673" s="4">
        <v>45936.576631053198</v>
      </c>
      <c r="F673" s="2" t="s">
        <v>5435</v>
      </c>
      <c r="G673" s="3"/>
      <c r="H673" t="s">
        <v>3031</v>
      </c>
      <c r="I673" s="2" t="s">
        <v>3032</v>
      </c>
      <c r="J673" t="s">
        <v>3033</v>
      </c>
      <c r="K673" t="s">
        <v>3034</v>
      </c>
      <c r="L673" s="2" t="s">
        <v>4468</v>
      </c>
      <c r="M673" t="s">
        <v>4469</v>
      </c>
      <c r="N673" t="s">
        <v>4470</v>
      </c>
      <c r="O673">
        <v>50</v>
      </c>
      <c r="P673" s="2" t="s">
        <v>3047</v>
      </c>
      <c r="Q673" t="s">
        <v>3048</v>
      </c>
      <c r="R673" s="2" t="s">
        <v>3049</v>
      </c>
      <c r="S673" s="2" t="s">
        <v>3038</v>
      </c>
      <c r="T673">
        <v>60885</v>
      </c>
      <c r="U673">
        <v>1</v>
      </c>
      <c r="V673">
        <v>0</v>
      </c>
      <c r="W673" t="s">
        <v>4469</v>
      </c>
      <c r="Y673" s="3">
        <v>45936.576628900497</v>
      </c>
      <c r="AA673" t="s">
        <v>3039</v>
      </c>
      <c r="AB673" s="21">
        <v>9106030690</v>
      </c>
      <c r="AC673" s="19" t="str">
        <f>VLOOKUP($B673,Data!$A:$AK,34,0)</f>
        <v>9106030690-00477728</v>
      </c>
      <c r="AD673" s="19">
        <v>477728</v>
      </c>
      <c r="AE673" s="19" t="str">
        <f t="shared" si="20"/>
        <v>00477728</v>
      </c>
      <c r="AF673" s="19" t="str">
        <f>VLOOKUP(AC673,Data!$B:$AK,4,0)</f>
        <v>06/10/2025</v>
      </c>
      <c r="AG673" s="19" t="str">
        <f>VLOOKUP(AC673,Data!B:N,13,0)</f>
        <v>0104918404-002</v>
      </c>
      <c r="AH673" s="19" t="str">
        <f>IF(AG673="0104918404","WIN"&amp;L673,VLOOKUP(AG673,'mã win'!E:J,6,0))</f>
        <v>WIN-HNI-00-002</v>
      </c>
      <c r="AI673" s="19" t="str">
        <f>VLOOKUP(AG673,'mã win'!E:F,2,0)</f>
        <v>B</v>
      </c>
      <c r="AJ673" s="19" t="str">
        <f>VLOOKUP(Q673,'mã sp'!A:B,2,0)</f>
        <v>CC300</v>
      </c>
      <c r="AK673" t="str">
        <f>VLOOKUP(AC673,Data!B:G,6,0)</f>
        <v>K25TTM</v>
      </c>
      <c r="AL673" t="str">
        <f t="shared" si="21"/>
        <v>6074 WM+ HNI 41 Long Biên 1</v>
      </c>
    </row>
    <row r="674" spans="1:38" x14ac:dyDescent="0.25">
      <c r="A674">
        <v>16886</v>
      </c>
      <c r="B674" s="2">
        <v>9106030691</v>
      </c>
      <c r="C674" s="3">
        <v>45936</v>
      </c>
      <c r="D674" s="3">
        <v>45944</v>
      </c>
      <c r="E674" s="4">
        <v>45936.576961192099</v>
      </c>
      <c r="F674" s="2" t="s">
        <v>5436</v>
      </c>
      <c r="G674" s="3"/>
      <c r="H674" t="s">
        <v>3031</v>
      </c>
      <c r="I674" s="2" t="s">
        <v>3032</v>
      </c>
      <c r="J674" t="s">
        <v>3033</v>
      </c>
      <c r="K674" t="s">
        <v>3034</v>
      </c>
      <c r="L674" s="2" t="s">
        <v>4407</v>
      </c>
      <c r="M674" t="s">
        <v>4408</v>
      </c>
      <c r="N674" t="s">
        <v>4409</v>
      </c>
      <c r="O674">
        <v>10</v>
      </c>
      <c r="P674" s="2" t="s">
        <v>3035</v>
      </c>
      <c r="Q674" t="s">
        <v>4834</v>
      </c>
      <c r="R674" s="2" t="s">
        <v>3037</v>
      </c>
      <c r="S674" s="2" t="s">
        <v>3038</v>
      </c>
      <c r="T674">
        <v>111058</v>
      </c>
      <c r="U674">
        <v>4</v>
      </c>
      <c r="V674">
        <v>0</v>
      </c>
      <c r="W674" t="s">
        <v>4408</v>
      </c>
      <c r="X674" t="s">
        <v>4093</v>
      </c>
      <c r="Y674" s="3">
        <v>45936.576959108803</v>
      </c>
      <c r="AA674" t="s">
        <v>3039</v>
      </c>
      <c r="AB674" s="21">
        <v>9106030691</v>
      </c>
      <c r="AC674" s="19" t="str">
        <f>VLOOKUP($B674,Data!$A:$AK,34,0)</f>
        <v>9106030691-00158688</v>
      </c>
      <c r="AD674" s="19">
        <v>158688</v>
      </c>
      <c r="AE674" s="19" t="str">
        <f t="shared" si="20"/>
        <v>00158688</v>
      </c>
      <c r="AF674" s="19" t="str">
        <f>VLOOKUP(AC674,Data!$B:$AK,4,0)</f>
        <v>06/10/2025</v>
      </c>
      <c r="AG674" s="19" t="str">
        <f>VLOOKUP(AC674,Data!B:N,13,0)</f>
        <v>0104918404</v>
      </c>
      <c r="AH674" s="19" t="str">
        <f>IF(AG674="0104918404","WIN"&amp;L674,VLOOKUP(AG674,'mã win'!E:J,6,0))</f>
        <v>WIN4420</v>
      </c>
      <c r="AI674" s="19" t="str">
        <f>VLOOKUP(AG674,'mã win'!E:F,2,0)</f>
        <v>N</v>
      </c>
      <c r="AJ674" s="19" t="str">
        <f>VLOOKUP(Q674,'mã sp'!A:B,2,0)</f>
        <v>GM500</v>
      </c>
      <c r="AK674" t="str">
        <f>VLOOKUP(AC674,Data!B:G,6,0)</f>
        <v>K25TTM</v>
      </c>
      <c r="AL674" t="str">
        <f t="shared" si="21"/>
        <v>4420 WM+ HCM 42/1 TL 16</v>
      </c>
    </row>
    <row r="675" spans="1:38" x14ac:dyDescent="0.25">
      <c r="A675">
        <v>16887</v>
      </c>
      <c r="B675" s="2">
        <v>9106030691</v>
      </c>
      <c r="C675" s="3">
        <v>45936</v>
      </c>
      <c r="D675" s="3">
        <v>45944</v>
      </c>
      <c r="E675" s="4">
        <v>45936.576961192099</v>
      </c>
      <c r="F675" s="2" t="s">
        <v>5436</v>
      </c>
      <c r="G675" s="3"/>
      <c r="H675" t="s">
        <v>3031</v>
      </c>
      <c r="I675" s="2" t="s">
        <v>3032</v>
      </c>
      <c r="J675" t="s">
        <v>3033</v>
      </c>
      <c r="K675" t="s">
        <v>3034</v>
      </c>
      <c r="L675" s="2" t="s">
        <v>4407</v>
      </c>
      <c r="M675" t="s">
        <v>4408</v>
      </c>
      <c r="N675" t="s">
        <v>4409</v>
      </c>
      <c r="O675">
        <v>20</v>
      </c>
      <c r="P675" s="2" t="s">
        <v>3043</v>
      </c>
      <c r="Q675" t="s">
        <v>3044</v>
      </c>
      <c r="R675" s="2" t="s">
        <v>3045</v>
      </c>
      <c r="S675" s="2" t="s">
        <v>3038</v>
      </c>
      <c r="T675">
        <v>41150</v>
      </c>
      <c r="U675">
        <v>1</v>
      </c>
      <c r="V675">
        <v>0</v>
      </c>
      <c r="W675" t="s">
        <v>4408</v>
      </c>
      <c r="X675" t="s">
        <v>4093</v>
      </c>
      <c r="Y675" s="3">
        <v>45936.576959108803</v>
      </c>
      <c r="AA675" t="s">
        <v>3039</v>
      </c>
      <c r="AB675" s="21">
        <v>9106030691</v>
      </c>
      <c r="AC675" s="19" t="str">
        <f>VLOOKUP($B675,Data!$A:$AK,34,0)</f>
        <v>9106030691-00158688</v>
      </c>
      <c r="AD675" s="19">
        <v>158688</v>
      </c>
      <c r="AE675" s="19" t="str">
        <f t="shared" si="20"/>
        <v>00158688</v>
      </c>
      <c r="AF675" s="19" t="str">
        <f>VLOOKUP(AC675,Data!$B:$AK,4,0)</f>
        <v>06/10/2025</v>
      </c>
      <c r="AG675" s="19" t="str">
        <f>VLOOKUP(AC675,Data!B:N,13,0)</f>
        <v>0104918404</v>
      </c>
      <c r="AH675" s="19" t="str">
        <f>IF(AG675="0104918404","WIN"&amp;L675,VLOOKUP(AG675,'mã win'!E:J,6,0))</f>
        <v>WIN4420</v>
      </c>
      <c r="AI675" s="19" t="str">
        <f>VLOOKUP(AG675,'mã win'!E:F,2,0)</f>
        <v>N</v>
      </c>
      <c r="AJ675" s="19" t="str">
        <f>VLOOKUP(Q675,'mã sp'!A:B,2,0)</f>
        <v>GTLX250G</v>
      </c>
      <c r="AK675" t="str">
        <f>VLOOKUP(AC675,Data!B:G,6,0)</f>
        <v>K25TTM</v>
      </c>
      <c r="AL675" t="str">
        <f t="shared" si="21"/>
        <v>4420 WM+ HCM 42/1 TL 16</v>
      </c>
    </row>
    <row r="676" spans="1:38" x14ac:dyDescent="0.25">
      <c r="A676">
        <v>16888</v>
      </c>
      <c r="B676" s="2">
        <v>9106030691</v>
      </c>
      <c r="C676" s="3">
        <v>45936</v>
      </c>
      <c r="D676" s="3">
        <v>45944</v>
      </c>
      <c r="E676" s="4">
        <v>45936.576961192099</v>
      </c>
      <c r="F676" s="2" t="s">
        <v>5436</v>
      </c>
      <c r="G676" s="3"/>
      <c r="H676" t="s">
        <v>3031</v>
      </c>
      <c r="I676" s="2" t="s">
        <v>3032</v>
      </c>
      <c r="J676" t="s">
        <v>3033</v>
      </c>
      <c r="K676" t="s">
        <v>3034</v>
      </c>
      <c r="L676" s="2" t="s">
        <v>4407</v>
      </c>
      <c r="M676" t="s">
        <v>4408</v>
      </c>
      <c r="N676" t="s">
        <v>4409</v>
      </c>
      <c r="O676">
        <v>30</v>
      </c>
      <c r="P676" s="2" t="s">
        <v>3072</v>
      </c>
      <c r="Q676" t="s">
        <v>3073</v>
      </c>
      <c r="R676" s="2" t="s">
        <v>3074</v>
      </c>
      <c r="S676" s="2" t="s">
        <v>3038</v>
      </c>
      <c r="T676">
        <v>49500</v>
      </c>
      <c r="U676">
        <v>2</v>
      </c>
      <c r="V676">
        <v>0</v>
      </c>
      <c r="W676" t="s">
        <v>4408</v>
      </c>
      <c r="X676" t="s">
        <v>4093</v>
      </c>
      <c r="Y676" s="3">
        <v>45936.576959108803</v>
      </c>
      <c r="AA676" t="s">
        <v>3039</v>
      </c>
      <c r="AB676" s="21">
        <v>9106030691</v>
      </c>
      <c r="AC676" s="19" t="str">
        <f>VLOOKUP($B676,Data!$A:$AK,34,0)</f>
        <v>9106030691-00158688</v>
      </c>
      <c r="AD676" s="19">
        <v>158688</v>
      </c>
      <c r="AE676" s="19" t="str">
        <f t="shared" si="20"/>
        <v>00158688</v>
      </c>
      <c r="AF676" s="19" t="str">
        <f>VLOOKUP(AC676,Data!$B:$AK,4,0)</f>
        <v>06/10/2025</v>
      </c>
      <c r="AG676" s="19" t="str">
        <f>VLOOKUP(AC676,Data!B:N,13,0)</f>
        <v>0104918404</v>
      </c>
      <c r="AH676" s="19" t="str">
        <f>IF(AG676="0104918404","WIN"&amp;L676,VLOOKUP(AG676,'mã win'!E:J,6,0))</f>
        <v>WIN4420</v>
      </c>
      <c r="AI676" s="19" t="str">
        <f>VLOOKUP(AG676,'mã win'!E:F,2,0)</f>
        <v>N</v>
      </c>
      <c r="AJ676" s="19" t="str">
        <f>VLOOKUP(Q676,'mã sp'!A:B,2,0)</f>
        <v>GL250</v>
      </c>
      <c r="AK676" t="str">
        <f>VLOOKUP(AC676,Data!B:G,6,0)</f>
        <v>K25TTM</v>
      </c>
      <c r="AL676" t="str">
        <f t="shared" si="21"/>
        <v>4420 WM+ HCM 42/1 TL 16</v>
      </c>
    </row>
    <row r="677" spans="1:38" x14ac:dyDescent="0.25">
      <c r="A677">
        <v>16889</v>
      </c>
      <c r="B677" s="2">
        <v>9106030691</v>
      </c>
      <c r="C677" s="3">
        <v>45936</v>
      </c>
      <c r="D677" s="3">
        <v>45944</v>
      </c>
      <c r="E677" s="4">
        <v>45936.576961192099</v>
      </c>
      <c r="F677" s="2" t="s">
        <v>5436</v>
      </c>
      <c r="G677" s="3"/>
      <c r="H677" t="s">
        <v>3031</v>
      </c>
      <c r="I677" s="2" t="s">
        <v>3032</v>
      </c>
      <c r="J677" t="s">
        <v>3033</v>
      </c>
      <c r="K677" t="s">
        <v>3034</v>
      </c>
      <c r="L677" s="2" t="s">
        <v>4407</v>
      </c>
      <c r="M677" t="s">
        <v>4408</v>
      </c>
      <c r="N677" t="s">
        <v>4409</v>
      </c>
      <c r="O677">
        <v>40</v>
      </c>
      <c r="P677" s="2" t="s">
        <v>3047</v>
      </c>
      <c r="Q677" t="s">
        <v>3048</v>
      </c>
      <c r="R677" s="2" t="s">
        <v>3049</v>
      </c>
      <c r="S677" s="2" t="s">
        <v>3038</v>
      </c>
      <c r="T677">
        <v>60885</v>
      </c>
      <c r="U677">
        <v>1</v>
      </c>
      <c r="V677">
        <v>0</v>
      </c>
      <c r="W677" t="s">
        <v>4408</v>
      </c>
      <c r="X677" t="s">
        <v>4093</v>
      </c>
      <c r="Y677" s="3">
        <v>45936.576959108803</v>
      </c>
      <c r="AA677" t="s">
        <v>3039</v>
      </c>
      <c r="AB677" s="21">
        <v>9106030691</v>
      </c>
      <c r="AC677" s="19" t="str">
        <f>VLOOKUP($B677,Data!$A:$AK,34,0)</f>
        <v>9106030691-00158688</v>
      </c>
      <c r="AD677" s="19">
        <v>158688</v>
      </c>
      <c r="AE677" s="19" t="str">
        <f t="shared" si="20"/>
        <v>00158688</v>
      </c>
      <c r="AF677" s="19" t="str">
        <f>VLOOKUP(AC677,Data!$B:$AK,4,0)</f>
        <v>06/10/2025</v>
      </c>
      <c r="AG677" s="19" t="str">
        <f>VLOOKUP(AC677,Data!B:N,13,0)</f>
        <v>0104918404</v>
      </c>
      <c r="AH677" s="19" t="str">
        <f>IF(AG677="0104918404","WIN"&amp;L677,VLOOKUP(AG677,'mã win'!E:J,6,0))</f>
        <v>WIN4420</v>
      </c>
      <c r="AI677" s="19" t="str">
        <f>VLOOKUP(AG677,'mã win'!E:F,2,0)</f>
        <v>N</v>
      </c>
      <c r="AJ677" s="19" t="str">
        <f>VLOOKUP(Q677,'mã sp'!A:B,2,0)</f>
        <v>CC300</v>
      </c>
      <c r="AK677" t="str">
        <f>VLOOKUP(AC677,Data!B:G,6,0)</f>
        <v>K25TTM</v>
      </c>
      <c r="AL677" t="str">
        <f t="shared" si="21"/>
        <v>4420 WM+ HCM 42/1 TL 16</v>
      </c>
    </row>
    <row r="678" spans="1:38" x14ac:dyDescent="0.25">
      <c r="A678">
        <v>16890</v>
      </c>
      <c r="B678" s="2">
        <v>9106030809</v>
      </c>
      <c r="C678" s="3">
        <v>45936</v>
      </c>
      <c r="D678" s="3">
        <v>45941</v>
      </c>
      <c r="E678" s="4">
        <v>45936.587311192103</v>
      </c>
      <c r="F678" s="2" t="s">
        <v>5437</v>
      </c>
      <c r="G678" s="3"/>
      <c r="H678" t="s">
        <v>3031</v>
      </c>
      <c r="I678" s="2" t="s">
        <v>3032</v>
      </c>
      <c r="J678" t="s">
        <v>3033</v>
      </c>
      <c r="K678" t="s">
        <v>3034</v>
      </c>
      <c r="L678" s="2" t="s">
        <v>4796</v>
      </c>
      <c r="M678" t="s">
        <v>4797</v>
      </c>
      <c r="N678" t="s">
        <v>4798</v>
      </c>
      <c r="O678">
        <v>10</v>
      </c>
      <c r="P678" s="2" t="s">
        <v>3035</v>
      </c>
      <c r="Q678" t="s">
        <v>4834</v>
      </c>
      <c r="R678" s="2" t="s">
        <v>3037</v>
      </c>
      <c r="S678" s="2" t="s">
        <v>3038</v>
      </c>
      <c r="T678">
        <v>111058</v>
      </c>
      <c r="U678">
        <v>1</v>
      </c>
      <c r="V678">
        <v>0</v>
      </c>
      <c r="W678" t="s">
        <v>4797</v>
      </c>
      <c r="Y678" s="3">
        <v>45936.587308796297</v>
      </c>
      <c r="AA678" t="s">
        <v>3039</v>
      </c>
      <c r="AB678" s="21">
        <v>9106030809</v>
      </c>
      <c r="AC678" s="19" t="str">
        <f>VLOOKUP($B678,Data!$A:$AK,34,0)</f>
        <v>9106030809-00009642</v>
      </c>
      <c r="AD678" s="19">
        <v>9642</v>
      </c>
      <c r="AE678" s="19" t="str">
        <f t="shared" si="20"/>
        <v>00009642</v>
      </c>
      <c r="AF678" s="19" t="str">
        <f>VLOOKUP(AC678,Data!$B:$AK,4,0)</f>
        <v>06/10/2025</v>
      </c>
      <c r="AG678" s="19" t="str">
        <f>VLOOKUP(AC678,Data!B:N,13,0)</f>
        <v>0104918404-065</v>
      </c>
      <c r="AH678" s="19" t="str">
        <f>IF(AG678="0104918404","WIN"&amp;L678,VLOOKUP(AG678,'mã win'!E:J,6,0))</f>
        <v>WIN-065</v>
      </c>
      <c r="AI678" s="19" t="str">
        <f>VLOOKUP(AG678,'mã win'!E:F,2,0)</f>
        <v>B</v>
      </c>
      <c r="AJ678" s="19" t="str">
        <f>VLOOKUP(Q678,'mã sp'!A:B,2,0)</f>
        <v>GM500</v>
      </c>
      <c r="AK678" t="str">
        <f>VLOOKUP(AC678,Data!B:G,6,0)</f>
        <v>K25TTM</v>
      </c>
      <c r="AL678" t="str">
        <f t="shared" si="21"/>
        <v>5670 WM+ BGG 08 Lý Thường Kiệt</v>
      </c>
    </row>
    <row r="679" spans="1:38" x14ac:dyDescent="0.25">
      <c r="A679">
        <v>16891</v>
      </c>
      <c r="B679" s="2">
        <v>9106030827</v>
      </c>
      <c r="C679" s="3">
        <v>45936</v>
      </c>
      <c r="D679" s="3">
        <v>45936</v>
      </c>
      <c r="E679" s="4">
        <v>45936.590113044003</v>
      </c>
      <c r="F679" s="2" t="s">
        <v>5438</v>
      </c>
      <c r="G679" s="3"/>
      <c r="H679" t="s">
        <v>3031</v>
      </c>
      <c r="I679" s="2" t="s">
        <v>3032</v>
      </c>
      <c r="J679" t="s">
        <v>3033</v>
      </c>
      <c r="K679" t="s">
        <v>3034</v>
      </c>
      <c r="L679" s="2" t="s">
        <v>3111</v>
      </c>
      <c r="M679" t="s">
        <v>3112</v>
      </c>
      <c r="N679" t="s">
        <v>3113</v>
      </c>
      <c r="O679">
        <v>10</v>
      </c>
      <c r="P679" s="2" t="s">
        <v>3083</v>
      </c>
      <c r="Q679" t="s">
        <v>3084</v>
      </c>
      <c r="R679" s="2" t="s">
        <v>3085</v>
      </c>
      <c r="S679" s="2" t="s">
        <v>3038</v>
      </c>
      <c r="T679">
        <v>111606</v>
      </c>
      <c r="U679">
        <v>2</v>
      </c>
      <c r="V679">
        <v>0</v>
      </c>
      <c r="W679" t="s">
        <v>3112</v>
      </c>
      <c r="Y679" s="3">
        <v>45936.590110069403</v>
      </c>
      <c r="AA679" t="s">
        <v>3039</v>
      </c>
      <c r="AB679" s="21">
        <v>9106030827</v>
      </c>
      <c r="AC679" s="19" t="str">
        <f>VLOOKUP($B679,Data!$A:$AK,34,0)</f>
        <v>9106030827-00158700</v>
      </c>
      <c r="AD679" s="19">
        <v>158700</v>
      </c>
      <c r="AE679" s="19" t="str">
        <f t="shared" si="20"/>
        <v>00158700</v>
      </c>
      <c r="AF679" s="19" t="str">
        <f>VLOOKUP(AC679,Data!$B:$AK,4,0)</f>
        <v>06/10/2025</v>
      </c>
      <c r="AG679" s="19" t="str">
        <f>VLOOKUP(AC679,Data!B:N,13,0)</f>
        <v>0104918404</v>
      </c>
      <c r="AH679" s="19" t="str">
        <f>IF(AG679="0104918404","WIN"&amp;L679,VLOOKUP(AG679,'mã win'!E:J,6,0))</f>
        <v>WIN2A05</v>
      </c>
      <c r="AI679" s="19" t="str">
        <f>VLOOKUP(AG679,'mã win'!E:F,2,0)</f>
        <v>N</v>
      </c>
      <c r="AJ679" s="19" t="str">
        <f>VLOOKUP(Q679,'mã sp'!A:B,2,0)</f>
        <v>GXD500</v>
      </c>
      <c r="AK679" t="str">
        <f>VLOOKUP(AC679,Data!B:G,6,0)</f>
        <v>K25TTM</v>
      </c>
      <c r="AL679" t="str">
        <f t="shared" si="21"/>
        <v>2A05 WM+ HCM 14-16 Bành Văn Trân</v>
      </c>
    </row>
    <row r="680" spans="1:38" x14ac:dyDescent="0.25">
      <c r="A680">
        <v>16892</v>
      </c>
      <c r="B680" s="2">
        <v>9106030827</v>
      </c>
      <c r="C680" s="3">
        <v>45936</v>
      </c>
      <c r="D680" s="3">
        <v>45936</v>
      </c>
      <c r="E680" s="4">
        <v>45936.590113044003</v>
      </c>
      <c r="F680" s="2" t="s">
        <v>5438</v>
      </c>
      <c r="G680" s="3"/>
      <c r="H680" t="s">
        <v>3031</v>
      </c>
      <c r="I680" s="2" t="s">
        <v>3032</v>
      </c>
      <c r="J680" t="s">
        <v>3033</v>
      </c>
      <c r="K680" t="s">
        <v>3034</v>
      </c>
      <c r="L680" s="2" t="s">
        <v>3111</v>
      </c>
      <c r="M680" t="s">
        <v>3112</v>
      </c>
      <c r="N680" t="s">
        <v>3113</v>
      </c>
      <c r="O680">
        <v>20</v>
      </c>
      <c r="P680" s="2" t="s">
        <v>3043</v>
      </c>
      <c r="Q680" t="s">
        <v>3044</v>
      </c>
      <c r="R680" s="2" t="s">
        <v>3045</v>
      </c>
      <c r="S680" s="2" t="s">
        <v>3038</v>
      </c>
      <c r="T680">
        <v>41150</v>
      </c>
      <c r="U680">
        <v>2</v>
      </c>
      <c r="V680">
        <v>0</v>
      </c>
      <c r="W680" t="s">
        <v>3112</v>
      </c>
      <c r="Y680" s="3">
        <v>45936.590110069403</v>
      </c>
      <c r="AA680" t="s">
        <v>3039</v>
      </c>
      <c r="AB680" s="21">
        <v>9106030827</v>
      </c>
      <c r="AC680" s="19" t="str">
        <f>VLOOKUP($B680,Data!$A:$AK,34,0)</f>
        <v>9106030827-00158700</v>
      </c>
      <c r="AD680" s="19">
        <v>158700</v>
      </c>
      <c r="AE680" s="19" t="str">
        <f t="shared" si="20"/>
        <v>00158700</v>
      </c>
      <c r="AF680" s="19" t="str">
        <f>VLOOKUP(AC680,Data!$B:$AK,4,0)</f>
        <v>06/10/2025</v>
      </c>
      <c r="AG680" s="19" t="str">
        <f>VLOOKUP(AC680,Data!B:N,13,0)</f>
        <v>0104918404</v>
      </c>
      <c r="AH680" s="19" t="str">
        <f>IF(AG680="0104918404","WIN"&amp;L680,VLOOKUP(AG680,'mã win'!E:J,6,0))</f>
        <v>WIN2A05</v>
      </c>
      <c r="AI680" s="19" t="str">
        <f>VLOOKUP(AG680,'mã win'!E:F,2,0)</f>
        <v>N</v>
      </c>
      <c r="AJ680" s="19" t="str">
        <f>VLOOKUP(Q680,'mã sp'!A:B,2,0)</f>
        <v>GTLX250G</v>
      </c>
      <c r="AK680" t="str">
        <f>VLOOKUP(AC680,Data!B:G,6,0)</f>
        <v>K25TTM</v>
      </c>
      <c r="AL680" t="str">
        <f t="shared" si="21"/>
        <v>2A05 WM+ HCM 14-16 Bành Văn Trân</v>
      </c>
    </row>
    <row r="681" spans="1:38" x14ac:dyDescent="0.25">
      <c r="A681">
        <v>16893</v>
      </c>
      <c r="B681" s="2">
        <v>9106030827</v>
      </c>
      <c r="C681" s="3">
        <v>45936</v>
      </c>
      <c r="D681" s="3">
        <v>45936</v>
      </c>
      <c r="E681" s="4">
        <v>45936.590113044003</v>
      </c>
      <c r="F681" s="2" t="s">
        <v>5438</v>
      </c>
      <c r="G681" s="3"/>
      <c r="H681" t="s">
        <v>3031</v>
      </c>
      <c r="I681" s="2" t="s">
        <v>3032</v>
      </c>
      <c r="J681" t="s">
        <v>3033</v>
      </c>
      <c r="K681" t="s">
        <v>3034</v>
      </c>
      <c r="L681" s="2" t="s">
        <v>3111</v>
      </c>
      <c r="M681" t="s">
        <v>3112</v>
      </c>
      <c r="N681" t="s">
        <v>3113</v>
      </c>
      <c r="O681">
        <v>30</v>
      </c>
      <c r="P681" s="2" t="s">
        <v>3072</v>
      </c>
      <c r="Q681" t="s">
        <v>3073</v>
      </c>
      <c r="R681" s="2" t="s">
        <v>3074</v>
      </c>
      <c r="S681" s="2" t="s">
        <v>3038</v>
      </c>
      <c r="T681">
        <v>49500</v>
      </c>
      <c r="U681">
        <v>2</v>
      </c>
      <c r="V681">
        <v>0</v>
      </c>
      <c r="W681" t="s">
        <v>3112</v>
      </c>
      <c r="Y681" s="3">
        <v>45936.590110069403</v>
      </c>
      <c r="AA681" t="s">
        <v>3039</v>
      </c>
      <c r="AB681" s="21">
        <v>9106030827</v>
      </c>
      <c r="AC681" s="19" t="str">
        <f>VLOOKUP($B681,Data!$A:$AK,34,0)</f>
        <v>9106030827-00158700</v>
      </c>
      <c r="AD681" s="19">
        <v>158700</v>
      </c>
      <c r="AE681" s="19" t="str">
        <f t="shared" si="20"/>
        <v>00158700</v>
      </c>
      <c r="AF681" s="19" t="str">
        <f>VLOOKUP(AC681,Data!$B:$AK,4,0)</f>
        <v>06/10/2025</v>
      </c>
      <c r="AG681" s="19" t="str">
        <f>VLOOKUP(AC681,Data!B:N,13,0)</f>
        <v>0104918404</v>
      </c>
      <c r="AH681" s="19" t="str">
        <f>IF(AG681="0104918404","WIN"&amp;L681,VLOOKUP(AG681,'mã win'!E:J,6,0))</f>
        <v>WIN2A05</v>
      </c>
      <c r="AI681" s="19" t="str">
        <f>VLOOKUP(AG681,'mã win'!E:F,2,0)</f>
        <v>N</v>
      </c>
      <c r="AJ681" s="19" t="str">
        <f>VLOOKUP(Q681,'mã sp'!A:B,2,0)</f>
        <v>GL250</v>
      </c>
      <c r="AK681" t="str">
        <f>VLOOKUP(AC681,Data!B:G,6,0)</f>
        <v>K25TTM</v>
      </c>
      <c r="AL681" t="str">
        <f t="shared" si="21"/>
        <v>2A05 WM+ HCM 14-16 Bành Văn Trân</v>
      </c>
    </row>
    <row r="682" spans="1:38" x14ac:dyDescent="0.25">
      <c r="A682">
        <v>16894</v>
      </c>
      <c r="B682" s="2">
        <v>9106030827</v>
      </c>
      <c r="C682" s="3">
        <v>45936</v>
      </c>
      <c r="D682" s="3">
        <v>45936</v>
      </c>
      <c r="E682" s="4">
        <v>45936.590113044003</v>
      </c>
      <c r="F682" s="2" t="s">
        <v>5438</v>
      </c>
      <c r="G682" s="3"/>
      <c r="H682" t="s">
        <v>3031</v>
      </c>
      <c r="I682" s="2" t="s">
        <v>3032</v>
      </c>
      <c r="J682" t="s">
        <v>3033</v>
      </c>
      <c r="K682" t="s">
        <v>3034</v>
      </c>
      <c r="L682" s="2" t="s">
        <v>3111</v>
      </c>
      <c r="M682" t="s">
        <v>3112</v>
      </c>
      <c r="N682" t="s">
        <v>3113</v>
      </c>
      <c r="O682">
        <v>40</v>
      </c>
      <c r="P682" s="2" t="s">
        <v>3054</v>
      </c>
      <c r="Q682" t="s">
        <v>3055</v>
      </c>
      <c r="R682" s="2" t="s">
        <v>3056</v>
      </c>
      <c r="S682" s="2" t="s">
        <v>3038</v>
      </c>
      <c r="T682">
        <v>46000</v>
      </c>
      <c r="U682">
        <v>2</v>
      </c>
      <c r="V682">
        <v>0</v>
      </c>
      <c r="W682" t="s">
        <v>3112</v>
      </c>
      <c r="Y682" s="3">
        <v>45936.590110069403</v>
      </c>
      <c r="AA682" t="s">
        <v>3039</v>
      </c>
      <c r="AB682" s="21">
        <v>9106030827</v>
      </c>
      <c r="AC682" s="19" t="str">
        <f>VLOOKUP($B682,Data!$A:$AK,34,0)</f>
        <v>9106030827-00158700</v>
      </c>
      <c r="AD682" s="19">
        <v>158700</v>
      </c>
      <c r="AE682" s="19" t="str">
        <f t="shared" si="20"/>
        <v>00158700</v>
      </c>
      <c r="AF682" s="19" t="str">
        <f>VLOOKUP(AC682,Data!$B:$AK,4,0)</f>
        <v>06/10/2025</v>
      </c>
      <c r="AG682" s="19" t="str">
        <f>VLOOKUP(AC682,Data!B:N,13,0)</f>
        <v>0104918404</v>
      </c>
      <c r="AH682" s="19" t="str">
        <f>IF(AG682="0104918404","WIN"&amp;L682,VLOOKUP(AG682,'mã win'!E:J,6,0))</f>
        <v>WIN2A05</v>
      </c>
      <c r="AI682" s="19" t="str">
        <f>VLOOKUP(AG682,'mã win'!E:F,2,0)</f>
        <v>N</v>
      </c>
      <c r="AJ682" s="19" t="str">
        <f>VLOOKUP(Q682,'mã sp'!A:B,2,0)</f>
        <v>MNH250</v>
      </c>
      <c r="AK682" t="str">
        <f>VLOOKUP(AC682,Data!B:G,6,0)</f>
        <v>K25TTM</v>
      </c>
      <c r="AL682" t="str">
        <f t="shared" si="21"/>
        <v>2A05 WM+ HCM 14-16 Bành Văn Trân</v>
      </c>
    </row>
    <row r="683" spans="1:38" x14ac:dyDescent="0.25">
      <c r="A683">
        <v>16895</v>
      </c>
      <c r="B683" s="2">
        <v>9106030827</v>
      </c>
      <c r="C683" s="3">
        <v>45936</v>
      </c>
      <c r="D683" s="3">
        <v>45936</v>
      </c>
      <c r="E683" s="4">
        <v>45936.590113044003</v>
      </c>
      <c r="F683" s="2" t="s">
        <v>5438</v>
      </c>
      <c r="G683" s="3"/>
      <c r="H683" t="s">
        <v>3031</v>
      </c>
      <c r="I683" s="2" t="s">
        <v>3032</v>
      </c>
      <c r="J683" t="s">
        <v>3033</v>
      </c>
      <c r="K683" t="s">
        <v>3034</v>
      </c>
      <c r="L683" s="2" t="s">
        <v>3111</v>
      </c>
      <c r="M683" t="s">
        <v>3112</v>
      </c>
      <c r="N683" t="s">
        <v>3113</v>
      </c>
      <c r="O683">
        <v>50</v>
      </c>
      <c r="P683" s="2" t="s">
        <v>3047</v>
      </c>
      <c r="Q683" t="s">
        <v>3048</v>
      </c>
      <c r="R683" s="2" t="s">
        <v>3049</v>
      </c>
      <c r="S683" s="2" t="s">
        <v>3038</v>
      </c>
      <c r="T683">
        <v>60885</v>
      </c>
      <c r="U683">
        <v>1</v>
      </c>
      <c r="V683">
        <v>0</v>
      </c>
      <c r="W683" t="s">
        <v>3112</v>
      </c>
      <c r="Y683" s="3">
        <v>45936.590110069403</v>
      </c>
      <c r="AA683" t="s">
        <v>3039</v>
      </c>
      <c r="AB683" s="21">
        <v>9106030827</v>
      </c>
      <c r="AC683" s="19" t="str">
        <f>VLOOKUP($B683,Data!$A:$AK,34,0)</f>
        <v>9106030827-00158700</v>
      </c>
      <c r="AD683" s="19">
        <v>158700</v>
      </c>
      <c r="AE683" s="19" t="str">
        <f t="shared" si="20"/>
        <v>00158700</v>
      </c>
      <c r="AF683" s="19" t="str">
        <f>VLOOKUP(AC683,Data!$B:$AK,4,0)</f>
        <v>06/10/2025</v>
      </c>
      <c r="AG683" s="19" t="str">
        <f>VLOOKUP(AC683,Data!B:N,13,0)</f>
        <v>0104918404</v>
      </c>
      <c r="AH683" s="19" t="str">
        <f>IF(AG683="0104918404","WIN"&amp;L683,VLOOKUP(AG683,'mã win'!E:J,6,0))</f>
        <v>WIN2A05</v>
      </c>
      <c r="AI683" s="19" t="str">
        <f>VLOOKUP(AG683,'mã win'!E:F,2,0)</f>
        <v>N</v>
      </c>
      <c r="AJ683" s="19" t="str">
        <f>VLOOKUP(Q683,'mã sp'!A:B,2,0)</f>
        <v>CC300</v>
      </c>
      <c r="AK683" t="str">
        <f>VLOOKUP(AC683,Data!B:G,6,0)</f>
        <v>K25TTM</v>
      </c>
      <c r="AL683" t="str">
        <f t="shared" si="21"/>
        <v>2A05 WM+ HCM 14-16 Bành Văn Trân</v>
      </c>
    </row>
    <row r="684" spans="1:38" x14ac:dyDescent="0.25">
      <c r="A684">
        <v>16896</v>
      </c>
      <c r="B684" s="2">
        <v>9106030868</v>
      </c>
      <c r="C684" s="3">
        <v>45936</v>
      </c>
      <c r="D684" s="3">
        <v>45941</v>
      </c>
      <c r="E684" s="4">
        <v>45936.592451886601</v>
      </c>
      <c r="F684" s="2" t="s">
        <v>5439</v>
      </c>
      <c r="G684" s="3"/>
      <c r="H684" t="s">
        <v>3031</v>
      </c>
      <c r="I684" s="2" t="s">
        <v>3032</v>
      </c>
      <c r="J684" t="s">
        <v>3033</v>
      </c>
      <c r="K684" t="s">
        <v>3034</v>
      </c>
      <c r="L684" s="2" t="s">
        <v>3144</v>
      </c>
      <c r="M684" t="s">
        <v>3145</v>
      </c>
      <c r="N684" t="s">
        <v>3146</v>
      </c>
      <c r="O684">
        <v>10</v>
      </c>
      <c r="P684" s="2" t="s">
        <v>3063</v>
      </c>
      <c r="Q684" t="s">
        <v>4891</v>
      </c>
      <c r="R684" s="2" t="s">
        <v>3065</v>
      </c>
      <c r="S684" s="2" t="s">
        <v>3038</v>
      </c>
      <c r="T684">
        <v>73431</v>
      </c>
      <c r="U684">
        <v>1</v>
      </c>
      <c r="V684">
        <v>0</v>
      </c>
      <c r="W684" t="s">
        <v>3145</v>
      </c>
      <c r="Y684" s="3">
        <v>45936.592449733798</v>
      </c>
      <c r="AA684" t="s">
        <v>3039</v>
      </c>
      <c r="AB684" s="21">
        <v>9106030868</v>
      </c>
      <c r="AC684" s="19" t="str">
        <f>VLOOKUP($B684,Data!$A:$AK,34,0)</f>
        <v>9106030868-00158707</v>
      </c>
      <c r="AD684" s="19">
        <v>158707</v>
      </c>
      <c r="AE684" s="19" t="str">
        <f t="shared" si="20"/>
        <v>00158707</v>
      </c>
      <c r="AF684" s="19" t="str">
        <f>VLOOKUP(AC684,Data!$B:$AK,4,0)</f>
        <v>06/10/2025</v>
      </c>
      <c r="AG684" s="19" t="str">
        <f>VLOOKUP(AC684,Data!B:N,13,0)</f>
        <v>0104918404</v>
      </c>
      <c r="AH684" s="19" t="str">
        <f>IF(AG684="0104918404","WIN"&amp;L684,VLOOKUP(AG684,'mã win'!E:J,6,0))</f>
        <v>WIN6565</v>
      </c>
      <c r="AI684" s="19" t="str">
        <f>VLOOKUP(AG684,'mã win'!E:F,2,0)</f>
        <v>N</v>
      </c>
      <c r="AJ684" s="19" t="str">
        <f>VLOOKUP(Q684,'mã sp'!A:B,2,0)</f>
        <v>CGM300</v>
      </c>
      <c r="AK684" t="str">
        <f>VLOOKUP(AC684,Data!B:G,6,0)</f>
        <v>K25TTM</v>
      </c>
      <c r="AL684" t="str">
        <f t="shared" si="21"/>
        <v>6565 WM+ HCM 12/1 đường TL27</v>
      </c>
    </row>
    <row r="685" spans="1:38" x14ac:dyDescent="0.25">
      <c r="A685">
        <v>16897</v>
      </c>
      <c r="B685" s="2">
        <v>9106030868</v>
      </c>
      <c r="C685" s="3">
        <v>45936</v>
      </c>
      <c r="D685" s="3">
        <v>45941</v>
      </c>
      <c r="E685" s="4">
        <v>45936.592451886601</v>
      </c>
      <c r="F685" s="2" t="s">
        <v>5439</v>
      </c>
      <c r="G685" s="3"/>
      <c r="H685" t="s">
        <v>3031</v>
      </c>
      <c r="I685" s="2" t="s">
        <v>3032</v>
      </c>
      <c r="J685" t="s">
        <v>3033</v>
      </c>
      <c r="K685" t="s">
        <v>3034</v>
      </c>
      <c r="L685" s="2" t="s">
        <v>3144</v>
      </c>
      <c r="M685" t="s">
        <v>3145</v>
      </c>
      <c r="N685" t="s">
        <v>3146</v>
      </c>
      <c r="O685">
        <v>20</v>
      </c>
      <c r="P685" s="2" t="s">
        <v>3035</v>
      </c>
      <c r="Q685" t="s">
        <v>4834</v>
      </c>
      <c r="R685" s="2" t="s">
        <v>3037</v>
      </c>
      <c r="S685" s="2" t="s">
        <v>3038</v>
      </c>
      <c r="T685">
        <v>111058</v>
      </c>
      <c r="U685">
        <v>1</v>
      </c>
      <c r="V685">
        <v>0</v>
      </c>
      <c r="W685" t="s">
        <v>3145</v>
      </c>
      <c r="Y685" s="3">
        <v>45936.592449733798</v>
      </c>
      <c r="AA685" t="s">
        <v>3039</v>
      </c>
      <c r="AB685" s="21">
        <v>9106030868</v>
      </c>
      <c r="AC685" s="19" t="str">
        <f>VLOOKUP($B685,Data!$A:$AK,34,0)</f>
        <v>9106030868-00158707</v>
      </c>
      <c r="AD685" s="19">
        <v>158707</v>
      </c>
      <c r="AE685" s="19" t="str">
        <f t="shared" si="20"/>
        <v>00158707</v>
      </c>
      <c r="AF685" s="19" t="str">
        <f>VLOOKUP(AC685,Data!$B:$AK,4,0)</f>
        <v>06/10/2025</v>
      </c>
      <c r="AG685" s="19" t="str">
        <f>VLOOKUP(AC685,Data!B:N,13,0)</f>
        <v>0104918404</v>
      </c>
      <c r="AH685" s="19" t="str">
        <f>IF(AG685="0104918404","WIN"&amp;L685,VLOOKUP(AG685,'mã win'!E:J,6,0))</f>
        <v>WIN6565</v>
      </c>
      <c r="AI685" s="19" t="str">
        <f>VLOOKUP(AG685,'mã win'!E:F,2,0)</f>
        <v>N</v>
      </c>
      <c r="AJ685" s="19" t="str">
        <f>VLOOKUP(Q685,'mã sp'!A:B,2,0)</f>
        <v>GM500</v>
      </c>
      <c r="AK685" t="str">
        <f>VLOOKUP(AC685,Data!B:G,6,0)</f>
        <v>K25TTM</v>
      </c>
      <c r="AL685" t="str">
        <f t="shared" si="21"/>
        <v>6565 WM+ HCM 12/1 đường TL27</v>
      </c>
    </row>
    <row r="686" spans="1:38" x14ac:dyDescent="0.25">
      <c r="A686">
        <v>16898</v>
      </c>
      <c r="B686" s="2">
        <v>9106030887</v>
      </c>
      <c r="C686" s="3">
        <v>45936</v>
      </c>
      <c r="D686" s="3">
        <v>45941</v>
      </c>
      <c r="E686" s="4">
        <v>45936.594532291703</v>
      </c>
      <c r="F686" s="2" t="s">
        <v>5440</v>
      </c>
      <c r="G686" s="3"/>
      <c r="H686" t="s">
        <v>3031</v>
      </c>
      <c r="I686" s="2" t="s">
        <v>3032</v>
      </c>
      <c r="J686" t="s">
        <v>3033</v>
      </c>
      <c r="K686" t="s">
        <v>3034</v>
      </c>
      <c r="L686" s="2" t="s">
        <v>3749</v>
      </c>
      <c r="M686" t="s">
        <v>3750</v>
      </c>
      <c r="N686" t="s">
        <v>3751</v>
      </c>
      <c r="O686">
        <v>10</v>
      </c>
      <c r="P686" s="2" t="s">
        <v>3035</v>
      </c>
      <c r="Q686" t="s">
        <v>4834</v>
      </c>
      <c r="R686" s="2" t="s">
        <v>3037</v>
      </c>
      <c r="S686" s="2" t="s">
        <v>3038</v>
      </c>
      <c r="T686">
        <v>111058</v>
      </c>
      <c r="U686">
        <v>1</v>
      </c>
      <c r="V686">
        <v>0</v>
      </c>
      <c r="W686" t="s">
        <v>3750</v>
      </c>
      <c r="Y686" s="3">
        <v>45936.594529282404</v>
      </c>
      <c r="Z686" t="s">
        <v>5441</v>
      </c>
      <c r="AA686" t="s">
        <v>3039</v>
      </c>
      <c r="AB686" s="21">
        <v>9106030887</v>
      </c>
      <c r="AC686" s="19" t="str">
        <f>VLOOKUP($B686,Data!$A:$AK,34,0)</f>
        <v>9106030887-00477796</v>
      </c>
      <c r="AD686" s="19">
        <v>477796</v>
      </c>
      <c r="AE686" s="19" t="str">
        <f t="shared" si="20"/>
        <v>00477796</v>
      </c>
      <c r="AF686" s="19" t="str">
        <f>VLOOKUP(AC686,Data!$B:$AK,4,0)</f>
        <v>06/10/2025</v>
      </c>
      <c r="AG686" s="19" t="str">
        <f>VLOOKUP(AC686,Data!B:N,13,0)</f>
        <v>0104918404-002</v>
      </c>
      <c r="AH686" s="19" t="str">
        <f>IF(AG686="0104918404","WIN"&amp;L686,VLOOKUP(AG686,'mã win'!E:J,6,0))</f>
        <v>WIN-HNI-00-002</v>
      </c>
      <c r="AI686" s="19" t="str">
        <f>VLOOKUP(AG686,'mã win'!E:F,2,0)</f>
        <v>B</v>
      </c>
      <c r="AJ686" s="19" t="str">
        <f>VLOOKUP(Q686,'mã sp'!A:B,2,0)</f>
        <v>GM500</v>
      </c>
      <c r="AK686" t="str">
        <f>VLOOKUP(AC686,Data!B:G,6,0)</f>
        <v>K25TTM</v>
      </c>
      <c r="AL686" t="str">
        <f t="shared" si="21"/>
        <v>5976 WM+ HNI Thanh Trí, Sóc Sơn</v>
      </c>
    </row>
    <row r="687" spans="1:38" x14ac:dyDescent="0.25">
      <c r="A687">
        <v>16899</v>
      </c>
      <c r="B687" s="2">
        <v>9106030875</v>
      </c>
      <c r="C687" s="3">
        <v>45936</v>
      </c>
      <c r="D687" s="3">
        <v>45941</v>
      </c>
      <c r="E687" s="4">
        <v>45936.5959462963</v>
      </c>
      <c r="F687" s="2" t="s">
        <v>5442</v>
      </c>
      <c r="G687" s="3"/>
      <c r="H687" t="s">
        <v>3031</v>
      </c>
      <c r="I687" s="2" t="s">
        <v>3032</v>
      </c>
      <c r="J687" t="s">
        <v>3033</v>
      </c>
      <c r="K687" t="s">
        <v>3034</v>
      </c>
      <c r="L687" s="2" t="s">
        <v>5443</v>
      </c>
      <c r="M687" t="s">
        <v>5444</v>
      </c>
      <c r="N687" t="s">
        <v>5445</v>
      </c>
      <c r="O687">
        <v>10</v>
      </c>
      <c r="P687" s="2" t="s">
        <v>3063</v>
      </c>
      <c r="Q687" t="s">
        <v>4891</v>
      </c>
      <c r="R687" s="2" t="s">
        <v>3065</v>
      </c>
      <c r="S687" s="2" t="s">
        <v>3038</v>
      </c>
      <c r="T687">
        <v>73431</v>
      </c>
      <c r="U687">
        <v>1</v>
      </c>
      <c r="V687">
        <v>0</v>
      </c>
      <c r="W687" t="s">
        <v>5444</v>
      </c>
      <c r="X687" t="s">
        <v>5446</v>
      </c>
      <c r="Y687" s="3">
        <v>45936.595943669003</v>
      </c>
      <c r="AA687" t="s">
        <v>3039</v>
      </c>
      <c r="AB687" s="21">
        <v>9106030875</v>
      </c>
      <c r="AC687" s="19" t="str">
        <f>VLOOKUP($B687,Data!$A:$AK,34,0)</f>
        <v>9106030875-00477792</v>
      </c>
      <c r="AD687" s="19">
        <v>477792</v>
      </c>
      <c r="AE687" s="19" t="str">
        <f t="shared" si="20"/>
        <v>00477792</v>
      </c>
      <c r="AF687" s="19" t="str">
        <f>VLOOKUP(AC687,Data!$B:$AK,4,0)</f>
        <v>06/10/2025</v>
      </c>
      <c r="AG687" s="19" t="str">
        <f>VLOOKUP(AC687,Data!B:N,13,0)</f>
        <v>0104918404-002</v>
      </c>
      <c r="AH687" s="19" t="str">
        <f>IF(AG687="0104918404","WIN"&amp;L687,VLOOKUP(AG687,'mã win'!E:J,6,0))</f>
        <v>WIN-HNI-00-002</v>
      </c>
      <c r="AI687" s="19" t="str">
        <f>VLOOKUP(AG687,'mã win'!E:F,2,0)</f>
        <v>B</v>
      </c>
      <c r="AJ687" s="19" t="str">
        <f>VLOOKUP(Q687,'mã sp'!A:B,2,0)</f>
        <v>CGM300</v>
      </c>
      <c r="AK687" t="str">
        <f>VLOOKUP(AC687,Data!B:G,6,0)</f>
        <v>K25TTM</v>
      </c>
      <c r="AL687" t="str">
        <f t="shared" si="21"/>
        <v>2082 WM+ HNI 41 Tương Mai</v>
      </c>
    </row>
    <row r="688" spans="1:38" x14ac:dyDescent="0.25">
      <c r="A688">
        <v>16900</v>
      </c>
      <c r="B688" s="2">
        <v>9106030875</v>
      </c>
      <c r="C688" s="3">
        <v>45936</v>
      </c>
      <c r="D688" s="3">
        <v>45941</v>
      </c>
      <c r="E688" s="4">
        <v>45936.5959462963</v>
      </c>
      <c r="F688" s="2" t="s">
        <v>5442</v>
      </c>
      <c r="G688" s="3"/>
      <c r="H688" t="s">
        <v>3031</v>
      </c>
      <c r="I688" s="2" t="s">
        <v>3032</v>
      </c>
      <c r="J688" t="s">
        <v>3033</v>
      </c>
      <c r="K688" t="s">
        <v>3034</v>
      </c>
      <c r="L688" s="2" t="s">
        <v>5443</v>
      </c>
      <c r="M688" t="s">
        <v>5444</v>
      </c>
      <c r="N688" t="s">
        <v>5445</v>
      </c>
      <c r="O688">
        <v>20</v>
      </c>
      <c r="P688" s="2" t="s">
        <v>3050</v>
      </c>
      <c r="Q688" t="s">
        <v>3051</v>
      </c>
      <c r="R688" s="2" t="s">
        <v>3052</v>
      </c>
      <c r="S688" s="2" t="s">
        <v>3038</v>
      </c>
      <c r="T688">
        <v>45588</v>
      </c>
      <c r="U688">
        <v>4</v>
      </c>
      <c r="V688">
        <v>0</v>
      </c>
      <c r="W688" t="s">
        <v>5444</v>
      </c>
      <c r="X688" t="s">
        <v>5446</v>
      </c>
      <c r="Y688" s="3">
        <v>45936.595943669003</v>
      </c>
      <c r="AA688" t="s">
        <v>3039</v>
      </c>
      <c r="AB688" s="21">
        <v>9106030875</v>
      </c>
      <c r="AC688" s="19" t="str">
        <f>VLOOKUP($B688,Data!$A:$AK,34,0)</f>
        <v>9106030875-00477792</v>
      </c>
      <c r="AD688" s="19">
        <v>477792</v>
      </c>
      <c r="AE688" s="19" t="str">
        <f t="shared" si="20"/>
        <v>00477792</v>
      </c>
      <c r="AF688" s="19" t="str">
        <f>VLOOKUP(AC688,Data!$B:$AK,4,0)</f>
        <v>06/10/2025</v>
      </c>
      <c r="AG688" s="19" t="str">
        <f>VLOOKUP(AC688,Data!B:N,13,0)</f>
        <v>0104918404-002</v>
      </c>
      <c r="AH688" s="19" t="str">
        <f>IF(AG688="0104918404","WIN"&amp;L688,VLOOKUP(AG688,'mã win'!E:J,6,0))</f>
        <v>WIN-HNI-00-002</v>
      </c>
      <c r="AI688" s="19" t="str">
        <f>VLOOKUP(AG688,'mã win'!E:F,2,0)</f>
        <v>B</v>
      </c>
      <c r="AJ688" s="19" t="str">
        <f>VLOOKUP(Q688,'mã sp'!A:B,2,0)</f>
        <v>TH200</v>
      </c>
      <c r="AK688" t="str">
        <f>VLOOKUP(AC688,Data!B:G,6,0)</f>
        <v>K25TTM</v>
      </c>
      <c r="AL688" t="str">
        <f t="shared" si="21"/>
        <v>2082 WM+ HNI 41 Tương Mai</v>
      </c>
    </row>
    <row r="689" spans="1:38" x14ac:dyDescent="0.25">
      <c r="A689">
        <v>16901</v>
      </c>
      <c r="B689" s="2">
        <v>9106030875</v>
      </c>
      <c r="C689" s="3">
        <v>45936</v>
      </c>
      <c r="D689" s="3">
        <v>45941</v>
      </c>
      <c r="E689" s="4">
        <v>45936.5959462963</v>
      </c>
      <c r="F689" s="2" t="s">
        <v>5442</v>
      </c>
      <c r="G689" s="3"/>
      <c r="H689" t="s">
        <v>3031</v>
      </c>
      <c r="I689" s="2" t="s">
        <v>3032</v>
      </c>
      <c r="J689" t="s">
        <v>3033</v>
      </c>
      <c r="K689" t="s">
        <v>3034</v>
      </c>
      <c r="L689" s="2" t="s">
        <v>5443</v>
      </c>
      <c r="M689" t="s">
        <v>5444</v>
      </c>
      <c r="N689" t="s">
        <v>5445</v>
      </c>
      <c r="O689">
        <v>30</v>
      </c>
      <c r="P689" s="2" t="s">
        <v>3080</v>
      </c>
      <c r="Q689" t="s">
        <v>3081</v>
      </c>
      <c r="R689" s="2" t="s">
        <v>3082</v>
      </c>
      <c r="S689" s="2" t="s">
        <v>3038</v>
      </c>
      <c r="T689">
        <v>70950</v>
      </c>
      <c r="U689">
        <v>2</v>
      </c>
      <c r="V689">
        <v>0</v>
      </c>
      <c r="W689" t="s">
        <v>5444</v>
      </c>
      <c r="X689" t="s">
        <v>5446</v>
      </c>
      <c r="Y689" s="3">
        <v>45936.595943669003</v>
      </c>
      <c r="AA689" t="s">
        <v>3039</v>
      </c>
      <c r="AB689" s="21">
        <v>9106030875</v>
      </c>
      <c r="AC689" s="19" t="str">
        <f>VLOOKUP($B689,Data!$A:$AK,34,0)</f>
        <v>9106030875-00477792</v>
      </c>
      <c r="AD689" s="19">
        <v>477792</v>
      </c>
      <c r="AE689" s="19" t="str">
        <f t="shared" si="20"/>
        <v>00477792</v>
      </c>
      <c r="AF689" s="19" t="str">
        <f>VLOOKUP(AC689,Data!$B:$AK,4,0)</f>
        <v>06/10/2025</v>
      </c>
      <c r="AG689" s="19" t="str">
        <f>VLOOKUP(AC689,Data!B:N,13,0)</f>
        <v>0104918404-002</v>
      </c>
      <c r="AH689" s="19" t="str">
        <f>IF(AG689="0104918404","WIN"&amp;L689,VLOOKUP(AG689,'mã win'!E:J,6,0))</f>
        <v>WIN-HNI-00-002</v>
      </c>
      <c r="AI689" s="19" t="str">
        <f>VLOOKUP(AG689,'mã win'!E:F,2,0)</f>
        <v>B</v>
      </c>
      <c r="AJ689" s="19" t="str">
        <f>VLOOKUP(Q689,'mã sp'!A:B,2,0)</f>
        <v>CN300</v>
      </c>
      <c r="AK689" t="str">
        <f>VLOOKUP(AC689,Data!B:G,6,0)</f>
        <v>K25TTM</v>
      </c>
      <c r="AL689" t="str">
        <f t="shared" si="21"/>
        <v>2082 WM+ HNI 41 Tương Mai</v>
      </c>
    </row>
    <row r="690" spans="1:38" x14ac:dyDescent="0.25">
      <c r="A690">
        <v>16902</v>
      </c>
      <c r="B690" s="2">
        <v>9106030875</v>
      </c>
      <c r="C690" s="3">
        <v>45936</v>
      </c>
      <c r="D690" s="3">
        <v>45941</v>
      </c>
      <c r="E690" s="4">
        <v>45936.5959462963</v>
      </c>
      <c r="F690" s="2" t="s">
        <v>5442</v>
      </c>
      <c r="G690" s="3"/>
      <c r="H690" t="s">
        <v>3031</v>
      </c>
      <c r="I690" s="2" t="s">
        <v>3032</v>
      </c>
      <c r="J690" t="s">
        <v>3033</v>
      </c>
      <c r="K690" t="s">
        <v>3034</v>
      </c>
      <c r="L690" s="2" t="s">
        <v>5443</v>
      </c>
      <c r="M690" t="s">
        <v>5444</v>
      </c>
      <c r="N690" t="s">
        <v>5445</v>
      </c>
      <c r="O690">
        <v>40</v>
      </c>
      <c r="P690" s="2" t="s">
        <v>3047</v>
      </c>
      <c r="Q690" t="s">
        <v>3048</v>
      </c>
      <c r="R690" s="2" t="s">
        <v>3049</v>
      </c>
      <c r="S690" s="2" t="s">
        <v>3038</v>
      </c>
      <c r="T690">
        <v>60885</v>
      </c>
      <c r="U690">
        <v>4</v>
      </c>
      <c r="V690">
        <v>0</v>
      </c>
      <c r="W690" t="s">
        <v>5444</v>
      </c>
      <c r="X690" t="s">
        <v>5446</v>
      </c>
      <c r="Y690" s="3">
        <v>45936.595943669003</v>
      </c>
      <c r="AA690" t="s">
        <v>3039</v>
      </c>
      <c r="AB690" s="21">
        <v>9106030875</v>
      </c>
      <c r="AC690" s="19" t="str">
        <f>VLOOKUP($B690,Data!$A:$AK,34,0)</f>
        <v>9106030875-00477792</v>
      </c>
      <c r="AD690" s="19">
        <v>477792</v>
      </c>
      <c r="AE690" s="19" t="str">
        <f t="shared" si="20"/>
        <v>00477792</v>
      </c>
      <c r="AF690" s="19" t="str">
        <f>VLOOKUP(AC690,Data!$B:$AK,4,0)</f>
        <v>06/10/2025</v>
      </c>
      <c r="AG690" s="19" t="str">
        <f>VLOOKUP(AC690,Data!B:N,13,0)</f>
        <v>0104918404-002</v>
      </c>
      <c r="AH690" s="19" t="str">
        <f>IF(AG690="0104918404","WIN"&amp;L690,VLOOKUP(AG690,'mã win'!E:J,6,0))</f>
        <v>WIN-HNI-00-002</v>
      </c>
      <c r="AI690" s="19" t="str">
        <f>VLOOKUP(AG690,'mã win'!E:F,2,0)</f>
        <v>B</v>
      </c>
      <c r="AJ690" s="19" t="str">
        <f>VLOOKUP(Q690,'mã sp'!A:B,2,0)</f>
        <v>CC300</v>
      </c>
      <c r="AK690" t="str">
        <f>VLOOKUP(AC690,Data!B:G,6,0)</f>
        <v>K25TTM</v>
      </c>
      <c r="AL690" t="str">
        <f t="shared" si="21"/>
        <v>2082 WM+ HNI 41 Tương Mai</v>
      </c>
    </row>
    <row r="691" spans="1:38" x14ac:dyDescent="0.25">
      <c r="A691">
        <v>16903</v>
      </c>
      <c r="B691" s="2">
        <v>9106030875</v>
      </c>
      <c r="C691" s="3">
        <v>45936</v>
      </c>
      <c r="D691" s="3">
        <v>45941</v>
      </c>
      <c r="E691" s="4">
        <v>45936.5959462963</v>
      </c>
      <c r="F691" s="2" t="s">
        <v>5442</v>
      </c>
      <c r="G691" s="3"/>
      <c r="H691" t="s">
        <v>3031</v>
      </c>
      <c r="I691" s="2" t="s">
        <v>3032</v>
      </c>
      <c r="J691" t="s">
        <v>3033</v>
      </c>
      <c r="K691" t="s">
        <v>3034</v>
      </c>
      <c r="L691" s="2" t="s">
        <v>5443</v>
      </c>
      <c r="M691" t="s">
        <v>5444</v>
      </c>
      <c r="N691" t="s">
        <v>5445</v>
      </c>
      <c r="O691">
        <v>50</v>
      </c>
      <c r="P691" s="2" t="s">
        <v>3043</v>
      </c>
      <c r="Q691" t="s">
        <v>3044</v>
      </c>
      <c r="R691" s="2" t="s">
        <v>3045</v>
      </c>
      <c r="S691" s="2" t="s">
        <v>3038</v>
      </c>
      <c r="T691">
        <v>41150</v>
      </c>
      <c r="U691">
        <v>5</v>
      </c>
      <c r="V691">
        <v>0</v>
      </c>
      <c r="W691" t="s">
        <v>5444</v>
      </c>
      <c r="X691" t="s">
        <v>5446</v>
      </c>
      <c r="Y691" s="3">
        <v>45936.595943669003</v>
      </c>
      <c r="AA691" t="s">
        <v>3039</v>
      </c>
      <c r="AB691" s="21">
        <v>9106030875</v>
      </c>
      <c r="AC691" s="19" t="str">
        <f>VLOOKUP($B691,Data!$A:$AK,34,0)</f>
        <v>9106030875-00477792</v>
      </c>
      <c r="AD691" s="19">
        <v>477792</v>
      </c>
      <c r="AE691" s="19" t="str">
        <f t="shared" si="20"/>
        <v>00477792</v>
      </c>
      <c r="AF691" s="19" t="str">
        <f>VLOOKUP(AC691,Data!$B:$AK,4,0)</f>
        <v>06/10/2025</v>
      </c>
      <c r="AG691" s="19" t="str">
        <f>VLOOKUP(AC691,Data!B:N,13,0)</f>
        <v>0104918404-002</v>
      </c>
      <c r="AH691" s="19" t="str">
        <f>IF(AG691="0104918404","WIN"&amp;L691,VLOOKUP(AG691,'mã win'!E:J,6,0))</f>
        <v>WIN-HNI-00-002</v>
      </c>
      <c r="AI691" s="19" t="str">
        <f>VLOOKUP(AG691,'mã win'!E:F,2,0)</f>
        <v>B</v>
      </c>
      <c r="AJ691" s="19" t="str">
        <f>VLOOKUP(Q691,'mã sp'!A:B,2,0)</f>
        <v>GTLX250G</v>
      </c>
      <c r="AK691" t="str">
        <f>VLOOKUP(AC691,Data!B:G,6,0)</f>
        <v>K25TTM</v>
      </c>
      <c r="AL691" t="str">
        <f t="shared" si="21"/>
        <v>2082 WM+ HNI 41 Tương Mai</v>
      </c>
    </row>
    <row r="692" spans="1:38" x14ac:dyDescent="0.25">
      <c r="A692">
        <v>16904</v>
      </c>
      <c r="B692" s="2">
        <v>9106030876</v>
      </c>
      <c r="C692" s="3">
        <v>45936</v>
      </c>
      <c r="D692" s="3">
        <v>45941</v>
      </c>
      <c r="E692" s="4">
        <v>45936.596047488398</v>
      </c>
      <c r="F692" s="2" t="s">
        <v>5447</v>
      </c>
      <c r="G692" s="3"/>
      <c r="H692" t="s">
        <v>3031</v>
      </c>
      <c r="I692" s="2" t="s">
        <v>3032</v>
      </c>
      <c r="J692" t="s">
        <v>3033</v>
      </c>
      <c r="K692" t="s">
        <v>3034</v>
      </c>
      <c r="L692" s="2" t="s">
        <v>3834</v>
      </c>
      <c r="M692" t="s">
        <v>3835</v>
      </c>
      <c r="N692" t="s">
        <v>3836</v>
      </c>
      <c r="O692">
        <v>10</v>
      </c>
      <c r="P692" s="2" t="s">
        <v>3063</v>
      </c>
      <c r="Q692" t="s">
        <v>4891</v>
      </c>
      <c r="R692" s="2" t="s">
        <v>3065</v>
      </c>
      <c r="S692" s="2" t="s">
        <v>3038</v>
      </c>
      <c r="T692">
        <v>73431</v>
      </c>
      <c r="U692">
        <v>2</v>
      </c>
      <c r="V692">
        <v>0</v>
      </c>
      <c r="W692" t="s">
        <v>3835</v>
      </c>
      <c r="Y692" s="3">
        <v>45936.596045405102</v>
      </c>
      <c r="AA692" t="s">
        <v>3039</v>
      </c>
      <c r="AB692" s="21">
        <v>9106030876</v>
      </c>
      <c r="AC692" s="19" t="str">
        <f>VLOOKUP($B692,Data!$A:$AK,34,0)</f>
        <v>9106030876-00158709</v>
      </c>
      <c r="AD692" s="19">
        <v>158709</v>
      </c>
      <c r="AE692" s="19" t="str">
        <f t="shared" si="20"/>
        <v>00158709</v>
      </c>
      <c r="AF692" s="19" t="str">
        <f>VLOOKUP(AC692,Data!$B:$AK,4,0)</f>
        <v>06/10/2025</v>
      </c>
      <c r="AG692" s="19" t="str">
        <f>VLOOKUP(AC692,Data!B:N,13,0)</f>
        <v>0104918404</v>
      </c>
      <c r="AH692" s="19" t="str">
        <f>IF(AG692="0104918404","WIN"&amp;L692,VLOOKUP(AG692,'mã win'!E:J,6,0))</f>
        <v>WIN6824</v>
      </c>
      <c r="AI692" s="19" t="str">
        <f>VLOOKUP(AG692,'mã win'!E:F,2,0)</f>
        <v>N</v>
      </c>
      <c r="AJ692" s="19" t="str">
        <f>VLOOKUP(Q692,'mã sp'!A:B,2,0)</f>
        <v>CGM300</v>
      </c>
      <c r="AK692" t="str">
        <f>VLOOKUP(AC692,Data!B:G,6,0)</f>
        <v>K25TTM</v>
      </c>
      <c r="AL692" t="str">
        <f t="shared" si="21"/>
        <v>6824 WM+ HCM 8/17 Đông Thạnh 3</v>
      </c>
    </row>
    <row r="693" spans="1:38" x14ac:dyDescent="0.25">
      <c r="A693">
        <v>16905</v>
      </c>
      <c r="B693" s="2">
        <v>9106030902</v>
      </c>
      <c r="C693" s="3">
        <v>45936</v>
      </c>
      <c r="D693" s="3">
        <v>45936</v>
      </c>
      <c r="E693" s="4">
        <v>45936.597783946803</v>
      </c>
      <c r="F693" s="2" t="s">
        <v>5448</v>
      </c>
      <c r="G693" s="3"/>
      <c r="H693" t="s">
        <v>3031</v>
      </c>
      <c r="I693" s="2" t="s">
        <v>3032</v>
      </c>
      <c r="J693" t="s">
        <v>3033</v>
      </c>
      <c r="K693" t="s">
        <v>3034</v>
      </c>
      <c r="L693" s="2" t="s">
        <v>4203</v>
      </c>
      <c r="M693" t="s">
        <v>4204</v>
      </c>
      <c r="N693" t="s">
        <v>4205</v>
      </c>
      <c r="O693">
        <v>10</v>
      </c>
      <c r="P693" s="2" t="s">
        <v>3047</v>
      </c>
      <c r="Q693" t="s">
        <v>3048</v>
      </c>
      <c r="R693" s="2" t="s">
        <v>3049</v>
      </c>
      <c r="S693" s="2" t="s">
        <v>3038</v>
      </c>
      <c r="T693">
        <v>60885</v>
      </c>
      <c r="U693">
        <v>1</v>
      </c>
      <c r="V693">
        <v>0</v>
      </c>
      <c r="W693" t="s">
        <v>5449</v>
      </c>
      <c r="X693" t="s">
        <v>5450</v>
      </c>
      <c r="Y693" s="3">
        <v>45936.5977809838</v>
      </c>
      <c r="AA693" t="s">
        <v>3039</v>
      </c>
      <c r="AB693" s="21">
        <v>9106030902</v>
      </c>
      <c r="AC693" s="19" t="str">
        <f>VLOOKUP($B693,Data!$A:$AK,34,0)</f>
        <v>9106030902-00477799</v>
      </c>
      <c r="AD693" s="19">
        <v>477799</v>
      </c>
      <c r="AE693" s="19" t="str">
        <f t="shared" si="20"/>
        <v>00477799</v>
      </c>
      <c r="AF693" s="19" t="str">
        <f>VLOOKUP(AC693,Data!$B:$AK,4,0)</f>
        <v>06/10/2025</v>
      </c>
      <c r="AG693" s="19" t="str">
        <f>VLOOKUP(AC693,Data!B:N,13,0)</f>
        <v>0104918404-002</v>
      </c>
      <c r="AH693" s="19" t="str">
        <f>IF(AG693="0104918404","WIN"&amp;L693,VLOOKUP(AG693,'mã win'!E:J,6,0))</f>
        <v>WIN-HNI-00-002</v>
      </c>
      <c r="AI693" s="19" t="str">
        <f>VLOOKUP(AG693,'mã win'!E:F,2,0)</f>
        <v>B</v>
      </c>
      <c r="AJ693" s="19" t="str">
        <f>VLOOKUP(Q693,'mã sp'!A:B,2,0)</f>
        <v>CC300</v>
      </c>
      <c r="AK693" t="str">
        <f>VLOOKUP(AC693,Data!B:G,6,0)</f>
        <v>K25TTM</v>
      </c>
      <c r="AL693" t="str">
        <f t="shared" si="21"/>
        <v>1588 WM HNI Hoài Đức</v>
      </c>
    </row>
    <row r="694" spans="1:38" x14ac:dyDescent="0.25">
      <c r="A694">
        <v>16906</v>
      </c>
      <c r="B694" s="2">
        <v>9106030902</v>
      </c>
      <c r="C694" s="3">
        <v>45936</v>
      </c>
      <c r="D694" s="3">
        <v>45936</v>
      </c>
      <c r="E694" s="4">
        <v>45936.597783946803</v>
      </c>
      <c r="F694" s="2" t="s">
        <v>5448</v>
      </c>
      <c r="G694" s="3"/>
      <c r="H694" t="s">
        <v>3031</v>
      </c>
      <c r="I694" s="2" t="s">
        <v>3032</v>
      </c>
      <c r="J694" t="s">
        <v>3033</v>
      </c>
      <c r="K694" t="s">
        <v>3034</v>
      </c>
      <c r="L694" s="2" t="s">
        <v>4203</v>
      </c>
      <c r="M694" t="s">
        <v>4204</v>
      </c>
      <c r="N694" t="s">
        <v>4205</v>
      </c>
      <c r="O694">
        <v>20</v>
      </c>
      <c r="P694" s="2" t="s">
        <v>3054</v>
      </c>
      <c r="Q694" t="s">
        <v>3055</v>
      </c>
      <c r="R694" s="2" t="s">
        <v>3056</v>
      </c>
      <c r="S694" s="2" t="s">
        <v>3038</v>
      </c>
      <c r="T694">
        <v>46000</v>
      </c>
      <c r="U694">
        <v>1</v>
      </c>
      <c r="V694">
        <v>0</v>
      </c>
      <c r="W694" t="s">
        <v>5449</v>
      </c>
      <c r="X694" t="s">
        <v>5450</v>
      </c>
      <c r="Y694" s="3">
        <v>45936.5977809838</v>
      </c>
      <c r="AA694" t="s">
        <v>3039</v>
      </c>
      <c r="AB694" s="21">
        <v>9106030902</v>
      </c>
      <c r="AC694" s="19" t="str">
        <f>VLOOKUP($B694,Data!$A:$AK,34,0)</f>
        <v>9106030902-00477799</v>
      </c>
      <c r="AD694" s="19">
        <v>477799</v>
      </c>
      <c r="AE694" s="19" t="str">
        <f t="shared" si="20"/>
        <v>00477799</v>
      </c>
      <c r="AF694" s="19" t="str">
        <f>VLOOKUP(AC694,Data!$B:$AK,4,0)</f>
        <v>06/10/2025</v>
      </c>
      <c r="AG694" s="19" t="str">
        <f>VLOOKUP(AC694,Data!B:N,13,0)</f>
        <v>0104918404-002</v>
      </c>
      <c r="AH694" s="19" t="str">
        <f>IF(AG694="0104918404","WIN"&amp;L694,VLOOKUP(AG694,'mã win'!E:J,6,0))</f>
        <v>WIN-HNI-00-002</v>
      </c>
      <c r="AI694" s="19" t="str">
        <f>VLOOKUP(AG694,'mã win'!E:F,2,0)</f>
        <v>B</v>
      </c>
      <c r="AJ694" s="19" t="str">
        <f>VLOOKUP(Q694,'mã sp'!A:B,2,0)</f>
        <v>MNH250</v>
      </c>
      <c r="AK694" t="str">
        <f>VLOOKUP(AC694,Data!B:G,6,0)</f>
        <v>K25TTM</v>
      </c>
      <c r="AL694" t="str">
        <f t="shared" si="21"/>
        <v>1588 WM HNI Hoài Đức</v>
      </c>
    </row>
    <row r="695" spans="1:38" x14ac:dyDescent="0.25">
      <c r="A695">
        <v>16907</v>
      </c>
      <c r="B695" s="2">
        <v>9106030865</v>
      </c>
      <c r="C695" s="3">
        <v>45936</v>
      </c>
      <c r="D695" s="3">
        <v>45942</v>
      </c>
      <c r="E695" s="4">
        <v>45936.598032951399</v>
      </c>
      <c r="F695" s="2" t="s">
        <v>5451</v>
      </c>
      <c r="G695" s="3"/>
      <c r="H695" t="s">
        <v>3031</v>
      </c>
      <c r="I695" s="2" t="s">
        <v>3032</v>
      </c>
      <c r="J695" t="s">
        <v>3033</v>
      </c>
      <c r="K695" t="s">
        <v>3034</v>
      </c>
      <c r="L695" s="2" t="s">
        <v>4676</v>
      </c>
      <c r="M695" t="s">
        <v>4677</v>
      </c>
      <c r="N695" t="s">
        <v>4678</v>
      </c>
      <c r="O695">
        <v>10</v>
      </c>
      <c r="P695" s="2" t="s">
        <v>3072</v>
      </c>
      <c r="Q695" t="s">
        <v>3073</v>
      </c>
      <c r="R695" s="2" t="s">
        <v>3074</v>
      </c>
      <c r="S695" s="2" t="s">
        <v>3038</v>
      </c>
      <c r="T695">
        <v>49500</v>
      </c>
      <c r="U695">
        <v>3</v>
      </c>
      <c r="V695">
        <v>0</v>
      </c>
      <c r="W695" t="s">
        <v>4679</v>
      </c>
      <c r="X695" t="s">
        <v>4680</v>
      </c>
      <c r="Y695" s="3">
        <v>45936.598030057903</v>
      </c>
      <c r="AA695" t="s">
        <v>3039</v>
      </c>
      <c r="AB695" s="21">
        <v>9106030865</v>
      </c>
      <c r="AC695" s="19" t="str">
        <f>VLOOKUP($B695,Data!$A:$AK,34,0)</f>
        <v>9106030865-00000202</v>
      </c>
      <c r="AD695" s="19">
        <v>202</v>
      </c>
      <c r="AE695" s="19" t="str">
        <f t="shared" si="20"/>
        <v>00000202</v>
      </c>
      <c r="AF695" s="19" t="str">
        <f>VLOOKUP(AC695,Data!$B:$AK,4,0)</f>
        <v>06/10/2025</v>
      </c>
      <c r="AG695" s="19" t="str">
        <f>VLOOKUP(AC695,Data!B:N,13,0)</f>
        <v>0104918404-033</v>
      </c>
      <c r="AH695" s="19" t="str">
        <f>IF(AG695="0104918404","WIN"&amp;L695,VLOOKUP(AG695,'mã win'!E:J,6,0))</f>
        <v>WIN-033</v>
      </c>
      <c r="AI695" s="19" t="str">
        <f>VLOOKUP(AG695,'mã win'!E:F,2,0)</f>
        <v>N</v>
      </c>
      <c r="AJ695" s="19" t="str">
        <f>VLOOKUP(Q695,'mã sp'!A:B,2,0)</f>
        <v>GL250</v>
      </c>
      <c r="AK695" t="str">
        <f>VLOOKUP(AC695,Data!B:G,6,0)</f>
        <v>K25TTM</v>
      </c>
      <c r="AL695" t="str">
        <f t="shared" si="21"/>
        <v>1602 WM VCP HUG Vị Thanh</v>
      </c>
    </row>
    <row r="696" spans="1:38" x14ac:dyDescent="0.25">
      <c r="A696">
        <v>16908</v>
      </c>
      <c r="B696" s="2">
        <v>9106030865</v>
      </c>
      <c r="C696" s="3">
        <v>45936</v>
      </c>
      <c r="D696" s="3">
        <v>45942</v>
      </c>
      <c r="E696" s="4">
        <v>45936.598032951399</v>
      </c>
      <c r="F696" s="2" t="s">
        <v>5451</v>
      </c>
      <c r="G696" s="3"/>
      <c r="H696" t="s">
        <v>3031</v>
      </c>
      <c r="I696" s="2" t="s">
        <v>3032</v>
      </c>
      <c r="J696" t="s">
        <v>3033</v>
      </c>
      <c r="K696" t="s">
        <v>3034</v>
      </c>
      <c r="L696" s="2" t="s">
        <v>4676</v>
      </c>
      <c r="M696" t="s">
        <v>4677</v>
      </c>
      <c r="N696" t="s">
        <v>4678</v>
      </c>
      <c r="O696">
        <v>20</v>
      </c>
      <c r="P696" s="2" t="s">
        <v>3069</v>
      </c>
      <c r="Q696" t="s">
        <v>3070</v>
      </c>
      <c r="R696" s="2" t="s">
        <v>3071</v>
      </c>
      <c r="S696" s="2" t="s">
        <v>3038</v>
      </c>
      <c r="T696">
        <v>50400</v>
      </c>
      <c r="U696">
        <v>3</v>
      </c>
      <c r="V696">
        <v>0</v>
      </c>
      <c r="W696" t="s">
        <v>4679</v>
      </c>
      <c r="X696" t="s">
        <v>4680</v>
      </c>
      <c r="Y696" s="3">
        <v>45936.598030057903</v>
      </c>
      <c r="AA696" t="s">
        <v>3039</v>
      </c>
      <c r="AB696" s="21">
        <v>9106030865</v>
      </c>
      <c r="AC696" s="19" t="str">
        <f>VLOOKUP($B696,Data!$A:$AK,34,0)</f>
        <v>9106030865-00000202</v>
      </c>
      <c r="AD696" s="19">
        <v>202</v>
      </c>
      <c r="AE696" s="19" t="str">
        <f t="shared" si="20"/>
        <v>00000202</v>
      </c>
      <c r="AF696" s="19" t="str">
        <f>VLOOKUP(AC696,Data!$B:$AK,4,0)</f>
        <v>06/10/2025</v>
      </c>
      <c r="AG696" s="19" t="str">
        <f>VLOOKUP(AC696,Data!B:N,13,0)</f>
        <v>0104918404-033</v>
      </c>
      <c r="AH696" s="19" t="str">
        <f>IF(AG696="0104918404","WIN"&amp;L696,VLOOKUP(AG696,'mã win'!E:J,6,0))</f>
        <v>WIN-033</v>
      </c>
      <c r="AI696" s="19" t="str">
        <f>VLOOKUP(AG696,'mã win'!E:F,2,0)</f>
        <v>N</v>
      </c>
      <c r="AJ696" s="19" t="str">
        <f>VLOOKUP(Q696,'mã sp'!A:B,2,0)</f>
        <v>GSG250</v>
      </c>
      <c r="AK696" t="str">
        <f>VLOOKUP(AC696,Data!B:G,6,0)</f>
        <v>K25TTM</v>
      </c>
      <c r="AL696" t="str">
        <f t="shared" si="21"/>
        <v>1602 WM VCP HUG Vị Thanh</v>
      </c>
    </row>
    <row r="697" spans="1:38" x14ac:dyDescent="0.25">
      <c r="A697">
        <v>16909</v>
      </c>
      <c r="B697" s="2">
        <v>9106030865</v>
      </c>
      <c r="C697" s="3">
        <v>45936</v>
      </c>
      <c r="D697" s="3">
        <v>45942</v>
      </c>
      <c r="E697" s="4">
        <v>45936.598032951399</v>
      </c>
      <c r="F697" s="2" t="s">
        <v>5451</v>
      </c>
      <c r="G697" s="3"/>
      <c r="H697" t="s">
        <v>3031</v>
      </c>
      <c r="I697" s="2" t="s">
        <v>3032</v>
      </c>
      <c r="J697" t="s">
        <v>3033</v>
      </c>
      <c r="K697" t="s">
        <v>3034</v>
      </c>
      <c r="L697" s="2" t="s">
        <v>4676</v>
      </c>
      <c r="M697" t="s">
        <v>4677</v>
      </c>
      <c r="N697" t="s">
        <v>4678</v>
      </c>
      <c r="O697">
        <v>30</v>
      </c>
      <c r="P697" s="2" t="s">
        <v>3080</v>
      </c>
      <c r="Q697" t="s">
        <v>3081</v>
      </c>
      <c r="R697" s="2" t="s">
        <v>3082</v>
      </c>
      <c r="S697" s="2" t="s">
        <v>3038</v>
      </c>
      <c r="T697">
        <v>70950</v>
      </c>
      <c r="U697">
        <v>1</v>
      </c>
      <c r="V697">
        <v>0</v>
      </c>
      <c r="W697" t="s">
        <v>4679</v>
      </c>
      <c r="X697" t="s">
        <v>4680</v>
      </c>
      <c r="Y697" s="3">
        <v>45936.598030057903</v>
      </c>
      <c r="AA697" t="s">
        <v>3039</v>
      </c>
      <c r="AB697" s="21">
        <v>9106030865</v>
      </c>
      <c r="AC697" s="19" t="str">
        <f>VLOOKUP($B697,Data!$A:$AK,34,0)</f>
        <v>9106030865-00000202</v>
      </c>
      <c r="AD697" s="19">
        <v>202</v>
      </c>
      <c r="AE697" s="19" t="str">
        <f t="shared" si="20"/>
        <v>00000202</v>
      </c>
      <c r="AF697" s="19" t="str">
        <f>VLOOKUP(AC697,Data!$B:$AK,4,0)</f>
        <v>06/10/2025</v>
      </c>
      <c r="AG697" s="19" t="str">
        <f>VLOOKUP(AC697,Data!B:N,13,0)</f>
        <v>0104918404-033</v>
      </c>
      <c r="AH697" s="19" t="str">
        <f>IF(AG697="0104918404","WIN"&amp;L697,VLOOKUP(AG697,'mã win'!E:J,6,0))</f>
        <v>WIN-033</v>
      </c>
      <c r="AI697" s="19" t="str">
        <f>VLOOKUP(AG697,'mã win'!E:F,2,0)</f>
        <v>N</v>
      </c>
      <c r="AJ697" s="19" t="str">
        <f>VLOOKUP(Q697,'mã sp'!A:B,2,0)</f>
        <v>CN300</v>
      </c>
      <c r="AK697" t="str">
        <f>VLOOKUP(AC697,Data!B:G,6,0)</f>
        <v>K25TTM</v>
      </c>
      <c r="AL697" t="str">
        <f t="shared" si="21"/>
        <v>1602 WM VCP HUG Vị Thanh</v>
      </c>
    </row>
    <row r="698" spans="1:38" x14ac:dyDescent="0.25">
      <c r="A698">
        <v>16910</v>
      </c>
      <c r="B698" s="2">
        <v>9106030865</v>
      </c>
      <c r="C698" s="3">
        <v>45936</v>
      </c>
      <c r="D698" s="3">
        <v>45942</v>
      </c>
      <c r="E698" s="4">
        <v>45936.598032951399</v>
      </c>
      <c r="F698" s="2" t="s">
        <v>5451</v>
      </c>
      <c r="G698" s="3"/>
      <c r="H698" t="s">
        <v>3031</v>
      </c>
      <c r="I698" s="2" t="s">
        <v>3032</v>
      </c>
      <c r="J698" t="s">
        <v>3033</v>
      </c>
      <c r="K698" t="s">
        <v>3034</v>
      </c>
      <c r="L698" s="2" t="s">
        <v>4676</v>
      </c>
      <c r="M698" t="s">
        <v>4677</v>
      </c>
      <c r="N698" t="s">
        <v>4678</v>
      </c>
      <c r="O698">
        <v>40</v>
      </c>
      <c r="P698" s="2" t="s">
        <v>3054</v>
      </c>
      <c r="Q698" t="s">
        <v>3055</v>
      </c>
      <c r="R698" s="2" t="s">
        <v>3056</v>
      </c>
      <c r="S698" s="2" t="s">
        <v>3038</v>
      </c>
      <c r="T698">
        <v>46000</v>
      </c>
      <c r="U698">
        <v>2</v>
      </c>
      <c r="V698">
        <v>0</v>
      </c>
      <c r="W698" t="s">
        <v>4679</v>
      </c>
      <c r="X698" t="s">
        <v>4680</v>
      </c>
      <c r="Y698" s="3">
        <v>45936.598030057903</v>
      </c>
      <c r="AA698" t="s">
        <v>3039</v>
      </c>
      <c r="AB698" s="21">
        <v>9106030865</v>
      </c>
      <c r="AC698" s="19" t="str">
        <f>VLOOKUP($B698,Data!$A:$AK,34,0)</f>
        <v>9106030865-00000202</v>
      </c>
      <c r="AD698" s="19">
        <v>202</v>
      </c>
      <c r="AE698" s="19" t="str">
        <f t="shared" si="20"/>
        <v>00000202</v>
      </c>
      <c r="AF698" s="19" t="str">
        <f>VLOOKUP(AC698,Data!$B:$AK,4,0)</f>
        <v>06/10/2025</v>
      </c>
      <c r="AG698" s="19" t="str">
        <f>VLOOKUP(AC698,Data!B:N,13,0)</f>
        <v>0104918404-033</v>
      </c>
      <c r="AH698" s="19" t="str">
        <f>IF(AG698="0104918404","WIN"&amp;L698,VLOOKUP(AG698,'mã win'!E:J,6,0))</f>
        <v>WIN-033</v>
      </c>
      <c r="AI698" s="19" t="str">
        <f>VLOOKUP(AG698,'mã win'!E:F,2,0)</f>
        <v>N</v>
      </c>
      <c r="AJ698" s="19" t="str">
        <f>VLOOKUP(Q698,'mã sp'!A:B,2,0)</f>
        <v>MNH250</v>
      </c>
      <c r="AK698" t="str">
        <f>VLOOKUP(AC698,Data!B:G,6,0)</f>
        <v>K25TTM</v>
      </c>
      <c r="AL698" t="str">
        <f t="shared" si="21"/>
        <v>1602 WM VCP HUG Vị Thanh</v>
      </c>
    </row>
    <row r="699" spans="1:38" x14ac:dyDescent="0.25">
      <c r="A699">
        <v>16911</v>
      </c>
      <c r="B699" s="2">
        <v>9106030865</v>
      </c>
      <c r="C699" s="3">
        <v>45936</v>
      </c>
      <c r="D699" s="3">
        <v>45942</v>
      </c>
      <c r="E699" s="4">
        <v>45936.598032951399</v>
      </c>
      <c r="F699" s="2" t="s">
        <v>5451</v>
      </c>
      <c r="G699" s="3"/>
      <c r="H699" t="s">
        <v>3031</v>
      </c>
      <c r="I699" s="2" t="s">
        <v>3032</v>
      </c>
      <c r="J699" t="s">
        <v>3033</v>
      </c>
      <c r="K699" t="s">
        <v>3034</v>
      </c>
      <c r="L699" s="2" t="s">
        <v>4676</v>
      </c>
      <c r="M699" t="s">
        <v>4677</v>
      </c>
      <c r="N699" t="s">
        <v>4678</v>
      </c>
      <c r="O699">
        <v>50</v>
      </c>
      <c r="P699" s="2" t="s">
        <v>3050</v>
      </c>
      <c r="Q699" t="s">
        <v>3051</v>
      </c>
      <c r="R699" s="2" t="s">
        <v>3052</v>
      </c>
      <c r="S699" s="2" t="s">
        <v>3038</v>
      </c>
      <c r="T699">
        <v>45588</v>
      </c>
      <c r="U699">
        <v>2</v>
      </c>
      <c r="V699">
        <v>0</v>
      </c>
      <c r="W699" t="s">
        <v>4679</v>
      </c>
      <c r="X699" t="s">
        <v>4680</v>
      </c>
      <c r="Y699" s="3">
        <v>45936.598030057903</v>
      </c>
      <c r="AA699" t="s">
        <v>3039</v>
      </c>
      <c r="AB699" s="21">
        <v>9106030865</v>
      </c>
      <c r="AC699" s="19" t="str">
        <f>VLOOKUP($B699,Data!$A:$AK,34,0)</f>
        <v>9106030865-00000202</v>
      </c>
      <c r="AD699" s="19">
        <v>202</v>
      </c>
      <c r="AE699" s="19" t="str">
        <f t="shared" si="20"/>
        <v>00000202</v>
      </c>
      <c r="AF699" s="19" t="str">
        <f>VLOOKUP(AC699,Data!$B:$AK,4,0)</f>
        <v>06/10/2025</v>
      </c>
      <c r="AG699" s="19" t="str">
        <f>VLOOKUP(AC699,Data!B:N,13,0)</f>
        <v>0104918404-033</v>
      </c>
      <c r="AH699" s="19" t="str">
        <f>IF(AG699="0104918404","WIN"&amp;L699,VLOOKUP(AG699,'mã win'!E:J,6,0))</f>
        <v>WIN-033</v>
      </c>
      <c r="AI699" s="19" t="str">
        <f>VLOOKUP(AG699,'mã win'!E:F,2,0)</f>
        <v>N</v>
      </c>
      <c r="AJ699" s="19" t="str">
        <f>VLOOKUP(Q699,'mã sp'!A:B,2,0)</f>
        <v>TH200</v>
      </c>
      <c r="AK699" t="str">
        <f>VLOOKUP(AC699,Data!B:G,6,0)</f>
        <v>K25TTM</v>
      </c>
      <c r="AL699" t="str">
        <f t="shared" si="21"/>
        <v>1602 WM VCP HUG Vị Thanh</v>
      </c>
    </row>
    <row r="700" spans="1:38" x14ac:dyDescent="0.25">
      <c r="A700">
        <v>16912</v>
      </c>
      <c r="B700" s="2">
        <v>9106030919</v>
      </c>
      <c r="C700" s="3">
        <v>45936</v>
      </c>
      <c r="D700" s="3">
        <v>45941</v>
      </c>
      <c r="E700" s="4">
        <v>45936.5997804051</v>
      </c>
      <c r="F700" s="2" t="s">
        <v>5452</v>
      </c>
      <c r="G700" s="3"/>
      <c r="H700" t="s">
        <v>3031</v>
      </c>
      <c r="I700" s="2" t="s">
        <v>3032</v>
      </c>
      <c r="J700" t="s">
        <v>3033</v>
      </c>
      <c r="K700" t="s">
        <v>3034</v>
      </c>
      <c r="L700" s="2" t="s">
        <v>3511</v>
      </c>
      <c r="M700" t="s">
        <v>3512</v>
      </c>
      <c r="N700" t="s">
        <v>3513</v>
      </c>
      <c r="O700">
        <v>10</v>
      </c>
      <c r="P700" s="2" t="s">
        <v>3035</v>
      </c>
      <c r="Q700" t="s">
        <v>4834</v>
      </c>
      <c r="R700" s="2" t="s">
        <v>3037</v>
      </c>
      <c r="S700" s="2" t="s">
        <v>3038</v>
      </c>
      <c r="T700">
        <v>111058</v>
      </c>
      <c r="U700">
        <v>1</v>
      </c>
      <c r="V700">
        <v>0</v>
      </c>
      <c r="W700" t="s">
        <v>3512</v>
      </c>
      <c r="Y700" s="3">
        <v>45936.599777349496</v>
      </c>
      <c r="AA700" t="s">
        <v>3039</v>
      </c>
      <c r="AB700" s="21">
        <v>9106030919</v>
      </c>
      <c r="AC700" s="19" t="str">
        <f>VLOOKUP($B700,Data!$A:$AK,34,0)</f>
        <v>9106030919-00047072</v>
      </c>
      <c r="AD700" s="19">
        <v>47072</v>
      </c>
      <c r="AE700" s="19" t="str">
        <f t="shared" si="20"/>
        <v>00047072</v>
      </c>
      <c r="AF700" s="19" t="str">
        <f>VLOOKUP(AC700,Data!$B:$AK,4,0)</f>
        <v>06/10/2025</v>
      </c>
      <c r="AG700" s="19" t="str">
        <f>VLOOKUP(AC700,Data!B:N,13,0)</f>
        <v>0104918404-007</v>
      </c>
      <c r="AH700" s="19" t="str">
        <f>IF(AG700="0104918404","WIN"&amp;L700,VLOOKUP(AG700,'mã win'!E:J,6,0))</f>
        <v>WIN-QNH-00-007</v>
      </c>
      <c r="AI700" s="19" t="str">
        <f>VLOOKUP(AG700,'mã win'!E:F,2,0)</f>
        <v>B</v>
      </c>
      <c r="AJ700" s="19" t="str">
        <f>VLOOKUP(Q700,'mã sp'!A:B,2,0)</f>
        <v>GM500</v>
      </c>
      <c r="AK700" t="str">
        <f>VLOOKUP(AC700,Data!B:G,6,0)</f>
        <v>K25TTM</v>
      </c>
      <c r="AL700" t="str">
        <f t="shared" si="21"/>
        <v>2APK WM+ QNH 58 Vận Tải Bạch Đằng</v>
      </c>
    </row>
    <row r="701" spans="1:38" x14ac:dyDescent="0.25">
      <c r="A701">
        <v>16913</v>
      </c>
      <c r="B701" s="2">
        <v>9106030958</v>
      </c>
      <c r="C701" s="3">
        <v>45936</v>
      </c>
      <c r="D701" s="3">
        <v>45936</v>
      </c>
      <c r="E701" s="4">
        <v>45936.599782557903</v>
      </c>
      <c r="F701" s="2" t="s">
        <v>5452</v>
      </c>
      <c r="G701" s="3"/>
      <c r="H701" t="s">
        <v>3031</v>
      </c>
      <c r="I701" s="2" t="s">
        <v>3032</v>
      </c>
      <c r="J701" t="s">
        <v>3033</v>
      </c>
      <c r="K701" t="s">
        <v>3034</v>
      </c>
      <c r="L701" s="2" t="s">
        <v>4338</v>
      </c>
      <c r="M701" t="s">
        <v>4339</v>
      </c>
      <c r="N701" t="s">
        <v>4340</v>
      </c>
      <c r="O701">
        <v>10</v>
      </c>
      <c r="P701" s="2" t="s">
        <v>3043</v>
      </c>
      <c r="Q701" t="s">
        <v>3044</v>
      </c>
      <c r="R701" s="2" t="s">
        <v>3045</v>
      </c>
      <c r="S701" s="2" t="s">
        <v>3038</v>
      </c>
      <c r="T701">
        <v>41150</v>
      </c>
      <c r="U701">
        <v>1</v>
      </c>
      <c r="V701">
        <v>0</v>
      </c>
      <c r="W701" t="s">
        <v>4339</v>
      </c>
      <c r="Y701" s="3">
        <v>45936.599779594901</v>
      </c>
      <c r="Z701" t="s">
        <v>5453</v>
      </c>
      <c r="AA701" t="s">
        <v>3039</v>
      </c>
      <c r="AB701" s="21">
        <v>9106030958</v>
      </c>
      <c r="AC701" s="19" t="str">
        <f>VLOOKUP($B701,Data!$A:$AK,34,0)</f>
        <v>9106030958-00477818</v>
      </c>
      <c r="AD701" s="19">
        <v>477818</v>
      </c>
      <c r="AE701" s="19" t="str">
        <f t="shared" si="20"/>
        <v>00477818</v>
      </c>
      <c r="AF701" s="19" t="str">
        <f>VLOOKUP(AC701,Data!$B:$AK,4,0)</f>
        <v>06/10/2025</v>
      </c>
      <c r="AG701" s="19" t="str">
        <f>VLOOKUP(AC701,Data!B:N,13,0)</f>
        <v>0104918404-002</v>
      </c>
      <c r="AH701" s="19" t="str">
        <f>IF(AG701="0104918404","WIN"&amp;L701,VLOOKUP(AG701,'mã win'!E:J,6,0))</f>
        <v>WIN-HNI-00-002</v>
      </c>
      <c r="AI701" s="19" t="str">
        <f>VLOOKUP(AG701,'mã win'!E:F,2,0)</f>
        <v>B</v>
      </c>
      <c r="AJ701" s="19" t="str">
        <f>VLOOKUP(Q701,'mã sp'!A:B,2,0)</f>
        <v>GTLX250G</v>
      </c>
      <c r="AK701" t="str">
        <f>VLOOKUP(AC701,Data!B:G,6,0)</f>
        <v>K25TTM</v>
      </c>
      <c r="AL701" t="str">
        <f t="shared" si="21"/>
        <v>6892 WM+ HNI Hạ Sở, Mỹ Đức</v>
      </c>
    </row>
    <row r="702" spans="1:38" x14ac:dyDescent="0.25">
      <c r="A702">
        <v>16914</v>
      </c>
      <c r="B702" s="2">
        <v>9106030985</v>
      </c>
      <c r="C702" s="3">
        <v>45936</v>
      </c>
      <c r="D702" s="3">
        <v>45936</v>
      </c>
      <c r="E702" s="4">
        <v>45936.606827280099</v>
      </c>
      <c r="F702" s="2" t="s">
        <v>5454</v>
      </c>
      <c r="G702" s="3"/>
      <c r="H702" t="s">
        <v>3031</v>
      </c>
      <c r="I702" s="2" t="s">
        <v>3032</v>
      </c>
      <c r="J702" t="s">
        <v>3033</v>
      </c>
      <c r="K702" t="s">
        <v>3034</v>
      </c>
      <c r="L702" s="2" t="s">
        <v>4034</v>
      </c>
      <c r="M702" t="s">
        <v>4035</v>
      </c>
      <c r="N702" t="s">
        <v>4036</v>
      </c>
      <c r="O702">
        <v>10</v>
      </c>
      <c r="P702" s="2" t="s">
        <v>3080</v>
      </c>
      <c r="Q702" t="s">
        <v>3081</v>
      </c>
      <c r="R702" s="2" t="s">
        <v>3082</v>
      </c>
      <c r="S702" s="2" t="s">
        <v>3038</v>
      </c>
      <c r="T702">
        <v>70950</v>
      </c>
      <c r="U702">
        <v>1</v>
      </c>
      <c r="V702">
        <v>0</v>
      </c>
      <c r="W702" t="s">
        <v>4035</v>
      </c>
      <c r="X702" t="s">
        <v>4037</v>
      </c>
      <c r="Y702" s="3">
        <v>45936.606825960604</v>
      </c>
      <c r="AA702" t="s">
        <v>3039</v>
      </c>
      <c r="AB702" s="21">
        <v>9106030985</v>
      </c>
      <c r="AC702" s="19" t="str">
        <f>VLOOKUP($B702,Data!$A:$AK,34,0)</f>
        <v>9106030985-00017148</v>
      </c>
      <c r="AD702" s="19">
        <v>17148</v>
      </c>
      <c r="AE702" s="19" t="str">
        <f t="shared" si="20"/>
        <v>00017148</v>
      </c>
      <c r="AF702" s="19" t="str">
        <f>VLOOKUP(AC702,Data!$B:$AK,4,0)</f>
        <v>06/10/2025</v>
      </c>
      <c r="AG702" s="19" t="str">
        <f>VLOOKUP(AC702,Data!B:N,13,0)</f>
        <v>0104918404-023</v>
      </c>
      <c r="AH702" s="19" t="str">
        <f>IF(AG702="0104918404","WIN"&amp;L702,VLOOKUP(AG702,'mã win'!E:J,6,0))</f>
        <v>WIN-023</v>
      </c>
      <c r="AI702" s="19" t="str">
        <f>VLOOKUP(AG702,'mã win'!E:F,2,0)</f>
        <v>N</v>
      </c>
      <c r="AJ702" s="19" t="str">
        <f>VLOOKUP(Q702,'mã sp'!A:B,2,0)</f>
        <v>CN300</v>
      </c>
      <c r="AK702" t="str">
        <f>VLOOKUP(AC702,Data!B:G,6,0)</f>
        <v>K25TTM</v>
      </c>
      <c r="AL702" t="str">
        <f t="shared" si="21"/>
        <v>4186 WM+ DNI 89 Tổ 9, Tân Hiệp</v>
      </c>
    </row>
    <row r="703" spans="1:38" x14ac:dyDescent="0.25">
      <c r="A703">
        <v>16915</v>
      </c>
      <c r="B703" s="2">
        <v>9106030985</v>
      </c>
      <c r="C703" s="3">
        <v>45936</v>
      </c>
      <c r="D703" s="3">
        <v>45936</v>
      </c>
      <c r="E703" s="4">
        <v>45936.606827280099</v>
      </c>
      <c r="F703" s="2" t="s">
        <v>5454</v>
      </c>
      <c r="G703" s="3"/>
      <c r="H703" t="s">
        <v>3031</v>
      </c>
      <c r="I703" s="2" t="s">
        <v>3032</v>
      </c>
      <c r="J703" t="s">
        <v>3033</v>
      </c>
      <c r="K703" t="s">
        <v>3034</v>
      </c>
      <c r="L703" s="2" t="s">
        <v>4034</v>
      </c>
      <c r="M703" t="s">
        <v>4035</v>
      </c>
      <c r="N703" t="s">
        <v>4036</v>
      </c>
      <c r="O703">
        <v>20</v>
      </c>
      <c r="P703" s="2" t="s">
        <v>3043</v>
      </c>
      <c r="Q703" t="s">
        <v>3044</v>
      </c>
      <c r="R703" s="2" t="s">
        <v>3045</v>
      </c>
      <c r="S703" s="2" t="s">
        <v>3038</v>
      </c>
      <c r="T703">
        <v>41150</v>
      </c>
      <c r="U703">
        <v>1</v>
      </c>
      <c r="V703">
        <v>0</v>
      </c>
      <c r="W703" t="s">
        <v>4035</v>
      </c>
      <c r="X703" t="s">
        <v>4037</v>
      </c>
      <c r="Y703" s="3">
        <v>45936.606825960604</v>
      </c>
      <c r="AA703" t="s">
        <v>3039</v>
      </c>
      <c r="AB703" s="21">
        <v>9106030985</v>
      </c>
      <c r="AC703" s="19" t="str">
        <f>VLOOKUP($B703,Data!$A:$AK,34,0)</f>
        <v>9106030985-00017148</v>
      </c>
      <c r="AD703" s="19">
        <v>17148</v>
      </c>
      <c r="AE703" s="19" t="str">
        <f t="shared" si="20"/>
        <v>00017148</v>
      </c>
      <c r="AF703" s="19" t="str">
        <f>VLOOKUP(AC703,Data!$B:$AK,4,0)</f>
        <v>06/10/2025</v>
      </c>
      <c r="AG703" s="19" t="str">
        <f>VLOOKUP(AC703,Data!B:N,13,0)</f>
        <v>0104918404-023</v>
      </c>
      <c r="AH703" s="19" t="str">
        <f>IF(AG703="0104918404","WIN"&amp;L703,VLOOKUP(AG703,'mã win'!E:J,6,0))</f>
        <v>WIN-023</v>
      </c>
      <c r="AI703" s="19" t="str">
        <f>VLOOKUP(AG703,'mã win'!E:F,2,0)</f>
        <v>N</v>
      </c>
      <c r="AJ703" s="19" t="str">
        <f>VLOOKUP(Q703,'mã sp'!A:B,2,0)</f>
        <v>GTLX250G</v>
      </c>
      <c r="AK703" t="str">
        <f>VLOOKUP(AC703,Data!B:G,6,0)</f>
        <v>K25TTM</v>
      </c>
      <c r="AL703" t="str">
        <f t="shared" si="21"/>
        <v>4186 WM+ DNI 89 Tổ 9, Tân Hiệp</v>
      </c>
    </row>
    <row r="704" spans="1:38" x14ac:dyDescent="0.25">
      <c r="A704">
        <v>16916</v>
      </c>
      <c r="B704" s="2">
        <v>9106030985</v>
      </c>
      <c r="C704" s="3">
        <v>45936</v>
      </c>
      <c r="D704" s="3">
        <v>45936</v>
      </c>
      <c r="E704" s="4">
        <v>45936.606827280099</v>
      </c>
      <c r="F704" s="2" t="s">
        <v>5454</v>
      </c>
      <c r="G704" s="3"/>
      <c r="H704" t="s">
        <v>3031</v>
      </c>
      <c r="I704" s="2" t="s">
        <v>3032</v>
      </c>
      <c r="J704" t="s">
        <v>3033</v>
      </c>
      <c r="K704" t="s">
        <v>3034</v>
      </c>
      <c r="L704" s="2" t="s">
        <v>4034</v>
      </c>
      <c r="M704" t="s">
        <v>4035</v>
      </c>
      <c r="N704" t="s">
        <v>4036</v>
      </c>
      <c r="O704">
        <v>30</v>
      </c>
      <c r="P704" s="2" t="s">
        <v>3035</v>
      </c>
      <c r="Q704" t="s">
        <v>4834</v>
      </c>
      <c r="R704" s="2" t="s">
        <v>3037</v>
      </c>
      <c r="S704" s="2" t="s">
        <v>3038</v>
      </c>
      <c r="T704">
        <v>111058</v>
      </c>
      <c r="U704">
        <v>1</v>
      </c>
      <c r="V704">
        <v>0</v>
      </c>
      <c r="W704" t="s">
        <v>4035</v>
      </c>
      <c r="X704" t="s">
        <v>4037</v>
      </c>
      <c r="Y704" s="3">
        <v>45936.606825960604</v>
      </c>
      <c r="AA704" t="s">
        <v>3039</v>
      </c>
      <c r="AB704" s="21">
        <v>9106030985</v>
      </c>
      <c r="AC704" s="19" t="str">
        <f>VLOOKUP($B704,Data!$A:$AK,34,0)</f>
        <v>9106030985-00017148</v>
      </c>
      <c r="AD704" s="19">
        <v>17148</v>
      </c>
      <c r="AE704" s="19" t="str">
        <f t="shared" si="20"/>
        <v>00017148</v>
      </c>
      <c r="AF704" s="19" t="str">
        <f>VLOOKUP(AC704,Data!$B:$AK,4,0)</f>
        <v>06/10/2025</v>
      </c>
      <c r="AG704" s="19" t="str">
        <f>VLOOKUP(AC704,Data!B:N,13,0)</f>
        <v>0104918404-023</v>
      </c>
      <c r="AH704" s="19" t="str">
        <f>IF(AG704="0104918404","WIN"&amp;L704,VLOOKUP(AG704,'mã win'!E:J,6,0))</f>
        <v>WIN-023</v>
      </c>
      <c r="AI704" s="19" t="str">
        <f>VLOOKUP(AG704,'mã win'!E:F,2,0)</f>
        <v>N</v>
      </c>
      <c r="AJ704" s="19" t="str">
        <f>VLOOKUP(Q704,'mã sp'!A:B,2,0)</f>
        <v>GM500</v>
      </c>
      <c r="AK704" t="str">
        <f>VLOOKUP(AC704,Data!B:G,6,0)</f>
        <v>K25TTM</v>
      </c>
      <c r="AL704" t="str">
        <f t="shared" si="21"/>
        <v>4186 WM+ DNI 89 Tổ 9, Tân Hiệp</v>
      </c>
    </row>
    <row r="705" spans="1:38" x14ac:dyDescent="0.25">
      <c r="A705">
        <v>16917</v>
      </c>
      <c r="B705" s="2">
        <v>9106031051</v>
      </c>
      <c r="C705" s="3">
        <v>45936</v>
      </c>
      <c r="D705" s="3">
        <v>45941</v>
      </c>
      <c r="E705" s="4">
        <v>45936.6075366898</v>
      </c>
      <c r="F705" s="2" t="s">
        <v>5455</v>
      </c>
      <c r="G705" s="3"/>
      <c r="H705" t="s">
        <v>3031</v>
      </c>
      <c r="I705" s="2" t="s">
        <v>3032</v>
      </c>
      <c r="J705" t="s">
        <v>3033</v>
      </c>
      <c r="K705" t="s">
        <v>3034</v>
      </c>
      <c r="L705" s="2" t="s">
        <v>4695</v>
      </c>
      <c r="M705" t="s">
        <v>4696</v>
      </c>
      <c r="N705" t="s">
        <v>4697</v>
      </c>
      <c r="O705">
        <v>10</v>
      </c>
      <c r="P705" s="2" t="s">
        <v>3063</v>
      </c>
      <c r="Q705" t="s">
        <v>4891</v>
      </c>
      <c r="R705" s="2" t="s">
        <v>3065</v>
      </c>
      <c r="S705" s="2" t="s">
        <v>3038</v>
      </c>
      <c r="T705">
        <v>73431</v>
      </c>
      <c r="U705">
        <v>3</v>
      </c>
      <c r="V705">
        <v>0</v>
      </c>
      <c r="W705" t="s">
        <v>4696</v>
      </c>
      <c r="X705" t="s">
        <v>4698</v>
      </c>
      <c r="Y705" s="3">
        <v>45936.607533449103</v>
      </c>
      <c r="AA705" t="s">
        <v>3039</v>
      </c>
      <c r="AB705" s="21">
        <v>9106031051</v>
      </c>
      <c r="AC705" s="19" t="str">
        <f>VLOOKUP($B705,Data!$A:$AK,34,0)</f>
        <v>9106031051-00477849</v>
      </c>
      <c r="AD705" s="19">
        <v>477849</v>
      </c>
      <c r="AE705" s="19" t="str">
        <f t="shared" si="20"/>
        <v>00477849</v>
      </c>
      <c r="AF705" s="19" t="str">
        <f>VLOOKUP(AC705,Data!$B:$AK,4,0)</f>
        <v>06/10/2025</v>
      </c>
      <c r="AG705" s="19" t="str">
        <f>VLOOKUP(AC705,Data!B:N,13,0)</f>
        <v>0104918404-002</v>
      </c>
      <c r="AH705" s="19" t="str">
        <f>IF(AG705="0104918404","WIN"&amp;L705,VLOOKUP(AG705,'mã win'!E:J,6,0))</f>
        <v>WIN-HNI-00-002</v>
      </c>
      <c r="AI705" s="19" t="str">
        <f>VLOOKUP(AG705,'mã win'!E:F,2,0)</f>
        <v>B</v>
      </c>
      <c r="AJ705" s="19" t="str">
        <f>VLOOKUP(Q705,'mã sp'!A:B,2,0)</f>
        <v>CGM300</v>
      </c>
      <c r="AK705" t="str">
        <f>VLOOKUP(AC705,Data!B:G,6,0)</f>
        <v>K25TTM</v>
      </c>
      <c r="AL705" t="str">
        <f t="shared" si="21"/>
        <v>2801 WM+ HNI 261 Tân Mai</v>
      </c>
    </row>
    <row r="706" spans="1:38" x14ac:dyDescent="0.25">
      <c r="A706">
        <v>16918</v>
      </c>
      <c r="B706" s="2">
        <v>9106031051</v>
      </c>
      <c r="C706" s="3">
        <v>45936</v>
      </c>
      <c r="D706" s="3">
        <v>45941</v>
      </c>
      <c r="E706" s="4">
        <v>45936.6075366898</v>
      </c>
      <c r="F706" s="2" t="s">
        <v>5455</v>
      </c>
      <c r="G706" s="3"/>
      <c r="H706" t="s">
        <v>3031</v>
      </c>
      <c r="I706" s="2" t="s">
        <v>3032</v>
      </c>
      <c r="J706" t="s">
        <v>3033</v>
      </c>
      <c r="K706" t="s">
        <v>3034</v>
      </c>
      <c r="L706" s="2" t="s">
        <v>4695</v>
      </c>
      <c r="M706" t="s">
        <v>4696</v>
      </c>
      <c r="N706" t="s">
        <v>4697</v>
      </c>
      <c r="O706">
        <v>20</v>
      </c>
      <c r="P706" s="2" t="s">
        <v>3035</v>
      </c>
      <c r="Q706" t="s">
        <v>4834</v>
      </c>
      <c r="R706" s="2" t="s">
        <v>3037</v>
      </c>
      <c r="S706" s="2" t="s">
        <v>3038</v>
      </c>
      <c r="T706">
        <v>111058</v>
      </c>
      <c r="U706">
        <v>1</v>
      </c>
      <c r="V706">
        <v>0</v>
      </c>
      <c r="W706" t="s">
        <v>4696</v>
      </c>
      <c r="X706" t="s">
        <v>4698</v>
      </c>
      <c r="Y706" s="3">
        <v>45936.607533449103</v>
      </c>
      <c r="AA706" t="s">
        <v>3039</v>
      </c>
      <c r="AB706" s="21">
        <v>9106031051</v>
      </c>
      <c r="AC706" s="19" t="str">
        <f>VLOOKUP($B706,Data!$A:$AK,34,0)</f>
        <v>9106031051-00477849</v>
      </c>
      <c r="AD706" s="19">
        <v>477849</v>
      </c>
      <c r="AE706" s="19" t="str">
        <f t="shared" si="20"/>
        <v>00477849</v>
      </c>
      <c r="AF706" s="19" t="str">
        <f>VLOOKUP(AC706,Data!$B:$AK,4,0)</f>
        <v>06/10/2025</v>
      </c>
      <c r="AG706" s="19" t="str">
        <f>VLOOKUP(AC706,Data!B:N,13,0)</f>
        <v>0104918404-002</v>
      </c>
      <c r="AH706" s="19" t="str">
        <f>IF(AG706="0104918404","WIN"&amp;L706,VLOOKUP(AG706,'mã win'!E:J,6,0))</f>
        <v>WIN-HNI-00-002</v>
      </c>
      <c r="AI706" s="19" t="str">
        <f>VLOOKUP(AG706,'mã win'!E:F,2,0)</f>
        <v>B</v>
      </c>
      <c r="AJ706" s="19" t="str">
        <f>VLOOKUP(Q706,'mã sp'!A:B,2,0)</f>
        <v>GM500</v>
      </c>
      <c r="AK706" t="str">
        <f>VLOOKUP(AC706,Data!B:G,6,0)</f>
        <v>K25TTM</v>
      </c>
      <c r="AL706" t="str">
        <f t="shared" si="21"/>
        <v>2801 WM+ HNI 261 Tân Mai</v>
      </c>
    </row>
    <row r="707" spans="1:38" x14ac:dyDescent="0.25">
      <c r="A707">
        <v>16919</v>
      </c>
      <c r="B707" s="2">
        <v>9106031046</v>
      </c>
      <c r="C707" s="3">
        <v>45936</v>
      </c>
      <c r="D707" s="3">
        <v>45936</v>
      </c>
      <c r="E707" s="4">
        <v>45936.6101200579</v>
      </c>
      <c r="F707" s="2" t="s">
        <v>5456</v>
      </c>
      <c r="G707" s="3"/>
      <c r="H707" t="s">
        <v>3031</v>
      </c>
      <c r="I707" s="2" t="s">
        <v>3032</v>
      </c>
      <c r="J707" t="s">
        <v>3033</v>
      </c>
      <c r="K707" t="s">
        <v>3034</v>
      </c>
      <c r="L707" s="2" t="s">
        <v>5417</v>
      </c>
      <c r="M707" t="s">
        <v>5418</v>
      </c>
      <c r="N707" t="s">
        <v>5419</v>
      </c>
      <c r="O707">
        <v>10</v>
      </c>
      <c r="P707" s="2" t="s">
        <v>3069</v>
      </c>
      <c r="Q707" t="s">
        <v>3070</v>
      </c>
      <c r="R707" s="2" t="s">
        <v>3071</v>
      </c>
      <c r="S707" s="2" t="s">
        <v>3038</v>
      </c>
      <c r="T707">
        <v>50400</v>
      </c>
      <c r="U707">
        <v>4</v>
      </c>
      <c r="V707">
        <v>0</v>
      </c>
      <c r="W707" t="s">
        <v>5418</v>
      </c>
      <c r="Y707" s="3">
        <v>45936.610117013901</v>
      </c>
      <c r="AA707" t="s">
        <v>3039</v>
      </c>
      <c r="AB707" s="21">
        <v>9106031046</v>
      </c>
      <c r="AC707" s="19" t="str">
        <f>VLOOKUP($B707,Data!$A:$AK,34,0)</f>
        <v>9106031046-00017996</v>
      </c>
      <c r="AD707" s="19">
        <v>17996</v>
      </c>
      <c r="AE707" s="19" t="str">
        <f t="shared" ref="AE707:AE770" si="22">TEXT(AD707,"00000000")</f>
        <v>00017996</v>
      </c>
      <c r="AF707" s="19" t="str">
        <f>VLOOKUP(AC707,Data!$B:$AK,4,0)</f>
        <v>06/10/2025</v>
      </c>
      <c r="AG707" s="19" t="str">
        <f>VLOOKUP(AC707,Data!B:N,13,0)</f>
        <v>0104918404-003</v>
      </c>
      <c r="AH707" s="19" t="str">
        <f>IF(AG707="0104918404","WIN"&amp;L707,VLOOKUP(AG707,'mã win'!E:J,6,0))</f>
        <v>WIN-PTO-00-003</v>
      </c>
      <c r="AI707" s="19" t="str">
        <f>VLOOKUP(AG707,'mã win'!E:F,2,0)</f>
        <v>B</v>
      </c>
      <c r="AJ707" s="19" t="str">
        <f>VLOOKUP(Q707,'mã sp'!A:B,2,0)</f>
        <v>GSG250</v>
      </c>
      <c r="AK707" t="str">
        <f>VLOOKUP(AC707,Data!B:G,6,0)</f>
        <v>K25TTM</v>
      </c>
      <c r="AL707" t="str">
        <f t="shared" ref="AL707:AL770" si="23">L707&amp;" "&amp;M707</f>
        <v>2AKU WM+ PTO Khu 4, Đoan Hạ</v>
      </c>
    </row>
    <row r="708" spans="1:38" x14ac:dyDescent="0.25">
      <c r="A708">
        <v>16920</v>
      </c>
      <c r="B708" s="2">
        <v>9106031112</v>
      </c>
      <c r="C708" s="3">
        <v>45936</v>
      </c>
      <c r="D708" s="3">
        <v>45936</v>
      </c>
      <c r="E708" s="4">
        <v>45936.6119952546</v>
      </c>
      <c r="F708" s="2" t="s">
        <v>5457</v>
      </c>
      <c r="G708" s="3"/>
      <c r="H708" t="s">
        <v>3031</v>
      </c>
      <c r="I708" s="2" t="s">
        <v>3032</v>
      </c>
      <c r="J708" t="s">
        <v>3033</v>
      </c>
      <c r="K708" t="s">
        <v>3034</v>
      </c>
      <c r="L708" s="2" t="s">
        <v>3216</v>
      </c>
      <c r="M708" t="s">
        <v>3217</v>
      </c>
      <c r="N708" t="s">
        <v>3218</v>
      </c>
      <c r="O708">
        <v>10</v>
      </c>
      <c r="P708" s="2" t="s">
        <v>3054</v>
      </c>
      <c r="Q708" t="s">
        <v>3055</v>
      </c>
      <c r="R708" s="2" t="s">
        <v>3056</v>
      </c>
      <c r="S708" s="2" t="s">
        <v>3038</v>
      </c>
      <c r="T708">
        <v>46000</v>
      </c>
      <c r="U708">
        <v>2</v>
      </c>
      <c r="V708">
        <v>0</v>
      </c>
      <c r="W708" t="s">
        <v>3219</v>
      </c>
      <c r="X708" t="s">
        <v>3046</v>
      </c>
      <c r="Y708" s="3">
        <v>45936.611992557897</v>
      </c>
      <c r="AA708" t="s">
        <v>3039</v>
      </c>
      <c r="AB708" s="21">
        <v>9106031112</v>
      </c>
      <c r="AC708" s="19" t="str">
        <f>VLOOKUP($B708,Data!$A:$AK,34,0)</f>
        <v>9106031112-00477866</v>
      </c>
      <c r="AD708" s="19">
        <v>477866</v>
      </c>
      <c r="AE708" s="19" t="str">
        <f t="shared" si="22"/>
        <v>00477866</v>
      </c>
      <c r="AF708" s="19" t="str">
        <f>VLOOKUP(AC708,Data!$B:$AK,4,0)</f>
        <v>06/10/2025</v>
      </c>
      <c r="AG708" s="19" t="str">
        <f>VLOOKUP(AC708,Data!B:N,13,0)</f>
        <v>0104918404-002</v>
      </c>
      <c r="AH708" s="19" t="str">
        <f>IF(AG708="0104918404","WIN"&amp;L708,VLOOKUP(AG708,'mã win'!E:J,6,0))</f>
        <v>WIN-HNI-00-002</v>
      </c>
      <c r="AI708" s="19" t="str">
        <f>VLOOKUP(AG708,'mã win'!E:F,2,0)</f>
        <v>B</v>
      </c>
      <c r="AJ708" s="19" t="str">
        <f>VLOOKUP(Q708,'mã sp'!A:B,2,0)</f>
        <v>MNH250</v>
      </c>
      <c r="AK708" t="str">
        <f>VLOOKUP(AC708,Data!B:G,6,0)</f>
        <v>K25TTM</v>
      </c>
      <c r="AL708" t="str">
        <f t="shared" si="23"/>
        <v>5644 WM+ HNI Số 1 B5 Giảng Võ (8 Núi Trú</v>
      </c>
    </row>
    <row r="709" spans="1:38" x14ac:dyDescent="0.25">
      <c r="A709">
        <v>16921</v>
      </c>
      <c r="B709" s="2">
        <v>9106031112</v>
      </c>
      <c r="C709" s="3">
        <v>45936</v>
      </c>
      <c r="D709" s="3">
        <v>45936</v>
      </c>
      <c r="E709" s="4">
        <v>45936.6119952546</v>
      </c>
      <c r="F709" s="2" t="s">
        <v>5457</v>
      </c>
      <c r="G709" s="3"/>
      <c r="H709" t="s">
        <v>3031</v>
      </c>
      <c r="I709" s="2" t="s">
        <v>3032</v>
      </c>
      <c r="J709" t="s">
        <v>3033</v>
      </c>
      <c r="K709" t="s">
        <v>3034</v>
      </c>
      <c r="L709" s="2" t="s">
        <v>3216</v>
      </c>
      <c r="M709" t="s">
        <v>3217</v>
      </c>
      <c r="N709" t="s">
        <v>3218</v>
      </c>
      <c r="O709">
        <v>20</v>
      </c>
      <c r="P709" s="2" t="s">
        <v>3035</v>
      </c>
      <c r="Q709" t="s">
        <v>4834</v>
      </c>
      <c r="R709" s="2" t="s">
        <v>3037</v>
      </c>
      <c r="S709" s="2" t="s">
        <v>3038</v>
      </c>
      <c r="T709">
        <v>111058</v>
      </c>
      <c r="U709">
        <v>1</v>
      </c>
      <c r="V709">
        <v>0</v>
      </c>
      <c r="W709" t="s">
        <v>3219</v>
      </c>
      <c r="X709" t="s">
        <v>3046</v>
      </c>
      <c r="Y709" s="3">
        <v>45936.611992557897</v>
      </c>
      <c r="AA709" t="s">
        <v>3039</v>
      </c>
      <c r="AB709" s="21">
        <v>9106031112</v>
      </c>
      <c r="AC709" s="19" t="str">
        <f>VLOOKUP($B709,Data!$A:$AK,34,0)</f>
        <v>9106031112-00477866</v>
      </c>
      <c r="AD709" s="19">
        <v>477866</v>
      </c>
      <c r="AE709" s="19" t="str">
        <f t="shared" si="22"/>
        <v>00477866</v>
      </c>
      <c r="AF709" s="19" t="str">
        <f>VLOOKUP(AC709,Data!$B:$AK,4,0)</f>
        <v>06/10/2025</v>
      </c>
      <c r="AG709" s="19" t="str">
        <f>VLOOKUP(AC709,Data!B:N,13,0)</f>
        <v>0104918404-002</v>
      </c>
      <c r="AH709" s="19" t="str">
        <f>IF(AG709="0104918404","WIN"&amp;L709,VLOOKUP(AG709,'mã win'!E:J,6,0))</f>
        <v>WIN-HNI-00-002</v>
      </c>
      <c r="AI709" s="19" t="str">
        <f>VLOOKUP(AG709,'mã win'!E:F,2,0)</f>
        <v>B</v>
      </c>
      <c r="AJ709" s="19" t="str">
        <f>VLOOKUP(Q709,'mã sp'!A:B,2,0)</f>
        <v>GM500</v>
      </c>
      <c r="AK709" t="str">
        <f>VLOOKUP(AC709,Data!B:G,6,0)</f>
        <v>K25TTM</v>
      </c>
      <c r="AL709" t="str">
        <f t="shared" si="23"/>
        <v>5644 WM+ HNI Số 1 B5 Giảng Võ (8 Núi Trú</v>
      </c>
    </row>
    <row r="710" spans="1:38" x14ac:dyDescent="0.25">
      <c r="A710">
        <v>16922</v>
      </c>
      <c r="B710" s="2">
        <v>9106031112</v>
      </c>
      <c r="C710" s="3">
        <v>45936</v>
      </c>
      <c r="D710" s="3">
        <v>45936</v>
      </c>
      <c r="E710" s="4">
        <v>45936.6119952546</v>
      </c>
      <c r="F710" s="2" t="s">
        <v>5457</v>
      </c>
      <c r="G710" s="3"/>
      <c r="H710" t="s">
        <v>3031</v>
      </c>
      <c r="I710" s="2" t="s">
        <v>3032</v>
      </c>
      <c r="J710" t="s">
        <v>3033</v>
      </c>
      <c r="K710" t="s">
        <v>3034</v>
      </c>
      <c r="L710" s="2" t="s">
        <v>3216</v>
      </c>
      <c r="M710" t="s">
        <v>3217</v>
      </c>
      <c r="N710" t="s">
        <v>3218</v>
      </c>
      <c r="O710">
        <v>30</v>
      </c>
      <c r="P710" s="2" t="s">
        <v>3080</v>
      </c>
      <c r="Q710" t="s">
        <v>3081</v>
      </c>
      <c r="R710" s="2" t="s">
        <v>3082</v>
      </c>
      <c r="S710" s="2" t="s">
        <v>3038</v>
      </c>
      <c r="T710">
        <v>70950</v>
      </c>
      <c r="U710">
        <v>1</v>
      </c>
      <c r="V710">
        <v>0</v>
      </c>
      <c r="W710" t="s">
        <v>3219</v>
      </c>
      <c r="X710" t="s">
        <v>3046</v>
      </c>
      <c r="Y710" s="3">
        <v>45936.611992557897</v>
      </c>
      <c r="AA710" t="s">
        <v>3039</v>
      </c>
      <c r="AB710" s="21">
        <v>9106031112</v>
      </c>
      <c r="AC710" s="19" t="str">
        <f>VLOOKUP($B710,Data!$A:$AK,34,0)</f>
        <v>9106031112-00477866</v>
      </c>
      <c r="AD710" s="19">
        <v>477866</v>
      </c>
      <c r="AE710" s="19" t="str">
        <f t="shared" si="22"/>
        <v>00477866</v>
      </c>
      <c r="AF710" s="19" t="str">
        <f>VLOOKUP(AC710,Data!$B:$AK,4,0)</f>
        <v>06/10/2025</v>
      </c>
      <c r="AG710" s="19" t="str">
        <f>VLOOKUP(AC710,Data!B:N,13,0)</f>
        <v>0104918404-002</v>
      </c>
      <c r="AH710" s="19" t="str">
        <f>IF(AG710="0104918404","WIN"&amp;L710,VLOOKUP(AG710,'mã win'!E:J,6,0))</f>
        <v>WIN-HNI-00-002</v>
      </c>
      <c r="AI710" s="19" t="str">
        <f>VLOOKUP(AG710,'mã win'!E:F,2,0)</f>
        <v>B</v>
      </c>
      <c r="AJ710" s="19" t="str">
        <f>VLOOKUP(Q710,'mã sp'!A:B,2,0)</f>
        <v>CN300</v>
      </c>
      <c r="AK710" t="str">
        <f>VLOOKUP(AC710,Data!B:G,6,0)</f>
        <v>K25TTM</v>
      </c>
      <c r="AL710" t="str">
        <f t="shared" si="23"/>
        <v>5644 WM+ HNI Số 1 B5 Giảng Võ (8 Núi Trú</v>
      </c>
    </row>
    <row r="711" spans="1:38" x14ac:dyDescent="0.25">
      <c r="A711">
        <v>16923</v>
      </c>
      <c r="B711" s="2">
        <v>9106031112</v>
      </c>
      <c r="C711" s="3">
        <v>45936</v>
      </c>
      <c r="D711" s="3">
        <v>45936</v>
      </c>
      <c r="E711" s="4">
        <v>45936.6119952546</v>
      </c>
      <c r="F711" s="2" t="s">
        <v>5457</v>
      </c>
      <c r="G711" s="3"/>
      <c r="H711" t="s">
        <v>3031</v>
      </c>
      <c r="I711" s="2" t="s">
        <v>3032</v>
      </c>
      <c r="J711" t="s">
        <v>3033</v>
      </c>
      <c r="K711" t="s">
        <v>3034</v>
      </c>
      <c r="L711" s="2" t="s">
        <v>3216</v>
      </c>
      <c r="M711" t="s">
        <v>3217</v>
      </c>
      <c r="N711" t="s">
        <v>3218</v>
      </c>
      <c r="O711">
        <v>40</v>
      </c>
      <c r="P711" s="2" t="s">
        <v>3047</v>
      </c>
      <c r="Q711" t="s">
        <v>3048</v>
      </c>
      <c r="R711" s="2" t="s">
        <v>3049</v>
      </c>
      <c r="S711" s="2" t="s">
        <v>3038</v>
      </c>
      <c r="T711">
        <v>60885</v>
      </c>
      <c r="U711">
        <v>1</v>
      </c>
      <c r="V711">
        <v>0</v>
      </c>
      <c r="W711" t="s">
        <v>3219</v>
      </c>
      <c r="X711" t="s">
        <v>3046</v>
      </c>
      <c r="Y711" s="3">
        <v>45936.611992557897</v>
      </c>
      <c r="AA711" t="s">
        <v>3039</v>
      </c>
      <c r="AB711" s="21">
        <v>9106031112</v>
      </c>
      <c r="AC711" s="19" t="str">
        <f>VLOOKUP($B711,Data!$A:$AK,34,0)</f>
        <v>9106031112-00477866</v>
      </c>
      <c r="AD711" s="19">
        <v>477866</v>
      </c>
      <c r="AE711" s="19" t="str">
        <f t="shared" si="22"/>
        <v>00477866</v>
      </c>
      <c r="AF711" s="19" t="str">
        <f>VLOOKUP(AC711,Data!$B:$AK,4,0)</f>
        <v>06/10/2025</v>
      </c>
      <c r="AG711" s="19" t="str">
        <f>VLOOKUP(AC711,Data!B:N,13,0)</f>
        <v>0104918404-002</v>
      </c>
      <c r="AH711" s="19" t="str">
        <f>IF(AG711="0104918404","WIN"&amp;L711,VLOOKUP(AG711,'mã win'!E:J,6,0))</f>
        <v>WIN-HNI-00-002</v>
      </c>
      <c r="AI711" s="19" t="str">
        <f>VLOOKUP(AG711,'mã win'!E:F,2,0)</f>
        <v>B</v>
      </c>
      <c r="AJ711" s="19" t="str">
        <f>VLOOKUP(Q711,'mã sp'!A:B,2,0)</f>
        <v>CC300</v>
      </c>
      <c r="AK711" t="str">
        <f>VLOOKUP(AC711,Data!B:G,6,0)</f>
        <v>K25TTM</v>
      </c>
      <c r="AL711" t="str">
        <f t="shared" si="23"/>
        <v>5644 WM+ HNI Số 1 B5 Giảng Võ (8 Núi Trú</v>
      </c>
    </row>
    <row r="712" spans="1:38" x14ac:dyDescent="0.25">
      <c r="A712">
        <v>16924</v>
      </c>
      <c r="B712" s="2">
        <v>9106031112</v>
      </c>
      <c r="C712" s="3">
        <v>45936</v>
      </c>
      <c r="D712" s="3">
        <v>45936</v>
      </c>
      <c r="E712" s="4">
        <v>45936.6119952546</v>
      </c>
      <c r="F712" s="2" t="s">
        <v>5457</v>
      </c>
      <c r="G712" s="3"/>
      <c r="H712" t="s">
        <v>3031</v>
      </c>
      <c r="I712" s="2" t="s">
        <v>3032</v>
      </c>
      <c r="J712" t="s">
        <v>3033</v>
      </c>
      <c r="K712" t="s">
        <v>3034</v>
      </c>
      <c r="L712" s="2" t="s">
        <v>3216</v>
      </c>
      <c r="M712" t="s">
        <v>3217</v>
      </c>
      <c r="N712" t="s">
        <v>3218</v>
      </c>
      <c r="O712">
        <v>50</v>
      </c>
      <c r="P712" s="2" t="s">
        <v>3050</v>
      </c>
      <c r="Q712" t="s">
        <v>3051</v>
      </c>
      <c r="R712" s="2" t="s">
        <v>3052</v>
      </c>
      <c r="S712" s="2" t="s">
        <v>3038</v>
      </c>
      <c r="T712">
        <v>45588</v>
      </c>
      <c r="U712">
        <v>4</v>
      </c>
      <c r="V712">
        <v>0</v>
      </c>
      <c r="W712" t="s">
        <v>3219</v>
      </c>
      <c r="X712" t="s">
        <v>3046</v>
      </c>
      <c r="Y712" s="3">
        <v>45936.611992557897</v>
      </c>
      <c r="AA712" t="s">
        <v>3039</v>
      </c>
      <c r="AB712" s="21">
        <v>9106031112</v>
      </c>
      <c r="AC712" s="19" t="str">
        <f>VLOOKUP($B712,Data!$A:$AK,34,0)</f>
        <v>9106031112-00477866</v>
      </c>
      <c r="AD712" s="19">
        <v>477866</v>
      </c>
      <c r="AE712" s="19" t="str">
        <f t="shared" si="22"/>
        <v>00477866</v>
      </c>
      <c r="AF712" s="19" t="str">
        <f>VLOOKUP(AC712,Data!$B:$AK,4,0)</f>
        <v>06/10/2025</v>
      </c>
      <c r="AG712" s="19" t="str">
        <f>VLOOKUP(AC712,Data!B:N,13,0)</f>
        <v>0104918404-002</v>
      </c>
      <c r="AH712" s="19" t="str">
        <f>IF(AG712="0104918404","WIN"&amp;L712,VLOOKUP(AG712,'mã win'!E:J,6,0))</f>
        <v>WIN-HNI-00-002</v>
      </c>
      <c r="AI712" s="19" t="str">
        <f>VLOOKUP(AG712,'mã win'!E:F,2,0)</f>
        <v>B</v>
      </c>
      <c r="AJ712" s="19" t="str">
        <f>VLOOKUP(Q712,'mã sp'!A:B,2,0)</f>
        <v>TH200</v>
      </c>
      <c r="AK712" t="str">
        <f>VLOOKUP(AC712,Data!B:G,6,0)</f>
        <v>K25TTM</v>
      </c>
      <c r="AL712" t="str">
        <f t="shared" si="23"/>
        <v>5644 WM+ HNI Số 1 B5 Giảng Võ (8 Núi Trú</v>
      </c>
    </row>
    <row r="713" spans="1:38" x14ac:dyDescent="0.25">
      <c r="A713">
        <v>16925</v>
      </c>
      <c r="B713" s="2">
        <v>9106031135</v>
      </c>
      <c r="C713" s="3">
        <v>45936</v>
      </c>
      <c r="D713" s="3">
        <v>45936</v>
      </c>
      <c r="E713" s="4">
        <v>45936.6184047801</v>
      </c>
      <c r="F713" s="2" t="s">
        <v>5458</v>
      </c>
      <c r="G713" s="3"/>
      <c r="H713" t="s">
        <v>3031</v>
      </c>
      <c r="I713" s="2" t="s">
        <v>3032</v>
      </c>
      <c r="J713" t="s">
        <v>3033</v>
      </c>
      <c r="K713" t="s">
        <v>3034</v>
      </c>
      <c r="L713" s="2" t="s">
        <v>4585</v>
      </c>
      <c r="M713" t="s">
        <v>4586</v>
      </c>
      <c r="N713" t="s">
        <v>4587</v>
      </c>
      <c r="O713">
        <v>10</v>
      </c>
      <c r="P713" s="2" t="s">
        <v>3043</v>
      </c>
      <c r="Q713" t="s">
        <v>3044</v>
      </c>
      <c r="R713" s="2" t="s">
        <v>3045</v>
      </c>
      <c r="S713" s="2" t="s">
        <v>3038</v>
      </c>
      <c r="T713">
        <v>41150</v>
      </c>
      <c r="U713">
        <v>1</v>
      </c>
      <c r="V713">
        <v>0</v>
      </c>
      <c r="W713" t="s">
        <v>4586</v>
      </c>
      <c r="X713" t="s">
        <v>3046</v>
      </c>
      <c r="Y713" s="3">
        <v>45936.618404398097</v>
      </c>
      <c r="AA713" t="s">
        <v>3039</v>
      </c>
      <c r="AB713" s="21">
        <v>9106031135</v>
      </c>
      <c r="AC713" s="19" t="str">
        <f>VLOOKUP($B713,Data!$A:$AK,34,0)</f>
        <v>9106031135-00037138</v>
      </c>
      <c r="AD713" s="19">
        <v>37138</v>
      </c>
      <c r="AE713" s="19" t="str">
        <f t="shared" si="22"/>
        <v>00037138</v>
      </c>
      <c r="AF713" s="19" t="str">
        <f>VLOOKUP(AC713,Data!$B:$AK,4,0)</f>
        <v>06/10/2025</v>
      </c>
      <c r="AG713" s="19" t="str">
        <f>VLOOKUP(AC713,Data!B:N,13,0)</f>
        <v>0104918404-058</v>
      </c>
      <c r="AH713" s="19" t="str">
        <f>IF(AG713="0104918404","WIN"&amp;L713,VLOOKUP(AG713,'mã win'!E:J,6,0))</f>
        <v>WIN-058</v>
      </c>
      <c r="AI713" s="19" t="str">
        <f>VLOOKUP(AG713,'mã win'!E:F,2,0)</f>
        <v>B</v>
      </c>
      <c r="AJ713" s="19" t="str">
        <f>VLOOKUP(Q713,'mã sp'!A:B,2,0)</f>
        <v>GTLX250G</v>
      </c>
      <c r="AK713" t="str">
        <f>VLOOKUP(AC713,Data!B:G,6,0)</f>
        <v>K25TTM</v>
      </c>
      <c r="AL713" t="str">
        <f t="shared" si="23"/>
        <v>5283 WM+ NAN 88 Lê Viết Thuật</v>
      </c>
    </row>
    <row r="714" spans="1:38" x14ac:dyDescent="0.25">
      <c r="A714">
        <v>16926</v>
      </c>
      <c r="B714" s="2">
        <v>9106031217</v>
      </c>
      <c r="C714" s="3">
        <v>45936</v>
      </c>
      <c r="D714" s="3">
        <v>45936</v>
      </c>
      <c r="E714" s="4">
        <v>45936.619268020797</v>
      </c>
      <c r="F714" s="2" t="s">
        <v>5459</v>
      </c>
      <c r="G714" s="3"/>
      <c r="H714" t="s">
        <v>3031</v>
      </c>
      <c r="I714" s="2" t="s">
        <v>3032</v>
      </c>
      <c r="J714" t="s">
        <v>3033</v>
      </c>
      <c r="K714" t="s">
        <v>3034</v>
      </c>
      <c r="L714" s="2" t="s">
        <v>3343</v>
      </c>
      <c r="M714" t="s">
        <v>3344</v>
      </c>
      <c r="N714" t="s">
        <v>3345</v>
      </c>
      <c r="O714">
        <v>10</v>
      </c>
      <c r="P714" s="2" t="s">
        <v>3080</v>
      </c>
      <c r="Q714" t="s">
        <v>3081</v>
      </c>
      <c r="R714" s="2" t="s">
        <v>3082</v>
      </c>
      <c r="S714" s="2" t="s">
        <v>3038</v>
      </c>
      <c r="T714">
        <v>70950</v>
      </c>
      <c r="U714">
        <v>1</v>
      </c>
      <c r="V714">
        <v>0</v>
      </c>
      <c r="W714" t="s">
        <v>3344</v>
      </c>
      <c r="X714" t="s">
        <v>3046</v>
      </c>
      <c r="Y714" s="3">
        <v>45936.619265011599</v>
      </c>
      <c r="AA714" t="s">
        <v>3039</v>
      </c>
      <c r="AB714" s="21">
        <v>9106031217</v>
      </c>
      <c r="AC714" s="19" t="str">
        <f>VLOOKUP($B714,Data!$A:$AK,34,0)</f>
        <v>9106031217-00018590</v>
      </c>
      <c r="AD714" s="19">
        <v>18590</v>
      </c>
      <c r="AE714" s="19" t="str">
        <f t="shared" si="22"/>
        <v>00018590</v>
      </c>
      <c r="AF714" s="19" t="str">
        <f>VLOOKUP(AC714,Data!$B:$AK,4,0)</f>
        <v>06/10/2025</v>
      </c>
      <c r="AG714" s="19" t="str">
        <f>VLOOKUP(AC714,Data!B:N,13,0)</f>
        <v>0104918404-031</v>
      </c>
      <c r="AH714" s="19" t="str">
        <f>IF(AG714="0104918404","WIN"&amp;L714,VLOOKUP(AG714,'mã win'!E:J,6,0))</f>
        <v>WIN-031</v>
      </c>
      <c r="AI714" s="19" t="str">
        <f>VLOOKUP(AG714,'mã win'!E:F,2,0)</f>
        <v>B</v>
      </c>
      <c r="AJ714" s="19" t="str">
        <f>VLOOKUP(Q714,'mã sp'!A:B,2,0)</f>
        <v>CN300</v>
      </c>
      <c r="AK714" t="str">
        <f>VLOOKUP(AC714,Data!B:G,6,0)</f>
        <v>K25TTM</v>
      </c>
      <c r="AL714" t="str">
        <f t="shared" si="23"/>
        <v>4127 WM+ BNH 60 Trần Quốc Toản</v>
      </c>
    </row>
    <row r="715" spans="1:38" x14ac:dyDescent="0.25">
      <c r="A715">
        <v>16930</v>
      </c>
      <c r="B715" s="2">
        <v>9106031301</v>
      </c>
      <c r="C715" s="3">
        <v>45936</v>
      </c>
      <c r="D715" s="3">
        <v>45941</v>
      </c>
      <c r="E715" s="4">
        <v>45936.626222025501</v>
      </c>
      <c r="F715" s="2" t="s">
        <v>5460</v>
      </c>
      <c r="G715" s="3"/>
      <c r="H715" t="s">
        <v>3031</v>
      </c>
      <c r="I715" s="2" t="s">
        <v>3032</v>
      </c>
      <c r="J715" t="s">
        <v>3033</v>
      </c>
      <c r="K715" t="s">
        <v>3034</v>
      </c>
      <c r="L715" s="2" t="s">
        <v>3191</v>
      </c>
      <c r="M715" t="s">
        <v>3192</v>
      </c>
      <c r="N715" t="s">
        <v>3193</v>
      </c>
      <c r="O715">
        <v>10</v>
      </c>
      <c r="P715" s="2" t="s">
        <v>3063</v>
      </c>
      <c r="Q715" t="s">
        <v>4891</v>
      </c>
      <c r="R715" s="2" t="s">
        <v>3065</v>
      </c>
      <c r="S715" s="2" t="s">
        <v>3038</v>
      </c>
      <c r="T715">
        <v>73431</v>
      </c>
      <c r="U715">
        <v>3</v>
      </c>
      <c r="V715">
        <v>0</v>
      </c>
      <c r="W715" t="s">
        <v>3192</v>
      </c>
      <c r="X715" t="s">
        <v>3053</v>
      </c>
      <c r="Y715" s="3">
        <v>45936.626218830999</v>
      </c>
      <c r="AA715" t="s">
        <v>3039</v>
      </c>
      <c r="AB715" s="21">
        <v>9106031301</v>
      </c>
      <c r="AC715" s="19" t="str">
        <f>VLOOKUP($B715,Data!$A:$AK,34,0)</f>
        <v>9106031301-00047081</v>
      </c>
      <c r="AD715" s="19">
        <v>47081</v>
      </c>
      <c r="AE715" s="19" t="str">
        <f t="shared" si="22"/>
        <v>00047081</v>
      </c>
      <c r="AF715" s="19" t="str">
        <f>VLOOKUP(AC715,Data!$B:$AK,4,0)</f>
        <v>06/10/2025</v>
      </c>
      <c r="AG715" s="19" t="str">
        <f>VLOOKUP(AC715,Data!B:N,13,0)</f>
        <v>0104918404-007</v>
      </c>
      <c r="AH715" s="19" t="str">
        <f>IF(AG715="0104918404","WIN"&amp;L715,VLOOKUP(AG715,'mã win'!E:J,6,0))</f>
        <v>WIN-QNH-00-007</v>
      </c>
      <c r="AI715" s="19" t="str">
        <f>VLOOKUP(AG715,'mã win'!E:F,2,0)</f>
        <v>B</v>
      </c>
      <c r="AJ715" s="19" t="str">
        <f>VLOOKUP(Q715,'mã sp'!A:B,2,0)</f>
        <v>CGM300</v>
      </c>
      <c r="AK715" t="str">
        <f>VLOOKUP(AC715,Data!B:G,6,0)</f>
        <v>K25TTM</v>
      </c>
      <c r="AL715" t="str">
        <f t="shared" si="23"/>
        <v>3878 WM+ QNH Tổ 2 khu 8 Hồng Hải</v>
      </c>
    </row>
    <row r="716" spans="1:38" x14ac:dyDescent="0.25">
      <c r="A716">
        <v>16931</v>
      </c>
      <c r="B716" s="2">
        <v>9106031302</v>
      </c>
      <c r="C716" s="3">
        <v>45936</v>
      </c>
      <c r="D716" s="3">
        <v>45944</v>
      </c>
      <c r="E716" s="4">
        <v>45936.6280732292</v>
      </c>
      <c r="F716" s="2" t="s">
        <v>5461</v>
      </c>
      <c r="G716" s="3"/>
      <c r="H716" t="s">
        <v>3031</v>
      </c>
      <c r="I716" s="2" t="s">
        <v>3032</v>
      </c>
      <c r="J716" t="s">
        <v>3033</v>
      </c>
      <c r="K716" t="s">
        <v>3034</v>
      </c>
      <c r="L716" s="2" t="s">
        <v>5462</v>
      </c>
      <c r="M716" t="s">
        <v>5463</v>
      </c>
      <c r="N716" t="s">
        <v>5464</v>
      </c>
      <c r="O716">
        <v>10</v>
      </c>
      <c r="P716" s="2" t="s">
        <v>3063</v>
      </c>
      <c r="Q716" t="s">
        <v>4891</v>
      </c>
      <c r="R716" s="2" t="s">
        <v>3065</v>
      </c>
      <c r="S716" s="2" t="s">
        <v>3038</v>
      </c>
      <c r="T716">
        <v>73431</v>
      </c>
      <c r="U716">
        <v>2</v>
      </c>
      <c r="V716">
        <v>0</v>
      </c>
      <c r="W716" t="s">
        <v>5463</v>
      </c>
      <c r="X716" t="s">
        <v>3046</v>
      </c>
      <c r="Y716" s="3">
        <v>45936.628069942097</v>
      </c>
      <c r="AA716" t="s">
        <v>3039</v>
      </c>
      <c r="AB716" s="21">
        <v>9106031302</v>
      </c>
      <c r="AC716" s="19" t="str">
        <f>VLOOKUP($B716,Data!$A:$AK,34,0)</f>
        <v>9106031302-00158741</v>
      </c>
      <c r="AD716" s="19">
        <v>158741</v>
      </c>
      <c r="AE716" s="19" t="str">
        <f t="shared" si="22"/>
        <v>00158741</v>
      </c>
      <c r="AF716" s="19" t="str">
        <f>VLOOKUP(AC716,Data!$B:$AK,4,0)</f>
        <v>06/10/2025</v>
      </c>
      <c r="AG716" s="19" t="str">
        <f>VLOOKUP(AC716,Data!B:N,13,0)</f>
        <v>0104918404</v>
      </c>
      <c r="AH716" s="19" t="str">
        <f>IF(AG716="0104918404","WIN"&amp;L716,VLOOKUP(AG716,'mã win'!E:J,6,0))</f>
        <v>WIN3157</v>
      </c>
      <c r="AI716" s="19" t="str">
        <f>VLOOKUP(AG716,'mã win'!E:F,2,0)</f>
        <v>N</v>
      </c>
      <c r="AJ716" s="19" t="str">
        <f>VLOOKUP(Q716,'mã sp'!A:B,2,0)</f>
        <v>CGM300</v>
      </c>
      <c r="AK716" t="str">
        <f>VLOOKUP(AC716,Data!B:G,6,0)</f>
        <v>K25TTM</v>
      </c>
      <c r="AL716" t="str">
        <f t="shared" si="23"/>
        <v>3157 WM+ HCM 537 Nguyễn Duy Trinh</v>
      </c>
    </row>
    <row r="717" spans="1:38" x14ac:dyDescent="0.25">
      <c r="A717">
        <v>16932</v>
      </c>
      <c r="B717" s="2">
        <v>9106031302</v>
      </c>
      <c r="C717" s="3">
        <v>45936</v>
      </c>
      <c r="D717" s="3">
        <v>45944</v>
      </c>
      <c r="E717" s="4">
        <v>45936.6280732292</v>
      </c>
      <c r="F717" s="2" t="s">
        <v>5461</v>
      </c>
      <c r="G717" s="3"/>
      <c r="H717" t="s">
        <v>3031</v>
      </c>
      <c r="I717" s="2" t="s">
        <v>3032</v>
      </c>
      <c r="J717" t="s">
        <v>3033</v>
      </c>
      <c r="K717" t="s">
        <v>3034</v>
      </c>
      <c r="L717" s="2" t="s">
        <v>5462</v>
      </c>
      <c r="M717" t="s">
        <v>5463</v>
      </c>
      <c r="N717" t="s">
        <v>5464</v>
      </c>
      <c r="O717">
        <v>20</v>
      </c>
      <c r="P717" s="2" t="s">
        <v>3035</v>
      </c>
      <c r="Q717" t="s">
        <v>4834</v>
      </c>
      <c r="R717" s="2" t="s">
        <v>3037</v>
      </c>
      <c r="S717" s="2" t="s">
        <v>3038</v>
      </c>
      <c r="T717">
        <v>111058</v>
      </c>
      <c r="U717">
        <v>1</v>
      </c>
      <c r="V717">
        <v>0</v>
      </c>
      <c r="W717" t="s">
        <v>5463</v>
      </c>
      <c r="X717" t="s">
        <v>3046</v>
      </c>
      <c r="Y717" s="3">
        <v>45936.628069942097</v>
      </c>
      <c r="AA717" t="s">
        <v>3039</v>
      </c>
      <c r="AB717" s="21">
        <v>9106031302</v>
      </c>
      <c r="AC717" s="19" t="str">
        <f>VLOOKUP($B717,Data!$A:$AK,34,0)</f>
        <v>9106031302-00158741</v>
      </c>
      <c r="AD717" s="19">
        <v>158741</v>
      </c>
      <c r="AE717" s="19" t="str">
        <f t="shared" si="22"/>
        <v>00158741</v>
      </c>
      <c r="AF717" s="19" t="str">
        <f>VLOOKUP(AC717,Data!$B:$AK,4,0)</f>
        <v>06/10/2025</v>
      </c>
      <c r="AG717" s="19" t="str">
        <f>VLOOKUP(AC717,Data!B:N,13,0)</f>
        <v>0104918404</v>
      </c>
      <c r="AH717" s="19" t="str">
        <f>IF(AG717="0104918404","WIN"&amp;L717,VLOOKUP(AG717,'mã win'!E:J,6,0))</f>
        <v>WIN3157</v>
      </c>
      <c r="AI717" s="19" t="str">
        <f>VLOOKUP(AG717,'mã win'!E:F,2,0)</f>
        <v>N</v>
      </c>
      <c r="AJ717" s="19" t="str">
        <f>VLOOKUP(Q717,'mã sp'!A:B,2,0)</f>
        <v>GM500</v>
      </c>
      <c r="AK717" t="str">
        <f>VLOOKUP(AC717,Data!B:G,6,0)</f>
        <v>K25TTM</v>
      </c>
      <c r="AL717" t="str">
        <f t="shared" si="23"/>
        <v>3157 WM+ HCM 537 Nguyễn Duy Trinh</v>
      </c>
    </row>
    <row r="718" spans="1:38" x14ac:dyDescent="0.25">
      <c r="A718">
        <v>16933</v>
      </c>
      <c r="B718" s="2">
        <v>9106031302</v>
      </c>
      <c r="C718" s="3">
        <v>45936</v>
      </c>
      <c r="D718" s="3">
        <v>45944</v>
      </c>
      <c r="E718" s="4">
        <v>45936.6280732292</v>
      </c>
      <c r="F718" s="2" t="s">
        <v>5461</v>
      </c>
      <c r="G718" s="3"/>
      <c r="H718" t="s">
        <v>3031</v>
      </c>
      <c r="I718" s="2" t="s">
        <v>3032</v>
      </c>
      <c r="J718" t="s">
        <v>3033</v>
      </c>
      <c r="K718" t="s">
        <v>3034</v>
      </c>
      <c r="L718" s="2" t="s">
        <v>5462</v>
      </c>
      <c r="M718" t="s">
        <v>5463</v>
      </c>
      <c r="N718" t="s">
        <v>5464</v>
      </c>
      <c r="O718">
        <v>30</v>
      </c>
      <c r="P718" s="2" t="s">
        <v>3050</v>
      </c>
      <c r="Q718" t="s">
        <v>3051</v>
      </c>
      <c r="R718" s="2" t="s">
        <v>3052</v>
      </c>
      <c r="S718" s="2" t="s">
        <v>3038</v>
      </c>
      <c r="T718">
        <v>45588</v>
      </c>
      <c r="U718">
        <v>6</v>
      </c>
      <c r="V718">
        <v>0</v>
      </c>
      <c r="W718" t="s">
        <v>5463</v>
      </c>
      <c r="X718" t="s">
        <v>3046</v>
      </c>
      <c r="Y718" s="3">
        <v>45936.628069942097</v>
      </c>
      <c r="AA718" t="s">
        <v>3039</v>
      </c>
      <c r="AB718" s="21">
        <v>9106031302</v>
      </c>
      <c r="AC718" s="19" t="str">
        <f>VLOOKUP($B718,Data!$A:$AK,34,0)</f>
        <v>9106031302-00158741</v>
      </c>
      <c r="AD718" s="19">
        <v>158741</v>
      </c>
      <c r="AE718" s="19" t="str">
        <f t="shared" si="22"/>
        <v>00158741</v>
      </c>
      <c r="AF718" s="19" t="str">
        <f>VLOOKUP(AC718,Data!$B:$AK,4,0)</f>
        <v>06/10/2025</v>
      </c>
      <c r="AG718" s="19" t="str">
        <f>VLOOKUP(AC718,Data!B:N,13,0)</f>
        <v>0104918404</v>
      </c>
      <c r="AH718" s="19" t="str">
        <f>IF(AG718="0104918404","WIN"&amp;L718,VLOOKUP(AG718,'mã win'!E:J,6,0))</f>
        <v>WIN3157</v>
      </c>
      <c r="AI718" s="19" t="str">
        <f>VLOOKUP(AG718,'mã win'!E:F,2,0)</f>
        <v>N</v>
      </c>
      <c r="AJ718" s="19" t="str">
        <f>VLOOKUP(Q718,'mã sp'!A:B,2,0)</f>
        <v>TH200</v>
      </c>
      <c r="AK718" t="str">
        <f>VLOOKUP(AC718,Data!B:G,6,0)</f>
        <v>K25TTM</v>
      </c>
      <c r="AL718" t="str">
        <f t="shared" si="23"/>
        <v>3157 WM+ HCM 537 Nguyễn Duy Trinh</v>
      </c>
    </row>
    <row r="719" spans="1:38" x14ac:dyDescent="0.25">
      <c r="A719">
        <v>16934</v>
      </c>
      <c r="B719" s="2">
        <v>9106031302</v>
      </c>
      <c r="C719" s="3">
        <v>45936</v>
      </c>
      <c r="D719" s="3">
        <v>45944</v>
      </c>
      <c r="E719" s="4">
        <v>45936.6280732292</v>
      </c>
      <c r="F719" s="2" t="s">
        <v>5461</v>
      </c>
      <c r="G719" s="3"/>
      <c r="H719" t="s">
        <v>3031</v>
      </c>
      <c r="I719" s="2" t="s">
        <v>3032</v>
      </c>
      <c r="J719" t="s">
        <v>3033</v>
      </c>
      <c r="K719" t="s">
        <v>3034</v>
      </c>
      <c r="L719" s="2" t="s">
        <v>5462</v>
      </c>
      <c r="M719" t="s">
        <v>5463</v>
      </c>
      <c r="N719" t="s">
        <v>5464</v>
      </c>
      <c r="O719">
        <v>40</v>
      </c>
      <c r="P719" s="2" t="s">
        <v>3072</v>
      </c>
      <c r="Q719" t="s">
        <v>3073</v>
      </c>
      <c r="R719" s="2" t="s">
        <v>3074</v>
      </c>
      <c r="S719" s="2" t="s">
        <v>3038</v>
      </c>
      <c r="T719">
        <v>49500</v>
      </c>
      <c r="U719">
        <v>4</v>
      </c>
      <c r="V719">
        <v>0</v>
      </c>
      <c r="W719" t="s">
        <v>5463</v>
      </c>
      <c r="X719" t="s">
        <v>3046</v>
      </c>
      <c r="Y719" s="3">
        <v>45936.628069942097</v>
      </c>
      <c r="AA719" t="s">
        <v>3039</v>
      </c>
      <c r="AB719" s="21">
        <v>9106031302</v>
      </c>
      <c r="AC719" s="19" t="str">
        <f>VLOOKUP($B719,Data!$A:$AK,34,0)</f>
        <v>9106031302-00158741</v>
      </c>
      <c r="AD719" s="19">
        <v>158741</v>
      </c>
      <c r="AE719" s="19" t="str">
        <f t="shared" si="22"/>
        <v>00158741</v>
      </c>
      <c r="AF719" s="19" t="str">
        <f>VLOOKUP(AC719,Data!$B:$AK,4,0)</f>
        <v>06/10/2025</v>
      </c>
      <c r="AG719" s="19" t="str">
        <f>VLOOKUP(AC719,Data!B:N,13,0)</f>
        <v>0104918404</v>
      </c>
      <c r="AH719" s="19" t="str">
        <f>IF(AG719="0104918404","WIN"&amp;L719,VLOOKUP(AG719,'mã win'!E:J,6,0))</f>
        <v>WIN3157</v>
      </c>
      <c r="AI719" s="19" t="str">
        <f>VLOOKUP(AG719,'mã win'!E:F,2,0)</f>
        <v>N</v>
      </c>
      <c r="AJ719" s="19" t="str">
        <f>VLOOKUP(Q719,'mã sp'!A:B,2,0)</f>
        <v>GL250</v>
      </c>
      <c r="AK719" t="str">
        <f>VLOOKUP(AC719,Data!B:G,6,0)</f>
        <v>K25TTM</v>
      </c>
      <c r="AL719" t="str">
        <f t="shared" si="23"/>
        <v>3157 WM+ HCM 537 Nguyễn Duy Trinh</v>
      </c>
    </row>
    <row r="720" spans="1:38" x14ac:dyDescent="0.25">
      <c r="A720">
        <v>16935</v>
      </c>
      <c r="B720" s="2">
        <v>9106031302</v>
      </c>
      <c r="C720" s="3">
        <v>45936</v>
      </c>
      <c r="D720" s="3">
        <v>45944</v>
      </c>
      <c r="E720" s="4">
        <v>45936.6280732292</v>
      </c>
      <c r="F720" s="2" t="s">
        <v>5461</v>
      </c>
      <c r="G720" s="3"/>
      <c r="H720" t="s">
        <v>3031</v>
      </c>
      <c r="I720" s="2" t="s">
        <v>3032</v>
      </c>
      <c r="J720" t="s">
        <v>3033</v>
      </c>
      <c r="K720" t="s">
        <v>3034</v>
      </c>
      <c r="L720" s="2" t="s">
        <v>5462</v>
      </c>
      <c r="M720" t="s">
        <v>5463</v>
      </c>
      <c r="N720" t="s">
        <v>5464</v>
      </c>
      <c r="O720">
        <v>50</v>
      </c>
      <c r="P720" s="2" t="s">
        <v>3080</v>
      </c>
      <c r="Q720" t="s">
        <v>3081</v>
      </c>
      <c r="R720" s="2" t="s">
        <v>3082</v>
      </c>
      <c r="S720" s="2" t="s">
        <v>3038</v>
      </c>
      <c r="T720">
        <v>70950</v>
      </c>
      <c r="U720">
        <v>5</v>
      </c>
      <c r="V720">
        <v>0</v>
      </c>
      <c r="W720" t="s">
        <v>5463</v>
      </c>
      <c r="X720" t="s">
        <v>3046</v>
      </c>
      <c r="Y720" s="3">
        <v>45936.628069942097</v>
      </c>
      <c r="AA720" t="s">
        <v>3039</v>
      </c>
      <c r="AB720" s="21">
        <v>9106031302</v>
      </c>
      <c r="AC720" s="19" t="str">
        <f>VLOOKUP($B720,Data!$A:$AK,34,0)</f>
        <v>9106031302-00158741</v>
      </c>
      <c r="AD720" s="19">
        <v>158741</v>
      </c>
      <c r="AE720" s="19" t="str">
        <f t="shared" si="22"/>
        <v>00158741</v>
      </c>
      <c r="AF720" s="19" t="str">
        <f>VLOOKUP(AC720,Data!$B:$AK,4,0)</f>
        <v>06/10/2025</v>
      </c>
      <c r="AG720" s="19" t="str">
        <f>VLOOKUP(AC720,Data!B:N,13,0)</f>
        <v>0104918404</v>
      </c>
      <c r="AH720" s="19" t="str">
        <f>IF(AG720="0104918404","WIN"&amp;L720,VLOOKUP(AG720,'mã win'!E:J,6,0))</f>
        <v>WIN3157</v>
      </c>
      <c r="AI720" s="19" t="str">
        <f>VLOOKUP(AG720,'mã win'!E:F,2,0)</f>
        <v>N</v>
      </c>
      <c r="AJ720" s="19" t="str">
        <f>VLOOKUP(Q720,'mã sp'!A:B,2,0)</f>
        <v>CN300</v>
      </c>
      <c r="AK720" t="str">
        <f>VLOOKUP(AC720,Data!B:G,6,0)</f>
        <v>K25TTM</v>
      </c>
      <c r="AL720" t="str">
        <f t="shared" si="23"/>
        <v>3157 WM+ HCM 537 Nguyễn Duy Trinh</v>
      </c>
    </row>
    <row r="721" spans="1:38" x14ac:dyDescent="0.25">
      <c r="A721">
        <v>16936</v>
      </c>
      <c r="B721" s="2">
        <v>9106031302</v>
      </c>
      <c r="C721" s="3">
        <v>45936</v>
      </c>
      <c r="D721" s="3">
        <v>45944</v>
      </c>
      <c r="E721" s="4">
        <v>45936.6280732292</v>
      </c>
      <c r="F721" s="2" t="s">
        <v>5461</v>
      </c>
      <c r="G721" s="3"/>
      <c r="H721" t="s">
        <v>3031</v>
      </c>
      <c r="I721" s="2" t="s">
        <v>3032</v>
      </c>
      <c r="J721" t="s">
        <v>3033</v>
      </c>
      <c r="K721" t="s">
        <v>3034</v>
      </c>
      <c r="L721" s="2" t="s">
        <v>5462</v>
      </c>
      <c r="M721" t="s">
        <v>5463</v>
      </c>
      <c r="N721" t="s">
        <v>5464</v>
      </c>
      <c r="O721">
        <v>60</v>
      </c>
      <c r="P721" s="2" t="s">
        <v>3047</v>
      </c>
      <c r="Q721" t="s">
        <v>3048</v>
      </c>
      <c r="R721" s="2" t="s">
        <v>3049</v>
      </c>
      <c r="S721" s="2" t="s">
        <v>3038</v>
      </c>
      <c r="T721">
        <v>60885</v>
      </c>
      <c r="U721">
        <v>5</v>
      </c>
      <c r="V721">
        <v>0</v>
      </c>
      <c r="W721" t="s">
        <v>5463</v>
      </c>
      <c r="X721" t="s">
        <v>3046</v>
      </c>
      <c r="Y721" s="3">
        <v>45936.628069942097</v>
      </c>
      <c r="AA721" t="s">
        <v>3039</v>
      </c>
      <c r="AB721" s="21">
        <v>9106031302</v>
      </c>
      <c r="AC721" s="19" t="str">
        <f>VLOOKUP($B721,Data!$A:$AK,34,0)</f>
        <v>9106031302-00158741</v>
      </c>
      <c r="AD721" s="19">
        <v>158741</v>
      </c>
      <c r="AE721" s="19" t="str">
        <f t="shared" si="22"/>
        <v>00158741</v>
      </c>
      <c r="AF721" s="19" t="str">
        <f>VLOOKUP(AC721,Data!$B:$AK,4,0)</f>
        <v>06/10/2025</v>
      </c>
      <c r="AG721" s="19" t="str">
        <f>VLOOKUP(AC721,Data!B:N,13,0)</f>
        <v>0104918404</v>
      </c>
      <c r="AH721" s="19" t="str">
        <f>IF(AG721="0104918404","WIN"&amp;L721,VLOOKUP(AG721,'mã win'!E:J,6,0))</f>
        <v>WIN3157</v>
      </c>
      <c r="AI721" s="19" t="str">
        <f>VLOOKUP(AG721,'mã win'!E:F,2,0)</f>
        <v>N</v>
      </c>
      <c r="AJ721" s="19" t="str">
        <f>VLOOKUP(Q721,'mã sp'!A:B,2,0)</f>
        <v>CC300</v>
      </c>
      <c r="AK721" t="str">
        <f>VLOOKUP(AC721,Data!B:G,6,0)</f>
        <v>K25TTM</v>
      </c>
      <c r="AL721" t="str">
        <f t="shared" si="23"/>
        <v>3157 WM+ HCM 537 Nguyễn Duy Trinh</v>
      </c>
    </row>
    <row r="722" spans="1:38" x14ac:dyDescent="0.25">
      <c r="A722">
        <v>16937</v>
      </c>
      <c r="B722" s="2">
        <v>9106031302</v>
      </c>
      <c r="C722" s="3">
        <v>45936</v>
      </c>
      <c r="D722" s="3">
        <v>45944</v>
      </c>
      <c r="E722" s="4">
        <v>45936.6280732292</v>
      </c>
      <c r="F722" s="2" t="s">
        <v>5461</v>
      </c>
      <c r="G722" s="3"/>
      <c r="H722" t="s">
        <v>3031</v>
      </c>
      <c r="I722" s="2" t="s">
        <v>3032</v>
      </c>
      <c r="J722" t="s">
        <v>3033</v>
      </c>
      <c r="K722" t="s">
        <v>3034</v>
      </c>
      <c r="L722" s="2" t="s">
        <v>5462</v>
      </c>
      <c r="M722" t="s">
        <v>5463</v>
      </c>
      <c r="N722" t="s">
        <v>5464</v>
      </c>
      <c r="O722">
        <v>70</v>
      </c>
      <c r="P722" s="2" t="s">
        <v>3083</v>
      </c>
      <c r="Q722" t="s">
        <v>3084</v>
      </c>
      <c r="R722" s="2" t="s">
        <v>3085</v>
      </c>
      <c r="S722" s="2" t="s">
        <v>3038</v>
      </c>
      <c r="T722">
        <v>111606</v>
      </c>
      <c r="U722">
        <v>3</v>
      </c>
      <c r="V722">
        <v>0</v>
      </c>
      <c r="W722" t="s">
        <v>5463</v>
      </c>
      <c r="X722" t="s">
        <v>3046</v>
      </c>
      <c r="Y722" s="3">
        <v>45936.628069942097</v>
      </c>
      <c r="AA722" t="s">
        <v>3039</v>
      </c>
      <c r="AB722" s="21">
        <v>9106031302</v>
      </c>
      <c r="AC722" s="19" t="str">
        <f>VLOOKUP($B722,Data!$A:$AK,34,0)</f>
        <v>9106031302-00158741</v>
      </c>
      <c r="AD722" s="19">
        <v>158741</v>
      </c>
      <c r="AE722" s="19" t="str">
        <f t="shared" si="22"/>
        <v>00158741</v>
      </c>
      <c r="AF722" s="19" t="str">
        <f>VLOOKUP(AC722,Data!$B:$AK,4,0)</f>
        <v>06/10/2025</v>
      </c>
      <c r="AG722" s="19" t="str">
        <f>VLOOKUP(AC722,Data!B:N,13,0)</f>
        <v>0104918404</v>
      </c>
      <c r="AH722" s="19" t="str">
        <f>IF(AG722="0104918404","WIN"&amp;L722,VLOOKUP(AG722,'mã win'!E:J,6,0))</f>
        <v>WIN3157</v>
      </c>
      <c r="AI722" s="19" t="str">
        <f>VLOOKUP(AG722,'mã win'!E:F,2,0)</f>
        <v>N</v>
      </c>
      <c r="AJ722" s="19" t="str">
        <f>VLOOKUP(Q722,'mã sp'!A:B,2,0)</f>
        <v>GXD500</v>
      </c>
      <c r="AK722" t="str">
        <f>VLOOKUP(AC722,Data!B:G,6,0)</f>
        <v>K25TTM</v>
      </c>
      <c r="AL722" t="str">
        <f t="shared" si="23"/>
        <v>3157 WM+ HCM 537 Nguyễn Duy Trinh</v>
      </c>
    </row>
    <row r="723" spans="1:38" x14ac:dyDescent="0.25">
      <c r="A723">
        <v>16938</v>
      </c>
      <c r="B723" s="2">
        <v>9106031302</v>
      </c>
      <c r="C723" s="3">
        <v>45936</v>
      </c>
      <c r="D723" s="3">
        <v>45944</v>
      </c>
      <c r="E723" s="4">
        <v>45936.6280732292</v>
      </c>
      <c r="F723" s="2" t="s">
        <v>5461</v>
      </c>
      <c r="G723" s="3"/>
      <c r="H723" t="s">
        <v>3031</v>
      </c>
      <c r="I723" s="2" t="s">
        <v>3032</v>
      </c>
      <c r="J723" t="s">
        <v>3033</v>
      </c>
      <c r="K723" t="s">
        <v>3034</v>
      </c>
      <c r="L723" s="2" t="s">
        <v>5462</v>
      </c>
      <c r="M723" t="s">
        <v>5463</v>
      </c>
      <c r="N723" t="s">
        <v>5464</v>
      </c>
      <c r="O723">
        <v>80</v>
      </c>
      <c r="P723" s="2" t="s">
        <v>3043</v>
      </c>
      <c r="Q723" t="s">
        <v>3044</v>
      </c>
      <c r="R723" s="2" t="s">
        <v>3045</v>
      </c>
      <c r="S723" s="2" t="s">
        <v>3038</v>
      </c>
      <c r="T723">
        <v>41150</v>
      </c>
      <c r="U723">
        <v>4</v>
      </c>
      <c r="V723">
        <v>0</v>
      </c>
      <c r="W723" t="s">
        <v>5463</v>
      </c>
      <c r="X723" t="s">
        <v>3046</v>
      </c>
      <c r="Y723" s="3">
        <v>45936.628069942097</v>
      </c>
      <c r="AA723" t="s">
        <v>3039</v>
      </c>
      <c r="AB723" s="21">
        <v>9106031302</v>
      </c>
      <c r="AC723" s="19" t="str">
        <f>VLOOKUP($B723,Data!$A:$AK,34,0)</f>
        <v>9106031302-00158741</v>
      </c>
      <c r="AD723" s="19">
        <v>158741</v>
      </c>
      <c r="AE723" s="19" t="str">
        <f t="shared" si="22"/>
        <v>00158741</v>
      </c>
      <c r="AF723" s="19" t="str">
        <f>VLOOKUP(AC723,Data!$B:$AK,4,0)</f>
        <v>06/10/2025</v>
      </c>
      <c r="AG723" s="19" t="str">
        <f>VLOOKUP(AC723,Data!B:N,13,0)</f>
        <v>0104918404</v>
      </c>
      <c r="AH723" s="19" t="str">
        <f>IF(AG723="0104918404","WIN"&amp;L723,VLOOKUP(AG723,'mã win'!E:J,6,0))</f>
        <v>WIN3157</v>
      </c>
      <c r="AI723" s="19" t="str">
        <f>VLOOKUP(AG723,'mã win'!E:F,2,0)</f>
        <v>N</v>
      </c>
      <c r="AJ723" s="19" t="str">
        <f>VLOOKUP(Q723,'mã sp'!A:B,2,0)</f>
        <v>GTLX250G</v>
      </c>
      <c r="AK723" t="str">
        <f>VLOOKUP(AC723,Data!B:G,6,0)</f>
        <v>K25TTM</v>
      </c>
      <c r="AL723" t="str">
        <f t="shared" si="23"/>
        <v>3157 WM+ HCM 537 Nguyễn Duy Trinh</v>
      </c>
    </row>
    <row r="724" spans="1:38" x14ac:dyDescent="0.25">
      <c r="A724">
        <v>16939</v>
      </c>
      <c r="B724" s="2">
        <v>9106031302</v>
      </c>
      <c r="C724" s="3">
        <v>45936</v>
      </c>
      <c r="D724" s="3">
        <v>45944</v>
      </c>
      <c r="E724" s="4">
        <v>45936.6280732292</v>
      </c>
      <c r="F724" s="2" t="s">
        <v>5461</v>
      </c>
      <c r="G724" s="3"/>
      <c r="H724" t="s">
        <v>3031</v>
      </c>
      <c r="I724" s="2" t="s">
        <v>3032</v>
      </c>
      <c r="J724" t="s">
        <v>3033</v>
      </c>
      <c r="K724" t="s">
        <v>3034</v>
      </c>
      <c r="L724" s="2" t="s">
        <v>5462</v>
      </c>
      <c r="M724" t="s">
        <v>5463</v>
      </c>
      <c r="N724" t="s">
        <v>5464</v>
      </c>
      <c r="O724">
        <v>90</v>
      </c>
      <c r="P724" s="2" t="s">
        <v>3054</v>
      </c>
      <c r="Q724" t="s">
        <v>3055</v>
      </c>
      <c r="R724" s="2" t="s">
        <v>3056</v>
      </c>
      <c r="S724" s="2" t="s">
        <v>3038</v>
      </c>
      <c r="T724">
        <v>46000</v>
      </c>
      <c r="U724">
        <v>4</v>
      </c>
      <c r="V724">
        <v>0</v>
      </c>
      <c r="W724" t="s">
        <v>5463</v>
      </c>
      <c r="X724" t="s">
        <v>3046</v>
      </c>
      <c r="Y724" s="3">
        <v>45936.628069942097</v>
      </c>
      <c r="AA724" t="s">
        <v>3039</v>
      </c>
      <c r="AB724" s="21">
        <v>9106031302</v>
      </c>
      <c r="AC724" s="19" t="str">
        <f>VLOOKUP($B724,Data!$A:$AK,34,0)</f>
        <v>9106031302-00158741</v>
      </c>
      <c r="AD724" s="19">
        <v>158741</v>
      </c>
      <c r="AE724" s="19" t="str">
        <f t="shared" si="22"/>
        <v>00158741</v>
      </c>
      <c r="AF724" s="19" t="str">
        <f>VLOOKUP(AC724,Data!$B:$AK,4,0)</f>
        <v>06/10/2025</v>
      </c>
      <c r="AG724" s="19" t="str">
        <f>VLOOKUP(AC724,Data!B:N,13,0)</f>
        <v>0104918404</v>
      </c>
      <c r="AH724" s="19" t="str">
        <f>IF(AG724="0104918404","WIN"&amp;L724,VLOOKUP(AG724,'mã win'!E:J,6,0))</f>
        <v>WIN3157</v>
      </c>
      <c r="AI724" s="19" t="str">
        <f>VLOOKUP(AG724,'mã win'!E:F,2,0)</f>
        <v>N</v>
      </c>
      <c r="AJ724" s="19" t="str">
        <f>VLOOKUP(Q724,'mã sp'!A:B,2,0)</f>
        <v>MNH250</v>
      </c>
      <c r="AK724" t="str">
        <f>VLOOKUP(AC724,Data!B:G,6,0)</f>
        <v>K25TTM</v>
      </c>
      <c r="AL724" t="str">
        <f t="shared" si="23"/>
        <v>3157 WM+ HCM 537 Nguyễn Duy Trinh</v>
      </c>
    </row>
    <row r="725" spans="1:38" x14ac:dyDescent="0.25">
      <c r="A725">
        <v>16940</v>
      </c>
      <c r="B725" s="2">
        <v>9106031344</v>
      </c>
      <c r="C725" s="3">
        <v>45936</v>
      </c>
      <c r="D725" s="3">
        <v>45941</v>
      </c>
      <c r="E725" s="4">
        <v>45936.632390937499</v>
      </c>
      <c r="F725" s="2" t="s">
        <v>5465</v>
      </c>
      <c r="G725" s="3"/>
      <c r="H725" t="s">
        <v>3031</v>
      </c>
      <c r="I725" s="2" t="s">
        <v>3032</v>
      </c>
      <c r="J725" t="s">
        <v>3033</v>
      </c>
      <c r="K725" t="s">
        <v>3034</v>
      </c>
      <c r="L725" s="2" t="s">
        <v>5466</v>
      </c>
      <c r="M725" t="s">
        <v>5467</v>
      </c>
      <c r="N725" t="s">
        <v>5468</v>
      </c>
      <c r="O725">
        <v>10</v>
      </c>
      <c r="P725" s="2" t="s">
        <v>3035</v>
      </c>
      <c r="Q725" t="s">
        <v>4834</v>
      </c>
      <c r="R725" s="2" t="s">
        <v>3037</v>
      </c>
      <c r="S725" s="2" t="s">
        <v>3038</v>
      </c>
      <c r="T725">
        <v>111058</v>
      </c>
      <c r="U725">
        <v>1</v>
      </c>
      <c r="V725">
        <v>0</v>
      </c>
      <c r="W725" t="s">
        <v>5467</v>
      </c>
      <c r="Y725" s="3">
        <v>45936.632389386599</v>
      </c>
      <c r="AA725" t="s">
        <v>3039</v>
      </c>
      <c r="AB725" s="21">
        <v>9106031344</v>
      </c>
      <c r="AC725" s="19" t="str">
        <f>VLOOKUP($B725,Data!$A:$AK,34,0)</f>
        <v>9106031344-00009646</v>
      </c>
      <c r="AD725" s="19">
        <v>9646</v>
      </c>
      <c r="AE725" s="19" t="str">
        <f t="shared" si="22"/>
        <v>00009646</v>
      </c>
      <c r="AF725" s="19" t="str">
        <f>VLOOKUP(AC725,Data!$B:$AK,4,0)</f>
        <v>06/10/2025</v>
      </c>
      <c r="AG725" s="19" t="str">
        <f>VLOOKUP(AC725,Data!B:N,13,0)</f>
        <v>0104918404-065</v>
      </c>
      <c r="AH725" s="19" t="str">
        <f>IF(AG725="0104918404","WIN"&amp;L725,VLOOKUP(AG725,'mã win'!E:J,6,0))</f>
        <v>WIN-065</v>
      </c>
      <c r="AI725" s="19" t="str">
        <f>VLOOKUP(AG725,'mã win'!E:F,2,0)</f>
        <v>B</v>
      </c>
      <c r="AJ725" s="19" t="str">
        <f>VLOOKUP(Q725,'mã sp'!A:B,2,0)</f>
        <v>GM500</v>
      </c>
      <c r="AK725" t="str">
        <f>VLOOKUP(AC725,Data!B:G,6,0)</f>
        <v>K25TTM</v>
      </c>
      <c r="AL725" t="str">
        <f t="shared" si="23"/>
        <v>2AVF WM+ BGG TDP Đề Nắm, Phồn Xương</v>
      </c>
    </row>
    <row r="726" spans="1:38" x14ac:dyDescent="0.25">
      <c r="A726">
        <v>16941</v>
      </c>
      <c r="B726" s="2">
        <v>9106031410</v>
      </c>
      <c r="C726" s="3">
        <v>45936</v>
      </c>
      <c r="D726" s="3">
        <v>45941</v>
      </c>
      <c r="E726" s="4">
        <v>45936.6337849884</v>
      </c>
      <c r="F726" s="2" t="s">
        <v>5469</v>
      </c>
      <c r="G726" s="3"/>
      <c r="H726" t="s">
        <v>3031</v>
      </c>
      <c r="I726" s="2" t="s">
        <v>3032</v>
      </c>
      <c r="J726" t="s">
        <v>3033</v>
      </c>
      <c r="K726" t="s">
        <v>3034</v>
      </c>
      <c r="L726" s="2" t="s">
        <v>3224</v>
      </c>
      <c r="M726" t="s">
        <v>3225</v>
      </c>
      <c r="N726" t="s">
        <v>3226</v>
      </c>
      <c r="O726">
        <v>10</v>
      </c>
      <c r="P726" s="2" t="s">
        <v>3035</v>
      </c>
      <c r="Q726" t="s">
        <v>4834</v>
      </c>
      <c r="R726" s="2" t="s">
        <v>3037</v>
      </c>
      <c r="S726" s="2" t="s">
        <v>3038</v>
      </c>
      <c r="T726">
        <v>111058</v>
      </c>
      <c r="U726">
        <v>1</v>
      </c>
      <c r="V726">
        <v>0</v>
      </c>
      <c r="W726" t="s">
        <v>3225</v>
      </c>
      <c r="X726" t="s">
        <v>3227</v>
      </c>
      <c r="Y726" s="3">
        <v>45936.633781909703</v>
      </c>
      <c r="AA726" t="s">
        <v>3039</v>
      </c>
      <c r="AB726" s="21">
        <v>9106031410</v>
      </c>
      <c r="AC726" s="19" t="str">
        <f>VLOOKUP($B726,Data!$A:$AK,34,0)</f>
        <v>9106031410-00047092</v>
      </c>
      <c r="AD726" s="19">
        <v>47092</v>
      </c>
      <c r="AE726" s="19" t="str">
        <f t="shared" si="22"/>
        <v>00047092</v>
      </c>
      <c r="AF726" s="19" t="str">
        <f>VLOOKUP(AC726,Data!$B:$AK,4,0)</f>
        <v>06/10/2025</v>
      </c>
      <c r="AG726" s="19" t="str">
        <f>VLOOKUP(AC726,Data!B:N,13,0)</f>
        <v>0104918404-007</v>
      </c>
      <c r="AH726" s="19" t="str">
        <f>IF(AG726="0104918404","WIN"&amp;L726,VLOOKUP(AG726,'mã win'!E:J,6,0))</f>
        <v>WIN-QNH-00-007</v>
      </c>
      <c r="AI726" s="19" t="str">
        <f>VLOOKUP(AG726,'mã win'!E:F,2,0)</f>
        <v>B</v>
      </c>
      <c r="AJ726" s="19" t="str">
        <f>VLOOKUP(Q726,'mã sp'!A:B,2,0)</f>
        <v>GM500</v>
      </c>
      <c r="AK726" t="str">
        <f>VLOOKUP(AC726,Data!B:G,6,0)</f>
        <v>K25TTM</v>
      </c>
      <c r="AL726" t="str">
        <f t="shared" si="23"/>
        <v>4519 WM+ QNH Tổ 69B Khu 6 Cao Xanh</v>
      </c>
    </row>
    <row r="727" spans="1:38" x14ac:dyDescent="0.25">
      <c r="A727">
        <v>16942</v>
      </c>
      <c r="B727" s="2">
        <v>9106031410</v>
      </c>
      <c r="C727" s="3">
        <v>45936</v>
      </c>
      <c r="D727" s="3">
        <v>45941</v>
      </c>
      <c r="E727" s="4">
        <v>45936.6337849884</v>
      </c>
      <c r="F727" s="2" t="s">
        <v>5469</v>
      </c>
      <c r="G727" s="3"/>
      <c r="H727" t="s">
        <v>3031</v>
      </c>
      <c r="I727" s="2" t="s">
        <v>3032</v>
      </c>
      <c r="J727" t="s">
        <v>3033</v>
      </c>
      <c r="K727" t="s">
        <v>3034</v>
      </c>
      <c r="L727" s="2" t="s">
        <v>3224</v>
      </c>
      <c r="M727" t="s">
        <v>3225</v>
      </c>
      <c r="N727" t="s">
        <v>3226</v>
      </c>
      <c r="O727">
        <v>20</v>
      </c>
      <c r="P727" s="2" t="s">
        <v>3050</v>
      </c>
      <c r="Q727" t="s">
        <v>3051</v>
      </c>
      <c r="R727" s="2" t="s">
        <v>3052</v>
      </c>
      <c r="S727" s="2" t="s">
        <v>3038</v>
      </c>
      <c r="T727">
        <v>45588</v>
      </c>
      <c r="U727">
        <v>1</v>
      </c>
      <c r="V727">
        <v>0</v>
      </c>
      <c r="W727" t="s">
        <v>3225</v>
      </c>
      <c r="X727" t="s">
        <v>3227</v>
      </c>
      <c r="Y727" s="3">
        <v>45936.633781909703</v>
      </c>
      <c r="AA727" t="s">
        <v>3039</v>
      </c>
      <c r="AB727" s="21">
        <v>9106031410</v>
      </c>
      <c r="AC727" s="19" t="str">
        <f>VLOOKUP($B727,Data!$A:$AK,34,0)</f>
        <v>9106031410-00047092</v>
      </c>
      <c r="AD727" s="19">
        <v>47092</v>
      </c>
      <c r="AE727" s="19" t="str">
        <f t="shared" si="22"/>
        <v>00047092</v>
      </c>
      <c r="AF727" s="19" t="str">
        <f>VLOOKUP(AC727,Data!$B:$AK,4,0)</f>
        <v>06/10/2025</v>
      </c>
      <c r="AG727" s="19" t="str">
        <f>VLOOKUP(AC727,Data!B:N,13,0)</f>
        <v>0104918404-007</v>
      </c>
      <c r="AH727" s="19" t="str">
        <f>IF(AG727="0104918404","WIN"&amp;L727,VLOOKUP(AG727,'mã win'!E:J,6,0))</f>
        <v>WIN-QNH-00-007</v>
      </c>
      <c r="AI727" s="19" t="str">
        <f>VLOOKUP(AG727,'mã win'!E:F,2,0)</f>
        <v>B</v>
      </c>
      <c r="AJ727" s="19" t="str">
        <f>VLOOKUP(Q727,'mã sp'!A:B,2,0)</f>
        <v>TH200</v>
      </c>
      <c r="AK727" t="str">
        <f>VLOOKUP(AC727,Data!B:G,6,0)</f>
        <v>K25TTM</v>
      </c>
      <c r="AL727" t="str">
        <f t="shared" si="23"/>
        <v>4519 WM+ QNH Tổ 69B Khu 6 Cao Xanh</v>
      </c>
    </row>
    <row r="728" spans="1:38" x14ac:dyDescent="0.25">
      <c r="A728">
        <v>16943</v>
      </c>
      <c r="B728" s="2">
        <v>9106031410</v>
      </c>
      <c r="C728" s="3">
        <v>45936</v>
      </c>
      <c r="D728" s="3">
        <v>45941</v>
      </c>
      <c r="E728" s="4">
        <v>45936.6337849884</v>
      </c>
      <c r="F728" s="2" t="s">
        <v>5469</v>
      </c>
      <c r="G728" s="3"/>
      <c r="H728" t="s">
        <v>3031</v>
      </c>
      <c r="I728" s="2" t="s">
        <v>3032</v>
      </c>
      <c r="J728" t="s">
        <v>3033</v>
      </c>
      <c r="K728" t="s">
        <v>3034</v>
      </c>
      <c r="L728" s="2" t="s">
        <v>3224</v>
      </c>
      <c r="M728" t="s">
        <v>3225</v>
      </c>
      <c r="N728" t="s">
        <v>3226</v>
      </c>
      <c r="O728">
        <v>30</v>
      </c>
      <c r="P728" s="2" t="s">
        <v>3043</v>
      </c>
      <c r="Q728" t="s">
        <v>3044</v>
      </c>
      <c r="R728" s="2" t="s">
        <v>3045</v>
      </c>
      <c r="S728" s="2" t="s">
        <v>3038</v>
      </c>
      <c r="T728">
        <v>41150</v>
      </c>
      <c r="U728">
        <v>1</v>
      </c>
      <c r="V728">
        <v>0</v>
      </c>
      <c r="W728" t="s">
        <v>3225</v>
      </c>
      <c r="X728" t="s">
        <v>3227</v>
      </c>
      <c r="Y728" s="3">
        <v>45936.633781909703</v>
      </c>
      <c r="AA728" t="s">
        <v>3039</v>
      </c>
      <c r="AB728" s="21">
        <v>9106031410</v>
      </c>
      <c r="AC728" s="19" t="str">
        <f>VLOOKUP($B728,Data!$A:$AK,34,0)</f>
        <v>9106031410-00047092</v>
      </c>
      <c r="AD728" s="19">
        <v>47092</v>
      </c>
      <c r="AE728" s="19" t="str">
        <f t="shared" si="22"/>
        <v>00047092</v>
      </c>
      <c r="AF728" s="19" t="str">
        <f>VLOOKUP(AC728,Data!$B:$AK,4,0)</f>
        <v>06/10/2025</v>
      </c>
      <c r="AG728" s="19" t="str">
        <f>VLOOKUP(AC728,Data!B:N,13,0)</f>
        <v>0104918404-007</v>
      </c>
      <c r="AH728" s="19" t="str">
        <f>IF(AG728="0104918404","WIN"&amp;L728,VLOOKUP(AG728,'mã win'!E:J,6,0))</f>
        <v>WIN-QNH-00-007</v>
      </c>
      <c r="AI728" s="19" t="str">
        <f>VLOOKUP(AG728,'mã win'!E:F,2,0)</f>
        <v>B</v>
      </c>
      <c r="AJ728" s="19" t="str">
        <f>VLOOKUP(Q728,'mã sp'!A:B,2,0)</f>
        <v>GTLX250G</v>
      </c>
      <c r="AK728" t="str">
        <f>VLOOKUP(AC728,Data!B:G,6,0)</f>
        <v>K25TTM</v>
      </c>
      <c r="AL728" t="str">
        <f t="shared" si="23"/>
        <v>4519 WM+ QNH Tổ 69B Khu 6 Cao Xanh</v>
      </c>
    </row>
    <row r="729" spans="1:38" x14ac:dyDescent="0.25">
      <c r="A729">
        <v>16944</v>
      </c>
      <c r="B729" s="2">
        <v>9106031412</v>
      </c>
      <c r="C729" s="3">
        <v>45936</v>
      </c>
      <c r="D729" s="3">
        <v>45936</v>
      </c>
      <c r="E729" s="4">
        <v>45936.634141169001</v>
      </c>
      <c r="F729" s="2" t="s">
        <v>5470</v>
      </c>
      <c r="G729" s="3"/>
      <c r="H729" t="s">
        <v>3031</v>
      </c>
      <c r="I729" s="2" t="s">
        <v>3032</v>
      </c>
      <c r="J729" t="s">
        <v>3033</v>
      </c>
      <c r="K729" t="s">
        <v>3034</v>
      </c>
      <c r="L729" s="2" t="s">
        <v>4751</v>
      </c>
      <c r="M729" t="s">
        <v>4752</v>
      </c>
      <c r="N729" t="s">
        <v>4753</v>
      </c>
      <c r="O729">
        <v>10</v>
      </c>
      <c r="P729" s="2" t="s">
        <v>3069</v>
      </c>
      <c r="Q729" t="s">
        <v>3070</v>
      </c>
      <c r="R729" s="2" t="s">
        <v>3071</v>
      </c>
      <c r="S729" s="2" t="s">
        <v>3038</v>
      </c>
      <c r="T729">
        <v>50400</v>
      </c>
      <c r="U729">
        <v>1</v>
      </c>
      <c r="V729">
        <v>0</v>
      </c>
      <c r="W729" t="s">
        <v>4752</v>
      </c>
      <c r="Y729" s="3">
        <v>45936.634138229201</v>
      </c>
      <c r="AA729" t="s">
        <v>3039</v>
      </c>
      <c r="AB729" s="21">
        <v>9106031412</v>
      </c>
      <c r="AC729" s="19" t="str">
        <f>VLOOKUP($B729,Data!$A:$AK,34,0)</f>
        <v>9106031412-00033287</v>
      </c>
      <c r="AD729" s="19">
        <v>33287</v>
      </c>
      <c r="AE729" s="19" t="str">
        <f t="shared" si="22"/>
        <v>00033287</v>
      </c>
      <c r="AF729" s="19" t="str">
        <f>VLOOKUP(AC729,Data!$B:$AK,4,0)</f>
        <v>06/10/2025</v>
      </c>
      <c r="AG729" s="19" t="str">
        <f>VLOOKUP(AC729,Data!B:N,13,0)</f>
        <v>0104918404-020</v>
      </c>
      <c r="AH729" s="19" t="str">
        <f>IF(AG729="0104918404","WIN"&amp;L729,VLOOKUP(AG729,'mã win'!E:J,6,0))</f>
        <v>WIN-020</v>
      </c>
      <c r="AI729" s="19" t="str">
        <f>VLOOKUP(AG729,'mã win'!E:F,2,0)</f>
        <v>B</v>
      </c>
      <c r="AJ729" s="19" t="str">
        <f>VLOOKUP(Q729,'mã sp'!A:B,2,0)</f>
        <v>GSG250</v>
      </c>
      <c r="AK729" t="str">
        <f>VLOOKUP(AC729,Data!B:G,6,0)</f>
        <v>K25TTM</v>
      </c>
      <c r="AL729" t="str">
        <f t="shared" si="23"/>
        <v>2AQ7 WM+ THA 117 Thị Tứ, Triệu Sơn</v>
      </c>
    </row>
    <row r="730" spans="1:38" x14ac:dyDescent="0.25">
      <c r="A730">
        <v>16945</v>
      </c>
      <c r="B730" s="2">
        <v>9106031412</v>
      </c>
      <c r="C730" s="3">
        <v>45936</v>
      </c>
      <c r="D730" s="3">
        <v>45936</v>
      </c>
      <c r="E730" s="4">
        <v>45936.634141169001</v>
      </c>
      <c r="F730" s="2" t="s">
        <v>5470</v>
      </c>
      <c r="G730" s="3"/>
      <c r="H730" t="s">
        <v>3031</v>
      </c>
      <c r="I730" s="2" t="s">
        <v>3032</v>
      </c>
      <c r="J730" t="s">
        <v>3033</v>
      </c>
      <c r="K730" t="s">
        <v>3034</v>
      </c>
      <c r="L730" s="2" t="s">
        <v>4751</v>
      </c>
      <c r="M730" t="s">
        <v>4752</v>
      </c>
      <c r="N730" t="s">
        <v>4753</v>
      </c>
      <c r="O730">
        <v>20</v>
      </c>
      <c r="P730" s="2" t="s">
        <v>3035</v>
      </c>
      <c r="Q730" t="s">
        <v>4834</v>
      </c>
      <c r="R730" s="2" t="s">
        <v>3037</v>
      </c>
      <c r="S730" s="2" t="s">
        <v>3038</v>
      </c>
      <c r="T730">
        <v>111058</v>
      </c>
      <c r="U730">
        <v>1</v>
      </c>
      <c r="V730">
        <v>0</v>
      </c>
      <c r="W730" t="s">
        <v>4752</v>
      </c>
      <c r="Y730" s="3">
        <v>45936.634138229201</v>
      </c>
      <c r="AA730" t="s">
        <v>3039</v>
      </c>
      <c r="AB730" s="21">
        <v>9106031412</v>
      </c>
      <c r="AC730" s="19" t="str">
        <f>VLOOKUP($B730,Data!$A:$AK,34,0)</f>
        <v>9106031412-00033287</v>
      </c>
      <c r="AD730" s="19">
        <v>33287</v>
      </c>
      <c r="AE730" s="19" t="str">
        <f t="shared" si="22"/>
        <v>00033287</v>
      </c>
      <c r="AF730" s="19" t="str">
        <f>VLOOKUP(AC730,Data!$B:$AK,4,0)</f>
        <v>06/10/2025</v>
      </c>
      <c r="AG730" s="19" t="str">
        <f>VLOOKUP(AC730,Data!B:N,13,0)</f>
        <v>0104918404-020</v>
      </c>
      <c r="AH730" s="19" t="str">
        <f>IF(AG730="0104918404","WIN"&amp;L730,VLOOKUP(AG730,'mã win'!E:J,6,0))</f>
        <v>WIN-020</v>
      </c>
      <c r="AI730" s="19" t="str">
        <f>VLOOKUP(AG730,'mã win'!E:F,2,0)</f>
        <v>B</v>
      </c>
      <c r="AJ730" s="19" t="str">
        <f>VLOOKUP(Q730,'mã sp'!A:B,2,0)</f>
        <v>GM500</v>
      </c>
      <c r="AK730" t="str">
        <f>VLOOKUP(AC730,Data!B:G,6,0)</f>
        <v>K25TTM</v>
      </c>
      <c r="AL730" t="str">
        <f t="shared" si="23"/>
        <v>2AQ7 WM+ THA 117 Thị Tứ, Triệu Sơn</v>
      </c>
    </row>
    <row r="731" spans="1:38" x14ac:dyDescent="0.25">
      <c r="A731">
        <v>16946</v>
      </c>
      <c r="B731" s="2">
        <v>9106031509</v>
      </c>
      <c r="C731" s="3">
        <v>45936</v>
      </c>
      <c r="D731" s="3">
        <v>45941</v>
      </c>
      <c r="E731" s="4">
        <v>45936.638049456</v>
      </c>
      <c r="F731" s="2" t="s">
        <v>5471</v>
      </c>
      <c r="G731" s="3"/>
      <c r="H731" t="s">
        <v>3031</v>
      </c>
      <c r="I731" s="2" t="s">
        <v>3032</v>
      </c>
      <c r="J731" t="s">
        <v>3033</v>
      </c>
      <c r="K731" t="s">
        <v>3034</v>
      </c>
      <c r="L731" s="2" t="s">
        <v>5472</v>
      </c>
      <c r="M731" t="s">
        <v>5473</v>
      </c>
      <c r="N731" t="s">
        <v>5474</v>
      </c>
      <c r="O731">
        <v>10</v>
      </c>
      <c r="P731" s="2" t="s">
        <v>3035</v>
      </c>
      <c r="Q731" t="s">
        <v>4834</v>
      </c>
      <c r="R731" s="2" t="s">
        <v>3037</v>
      </c>
      <c r="S731" s="2" t="s">
        <v>3038</v>
      </c>
      <c r="T731">
        <v>111058</v>
      </c>
      <c r="U731">
        <v>1</v>
      </c>
      <c r="V731">
        <v>0</v>
      </c>
      <c r="W731" t="s">
        <v>5473</v>
      </c>
      <c r="Y731" s="3">
        <v>45936.6380460648</v>
      </c>
      <c r="AA731" t="s">
        <v>3039</v>
      </c>
      <c r="AB731" s="21">
        <v>9106031509</v>
      </c>
      <c r="AC731" s="19" t="str">
        <f>VLOOKUP($B731,Data!$A:$AK,34,0)</f>
        <v>9106031509-00014179</v>
      </c>
      <c r="AD731" s="19">
        <v>14179</v>
      </c>
      <c r="AE731" s="19" t="str">
        <f t="shared" si="22"/>
        <v>00014179</v>
      </c>
      <c r="AF731" s="19" t="str">
        <f>VLOOKUP(AC731,Data!$B:$AK,4,0)</f>
        <v>06/10/2025</v>
      </c>
      <c r="AG731" s="19" t="str">
        <f>VLOOKUP(AC731,Data!B:N,13,0)</f>
        <v>0104918404-044</v>
      </c>
      <c r="AH731" s="19" t="str">
        <f>IF(AG731="0104918404","WIN"&amp;L731,VLOOKUP(AG731,'mã win'!E:J,6,0))</f>
        <v>WIN-044</v>
      </c>
      <c r="AI731" s="19" t="str">
        <f>VLOOKUP(AG731,'mã win'!E:F,2,0)</f>
        <v>B</v>
      </c>
      <c r="AJ731" s="19" t="str">
        <f>VLOOKUP(Q731,'mã sp'!A:B,2,0)</f>
        <v>GM500</v>
      </c>
      <c r="AK731" t="str">
        <f>VLOOKUP(AC731,Data!B:G,6,0)</f>
        <v>K25TTM</v>
      </c>
      <c r="AL731" t="str">
        <f t="shared" si="23"/>
        <v>5845 WM+ TBH 14 Tiểu Hoàng</v>
      </c>
    </row>
    <row r="732" spans="1:38" x14ac:dyDescent="0.25">
      <c r="A732">
        <v>16947</v>
      </c>
      <c r="B732" s="2">
        <v>9106031509</v>
      </c>
      <c r="C732" s="3">
        <v>45936</v>
      </c>
      <c r="D732" s="3">
        <v>45941</v>
      </c>
      <c r="E732" s="4">
        <v>45936.638049456</v>
      </c>
      <c r="F732" s="2" t="s">
        <v>5471</v>
      </c>
      <c r="G732" s="3"/>
      <c r="H732" t="s">
        <v>3031</v>
      </c>
      <c r="I732" s="2" t="s">
        <v>3032</v>
      </c>
      <c r="J732" t="s">
        <v>3033</v>
      </c>
      <c r="K732" t="s">
        <v>3034</v>
      </c>
      <c r="L732" s="2" t="s">
        <v>5472</v>
      </c>
      <c r="M732" t="s">
        <v>5473</v>
      </c>
      <c r="N732" t="s">
        <v>5474</v>
      </c>
      <c r="O732">
        <v>20</v>
      </c>
      <c r="P732" s="2" t="s">
        <v>3063</v>
      </c>
      <c r="Q732" t="s">
        <v>4891</v>
      </c>
      <c r="R732" s="2" t="s">
        <v>3065</v>
      </c>
      <c r="S732" s="2" t="s">
        <v>3038</v>
      </c>
      <c r="T732">
        <v>73431</v>
      </c>
      <c r="U732">
        <v>1</v>
      </c>
      <c r="V732">
        <v>0</v>
      </c>
      <c r="W732" t="s">
        <v>5473</v>
      </c>
      <c r="Y732" s="3">
        <v>45936.6380460648</v>
      </c>
      <c r="AA732" t="s">
        <v>3039</v>
      </c>
      <c r="AB732" s="21">
        <v>9106031509</v>
      </c>
      <c r="AC732" s="19" t="str">
        <f>VLOOKUP($B732,Data!$A:$AK,34,0)</f>
        <v>9106031509-00014179</v>
      </c>
      <c r="AD732" s="19">
        <v>14179</v>
      </c>
      <c r="AE732" s="19" t="str">
        <f t="shared" si="22"/>
        <v>00014179</v>
      </c>
      <c r="AF732" s="19" t="str">
        <f>VLOOKUP(AC732,Data!$B:$AK,4,0)</f>
        <v>06/10/2025</v>
      </c>
      <c r="AG732" s="19" t="str">
        <f>VLOOKUP(AC732,Data!B:N,13,0)</f>
        <v>0104918404-044</v>
      </c>
      <c r="AH732" s="19" t="str">
        <f>IF(AG732="0104918404","WIN"&amp;L732,VLOOKUP(AG732,'mã win'!E:J,6,0))</f>
        <v>WIN-044</v>
      </c>
      <c r="AI732" s="19" t="str">
        <f>VLOOKUP(AG732,'mã win'!E:F,2,0)</f>
        <v>B</v>
      </c>
      <c r="AJ732" s="19" t="str">
        <f>VLOOKUP(Q732,'mã sp'!A:B,2,0)</f>
        <v>CGM300</v>
      </c>
      <c r="AK732" t="str">
        <f>VLOOKUP(AC732,Data!B:G,6,0)</f>
        <v>K25TTM</v>
      </c>
      <c r="AL732" t="str">
        <f t="shared" si="23"/>
        <v>5845 WM+ TBH 14 Tiểu Hoàng</v>
      </c>
    </row>
    <row r="733" spans="1:38" x14ac:dyDescent="0.25">
      <c r="A733">
        <v>16948</v>
      </c>
      <c r="B733" s="2">
        <v>9106031587</v>
      </c>
      <c r="C733" s="3">
        <v>45936</v>
      </c>
      <c r="D733" s="3">
        <v>45936</v>
      </c>
      <c r="E733" s="4">
        <v>45936.6483125347</v>
      </c>
      <c r="F733" s="2" t="s">
        <v>5475</v>
      </c>
      <c r="G733" s="3"/>
      <c r="H733" t="s">
        <v>3031</v>
      </c>
      <c r="I733" s="2" t="s">
        <v>3032</v>
      </c>
      <c r="J733" t="s">
        <v>3033</v>
      </c>
      <c r="K733" t="s">
        <v>3034</v>
      </c>
      <c r="L733" s="2" t="s">
        <v>3305</v>
      </c>
      <c r="M733" t="s">
        <v>3306</v>
      </c>
      <c r="N733" t="s">
        <v>3307</v>
      </c>
      <c r="O733">
        <v>10</v>
      </c>
      <c r="P733" s="2" t="s">
        <v>3072</v>
      </c>
      <c r="Q733" t="s">
        <v>3073</v>
      </c>
      <c r="R733" s="2" t="s">
        <v>3074</v>
      </c>
      <c r="S733" s="2" t="s">
        <v>3038</v>
      </c>
      <c r="T733">
        <v>49500</v>
      </c>
      <c r="U733">
        <v>2</v>
      </c>
      <c r="V733">
        <v>0</v>
      </c>
      <c r="W733" t="s">
        <v>3308</v>
      </c>
      <c r="Y733" s="3">
        <v>45936.648308912001</v>
      </c>
      <c r="AA733" t="s">
        <v>3039</v>
      </c>
      <c r="AB733" s="21">
        <v>9106031587</v>
      </c>
      <c r="AC733" s="19" t="str">
        <f>VLOOKUP($B733,Data!$A:$AK,34,0)</f>
        <v>9106031587-00014812</v>
      </c>
      <c r="AD733" s="19">
        <v>14812</v>
      </c>
      <c r="AE733" s="19" t="str">
        <f t="shared" si="22"/>
        <v>00014812</v>
      </c>
      <c r="AF733" s="19" t="str">
        <f>VLOOKUP(AC733,Data!$B:$AK,4,0)</f>
        <v>06/10/2025</v>
      </c>
      <c r="AG733" s="19" t="str">
        <f>VLOOKUP(AC733,Data!B:N,13,0)</f>
        <v>0104918404-004</v>
      </c>
      <c r="AH733" s="19" t="str">
        <f>IF(AG733="0104918404","WIN"&amp;L733,VLOOKUP(AG733,'mã win'!E:J,6,0))</f>
        <v>WIN-HTH-00-004</v>
      </c>
      <c r="AI733" s="19" t="str">
        <f>VLOOKUP(AG733,'mã win'!E:F,2,0)</f>
        <v>B</v>
      </c>
      <c r="AJ733" s="19" t="str">
        <f>VLOOKUP(Q733,'mã sp'!A:B,2,0)</f>
        <v>GL250</v>
      </c>
      <c r="AK733" t="str">
        <f>VLOOKUP(AC733,Data!B:G,6,0)</f>
        <v>K25TTM</v>
      </c>
      <c r="AL733" t="str">
        <f t="shared" si="23"/>
        <v>2ATO WM+ HTH Đông Thịnh, Hồng Lộc</v>
      </c>
    </row>
    <row r="734" spans="1:38" x14ac:dyDescent="0.25">
      <c r="A734">
        <v>16949</v>
      </c>
      <c r="B734" s="2">
        <v>9106031587</v>
      </c>
      <c r="C734" s="3">
        <v>45936</v>
      </c>
      <c r="D734" s="3">
        <v>45936</v>
      </c>
      <c r="E734" s="4">
        <v>45936.6483125347</v>
      </c>
      <c r="F734" s="2" t="s">
        <v>5475</v>
      </c>
      <c r="G734" s="3"/>
      <c r="H734" t="s">
        <v>3031</v>
      </c>
      <c r="I734" s="2" t="s">
        <v>3032</v>
      </c>
      <c r="J734" t="s">
        <v>3033</v>
      </c>
      <c r="K734" t="s">
        <v>3034</v>
      </c>
      <c r="L734" s="2" t="s">
        <v>3305</v>
      </c>
      <c r="M734" t="s">
        <v>3306</v>
      </c>
      <c r="N734" t="s">
        <v>3307</v>
      </c>
      <c r="O734">
        <v>20</v>
      </c>
      <c r="P734" s="2" t="s">
        <v>3069</v>
      </c>
      <c r="Q734" t="s">
        <v>3070</v>
      </c>
      <c r="R734" s="2" t="s">
        <v>3071</v>
      </c>
      <c r="S734" s="2" t="s">
        <v>3038</v>
      </c>
      <c r="T734">
        <v>50400</v>
      </c>
      <c r="U734">
        <v>1</v>
      </c>
      <c r="V734">
        <v>0</v>
      </c>
      <c r="W734" t="s">
        <v>3308</v>
      </c>
      <c r="Y734" s="3">
        <v>45936.648308912001</v>
      </c>
      <c r="AA734" t="s">
        <v>3039</v>
      </c>
      <c r="AB734" s="21">
        <v>9106031587</v>
      </c>
      <c r="AC734" s="19" t="str">
        <f>VLOOKUP($B734,Data!$A:$AK,34,0)</f>
        <v>9106031587-00014812</v>
      </c>
      <c r="AD734" s="19">
        <v>14812</v>
      </c>
      <c r="AE734" s="19" t="str">
        <f t="shared" si="22"/>
        <v>00014812</v>
      </c>
      <c r="AF734" s="19" t="str">
        <f>VLOOKUP(AC734,Data!$B:$AK,4,0)</f>
        <v>06/10/2025</v>
      </c>
      <c r="AG734" s="19" t="str">
        <f>VLOOKUP(AC734,Data!B:N,13,0)</f>
        <v>0104918404-004</v>
      </c>
      <c r="AH734" s="19" t="str">
        <f>IF(AG734="0104918404","WIN"&amp;L734,VLOOKUP(AG734,'mã win'!E:J,6,0))</f>
        <v>WIN-HTH-00-004</v>
      </c>
      <c r="AI734" s="19" t="str">
        <f>VLOOKUP(AG734,'mã win'!E:F,2,0)</f>
        <v>B</v>
      </c>
      <c r="AJ734" s="19" t="str">
        <f>VLOOKUP(Q734,'mã sp'!A:B,2,0)</f>
        <v>GSG250</v>
      </c>
      <c r="AK734" t="str">
        <f>VLOOKUP(AC734,Data!B:G,6,0)</f>
        <v>K25TTM</v>
      </c>
      <c r="AL734" t="str">
        <f t="shared" si="23"/>
        <v>2ATO WM+ HTH Đông Thịnh, Hồng Lộc</v>
      </c>
    </row>
    <row r="735" spans="1:38" x14ac:dyDescent="0.25">
      <c r="A735">
        <v>16950</v>
      </c>
      <c r="B735" s="2">
        <v>9106031587</v>
      </c>
      <c r="C735" s="3">
        <v>45936</v>
      </c>
      <c r="D735" s="3">
        <v>45936</v>
      </c>
      <c r="E735" s="4">
        <v>45936.6483125347</v>
      </c>
      <c r="F735" s="2" t="s">
        <v>5475</v>
      </c>
      <c r="G735" s="3"/>
      <c r="H735" t="s">
        <v>3031</v>
      </c>
      <c r="I735" s="2" t="s">
        <v>3032</v>
      </c>
      <c r="J735" t="s">
        <v>3033</v>
      </c>
      <c r="K735" t="s">
        <v>3034</v>
      </c>
      <c r="L735" s="2" t="s">
        <v>3305</v>
      </c>
      <c r="M735" t="s">
        <v>3306</v>
      </c>
      <c r="N735" t="s">
        <v>3307</v>
      </c>
      <c r="O735">
        <v>30</v>
      </c>
      <c r="P735" s="2" t="s">
        <v>3047</v>
      </c>
      <c r="Q735" t="s">
        <v>3048</v>
      </c>
      <c r="R735" s="2" t="s">
        <v>3049</v>
      </c>
      <c r="S735" s="2" t="s">
        <v>3038</v>
      </c>
      <c r="T735">
        <v>60885</v>
      </c>
      <c r="U735">
        <v>1</v>
      </c>
      <c r="V735">
        <v>0</v>
      </c>
      <c r="W735" t="s">
        <v>3308</v>
      </c>
      <c r="Y735" s="3">
        <v>45936.648308912001</v>
      </c>
      <c r="AA735" t="s">
        <v>3039</v>
      </c>
      <c r="AB735" s="21">
        <v>9106031587</v>
      </c>
      <c r="AC735" s="19" t="str">
        <f>VLOOKUP($B735,Data!$A:$AK,34,0)</f>
        <v>9106031587-00014812</v>
      </c>
      <c r="AD735" s="19">
        <v>14812</v>
      </c>
      <c r="AE735" s="19" t="str">
        <f t="shared" si="22"/>
        <v>00014812</v>
      </c>
      <c r="AF735" s="19" t="str">
        <f>VLOOKUP(AC735,Data!$B:$AK,4,0)</f>
        <v>06/10/2025</v>
      </c>
      <c r="AG735" s="19" t="str">
        <f>VLOOKUP(AC735,Data!B:N,13,0)</f>
        <v>0104918404-004</v>
      </c>
      <c r="AH735" s="19" t="str">
        <f>IF(AG735="0104918404","WIN"&amp;L735,VLOOKUP(AG735,'mã win'!E:J,6,0))</f>
        <v>WIN-HTH-00-004</v>
      </c>
      <c r="AI735" s="19" t="str">
        <f>VLOOKUP(AG735,'mã win'!E:F,2,0)</f>
        <v>B</v>
      </c>
      <c r="AJ735" s="19" t="str">
        <f>VLOOKUP(Q735,'mã sp'!A:B,2,0)</f>
        <v>CC300</v>
      </c>
      <c r="AK735" t="str">
        <f>VLOOKUP(AC735,Data!B:G,6,0)</f>
        <v>K25TTM</v>
      </c>
      <c r="AL735" t="str">
        <f t="shared" si="23"/>
        <v>2ATO WM+ HTH Đông Thịnh, Hồng Lộc</v>
      </c>
    </row>
    <row r="736" spans="1:38" x14ac:dyDescent="0.25">
      <c r="A736">
        <v>16951</v>
      </c>
      <c r="B736" s="2">
        <v>9106031590</v>
      </c>
      <c r="C736" s="3">
        <v>45936</v>
      </c>
      <c r="D736" s="3">
        <v>45936</v>
      </c>
      <c r="E736" s="4">
        <v>45936.656708530099</v>
      </c>
      <c r="F736" s="2" t="s">
        <v>5476</v>
      </c>
      <c r="G736" s="3"/>
      <c r="H736" t="s">
        <v>3031</v>
      </c>
      <c r="I736" s="2" t="s">
        <v>3032</v>
      </c>
      <c r="J736" t="s">
        <v>3033</v>
      </c>
      <c r="K736" t="s">
        <v>3034</v>
      </c>
      <c r="L736" s="2" t="s">
        <v>3623</v>
      </c>
      <c r="M736" t="s">
        <v>3624</v>
      </c>
      <c r="N736" t="s">
        <v>3625</v>
      </c>
      <c r="O736">
        <v>10</v>
      </c>
      <c r="P736" s="2" t="s">
        <v>3069</v>
      </c>
      <c r="Q736" t="s">
        <v>3070</v>
      </c>
      <c r="R736" s="2" t="s">
        <v>3071</v>
      </c>
      <c r="S736" s="2" t="s">
        <v>3038</v>
      </c>
      <c r="T736">
        <v>50400</v>
      </c>
      <c r="U736">
        <v>1</v>
      </c>
      <c r="V736">
        <v>0</v>
      </c>
      <c r="W736" t="s">
        <v>3624</v>
      </c>
      <c r="X736" t="s">
        <v>3626</v>
      </c>
      <c r="Y736" s="3">
        <v>45936.656705208297</v>
      </c>
      <c r="Z736" t="s">
        <v>5477</v>
      </c>
      <c r="AA736" t="s">
        <v>3039</v>
      </c>
      <c r="AB736" s="21">
        <v>9106031590</v>
      </c>
      <c r="AC736" s="19" t="str">
        <f>VLOOKUP($B736,Data!$A:$AK,34,0)</f>
        <v>9106031590-00063240</v>
      </c>
      <c r="AD736" s="19">
        <v>63240</v>
      </c>
      <c r="AE736" s="19" t="str">
        <f t="shared" si="22"/>
        <v>00063240</v>
      </c>
      <c r="AF736" s="19" t="str">
        <f>VLOOKUP(AC736,Data!$B:$AK,4,0)</f>
        <v>06/10/2025</v>
      </c>
      <c r="AG736" s="19" t="str">
        <f>VLOOKUP(AC736,Data!B:N,13,0)</f>
        <v>0104918404-024</v>
      </c>
      <c r="AH736" s="19" t="str">
        <f>IF(AG736="0104918404","WIN"&amp;L736,VLOOKUP(AG736,'mã win'!E:J,6,0))</f>
        <v>WIN-024</v>
      </c>
      <c r="AI736" s="19" t="str">
        <f>VLOOKUP(AG736,'mã win'!E:F,2,0)</f>
        <v>N</v>
      </c>
      <c r="AJ736" s="19" t="str">
        <f>VLOOKUP(Q736,'mã sp'!A:B,2,0)</f>
        <v>GSG250</v>
      </c>
      <c r="AK736" t="str">
        <f>VLOOKUP(AC736,Data!B:G,6,0)</f>
        <v>K25TTM</v>
      </c>
      <c r="AL736" t="str">
        <f t="shared" si="23"/>
        <v>3357 WM+ BDG 103/1 Khu Phố 1A</v>
      </c>
    </row>
    <row r="737" spans="1:38" x14ac:dyDescent="0.25">
      <c r="A737">
        <v>16952</v>
      </c>
      <c r="B737" s="2">
        <v>9106031611</v>
      </c>
      <c r="C737" s="3">
        <v>45936</v>
      </c>
      <c r="D737" s="3">
        <v>45936</v>
      </c>
      <c r="E737" s="4">
        <v>45936.667774733804</v>
      </c>
      <c r="F737" s="2" t="s">
        <v>5478</v>
      </c>
      <c r="G737" s="3"/>
      <c r="H737" t="s">
        <v>3031</v>
      </c>
      <c r="I737" s="2" t="s">
        <v>3032</v>
      </c>
      <c r="J737" t="s">
        <v>3033</v>
      </c>
      <c r="K737" t="s">
        <v>3034</v>
      </c>
      <c r="L737" s="2" t="s">
        <v>3412</v>
      </c>
      <c r="M737" t="s">
        <v>3413</v>
      </c>
      <c r="N737" t="s">
        <v>3414</v>
      </c>
      <c r="O737">
        <v>10</v>
      </c>
      <c r="P737" s="2" t="s">
        <v>3043</v>
      </c>
      <c r="Q737" t="s">
        <v>3044</v>
      </c>
      <c r="R737" s="2" t="s">
        <v>3045</v>
      </c>
      <c r="S737" s="2" t="s">
        <v>3038</v>
      </c>
      <c r="T737">
        <v>41150</v>
      </c>
      <c r="U737">
        <v>1</v>
      </c>
      <c r="V737">
        <v>0</v>
      </c>
      <c r="W737" t="s">
        <v>3413</v>
      </c>
      <c r="Y737" s="3">
        <v>45936.667774803202</v>
      </c>
      <c r="AA737" t="s">
        <v>3039</v>
      </c>
      <c r="AB737" s="21">
        <v>9106031611</v>
      </c>
      <c r="AC737" s="19" t="str">
        <f>VLOOKUP($B737,Data!$A:$AK,34,0)</f>
        <v>9106031611-00017154</v>
      </c>
      <c r="AD737" s="19">
        <v>17154</v>
      </c>
      <c r="AE737" s="19" t="str">
        <f t="shared" si="22"/>
        <v>00017154</v>
      </c>
      <c r="AF737" s="19" t="str">
        <f>VLOOKUP(AC737,Data!$B:$AK,4,0)</f>
        <v>06/10/2025</v>
      </c>
      <c r="AG737" s="19" t="str">
        <f>VLOOKUP(AC737,Data!B:N,13,0)</f>
        <v>0104918404-023</v>
      </c>
      <c r="AH737" s="19" t="str">
        <f>IF(AG737="0104918404","WIN"&amp;L737,VLOOKUP(AG737,'mã win'!E:J,6,0))</f>
        <v>WIN-023</v>
      </c>
      <c r="AI737" s="19" t="str">
        <f>VLOOKUP(AG737,'mã win'!E:F,2,0)</f>
        <v>N</v>
      </c>
      <c r="AJ737" s="19" t="str">
        <f>VLOOKUP(Q737,'mã sp'!A:B,2,0)</f>
        <v>GTLX250G</v>
      </c>
      <c r="AK737" t="str">
        <f>VLOOKUP(AC737,Data!B:G,6,0)</f>
        <v>K25TTM</v>
      </c>
      <c r="AL737" t="str">
        <f t="shared" si="23"/>
        <v>6653 WM+ DNI 18I, P. Tân Phong</v>
      </c>
    </row>
    <row r="738" spans="1:38" x14ac:dyDescent="0.25">
      <c r="A738">
        <v>16953</v>
      </c>
      <c r="B738" s="2">
        <v>9106031611</v>
      </c>
      <c r="C738" s="3">
        <v>45936</v>
      </c>
      <c r="D738" s="3">
        <v>45936</v>
      </c>
      <c r="E738" s="4">
        <v>45936.667774733804</v>
      </c>
      <c r="F738" s="2" t="s">
        <v>5478</v>
      </c>
      <c r="G738" s="3"/>
      <c r="H738" t="s">
        <v>3031</v>
      </c>
      <c r="I738" s="2" t="s">
        <v>3032</v>
      </c>
      <c r="J738" t="s">
        <v>3033</v>
      </c>
      <c r="K738" t="s">
        <v>3034</v>
      </c>
      <c r="L738" s="2" t="s">
        <v>3412</v>
      </c>
      <c r="M738" t="s">
        <v>3413</v>
      </c>
      <c r="N738" t="s">
        <v>3414</v>
      </c>
      <c r="O738">
        <v>20</v>
      </c>
      <c r="P738" s="2" t="s">
        <v>3080</v>
      </c>
      <c r="Q738" t="s">
        <v>3081</v>
      </c>
      <c r="R738" s="2" t="s">
        <v>3082</v>
      </c>
      <c r="S738" s="2" t="s">
        <v>3038</v>
      </c>
      <c r="T738">
        <v>70950</v>
      </c>
      <c r="U738">
        <v>1</v>
      </c>
      <c r="V738">
        <v>0</v>
      </c>
      <c r="W738" t="s">
        <v>3413</v>
      </c>
      <c r="Y738" s="3">
        <v>45936.667774803202</v>
      </c>
      <c r="AA738" t="s">
        <v>3039</v>
      </c>
      <c r="AB738" s="21">
        <v>9106031611</v>
      </c>
      <c r="AC738" s="19" t="str">
        <f>VLOOKUP($B738,Data!$A:$AK,34,0)</f>
        <v>9106031611-00017154</v>
      </c>
      <c r="AD738" s="19">
        <v>17154</v>
      </c>
      <c r="AE738" s="19" t="str">
        <f t="shared" si="22"/>
        <v>00017154</v>
      </c>
      <c r="AF738" s="19" t="str">
        <f>VLOOKUP(AC738,Data!$B:$AK,4,0)</f>
        <v>06/10/2025</v>
      </c>
      <c r="AG738" s="19" t="str">
        <f>VLOOKUP(AC738,Data!B:N,13,0)</f>
        <v>0104918404-023</v>
      </c>
      <c r="AH738" s="19" t="str">
        <f>IF(AG738="0104918404","WIN"&amp;L738,VLOOKUP(AG738,'mã win'!E:J,6,0))</f>
        <v>WIN-023</v>
      </c>
      <c r="AI738" s="19" t="str">
        <f>VLOOKUP(AG738,'mã win'!E:F,2,0)</f>
        <v>N</v>
      </c>
      <c r="AJ738" s="19" t="str">
        <f>VLOOKUP(Q738,'mã sp'!A:B,2,0)</f>
        <v>CN300</v>
      </c>
      <c r="AK738" t="str">
        <f>VLOOKUP(AC738,Data!B:G,6,0)</f>
        <v>K25TTM</v>
      </c>
      <c r="AL738" t="str">
        <f t="shared" si="23"/>
        <v>6653 WM+ DNI 18I, P. Tân Phong</v>
      </c>
    </row>
    <row r="739" spans="1:38" x14ac:dyDescent="0.25">
      <c r="A739">
        <v>16954</v>
      </c>
      <c r="B739" s="2">
        <v>9106031611</v>
      </c>
      <c r="C739" s="3">
        <v>45936</v>
      </c>
      <c r="D739" s="3">
        <v>45936</v>
      </c>
      <c r="E739" s="4">
        <v>45936.667774733804</v>
      </c>
      <c r="F739" s="2" t="s">
        <v>5478</v>
      </c>
      <c r="G739" s="3"/>
      <c r="H739" t="s">
        <v>3031</v>
      </c>
      <c r="I739" s="2" t="s">
        <v>3032</v>
      </c>
      <c r="J739" t="s">
        <v>3033</v>
      </c>
      <c r="K739" t="s">
        <v>3034</v>
      </c>
      <c r="L739" s="2" t="s">
        <v>3412</v>
      </c>
      <c r="M739" t="s">
        <v>3413</v>
      </c>
      <c r="N739" t="s">
        <v>3414</v>
      </c>
      <c r="O739">
        <v>30</v>
      </c>
      <c r="P739" s="2" t="s">
        <v>3083</v>
      </c>
      <c r="Q739" t="s">
        <v>3084</v>
      </c>
      <c r="R739" s="2" t="s">
        <v>3085</v>
      </c>
      <c r="S739" s="2" t="s">
        <v>3038</v>
      </c>
      <c r="T739">
        <v>111606</v>
      </c>
      <c r="U739">
        <v>1</v>
      </c>
      <c r="V739">
        <v>0</v>
      </c>
      <c r="W739" t="s">
        <v>3413</v>
      </c>
      <c r="Y739" s="3">
        <v>45936.667774803202</v>
      </c>
      <c r="AA739" t="s">
        <v>3039</v>
      </c>
      <c r="AB739" s="21">
        <v>9106031611</v>
      </c>
      <c r="AC739" s="19" t="str">
        <f>VLOOKUP($B739,Data!$A:$AK,34,0)</f>
        <v>9106031611-00017154</v>
      </c>
      <c r="AD739" s="19">
        <v>17154</v>
      </c>
      <c r="AE739" s="19" t="str">
        <f t="shared" si="22"/>
        <v>00017154</v>
      </c>
      <c r="AF739" s="19" t="str">
        <f>VLOOKUP(AC739,Data!$B:$AK,4,0)</f>
        <v>06/10/2025</v>
      </c>
      <c r="AG739" s="19" t="str">
        <f>VLOOKUP(AC739,Data!B:N,13,0)</f>
        <v>0104918404-023</v>
      </c>
      <c r="AH739" s="19" t="str">
        <f>IF(AG739="0104918404","WIN"&amp;L739,VLOOKUP(AG739,'mã win'!E:J,6,0))</f>
        <v>WIN-023</v>
      </c>
      <c r="AI739" s="19" t="str">
        <f>VLOOKUP(AG739,'mã win'!E:F,2,0)</f>
        <v>N</v>
      </c>
      <c r="AJ739" s="19" t="str">
        <f>VLOOKUP(Q739,'mã sp'!A:B,2,0)</f>
        <v>GXD500</v>
      </c>
      <c r="AK739" t="str">
        <f>VLOOKUP(AC739,Data!B:G,6,0)</f>
        <v>K25TTM</v>
      </c>
      <c r="AL739" t="str">
        <f t="shared" si="23"/>
        <v>6653 WM+ DNI 18I, P. Tân Phong</v>
      </c>
    </row>
    <row r="740" spans="1:38" x14ac:dyDescent="0.25">
      <c r="A740">
        <v>16955</v>
      </c>
      <c r="B740" s="2">
        <v>9106031795</v>
      </c>
      <c r="C740" s="3">
        <v>45936</v>
      </c>
      <c r="D740" s="3">
        <v>45936</v>
      </c>
      <c r="E740" s="4">
        <v>45936.7134645486</v>
      </c>
      <c r="F740" s="2" t="s">
        <v>5479</v>
      </c>
      <c r="G740" s="3"/>
      <c r="H740" t="s">
        <v>3031</v>
      </c>
      <c r="I740" s="2" t="s">
        <v>3032</v>
      </c>
      <c r="J740" t="s">
        <v>3033</v>
      </c>
      <c r="K740" t="s">
        <v>3034</v>
      </c>
      <c r="L740" s="2" t="s">
        <v>3922</v>
      </c>
      <c r="M740" t="s">
        <v>3923</v>
      </c>
      <c r="N740" t="s">
        <v>3924</v>
      </c>
      <c r="O740">
        <v>10</v>
      </c>
      <c r="P740" s="2" t="s">
        <v>3043</v>
      </c>
      <c r="Q740" t="s">
        <v>3044</v>
      </c>
      <c r="R740" s="2" t="s">
        <v>3045</v>
      </c>
      <c r="S740" s="2" t="s">
        <v>3038</v>
      </c>
      <c r="T740">
        <v>41150</v>
      </c>
      <c r="U740">
        <v>1</v>
      </c>
      <c r="V740">
        <v>0</v>
      </c>
      <c r="W740" t="s">
        <v>3923</v>
      </c>
      <c r="Y740" s="3">
        <v>45936.713464317101</v>
      </c>
      <c r="AA740" t="s">
        <v>3039</v>
      </c>
      <c r="AB740" s="21">
        <v>9106031795</v>
      </c>
      <c r="AC740" s="19" t="str">
        <f>VLOOKUP($B740,Data!$A:$AK,34,0)</f>
        <v>9106031795-00014183</v>
      </c>
      <c r="AD740" s="19">
        <v>14183</v>
      </c>
      <c r="AE740" s="19" t="str">
        <f t="shared" si="22"/>
        <v>00014183</v>
      </c>
      <c r="AF740" s="19" t="str">
        <f>VLOOKUP(AC740,Data!$B:$AK,4,0)</f>
        <v>06/10/2025</v>
      </c>
      <c r="AG740" s="19" t="str">
        <f>VLOOKUP(AC740,Data!B:N,13,0)</f>
        <v>0104918404-044</v>
      </c>
      <c r="AH740" s="19" t="str">
        <f>IF(AG740="0104918404","WIN"&amp;L740,VLOOKUP(AG740,'mã win'!E:J,6,0))</f>
        <v>WIN-044</v>
      </c>
      <c r="AI740" s="19" t="str">
        <f>VLOOKUP(AG740,'mã win'!E:F,2,0)</f>
        <v>B</v>
      </c>
      <c r="AJ740" s="19" t="str">
        <f>VLOOKUP(Q740,'mã sp'!A:B,2,0)</f>
        <v>GTLX250G</v>
      </c>
      <c r="AK740" t="str">
        <f>VLOOKUP(AC740,Data!B:G,6,0)</f>
        <v>K25TTM</v>
      </c>
      <c r="AL740" t="str">
        <f t="shared" si="23"/>
        <v>2AHO WM+ TBH Trà Đoài, Quang Trung</v>
      </c>
    </row>
    <row r="741" spans="1:38" x14ac:dyDescent="0.25">
      <c r="A741">
        <v>16956</v>
      </c>
      <c r="B741" s="2">
        <v>9106031837</v>
      </c>
      <c r="C741" s="3">
        <v>45936</v>
      </c>
      <c r="D741" s="3">
        <v>45936</v>
      </c>
      <c r="E741" s="4">
        <v>45936.715797800898</v>
      </c>
      <c r="F741" s="2" t="s">
        <v>5480</v>
      </c>
      <c r="G741" s="3"/>
      <c r="H741" t="s">
        <v>3031</v>
      </c>
      <c r="I741" s="2" t="s">
        <v>3032</v>
      </c>
      <c r="J741" t="s">
        <v>3033</v>
      </c>
      <c r="K741" t="s">
        <v>3034</v>
      </c>
      <c r="L741" s="2" t="s">
        <v>3996</v>
      </c>
      <c r="M741" t="s">
        <v>3997</v>
      </c>
      <c r="N741" t="s">
        <v>3998</v>
      </c>
      <c r="O741">
        <v>10</v>
      </c>
      <c r="P741" s="2" t="s">
        <v>3063</v>
      </c>
      <c r="Q741" t="s">
        <v>4891</v>
      </c>
      <c r="R741" s="2" t="s">
        <v>3065</v>
      </c>
      <c r="S741" s="2" t="s">
        <v>3038</v>
      </c>
      <c r="T741">
        <v>73431</v>
      </c>
      <c r="U741">
        <v>5</v>
      </c>
      <c r="V741">
        <v>0</v>
      </c>
      <c r="W741" t="s">
        <v>3997</v>
      </c>
      <c r="X741" t="s">
        <v>3999</v>
      </c>
      <c r="Y741" s="3">
        <v>45936.715797650497</v>
      </c>
      <c r="AA741" t="s">
        <v>3039</v>
      </c>
      <c r="AB741" s="21">
        <v>9106031837</v>
      </c>
      <c r="AC741" s="19" t="str">
        <f>VLOOKUP($B741,Data!$A:$AK,34,0)</f>
        <v>9106031837-00478118</v>
      </c>
      <c r="AD741" s="19">
        <v>478118</v>
      </c>
      <c r="AE741" s="19" t="str">
        <f t="shared" si="22"/>
        <v>00478118</v>
      </c>
      <c r="AF741" s="19" t="str">
        <f>VLOOKUP(AC741,Data!$B:$AK,4,0)</f>
        <v>06/10/2025</v>
      </c>
      <c r="AG741" s="19" t="str">
        <f>VLOOKUP(AC741,Data!B:N,13,0)</f>
        <v>0104918404-002</v>
      </c>
      <c r="AH741" s="19" t="str">
        <f>IF(AG741="0104918404","WIN"&amp;L741,VLOOKUP(AG741,'mã win'!E:J,6,0))</f>
        <v>WIN-HNI-00-002</v>
      </c>
      <c r="AI741" s="19" t="str">
        <f>VLOOKUP(AG741,'mã win'!E:F,2,0)</f>
        <v>B</v>
      </c>
      <c r="AJ741" s="19" t="str">
        <f>VLOOKUP(Q741,'mã sp'!A:B,2,0)</f>
        <v>CGM300</v>
      </c>
      <c r="AK741" t="str">
        <f>VLOOKUP(AC741,Data!B:G,6,0)</f>
        <v>K25TTM</v>
      </c>
      <c r="AL741" t="str">
        <f t="shared" si="23"/>
        <v>2146 WM+ HNI 91 Hoàng Văn Thái</v>
      </c>
    </row>
    <row r="742" spans="1:38" x14ac:dyDescent="0.25">
      <c r="A742">
        <v>16957</v>
      </c>
      <c r="B742" s="2">
        <v>9106031826</v>
      </c>
      <c r="C742" s="3">
        <v>45936</v>
      </c>
      <c r="D742" s="3">
        <v>45943</v>
      </c>
      <c r="E742" s="4">
        <v>45936.720041898101</v>
      </c>
      <c r="F742" s="2" t="s">
        <v>5481</v>
      </c>
      <c r="G742" s="3"/>
      <c r="H742" t="s">
        <v>3031</v>
      </c>
      <c r="I742" s="2" t="s">
        <v>3032</v>
      </c>
      <c r="J742" t="s">
        <v>3033</v>
      </c>
      <c r="K742" t="s">
        <v>3034</v>
      </c>
      <c r="L742" s="2" t="s">
        <v>4183</v>
      </c>
      <c r="M742" t="s">
        <v>4184</v>
      </c>
      <c r="N742" t="s">
        <v>4185</v>
      </c>
      <c r="O742">
        <v>10</v>
      </c>
      <c r="P742" s="2" t="s">
        <v>3054</v>
      </c>
      <c r="Q742" t="s">
        <v>3055</v>
      </c>
      <c r="R742" s="2" t="s">
        <v>3056</v>
      </c>
      <c r="S742" s="2" t="s">
        <v>3038</v>
      </c>
      <c r="T742">
        <v>46000</v>
      </c>
      <c r="U742">
        <v>3</v>
      </c>
      <c r="V742">
        <v>0</v>
      </c>
      <c r="W742" t="s">
        <v>5482</v>
      </c>
      <c r="Y742" s="3">
        <v>45936.720041701403</v>
      </c>
      <c r="AA742" t="s">
        <v>3039</v>
      </c>
      <c r="AB742" s="21">
        <v>9106031826</v>
      </c>
      <c r="AC742" s="19" t="str">
        <f>VLOOKUP($B742,Data!$A:$AK,34,0)</f>
        <v>9106031826-00158776</v>
      </c>
      <c r="AD742" s="19">
        <v>158776</v>
      </c>
      <c r="AE742" s="19" t="str">
        <f t="shared" si="22"/>
        <v>00158776</v>
      </c>
      <c r="AF742" s="19" t="str">
        <f>VLOOKUP(AC742,Data!$B:$AK,4,0)</f>
        <v>06/10/2025</v>
      </c>
      <c r="AG742" s="19" t="str">
        <f>VLOOKUP(AC742,Data!B:N,13,0)</f>
        <v>0104918404</v>
      </c>
      <c r="AH742" s="19" t="str">
        <f>IF(AG742="0104918404","WIN"&amp;L742,VLOOKUP(AG742,'mã win'!E:J,6,0))</f>
        <v>WIN1596</v>
      </c>
      <c r="AI742" s="19" t="str">
        <f>VLOOKUP(AG742,'mã win'!E:F,2,0)</f>
        <v>N</v>
      </c>
      <c r="AJ742" s="19" t="str">
        <f>VLOOKUP(Q742,'mã sp'!A:B,2,0)</f>
        <v>MNH250</v>
      </c>
      <c r="AK742" t="str">
        <f>VLOOKUP(AC742,Data!B:G,6,0)</f>
        <v>K25TTM</v>
      </c>
      <c r="AL742" t="str">
        <f t="shared" si="23"/>
        <v>1596 WM VCP HCM Sài Gòn Res</v>
      </c>
    </row>
    <row r="743" spans="1:38" x14ac:dyDescent="0.25">
      <c r="A743">
        <v>16958</v>
      </c>
      <c r="B743" s="2">
        <v>9106031826</v>
      </c>
      <c r="C743" s="3">
        <v>45936</v>
      </c>
      <c r="D743" s="3">
        <v>45943</v>
      </c>
      <c r="E743" s="4">
        <v>45936.720041898101</v>
      </c>
      <c r="F743" s="2" t="s">
        <v>5481</v>
      </c>
      <c r="G743" s="3"/>
      <c r="H743" t="s">
        <v>3031</v>
      </c>
      <c r="I743" s="2" t="s">
        <v>3032</v>
      </c>
      <c r="J743" t="s">
        <v>3033</v>
      </c>
      <c r="K743" t="s">
        <v>3034</v>
      </c>
      <c r="L743" s="2" t="s">
        <v>4183</v>
      </c>
      <c r="M743" t="s">
        <v>4184</v>
      </c>
      <c r="N743" t="s">
        <v>4185</v>
      </c>
      <c r="O743">
        <v>20</v>
      </c>
      <c r="P743" s="2" t="s">
        <v>3047</v>
      </c>
      <c r="Q743" t="s">
        <v>3048</v>
      </c>
      <c r="R743" s="2" t="s">
        <v>3049</v>
      </c>
      <c r="S743" s="2" t="s">
        <v>3038</v>
      </c>
      <c r="T743">
        <v>60885</v>
      </c>
      <c r="U743">
        <v>2</v>
      </c>
      <c r="V743">
        <v>0</v>
      </c>
      <c r="W743" t="s">
        <v>5482</v>
      </c>
      <c r="Y743" s="3">
        <v>45936.720041701403</v>
      </c>
      <c r="AA743" t="s">
        <v>3039</v>
      </c>
      <c r="AB743" s="21">
        <v>9106031826</v>
      </c>
      <c r="AC743" s="19" t="str">
        <f>VLOOKUP($B743,Data!$A:$AK,34,0)</f>
        <v>9106031826-00158776</v>
      </c>
      <c r="AD743" s="19">
        <v>158776</v>
      </c>
      <c r="AE743" s="19" t="str">
        <f t="shared" si="22"/>
        <v>00158776</v>
      </c>
      <c r="AF743" s="19" t="str">
        <f>VLOOKUP(AC743,Data!$B:$AK,4,0)</f>
        <v>06/10/2025</v>
      </c>
      <c r="AG743" s="19" t="str">
        <f>VLOOKUP(AC743,Data!B:N,13,0)</f>
        <v>0104918404</v>
      </c>
      <c r="AH743" s="19" t="str">
        <f>IF(AG743="0104918404","WIN"&amp;L743,VLOOKUP(AG743,'mã win'!E:J,6,0))</f>
        <v>WIN1596</v>
      </c>
      <c r="AI743" s="19" t="str">
        <f>VLOOKUP(AG743,'mã win'!E:F,2,0)</f>
        <v>N</v>
      </c>
      <c r="AJ743" s="19" t="str">
        <f>VLOOKUP(Q743,'mã sp'!A:B,2,0)</f>
        <v>CC300</v>
      </c>
      <c r="AK743" t="str">
        <f>VLOOKUP(AC743,Data!B:G,6,0)</f>
        <v>K25TTM</v>
      </c>
      <c r="AL743" t="str">
        <f t="shared" si="23"/>
        <v>1596 WM VCP HCM Sài Gòn Res</v>
      </c>
    </row>
    <row r="744" spans="1:38" x14ac:dyDescent="0.25">
      <c r="A744">
        <v>16959</v>
      </c>
      <c r="B744" s="2">
        <v>9106031826</v>
      </c>
      <c r="C744" s="3">
        <v>45936</v>
      </c>
      <c r="D744" s="3">
        <v>45943</v>
      </c>
      <c r="E744" s="4">
        <v>45936.720041898101</v>
      </c>
      <c r="F744" s="2" t="s">
        <v>5481</v>
      </c>
      <c r="G744" s="3"/>
      <c r="H744" t="s">
        <v>3031</v>
      </c>
      <c r="I744" s="2" t="s">
        <v>3032</v>
      </c>
      <c r="J744" t="s">
        <v>3033</v>
      </c>
      <c r="K744" t="s">
        <v>3034</v>
      </c>
      <c r="L744" s="2" t="s">
        <v>4183</v>
      </c>
      <c r="M744" t="s">
        <v>4184</v>
      </c>
      <c r="N744" t="s">
        <v>4185</v>
      </c>
      <c r="O744">
        <v>30</v>
      </c>
      <c r="P744" s="2" t="s">
        <v>3080</v>
      </c>
      <c r="Q744" t="s">
        <v>3081</v>
      </c>
      <c r="R744" s="2" t="s">
        <v>3082</v>
      </c>
      <c r="S744" s="2" t="s">
        <v>3038</v>
      </c>
      <c r="T744">
        <v>70950</v>
      </c>
      <c r="U744">
        <v>1</v>
      </c>
      <c r="V744">
        <v>0</v>
      </c>
      <c r="W744" t="s">
        <v>5482</v>
      </c>
      <c r="Y744" s="3">
        <v>45936.720041701403</v>
      </c>
      <c r="AA744" t="s">
        <v>3039</v>
      </c>
      <c r="AB744" s="21">
        <v>9106031826</v>
      </c>
      <c r="AC744" s="19" t="str">
        <f>VLOOKUP($B744,Data!$A:$AK,34,0)</f>
        <v>9106031826-00158776</v>
      </c>
      <c r="AD744" s="19">
        <v>158776</v>
      </c>
      <c r="AE744" s="19" t="str">
        <f t="shared" si="22"/>
        <v>00158776</v>
      </c>
      <c r="AF744" s="19" t="str">
        <f>VLOOKUP(AC744,Data!$B:$AK,4,0)</f>
        <v>06/10/2025</v>
      </c>
      <c r="AG744" s="19" t="str">
        <f>VLOOKUP(AC744,Data!B:N,13,0)</f>
        <v>0104918404</v>
      </c>
      <c r="AH744" s="19" t="str">
        <f>IF(AG744="0104918404","WIN"&amp;L744,VLOOKUP(AG744,'mã win'!E:J,6,0))</f>
        <v>WIN1596</v>
      </c>
      <c r="AI744" s="19" t="str">
        <f>VLOOKUP(AG744,'mã win'!E:F,2,0)</f>
        <v>N</v>
      </c>
      <c r="AJ744" s="19" t="str">
        <f>VLOOKUP(Q744,'mã sp'!A:B,2,0)</f>
        <v>CN300</v>
      </c>
      <c r="AK744" t="str">
        <f>VLOOKUP(AC744,Data!B:G,6,0)</f>
        <v>K25TTM</v>
      </c>
      <c r="AL744" t="str">
        <f t="shared" si="23"/>
        <v>1596 WM VCP HCM Sài Gòn Res</v>
      </c>
    </row>
    <row r="745" spans="1:38" x14ac:dyDescent="0.25">
      <c r="A745">
        <v>16960</v>
      </c>
      <c r="B745" s="2">
        <v>9106031826</v>
      </c>
      <c r="C745" s="3">
        <v>45936</v>
      </c>
      <c r="D745" s="3">
        <v>45943</v>
      </c>
      <c r="E745" s="4">
        <v>45936.720041898101</v>
      </c>
      <c r="F745" s="2" t="s">
        <v>5481</v>
      </c>
      <c r="G745" s="3"/>
      <c r="H745" t="s">
        <v>3031</v>
      </c>
      <c r="I745" s="2" t="s">
        <v>3032</v>
      </c>
      <c r="J745" t="s">
        <v>3033</v>
      </c>
      <c r="K745" t="s">
        <v>3034</v>
      </c>
      <c r="L745" s="2" t="s">
        <v>4183</v>
      </c>
      <c r="M745" t="s">
        <v>4184</v>
      </c>
      <c r="N745" t="s">
        <v>4185</v>
      </c>
      <c r="O745">
        <v>40</v>
      </c>
      <c r="P745" s="2" t="s">
        <v>3069</v>
      </c>
      <c r="Q745" t="s">
        <v>3070</v>
      </c>
      <c r="R745" s="2" t="s">
        <v>3071</v>
      </c>
      <c r="S745" s="2" t="s">
        <v>3038</v>
      </c>
      <c r="T745">
        <v>50400</v>
      </c>
      <c r="U745">
        <v>2</v>
      </c>
      <c r="V745">
        <v>0</v>
      </c>
      <c r="W745" t="s">
        <v>5482</v>
      </c>
      <c r="Y745" s="3">
        <v>45936.720041701403</v>
      </c>
      <c r="AA745" t="s">
        <v>3039</v>
      </c>
      <c r="AB745" s="21">
        <v>9106031826</v>
      </c>
      <c r="AC745" s="19" t="str">
        <f>VLOOKUP($B745,Data!$A:$AK,34,0)</f>
        <v>9106031826-00158776</v>
      </c>
      <c r="AD745" s="19">
        <v>158776</v>
      </c>
      <c r="AE745" s="19" t="str">
        <f t="shared" si="22"/>
        <v>00158776</v>
      </c>
      <c r="AF745" s="19" t="str">
        <f>VLOOKUP(AC745,Data!$B:$AK,4,0)</f>
        <v>06/10/2025</v>
      </c>
      <c r="AG745" s="19" t="str">
        <f>VLOOKUP(AC745,Data!B:N,13,0)</f>
        <v>0104918404</v>
      </c>
      <c r="AH745" s="19" t="str">
        <f>IF(AG745="0104918404","WIN"&amp;L745,VLOOKUP(AG745,'mã win'!E:J,6,0))</f>
        <v>WIN1596</v>
      </c>
      <c r="AI745" s="19" t="str">
        <f>VLOOKUP(AG745,'mã win'!E:F,2,0)</f>
        <v>N</v>
      </c>
      <c r="AJ745" s="19" t="str">
        <f>VLOOKUP(Q745,'mã sp'!A:B,2,0)</f>
        <v>GSG250</v>
      </c>
      <c r="AK745" t="str">
        <f>VLOOKUP(AC745,Data!B:G,6,0)</f>
        <v>K25TTM</v>
      </c>
      <c r="AL745" t="str">
        <f t="shared" si="23"/>
        <v>1596 WM VCP HCM Sài Gòn Res</v>
      </c>
    </row>
    <row r="746" spans="1:38" x14ac:dyDescent="0.25">
      <c r="A746">
        <v>16961</v>
      </c>
      <c r="B746" s="2">
        <v>9106031826</v>
      </c>
      <c r="C746" s="3">
        <v>45936</v>
      </c>
      <c r="D746" s="3">
        <v>45943</v>
      </c>
      <c r="E746" s="4">
        <v>45936.720041898101</v>
      </c>
      <c r="F746" s="2" t="s">
        <v>5481</v>
      </c>
      <c r="G746" s="3"/>
      <c r="H746" t="s">
        <v>3031</v>
      </c>
      <c r="I746" s="2" t="s">
        <v>3032</v>
      </c>
      <c r="J746" t="s">
        <v>3033</v>
      </c>
      <c r="K746" t="s">
        <v>3034</v>
      </c>
      <c r="L746" s="2" t="s">
        <v>4183</v>
      </c>
      <c r="M746" t="s">
        <v>4184</v>
      </c>
      <c r="N746" t="s">
        <v>4185</v>
      </c>
      <c r="O746">
        <v>50</v>
      </c>
      <c r="P746" s="2" t="s">
        <v>3050</v>
      </c>
      <c r="Q746" t="s">
        <v>3051</v>
      </c>
      <c r="R746" s="2" t="s">
        <v>3052</v>
      </c>
      <c r="S746" s="2" t="s">
        <v>3038</v>
      </c>
      <c r="T746">
        <v>45588</v>
      </c>
      <c r="U746">
        <v>2</v>
      </c>
      <c r="V746">
        <v>0</v>
      </c>
      <c r="W746" t="s">
        <v>5482</v>
      </c>
      <c r="Y746" s="3">
        <v>45936.720041701403</v>
      </c>
      <c r="AA746" t="s">
        <v>3039</v>
      </c>
      <c r="AB746" s="21">
        <v>9106031826</v>
      </c>
      <c r="AC746" s="19" t="str">
        <f>VLOOKUP($B746,Data!$A:$AK,34,0)</f>
        <v>9106031826-00158776</v>
      </c>
      <c r="AD746" s="19">
        <v>158776</v>
      </c>
      <c r="AE746" s="19" t="str">
        <f t="shared" si="22"/>
        <v>00158776</v>
      </c>
      <c r="AF746" s="19" t="str">
        <f>VLOOKUP(AC746,Data!$B:$AK,4,0)</f>
        <v>06/10/2025</v>
      </c>
      <c r="AG746" s="19" t="str">
        <f>VLOOKUP(AC746,Data!B:N,13,0)</f>
        <v>0104918404</v>
      </c>
      <c r="AH746" s="19" t="str">
        <f>IF(AG746="0104918404","WIN"&amp;L746,VLOOKUP(AG746,'mã win'!E:J,6,0))</f>
        <v>WIN1596</v>
      </c>
      <c r="AI746" s="19" t="str">
        <f>VLOOKUP(AG746,'mã win'!E:F,2,0)</f>
        <v>N</v>
      </c>
      <c r="AJ746" s="19" t="str">
        <f>VLOOKUP(Q746,'mã sp'!A:B,2,0)</f>
        <v>TH200</v>
      </c>
      <c r="AK746" t="str">
        <f>VLOOKUP(AC746,Data!B:G,6,0)</f>
        <v>K25TTM</v>
      </c>
      <c r="AL746" t="str">
        <f t="shared" si="23"/>
        <v>1596 WM VCP HCM Sài Gòn Res</v>
      </c>
    </row>
    <row r="747" spans="1:38" x14ac:dyDescent="0.25">
      <c r="A747">
        <v>16962</v>
      </c>
      <c r="B747" s="2">
        <v>9106031857</v>
      </c>
      <c r="C747" s="3">
        <v>45936</v>
      </c>
      <c r="D747" s="3">
        <v>45941</v>
      </c>
      <c r="E747" s="4">
        <v>45936.721989965299</v>
      </c>
      <c r="F747" s="2" t="s">
        <v>5483</v>
      </c>
      <c r="G747" s="3"/>
      <c r="H747" t="s">
        <v>3031</v>
      </c>
      <c r="I747" s="2" t="s">
        <v>3032</v>
      </c>
      <c r="J747" t="s">
        <v>3033</v>
      </c>
      <c r="K747" t="s">
        <v>3034</v>
      </c>
      <c r="L747" s="2" t="s">
        <v>3957</v>
      </c>
      <c r="M747" t="s">
        <v>3958</v>
      </c>
      <c r="N747" t="s">
        <v>3959</v>
      </c>
      <c r="O747">
        <v>10</v>
      </c>
      <c r="P747" s="2" t="s">
        <v>3035</v>
      </c>
      <c r="Q747" t="s">
        <v>4834</v>
      </c>
      <c r="R747" s="2" t="s">
        <v>3037</v>
      </c>
      <c r="S747" s="2" t="s">
        <v>3038</v>
      </c>
      <c r="T747">
        <v>111058</v>
      </c>
      <c r="U747">
        <v>1</v>
      </c>
      <c r="V747">
        <v>0</v>
      </c>
      <c r="W747" t="s">
        <v>3958</v>
      </c>
      <c r="Y747" s="3">
        <v>45936.721989699101</v>
      </c>
      <c r="Z747" t="s">
        <v>5484</v>
      </c>
      <c r="AA747" t="s">
        <v>3039</v>
      </c>
      <c r="AB747" s="21">
        <v>9106031857</v>
      </c>
      <c r="AC747" s="19" t="str">
        <f>VLOOKUP($B747,Data!$A:$AK,34,0)</f>
        <v>9106031857-00010824</v>
      </c>
      <c r="AD747" s="19">
        <v>10824</v>
      </c>
      <c r="AE747" s="19" t="str">
        <f t="shared" si="22"/>
        <v>00010824</v>
      </c>
      <c r="AF747" s="19" t="str">
        <f>VLOOKUP(AC747,Data!$B:$AK,4,0)</f>
        <v>06/10/2025</v>
      </c>
      <c r="AG747" s="19" t="str">
        <f>VLOOKUP(AC747,Data!B:N,13,0)</f>
        <v>0104918404-059</v>
      </c>
      <c r="AH747" s="19" t="str">
        <f>IF(AG747="0104918404","WIN"&amp;L747,VLOOKUP(AG747,'mã win'!E:J,6,0))</f>
        <v>WIN-059</v>
      </c>
      <c r="AI747" s="19" t="str">
        <f>VLOOKUP(AG747,'mã win'!E:F,2,0)</f>
        <v>B</v>
      </c>
      <c r="AJ747" s="19" t="str">
        <f>VLOOKUP(Q747,'mã sp'!A:B,2,0)</f>
        <v>GM500</v>
      </c>
      <c r="AK747" t="str">
        <f>VLOOKUP(AC747,Data!B:G,6,0)</f>
        <v>K25TTM</v>
      </c>
      <c r="AL747" t="str">
        <f t="shared" si="23"/>
        <v>2AWB WM+ TNN 219 Trường Chinh</v>
      </c>
    </row>
    <row r="748" spans="1:38" x14ac:dyDescent="0.25">
      <c r="A748">
        <v>16963</v>
      </c>
      <c r="B748" s="2">
        <v>9106031850</v>
      </c>
      <c r="C748" s="3">
        <v>45936</v>
      </c>
      <c r="D748" s="3">
        <v>45961</v>
      </c>
      <c r="E748" s="4">
        <v>45936.722115937497</v>
      </c>
      <c r="F748" s="2" t="s">
        <v>5485</v>
      </c>
      <c r="G748" s="3"/>
      <c r="H748" t="s">
        <v>3031</v>
      </c>
      <c r="I748" s="2" t="s">
        <v>3032</v>
      </c>
      <c r="J748" t="s">
        <v>3033</v>
      </c>
      <c r="K748" t="s">
        <v>3034</v>
      </c>
      <c r="L748" s="2" t="s">
        <v>4161</v>
      </c>
      <c r="M748" t="s">
        <v>4162</v>
      </c>
      <c r="N748" t="s">
        <v>4163</v>
      </c>
      <c r="O748">
        <v>10</v>
      </c>
      <c r="P748" s="2" t="s">
        <v>3063</v>
      </c>
      <c r="Q748" t="s">
        <v>4891</v>
      </c>
      <c r="R748" s="2" t="s">
        <v>3065</v>
      </c>
      <c r="S748" s="2" t="s">
        <v>3038</v>
      </c>
      <c r="T748">
        <v>73431</v>
      </c>
      <c r="U748">
        <v>2</v>
      </c>
      <c r="V748">
        <v>0</v>
      </c>
      <c r="W748" t="s">
        <v>4164</v>
      </c>
      <c r="X748" t="s">
        <v>4165</v>
      </c>
      <c r="Y748" s="3">
        <v>45936.722115509299</v>
      </c>
      <c r="AA748" t="s">
        <v>3039</v>
      </c>
      <c r="AB748" s="21">
        <v>9106031850</v>
      </c>
      <c r="AC748" s="19" t="str">
        <f>VLOOKUP($B748,Data!$A:$AK,34,0)</f>
        <v>9106031850-00158778</v>
      </c>
      <c r="AD748" s="19">
        <v>158778</v>
      </c>
      <c r="AE748" s="19" t="str">
        <f t="shared" si="22"/>
        <v>00158778</v>
      </c>
      <c r="AF748" s="19" t="str">
        <f>VLOOKUP(AC748,Data!$B:$AK,4,0)</f>
        <v>06/10/2025</v>
      </c>
      <c r="AG748" s="19" t="str">
        <f>VLOOKUP(AC748,Data!B:N,13,0)</f>
        <v>0104918404</v>
      </c>
      <c r="AH748" s="19" t="str">
        <f>IF(AG748="0104918404","WIN"&amp;L748,VLOOKUP(AG748,'mã win'!E:J,6,0))</f>
        <v>WIN5115</v>
      </c>
      <c r="AI748" s="19" t="str">
        <f>VLOOKUP(AG748,'mã win'!E:F,2,0)</f>
        <v>N</v>
      </c>
      <c r="AJ748" s="19" t="str">
        <f>VLOOKUP(Q748,'mã sp'!A:B,2,0)</f>
        <v>CGM300</v>
      </c>
      <c r="AK748" t="str">
        <f>VLOOKUP(AC748,Data!B:G,6,0)</f>
        <v>K25TTM</v>
      </c>
      <c r="AL748" t="str">
        <f t="shared" si="23"/>
        <v>5115 WM+ HCM 1.17-1.04 CC Hiệp Thành-Par</v>
      </c>
    </row>
    <row r="749" spans="1:38" x14ac:dyDescent="0.25">
      <c r="A749">
        <v>16964</v>
      </c>
      <c r="B749" s="2">
        <v>9106031879</v>
      </c>
      <c r="C749" s="3">
        <v>45936</v>
      </c>
      <c r="D749" s="3">
        <v>45936</v>
      </c>
      <c r="E749" s="4">
        <v>45936.725583946798</v>
      </c>
      <c r="F749" s="2" t="s">
        <v>5486</v>
      </c>
      <c r="G749" s="3"/>
      <c r="H749" t="s">
        <v>3031</v>
      </c>
      <c r="I749" s="2" t="s">
        <v>3032</v>
      </c>
      <c r="J749" t="s">
        <v>3033</v>
      </c>
      <c r="K749" t="s">
        <v>3034</v>
      </c>
      <c r="L749" s="2" t="s">
        <v>3235</v>
      </c>
      <c r="M749" t="s">
        <v>3236</v>
      </c>
      <c r="N749" t="s">
        <v>3237</v>
      </c>
      <c r="O749">
        <v>10</v>
      </c>
      <c r="P749" s="2" t="s">
        <v>3054</v>
      </c>
      <c r="Q749" t="s">
        <v>3055</v>
      </c>
      <c r="R749" s="2" t="s">
        <v>3056</v>
      </c>
      <c r="S749" s="2" t="s">
        <v>3038</v>
      </c>
      <c r="T749">
        <v>46000</v>
      </c>
      <c r="U749">
        <v>1</v>
      </c>
      <c r="V749">
        <v>0</v>
      </c>
      <c r="W749" t="s">
        <v>3238</v>
      </c>
      <c r="X749" t="s">
        <v>3239</v>
      </c>
      <c r="Y749" s="3">
        <v>45936.725583530097</v>
      </c>
      <c r="AA749" t="s">
        <v>3039</v>
      </c>
      <c r="AB749" s="21">
        <v>9106031879</v>
      </c>
      <c r="AC749" s="19" t="str">
        <f>VLOOKUP($B749,Data!$A:$AK,34,0)</f>
        <v>9106031879-00033297</v>
      </c>
      <c r="AD749" s="19">
        <v>33297</v>
      </c>
      <c r="AE749" s="19" t="str">
        <f t="shared" si="22"/>
        <v>00033297</v>
      </c>
      <c r="AF749" s="19" t="str">
        <f>VLOOKUP(AC749,Data!$B:$AK,4,0)</f>
        <v>06/10/2025</v>
      </c>
      <c r="AG749" s="19" t="str">
        <f>VLOOKUP(AC749,Data!B:N,13,0)</f>
        <v>0104918404-020</v>
      </c>
      <c r="AH749" s="19" t="str">
        <f>IF(AG749="0104918404","WIN"&amp;L749,VLOOKUP(AG749,'mã win'!E:J,6,0))</f>
        <v>WIN-020</v>
      </c>
      <c r="AI749" s="19" t="str">
        <f>VLOOKUP(AG749,'mã win'!E:F,2,0)</f>
        <v>B</v>
      </c>
      <c r="AJ749" s="19" t="str">
        <f>VLOOKUP(Q749,'mã sp'!A:B,2,0)</f>
        <v>MNH250</v>
      </c>
      <c r="AK749" t="str">
        <f>VLOOKUP(AC749,Data!B:G,6,0)</f>
        <v>K25TTM</v>
      </c>
      <c r="AL749" t="str">
        <f t="shared" si="23"/>
        <v>5508 WM+ THA Lô 01-05 MBQH 1087 Ngọc Trạ</v>
      </c>
    </row>
    <row r="750" spans="1:38" x14ac:dyDescent="0.25">
      <c r="A750">
        <v>16965</v>
      </c>
      <c r="B750" s="2">
        <v>9106031879</v>
      </c>
      <c r="C750" s="3">
        <v>45936</v>
      </c>
      <c r="D750" s="3">
        <v>45936</v>
      </c>
      <c r="E750" s="4">
        <v>45936.725583946798</v>
      </c>
      <c r="F750" s="2" t="s">
        <v>5486</v>
      </c>
      <c r="G750" s="3"/>
      <c r="H750" t="s">
        <v>3031</v>
      </c>
      <c r="I750" s="2" t="s">
        <v>3032</v>
      </c>
      <c r="J750" t="s">
        <v>3033</v>
      </c>
      <c r="K750" t="s">
        <v>3034</v>
      </c>
      <c r="L750" s="2" t="s">
        <v>3235</v>
      </c>
      <c r="M750" t="s">
        <v>3236</v>
      </c>
      <c r="N750" t="s">
        <v>3237</v>
      </c>
      <c r="O750">
        <v>20</v>
      </c>
      <c r="P750" s="2" t="s">
        <v>3047</v>
      </c>
      <c r="Q750" t="s">
        <v>3048</v>
      </c>
      <c r="R750" s="2" t="s">
        <v>3049</v>
      </c>
      <c r="S750" s="2" t="s">
        <v>3038</v>
      </c>
      <c r="T750">
        <v>60885</v>
      </c>
      <c r="U750">
        <v>1</v>
      </c>
      <c r="V750">
        <v>0</v>
      </c>
      <c r="W750" t="s">
        <v>3238</v>
      </c>
      <c r="X750" t="s">
        <v>3239</v>
      </c>
      <c r="Y750" s="3">
        <v>45936.725583530097</v>
      </c>
      <c r="AA750" t="s">
        <v>3039</v>
      </c>
      <c r="AB750" s="21">
        <v>9106031879</v>
      </c>
      <c r="AC750" s="19" t="str">
        <f>VLOOKUP($B750,Data!$A:$AK,34,0)</f>
        <v>9106031879-00033297</v>
      </c>
      <c r="AD750" s="19">
        <v>33297</v>
      </c>
      <c r="AE750" s="19" t="str">
        <f t="shared" si="22"/>
        <v>00033297</v>
      </c>
      <c r="AF750" s="19" t="str">
        <f>VLOOKUP(AC750,Data!$B:$AK,4,0)</f>
        <v>06/10/2025</v>
      </c>
      <c r="AG750" s="19" t="str">
        <f>VLOOKUP(AC750,Data!B:N,13,0)</f>
        <v>0104918404-020</v>
      </c>
      <c r="AH750" s="19" t="str">
        <f>IF(AG750="0104918404","WIN"&amp;L750,VLOOKUP(AG750,'mã win'!E:J,6,0))</f>
        <v>WIN-020</v>
      </c>
      <c r="AI750" s="19" t="str">
        <f>VLOOKUP(AG750,'mã win'!E:F,2,0)</f>
        <v>B</v>
      </c>
      <c r="AJ750" s="19" t="str">
        <f>VLOOKUP(Q750,'mã sp'!A:B,2,0)</f>
        <v>CC300</v>
      </c>
      <c r="AK750" t="str">
        <f>VLOOKUP(AC750,Data!B:G,6,0)</f>
        <v>K25TTM</v>
      </c>
      <c r="AL750" t="str">
        <f t="shared" si="23"/>
        <v>5508 WM+ THA Lô 01-05 MBQH 1087 Ngọc Trạ</v>
      </c>
    </row>
    <row r="751" spans="1:38" x14ac:dyDescent="0.25">
      <c r="A751">
        <v>16966</v>
      </c>
      <c r="B751" s="2">
        <v>9106031879</v>
      </c>
      <c r="C751" s="3">
        <v>45936</v>
      </c>
      <c r="D751" s="3">
        <v>45936</v>
      </c>
      <c r="E751" s="4">
        <v>45936.725583946798</v>
      </c>
      <c r="F751" s="2" t="s">
        <v>5486</v>
      </c>
      <c r="G751" s="3"/>
      <c r="H751" t="s">
        <v>3031</v>
      </c>
      <c r="I751" s="2" t="s">
        <v>3032</v>
      </c>
      <c r="J751" t="s">
        <v>3033</v>
      </c>
      <c r="K751" t="s">
        <v>3034</v>
      </c>
      <c r="L751" s="2" t="s">
        <v>3235</v>
      </c>
      <c r="M751" t="s">
        <v>3236</v>
      </c>
      <c r="N751" t="s">
        <v>3237</v>
      </c>
      <c r="O751">
        <v>30</v>
      </c>
      <c r="P751" s="2" t="s">
        <v>3080</v>
      </c>
      <c r="Q751" t="s">
        <v>3081</v>
      </c>
      <c r="R751" s="2" t="s">
        <v>3082</v>
      </c>
      <c r="S751" s="2" t="s">
        <v>3038</v>
      </c>
      <c r="T751">
        <v>70950</v>
      </c>
      <c r="U751">
        <v>1</v>
      </c>
      <c r="V751">
        <v>0</v>
      </c>
      <c r="W751" t="s">
        <v>3238</v>
      </c>
      <c r="X751" t="s">
        <v>3239</v>
      </c>
      <c r="Y751" s="3">
        <v>45936.725583530097</v>
      </c>
      <c r="AA751" t="s">
        <v>3039</v>
      </c>
      <c r="AB751" s="21">
        <v>9106031879</v>
      </c>
      <c r="AC751" s="19" t="str">
        <f>VLOOKUP($B751,Data!$A:$AK,34,0)</f>
        <v>9106031879-00033297</v>
      </c>
      <c r="AD751" s="19">
        <v>33297</v>
      </c>
      <c r="AE751" s="19" t="str">
        <f t="shared" si="22"/>
        <v>00033297</v>
      </c>
      <c r="AF751" s="19" t="str">
        <f>VLOOKUP(AC751,Data!$B:$AK,4,0)</f>
        <v>06/10/2025</v>
      </c>
      <c r="AG751" s="19" t="str">
        <f>VLOOKUP(AC751,Data!B:N,13,0)</f>
        <v>0104918404-020</v>
      </c>
      <c r="AH751" s="19" t="str">
        <f>IF(AG751="0104918404","WIN"&amp;L751,VLOOKUP(AG751,'mã win'!E:J,6,0))</f>
        <v>WIN-020</v>
      </c>
      <c r="AI751" s="19" t="str">
        <f>VLOOKUP(AG751,'mã win'!E:F,2,0)</f>
        <v>B</v>
      </c>
      <c r="AJ751" s="19" t="str">
        <f>VLOOKUP(Q751,'mã sp'!A:B,2,0)</f>
        <v>CN300</v>
      </c>
      <c r="AK751" t="str">
        <f>VLOOKUP(AC751,Data!B:G,6,0)</f>
        <v>K25TTM</v>
      </c>
      <c r="AL751" t="str">
        <f t="shared" si="23"/>
        <v>5508 WM+ THA Lô 01-05 MBQH 1087 Ngọc Trạ</v>
      </c>
    </row>
    <row r="752" spans="1:38" x14ac:dyDescent="0.25">
      <c r="A752">
        <v>16967</v>
      </c>
      <c r="B752" s="2">
        <v>9106031880</v>
      </c>
      <c r="C752" s="3">
        <v>45936</v>
      </c>
      <c r="D752" s="3">
        <v>45936</v>
      </c>
      <c r="E752" s="4">
        <v>45936.725885104199</v>
      </c>
      <c r="F752" s="2" t="s">
        <v>5487</v>
      </c>
      <c r="G752" s="3"/>
      <c r="H752" t="s">
        <v>3031</v>
      </c>
      <c r="I752" s="2" t="s">
        <v>3032</v>
      </c>
      <c r="J752" t="s">
        <v>3033</v>
      </c>
      <c r="K752" t="s">
        <v>3034</v>
      </c>
      <c r="L752" s="2" t="s">
        <v>4618</v>
      </c>
      <c r="M752" t="s">
        <v>4619</v>
      </c>
      <c r="N752" t="s">
        <v>4620</v>
      </c>
      <c r="O752">
        <v>10</v>
      </c>
      <c r="P752" s="2" t="s">
        <v>3043</v>
      </c>
      <c r="Q752" t="s">
        <v>3044</v>
      </c>
      <c r="R752" s="2" t="s">
        <v>3045</v>
      </c>
      <c r="S752" s="2" t="s">
        <v>3038</v>
      </c>
      <c r="T752">
        <v>41150</v>
      </c>
      <c r="U752">
        <v>1</v>
      </c>
      <c r="V752">
        <v>0</v>
      </c>
      <c r="W752" t="s">
        <v>4619</v>
      </c>
      <c r="Y752" s="3">
        <v>45936.725884918997</v>
      </c>
      <c r="AA752" t="s">
        <v>3039</v>
      </c>
      <c r="AB752" s="21">
        <v>9106031880</v>
      </c>
      <c r="AC752" s="19" t="str">
        <f>VLOOKUP($B752,Data!$A:$AK,34,0)</f>
        <v>9106031880-00005241</v>
      </c>
      <c r="AD752" s="19">
        <v>5241</v>
      </c>
      <c r="AE752" s="19" t="str">
        <f t="shared" si="22"/>
        <v>00005241</v>
      </c>
      <c r="AF752" s="19" t="str">
        <f>VLOOKUP(AC752,Data!$B:$AK,4,0)</f>
        <v>06/10/2025</v>
      </c>
      <c r="AG752" s="19" t="str">
        <f>VLOOKUP(AC752,Data!B:N,13,0)</f>
        <v>0104918404-045</v>
      </c>
      <c r="AH752" s="19" t="str">
        <f>IF(AG752="0104918404","WIN"&amp;L752,VLOOKUP(AG752,'mã win'!E:J,6,0))</f>
        <v>WIN-045</v>
      </c>
      <c r="AI752" s="19" t="str">
        <f>VLOOKUP(AG752,'mã win'!E:F,2,0)</f>
        <v>B</v>
      </c>
      <c r="AJ752" s="19" t="str">
        <f>VLOOKUP(Q752,'mã sp'!A:B,2,0)</f>
        <v>GTLX250G</v>
      </c>
      <c r="AK752" t="str">
        <f>VLOOKUP(AC752,Data!B:G,6,0)</f>
        <v>K25TTM</v>
      </c>
      <c r="AL752" t="str">
        <f t="shared" si="23"/>
        <v>6867 WM+ QBH 11 Nguyễn Tất Thành</v>
      </c>
    </row>
    <row r="753" spans="1:38" x14ac:dyDescent="0.25">
      <c r="A753">
        <v>16968</v>
      </c>
      <c r="B753" s="2">
        <v>9106031905</v>
      </c>
      <c r="C753" s="3">
        <v>45936</v>
      </c>
      <c r="D753" s="3">
        <v>45941</v>
      </c>
      <c r="E753" s="4">
        <v>45936.726395520804</v>
      </c>
      <c r="F753" s="2" t="s">
        <v>5488</v>
      </c>
      <c r="G753" s="3"/>
      <c r="H753" t="s">
        <v>3031</v>
      </c>
      <c r="I753" s="2" t="s">
        <v>3032</v>
      </c>
      <c r="J753" t="s">
        <v>3033</v>
      </c>
      <c r="K753" t="s">
        <v>3034</v>
      </c>
      <c r="L753" s="2" t="s">
        <v>5489</v>
      </c>
      <c r="M753" t="s">
        <v>5490</v>
      </c>
      <c r="N753" t="s">
        <v>5491</v>
      </c>
      <c r="O753">
        <v>10</v>
      </c>
      <c r="P753" s="2" t="s">
        <v>3035</v>
      </c>
      <c r="Q753" t="s">
        <v>4834</v>
      </c>
      <c r="R753" s="2" t="s">
        <v>3037</v>
      </c>
      <c r="S753" s="2" t="s">
        <v>3038</v>
      </c>
      <c r="T753">
        <v>111058</v>
      </c>
      <c r="U753">
        <v>2</v>
      </c>
      <c r="V753">
        <v>0</v>
      </c>
      <c r="W753" t="s">
        <v>5490</v>
      </c>
      <c r="Y753" s="3">
        <v>45936.726395104197</v>
      </c>
      <c r="AA753" t="s">
        <v>3039</v>
      </c>
      <c r="AB753" s="21">
        <v>9106031905</v>
      </c>
      <c r="AC753" s="19" t="str">
        <f>VLOOKUP($B753,Data!$A:$AK,34,0)</f>
        <v>9106031905-00478143</v>
      </c>
      <c r="AD753" s="19">
        <v>478143</v>
      </c>
      <c r="AE753" s="19" t="str">
        <f t="shared" si="22"/>
        <v>00478143</v>
      </c>
      <c r="AF753" s="19" t="str">
        <f>VLOOKUP(AC753,Data!$B:$AK,4,0)</f>
        <v>06/10/2025</v>
      </c>
      <c r="AG753" s="19" t="str">
        <f>VLOOKUP(AC753,Data!B:N,13,0)</f>
        <v>0104918404-002</v>
      </c>
      <c r="AH753" s="19" t="str">
        <f>IF(AG753="0104918404","WIN"&amp;L753,VLOOKUP(AG753,'mã win'!E:J,6,0))</f>
        <v>WIN-HNI-00-002</v>
      </c>
      <c r="AI753" s="19" t="str">
        <f>VLOOKUP(AG753,'mã win'!E:F,2,0)</f>
        <v>B</v>
      </c>
      <c r="AJ753" s="19" t="str">
        <f>VLOOKUP(Q753,'mã sp'!A:B,2,0)</f>
        <v>GM500</v>
      </c>
      <c r="AK753" t="str">
        <f>VLOOKUP(AC753,Data!B:G,6,0)</f>
        <v>K25TTM</v>
      </c>
      <c r="AL753" t="str">
        <f t="shared" si="23"/>
        <v>2A72 WM+ HNI Thôn Bến, Thạch Thất</v>
      </c>
    </row>
    <row r="754" spans="1:38" x14ac:dyDescent="0.25">
      <c r="A754">
        <v>16969</v>
      </c>
      <c r="B754" s="2">
        <v>9106031909</v>
      </c>
      <c r="C754" s="3">
        <v>45936</v>
      </c>
      <c r="D754" s="3">
        <v>45941</v>
      </c>
      <c r="E754" s="4">
        <v>45936.726425115703</v>
      </c>
      <c r="F754" s="2" t="s">
        <v>5492</v>
      </c>
      <c r="G754" s="3"/>
      <c r="H754" t="s">
        <v>3031</v>
      </c>
      <c r="I754" s="2" t="s">
        <v>3032</v>
      </c>
      <c r="J754" t="s">
        <v>3033</v>
      </c>
      <c r="K754" t="s">
        <v>3034</v>
      </c>
      <c r="L754" s="2" t="s">
        <v>4280</v>
      </c>
      <c r="M754" t="s">
        <v>4281</v>
      </c>
      <c r="N754" t="s">
        <v>4282</v>
      </c>
      <c r="O754">
        <v>10</v>
      </c>
      <c r="P754" s="2" t="s">
        <v>3050</v>
      </c>
      <c r="Q754" t="s">
        <v>3051</v>
      </c>
      <c r="R754" s="2" t="s">
        <v>3052</v>
      </c>
      <c r="S754" s="2" t="s">
        <v>3038</v>
      </c>
      <c r="T754">
        <v>45588</v>
      </c>
      <c r="U754">
        <v>1</v>
      </c>
      <c r="V754">
        <v>0</v>
      </c>
      <c r="W754" t="s">
        <v>4281</v>
      </c>
      <c r="Y754" s="3">
        <v>45936.726424803201</v>
      </c>
      <c r="AA754" t="s">
        <v>3039</v>
      </c>
      <c r="AB754" s="21">
        <v>9106031909</v>
      </c>
      <c r="AC754" s="19" t="str">
        <f>VLOOKUP($B754,Data!$A:$AK,34,0)</f>
        <v>9106031909-00008106</v>
      </c>
      <c r="AD754" s="19">
        <v>8106</v>
      </c>
      <c r="AE754" s="19" t="str">
        <f t="shared" si="22"/>
        <v>00008106</v>
      </c>
      <c r="AF754" s="19" t="str">
        <f>VLOOKUP(AC754,Data!$B:$AK,4,0)</f>
        <v>06/10/2025</v>
      </c>
      <c r="AG754" s="19" t="str">
        <f>VLOOKUP(AC754,Data!B:N,13,0)</f>
        <v>0104918404-064</v>
      </c>
      <c r="AH754" s="19" t="str">
        <f>IF(AG754="0104918404","WIN"&amp;L754,VLOOKUP(AG754,'mã win'!E:J,6,0))</f>
        <v>WIN-064</v>
      </c>
      <c r="AI754" s="19" t="str">
        <f>VLOOKUP(AG754,'mã win'!E:F,2,0)</f>
        <v>B</v>
      </c>
      <c r="AJ754" s="19" t="str">
        <f>VLOOKUP(Q754,'mã sp'!A:B,2,0)</f>
        <v>TH200</v>
      </c>
      <c r="AK754" t="str">
        <f>VLOOKUP(AC754,Data!B:G,6,0)</f>
        <v>K25TTM</v>
      </c>
      <c r="AL754" t="str">
        <f t="shared" si="23"/>
        <v>2AD7 WM+ NDH Phúc Thắng, Nghĩa Hưng</v>
      </c>
    </row>
    <row r="755" spans="1:38" x14ac:dyDescent="0.25">
      <c r="A755">
        <v>16970</v>
      </c>
      <c r="B755" s="2">
        <v>9106031920</v>
      </c>
      <c r="C755" s="3">
        <v>45936</v>
      </c>
      <c r="D755" s="3">
        <v>45936</v>
      </c>
      <c r="E755" s="4">
        <v>45936.727054780102</v>
      </c>
      <c r="F755" s="2" t="s">
        <v>5493</v>
      </c>
      <c r="G755" s="3"/>
      <c r="H755" t="s">
        <v>3031</v>
      </c>
      <c r="I755" s="2" t="s">
        <v>3032</v>
      </c>
      <c r="J755" t="s">
        <v>3033</v>
      </c>
      <c r="K755" t="s">
        <v>3034</v>
      </c>
      <c r="L755" s="2" t="s">
        <v>4352</v>
      </c>
      <c r="M755" t="s">
        <v>4353</v>
      </c>
      <c r="N755" t="s">
        <v>4354</v>
      </c>
      <c r="O755">
        <v>10</v>
      </c>
      <c r="P755" s="2" t="s">
        <v>3054</v>
      </c>
      <c r="Q755" t="s">
        <v>3055</v>
      </c>
      <c r="R755" s="2" t="s">
        <v>3056</v>
      </c>
      <c r="S755" s="2" t="s">
        <v>3038</v>
      </c>
      <c r="T755">
        <v>46000</v>
      </c>
      <c r="U755">
        <v>1</v>
      </c>
      <c r="V755">
        <v>0</v>
      </c>
      <c r="W755" t="s">
        <v>4355</v>
      </c>
      <c r="Y755" s="3">
        <v>45936.727054398201</v>
      </c>
      <c r="AA755" t="s">
        <v>3039</v>
      </c>
      <c r="AB755" s="21">
        <v>9106031920</v>
      </c>
      <c r="AC755" s="19" t="str">
        <f>VLOOKUP($B755,Data!$A:$AK,34,0)</f>
        <v>9106031920-00478150</v>
      </c>
      <c r="AD755" s="19">
        <v>478150</v>
      </c>
      <c r="AE755" s="19" t="str">
        <f t="shared" si="22"/>
        <v>00478150</v>
      </c>
      <c r="AF755" s="19" t="str">
        <f>VLOOKUP(AC755,Data!$B:$AK,4,0)</f>
        <v>06/10/2025</v>
      </c>
      <c r="AG755" s="19" t="str">
        <f>VLOOKUP(AC755,Data!B:N,13,0)</f>
        <v>0104918404-002</v>
      </c>
      <c r="AH755" s="19" t="str">
        <f>IF(AG755="0104918404","WIN"&amp;L755,VLOOKUP(AG755,'mã win'!E:J,6,0))</f>
        <v>WIN-HNI-00-002</v>
      </c>
      <c r="AI755" s="19" t="str">
        <f>VLOOKUP(AG755,'mã win'!E:F,2,0)</f>
        <v>B</v>
      </c>
      <c r="AJ755" s="19" t="str">
        <f>VLOOKUP(Q755,'mã sp'!A:B,2,0)</f>
        <v>MNH250</v>
      </c>
      <c r="AK755" t="str">
        <f>VLOOKUP(AC755,Data!B:G,6,0)</f>
        <v>K25TTM</v>
      </c>
      <c r="AL755" t="str">
        <f t="shared" si="23"/>
        <v>2AW4 WM+ HNI Phú Châu, Ba Vì</v>
      </c>
    </row>
    <row r="756" spans="1:38" x14ac:dyDescent="0.25">
      <c r="A756">
        <v>16971</v>
      </c>
      <c r="B756" s="2">
        <v>9106031985</v>
      </c>
      <c r="C756" s="3">
        <v>45936</v>
      </c>
      <c r="D756" s="3">
        <v>45941</v>
      </c>
      <c r="E756" s="4">
        <v>45936.730957025502</v>
      </c>
      <c r="F756" s="2" t="s">
        <v>5494</v>
      </c>
      <c r="G756" s="3"/>
      <c r="H756" t="s">
        <v>3031</v>
      </c>
      <c r="I756" s="2" t="s">
        <v>3032</v>
      </c>
      <c r="J756" t="s">
        <v>3033</v>
      </c>
      <c r="K756" t="s">
        <v>3034</v>
      </c>
      <c r="L756" s="2" t="s">
        <v>4352</v>
      </c>
      <c r="M756" t="s">
        <v>4353</v>
      </c>
      <c r="N756" t="s">
        <v>4354</v>
      </c>
      <c r="O756">
        <v>10</v>
      </c>
      <c r="P756" s="2" t="s">
        <v>3035</v>
      </c>
      <c r="Q756" t="s">
        <v>4834</v>
      </c>
      <c r="R756" s="2" t="s">
        <v>3037</v>
      </c>
      <c r="S756" s="2" t="s">
        <v>3038</v>
      </c>
      <c r="T756">
        <v>111058</v>
      </c>
      <c r="U756">
        <v>1</v>
      </c>
      <c r="V756">
        <v>0</v>
      </c>
      <c r="W756" t="s">
        <v>4355</v>
      </c>
      <c r="Y756" s="3">
        <v>45936.730956631902</v>
      </c>
      <c r="AA756" t="s">
        <v>3039</v>
      </c>
      <c r="AB756" s="21">
        <v>9106031985</v>
      </c>
      <c r="AC756" s="19" t="str">
        <f>VLOOKUP($B756,Data!$A:$AK,34,0)</f>
        <v>9106031985-00478175</v>
      </c>
      <c r="AD756" s="19">
        <v>478175</v>
      </c>
      <c r="AE756" s="19" t="str">
        <f t="shared" si="22"/>
        <v>00478175</v>
      </c>
      <c r="AF756" s="19" t="str">
        <f>VLOOKUP(AC756,Data!$B:$AK,4,0)</f>
        <v>06/10/2025</v>
      </c>
      <c r="AG756" s="19" t="str">
        <f>VLOOKUP(AC756,Data!B:N,13,0)</f>
        <v>0104918404-002</v>
      </c>
      <c r="AH756" s="19" t="str">
        <f>IF(AG756="0104918404","WIN"&amp;L756,VLOOKUP(AG756,'mã win'!E:J,6,0))</f>
        <v>WIN-HNI-00-002</v>
      </c>
      <c r="AI756" s="19" t="str">
        <f>VLOOKUP(AG756,'mã win'!E:F,2,0)</f>
        <v>B</v>
      </c>
      <c r="AJ756" s="19" t="str">
        <f>VLOOKUP(Q756,'mã sp'!A:B,2,0)</f>
        <v>GM500</v>
      </c>
      <c r="AK756" t="str">
        <f>VLOOKUP(AC756,Data!B:G,6,0)</f>
        <v>K25TTM</v>
      </c>
      <c r="AL756" t="str">
        <f t="shared" si="23"/>
        <v>2AW4 WM+ HNI Phú Châu, Ba Vì</v>
      </c>
    </row>
    <row r="757" spans="1:38" x14ac:dyDescent="0.25">
      <c r="A757">
        <v>16972</v>
      </c>
      <c r="B757" s="2">
        <v>9106032034</v>
      </c>
      <c r="C757" s="3">
        <v>45936</v>
      </c>
      <c r="D757" s="3">
        <v>45936</v>
      </c>
      <c r="E757" s="4">
        <v>45936.732920567098</v>
      </c>
      <c r="F757" s="2" t="s">
        <v>5495</v>
      </c>
      <c r="G757" s="3"/>
      <c r="H757" t="s">
        <v>3031</v>
      </c>
      <c r="I757" s="2" t="s">
        <v>3032</v>
      </c>
      <c r="J757" t="s">
        <v>3033</v>
      </c>
      <c r="K757" t="s">
        <v>3034</v>
      </c>
      <c r="L757" s="2" t="s">
        <v>4294</v>
      </c>
      <c r="M757" t="s">
        <v>4295</v>
      </c>
      <c r="N757" t="s">
        <v>4296</v>
      </c>
      <c r="O757">
        <v>10</v>
      </c>
      <c r="P757" s="2" t="s">
        <v>3047</v>
      </c>
      <c r="Q757" t="s">
        <v>3048</v>
      </c>
      <c r="R757" s="2" t="s">
        <v>3049</v>
      </c>
      <c r="S757" s="2" t="s">
        <v>3038</v>
      </c>
      <c r="T757">
        <v>60885</v>
      </c>
      <c r="U757">
        <v>3</v>
      </c>
      <c r="V757">
        <v>0</v>
      </c>
      <c r="W757" t="s">
        <v>4295</v>
      </c>
      <c r="Y757" s="3">
        <v>45936.732920023103</v>
      </c>
      <c r="AA757" t="s">
        <v>3039</v>
      </c>
      <c r="AB757" s="21">
        <v>9106032034</v>
      </c>
      <c r="AC757" s="19" t="str">
        <f>VLOOKUP($B757,Data!$A:$AK,34,0)</f>
        <v>9106032034-00010826</v>
      </c>
      <c r="AD757" s="19">
        <v>10826</v>
      </c>
      <c r="AE757" s="19" t="str">
        <f t="shared" si="22"/>
        <v>00010826</v>
      </c>
      <c r="AF757" s="19" t="str">
        <f>VLOOKUP(AC757,Data!$B:$AK,4,0)</f>
        <v>06/10/2025</v>
      </c>
      <c r="AG757" s="19" t="str">
        <f>VLOOKUP(AC757,Data!B:N,13,0)</f>
        <v>0104918404-059</v>
      </c>
      <c r="AH757" s="19" t="str">
        <f>IF(AG757="0104918404","WIN"&amp;L757,VLOOKUP(AG757,'mã win'!E:J,6,0))</f>
        <v>WIN-059</v>
      </c>
      <c r="AI757" s="19" t="str">
        <f>VLOOKUP(AG757,'mã win'!E:F,2,0)</f>
        <v>B</v>
      </c>
      <c r="AJ757" s="19" t="str">
        <f>VLOOKUP(Q757,'mã sp'!A:B,2,0)</f>
        <v>CC300</v>
      </c>
      <c r="AK757" t="str">
        <f>VLOOKUP(AC757,Data!B:G,6,0)</f>
        <v>K25TTM</v>
      </c>
      <c r="AL757" t="str">
        <f t="shared" si="23"/>
        <v>6377 WM+ TNN 610 Thống Nhất</v>
      </c>
    </row>
    <row r="758" spans="1:38" x14ac:dyDescent="0.25">
      <c r="A758">
        <v>16973</v>
      </c>
      <c r="B758" s="2">
        <v>9106032039</v>
      </c>
      <c r="C758" s="3">
        <v>45936</v>
      </c>
      <c r="D758" s="3">
        <v>45941</v>
      </c>
      <c r="E758" s="4">
        <v>45936.733515509302</v>
      </c>
      <c r="F758" s="2" t="s">
        <v>5496</v>
      </c>
      <c r="G758" s="3"/>
      <c r="H758" t="s">
        <v>3031</v>
      </c>
      <c r="I758" s="2" t="s">
        <v>3032</v>
      </c>
      <c r="J758" t="s">
        <v>3033</v>
      </c>
      <c r="K758" t="s">
        <v>3034</v>
      </c>
      <c r="L758" s="2" t="s">
        <v>4294</v>
      </c>
      <c r="M758" t="s">
        <v>4295</v>
      </c>
      <c r="N758" t="s">
        <v>4296</v>
      </c>
      <c r="O758">
        <v>10</v>
      </c>
      <c r="P758" s="2" t="s">
        <v>3035</v>
      </c>
      <c r="Q758" t="s">
        <v>4834</v>
      </c>
      <c r="R758" s="2" t="s">
        <v>3037</v>
      </c>
      <c r="S758" s="2" t="s">
        <v>3038</v>
      </c>
      <c r="T758">
        <v>111058</v>
      </c>
      <c r="U758">
        <v>1</v>
      </c>
      <c r="V758">
        <v>0</v>
      </c>
      <c r="W758" t="s">
        <v>4295</v>
      </c>
      <c r="Y758" s="3">
        <v>45936.733515081003</v>
      </c>
      <c r="AA758" t="s">
        <v>3039</v>
      </c>
      <c r="AB758" s="21">
        <v>9106032039</v>
      </c>
      <c r="AC758" s="19" t="str">
        <f>VLOOKUP($B758,Data!$A:$AK,34,0)</f>
        <v>9106032039-00010827</v>
      </c>
      <c r="AD758" s="19">
        <v>10827</v>
      </c>
      <c r="AE758" s="19" t="str">
        <f t="shared" si="22"/>
        <v>00010827</v>
      </c>
      <c r="AF758" s="19" t="str">
        <f>VLOOKUP(AC758,Data!$B:$AK,4,0)</f>
        <v>06/10/2025</v>
      </c>
      <c r="AG758" s="19" t="str">
        <f>VLOOKUP(AC758,Data!B:N,13,0)</f>
        <v>0104918404-059</v>
      </c>
      <c r="AH758" s="19" t="str">
        <f>IF(AG758="0104918404","WIN"&amp;L758,VLOOKUP(AG758,'mã win'!E:J,6,0))</f>
        <v>WIN-059</v>
      </c>
      <c r="AI758" s="19" t="str">
        <f>VLOOKUP(AG758,'mã win'!E:F,2,0)</f>
        <v>B</v>
      </c>
      <c r="AJ758" s="19" t="str">
        <f>VLOOKUP(Q758,'mã sp'!A:B,2,0)</f>
        <v>GM500</v>
      </c>
      <c r="AK758" t="str">
        <f>VLOOKUP(AC758,Data!B:G,6,0)</f>
        <v>K25TTM</v>
      </c>
      <c r="AL758" t="str">
        <f t="shared" si="23"/>
        <v>6377 WM+ TNN 610 Thống Nhất</v>
      </c>
    </row>
    <row r="759" spans="1:38" x14ac:dyDescent="0.25">
      <c r="A759">
        <v>16974</v>
      </c>
      <c r="B759" s="2">
        <v>9106032045</v>
      </c>
      <c r="C759" s="3">
        <v>45936</v>
      </c>
      <c r="D759" s="3">
        <v>45936</v>
      </c>
      <c r="E759" s="4">
        <v>45936.734544247702</v>
      </c>
      <c r="F759" s="2" t="s">
        <v>5497</v>
      </c>
      <c r="G759" s="3"/>
      <c r="H759" t="s">
        <v>3031</v>
      </c>
      <c r="I759" s="2" t="s">
        <v>3032</v>
      </c>
      <c r="J759" t="s">
        <v>3033</v>
      </c>
      <c r="K759" t="s">
        <v>3034</v>
      </c>
      <c r="L759" s="2" t="s">
        <v>3365</v>
      </c>
      <c r="M759" t="s">
        <v>3366</v>
      </c>
      <c r="N759" t="s">
        <v>3367</v>
      </c>
      <c r="O759">
        <v>10</v>
      </c>
      <c r="P759" s="2" t="s">
        <v>3080</v>
      </c>
      <c r="Q759" t="s">
        <v>3081</v>
      </c>
      <c r="R759" s="2" t="s">
        <v>3082</v>
      </c>
      <c r="S759" s="2" t="s">
        <v>3038</v>
      </c>
      <c r="T759">
        <v>70950</v>
      </c>
      <c r="U759">
        <v>1</v>
      </c>
      <c r="V759">
        <v>0</v>
      </c>
      <c r="W759" t="s">
        <v>3366</v>
      </c>
      <c r="X759" t="s">
        <v>3046</v>
      </c>
      <c r="Y759" s="3">
        <v>45936.734543749997</v>
      </c>
      <c r="AA759" t="s">
        <v>3039</v>
      </c>
      <c r="AB759" s="21">
        <v>9106032045</v>
      </c>
      <c r="AC759" s="19" t="str">
        <f>VLOOKUP($B759,Data!$A:$AK,34,0)</f>
        <v>9106032045-00014840</v>
      </c>
      <c r="AD759" s="19">
        <v>14840</v>
      </c>
      <c r="AE759" s="19" t="str">
        <f t="shared" si="22"/>
        <v>00014840</v>
      </c>
      <c r="AF759" s="19" t="str">
        <f>VLOOKUP(AC759,Data!$B:$AK,4,0)</f>
        <v>06/10/2025</v>
      </c>
      <c r="AG759" s="19" t="str">
        <f>VLOOKUP(AC759,Data!B:N,13,0)</f>
        <v>0104918404-006</v>
      </c>
      <c r="AH759" s="19" t="str">
        <f>IF(AG759="0104918404","WIN"&amp;L759,VLOOKUP(AG759,'mã win'!E:J,6,0))</f>
        <v>WIN-HDG-00-006</v>
      </c>
      <c r="AI759" s="19" t="str">
        <f>VLOOKUP(AG759,'mã win'!E:F,2,0)</f>
        <v>B</v>
      </c>
      <c r="AJ759" s="19" t="str">
        <f>VLOOKUP(Q759,'mã sp'!A:B,2,0)</f>
        <v>CN300</v>
      </c>
      <c r="AK759" t="str">
        <f>VLOOKUP(AC759,Data!B:G,6,0)</f>
        <v>K25TTM</v>
      </c>
      <c r="AL759" t="str">
        <f t="shared" si="23"/>
        <v>3475 WM+ HDG 1030A Lê Thanh Nghị</v>
      </c>
    </row>
    <row r="760" spans="1:38" x14ac:dyDescent="0.25">
      <c r="A760">
        <v>16975</v>
      </c>
      <c r="B760" s="2">
        <v>9106032045</v>
      </c>
      <c r="C760" s="3">
        <v>45936</v>
      </c>
      <c r="D760" s="3">
        <v>45936</v>
      </c>
      <c r="E760" s="4">
        <v>45936.734544247702</v>
      </c>
      <c r="F760" s="2" t="s">
        <v>5497</v>
      </c>
      <c r="G760" s="3"/>
      <c r="H760" t="s">
        <v>3031</v>
      </c>
      <c r="I760" s="2" t="s">
        <v>3032</v>
      </c>
      <c r="J760" t="s">
        <v>3033</v>
      </c>
      <c r="K760" t="s">
        <v>3034</v>
      </c>
      <c r="L760" s="2" t="s">
        <v>3365</v>
      </c>
      <c r="M760" t="s">
        <v>3366</v>
      </c>
      <c r="N760" t="s">
        <v>3367</v>
      </c>
      <c r="O760">
        <v>20</v>
      </c>
      <c r="P760" s="2" t="s">
        <v>3047</v>
      </c>
      <c r="Q760" t="s">
        <v>3048</v>
      </c>
      <c r="R760" s="2" t="s">
        <v>3049</v>
      </c>
      <c r="S760" s="2" t="s">
        <v>3038</v>
      </c>
      <c r="T760">
        <v>60885</v>
      </c>
      <c r="U760">
        <v>1</v>
      </c>
      <c r="V760">
        <v>0</v>
      </c>
      <c r="W760" t="s">
        <v>3366</v>
      </c>
      <c r="X760" t="s">
        <v>3046</v>
      </c>
      <c r="Y760" s="3">
        <v>45936.734543749997</v>
      </c>
      <c r="AA760" t="s">
        <v>3039</v>
      </c>
      <c r="AB760" s="21">
        <v>9106032045</v>
      </c>
      <c r="AC760" s="19" t="str">
        <f>VLOOKUP($B760,Data!$A:$AK,34,0)</f>
        <v>9106032045-00014840</v>
      </c>
      <c r="AD760" s="19">
        <v>14840</v>
      </c>
      <c r="AE760" s="19" t="str">
        <f t="shared" si="22"/>
        <v>00014840</v>
      </c>
      <c r="AF760" s="19" t="str">
        <f>VLOOKUP(AC760,Data!$B:$AK,4,0)</f>
        <v>06/10/2025</v>
      </c>
      <c r="AG760" s="19" t="str">
        <f>VLOOKUP(AC760,Data!B:N,13,0)</f>
        <v>0104918404-006</v>
      </c>
      <c r="AH760" s="19" t="str">
        <f>IF(AG760="0104918404","WIN"&amp;L760,VLOOKUP(AG760,'mã win'!E:J,6,0))</f>
        <v>WIN-HDG-00-006</v>
      </c>
      <c r="AI760" s="19" t="str">
        <f>VLOOKUP(AG760,'mã win'!E:F,2,0)</f>
        <v>B</v>
      </c>
      <c r="AJ760" s="19" t="str">
        <f>VLOOKUP(Q760,'mã sp'!A:B,2,0)</f>
        <v>CC300</v>
      </c>
      <c r="AK760" t="str">
        <f>VLOOKUP(AC760,Data!B:G,6,0)</f>
        <v>K25TTM</v>
      </c>
      <c r="AL760" t="str">
        <f t="shared" si="23"/>
        <v>3475 WM+ HDG 1030A Lê Thanh Nghị</v>
      </c>
    </row>
    <row r="761" spans="1:38" x14ac:dyDescent="0.25">
      <c r="A761">
        <v>16976</v>
      </c>
      <c r="B761" s="2">
        <v>9106032151</v>
      </c>
      <c r="C761" s="3">
        <v>45936</v>
      </c>
      <c r="D761" s="3">
        <v>45941</v>
      </c>
      <c r="E761" s="4">
        <v>45936.737825925899</v>
      </c>
      <c r="F761" s="2" t="s">
        <v>5498</v>
      </c>
      <c r="G761" s="3"/>
      <c r="H761" t="s">
        <v>3031</v>
      </c>
      <c r="I761" s="2" t="s">
        <v>3032</v>
      </c>
      <c r="J761" t="s">
        <v>3033</v>
      </c>
      <c r="K761" t="s">
        <v>3034</v>
      </c>
      <c r="L761" s="2" t="s">
        <v>4537</v>
      </c>
      <c r="M761" t="s">
        <v>4538</v>
      </c>
      <c r="N761" t="s">
        <v>4539</v>
      </c>
      <c r="O761">
        <v>10</v>
      </c>
      <c r="P761" s="2" t="s">
        <v>3063</v>
      </c>
      <c r="Q761" t="s">
        <v>4891</v>
      </c>
      <c r="R761" s="2" t="s">
        <v>3065</v>
      </c>
      <c r="S761" s="2" t="s">
        <v>3038</v>
      </c>
      <c r="T761">
        <v>73431</v>
      </c>
      <c r="U761">
        <v>3</v>
      </c>
      <c r="V761">
        <v>0</v>
      </c>
      <c r="W761" t="s">
        <v>4538</v>
      </c>
      <c r="Y761" s="3">
        <v>45936.737825497701</v>
      </c>
      <c r="AA761" t="s">
        <v>3039</v>
      </c>
      <c r="AB761" s="21">
        <v>9106032151</v>
      </c>
      <c r="AC761" s="19" t="str">
        <f>VLOOKUP($B761,Data!$A:$AK,34,0)</f>
        <v>9106032151-00478239</v>
      </c>
      <c r="AD761" s="19">
        <v>478239</v>
      </c>
      <c r="AE761" s="19" t="str">
        <f t="shared" si="22"/>
        <v>00478239</v>
      </c>
      <c r="AF761" s="19" t="str">
        <f>VLOOKUP(AC761,Data!$B:$AK,4,0)</f>
        <v>06/10/2025</v>
      </c>
      <c r="AG761" s="19" t="str">
        <f>VLOOKUP(AC761,Data!B:N,13,0)</f>
        <v>0104918404-002</v>
      </c>
      <c r="AH761" s="19" t="str">
        <f>IF(AG761="0104918404","WIN"&amp;L761,VLOOKUP(AG761,'mã win'!E:J,6,0))</f>
        <v>WIN-HNI-00-002</v>
      </c>
      <c r="AI761" s="19" t="str">
        <f>VLOOKUP(AG761,'mã win'!E:F,2,0)</f>
        <v>B</v>
      </c>
      <c r="AJ761" s="19" t="str">
        <f>VLOOKUP(Q761,'mã sp'!A:B,2,0)</f>
        <v>CGM300</v>
      </c>
      <c r="AK761" t="str">
        <f>VLOOKUP(AC761,Data!B:G,6,0)</f>
        <v>K25TTM</v>
      </c>
      <c r="AL761" t="str">
        <f t="shared" si="23"/>
        <v>2ABA WM+ HNI Đội 2, Tiên Phương</v>
      </c>
    </row>
    <row r="762" spans="1:38" x14ac:dyDescent="0.25">
      <c r="A762">
        <v>16977</v>
      </c>
      <c r="B762" s="2">
        <v>9106032151</v>
      </c>
      <c r="C762" s="3">
        <v>45936</v>
      </c>
      <c r="D762" s="3">
        <v>45941</v>
      </c>
      <c r="E762" s="4">
        <v>45936.737825925899</v>
      </c>
      <c r="F762" s="2" t="s">
        <v>5498</v>
      </c>
      <c r="G762" s="3"/>
      <c r="H762" t="s">
        <v>3031</v>
      </c>
      <c r="I762" s="2" t="s">
        <v>3032</v>
      </c>
      <c r="J762" t="s">
        <v>3033</v>
      </c>
      <c r="K762" t="s">
        <v>3034</v>
      </c>
      <c r="L762" s="2" t="s">
        <v>4537</v>
      </c>
      <c r="M762" t="s">
        <v>4538</v>
      </c>
      <c r="N762" t="s">
        <v>4539</v>
      </c>
      <c r="O762">
        <v>20</v>
      </c>
      <c r="P762" s="2" t="s">
        <v>3035</v>
      </c>
      <c r="Q762" t="s">
        <v>4834</v>
      </c>
      <c r="R762" s="2" t="s">
        <v>3037</v>
      </c>
      <c r="S762" s="2" t="s">
        <v>3038</v>
      </c>
      <c r="T762">
        <v>111058</v>
      </c>
      <c r="U762">
        <v>3</v>
      </c>
      <c r="V762">
        <v>0</v>
      </c>
      <c r="W762" t="s">
        <v>4538</v>
      </c>
      <c r="Y762" s="3">
        <v>45936.737825497701</v>
      </c>
      <c r="AA762" t="s">
        <v>3039</v>
      </c>
      <c r="AB762" s="21">
        <v>9106032151</v>
      </c>
      <c r="AC762" s="19" t="str">
        <f>VLOOKUP($B762,Data!$A:$AK,34,0)</f>
        <v>9106032151-00478239</v>
      </c>
      <c r="AD762" s="19">
        <v>478239</v>
      </c>
      <c r="AE762" s="19" t="str">
        <f t="shared" si="22"/>
        <v>00478239</v>
      </c>
      <c r="AF762" s="19" t="str">
        <f>VLOOKUP(AC762,Data!$B:$AK,4,0)</f>
        <v>06/10/2025</v>
      </c>
      <c r="AG762" s="19" t="str">
        <f>VLOOKUP(AC762,Data!B:N,13,0)</f>
        <v>0104918404-002</v>
      </c>
      <c r="AH762" s="19" t="str">
        <f>IF(AG762="0104918404","WIN"&amp;L762,VLOOKUP(AG762,'mã win'!E:J,6,0))</f>
        <v>WIN-HNI-00-002</v>
      </c>
      <c r="AI762" s="19" t="str">
        <f>VLOOKUP(AG762,'mã win'!E:F,2,0)</f>
        <v>B</v>
      </c>
      <c r="AJ762" s="19" t="str">
        <f>VLOOKUP(Q762,'mã sp'!A:B,2,0)</f>
        <v>GM500</v>
      </c>
      <c r="AK762" t="str">
        <f>VLOOKUP(AC762,Data!B:G,6,0)</f>
        <v>K25TTM</v>
      </c>
      <c r="AL762" t="str">
        <f t="shared" si="23"/>
        <v>2ABA WM+ HNI Đội 2, Tiên Phương</v>
      </c>
    </row>
    <row r="763" spans="1:38" x14ac:dyDescent="0.25">
      <c r="A763">
        <v>16978</v>
      </c>
      <c r="B763" s="2">
        <v>9106032176</v>
      </c>
      <c r="C763" s="3">
        <v>45936</v>
      </c>
      <c r="D763" s="3">
        <v>45936</v>
      </c>
      <c r="E763" s="4">
        <v>45936.740820914398</v>
      </c>
      <c r="F763" s="2" t="s">
        <v>5499</v>
      </c>
      <c r="G763" s="3"/>
      <c r="H763" t="s">
        <v>3031</v>
      </c>
      <c r="I763" s="2" t="s">
        <v>3032</v>
      </c>
      <c r="J763" t="s">
        <v>3033</v>
      </c>
      <c r="K763" t="s">
        <v>3034</v>
      </c>
      <c r="L763" s="2" t="s">
        <v>4304</v>
      </c>
      <c r="M763" t="s">
        <v>4305</v>
      </c>
      <c r="N763" t="s">
        <v>4306</v>
      </c>
      <c r="O763">
        <v>10</v>
      </c>
      <c r="P763" s="2" t="s">
        <v>3054</v>
      </c>
      <c r="Q763" t="s">
        <v>3055</v>
      </c>
      <c r="R763" s="2" t="s">
        <v>3056</v>
      </c>
      <c r="S763" s="2" t="s">
        <v>3038</v>
      </c>
      <c r="T763">
        <v>46000</v>
      </c>
      <c r="U763">
        <v>1</v>
      </c>
      <c r="V763">
        <v>0</v>
      </c>
      <c r="W763" t="s">
        <v>4305</v>
      </c>
      <c r="Y763" s="3">
        <v>45936.740820289298</v>
      </c>
      <c r="AA763" t="s">
        <v>3039</v>
      </c>
      <c r="AB763" s="21">
        <v>9106032176</v>
      </c>
      <c r="AC763" s="19" t="str">
        <f>VLOOKUP($B763,Data!$A:$AK,34,0)</f>
        <v>9106032176-00009967</v>
      </c>
      <c r="AD763" s="19">
        <v>9967</v>
      </c>
      <c r="AE763" s="19" t="str">
        <f t="shared" si="22"/>
        <v>00009967</v>
      </c>
      <c r="AF763" s="19" t="str">
        <f>VLOOKUP(AC763,Data!$B:$AK,4,0)</f>
        <v>06/10/2025</v>
      </c>
      <c r="AG763" s="19" t="str">
        <f>VLOOKUP(AC763,Data!B:N,13,0)</f>
        <v>0104918404-042</v>
      </c>
      <c r="AH763" s="19" t="str">
        <f>IF(AG763="0104918404","WIN"&amp;L763,VLOOKUP(AG763,'mã win'!E:J,6,0))</f>
        <v>WIN-042</v>
      </c>
      <c r="AI763" s="19" t="str">
        <f>VLOOKUP(AG763,'mã win'!E:F,2,0)</f>
        <v>N</v>
      </c>
      <c r="AJ763" s="19" t="str">
        <f>VLOOKUP(Q763,'mã sp'!A:B,2,0)</f>
        <v>MNH250</v>
      </c>
      <c r="AK763" t="str">
        <f>VLOOKUP(AC763,Data!B:G,6,0)</f>
        <v>K25TTM</v>
      </c>
      <c r="AL763" t="str">
        <f t="shared" si="23"/>
        <v>6183 WM+ QNI 658 Nguyễn Văn Linh</v>
      </c>
    </row>
    <row r="764" spans="1:38" x14ac:dyDescent="0.25">
      <c r="A764">
        <v>16979</v>
      </c>
      <c r="B764" s="2">
        <v>9106032176</v>
      </c>
      <c r="C764" s="3">
        <v>45936</v>
      </c>
      <c r="D764" s="3">
        <v>45936</v>
      </c>
      <c r="E764" s="4">
        <v>45936.740820914398</v>
      </c>
      <c r="F764" s="2" t="s">
        <v>5499</v>
      </c>
      <c r="G764" s="3"/>
      <c r="H764" t="s">
        <v>3031</v>
      </c>
      <c r="I764" s="2" t="s">
        <v>3032</v>
      </c>
      <c r="J764" t="s">
        <v>3033</v>
      </c>
      <c r="K764" t="s">
        <v>3034</v>
      </c>
      <c r="L764" s="2" t="s">
        <v>4304</v>
      </c>
      <c r="M764" t="s">
        <v>4305</v>
      </c>
      <c r="N764" t="s">
        <v>4306</v>
      </c>
      <c r="O764">
        <v>20</v>
      </c>
      <c r="P764" s="2" t="s">
        <v>3050</v>
      </c>
      <c r="Q764" t="s">
        <v>3051</v>
      </c>
      <c r="R764" s="2" t="s">
        <v>3052</v>
      </c>
      <c r="S764" s="2" t="s">
        <v>3038</v>
      </c>
      <c r="T764">
        <v>45588</v>
      </c>
      <c r="U764">
        <v>1</v>
      </c>
      <c r="V764">
        <v>0</v>
      </c>
      <c r="W764" t="s">
        <v>4305</v>
      </c>
      <c r="Y764" s="3">
        <v>45936.740820289298</v>
      </c>
      <c r="AA764" t="s">
        <v>3039</v>
      </c>
      <c r="AB764" s="21">
        <v>9106032176</v>
      </c>
      <c r="AC764" s="19" t="str">
        <f>VLOOKUP($B764,Data!$A:$AK,34,0)</f>
        <v>9106032176-00009967</v>
      </c>
      <c r="AD764" s="19">
        <v>9967</v>
      </c>
      <c r="AE764" s="19" t="str">
        <f t="shared" si="22"/>
        <v>00009967</v>
      </c>
      <c r="AF764" s="19" t="str">
        <f>VLOOKUP(AC764,Data!$B:$AK,4,0)</f>
        <v>06/10/2025</v>
      </c>
      <c r="AG764" s="19" t="str">
        <f>VLOOKUP(AC764,Data!B:N,13,0)</f>
        <v>0104918404-042</v>
      </c>
      <c r="AH764" s="19" t="str">
        <f>IF(AG764="0104918404","WIN"&amp;L764,VLOOKUP(AG764,'mã win'!E:J,6,0))</f>
        <v>WIN-042</v>
      </c>
      <c r="AI764" s="19" t="str">
        <f>VLOOKUP(AG764,'mã win'!E:F,2,0)</f>
        <v>N</v>
      </c>
      <c r="AJ764" s="19" t="str">
        <f>VLOOKUP(Q764,'mã sp'!A:B,2,0)</f>
        <v>TH200</v>
      </c>
      <c r="AK764" t="str">
        <f>VLOOKUP(AC764,Data!B:G,6,0)</f>
        <v>K25TTM</v>
      </c>
      <c r="AL764" t="str">
        <f t="shared" si="23"/>
        <v>6183 WM+ QNI 658 Nguyễn Văn Linh</v>
      </c>
    </row>
    <row r="765" spans="1:38" x14ac:dyDescent="0.25">
      <c r="A765">
        <v>16980</v>
      </c>
      <c r="B765" s="2">
        <v>9106032176</v>
      </c>
      <c r="C765" s="3">
        <v>45936</v>
      </c>
      <c r="D765" s="3">
        <v>45936</v>
      </c>
      <c r="E765" s="4">
        <v>45936.740820914398</v>
      </c>
      <c r="F765" s="2" t="s">
        <v>5499</v>
      </c>
      <c r="G765" s="3"/>
      <c r="H765" t="s">
        <v>3031</v>
      </c>
      <c r="I765" s="2" t="s">
        <v>3032</v>
      </c>
      <c r="J765" t="s">
        <v>3033</v>
      </c>
      <c r="K765" t="s">
        <v>3034</v>
      </c>
      <c r="L765" s="2" t="s">
        <v>4304</v>
      </c>
      <c r="M765" t="s">
        <v>4305</v>
      </c>
      <c r="N765" t="s">
        <v>4306</v>
      </c>
      <c r="O765">
        <v>30</v>
      </c>
      <c r="P765" s="2" t="s">
        <v>3050</v>
      </c>
      <c r="Q765" t="s">
        <v>3051</v>
      </c>
      <c r="R765" s="2" t="s">
        <v>3052</v>
      </c>
      <c r="S765" s="2" t="s">
        <v>3038</v>
      </c>
      <c r="T765">
        <v>45588</v>
      </c>
      <c r="U765">
        <v>1</v>
      </c>
      <c r="V765">
        <v>0</v>
      </c>
      <c r="W765" t="s">
        <v>4305</v>
      </c>
      <c r="Y765" s="3">
        <v>45936.740820289298</v>
      </c>
      <c r="AA765" t="s">
        <v>3039</v>
      </c>
      <c r="AB765" s="21">
        <v>9106032176</v>
      </c>
      <c r="AC765" s="19" t="str">
        <f>VLOOKUP($B765,Data!$A:$AK,34,0)</f>
        <v>9106032176-00009967</v>
      </c>
      <c r="AD765" s="19">
        <v>9967</v>
      </c>
      <c r="AE765" s="19" t="str">
        <f t="shared" si="22"/>
        <v>00009967</v>
      </c>
      <c r="AF765" s="19" t="str">
        <f>VLOOKUP(AC765,Data!$B:$AK,4,0)</f>
        <v>06/10/2025</v>
      </c>
      <c r="AG765" s="19" t="str">
        <f>VLOOKUP(AC765,Data!B:N,13,0)</f>
        <v>0104918404-042</v>
      </c>
      <c r="AH765" s="19" t="str">
        <f>IF(AG765="0104918404","WIN"&amp;L765,VLOOKUP(AG765,'mã win'!E:J,6,0))</f>
        <v>WIN-042</v>
      </c>
      <c r="AI765" s="19" t="str">
        <f>VLOOKUP(AG765,'mã win'!E:F,2,0)</f>
        <v>N</v>
      </c>
      <c r="AJ765" s="19" t="str">
        <f>VLOOKUP(Q765,'mã sp'!A:B,2,0)</f>
        <v>TH200</v>
      </c>
      <c r="AK765" t="str">
        <f>VLOOKUP(AC765,Data!B:G,6,0)</f>
        <v>K25TTM</v>
      </c>
      <c r="AL765" t="str">
        <f t="shared" si="23"/>
        <v>6183 WM+ QNI 658 Nguyễn Văn Linh</v>
      </c>
    </row>
    <row r="766" spans="1:38" x14ac:dyDescent="0.25">
      <c r="A766">
        <v>16981</v>
      </c>
      <c r="B766" s="2">
        <v>9106032247</v>
      </c>
      <c r="C766" s="3">
        <v>45936</v>
      </c>
      <c r="D766" s="3">
        <v>45941</v>
      </c>
      <c r="E766" s="4">
        <v>45936.741196331001</v>
      </c>
      <c r="F766" s="2" t="s">
        <v>5500</v>
      </c>
      <c r="G766" s="3"/>
      <c r="H766" t="s">
        <v>3031</v>
      </c>
      <c r="I766" s="2" t="s">
        <v>3032</v>
      </c>
      <c r="J766" t="s">
        <v>3033</v>
      </c>
      <c r="K766" t="s">
        <v>3034</v>
      </c>
      <c r="L766" s="2" t="s">
        <v>3878</v>
      </c>
      <c r="M766" t="s">
        <v>3879</v>
      </c>
      <c r="N766" t="s">
        <v>3880</v>
      </c>
      <c r="O766">
        <v>10</v>
      </c>
      <c r="P766" s="2" t="s">
        <v>3035</v>
      </c>
      <c r="Q766" t="s">
        <v>4834</v>
      </c>
      <c r="R766" s="2" t="s">
        <v>3037</v>
      </c>
      <c r="S766" s="2" t="s">
        <v>3038</v>
      </c>
      <c r="T766">
        <v>111058</v>
      </c>
      <c r="U766">
        <v>1</v>
      </c>
      <c r="V766">
        <v>0</v>
      </c>
      <c r="W766" t="s">
        <v>3879</v>
      </c>
      <c r="Y766" s="3">
        <v>45936.741195798597</v>
      </c>
      <c r="AA766" t="s">
        <v>3039</v>
      </c>
      <c r="AB766" s="21">
        <v>9106032247</v>
      </c>
      <c r="AC766" s="19" t="str">
        <f>VLOOKUP($B766,Data!$A:$AK,34,0)</f>
        <v>9106032247-00018024</v>
      </c>
      <c r="AD766" s="19">
        <v>18024</v>
      </c>
      <c r="AE766" s="19" t="str">
        <f t="shared" si="22"/>
        <v>00018024</v>
      </c>
      <c r="AF766" s="19" t="str">
        <f>VLOOKUP(AC766,Data!$B:$AK,4,0)</f>
        <v>06/10/2025</v>
      </c>
      <c r="AG766" s="19" t="str">
        <f>VLOOKUP(AC766,Data!B:N,13,0)</f>
        <v>0104918404-003</v>
      </c>
      <c r="AH766" s="19" t="str">
        <f>IF(AG766="0104918404","WIN"&amp;L766,VLOOKUP(AG766,'mã win'!E:J,6,0))</f>
        <v>WIN-PTO-00-003</v>
      </c>
      <c r="AI766" s="19" t="str">
        <f>VLOOKUP(AG766,'mã win'!E:F,2,0)</f>
        <v>B</v>
      </c>
      <c r="AJ766" s="19" t="str">
        <f>VLOOKUP(Q766,'mã sp'!A:B,2,0)</f>
        <v>GM500</v>
      </c>
      <c r="AK766" t="str">
        <f>VLOOKUP(AC766,Data!B:G,6,0)</f>
        <v>K25TTM</v>
      </c>
      <c r="AL766" t="str">
        <f t="shared" si="23"/>
        <v>5947 WM+ PTO Khu 8 Thanh Ba</v>
      </c>
    </row>
    <row r="767" spans="1:38" x14ac:dyDescent="0.25">
      <c r="A767">
        <v>16982</v>
      </c>
      <c r="B767" s="2">
        <v>9106032277</v>
      </c>
      <c r="C767" s="3">
        <v>45936</v>
      </c>
      <c r="D767" s="3">
        <v>45941</v>
      </c>
      <c r="E767" s="4">
        <v>45936.7440571759</v>
      </c>
      <c r="F767" s="2" t="s">
        <v>5501</v>
      </c>
      <c r="G767" s="3"/>
      <c r="H767" t="s">
        <v>3031</v>
      </c>
      <c r="I767" s="2" t="s">
        <v>3032</v>
      </c>
      <c r="J767" t="s">
        <v>3033</v>
      </c>
      <c r="K767" t="s">
        <v>3034</v>
      </c>
      <c r="L767" s="2" t="s">
        <v>3968</v>
      </c>
      <c r="M767" t="s">
        <v>3969</v>
      </c>
      <c r="N767" t="s">
        <v>3970</v>
      </c>
      <c r="O767">
        <v>10</v>
      </c>
      <c r="P767" s="2" t="s">
        <v>3035</v>
      </c>
      <c r="Q767" t="s">
        <v>4834</v>
      </c>
      <c r="R767" s="2" t="s">
        <v>3037</v>
      </c>
      <c r="S767" s="2" t="s">
        <v>3038</v>
      </c>
      <c r="T767">
        <v>111058</v>
      </c>
      <c r="U767">
        <v>1</v>
      </c>
      <c r="V767">
        <v>0</v>
      </c>
      <c r="W767" t="s">
        <v>3969</v>
      </c>
      <c r="X767" t="s">
        <v>3053</v>
      </c>
      <c r="Y767" s="3">
        <v>45936.7440565625</v>
      </c>
      <c r="AA767" t="s">
        <v>3039</v>
      </c>
      <c r="AB767" s="21">
        <v>9106032277</v>
      </c>
      <c r="AC767" s="19" t="str">
        <f>VLOOKUP($B767,Data!$A:$AK,34,0)</f>
        <v>9106032277-00047123</v>
      </c>
      <c r="AD767" s="19">
        <v>47123</v>
      </c>
      <c r="AE767" s="19" t="str">
        <f t="shared" si="22"/>
        <v>00047123</v>
      </c>
      <c r="AF767" s="19" t="str">
        <f>VLOOKUP(AC767,Data!$B:$AK,4,0)</f>
        <v>06/10/2025</v>
      </c>
      <c r="AG767" s="19" t="str">
        <f>VLOOKUP(AC767,Data!B:N,13,0)</f>
        <v>0104918404-007</v>
      </c>
      <c r="AH767" s="19" t="str">
        <f>IF(AG767="0104918404","WIN"&amp;L767,VLOOKUP(AG767,'mã win'!E:J,6,0))</f>
        <v>WIN-QNH-00-007</v>
      </c>
      <c r="AI767" s="19" t="str">
        <f>VLOOKUP(AG767,'mã win'!E:F,2,0)</f>
        <v>B</v>
      </c>
      <c r="AJ767" s="19" t="str">
        <f>VLOOKUP(Q767,'mã sp'!A:B,2,0)</f>
        <v>GM500</v>
      </c>
      <c r="AK767" t="str">
        <f>VLOOKUP(AC767,Data!B:G,6,0)</f>
        <v>K25TTM</v>
      </c>
      <c r="AL767" t="str">
        <f t="shared" si="23"/>
        <v>3468 WM+ QNH 45 tổ 19C Quang Trung</v>
      </c>
    </row>
    <row r="768" spans="1:38" x14ac:dyDescent="0.25">
      <c r="A768">
        <v>16983</v>
      </c>
      <c r="B768" s="2">
        <v>9106032264</v>
      </c>
      <c r="C768" s="3">
        <v>45936</v>
      </c>
      <c r="D768" s="3">
        <v>45936</v>
      </c>
      <c r="E768" s="4">
        <v>45936.745180590297</v>
      </c>
      <c r="F768" s="2" t="s">
        <v>5502</v>
      </c>
      <c r="G768" s="3"/>
      <c r="H768" t="s">
        <v>3031</v>
      </c>
      <c r="I768" s="2" t="s">
        <v>3032</v>
      </c>
      <c r="J768" t="s">
        <v>3033</v>
      </c>
      <c r="K768" t="s">
        <v>3034</v>
      </c>
      <c r="L768" s="2" t="s">
        <v>4491</v>
      </c>
      <c r="M768" t="s">
        <v>4492</v>
      </c>
      <c r="N768" t="s">
        <v>4493</v>
      </c>
      <c r="O768">
        <v>10</v>
      </c>
      <c r="P768" s="2" t="s">
        <v>3035</v>
      </c>
      <c r="Q768" t="s">
        <v>4834</v>
      </c>
      <c r="R768" s="2" t="s">
        <v>3037</v>
      </c>
      <c r="S768" s="2" t="s">
        <v>3038</v>
      </c>
      <c r="T768">
        <v>111058</v>
      </c>
      <c r="U768">
        <v>1</v>
      </c>
      <c r="V768">
        <v>0</v>
      </c>
      <c r="W768" t="s">
        <v>4492</v>
      </c>
      <c r="X768" t="s">
        <v>3046</v>
      </c>
      <c r="Y768" s="3">
        <v>45936.745179942103</v>
      </c>
      <c r="AA768" t="s">
        <v>3039</v>
      </c>
      <c r="AB768" s="21">
        <v>9106032264</v>
      </c>
      <c r="AC768" s="19" t="str">
        <f>VLOOKUP($B768,Data!$A:$AK,34,0)</f>
        <v>9106032264-00006498</v>
      </c>
      <c r="AD768" s="19">
        <v>6498</v>
      </c>
      <c r="AE768" s="19" t="str">
        <f t="shared" si="22"/>
        <v>00006498</v>
      </c>
      <c r="AF768" s="19" t="str">
        <f>VLOOKUP(AC768,Data!$B:$AK,4,0)</f>
        <v>06/10/2025</v>
      </c>
      <c r="AG768" s="19" t="str">
        <f>VLOOKUP(AC768,Data!B:N,13,0)</f>
        <v>0104918404-062</v>
      </c>
      <c r="AH768" s="19" t="str">
        <f>IF(AG768="0104918404","WIN"&amp;L768,VLOOKUP(AG768,'mã win'!E:J,6,0))</f>
        <v>WIN-062</v>
      </c>
      <c r="AI768" s="19" t="str">
        <f>VLOOKUP(AG768,'mã win'!E:F,2,0)</f>
        <v>N</v>
      </c>
      <c r="AJ768" s="19" t="str">
        <f>VLOOKUP(Q768,'mã sp'!A:B,2,0)</f>
        <v>GM500</v>
      </c>
      <c r="AK768" t="str">
        <f>VLOOKUP(AC768,Data!B:G,6,0)</f>
        <v>K25TTM</v>
      </c>
      <c r="AL768" t="str">
        <f t="shared" si="23"/>
        <v>5364 WM+ BTN 22-24 Nguyễn Hội</v>
      </c>
    </row>
    <row r="769" spans="1:38" x14ac:dyDescent="0.25">
      <c r="A769">
        <v>16984</v>
      </c>
      <c r="B769" s="2">
        <v>9106032292</v>
      </c>
      <c r="C769" s="3">
        <v>45936</v>
      </c>
      <c r="D769" s="3">
        <v>45936</v>
      </c>
      <c r="E769" s="4">
        <v>45936.746119907402</v>
      </c>
      <c r="F769" s="2" t="s">
        <v>5503</v>
      </c>
      <c r="G769" s="3"/>
      <c r="H769" t="s">
        <v>3031</v>
      </c>
      <c r="I769" s="2" t="s">
        <v>3032</v>
      </c>
      <c r="J769" t="s">
        <v>3033</v>
      </c>
      <c r="K769" t="s">
        <v>3034</v>
      </c>
      <c r="L769" s="2" t="s">
        <v>3775</v>
      </c>
      <c r="M769" t="s">
        <v>3776</v>
      </c>
      <c r="N769" t="s">
        <v>3777</v>
      </c>
      <c r="O769">
        <v>10</v>
      </c>
      <c r="P769" s="2" t="s">
        <v>3072</v>
      </c>
      <c r="Q769" t="s">
        <v>3073</v>
      </c>
      <c r="R769" s="2" t="s">
        <v>3074</v>
      </c>
      <c r="S769" s="2" t="s">
        <v>3038</v>
      </c>
      <c r="T769">
        <v>49500</v>
      </c>
      <c r="U769">
        <v>1</v>
      </c>
      <c r="V769">
        <v>0</v>
      </c>
      <c r="W769" t="s">
        <v>3778</v>
      </c>
      <c r="X769" t="s">
        <v>3491</v>
      </c>
      <c r="Y769" s="3">
        <v>45936.746119294003</v>
      </c>
      <c r="AA769" t="s">
        <v>3039</v>
      </c>
      <c r="AB769" s="21">
        <v>9106032292</v>
      </c>
      <c r="AC769" s="19" t="str">
        <f>VLOOKUP($B769,Data!$A:$AK,34,0)</f>
        <v>9106032292-00080238</v>
      </c>
      <c r="AD769" s="19">
        <v>80238</v>
      </c>
      <c r="AE769" s="19" t="str">
        <f t="shared" si="22"/>
        <v>00080238</v>
      </c>
      <c r="AF769" s="19" t="str">
        <f>VLOOKUP(AC769,Data!$B:$AK,4,0)</f>
        <v>06/10/2025</v>
      </c>
      <c r="AG769" s="19" t="str">
        <f>VLOOKUP(AC769,Data!B:N,13,0)</f>
        <v>0104918404-009</v>
      </c>
      <c r="AH769" s="19" t="str">
        <f>IF(AG769="0104918404","WIN"&amp;L769,VLOOKUP(AG769,'mã win'!E:J,6,0))</f>
        <v>WIN-DNG-01-009</v>
      </c>
      <c r="AI769" s="19" t="str">
        <f>VLOOKUP(AG769,'mã win'!E:F,2,0)</f>
        <v>N</v>
      </c>
      <c r="AJ769" s="19" t="str">
        <f>VLOOKUP(Q769,'mã sp'!A:B,2,0)</f>
        <v>GL250</v>
      </c>
      <c r="AK769" t="str">
        <f>VLOOKUP(AC769,Data!B:G,6,0)</f>
        <v>K25TTM</v>
      </c>
      <c r="AL769" t="str">
        <f t="shared" si="23"/>
        <v>6300 WM+ QNM 56 Nguyễn Tất Thành, Hội An</v>
      </c>
    </row>
    <row r="770" spans="1:38" x14ac:dyDescent="0.25">
      <c r="A770">
        <v>16985</v>
      </c>
      <c r="B770" s="2">
        <v>9106032421</v>
      </c>
      <c r="C770" s="3">
        <v>45936</v>
      </c>
      <c r="D770" s="3">
        <v>45936</v>
      </c>
      <c r="E770" s="4">
        <v>45936.753370567101</v>
      </c>
      <c r="F770" s="2" t="s">
        <v>5504</v>
      </c>
      <c r="G770" s="3"/>
      <c r="H770" t="s">
        <v>3031</v>
      </c>
      <c r="I770" s="2" t="s">
        <v>3032</v>
      </c>
      <c r="J770" t="s">
        <v>3033</v>
      </c>
      <c r="K770" t="s">
        <v>3034</v>
      </c>
      <c r="L770" s="2" t="s">
        <v>5505</v>
      </c>
      <c r="M770" t="s">
        <v>5506</v>
      </c>
      <c r="N770" t="s">
        <v>5507</v>
      </c>
      <c r="O770">
        <v>10</v>
      </c>
      <c r="P770" s="2" t="s">
        <v>3054</v>
      </c>
      <c r="Q770" t="s">
        <v>3055</v>
      </c>
      <c r="R770" s="2" t="s">
        <v>3056</v>
      </c>
      <c r="S770" s="2" t="s">
        <v>3038</v>
      </c>
      <c r="T770">
        <v>46000</v>
      </c>
      <c r="U770">
        <v>2</v>
      </c>
      <c r="V770">
        <v>0</v>
      </c>
      <c r="W770" t="s">
        <v>5506</v>
      </c>
      <c r="Y770" s="3">
        <v>45936.753369826401</v>
      </c>
      <c r="AA770" t="s">
        <v>3039</v>
      </c>
      <c r="AB770" s="21">
        <v>9106032421</v>
      </c>
      <c r="AC770" s="19" t="str">
        <f>VLOOKUP($B770,Data!$A:$AK,34,0)</f>
        <v>9106032421-00033308</v>
      </c>
      <c r="AD770" s="19">
        <v>33308</v>
      </c>
      <c r="AE770" s="19" t="str">
        <f t="shared" si="22"/>
        <v>00033308</v>
      </c>
      <c r="AF770" s="19" t="str">
        <f>VLOOKUP(AC770,Data!$B:$AK,4,0)</f>
        <v>06/10/2025</v>
      </c>
      <c r="AG770" s="19" t="str">
        <f>VLOOKUP(AC770,Data!B:N,13,0)</f>
        <v>0104918404-020</v>
      </c>
      <c r="AH770" s="19" t="str">
        <f>IF(AG770="0104918404","WIN"&amp;L770,VLOOKUP(AG770,'mã win'!E:J,6,0))</f>
        <v>WIN-020</v>
      </c>
      <c r="AI770" s="19" t="str">
        <f>VLOOKUP(AG770,'mã win'!E:F,2,0)</f>
        <v>B</v>
      </c>
      <c r="AJ770" s="19" t="str">
        <f>VLOOKUP(Q770,'mã sp'!A:B,2,0)</f>
        <v>MNH250</v>
      </c>
      <c r="AK770" t="str">
        <f>VLOOKUP(AC770,Data!B:G,6,0)</f>
        <v>K25TTM</v>
      </c>
      <c r="AL770" t="str">
        <f t="shared" si="23"/>
        <v>2BD9 WM+ THA 1206 Quang Trung</v>
      </c>
    </row>
    <row r="771" spans="1:38" x14ac:dyDescent="0.25">
      <c r="A771">
        <v>16986</v>
      </c>
      <c r="B771" s="2">
        <v>9106032443</v>
      </c>
      <c r="C771" s="3">
        <v>45936</v>
      </c>
      <c r="D771" s="3">
        <v>45941</v>
      </c>
      <c r="E771" s="4">
        <v>45936.753832210597</v>
      </c>
      <c r="F771" s="2" t="s">
        <v>5508</v>
      </c>
      <c r="G771" s="3"/>
      <c r="H771" t="s">
        <v>3031</v>
      </c>
      <c r="I771" s="2" t="s">
        <v>3032</v>
      </c>
      <c r="J771" t="s">
        <v>3033</v>
      </c>
      <c r="K771" t="s">
        <v>3034</v>
      </c>
      <c r="L771" s="2" t="s">
        <v>4433</v>
      </c>
      <c r="M771" t="s">
        <v>4434</v>
      </c>
      <c r="N771" t="s">
        <v>4435</v>
      </c>
      <c r="O771">
        <v>10</v>
      </c>
      <c r="P771" s="2" t="s">
        <v>3035</v>
      </c>
      <c r="Q771" t="s">
        <v>4834</v>
      </c>
      <c r="R771" s="2" t="s">
        <v>3037</v>
      </c>
      <c r="S771" s="2" t="s">
        <v>3038</v>
      </c>
      <c r="T771">
        <v>111058</v>
      </c>
      <c r="U771">
        <v>1</v>
      </c>
      <c r="V771">
        <v>0</v>
      </c>
      <c r="W771" t="s">
        <v>4434</v>
      </c>
      <c r="Y771" s="3">
        <v>45936.753831481503</v>
      </c>
      <c r="AA771" t="s">
        <v>3039</v>
      </c>
      <c r="AB771" s="21">
        <v>9106032443</v>
      </c>
      <c r="AC771" s="19" t="str">
        <f>VLOOKUP($B771,Data!$A:$AK,34,0)</f>
        <v>9106032443-00478323</v>
      </c>
      <c r="AD771" s="19">
        <v>478323</v>
      </c>
      <c r="AE771" s="19" t="str">
        <f t="shared" ref="AE771:AE834" si="24">TEXT(AD771,"00000000")</f>
        <v>00478323</v>
      </c>
      <c r="AF771" s="19" t="str">
        <f>VLOOKUP(AC771,Data!$B:$AK,4,0)</f>
        <v>06/10/2025</v>
      </c>
      <c r="AG771" s="19" t="str">
        <f>VLOOKUP(AC771,Data!B:N,13,0)</f>
        <v>0104918404-002</v>
      </c>
      <c r="AH771" s="19" t="str">
        <f>IF(AG771="0104918404","WIN"&amp;L771,VLOOKUP(AG771,'mã win'!E:J,6,0))</f>
        <v>WIN-HNI-00-002</v>
      </c>
      <c r="AI771" s="19" t="str">
        <f>VLOOKUP(AG771,'mã win'!E:F,2,0)</f>
        <v>B</v>
      </c>
      <c r="AJ771" s="19" t="str">
        <f>VLOOKUP(Q771,'mã sp'!A:B,2,0)</f>
        <v>GM500</v>
      </c>
      <c r="AK771" t="str">
        <f>VLOOKUP(AC771,Data!B:G,6,0)</f>
        <v>K25TTM</v>
      </c>
      <c r="AL771" t="str">
        <f t="shared" ref="AL771:AL834" si="25">L771&amp;" "&amp;M771</f>
        <v>2016 WM+ HNI R3A RC</v>
      </c>
    </row>
    <row r="772" spans="1:38" x14ac:dyDescent="0.25">
      <c r="A772">
        <v>16987</v>
      </c>
      <c r="B772" s="2">
        <v>9106032443</v>
      </c>
      <c r="C772" s="3">
        <v>45936</v>
      </c>
      <c r="D772" s="3">
        <v>45941</v>
      </c>
      <c r="E772" s="4">
        <v>45936.753832210597</v>
      </c>
      <c r="F772" s="2" t="s">
        <v>5508</v>
      </c>
      <c r="G772" s="3"/>
      <c r="H772" t="s">
        <v>3031</v>
      </c>
      <c r="I772" s="2" t="s">
        <v>3032</v>
      </c>
      <c r="J772" t="s">
        <v>3033</v>
      </c>
      <c r="K772" t="s">
        <v>3034</v>
      </c>
      <c r="L772" s="2" t="s">
        <v>4433</v>
      </c>
      <c r="M772" t="s">
        <v>4434</v>
      </c>
      <c r="N772" t="s">
        <v>4435</v>
      </c>
      <c r="O772">
        <v>20</v>
      </c>
      <c r="P772" s="2" t="s">
        <v>3054</v>
      </c>
      <c r="Q772" t="s">
        <v>3055</v>
      </c>
      <c r="R772" s="2" t="s">
        <v>3056</v>
      </c>
      <c r="S772" s="2" t="s">
        <v>3038</v>
      </c>
      <c r="T772">
        <v>46000</v>
      </c>
      <c r="U772">
        <v>1</v>
      </c>
      <c r="V772">
        <v>0</v>
      </c>
      <c r="W772" t="s">
        <v>4434</v>
      </c>
      <c r="Y772" s="3">
        <v>45936.753831481503</v>
      </c>
      <c r="AA772" t="s">
        <v>3039</v>
      </c>
      <c r="AB772" s="21">
        <v>9106032443</v>
      </c>
      <c r="AC772" s="19" t="str">
        <f>VLOOKUP($B772,Data!$A:$AK,34,0)</f>
        <v>9106032443-00478323</v>
      </c>
      <c r="AD772" s="19">
        <v>478323</v>
      </c>
      <c r="AE772" s="19" t="str">
        <f t="shared" si="24"/>
        <v>00478323</v>
      </c>
      <c r="AF772" s="19" t="str">
        <f>VLOOKUP(AC772,Data!$B:$AK,4,0)</f>
        <v>06/10/2025</v>
      </c>
      <c r="AG772" s="19" t="str">
        <f>VLOOKUP(AC772,Data!B:N,13,0)</f>
        <v>0104918404-002</v>
      </c>
      <c r="AH772" s="19" t="str">
        <f>IF(AG772="0104918404","WIN"&amp;L772,VLOOKUP(AG772,'mã win'!E:J,6,0))</f>
        <v>WIN-HNI-00-002</v>
      </c>
      <c r="AI772" s="19" t="str">
        <f>VLOOKUP(AG772,'mã win'!E:F,2,0)</f>
        <v>B</v>
      </c>
      <c r="AJ772" s="19" t="str">
        <f>VLOOKUP(Q772,'mã sp'!A:B,2,0)</f>
        <v>MNH250</v>
      </c>
      <c r="AK772" t="str">
        <f>VLOOKUP(AC772,Data!B:G,6,0)</f>
        <v>K25TTM</v>
      </c>
      <c r="AL772" t="str">
        <f t="shared" si="25"/>
        <v>2016 WM+ HNI R3A RC</v>
      </c>
    </row>
    <row r="773" spans="1:38" x14ac:dyDescent="0.25">
      <c r="A773">
        <v>16988</v>
      </c>
      <c r="B773" s="2">
        <v>9106032443</v>
      </c>
      <c r="C773" s="3">
        <v>45936</v>
      </c>
      <c r="D773" s="3">
        <v>45941</v>
      </c>
      <c r="E773" s="4">
        <v>45936.753832210597</v>
      </c>
      <c r="F773" s="2" t="s">
        <v>5508</v>
      </c>
      <c r="G773" s="3"/>
      <c r="H773" t="s">
        <v>3031</v>
      </c>
      <c r="I773" s="2" t="s">
        <v>3032</v>
      </c>
      <c r="J773" t="s">
        <v>3033</v>
      </c>
      <c r="K773" t="s">
        <v>3034</v>
      </c>
      <c r="L773" s="2" t="s">
        <v>4433</v>
      </c>
      <c r="M773" t="s">
        <v>4434</v>
      </c>
      <c r="N773" t="s">
        <v>4435</v>
      </c>
      <c r="O773">
        <v>30</v>
      </c>
      <c r="P773" s="2" t="s">
        <v>3063</v>
      </c>
      <c r="Q773" t="s">
        <v>4891</v>
      </c>
      <c r="R773" s="2" t="s">
        <v>3065</v>
      </c>
      <c r="S773" s="2" t="s">
        <v>3038</v>
      </c>
      <c r="T773">
        <v>73431</v>
      </c>
      <c r="U773">
        <v>3</v>
      </c>
      <c r="V773">
        <v>0</v>
      </c>
      <c r="W773" t="s">
        <v>4434</v>
      </c>
      <c r="Y773" s="3">
        <v>45936.753831481503</v>
      </c>
      <c r="AA773" t="s">
        <v>3039</v>
      </c>
      <c r="AB773" s="21">
        <v>9106032443</v>
      </c>
      <c r="AC773" s="19" t="str">
        <f>VLOOKUP($B773,Data!$A:$AK,34,0)</f>
        <v>9106032443-00478323</v>
      </c>
      <c r="AD773" s="19">
        <v>478323</v>
      </c>
      <c r="AE773" s="19" t="str">
        <f t="shared" si="24"/>
        <v>00478323</v>
      </c>
      <c r="AF773" s="19" t="str">
        <f>VLOOKUP(AC773,Data!$B:$AK,4,0)</f>
        <v>06/10/2025</v>
      </c>
      <c r="AG773" s="19" t="str">
        <f>VLOOKUP(AC773,Data!B:N,13,0)</f>
        <v>0104918404-002</v>
      </c>
      <c r="AH773" s="19" t="str">
        <f>IF(AG773="0104918404","WIN"&amp;L773,VLOOKUP(AG773,'mã win'!E:J,6,0))</f>
        <v>WIN-HNI-00-002</v>
      </c>
      <c r="AI773" s="19" t="str">
        <f>VLOOKUP(AG773,'mã win'!E:F,2,0)</f>
        <v>B</v>
      </c>
      <c r="AJ773" s="19" t="str">
        <f>VLOOKUP(Q773,'mã sp'!A:B,2,0)</f>
        <v>CGM300</v>
      </c>
      <c r="AK773" t="str">
        <f>VLOOKUP(AC773,Data!B:G,6,0)</f>
        <v>K25TTM</v>
      </c>
      <c r="AL773" t="str">
        <f t="shared" si="25"/>
        <v>2016 WM+ HNI R3A RC</v>
      </c>
    </row>
    <row r="774" spans="1:38" x14ac:dyDescent="0.25">
      <c r="A774">
        <v>16989</v>
      </c>
      <c r="B774" s="2">
        <v>9106032550</v>
      </c>
      <c r="C774" s="3">
        <v>45936</v>
      </c>
      <c r="D774" s="3">
        <v>45936</v>
      </c>
      <c r="E774" s="4">
        <v>45936.7578770486</v>
      </c>
      <c r="F774" s="2" t="s">
        <v>5509</v>
      </c>
      <c r="G774" s="3"/>
      <c r="H774" t="s">
        <v>3031</v>
      </c>
      <c r="I774" s="2" t="s">
        <v>3032</v>
      </c>
      <c r="J774" t="s">
        <v>3033</v>
      </c>
      <c r="K774" t="s">
        <v>3034</v>
      </c>
      <c r="L774" s="2" t="s">
        <v>4808</v>
      </c>
      <c r="M774" t="s">
        <v>4809</v>
      </c>
      <c r="N774" t="s">
        <v>4810</v>
      </c>
      <c r="O774">
        <v>10</v>
      </c>
      <c r="P774" s="2" t="s">
        <v>3080</v>
      </c>
      <c r="Q774" t="s">
        <v>3081</v>
      </c>
      <c r="R774" s="2" t="s">
        <v>3082</v>
      </c>
      <c r="S774" s="2" t="s">
        <v>3038</v>
      </c>
      <c r="T774">
        <v>70950</v>
      </c>
      <c r="U774">
        <v>3</v>
      </c>
      <c r="V774">
        <v>0</v>
      </c>
      <c r="W774" t="s">
        <v>4809</v>
      </c>
      <c r="X774" t="s">
        <v>4811</v>
      </c>
      <c r="Y774" s="3">
        <v>45936.7578762384</v>
      </c>
      <c r="AA774" t="s">
        <v>3039</v>
      </c>
      <c r="AB774" s="21">
        <v>9106032550</v>
      </c>
      <c r="AC774" s="19" t="str">
        <f>VLOOKUP($B774,Data!$A:$AK,34,0)</f>
        <v>9106032550-00008110</v>
      </c>
      <c r="AD774" s="19">
        <v>8110</v>
      </c>
      <c r="AE774" s="19" t="str">
        <f t="shared" si="24"/>
        <v>00008110</v>
      </c>
      <c r="AF774" s="19" t="str">
        <f>VLOOKUP(AC774,Data!$B:$AK,4,0)</f>
        <v>06/10/2025</v>
      </c>
      <c r="AG774" s="19" t="str">
        <f>VLOOKUP(AC774,Data!B:N,13,0)</f>
        <v>0104918404-064</v>
      </c>
      <c r="AH774" s="19" t="str">
        <f>IF(AG774="0104918404","WIN"&amp;L774,VLOOKUP(AG774,'mã win'!E:J,6,0))</f>
        <v>WIN-064</v>
      </c>
      <c r="AI774" s="19" t="str">
        <f>VLOOKUP(AG774,'mã win'!E:F,2,0)</f>
        <v>B</v>
      </c>
      <c r="AJ774" s="19" t="str">
        <f>VLOOKUP(Q774,'mã sp'!A:B,2,0)</f>
        <v>CN300</v>
      </c>
      <c r="AK774" t="str">
        <f>VLOOKUP(AC774,Data!B:G,6,0)</f>
        <v>K25TTM</v>
      </c>
      <c r="AL774" t="str">
        <f t="shared" si="25"/>
        <v>4956 WM+ NDH 111 Hàng Thao</v>
      </c>
    </row>
    <row r="775" spans="1:38" x14ac:dyDescent="0.25">
      <c r="A775">
        <v>16990</v>
      </c>
      <c r="B775" s="2">
        <v>9106032581</v>
      </c>
      <c r="C775" s="3">
        <v>45936</v>
      </c>
      <c r="D775" s="3">
        <v>45944</v>
      </c>
      <c r="E775" s="4">
        <v>45936.758602349502</v>
      </c>
      <c r="F775" s="2" t="s">
        <v>5510</v>
      </c>
      <c r="G775" s="3"/>
      <c r="H775" t="s">
        <v>3031</v>
      </c>
      <c r="I775" s="2" t="s">
        <v>3032</v>
      </c>
      <c r="J775" t="s">
        <v>3033</v>
      </c>
      <c r="K775" t="s">
        <v>3034</v>
      </c>
      <c r="L775" s="2" t="s">
        <v>3627</v>
      </c>
      <c r="M775" t="s">
        <v>3628</v>
      </c>
      <c r="N775" t="s">
        <v>3629</v>
      </c>
      <c r="O775">
        <v>10</v>
      </c>
      <c r="P775" s="2" t="s">
        <v>3035</v>
      </c>
      <c r="Q775" t="s">
        <v>4834</v>
      </c>
      <c r="R775" s="2" t="s">
        <v>3037</v>
      </c>
      <c r="S775" s="2" t="s">
        <v>3038</v>
      </c>
      <c r="T775">
        <v>111058</v>
      </c>
      <c r="U775">
        <v>1</v>
      </c>
      <c r="V775">
        <v>0</v>
      </c>
      <c r="W775" t="s">
        <v>3628</v>
      </c>
      <c r="X775" t="s">
        <v>3046</v>
      </c>
      <c r="Y775" s="3">
        <v>45936.758601770802</v>
      </c>
      <c r="AA775" t="s">
        <v>3039</v>
      </c>
      <c r="AB775" s="21">
        <v>9106032581</v>
      </c>
      <c r="AC775" s="19" t="str">
        <f>VLOOKUP($B775,Data!$A:$AK,34,0)</f>
        <v>9106032581-00080250</v>
      </c>
      <c r="AD775" s="19">
        <v>80250</v>
      </c>
      <c r="AE775" s="19" t="str">
        <f t="shared" si="24"/>
        <v>00080250</v>
      </c>
      <c r="AF775" s="19" t="str">
        <f>VLOOKUP(AC775,Data!$B:$AK,4,0)</f>
        <v>06/10/2025</v>
      </c>
      <c r="AG775" s="19" t="str">
        <f>VLOOKUP(AC775,Data!B:N,13,0)</f>
        <v>0104918404-009</v>
      </c>
      <c r="AH775" s="19" t="str">
        <f>IF(AG775="0104918404","WIN"&amp;L775,VLOOKUP(AG775,'mã win'!E:J,6,0))</f>
        <v>WIN-DNG-01-009</v>
      </c>
      <c r="AI775" s="19" t="str">
        <f>VLOOKUP(AG775,'mã win'!E:F,2,0)</f>
        <v>N</v>
      </c>
      <c r="AJ775" s="19" t="str">
        <f>VLOOKUP(Q775,'mã sp'!A:B,2,0)</f>
        <v>GM500</v>
      </c>
      <c r="AK775" t="str">
        <f>VLOOKUP(AC775,Data!B:G,6,0)</f>
        <v>K25TTM</v>
      </c>
      <c r="AL775" t="str">
        <f t="shared" si="25"/>
        <v>4325 WM+ DNG 63 Núi Thành</v>
      </c>
    </row>
    <row r="776" spans="1:38" x14ac:dyDescent="0.25">
      <c r="A776">
        <v>16991</v>
      </c>
      <c r="B776" s="2">
        <v>9106032581</v>
      </c>
      <c r="C776" s="3">
        <v>45936</v>
      </c>
      <c r="D776" s="3">
        <v>45944</v>
      </c>
      <c r="E776" s="4">
        <v>45936.758602349502</v>
      </c>
      <c r="F776" s="2" t="s">
        <v>5510</v>
      </c>
      <c r="G776" s="3"/>
      <c r="H776" t="s">
        <v>3031</v>
      </c>
      <c r="I776" s="2" t="s">
        <v>3032</v>
      </c>
      <c r="J776" t="s">
        <v>3033</v>
      </c>
      <c r="K776" t="s">
        <v>3034</v>
      </c>
      <c r="L776" s="2" t="s">
        <v>3627</v>
      </c>
      <c r="M776" t="s">
        <v>3628</v>
      </c>
      <c r="N776" t="s">
        <v>3629</v>
      </c>
      <c r="O776">
        <v>20</v>
      </c>
      <c r="P776" s="2" t="s">
        <v>3047</v>
      </c>
      <c r="Q776" t="s">
        <v>3048</v>
      </c>
      <c r="R776" s="2" t="s">
        <v>3049</v>
      </c>
      <c r="S776" s="2" t="s">
        <v>3038</v>
      </c>
      <c r="T776">
        <v>60885</v>
      </c>
      <c r="U776">
        <v>4</v>
      </c>
      <c r="V776">
        <v>0</v>
      </c>
      <c r="W776" t="s">
        <v>3628</v>
      </c>
      <c r="X776" t="s">
        <v>3046</v>
      </c>
      <c r="Y776" s="3">
        <v>45936.758601770802</v>
      </c>
      <c r="AA776" t="s">
        <v>3039</v>
      </c>
      <c r="AB776" s="21">
        <v>9106032581</v>
      </c>
      <c r="AC776" s="19" t="str">
        <f>VLOOKUP($B776,Data!$A:$AK,34,0)</f>
        <v>9106032581-00080250</v>
      </c>
      <c r="AD776" s="19">
        <v>80250</v>
      </c>
      <c r="AE776" s="19" t="str">
        <f t="shared" si="24"/>
        <v>00080250</v>
      </c>
      <c r="AF776" s="19" t="str">
        <f>VLOOKUP(AC776,Data!$B:$AK,4,0)</f>
        <v>06/10/2025</v>
      </c>
      <c r="AG776" s="19" t="str">
        <f>VLOOKUP(AC776,Data!B:N,13,0)</f>
        <v>0104918404-009</v>
      </c>
      <c r="AH776" s="19" t="str">
        <f>IF(AG776="0104918404","WIN"&amp;L776,VLOOKUP(AG776,'mã win'!E:J,6,0))</f>
        <v>WIN-DNG-01-009</v>
      </c>
      <c r="AI776" s="19" t="str">
        <f>VLOOKUP(AG776,'mã win'!E:F,2,0)</f>
        <v>N</v>
      </c>
      <c r="AJ776" s="19" t="str">
        <f>VLOOKUP(Q776,'mã sp'!A:B,2,0)</f>
        <v>CC300</v>
      </c>
      <c r="AK776" t="str">
        <f>VLOOKUP(AC776,Data!B:G,6,0)</f>
        <v>K25TTM</v>
      </c>
      <c r="AL776" t="str">
        <f t="shared" si="25"/>
        <v>4325 WM+ DNG 63 Núi Thành</v>
      </c>
    </row>
    <row r="777" spans="1:38" x14ac:dyDescent="0.25">
      <c r="A777">
        <v>16992</v>
      </c>
      <c r="B777" s="2">
        <v>9106032576</v>
      </c>
      <c r="C777" s="3">
        <v>45936</v>
      </c>
      <c r="D777" s="3">
        <v>45936</v>
      </c>
      <c r="E777" s="4">
        <v>45936.760330821802</v>
      </c>
      <c r="F777" s="2" t="s">
        <v>5511</v>
      </c>
      <c r="G777" s="3"/>
      <c r="H777" t="s">
        <v>3031</v>
      </c>
      <c r="I777" s="2" t="s">
        <v>3032</v>
      </c>
      <c r="J777" t="s">
        <v>3033</v>
      </c>
      <c r="K777" t="s">
        <v>3034</v>
      </c>
      <c r="L777" s="2" t="s">
        <v>4261</v>
      </c>
      <c r="M777" t="s">
        <v>4262</v>
      </c>
      <c r="N777" t="s">
        <v>4263</v>
      </c>
      <c r="O777">
        <v>10</v>
      </c>
      <c r="P777" s="2" t="s">
        <v>3069</v>
      </c>
      <c r="Q777" t="s">
        <v>3070</v>
      </c>
      <c r="R777" s="2" t="s">
        <v>3071</v>
      </c>
      <c r="S777" s="2" t="s">
        <v>3038</v>
      </c>
      <c r="T777">
        <v>50400</v>
      </c>
      <c r="U777">
        <v>2</v>
      </c>
      <c r="V777">
        <v>0</v>
      </c>
      <c r="W777" t="s">
        <v>4262</v>
      </c>
      <c r="Y777" s="3">
        <v>45936.760330173602</v>
      </c>
      <c r="AA777" t="s">
        <v>3039</v>
      </c>
      <c r="AB777" s="21">
        <v>9106032576</v>
      </c>
      <c r="AC777" s="19" t="str">
        <f>VLOOKUP($B777,Data!$A:$AK,34,0)</f>
        <v>9106032576-00033310</v>
      </c>
      <c r="AD777" s="19">
        <v>33310</v>
      </c>
      <c r="AE777" s="19" t="str">
        <f t="shared" si="24"/>
        <v>00033310</v>
      </c>
      <c r="AF777" s="19" t="str">
        <f>VLOOKUP(AC777,Data!$B:$AK,4,0)</f>
        <v>06/10/2025</v>
      </c>
      <c r="AG777" s="19" t="str">
        <f>VLOOKUP(AC777,Data!B:N,13,0)</f>
        <v>0104918404-020</v>
      </c>
      <c r="AH777" s="19" t="str">
        <f>IF(AG777="0104918404","WIN"&amp;L777,VLOOKUP(AG777,'mã win'!E:J,6,0))</f>
        <v>WIN-020</v>
      </c>
      <c r="AI777" s="19" t="str">
        <f>VLOOKUP(AG777,'mã win'!E:F,2,0)</f>
        <v>B</v>
      </c>
      <c r="AJ777" s="19" t="str">
        <f>VLOOKUP(Q777,'mã sp'!A:B,2,0)</f>
        <v>GSG250</v>
      </c>
      <c r="AK777" t="str">
        <f>VLOOKUP(AC777,Data!B:G,6,0)</f>
        <v>K25TTM</v>
      </c>
      <c r="AL777" t="str">
        <f t="shared" si="25"/>
        <v>6737 WM+ THA Yên Doãn, Đông Sơn</v>
      </c>
    </row>
    <row r="778" spans="1:38" x14ac:dyDescent="0.25">
      <c r="A778">
        <v>16993</v>
      </c>
      <c r="B778" s="2">
        <v>9106032683</v>
      </c>
      <c r="C778" s="3">
        <v>45936</v>
      </c>
      <c r="D778" s="3">
        <v>45936</v>
      </c>
      <c r="E778" s="4">
        <v>45936.761897997698</v>
      </c>
      <c r="F778" s="2" t="s">
        <v>5512</v>
      </c>
      <c r="G778" s="3"/>
      <c r="H778" t="s">
        <v>3031</v>
      </c>
      <c r="I778" s="2" t="s">
        <v>3032</v>
      </c>
      <c r="J778" t="s">
        <v>3033</v>
      </c>
      <c r="K778" t="s">
        <v>3034</v>
      </c>
      <c r="L778" s="2" t="s">
        <v>3520</v>
      </c>
      <c r="M778" t="s">
        <v>3521</v>
      </c>
      <c r="N778" t="s">
        <v>3522</v>
      </c>
      <c r="O778">
        <v>10</v>
      </c>
      <c r="P778" s="2" t="s">
        <v>3043</v>
      </c>
      <c r="Q778" t="s">
        <v>3044</v>
      </c>
      <c r="R778" s="2" t="s">
        <v>3045</v>
      </c>
      <c r="S778" s="2" t="s">
        <v>3038</v>
      </c>
      <c r="T778">
        <v>41150</v>
      </c>
      <c r="U778">
        <v>3</v>
      </c>
      <c r="V778">
        <v>0</v>
      </c>
      <c r="W778" t="s">
        <v>3521</v>
      </c>
      <c r="X778" t="s">
        <v>3046</v>
      </c>
      <c r="Y778" s="3">
        <v>45936.761897187498</v>
      </c>
      <c r="AA778" t="s">
        <v>3039</v>
      </c>
      <c r="AB778" s="21">
        <v>9106032683</v>
      </c>
      <c r="AC778" s="19" t="str">
        <f>VLOOKUP($B778,Data!$A:$AK,34,0)</f>
        <v>9106032683-00035168</v>
      </c>
      <c r="AD778" s="19">
        <v>35168</v>
      </c>
      <c r="AE778" s="19" t="str">
        <f t="shared" si="24"/>
        <v>00035168</v>
      </c>
      <c r="AF778" s="19" t="str">
        <f>VLOOKUP(AC778,Data!$B:$AK,4,0)</f>
        <v>06/10/2025</v>
      </c>
      <c r="AG778" s="19" t="str">
        <f>VLOOKUP(AC778,Data!B:N,13,0)</f>
        <v>0104918404-025</v>
      </c>
      <c r="AH778" s="19" t="str">
        <f>IF(AG778="0104918404","WIN"&amp;L778,VLOOKUP(AG778,'mã win'!E:J,6,0))</f>
        <v>WIN-025</v>
      </c>
      <c r="AI778" s="19" t="str">
        <f>VLOOKUP(AG778,'mã win'!E:F,2,0)</f>
        <v>B</v>
      </c>
      <c r="AJ778" s="19" t="str">
        <f>VLOOKUP(Q778,'mã sp'!A:B,2,0)</f>
        <v>GTLX250G</v>
      </c>
      <c r="AK778" t="str">
        <f>VLOOKUP(AC778,Data!B:G,6,0)</f>
        <v>K25TTM</v>
      </c>
      <c r="AL778" t="str">
        <f t="shared" si="25"/>
        <v>2914 WM+ HPG 73 Cát Dài</v>
      </c>
    </row>
    <row r="779" spans="1:38" x14ac:dyDescent="0.25">
      <c r="A779">
        <v>16994</v>
      </c>
      <c r="B779" s="2">
        <v>9106032750</v>
      </c>
      <c r="C779" s="3">
        <v>45936</v>
      </c>
      <c r="D779" s="3">
        <v>45936</v>
      </c>
      <c r="E779" s="4">
        <v>45936.764526655097</v>
      </c>
      <c r="F779" s="2" t="s">
        <v>5513</v>
      </c>
      <c r="G779" s="3"/>
      <c r="H779" t="s">
        <v>3031</v>
      </c>
      <c r="I779" s="2" t="s">
        <v>3032</v>
      </c>
      <c r="J779" t="s">
        <v>3033</v>
      </c>
      <c r="K779" t="s">
        <v>3034</v>
      </c>
      <c r="L779" s="2" t="s">
        <v>4812</v>
      </c>
      <c r="M779" t="s">
        <v>4813</v>
      </c>
      <c r="N779" t="s">
        <v>4814</v>
      </c>
      <c r="O779">
        <v>10</v>
      </c>
      <c r="P779" s="2" t="s">
        <v>3047</v>
      </c>
      <c r="Q779" t="s">
        <v>3048</v>
      </c>
      <c r="R779" s="2" t="s">
        <v>3049</v>
      </c>
      <c r="S779" s="2" t="s">
        <v>3038</v>
      </c>
      <c r="T779">
        <v>60885</v>
      </c>
      <c r="U779">
        <v>2</v>
      </c>
      <c r="V779">
        <v>0</v>
      </c>
      <c r="W779" t="s">
        <v>4813</v>
      </c>
      <c r="X779" t="s">
        <v>4815</v>
      </c>
      <c r="Y779" s="3">
        <v>45936.764525844897</v>
      </c>
      <c r="AA779" t="s">
        <v>3039</v>
      </c>
      <c r="AB779" s="21">
        <v>9106032750</v>
      </c>
      <c r="AC779" s="19" t="str">
        <f>VLOOKUP($B779,Data!$A:$AK,34,0)</f>
        <v>9106032750-00080260</v>
      </c>
      <c r="AD779" s="19">
        <v>80260</v>
      </c>
      <c r="AE779" s="19" t="str">
        <f t="shared" si="24"/>
        <v>00080260</v>
      </c>
      <c r="AF779" s="19" t="str">
        <f>VLOOKUP(AC779,Data!$B:$AK,4,0)</f>
        <v>06/10/2025</v>
      </c>
      <c r="AG779" s="19" t="str">
        <f>VLOOKUP(AC779,Data!B:N,13,0)</f>
        <v>0104918404-009</v>
      </c>
      <c r="AH779" s="19" t="str">
        <f>IF(AG779="0104918404","WIN"&amp;L779,VLOOKUP(AG779,'mã win'!E:J,6,0))</f>
        <v>WIN-DNG-01-009</v>
      </c>
      <c r="AI779" s="19" t="str">
        <f>VLOOKUP(AG779,'mã win'!E:F,2,0)</f>
        <v>N</v>
      </c>
      <c r="AJ779" s="19" t="str">
        <f>VLOOKUP(Q779,'mã sp'!A:B,2,0)</f>
        <v>CC300</v>
      </c>
      <c r="AK779" t="str">
        <f>VLOOKUP(AC779,Data!B:G,6,0)</f>
        <v>K25TTM</v>
      </c>
      <c r="AL779" t="str">
        <f t="shared" si="25"/>
        <v>5261 WM+ DNG 02 Tôn Thất Đạm</v>
      </c>
    </row>
    <row r="780" spans="1:38" x14ac:dyDescent="0.25">
      <c r="A780">
        <v>16995</v>
      </c>
      <c r="B780" s="2">
        <v>9106032705</v>
      </c>
      <c r="C780" s="3">
        <v>45936</v>
      </c>
      <c r="D780" s="3">
        <v>45936</v>
      </c>
      <c r="E780" s="4">
        <v>45936.764670682896</v>
      </c>
      <c r="F780" s="2" t="s">
        <v>5514</v>
      </c>
      <c r="G780" s="3"/>
      <c r="H780" t="s">
        <v>3031</v>
      </c>
      <c r="I780" s="2" t="s">
        <v>3032</v>
      </c>
      <c r="J780" t="s">
        <v>3033</v>
      </c>
      <c r="K780" t="s">
        <v>3034</v>
      </c>
      <c r="L780" s="2" t="s">
        <v>3347</v>
      </c>
      <c r="M780" t="s">
        <v>3348</v>
      </c>
      <c r="N780" t="s">
        <v>3349</v>
      </c>
      <c r="O780">
        <v>10</v>
      </c>
      <c r="P780" s="2" t="s">
        <v>3072</v>
      </c>
      <c r="Q780" t="s">
        <v>3073</v>
      </c>
      <c r="R780" s="2" t="s">
        <v>3074</v>
      </c>
      <c r="S780" s="2" t="s">
        <v>3038</v>
      </c>
      <c r="T780">
        <v>49500</v>
      </c>
      <c r="U780">
        <v>1</v>
      </c>
      <c r="V780">
        <v>0</v>
      </c>
      <c r="W780" t="s">
        <v>3348</v>
      </c>
      <c r="X780" t="s">
        <v>3046</v>
      </c>
      <c r="Y780" s="3">
        <v>45936.764670023098</v>
      </c>
      <c r="Z780" t="s">
        <v>5515</v>
      </c>
      <c r="AA780" t="s">
        <v>3039</v>
      </c>
      <c r="AB780" s="21">
        <v>9106032705</v>
      </c>
      <c r="AC780" s="19" t="str">
        <f>VLOOKUP($B780,Data!$A:$AK,34,0)</f>
        <v>9106032705-00002702</v>
      </c>
      <c r="AD780" s="19">
        <v>2702</v>
      </c>
      <c r="AE780" s="19" t="str">
        <f t="shared" si="24"/>
        <v>00002702</v>
      </c>
      <c r="AF780" s="19" t="str">
        <f>VLOOKUP(AC780,Data!$B:$AK,4,0)</f>
        <v>06/10/2025</v>
      </c>
      <c r="AG780" s="19" t="str">
        <f>VLOOKUP(AC780,Data!B:N,13,0)</f>
        <v>0104918404-019</v>
      </c>
      <c r="AH780" s="19" t="str">
        <f>IF(AG780="0104918404","WIN"&amp;L780,VLOOKUP(AG780,'mã win'!E:J,6,0))</f>
        <v>WIN-019</v>
      </c>
      <c r="AI780" s="19" t="str">
        <f>VLOOKUP(AG780,'mã win'!E:F,2,0)</f>
        <v>N</v>
      </c>
      <c r="AJ780" s="19" t="str">
        <f>VLOOKUP(Q780,'mã sp'!A:B,2,0)</f>
        <v>GL250</v>
      </c>
      <c r="AK780" t="str">
        <f>VLOOKUP(AC780,Data!B:G,6,0)</f>
        <v>K25TTM</v>
      </c>
      <c r="AL780" t="str">
        <f t="shared" si="25"/>
        <v>4787 WM+ VLG 01 Mậu Thân</v>
      </c>
    </row>
    <row r="781" spans="1:38" x14ac:dyDescent="0.25">
      <c r="A781">
        <v>16996</v>
      </c>
      <c r="B781" s="2">
        <v>9106032705</v>
      </c>
      <c r="C781" s="3">
        <v>45936</v>
      </c>
      <c r="D781" s="3">
        <v>45936</v>
      </c>
      <c r="E781" s="4">
        <v>45936.764670682896</v>
      </c>
      <c r="F781" s="2" t="s">
        <v>5514</v>
      </c>
      <c r="G781" s="3"/>
      <c r="H781" t="s">
        <v>3031</v>
      </c>
      <c r="I781" s="2" t="s">
        <v>3032</v>
      </c>
      <c r="J781" t="s">
        <v>3033</v>
      </c>
      <c r="K781" t="s">
        <v>3034</v>
      </c>
      <c r="L781" s="2" t="s">
        <v>3347</v>
      </c>
      <c r="M781" t="s">
        <v>3348</v>
      </c>
      <c r="N781" t="s">
        <v>3349</v>
      </c>
      <c r="O781">
        <v>20</v>
      </c>
      <c r="P781" s="2" t="s">
        <v>3083</v>
      </c>
      <c r="Q781" t="s">
        <v>3084</v>
      </c>
      <c r="R781" s="2" t="s">
        <v>3085</v>
      </c>
      <c r="S781" s="2" t="s">
        <v>3038</v>
      </c>
      <c r="T781">
        <v>111606</v>
      </c>
      <c r="U781">
        <v>2</v>
      </c>
      <c r="V781">
        <v>0</v>
      </c>
      <c r="W781" t="s">
        <v>3348</v>
      </c>
      <c r="X781" t="s">
        <v>3046</v>
      </c>
      <c r="Y781" s="3">
        <v>45936.764670023098</v>
      </c>
      <c r="Z781" t="s">
        <v>5515</v>
      </c>
      <c r="AA781" t="s">
        <v>3039</v>
      </c>
      <c r="AB781" s="21">
        <v>9106032705</v>
      </c>
      <c r="AC781" s="19" t="str">
        <f>VLOOKUP($B781,Data!$A:$AK,34,0)</f>
        <v>9106032705-00002702</v>
      </c>
      <c r="AD781" s="19">
        <v>2702</v>
      </c>
      <c r="AE781" s="19" t="str">
        <f t="shared" si="24"/>
        <v>00002702</v>
      </c>
      <c r="AF781" s="19" t="str">
        <f>VLOOKUP(AC781,Data!$B:$AK,4,0)</f>
        <v>06/10/2025</v>
      </c>
      <c r="AG781" s="19" t="str">
        <f>VLOOKUP(AC781,Data!B:N,13,0)</f>
        <v>0104918404-019</v>
      </c>
      <c r="AH781" s="19" t="str">
        <f>IF(AG781="0104918404","WIN"&amp;L781,VLOOKUP(AG781,'mã win'!E:J,6,0))</f>
        <v>WIN-019</v>
      </c>
      <c r="AI781" s="19" t="str">
        <f>VLOOKUP(AG781,'mã win'!E:F,2,0)</f>
        <v>N</v>
      </c>
      <c r="AJ781" s="19" t="str">
        <f>VLOOKUP(Q781,'mã sp'!A:B,2,0)</f>
        <v>GXD500</v>
      </c>
      <c r="AK781" t="str">
        <f>VLOOKUP(AC781,Data!B:G,6,0)</f>
        <v>K25TTM</v>
      </c>
      <c r="AL781" t="str">
        <f t="shared" si="25"/>
        <v>4787 WM+ VLG 01 Mậu Thân</v>
      </c>
    </row>
    <row r="782" spans="1:38" x14ac:dyDescent="0.25">
      <c r="A782">
        <v>16997</v>
      </c>
      <c r="B782" s="2">
        <v>9106032705</v>
      </c>
      <c r="C782" s="3">
        <v>45936</v>
      </c>
      <c r="D782" s="3">
        <v>45936</v>
      </c>
      <c r="E782" s="4">
        <v>45936.764670682896</v>
      </c>
      <c r="F782" s="2" t="s">
        <v>5514</v>
      </c>
      <c r="G782" s="3"/>
      <c r="H782" t="s">
        <v>3031</v>
      </c>
      <c r="I782" s="2" t="s">
        <v>3032</v>
      </c>
      <c r="J782" t="s">
        <v>3033</v>
      </c>
      <c r="K782" t="s">
        <v>3034</v>
      </c>
      <c r="L782" s="2" t="s">
        <v>3347</v>
      </c>
      <c r="M782" t="s">
        <v>3348</v>
      </c>
      <c r="N782" t="s">
        <v>3349</v>
      </c>
      <c r="O782">
        <v>30</v>
      </c>
      <c r="P782" s="2" t="s">
        <v>3054</v>
      </c>
      <c r="Q782" t="s">
        <v>3055</v>
      </c>
      <c r="R782" s="2" t="s">
        <v>3056</v>
      </c>
      <c r="S782" s="2" t="s">
        <v>3038</v>
      </c>
      <c r="T782">
        <v>46000</v>
      </c>
      <c r="U782">
        <v>2</v>
      </c>
      <c r="V782">
        <v>0</v>
      </c>
      <c r="W782" t="s">
        <v>3348</v>
      </c>
      <c r="X782" t="s">
        <v>3046</v>
      </c>
      <c r="Y782" s="3">
        <v>45936.764670023098</v>
      </c>
      <c r="Z782" t="s">
        <v>5515</v>
      </c>
      <c r="AA782" t="s">
        <v>3039</v>
      </c>
      <c r="AB782" s="21">
        <v>9106032705</v>
      </c>
      <c r="AC782" s="19" t="str">
        <f>VLOOKUP($B782,Data!$A:$AK,34,0)</f>
        <v>9106032705-00002702</v>
      </c>
      <c r="AD782" s="19">
        <v>2702</v>
      </c>
      <c r="AE782" s="19" t="str">
        <f t="shared" si="24"/>
        <v>00002702</v>
      </c>
      <c r="AF782" s="19" t="str">
        <f>VLOOKUP(AC782,Data!$B:$AK,4,0)</f>
        <v>06/10/2025</v>
      </c>
      <c r="AG782" s="19" t="str">
        <f>VLOOKUP(AC782,Data!B:N,13,0)</f>
        <v>0104918404-019</v>
      </c>
      <c r="AH782" s="19" t="str">
        <f>IF(AG782="0104918404","WIN"&amp;L782,VLOOKUP(AG782,'mã win'!E:J,6,0))</f>
        <v>WIN-019</v>
      </c>
      <c r="AI782" s="19" t="str">
        <f>VLOOKUP(AG782,'mã win'!E:F,2,0)</f>
        <v>N</v>
      </c>
      <c r="AJ782" s="19" t="str">
        <f>VLOOKUP(Q782,'mã sp'!A:B,2,0)</f>
        <v>MNH250</v>
      </c>
      <c r="AK782" t="str">
        <f>VLOOKUP(AC782,Data!B:G,6,0)</f>
        <v>K25TTM</v>
      </c>
      <c r="AL782" t="str">
        <f t="shared" si="25"/>
        <v>4787 WM+ VLG 01 Mậu Thân</v>
      </c>
    </row>
    <row r="783" spans="1:38" x14ac:dyDescent="0.25">
      <c r="A783">
        <v>16998</v>
      </c>
      <c r="B783" s="2">
        <v>9106032736</v>
      </c>
      <c r="C783" s="3">
        <v>45936</v>
      </c>
      <c r="D783" s="3">
        <v>45936</v>
      </c>
      <c r="E783" s="4">
        <v>45936.765119525502</v>
      </c>
      <c r="F783" s="2" t="s">
        <v>5516</v>
      </c>
      <c r="G783" s="3"/>
      <c r="H783" t="s">
        <v>3031</v>
      </c>
      <c r="I783" s="2" t="s">
        <v>3032</v>
      </c>
      <c r="J783" t="s">
        <v>3033</v>
      </c>
      <c r="K783" t="s">
        <v>3034</v>
      </c>
      <c r="L783" s="2" t="s">
        <v>3558</v>
      </c>
      <c r="M783" t="s">
        <v>3559</v>
      </c>
      <c r="N783" t="s">
        <v>3560</v>
      </c>
      <c r="O783">
        <v>10</v>
      </c>
      <c r="P783" s="2" t="s">
        <v>3072</v>
      </c>
      <c r="Q783" t="s">
        <v>3073</v>
      </c>
      <c r="R783" s="2" t="s">
        <v>3074</v>
      </c>
      <c r="S783" s="2" t="s">
        <v>3038</v>
      </c>
      <c r="T783">
        <v>49500</v>
      </c>
      <c r="U783">
        <v>2</v>
      </c>
      <c r="V783">
        <v>0</v>
      </c>
      <c r="W783" t="s">
        <v>3559</v>
      </c>
      <c r="Y783" s="3">
        <v>45936.765118715302</v>
      </c>
      <c r="Z783" t="s">
        <v>5517</v>
      </c>
      <c r="AA783" t="s">
        <v>3039</v>
      </c>
      <c r="AB783" s="21">
        <v>9106032736</v>
      </c>
      <c r="AC783" s="19" t="str">
        <f>VLOOKUP($B783,Data!$A:$AK,34,0)</f>
        <v>9106032736-00478404</v>
      </c>
      <c r="AD783" s="19">
        <v>478404</v>
      </c>
      <c r="AE783" s="19" t="str">
        <f t="shared" si="24"/>
        <v>00478404</v>
      </c>
      <c r="AF783" s="19" t="str">
        <f>VLOOKUP(AC783,Data!$B:$AK,4,0)</f>
        <v>06/10/2025</v>
      </c>
      <c r="AG783" s="19" t="str">
        <f>VLOOKUP(AC783,Data!B:N,13,0)</f>
        <v>0104918404-002</v>
      </c>
      <c r="AH783" s="19" t="str">
        <f>IF(AG783="0104918404","WIN"&amp;L783,VLOOKUP(AG783,'mã win'!E:J,6,0))</f>
        <v>WIN-HNI-00-002</v>
      </c>
      <c r="AI783" s="19" t="str">
        <f>VLOOKUP(AG783,'mã win'!E:F,2,0)</f>
        <v>B</v>
      </c>
      <c r="AJ783" s="19" t="str">
        <f>VLOOKUP(Q783,'mã sp'!A:B,2,0)</f>
        <v>GL250</v>
      </c>
      <c r="AK783" t="str">
        <f>VLOOKUP(AC783,Data!B:G,6,0)</f>
        <v>K25TTM</v>
      </c>
      <c r="AL783" t="str">
        <f t="shared" si="25"/>
        <v>2AUC WM+ HNI Cẩm Lĩnh, Đông Phượng</v>
      </c>
    </row>
    <row r="784" spans="1:38" x14ac:dyDescent="0.25">
      <c r="A784">
        <v>16999</v>
      </c>
      <c r="B784" s="2">
        <v>9106032715</v>
      </c>
      <c r="C784" s="3">
        <v>45936</v>
      </c>
      <c r="D784" s="3">
        <v>45936</v>
      </c>
      <c r="E784" s="4">
        <v>45936.765172569401</v>
      </c>
      <c r="F784" s="2" t="s">
        <v>5518</v>
      </c>
      <c r="G784" s="3"/>
      <c r="H784" t="s">
        <v>3031</v>
      </c>
      <c r="I784" s="2" t="s">
        <v>3032</v>
      </c>
      <c r="J784" t="s">
        <v>3033</v>
      </c>
      <c r="K784" t="s">
        <v>3034</v>
      </c>
      <c r="L784" s="2" t="s">
        <v>4261</v>
      </c>
      <c r="M784" t="s">
        <v>4262</v>
      </c>
      <c r="N784" t="s">
        <v>4263</v>
      </c>
      <c r="O784">
        <v>10</v>
      </c>
      <c r="P784" s="2" t="s">
        <v>3072</v>
      </c>
      <c r="Q784" t="s">
        <v>3073</v>
      </c>
      <c r="R784" s="2" t="s">
        <v>3074</v>
      </c>
      <c r="S784" s="2" t="s">
        <v>3038</v>
      </c>
      <c r="T784">
        <v>49500</v>
      </c>
      <c r="U784">
        <v>2</v>
      </c>
      <c r="V784">
        <v>0</v>
      </c>
      <c r="W784" t="s">
        <v>4262</v>
      </c>
      <c r="Y784" s="3">
        <v>45936.765174733802</v>
      </c>
      <c r="AA784" t="s">
        <v>3039</v>
      </c>
      <c r="AB784" s="21">
        <v>9106032715</v>
      </c>
      <c r="AC784" s="19" t="str">
        <f>VLOOKUP($B784,Data!$A:$AK,34,0)</f>
        <v>9106032715-00033313</v>
      </c>
      <c r="AD784" s="19">
        <v>33313</v>
      </c>
      <c r="AE784" s="19" t="str">
        <f t="shared" si="24"/>
        <v>00033313</v>
      </c>
      <c r="AF784" s="19" t="str">
        <f>VLOOKUP(AC784,Data!$B:$AK,4,0)</f>
        <v>06/10/2025</v>
      </c>
      <c r="AG784" s="19" t="str">
        <f>VLOOKUP(AC784,Data!B:N,13,0)</f>
        <v>0104918404-020</v>
      </c>
      <c r="AH784" s="19" t="str">
        <f>IF(AG784="0104918404","WIN"&amp;L784,VLOOKUP(AG784,'mã win'!E:J,6,0))</f>
        <v>WIN-020</v>
      </c>
      <c r="AI784" s="19" t="str">
        <f>VLOOKUP(AG784,'mã win'!E:F,2,0)</f>
        <v>B</v>
      </c>
      <c r="AJ784" s="19" t="str">
        <f>VLOOKUP(Q784,'mã sp'!A:B,2,0)</f>
        <v>GL250</v>
      </c>
      <c r="AK784" t="str">
        <f>VLOOKUP(AC784,Data!B:G,6,0)</f>
        <v>K25TTM</v>
      </c>
      <c r="AL784" t="str">
        <f t="shared" si="25"/>
        <v>6737 WM+ THA Yên Doãn, Đông Sơn</v>
      </c>
    </row>
    <row r="785" spans="1:38" x14ac:dyDescent="0.25">
      <c r="A785">
        <v>17000</v>
      </c>
      <c r="B785" s="2">
        <v>9106032715</v>
      </c>
      <c r="C785" s="3">
        <v>45936</v>
      </c>
      <c r="D785" s="3">
        <v>45936</v>
      </c>
      <c r="E785" s="4">
        <v>45936.765172569401</v>
      </c>
      <c r="F785" s="2" t="s">
        <v>5518</v>
      </c>
      <c r="G785" s="3"/>
      <c r="H785" t="s">
        <v>3031</v>
      </c>
      <c r="I785" s="2" t="s">
        <v>3032</v>
      </c>
      <c r="J785" t="s">
        <v>3033</v>
      </c>
      <c r="K785" t="s">
        <v>3034</v>
      </c>
      <c r="L785" s="2" t="s">
        <v>4261</v>
      </c>
      <c r="M785" t="s">
        <v>4262</v>
      </c>
      <c r="N785" t="s">
        <v>4263</v>
      </c>
      <c r="O785">
        <v>20</v>
      </c>
      <c r="P785" s="2" t="s">
        <v>3043</v>
      </c>
      <c r="Q785" t="s">
        <v>3044</v>
      </c>
      <c r="R785" s="2" t="s">
        <v>3045</v>
      </c>
      <c r="S785" s="2" t="s">
        <v>3038</v>
      </c>
      <c r="T785">
        <v>41150</v>
      </c>
      <c r="U785">
        <v>2</v>
      </c>
      <c r="V785">
        <v>0</v>
      </c>
      <c r="W785" t="s">
        <v>4262</v>
      </c>
      <c r="Y785" s="3">
        <v>45936.765174733802</v>
      </c>
      <c r="AA785" t="s">
        <v>3039</v>
      </c>
      <c r="AB785" s="21">
        <v>9106032715</v>
      </c>
      <c r="AC785" s="19" t="str">
        <f>VLOOKUP($B785,Data!$A:$AK,34,0)</f>
        <v>9106032715-00033313</v>
      </c>
      <c r="AD785" s="19">
        <v>33313</v>
      </c>
      <c r="AE785" s="19" t="str">
        <f t="shared" si="24"/>
        <v>00033313</v>
      </c>
      <c r="AF785" s="19" t="str">
        <f>VLOOKUP(AC785,Data!$B:$AK,4,0)</f>
        <v>06/10/2025</v>
      </c>
      <c r="AG785" s="19" t="str">
        <f>VLOOKUP(AC785,Data!B:N,13,0)</f>
        <v>0104918404-020</v>
      </c>
      <c r="AH785" s="19" t="str">
        <f>IF(AG785="0104918404","WIN"&amp;L785,VLOOKUP(AG785,'mã win'!E:J,6,0))</f>
        <v>WIN-020</v>
      </c>
      <c r="AI785" s="19" t="str">
        <f>VLOOKUP(AG785,'mã win'!E:F,2,0)</f>
        <v>B</v>
      </c>
      <c r="AJ785" s="19" t="str">
        <f>VLOOKUP(Q785,'mã sp'!A:B,2,0)</f>
        <v>GTLX250G</v>
      </c>
      <c r="AK785" t="str">
        <f>VLOOKUP(AC785,Data!B:G,6,0)</f>
        <v>K25TTM</v>
      </c>
      <c r="AL785" t="str">
        <f t="shared" si="25"/>
        <v>6737 WM+ THA Yên Doãn, Đông Sơn</v>
      </c>
    </row>
    <row r="786" spans="1:38" x14ac:dyDescent="0.25">
      <c r="A786">
        <v>17001</v>
      </c>
      <c r="B786" s="2">
        <v>9106032770</v>
      </c>
      <c r="C786" s="3">
        <v>45936</v>
      </c>
      <c r="D786" s="3">
        <v>45941</v>
      </c>
      <c r="E786" s="4">
        <v>45936.7654133912</v>
      </c>
      <c r="F786" s="2" t="s">
        <v>5519</v>
      </c>
      <c r="G786" s="3"/>
      <c r="H786" t="s">
        <v>3031</v>
      </c>
      <c r="I786" s="2" t="s">
        <v>3032</v>
      </c>
      <c r="J786" t="s">
        <v>3033</v>
      </c>
      <c r="K786" t="s">
        <v>3034</v>
      </c>
      <c r="L786" s="2" t="s">
        <v>3287</v>
      </c>
      <c r="M786" t="s">
        <v>3288</v>
      </c>
      <c r="N786" t="s">
        <v>3289</v>
      </c>
      <c r="O786">
        <v>10</v>
      </c>
      <c r="P786" s="2" t="s">
        <v>3035</v>
      </c>
      <c r="Q786" t="s">
        <v>4834</v>
      </c>
      <c r="R786" s="2" t="s">
        <v>3037</v>
      </c>
      <c r="S786" s="2" t="s">
        <v>3038</v>
      </c>
      <c r="T786">
        <v>111058</v>
      </c>
      <c r="U786">
        <v>1</v>
      </c>
      <c r="V786">
        <v>0</v>
      </c>
      <c r="W786" t="s">
        <v>3288</v>
      </c>
      <c r="Y786" s="3">
        <v>45936.765412499997</v>
      </c>
      <c r="Z786" t="s">
        <v>5520</v>
      </c>
      <c r="AA786" t="s">
        <v>3039</v>
      </c>
      <c r="AB786" s="21">
        <v>9106032770</v>
      </c>
      <c r="AC786" s="19" t="str">
        <f>VLOOKUP($B786,Data!$A:$AK,34,0)</f>
        <v>9106032770-00008241</v>
      </c>
      <c r="AD786" s="19">
        <v>8241</v>
      </c>
      <c r="AE786" s="19" t="str">
        <f t="shared" si="24"/>
        <v>00008241</v>
      </c>
      <c r="AF786" s="19" t="str">
        <f>VLOOKUP(AC786,Data!$B:$AK,4,0)</f>
        <v>06/10/2025</v>
      </c>
      <c r="AG786" s="19" t="str">
        <f>VLOOKUP(AC786,Data!B:N,13,0)</f>
        <v>0104918404-022</v>
      </c>
      <c r="AH786" s="19" t="str">
        <f>IF(AG786="0104918404","WIN"&amp;L786,VLOOKUP(AG786,'mã win'!E:J,6,0))</f>
        <v>WIN-022</v>
      </c>
      <c r="AI786" s="19" t="str">
        <f>VLOOKUP(AG786,'mã win'!E:F,2,0)</f>
        <v>N</v>
      </c>
      <c r="AJ786" s="19" t="str">
        <f>VLOOKUP(Q786,'mã sp'!A:B,2,0)</f>
        <v>GM500</v>
      </c>
      <c r="AK786" t="str">
        <f>VLOOKUP(AC786,Data!B:G,6,0)</f>
        <v>K25TTM</v>
      </c>
      <c r="AL786" t="str">
        <f t="shared" si="25"/>
        <v>2AET WM+ GLI 176 Hùng Vương</v>
      </c>
    </row>
    <row r="787" spans="1:38" x14ac:dyDescent="0.25">
      <c r="A787">
        <v>17002</v>
      </c>
      <c r="B787" s="2">
        <v>9106032790</v>
      </c>
      <c r="C787" s="3">
        <v>45936</v>
      </c>
      <c r="D787" s="3">
        <v>45936</v>
      </c>
      <c r="E787" s="4">
        <v>45936.765527314798</v>
      </c>
      <c r="F787" s="2" t="s">
        <v>5521</v>
      </c>
      <c r="G787" s="3"/>
      <c r="H787" t="s">
        <v>3031</v>
      </c>
      <c r="I787" s="2" t="s">
        <v>3032</v>
      </c>
      <c r="J787" t="s">
        <v>3033</v>
      </c>
      <c r="K787" t="s">
        <v>3034</v>
      </c>
      <c r="L787" s="2" t="s">
        <v>3576</v>
      </c>
      <c r="M787" t="s">
        <v>3577</v>
      </c>
      <c r="N787" t="s">
        <v>3578</v>
      </c>
      <c r="O787">
        <v>10</v>
      </c>
      <c r="P787" s="2" t="s">
        <v>3083</v>
      </c>
      <c r="Q787" t="s">
        <v>3084</v>
      </c>
      <c r="R787" s="2" t="s">
        <v>3085</v>
      </c>
      <c r="S787" s="2" t="s">
        <v>3038</v>
      </c>
      <c r="T787">
        <v>111606</v>
      </c>
      <c r="U787">
        <v>1</v>
      </c>
      <c r="V787">
        <v>0</v>
      </c>
      <c r="W787" t="s">
        <v>3577</v>
      </c>
      <c r="X787" t="s">
        <v>3579</v>
      </c>
      <c r="Y787" s="3">
        <v>45936.765526851901</v>
      </c>
      <c r="AA787" t="s">
        <v>3039</v>
      </c>
      <c r="AB787" s="21">
        <v>9106032790</v>
      </c>
      <c r="AC787" s="19" t="str">
        <f>VLOOKUP($B787,Data!$A:$AK,34,0)</f>
        <v>9106032790-00080266</v>
      </c>
      <c r="AD787" s="19">
        <v>80266</v>
      </c>
      <c r="AE787" s="19" t="str">
        <f t="shared" si="24"/>
        <v>00080266</v>
      </c>
      <c r="AF787" s="19" t="str">
        <f>VLOOKUP(AC787,Data!$B:$AK,4,0)</f>
        <v>06/10/2025</v>
      </c>
      <c r="AG787" s="19" t="str">
        <f>VLOOKUP(AC787,Data!B:N,13,0)</f>
        <v>0104918404-009</v>
      </c>
      <c r="AH787" s="19" t="str">
        <f>IF(AG787="0104918404","WIN"&amp;L787,VLOOKUP(AG787,'mã win'!E:J,6,0))</f>
        <v>WIN-DNG-01-009</v>
      </c>
      <c r="AI787" s="19" t="str">
        <f>VLOOKUP(AG787,'mã win'!E:F,2,0)</f>
        <v>N</v>
      </c>
      <c r="AJ787" s="19" t="str">
        <f>VLOOKUP(Q787,'mã sp'!A:B,2,0)</f>
        <v>GXD500</v>
      </c>
      <c r="AK787" t="str">
        <f>VLOOKUP(AC787,Data!B:G,6,0)</f>
        <v>K25TTM</v>
      </c>
      <c r="AL787" t="str">
        <f t="shared" si="25"/>
        <v>2048 WM+ DNG 134 Ba Tháng Hai</v>
      </c>
    </row>
    <row r="788" spans="1:38" x14ac:dyDescent="0.25">
      <c r="A788">
        <v>17003</v>
      </c>
      <c r="B788" s="2">
        <v>9106032790</v>
      </c>
      <c r="C788" s="3">
        <v>45936</v>
      </c>
      <c r="D788" s="3">
        <v>45936</v>
      </c>
      <c r="E788" s="4">
        <v>45936.765527314798</v>
      </c>
      <c r="F788" s="2" t="s">
        <v>5521</v>
      </c>
      <c r="G788" s="3"/>
      <c r="H788" t="s">
        <v>3031</v>
      </c>
      <c r="I788" s="2" t="s">
        <v>3032</v>
      </c>
      <c r="J788" t="s">
        <v>3033</v>
      </c>
      <c r="K788" t="s">
        <v>3034</v>
      </c>
      <c r="L788" s="2" t="s">
        <v>3576</v>
      </c>
      <c r="M788" t="s">
        <v>3577</v>
      </c>
      <c r="N788" t="s">
        <v>3578</v>
      </c>
      <c r="O788">
        <v>20</v>
      </c>
      <c r="P788" s="2" t="s">
        <v>3080</v>
      </c>
      <c r="Q788" t="s">
        <v>3081</v>
      </c>
      <c r="R788" s="2" t="s">
        <v>3082</v>
      </c>
      <c r="S788" s="2" t="s">
        <v>3038</v>
      </c>
      <c r="T788">
        <v>70950</v>
      </c>
      <c r="U788">
        <v>1</v>
      </c>
      <c r="V788">
        <v>0</v>
      </c>
      <c r="W788" t="s">
        <v>3577</v>
      </c>
      <c r="X788" t="s">
        <v>3579</v>
      </c>
      <c r="Y788" s="3">
        <v>45936.765526851901</v>
      </c>
      <c r="AA788" t="s">
        <v>3039</v>
      </c>
      <c r="AB788" s="21">
        <v>9106032790</v>
      </c>
      <c r="AC788" s="19" t="str">
        <f>VLOOKUP($B788,Data!$A:$AK,34,0)</f>
        <v>9106032790-00080266</v>
      </c>
      <c r="AD788" s="19">
        <v>80266</v>
      </c>
      <c r="AE788" s="19" t="str">
        <f t="shared" si="24"/>
        <v>00080266</v>
      </c>
      <c r="AF788" s="19" t="str">
        <f>VLOOKUP(AC788,Data!$B:$AK,4,0)</f>
        <v>06/10/2025</v>
      </c>
      <c r="AG788" s="19" t="str">
        <f>VLOOKUP(AC788,Data!B:N,13,0)</f>
        <v>0104918404-009</v>
      </c>
      <c r="AH788" s="19" t="str">
        <f>IF(AG788="0104918404","WIN"&amp;L788,VLOOKUP(AG788,'mã win'!E:J,6,0))</f>
        <v>WIN-DNG-01-009</v>
      </c>
      <c r="AI788" s="19" t="str">
        <f>VLOOKUP(AG788,'mã win'!E:F,2,0)</f>
        <v>N</v>
      </c>
      <c r="AJ788" s="19" t="str">
        <f>VLOOKUP(Q788,'mã sp'!A:B,2,0)</f>
        <v>CN300</v>
      </c>
      <c r="AK788" t="str">
        <f>VLOOKUP(AC788,Data!B:G,6,0)</f>
        <v>K25TTM</v>
      </c>
      <c r="AL788" t="str">
        <f t="shared" si="25"/>
        <v>2048 WM+ DNG 134 Ba Tháng Hai</v>
      </c>
    </row>
    <row r="789" spans="1:38" x14ac:dyDescent="0.25">
      <c r="A789">
        <v>17004</v>
      </c>
      <c r="B789" s="2">
        <v>9106032790</v>
      </c>
      <c r="C789" s="3">
        <v>45936</v>
      </c>
      <c r="D789" s="3">
        <v>45936</v>
      </c>
      <c r="E789" s="4">
        <v>45936.765527314798</v>
      </c>
      <c r="F789" s="2" t="s">
        <v>5521</v>
      </c>
      <c r="G789" s="3"/>
      <c r="H789" t="s">
        <v>3031</v>
      </c>
      <c r="I789" s="2" t="s">
        <v>3032</v>
      </c>
      <c r="J789" t="s">
        <v>3033</v>
      </c>
      <c r="K789" t="s">
        <v>3034</v>
      </c>
      <c r="L789" s="2" t="s">
        <v>3576</v>
      </c>
      <c r="M789" t="s">
        <v>3577</v>
      </c>
      <c r="N789" t="s">
        <v>3578</v>
      </c>
      <c r="O789">
        <v>30</v>
      </c>
      <c r="P789" s="2" t="s">
        <v>3047</v>
      </c>
      <c r="Q789" t="s">
        <v>3048</v>
      </c>
      <c r="R789" s="2" t="s">
        <v>3049</v>
      </c>
      <c r="S789" s="2" t="s">
        <v>3038</v>
      </c>
      <c r="T789">
        <v>60885</v>
      </c>
      <c r="U789">
        <v>1</v>
      </c>
      <c r="V789">
        <v>0</v>
      </c>
      <c r="W789" t="s">
        <v>3577</v>
      </c>
      <c r="X789" t="s">
        <v>3579</v>
      </c>
      <c r="Y789" s="3">
        <v>45936.765526851901</v>
      </c>
      <c r="AA789" t="s">
        <v>3039</v>
      </c>
      <c r="AB789" s="21">
        <v>9106032790</v>
      </c>
      <c r="AC789" s="19" t="str">
        <f>VLOOKUP($B789,Data!$A:$AK,34,0)</f>
        <v>9106032790-00080266</v>
      </c>
      <c r="AD789" s="19">
        <v>80266</v>
      </c>
      <c r="AE789" s="19" t="str">
        <f t="shared" si="24"/>
        <v>00080266</v>
      </c>
      <c r="AF789" s="19" t="str">
        <f>VLOOKUP(AC789,Data!$B:$AK,4,0)</f>
        <v>06/10/2025</v>
      </c>
      <c r="AG789" s="19" t="str">
        <f>VLOOKUP(AC789,Data!B:N,13,0)</f>
        <v>0104918404-009</v>
      </c>
      <c r="AH789" s="19" t="str">
        <f>IF(AG789="0104918404","WIN"&amp;L789,VLOOKUP(AG789,'mã win'!E:J,6,0))</f>
        <v>WIN-DNG-01-009</v>
      </c>
      <c r="AI789" s="19" t="str">
        <f>VLOOKUP(AG789,'mã win'!E:F,2,0)</f>
        <v>N</v>
      </c>
      <c r="AJ789" s="19" t="str">
        <f>VLOOKUP(Q789,'mã sp'!A:B,2,0)</f>
        <v>CC300</v>
      </c>
      <c r="AK789" t="str">
        <f>VLOOKUP(AC789,Data!B:G,6,0)</f>
        <v>K25TTM</v>
      </c>
      <c r="AL789" t="str">
        <f t="shared" si="25"/>
        <v>2048 WM+ DNG 134 Ba Tháng Hai</v>
      </c>
    </row>
    <row r="790" spans="1:38" x14ac:dyDescent="0.25">
      <c r="A790">
        <v>17005</v>
      </c>
      <c r="B790" s="2">
        <v>9106032790</v>
      </c>
      <c r="C790" s="3">
        <v>45936</v>
      </c>
      <c r="D790" s="3">
        <v>45936</v>
      </c>
      <c r="E790" s="4">
        <v>45936.765527314798</v>
      </c>
      <c r="F790" s="2" t="s">
        <v>5521</v>
      </c>
      <c r="G790" s="3"/>
      <c r="H790" t="s">
        <v>3031</v>
      </c>
      <c r="I790" s="2" t="s">
        <v>3032</v>
      </c>
      <c r="J790" t="s">
        <v>3033</v>
      </c>
      <c r="K790" t="s">
        <v>3034</v>
      </c>
      <c r="L790" s="2" t="s">
        <v>3576</v>
      </c>
      <c r="M790" t="s">
        <v>3577</v>
      </c>
      <c r="N790" t="s">
        <v>3578</v>
      </c>
      <c r="O790">
        <v>40</v>
      </c>
      <c r="P790" s="2" t="s">
        <v>3047</v>
      </c>
      <c r="Q790" t="s">
        <v>3048</v>
      </c>
      <c r="R790" s="2" t="s">
        <v>3049</v>
      </c>
      <c r="S790" s="2" t="s">
        <v>3038</v>
      </c>
      <c r="T790">
        <v>60885</v>
      </c>
      <c r="U790">
        <v>1</v>
      </c>
      <c r="V790">
        <v>0</v>
      </c>
      <c r="W790" t="s">
        <v>3577</v>
      </c>
      <c r="X790" t="s">
        <v>3579</v>
      </c>
      <c r="Y790" s="3">
        <v>45936.765526851901</v>
      </c>
      <c r="AA790" t="s">
        <v>3039</v>
      </c>
      <c r="AB790" s="21">
        <v>9106032790</v>
      </c>
      <c r="AC790" s="19" t="str">
        <f>VLOOKUP($B790,Data!$A:$AK,34,0)</f>
        <v>9106032790-00080266</v>
      </c>
      <c r="AD790" s="19">
        <v>80266</v>
      </c>
      <c r="AE790" s="19" t="str">
        <f t="shared" si="24"/>
        <v>00080266</v>
      </c>
      <c r="AF790" s="19" t="str">
        <f>VLOOKUP(AC790,Data!$B:$AK,4,0)</f>
        <v>06/10/2025</v>
      </c>
      <c r="AG790" s="19" t="str">
        <f>VLOOKUP(AC790,Data!B:N,13,0)</f>
        <v>0104918404-009</v>
      </c>
      <c r="AH790" s="19" t="str">
        <f>IF(AG790="0104918404","WIN"&amp;L790,VLOOKUP(AG790,'mã win'!E:J,6,0))</f>
        <v>WIN-DNG-01-009</v>
      </c>
      <c r="AI790" s="19" t="str">
        <f>VLOOKUP(AG790,'mã win'!E:F,2,0)</f>
        <v>N</v>
      </c>
      <c r="AJ790" s="19" t="str">
        <f>VLOOKUP(Q790,'mã sp'!A:B,2,0)</f>
        <v>CC300</v>
      </c>
      <c r="AK790" t="str">
        <f>VLOOKUP(AC790,Data!B:G,6,0)</f>
        <v>K25TTM</v>
      </c>
      <c r="AL790" t="str">
        <f t="shared" si="25"/>
        <v>2048 WM+ DNG 134 Ba Tháng Hai</v>
      </c>
    </row>
    <row r="791" spans="1:38" x14ac:dyDescent="0.25">
      <c r="A791">
        <v>17006</v>
      </c>
      <c r="B791" s="2">
        <v>9106032821</v>
      </c>
      <c r="C791" s="3">
        <v>45936</v>
      </c>
      <c r="D791" s="3">
        <v>45936</v>
      </c>
      <c r="E791" s="4">
        <v>45936.767243946801</v>
      </c>
      <c r="F791" s="2" t="s">
        <v>5522</v>
      </c>
      <c r="G791" s="3"/>
      <c r="H791" t="s">
        <v>3031</v>
      </c>
      <c r="I791" s="2" t="s">
        <v>3032</v>
      </c>
      <c r="J791" t="s">
        <v>3033</v>
      </c>
      <c r="K791" t="s">
        <v>3034</v>
      </c>
      <c r="L791" s="2" t="s">
        <v>3896</v>
      </c>
      <c r="M791" t="s">
        <v>3897</v>
      </c>
      <c r="N791" t="s">
        <v>3898</v>
      </c>
      <c r="O791">
        <v>10</v>
      </c>
      <c r="P791" s="2" t="s">
        <v>3043</v>
      </c>
      <c r="Q791" t="s">
        <v>3044</v>
      </c>
      <c r="R791" s="2" t="s">
        <v>3045</v>
      </c>
      <c r="S791" s="2" t="s">
        <v>3038</v>
      </c>
      <c r="T791">
        <v>41150</v>
      </c>
      <c r="U791">
        <v>1</v>
      </c>
      <c r="V791">
        <v>0</v>
      </c>
      <c r="W791" t="s">
        <v>3897</v>
      </c>
      <c r="X791" t="s">
        <v>3046</v>
      </c>
      <c r="Y791" s="3">
        <v>45936.767243090297</v>
      </c>
      <c r="Z791" t="s">
        <v>5523</v>
      </c>
      <c r="AA791" t="s">
        <v>3039</v>
      </c>
      <c r="AB791" s="21">
        <v>9106032821</v>
      </c>
      <c r="AC791" s="19" t="str">
        <f>VLOOKUP($B791,Data!$A:$AK,34,0)</f>
        <v>9106032821-00010694</v>
      </c>
      <c r="AD791" s="19">
        <v>10694</v>
      </c>
      <c r="AE791" s="19" t="str">
        <f t="shared" si="24"/>
        <v>00010694</v>
      </c>
      <c r="AF791" s="19" t="str">
        <f>VLOOKUP(AC791,Data!$B:$AK,4,0)</f>
        <v>06/10/2025</v>
      </c>
      <c r="AG791" s="19" t="str">
        <f>VLOOKUP(AC791,Data!B:N,13,0)</f>
        <v>0104918404-070</v>
      </c>
      <c r="AH791" s="19" t="str">
        <f>IF(AG791="0104918404","WIN"&amp;L791,VLOOKUP(AG791,'mã win'!E:J,6,0))</f>
        <v>WIN-070</v>
      </c>
      <c r="AI791" s="19" t="str">
        <f>VLOOKUP(AG791,'mã win'!E:F,2,0)</f>
        <v>N</v>
      </c>
      <c r="AJ791" s="19" t="str">
        <f>VLOOKUP(Q791,'mã sp'!A:B,2,0)</f>
        <v>GTLX250G</v>
      </c>
      <c r="AK791" t="str">
        <f>VLOOKUP(AC791,Data!B:G,6,0)</f>
        <v>K25TTM</v>
      </c>
      <c r="AL791" t="str">
        <f t="shared" si="25"/>
        <v>5035 WM+ QTI 150 Nguyễn Du</v>
      </c>
    </row>
    <row r="792" spans="1:38" x14ac:dyDescent="0.25">
      <c r="A792">
        <v>17007</v>
      </c>
      <c r="B792" s="2">
        <v>9106032881</v>
      </c>
      <c r="C792" s="3">
        <v>45936</v>
      </c>
      <c r="D792" s="3">
        <v>45936</v>
      </c>
      <c r="E792" s="4">
        <v>45936.773569479199</v>
      </c>
      <c r="F792" s="2" t="s">
        <v>5524</v>
      </c>
      <c r="G792" s="3"/>
      <c r="H792" t="s">
        <v>3031</v>
      </c>
      <c r="I792" s="2" t="s">
        <v>3032</v>
      </c>
      <c r="J792" t="s">
        <v>3033</v>
      </c>
      <c r="K792" t="s">
        <v>3034</v>
      </c>
      <c r="L792" s="2" t="s">
        <v>3576</v>
      </c>
      <c r="M792" t="s">
        <v>3577</v>
      </c>
      <c r="N792" t="s">
        <v>3578</v>
      </c>
      <c r="O792">
        <v>10</v>
      </c>
      <c r="P792" s="2" t="s">
        <v>3083</v>
      </c>
      <c r="Q792" t="s">
        <v>3084</v>
      </c>
      <c r="R792" s="2" t="s">
        <v>3085</v>
      </c>
      <c r="S792" s="2" t="s">
        <v>3038</v>
      </c>
      <c r="T792">
        <v>111606</v>
      </c>
      <c r="U792">
        <v>1</v>
      </c>
      <c r="V792">
        <v>0</v>
      </c>
      <c r="W792" t="s">
        <v>3577</v>
      </c>
      <c r="X792" t="s">
        <v>3579</v>
      </c>
      <c r="Y792" s="3">
        <v>45936.773568553202</v>
      </c>
      <c r="AA792" t="s">
        <v>3039</v>
      </c>
      <c r="AB792" s="21">
        <v>9106032881</v>
      </c>
      <c r="AC792" s="19" t="str">
        <f>VLOOKUP($B792,Data!$A:$AK,34,0)</f>
        <v>9106032881-00080275</v>
      </c>
      <c r="AD792" s="19">
        <v>80275</v>
      </c>
      <c r="AE792" s="19" t="str">
        <f t="shared" si="24"/>
        <v>00080275</v>
      </c>
      <c r="AF792" s="19" t="str">
        <f>VLOOKUP(AC792,Data!$B:$AK,4,0)</f>
        <v>06/10/2025</v>
      </c>
      <c r="AG792" s="19" t="str">
        <f>VLOOKUP(AC792,Data!B:N,13,0)</f>
        <v>0104918404-009</v>
      </c>
      <c r="AH792" s="19" t="str">
        <f>IF(AG792="0104918404","WIN"&amp;L792,VLOOKUP(AG792,'mã win'!E:J,6,0))</f>
        <v>WIN-DNG-01-009</v>
      </c>
      <c r="AI792" s="19" t="str">
        <f>VLOOKUP(AG792,'mã win'!E:F,2,0)</f>
        <v>N</v>
      </c>
      <c r="AJ792" s="19" t="str">
        <f>VLOOKUP(Q792,'mã sp'!A:B,2,0)</f>
        <v>GXD500</v>
      </c>
      <c r="AK792" t="str">
        <f>VLOOKUP(AC792,Data!B:G,6,0)</f>
        <v>K25TTM</v>
      </c>
      <c r="AL792" t="str">
        <f t="shared" si="25"/>
        <v>2048 WM+ DNG 134 Ba Tháng Hai</v>
      </c>
    </row>
    <row r="793" spans="1:38" x14ac:dyDescent="0.25">
      <c r="A793">
        <v>17008</v>
      </c>
      <c r="B793" s="2">
        <v>9106032893</v>
      </c>
      <c r="C793" s="3">
        <v>45936</v>
      </c>
      <c r="D793" s="3">
        <v>45936</v>
      </c>
      <c r="E793" s="4">
        <v>45936.777217164403</v>
      </c>
      <c r="F793" s="2" t="s">
        <v>5525</v>
      </c>
      <c r="G793" s="3"/>
      <c r="H793" t="s">
        <v>3031</v>
      </c>
      <c r="I793" s="2" t="s">
        <v>3032</v>
      </c>
      <c r="J793" t="s">
        <v>3033</v>
      </c>
      <c r="K793" t="s">
        <v>3034</v>
      </c>
      <c r="L793" s="2" t="s">
        <v>3254</v>
      </c>
      <c r="M793" t="s">
        <v>3255</v>
      </c>
      <c r="N793" t="s">
        <v>3256</v>
      </c>
      <c r="O793">
        <v>10</v>
      </c>
      <c r="P793" s="2" t="s">
        <v>3047</v>
      </c>
      <c r="Q793" t="s">
        <v>3048</v>
      </c>
      <c r="R793" s="2" t="s">
        <v>3049</v>
      </c>
      <c r="S793" s="2" t="s">
        <v>3038</v>
      </c>
      <c r="T793">
        <v>60885</v>
      </c>
      <c r="U793">
        <v>1</v>
      </c>
      <c r="V793">
        <v>0</v>
      </c>
      <c r="W793" t="s">
        <v>3255</v>
      </c>
      <c r="X793" t="s">
        <v>3257</v>
      </c>
      <c r="Y793" s="3">
        <v>45936.777216435199</v>
      </c>
      <c r="AA793" t="s">
        <v>3039</v>
      </c>
      <c r="AB793" s="21">
        <v>9106032893</v>
      </c>
      <c r="AC793" s="19" t="str">
        <f>VLOOKUP($B793,Data!$A:$AK,34,0)</f>
        <v>9106032893-00478444</v>
      </c>
      <c r="AD793" s="19">
        <v>478444</v>
      </c>
      <c r="AE793" s="19" t="str">
        <f t="shared" si="24"/>
        <v>00478444</v>
      </c>
      <c r="AF793" s="19" t="str">
        <f>VLOOKUP(AC793,Data!$B:$AK,4,0)</f>
        <v>06/10/2025</v>
      </c>
      <c r="AG793" s="19" t="str">
        <f>VLOOKUP(AC793,Data!B:N,13,0)</f>
        <v>0104918404-002</v>
      </c>
      <c r="AH793" s="19" t="str">
        <f>IF(AG793="0104918404","WIN"&amp;L793,VLOOKUP(AG793,'mã win'!E:J,6,0))</f>
        <v>WIN-HNI-00-002</v>
      </c>
      <c r="AI793" s="19" t="str">
        <f>VLOOKUP(AG793,'mã win'!E:F,2,0)</f>
        <v>B</v>
      </c>
      <c r="AJ793" s="19" t="str">
        <f>VLOOKUP(Q793,'mã sp'!A:B,2,0)</f>
        <v>CC300</v>
      </c>
      <c r="AK793" t="str">
        <f>VLOOKUP(AC793,Data!B:G,6,0)</f>
        <v>K25TTM</v>
      </c>
      <c r="AL793" t="str">
        <f t="shared" si="25"/>
        <v>2846 WM+ HNI 90 ngõ 24 Kim Đồng</v>
      </c>
    </row>
    <row r="794" spans="1:38" x14ac:dyDescent="0.25">
      <c r="A794">
        <v>17009</v>
      </c>
      <c r="B794" s="2">
        <v>9106032874</v>
      </c>
      <c r="C794" s="3">
        <v>45936</v>
      </c>
      <c r="D794" s="3">
        <v>45937</v>
      </c>
      <c r="E794" s="4">
        <v>45936.777360497697</v>
      </c>
      <c r="F794" s="2" t="s">
        <v>5526</v>
      </c>
      <c r="G794" s="3"/>
      <c r="H794" t="s">
        <v>3031</v>
      </c>
      <c r="I794" s="2" t="s">
        <v>3032</v>
      </c>
      <c r="J794" t="s">
        <v>3033</v>
      </c>
      <c r="K794" t="s">
        <v>3034</v>
      </c>
      <c r="L794" s="2" t="s">
        <v>3203</v>
      </c>
      <c r="M794" t="s">
        <v>3204</v>
      </c>
      <c r="N794" t="s">
        <v>3205</v>
      </c>
      <c r="O794">
        <v>10</v>
      </c>
      <c r="P794" s="2" t="s">
        <v>3043</v>
      </c>
      <c r="Q794" t="s">
        <v>3044</v>
      </c>
      <c r="R794" s="2" t="s">
        <v>3045</v>
      </c>
      <c r="S794" s="2" t="s">
        <v>3038</v>
      </c>
      <c r="T794">
        <v>41150</v>
      </c>
      <c r="U794">
        <v>3</v>
      </c>
      <c r="V794">
        <v>0</v>
      </c>
      <c r="W794" t="s">
        <v>3204</v>
      </c>
      <c r="X794" t="s">
        <v>3206</v>
      </c>
      <c r="Y794" s="3">
        <v>45936.777359722197</v>
      </c>
      <c r="AA794" t="s">
        <v>3039</v>
      </c>
      <c r="AB794" s="21">
        <v>9106032874</v>
      </c>
      <c r="AC794" s="19" t="str">
        <f>VLOOKUP($B794,Data!$A:$AK,34,0)</f>
        <v>9106032874-00080274</v>
      </c>
      <c r="AD794" s="19">
        <v>80274</v>
      </c>
      <c r="AE794" s="19" t="str">
        <f t="shared" si="24"/>
        <v>00080274</v>
      </c>
      <c r="AF794" s="19" t="str">
        <f>VLOOKUP(AC794,Data!$B:$AK,4,0)</f>
        <v>06/10/2025</v>
      </c>
      <c r="AG794" s="19" t="str">
        <f>VLOOKUP(AC794,Data!B:N,13,0)</f>
        <v>0104918404-009</v>
      </c>
      <c r="AH794" s="19" t="str">
        <f>IF(AG794="0104918404","WIN"&amp;L794,VLOOKUP(AG794,'mã win'!E:J,6,0))</f>
        <v>WIN-DNG-01-009</v>
      </c>
      <c r="AI794" s="19" t="str">
        <f>VLOOKUP(AG794,'mã win'!E:F,2,0)</f>
        <v>N</v>
      </c>
      <c r="AJ794" s="19" t="str">
        <f>VLOOKUP(Q794,'mã sp'!A:B,2,0)</f>
        <v>GTLX250G</v>
      </c>
      <c r="AK794" t="str">
        <f>VLOOKUP(AC794,Data!B:G,6,0)</f>
        <v>K25TTM</v>
      </c>
      <c r="AL794" t="str">
        <f t="shared" si="25"/>
        <v>4559 WM+ DNG 133 Đỗ Bá</v>
      </c>
    </row>
    <row r="795" spans="1:38" x14ac:dyDescent="0.25">
      <c r="A795">
        <v>17010</v>
      </c>
      <c r="B795" s="2">
        <v>9106032874</v>
      </c>
      <c r="C795" s="3">
        <v>45936</v>
      </c>
      <c r="D795" s="3">
        <v>45937</v>
      </c>
      <c r="E795" s="4">
        <v>45936.777360497697</v>
      </c>
      <c r="F795" s="2" t="s">
        <v>5526</v>
      </c>
      <c r="G795" s="3"/>
      <c r="H795" t="s">
        <v>3031</v>
      </c>
      <c r="I795" s="2" t="s">
        <v>3032</v>
      </c>
      <c r="J795" t="s">
        <v>3033</v>
      </c>
      <c r="K795" t="s">
        <v>3034</v>
      </c>
      <c r="L795" s="2" t="s">
        <v>3203</v>
      </c>
      <c r="M795" t="s">
        <v>3204</v>
      </c>
      <c r="N795" t="s">
        <v>3205</v>
      </c>
      <c r="O795">
        <v>20</v>
      </c>
      <c r="P795" s="2" t="s">
        <v>3080</v>
      </c>
      <c r="Q795" t="s">
        <v>3081</v>
      </c>
      <c r="R795" s="2" t="s">
        <v>3082</v>
      </c>
      <c r="S795" s="2" t="s">
        <v>3038</v>
      </c>
      <c r="T795">
        <v>70950</v>
      </c>
      <c r="U795">
        <v>2</v>
      </c>
      <c r="V795">
        <v>0</v>
      </c>
      <c r="W795" t="s">
        <v>3204</v>
      </c>
      <c r="X795" t="s">
        <v>3206</v>
      </c>
      <c r="Y795" s="3">
        <v>45936.777359722197</v>
      </c>
      <c r="AA795" t="s">
        <v>3039</v>
      </c>
      <c r="AB795" s="21">
        <v>9106032874</v>
      </c>
      <c r="AC795" s="19" t="str">
        <f>VLOOKUP($B795,Data!$A:$AK,34,0)</f>
        <v>9106032874-00080274</v>
      </c>
      <c r="AD795" s="19">
        <v>80274</v>
      </c>
      <c r="AE795" s="19" t="str">
        <f t="shared" si="24"/>
        <v>00080274</v>
      </c>
      <c r="AF795" s="19" t="str">
        <f>VLOOKUP(AC795,Data!$B:$AK,4,0)</f>
        <v>06/10/2025</v>
      </c>
      <c r="AG795" s="19" t="str">
        <f>VLOOKUP(AC795,Data!B:N,13,0)</f>
        <v>0104918404-009</v>
      </c>
      <c r="AH795" s="19" t="str">
        <f>IF(AG795="0104918404","WIN"&amp;L795,VLOOKUP(AG795,'mã win'!E:J,6,0))</f>
        <v>WIN-DNG-01-009</v>
      </c>
      <c r="AI795" s="19" t="str">
        <f>VLOOKUP(AG795,'mã win'!E:F,2,0)</f>
        <v>N</v>
      </c>
      <c r="AJ795" s="19" t="str">
        <f>VLOOKUP(Q795,'mã sp'!A:B,2,0)</f>
        <v>CN300</v>
      </c>
      <c r="AK795" t="str">
        <f>VLOOKUP(AC795,Data!B:G,6,0)</f>
        <v>K25TTM</v>
      </c>
      <c r="AL795" t="str">
        <f t="shared" si="25"/>
        <v>4559 WM+ DNG 133 Đỗ Bá</v>
      </c>
    </row>
    <row r="796" spans="1:38" x14ac:dyDescent="0.25">
      <c r="A796">
        <v>17011</v>
      </c>
      <c r="B796" s="2">
        <v>9106032906</v>
      </c>
      <c r="C796" s="3">
        <v>45936</v>
      </c>
      <c r="D796" s="3">
        <v>45936</v>
      </c>
      <c r="E796" s="4">
        <v>45936.778620601901</v>
      </c>
      <c r="F796" s="2" t="s">
        <v>5527</v>
      </c>
      <c r="G796" s="3"/>
      <c r="H796" t="s">
        <v>3031</v>
      </c>
      <c r="I796" s="2" t="s">
        <v>3032</v>
      </c>
      <c r="J796" t="s">
        <v>3033</v>
      </c>
      <c r="K796" t="s">
        <v>3034</v>
      </c>
      <c r="L796" s="2" t="s">
        <v>4440</v>
      </c>
      <c r="M796" t="s">
        <v>4441</v>
      </c>
      <c r="N796" t="s">
        <v>4442</v>
      </c>
      <c r="O796">
        <v>10</v>
      </c>
      <c r="P796" s="2" t="s">
        <v>3047</v>
      </c>
      <c r="Q796" t="s">
        <v>3048</v>
      </c>
      <c r="R796" s="2" t="s">
        <v>3049</v>
      </c>
      <c r="S796" s="2" t="s">
        <v>3038</v>
      </c>
      <c r="T796">
        <v>60885</v>
      </c>
      <c r="U796">
        <v>2</v>
      </c>
      <c r="V796">
        <v>0</v>
      </c>
      <c r="W796" t="s">
        <v>4441</v>
      </c>
      <c r="X796" t="s">
        <v>3046</v>
      </c>
      <c r="Y796" s="3">
        <v>45936.778619560202</v>
      </c>
      <c r="AA796" t="s">
        <v>3039</v>
      </c>
      <c r="AB796" s="21">
        <v>9106032906</v>
      </c>
      <c r="AC796" s="19" t="str">
        <f>VLOOKUP($B796,Data!$A:$AK,34,0)</f>
        <v>9106032906-00037173</v>
      </c>
      <c r="AD796" s="19">
        <v>37173</v>
      </c>
      <c r="AE796" s="19" t="str">
        <f t="shared" si="24"/>
        <v>00037173</v>
      </c>
      <c r="AF796" s="19" t="str">
        <f>VLOOKUP(AC796,Data!$B:$AK,4,0)</f>
        <v>06/10/2025</v>
      </c>
      <c r="AG796" s="19" t="str">
        <f>VLOOKUP(AC796,Data!B:N,13,0)</f>
        <v>0104918404-058</v>
      </c>
      <c r="AH796" s="19" t="str">
        <f>IF(AG796="0104918404","WIN"&amp;L796,VLOOKUP(AG796,'mã win'!E:J,6,0))</f>
        <v>WIN-058</v>
      </c>
      <c r="AI796" s="19" t="str">
        <f>VLOOKUP(AG796,'mã win'!E:F,2,0)</f>
        <v>B</v>
      </c>
      <c r="AJ796" s="19" t="str">
        <f>VLOOKUP(Q796,'mã sp'!A:B,2,0)</f>
        <v>CC300</v>
      </c>
      <c r="AK796" t="str">
        <f>VLOOKUP(AC796,Data!B:G,6,0)</f>
        <v>K25TTM</v>
      </c>
      <c r="AL796" t="str">
        <f t="shared" si="25"/>
        <v>4579 WM+ NAN 19 Kim Đồng</v>
      </c>
    </row>
    <row r="797" spans="1:38" x14ac:dyDescent="0.25">
      <c r="A797">
        <v>17012</v>
      </c>
      <c r="B797" s="2">
        <v>9106032906</v>
      </c>
      <c r="C797" s="3">
        <v>45936</v>
      </c>
      <c r="D797" s="3">
        <v>45936</v>
      </c>
      <c r="E797" s="4">
        <v>45936.778620601901</v>
      </c>
      <c r="F797" s="2" t="s">
        <v>5527</v>
      </c>
      <c r="G797" s="3"/>
      <c r="H797" t="s">
        <v>3031</v>
      </c>
      <c r="I797" s="2" t="s">
        <v>3032</v>
      </c>
      <c r="J797" t="s">
        <v>3033</v>
      </c>
      <c r="K797" t="s">
        <v>3034</v>
      </c>
      <c r="L797" s="2" t="s">
        <v>4440</v>
      </c>
      <c r="M797" t="s">
        <v>4441</v>
      </c>
      <c r="N797" t="s">
        <v>4442</v>
      </c>
      <c r="O797">
        <v>20</v>
      </c>
      <c r="P797" s="2" t="s">
        <v>3043</v>
      </c>
      <c r="Q797" t="s">
        <v>3044</v>
      </c>
      <c r="R797" s="2" t="s">
        <v>3045</v>
      </c>
      <c r="S797" s="2" t="s">
        <v>3038</v>
      </c>
      <c r="T797">
        <v>41150</v>
      </c>
      <c r="U797">
        <v>1</v>
      </c>
      <c r="V797">
        <v>0</v>
      </c>
      <c r="W797" t="s">
        <v>4441</v>
      </c>
      <c r="X797" t="s">
        <v>3046</v>
      </c>
      <c r="Y797" s="3">
        <v>45936.778619560202</v>
      </c>
      <c r="AA797" t="s">
        <v>3039</v>
      </c>
      <c r="AB797" s="21">
        <v>9106032906</v>
      </c>
      <c r="AC797" s="19" t="str">
        <f>VLOOKUP($B797,Data!$A:$AK,34,0)</f>
        <v>9106032906-00037173</v>
      </c>
      <c r="AD797" s="19">
        <v>37173</v>
      </c>
      <c r="AE797" s="19" t="str">
        <f t="shared" si="24"/>
        <v>00037173</v>
      </c>
      <c r="AF797" s="19" t="str">
        <f>VLOOKUP(AC797,Data!$B:$AK,4,0)</f>
        <v>06/10/2025</v>
      </c>
      <c r="AG797" s="19" t="str">
        <f>VLOOKUP(AC797,Data!B:N,13,0)</f>
        <v>0104918404-058</v>
      </c>
      <c r="AH797" s="19" t="str">
        <f>IF(AG797="0104918404","WIN"&amp;L797,VLOOKUP(AG797,'mã win'!E:J,6,0))</f>
        <v>WIN-058</v>
      </c>
      <c r="AI797" s="19" t="str">
        <f>VLOOKUP(AG797,'mã win'!E:F,2,0)</f>
        <v>B</v>
      </c>
      <c r="AJ797" s="19" t="str">
        <f>VLOOKUP(Q797,'mã sp'!A:B,2,0)</f>
        <v>GTLX250G</v>
      </c>
      <c r="AK797" t="str">
        <f>VLOOKUP(AC797,Data!B:G,6,0)</f>
        <v>K25TTM</v>
      </c>
      <c r="AL797" t="str">
        <f t="shared" si="25"/>
        <v>4579 WM+ NAN 19 Kim Đồng</v>
      </c>
    </row>
    <row r="798" spans="1:38" x14ac:dyDescent="0.25">
      <c r="A798">
        <v>17013</v>
      </c>
      <c r="B798" s="2">
        <v>9106032961</v>
      </c>
      <c r="C798" s="3">
        <v>45936</v>
      </c>
      <c r="D798" s="3">
        <v>45936</v>
      </c>
      <c r="E798" s="4">
        <v>45936.783182951403</v>
      </c>
      <c r="F798" s="2" t="s">
        <v>5528</v>
      </c>
      <c r="G798" s="3"/>
      <c r="H798" t="s">
        <v>3031</v>
      </c>
      <c r="I798" s="2" t="s">
        <v>3032</v>
      </c>
      <c r="J798" t="s">
        <v>3033</v>
      </c>
      <c r="K798" t="s">
        <v>3034</v>
      </c>
      <c r="L798" s="2" t="s">
        <v>4011</v>
      </c>
      <c r="M798" t="s">
        <v>4012</v>
      </c>
      <c r="N798" t="s">
        <v>4013</v>
      </c>
      <c r="O798">
        <v>10</v>
      </c>
      <c r="P798" s="2" t="s">
        <v>3047</v>
      </c>
      <c r="Q798" t="s">
        <v>3048</v>
      </c>
      <c r="R798" s="2" t="s">
        <v>3049</v>
      </c>
      <c r="S798" s="2" t="s">
        <v>3038</v>
      </c>
      <c r="T798">
        <v>60885</v>
      </c>
      <c r="U798">
        <v>1</v>
      </c>
      <c r="V798">
        <v>0</v>
      </c>
      <c r="W798" t="s">
        <v>4012</v>
      </c>
      <c r="X798" t="s">
        <v>3046</v>
      </c>
      <c r="Y798" s="3">
        <v>45936.783181979197</v>
      </c>
      <c r="AA798" t="s">
        <v>3039</v>
      </c>
      <c r="AB798" s="21">
        <v>9106032961</v>
      </c>
      <c r="AC798" s="19" t="str">
        <f>VLOOKUP($B798,Data!$A:$AK,34,0)</f>
        <v>9106032961-00080278</v>
      </c>
      <c r="AD798" s="19">
        <v>80278</v>
      </c>
      <c r="AE798" s="19" t="str">
        <f t="shared" si="24"/>
        <v>00080278</v>
      </c>
      <c r="AF798" s="19" t="str">
        <f>VLOOKUP(AC798,Data!$B:$AK,4,0)</f>
        <v>06/10/2025</v>
      </c>
      <c r="AG798" s="19" t="str">
        <f>VLOOKUP(AC798,Data!B:N,13,0)</f>
        <v>0104918404-009</v>
      </c>
      <c r="AH798" s="19" t="str">
        <f>IF(AG798="0104918404","WIN"&amp;L798,VLOOKUP(AG798,'mã win'!E:J,6,0))</f>
        <v>WIN-DNG-01-009</v>
      </c>
      <c r="AI798" s="19" t="str">
        <f>VLOOKUP(AG798,'mã win'!E:F,2,0)</f>
        <v>N</v>
      </c>
      <c r="AJ798" s="19" t="str">
        <f>VLOOKUP(Q798,'mã sp'!A:B,2,0)</f>
        <v>CC300</v>
      </c>
      <c r="AK798" t="str">
        <f>VLOOKUP(AC798,Data!B:G,6,0)</f>
        <v>K25TTM</v>
      </c>
      <c r="AL798" t="str">
        <f t="shared" si="25"/>
        <v>3418 WM+ DNG 56 Doản Uẩn</v>
      </c>
    </row>
    <row r="799" spans="1:38" x14ac:dyDescent="0.25">
      <c r="A799">
        <v>17014</v>
      </c>
      <c r="B799" s="2">
        <v>9106032961</v>
      </c>
      <c r="C799" s="3">
        <v>45936</v>
      </c>
      <c r="D799" s="3">
        <v>45936</v>
      </c>
      <c r="E799" s="4">
        <v>45936.783182951403</v>
      </c>
      <c r="F799" s="2" t="s">
        <v>5528</v>
      </c>
      <c r="G799" s="3"/>
      <c r="H799" t="s">
        <v>3031</v>
      </c>
      <c r="I799" s="2" t="s">
        <v>3032</v>
      </c>
      <c r="J799" t="s">
        <v>3033</v>
      </c>
      <c r="K799" t="s">
        <v>3034</v>
      </c>
      <c r="L799" s="2" t="s">
        <v>4011</v>
      </c>
      <c r="M799" t="s">
        <v>4012</v>
      </c>
      <c r="N799" t="s">
        <v>4013</v>
      </c>
      <c r="O799">
        <v>20</v>
      </c>
      <c r="P799" s="2" t="s">
        <v>3054</v>
      </c>
      <c r="Q799" t="s">
        <v>3055</v>
      </c>
      <c r="R799" s="2" t="s">
        <v>3056</v>
      </c>
      <c r="S799" s="2" t="s">
        <v>3038</v>
      </c>
      <c r="T799">
        <v>46000</v>
      </c>
      <c r="U799">
        <v>2</v>
      </c>
      <c r="V799">
        <v>0</v>
      </c>
      <c r="W799" t="s">
        <v>4012</v>
      </c>
      <c r="X799" t="s">
        <v>3046</v>
      </c>
      <c r="Y799" s="3">
        <v>45936.783181979197</v>
      </c>
      <c r="AA799" t="s">
        <v>3039</v>
      </c>
      <c r="AB799" s="21">
        <v>9106032961</v>
      </c>
      <c r="AC799" s="19" t="str">
        <f>VLOOKUP($B799,Data!$A:$AK,34,0)</f>
        <v>9106032961-00080278</v>
      </c>
      <c r="AD799" s="19">
        <v>80278</v>
      </c>
      <c r="AE799" s="19" t="str">
        <f t="shared" si="24"/>
        <v>00080278</v>
      </c>
      <c r="AF799" s="19" t="str">
        <f>VLOOKUP(AC799,Data!$B:$AK,4,0)</f>
        <v>06/10/2025</v>
      </c>
      <c r="AG799" s="19" t="str">
        <f>VLOOKUP(AC799,Data!B:N,13,0)</f>
        <v>0104918404-009</v>
      </c>
      <c r="AH799" s="19" t="str">
        <f>IF(AG799="0104918404","WIN"&amp;L799,VLOOKUP(AG799,'mã win'!E:J,6,0))</f>
        <v>WIN-DNG-01-009</v>
      </c>
      <c r="AI799" s="19" t="str">
        <f>VLOOKUP(AG799,'mã win'!E:F,2,0)</f>
        <v>N</v>
      </c>
      <c r="AJ799" s="19" t="str">
        <f>VLOOKUP(Q799,'mã sp'!A:B,2,0)</f>
        <v>MNH250</v>
      </c>
      <c r="AK799" t="str">
        <f>VLOOKUP(AC799,Data!B:G,6,0)</f>
        <v>K25TTM</v>
      </c>
      <c r="AL799" t="str">
        <f t="shared" si="25"/>
        <v>3418 WM+ DNG 56 Doản Uẩn</v>
      </c>
    </row>
    <row r="800" spans="1:38" x14ac:dyDescent="0.25">
      <c r="A800">
        <v>17015</v>
      </c>
      <c r="B800" s="2">
        <v>9106032986</v>
      </c>
      <c r="C800" s="3">
        <v>45936</v>
      </c>
      <c r="D800" s="3">
        <v>45936</v>
      </c>
      <c r="E800" s="4">
        <v>45936.788753588</v>
      </c>
      <c r="F800" s="2" t="s">
        <v>5529</v>
      </c>
      <c r="G800" s="3"/>
      <c r="H800" t="s">
        <v>3031</v>
      </c>
      <c r="I800" s="2" t="s">
        <v>3032</v>
      </c>
      <c r="J800" t="s">
        <v>3033</v>
      </c>
      <c r="K800" t="s">
        <v>3034</v>
      </c>
      <c r="L800" s="2" t="s">
        <v>3294</v>
      </c>
      <c r="M800" t="s">
        <v>3295</v>
      </c>
      <c r="N800" t="s">
        <v>3296</v>
      </c>
      <c r="O800">
        <v>10</v>
      </c>
      <c r="P800" s="2" t="s">
        <v>3047</v>
      </c>
      <c r="Q800" t="s">
        <v>3048</v>
      </c>
      <c r="R800" s="2" t="s">
        <v>3049</v>
      </c>
      <c r="S800" s="2" t="s">
        <v>3038</v>
      </c>
      <c r="T800">
        <v>60885</v>
      </c>
      <c r="U800">
        <v>1</v>
      </c>
      <c r="V800">
        <v>0</v>
      </c>
      <c r="W800" t="s">
        <v>3297</v>
      </c>
      <c r="Y800" s="3">
        <v>45936.788752430599</v>
      </c>
      <c r="AA800" t="s">
        <v>3039</v>
      </c>
      <c r="AB800" s="21">
        <v>9106032986</v>
      </c>
      <c r="AC800" s="19" t="str">
        <f>VLOOKUP($B800,Data!$A:$AK,34,0)</f>
        <v>9106032986-00035172</v>
      </c>
      <c r="AD800" s="19">
        <v>35172</v>
      </c>
      <c r="AE800" s="19" t="str">
        <f t="shared" si="24"/>
        <v>00035172</v>
      </c>
      <c r="AF800" s="19" t="str">
        <f>VLOOKUP(AC800,Data!$B:$AK,4,0)</f>
        <v>06/10/2025</v>
      </c>
      <c r="AG800" s="19" t="str">
        <f>VLOOKUP(AC800,Data!B:N,13,0)</f>
        <v>0104918404-025</v>
      </c>
      <c r="AH800" s="19" t="str">
        <f>IF(AG800="0104918404","WIN"&amp;L800,VLOOKUP(AG800,'mã win'!E:J,6,0))</f>
        <v>WIN-025</v>
      </c>
      <c r="AI800" s="19" t="str">
        <f>VLOOKUP(AG800,'mã win'!E:F,2,0)</f>
        <v>B</v>
      </c>
      <c r="AJ800" s="19" t="str">
        <f>VLOOKUP(Q800,'mã sp'!A:B,2,0)</f>
        <v>CC300</v>
      </c>
      <c r="AK800" t="str">
        <f>VLOOKUP(AC800,Data!B:G,6,0)</f>
        <v>K25TTM</v>
      </c>
      <c r="AL800" t="str">
        <f t="shared" si="25"/>
        <v>2A97 WM+ HPG 942 Đại Lộ Tôn Đức Thắng</v>
      </c>
    </row>
    <row r="801" spans="1:38" x14ac:dyDescent="0.25">
      <c r="A801">
        <v>17016</v>
      </c>
      <c r="B801" s="2">
        <v>9106032975</v>
      </c>
      <c r="C801" s="3">
        <v>45936</v>
      </c>
      <c r="D801" s="3">
        <v>45936</v>
      </c>
      <c r="E801" s="4">
        <v>45936.789750578697</v>
      </c>
      <c r="F801" s="2" t="s">
        <v>5530</v>
      </c>
      <c r="G801" s="3"/>
      <c r="H801" t="s">
        <v>3031</v>
      </c>
      <c r="I801" s="2" t="s">
        <v>3032</v>
      </c>
      <c r="J801" t="s">
        <v>3033</v>
      </c>
      <c r="K801" t="s">
        <v>3034</v>
      </c>
      <c r="L801" s="2" t="s">
        <v>4866</v>
      </c>
      <c r="M801" t="s">
        <v>4867</v>
      </c>
      <c r="N801" t="s">
        <v>4868</v>
      </c>
      <c r="O801">
        <v>10</v>
      </c>
      <c r="P801" s="2" t="s">
        <v>3043</v>
      </c>
      <c r="Q801" t="s">
        <v>3044</v>
      </c>
      <c r="R801" s="2" t="s">
        <v>3045</v>
      </c>
      <c r="S801" s="2" t="s">
        <v>3038</v>
      </c>
      <c r="T801">
        <v>41150</v>
      </c>
      <c r="U801">
        <v>1</v>
      </c>
      <c r="V801">
        <v>0</v>
      </c>
      <c r="W801" t="s">
        <v>4867</v>
      </c>
      <c r="X801" t="s">
        <v>4869</v>
      </c>
      <c r="Y801" s="3">
        <v>45936.789752812503</v>
      </c>
      <c r="AA801" t="s">
        <v>3039</v>
      </c>
      <c r="AB801" s="21">
        <v>9106032975</v>
      </c>
      <c r="AC801" s="19" t="str">
        <f>VLOOKUP($B801,Data!$A:$AK,34,0)</f>
        <v>9106032975-00047161</v>
      </c>
      <c r="AD801" s="19">
        <v>47161</v>
      </c>
      <c r="AE801" s="19" t="str">
        <f t="shared" si="24"/>
        <v>00047161</v>
      </c>
      <c r="AF801" s="19" t="str">
        <f>VLOOKUP(AC801,Data!$B:$AK,4,0)</f>
        <v>06/10/2025</v>
      </c>
      <c r="AG801" s="19" t="str">
        <f>VLOOKUP(AC801,Data!B:N,13,0)</f>
        <v>0104918404-007</v>
      </c>
      <c r="AH801" s="19" t="str">
        <f>IF(AG801="0104918404","WIN"&amp;L801,VLOOKUP(AG801,'mã win'!E:J,6,0))</f>
        <v>WIN-QNH-00-007</v>
      </c>
      <c r="AI801" s="19" t="str">
        <f>VLOOKUP(AG801,'mã win'!E:F,2,0)</f>
        <v>B</v>
      </c>
      <c r="AJ801" s="19" t="str">
        <f>VLOOKUP(Q801,'mã sp'!A:B,2,0)</f>
        <v>GTLX250G</v>
      </c>
      <c r="AK801" t="str">
        <f>VLOOKUP(AC801,Data!B:G,6,0)</f>
        <v>K25TTM</v>
      </c>
      <c r="AL801" t="str">
        <f t="shared" si="25"/>
        <v>3198 WM+ QNH 192-194 Trần Phú</v>
      </c>
    </row>
    <row r="802" spans="1:38" x14ac:dyDescent="0.25">
      <c r="A802">
        <v>17022</v>
      </c>
      <c r="B802" s="2">
        <v>9106033003</v>
      </c>
      <c r="C802" s="3">
        <v>45936</v>
      </c>
      <c r="D802" s="3">
        <v>45941</v>
      </c>
      <c r="E802" s="4">
        <v>45936.796797025498</v>
      </c>
      <c r="F802" s="2" t="s">
        <v>5531</v>
      </c>
      <c r="G802" s="3"/>
      <c r="H802" t="s">
        <v>3031</v>
      </c>
      <c r="I802" s="2" t="s">
        <v>3032</v>
      </c>
      <c r="J802" t="s">
        <v>3033</v>
      </c>
      <c r="K802" t="s">
        <v>3034</v>
      </c>
      <c r="L802" s="2" t="s">
        <v>4887</v>
      </c>
      <c r="M802" t="s">
        <v>4888</v>
      </c>
      <c r="N802" t="s">
        <v>4889</v>
      </c>
      <c r="O802">
        <v>10</v>
      </c>
      <c r="P802" s="2" t="s">
        <v>3035</v>
      </c>
      <c r="Q802" t="s">
        <v>4834</v>
      </c>
      <c r="R802" s="2" t="s">
        <v>3037</v>
      </c>
      <c r="S802" s="2" t="s">
        <v>3038</v>
      </c>
      <c r="T802">
        <v>111058</v>
      </c>
      <c r="U802">
        <v>2</v>
      </c>
      <c r="V802">
        <v>0</v>
      </c>
      <c r="W802" t="s">
        <v>4888</v>
      </c>
      <c r="X802" t="s">
        <v>3046</v>
      </c>
      <c r="Y802" s="3">
        <v>45936.796796909701</v>
      </c>
      <c r="AA802" t="s">
        <v>3039</v>
      </c>
      <c r="AB802" s="21">
        <v>9106033003</v>
      </c>
      <c r="AC802" s="19" t="str">
        <f>VLOOKUP($B802,Data!$A:$AK,34,0)</f>
        <v>9106033003-00478486</v>
      </c>
      <c r="AD802" s="19">
        <v>478486</v>
      </c>
      <c r="AE802" s="19" t="str">
        <f t="shared" si="24"/>
        <v>00478486</v>
      </c>
      <c r="AF802" s="19" t="str">
        <f>VLOOKUP(AC802,Data!$B:$AK,4,0)</f>
        <v>06/10/2025</v>
      </c>
      <c r="AG802" s="19" t="str">
        <f>VLOOKUP(AC802,Data!B:N,13,0)</f>
        <v>0104918404-002</v>
      </c>
      <c r="AH802" s="19" t="str">
        <f>IF(AG802="0104918404","WIN"&amp;L802,VLOOKUP(AG802,'mã win'!E:J,6,0))</f>
        <v>WIN-HNI-00-002</v>
      </c>
      <c r="AI802" s="19" t="str">
        <f>VLOOKUP(AG802,'mã win'!E:F,2,0)</f>
        <v>B</v>
      </c>
      <c r="AJ802" s="19" t="str">
        <f>VLOOKUP(Q802,'mã sp'!A:B,2,0)</f>
        <v>GM500</v>
      </c>
      <c r="AK802" t="str">
        <f>VLOOKUP(AC802,Data!B:G,6,0)</f>
        <v>K25TTM</v>
      </c>
      <c r="AL802" t="str">
        <f t="shared" si="25"/>
        <v>4639 WM+ HNI 50 Phố Tía</v>
      </c>
    </row>
    <row r="803" spans="1:38" x14ac:dyDescent="0.25">
      <c r="A803">
        <v>17023</v>
      </c>
      <c r="B803" s="2">
        <v>9106033067</v>
      </c>
      <c r="C803" s="3">
        <v>45936</v>
      </c>
      <c r="D803" s="3">
        <v>45936</v>
      </c>
      <c r="E803" s="4">
        <v>45936.7998083333</v>
      </c>
      <c r="F803" s="2" t="s">
        <v>5532</v>
      </c>
      <c r="G803" s="3"/>
      <c r="H803" t="s">
        <v>3031</v>
      </c>
      <c r="I803" s="2" t="s">
        <v>3032</v>
      </c>
      <c r="J803" t="s">
        <v>3033</v>
      </c>
      <c r="K803" t="s">
        <v>3034</v>
      </c>
      <c r="L803" s="2" t="s">
        <v>3290</v>
      </c>
      <c r="M803" t="s">
        <v>3291</v>
      </c>
      <c r="N803" t="s">
        <v>3292</v>
      </c>
      <c r="O803">
        <v>10</v>
      </c>
      <c r="P803" s="2" t="s">
        <v>3069</v>
      </c>
      <c r="Q803" t="s">
        <v>3070</v>
      </c>
      <c r="R803" s="2" t="s">
        <v>3071</v>
      </c>
      <c r="S803" s="2" t="s">
        <v>3038</v>
      </c>
      <c r="T803">
        <v>50400</v>
      </c>
      <c r="U803">
        <v>2</v>
      </c>
      <c r="V803">
        <v>0</v>
      </c>
      <c r="W803" t="s">
        <v>3293</v>
      </c>
      <c r="Y803" s="3">
        <v>45936.799807256903</v>
      </c>
      <c r="Z803" t="s">
        <v>5533</v>
      </c>
      <c r="AA803" t="s">
        <v>3039</v>
      </c>
      <c r="AB803" s="21">
        <v>9106033067</v>
      </c>
      <c r="AC803" s="19" t="str">
        <f>VLOOKUP($B803,Data!$A:$AK,34,0)</f>
        <v>9106033067-00014827</v>
      </c>
      <c r="AD803" s="19">
        <v>14827</v>
      </c>
      <c r="AE803" s="19" t="str">
        <f t="shared" si="24"/>
        <v>00014827</v>
      </c>
      <c r="AF803" s="19" t="str">
        <f>VLOOKUP(AC803,Data!$B:$AK,4,0)</f>
        <v>06/10/2025</v>
      </c>
      <c r="AG803" s="19" t="str">
        <f>VLOOKUP(AC803,Data!B:N,13,0)</f>
        <v>0104918404-004</v>
      </c>
      <c r="AH803" s="19" t="str">
        <f>IF(AG803="0104918404","WIN"&amp;L803,VLOOKUP(AG803,'mã win'!E:J,6,0))</f>
        <v>WIN-HTH-00-004</v>
      </c>
      <c r="AI803" s="19" t="str">
        <f>VLOOKUP(AG803,'mã win'!E:F,2,0)</f>
        <v>B</v>
      </c>
      <c r="AJ803" s="19" t="str">
        <f>VLOOKUP(Q803,'mã sp'!A:B,2,0)</f>
        <v>GSG250</v>
      </c>
      <c r="AK803" t="str">
        <f>VLOOKUP(AC803,Data!B:G,6,0)</f>
        <v>K25TTM</v>
      </c>
      <c r="AL803" t="str">
        <f t="shared" si="25"/>
        <v>2AXE WM+ HTH Trung Ngọc, Xã Gia Hanh</v>
      </c>
    </row>
    <row r="804" spans="1:38" x14ac:dyDescent="0.25">
      <c r="A804">
        <v>17024</v>
      </c>
      <c r="B804" s="2">
        <v>9106033088</v>
      </c>
      <c r="C804" s="3">
        <v>45936</v>
      </c>
      <c r="D804" s="3">
        <v>45941</v>
      </c>
      <c r="E804" s="4">
        <v>45936.806425080998</v>
      </c>
      <c r="F804" s="2" t="s">
        <v>5534</v>
      </c>
      <c r="G804" s="3"/>
      <c r="H804" t="s">
        <v>3031</v>
      </c>
      <c r="I804" s="2" t="s">
        <v>3032</v>
      </c>
      <c r="J804" t="s">
        <v>3033</v>
      </c>
      <c r="K804" t="s">
        <v>3034</v>
      </c>
      <c r="L804" s="2" t="s">
        <v>4283</v>
      </c>
      <c r="M804" t="s">
        <v>4284</v>
      </c>
      <c r="N804" t="s">
        <v>4285</v>
      </c>
      <c r="O804">
        <v>10</v>
      </c>
      <c r="P804" s="2" t="s">
        <v>3035</v>
      </c>
      <c r="Q804" t="s">
        <v>4834</v>
      </c>
      <c r="R804" s="2" t="s">
        <v>3037</v>
      </c>
      <c r="S804" s="2" t="s">
        <v>3038</v>
      </c>
      <c r="T804">
        <v>111058</v>
      </c>
      <c r="U804">
        <v>1</v>
      </c>
      <c r="V804">
        <v>0</v>
      </c>
      <c r="W804" t="s">
        <v>4284</v>
      </c>
      <c r="X804" t="s">
        <v>4286</v>
      </c>
      <c r="Y804" s="3">
        <v>45936.806423761598</v>
      </c>
      <c r="Z804" t="s">
        <v>5535</v>
      </c>
      <c r="AA804" t="s">
        <v>3039</v>
      </c>
      <c r="AB804" s="21">
        <v>9106033088</v>
      </c>
      <c r="AC804" s="19" t="str">
        <f>VLOOKUP($B804,Data!$A:$AK,34,0)</f>
        <v>9106033088-00478512</v>
      </c>
      <c r="AD804" s="19">
        <v>478512</v>
      </c>
      <c r="AE804" s="19" t="str">
        <f t="shared" si="24"/>
        <v>00478512</v>
      </c>
      <c r="AF804" s="19" t="str">
        <f>VLOOKUP(AC804,Data!$B:$AK,4,0)</f>
        <v>06/10/2025</v>
      </c>
      <c r="AG804" s="19" t="str">
        <f>VLOOKUP(AC804,Data!B:N,13,0)</f>
        <v>0104918404-002</v>
      </c>
      <c r="AH804" s="19" t="str">
        <f>IF(AG804="0104918404","WIN"&amp;L804,VLOOKUP(AG804,'mã win'!E:J,6,0))</f>
        <v>WIN-HNI-00-002</v>
      </c>
      <c r="AI804" s="19" t="str">
        <f>VLOOKUP(AG804,'mã win'!E:F,2,0)</f>
        <v>B</v>
      </c>
      <c r="AJ804" s="19" t="str">
        <f>VLOOKUP(Q804,'mã sp'!A:B,2,0)</f>
        <v>GM500</v>
      </c>
      <c r="AK804" t="str">
        <f>VLOOKUP(AC804,Data!B:G,6,0)</f>
        <v>K25TTM</v>
      </c>
      <c r="AL804" t="str">
        <f t="shared" si="25"/>
        <v>4356 WM+ HNI 103-105 Đa Phúc</v>
      </c>
    </row>
    <row r="805" spans="1:38" x14ac:dyDescent="0.25">
      <c r="A805">
        <v>17025</v>
      </c>
      <c r="B805" s="2">
        <v>9106033063</v>
      </c>
      <c r="C805" s="3">
        <v>45936</v>
      </c>
      <c r="D805" s="3">
        <v>45941</v>
      </c>
      <c r="E805" s="4">
        <v>45936.806985960597</v>
      </c>
      <c r="F805" s="2" t="s">
        <v>5536</v>
      </c>
      <c r="G805" s="3"/>
      <c r="H805" t="s">
        <v>3031</v>
      </c>
      <c r="I805" s="2" t="s">
        <v>3032</v>
      </c>
      <c r="J805" t="s">
        <v>3033</v>
      </c>
      <c r="K805" t="s">
        <v>3034</v>
      </c>
      <c r="L805" s="2" t="s">
        <v>3527</v>
      </c>
      <c r="M805" t="s">
        <v>3528</v>
      </c>
      <c r="N805" t="s">
        <v>3529</v>
      </c>
      <c r="O805">
        <v>10</v>
      </c>
      <c r="P805" s="2" t="s">
        <v>3035</v>
      </c>
      <c r="Q805" t="s">
        <v>4834</v>
      </c>
      <c r="R805" s="2" t="s">
        <v>3037</v>
      </c>
      <c r="S805" s="2" t="s">
        <v>3038</v>
      </c>
      <c r="T805">
        <v>111058</v>
      </c>
      <c r="U805">
        <v>4</v>
      </c>
      <c r="V805">
        <v>0</v>
      </c>
      <c r="W805" t="s">
        <v>3528</v>
      </c>
      <c r="Y805" s="3">
        <v>45936.806984641204</v>
      </c>
      <c r="AA805" t="s">
        <v>3039</v>
      </c>
      <c r="AB805" s="21">
        <v>9106033063</v>
      </c>
      <c r="AC805" s="19" t="str">
        <f>VLOOKUP($B805,Data!$A:$AK,34,0)</f>
        <v>9106033063-00033325</v>
      </c>
      <c r="AD805" s="19">
        <v>33325</v>
      </c>
      <c r="AE805" s="19" t="str">
        <f t="shared" si="24"/>
        <v>00033325</v>
      </c>
      <c r="AF805" s="19" t="str">
        <f>VLOOKUP(AC805,Data!$B:$AK,4,0)</f>
        <v>06/10/2025</v>
      </c>
      <c r="AG805" s="19" t="str">
        <f>VLOOKUP(AC805,Data!B:N,13,0)</f>
        <v>0104918404-020</v>
      </c>
      <c r="AH805" s="19" t="str">
        <f>IF(AG805="0104918404","WIN"&amp;L805,VLOOKUP(AG805,'mã win'!E:J,6,0))</f>
        <v>WIN-020</v>
      </c>
      <c r="AI805" s="19" t="str">
        <f>VLOOKUP(AG805,'mã win'!E:F,2,0)</f>
        <v>B</v>
      </c>
      <c r="AJ805" s="19" t="str">
        <f>VLOOKUP(Q805,'mã sp'!A:B,2,0)</f>
        <v>GM500</v>
      </c>
      <c r="AK805" t="str">
        <f>VLOOKUP(AC805,Data!B:G,6,0)</f>
        <v>K25TTM</v>
      </c>
      <c r="AL805" t="str">
        <f t="shared" si="25"/>
        <v>2B31 WM+ THA Long Vân, Đồng Lợi</v>
      </c>
    </row>
    <row r="806" spans="1:38" x14ac:dyDescent="0.25">
      <c r="A806">
        <v>17026</v>
      </c>
      <c r="B806" s="2">
        <v>9106033074</v>
      </c>
      <c r="C806" s="3">
        <v>45936</v>
      </c>
      <c r="D806" s="3">
        <v>45936</v>
      </c>
      <c r="E806" s="4">
        <v>45936.807127812499</v>
      </c>
      <c r="F806" s="2" t="s">
        <v>5537</v>
      </c>
      <c r="G806" s="3"/>
      <c r="H806" t="s">
        <v>3031</v>
      </c>
      <c r="I806" s="2" t="s">
        <v>3032</v>
      </c>
      <c r="J806" t="s">
        <v>3033</v>
      </c>
      <c r="K806" t="s">
        <v>3034</v>
      </c>
      <c r="L806" s="2" t="s">
        <v>4773</v>
      </c>
      <c r="M806" t="s">
        <v>4774</v>
      </c>
      <c r="N806" t="s">
        <v>4775</v>
      </c>
      <c r="O806">
        <v>10</v>
      </c>
      <c r="P806" s="2" t="s">
        <v>3080</v>
      </c>
      <c r="Q806" t="s">
        <v>3081</v>
      </c>
      <c r="R806" s="2" t="s">
        <v>3082</v>
      </c>
      <c r="S806" s="2" t="s">
        <v>3038</v>
      </c>
      <c r="T806">
        <v>70950</v>
      </c>
      <c r="U806">
        <v>2</v>
      </c>
      <c r="V806">
        <v>0</v>
      </c>
      <c r="W806" t="s">
        <v>4776</v>
      </c>
      <c r="X806" t="s">
        <v>3046</v>
      </c>
      <c r="Y806" s="3">
        <v>45936.807126886597</v>
      </c>
      <c r="AA806" t="s">
        <v>3039</v>
      </c>
      <c r="AB806" s="21">
        <v>9106033074</v>
      </c>
      <c r="AC806" s="19" t="str">
        <f>VLOOKUP($B806,Data!$A:$AK,34,0)</f>
        <v>9106033074-00158893</v>
      </c>
      <c r="AD806" s="19">
        <v>158893</v>
      </c>
      <c r="AE806" s="19" t="str">
        <f t="shared" si="24"/>
        <v>00158893</v>
      </c>
      <c r="AF806" s="19" t="str">
        <f>VLOOKUP(AC806,Data!$B:$AK,4,0)</f>
        <v>06/10/2025</v>
      </c>
      <c r="AG806" s="19" t="str">
        <f>VLOOKUP(AC806,Data!B:N,13,0)</f>
        <v>0104918404</v>
      </c>
      <c r="AH806" s="19" t="str">
        <f>IF(AG806="0104918404","WIN"&amp;L806,VLOOKUP(AG806,'mã win'!E:J,6,0))</f>
        <v>WIN3173</v>
      </c>
      <c r="AI806" s="19" t="str">
        <f>VLOOKUP(AG806,'mã win'!E:F,2,0)</f>
        <v>N</v>
      </c>
      <c r="AJ806" s="19" t="str">
        <f>VLOOKUP(Q806,'mã sp'!A:B,2,0)</f>
        <v>CN300</v>
      </c>
      <c r="AK806" t="str">
        <f>VLOOKUP(AC806,Data!B:G,6,0)</f>
        <v>K25TTM</v>
      </c>
      <c r="AL806" t="str">
        <f t="shared" si="25"/>
        <v>3173 WIN HCM 192/72/74/76 Nguyễn Oanh</v>
      </c>
    </row>
    <row r="807" spans="1:38" x14ac:dyDescent="0.25">
      <c r="A807">
        <v>17027</v>
      </c>
      <c r="B807" s="2">
        <v>9106033074</v>
      </c>
      <c r="C807" s="3">
        <v>45936</v>
      </c>
      <c r="D807" s="3">
        <v>45936</v>
      </c>
      <c r="E807" s="4">
        <v>45936.807127812499</v>
      </c>
      <c r="F807" s="2" t="s">
        <v>5537</v>
      </c>
      <c r="G807" s="3"/>
      <c r="H807" t="s">
        <v>3031</v>
      </c>
      <c r="I807" s="2" t="s">
        <v>3032</v>
      </c>
      <c r="J807" t="s">
        <v>3033</v>
      </c>
      <c r="K807" t="s">
        <v>3034</v>
      </c>
      <c r="L807" s="2" t="s">
        <v>4773</v>
      </c>
      <c r="M807" t="s">
        <v>4774</v>
      </c>
      <c r="N807" t="s">
        <v>4775</v>
      </c>
      <c r="O807">
        <v>20</v>
      </c>
      <c r="P807" s="2" t="s">
        <v>3035</v>
      </c>
      <c r="Q807" t="s">
        <v>4834</v>
      </c>
      <c r="R807" s="2" t="s">
        <v>3037</v>
      </c>
      <c r="S807" s="2" t="s">
        <v>3038</v>
      </c>
      <c r="T807">
        <v>111058</v>
      </c>
      <c r="U807">
        <v>2</v>
      </c>
      <c r="V807">
        <v>0</v>
      </c>
      <c r="W807" t="s">
        <v>4776</v>
      </c>
      <c r="X807" t="s">
        <v>3046</v>
      </c>
      <c r="Y807" s="3">
        <v>45936.807126886597</v>
      </c>
      <c r="AA807" t="s">
        <v>3039</v>
      </c>
      <c r="AB807" s="21">
        <v>9106033074</v>
      </c>
      <c r="AC807" s="19" t="str">
        <f>VLOOKUP($B807,Data!$A:$AK,34,0)</f>
        <v>9106033074-00158893</v>
      </c>
      <c r="AD807" s="19">
        <v>158893</v>
      </c>
      <c r="AE807" s="19" t="str">
        <f t="shared" si="24"/>
        <v>00158893</v>
      </c>
      <c r="AF807" s="19" t="str">
        <f>VLOOKUP(AC807,Data!$B:$AK,4,0)</f>
        <v>06/10/2025</v>
      </c>
      <c r="AG807" s="19" t="str">
        <f>VLOOKUP(AC807,Data!B:N,13,0)</f>
        <v>0104918404</v>
      </c>
      <c r="AH807" s="19" t="str">
        <f>IF(AG807="0104918404","WIN"&amp;L807,VLOOKUP(AG807,'mã win'!E:J,6,0))</f>
        <v>WIN3173</v>
      </c>
      <c r="AI807" s="19" t="str">
        <f>VLOOKUP(AG807,'mã win'!E:F,2,0)</f>
        <v>N</v>
      </c>
      <c r="AJ807" s="19" t="str">
        <f>VLOOKUP(Q807,'mã sp'!A:B,2,0)</f>
        <v>GM500</v>
      </c>
      <c r="AK807" t="str">
        <f>VLOOKUP(AC807,Data!B:G,6,0)</f>
        <v>K25TTM</v>
      </c>
      <c r="AL807" t="str">
        <f t="shared" si="25"/>
        <v>3173 WIN HCM 192/72/74/76 Nguyễn Oanh</v>
      </c>
    </row>
    <row r="808" spans="1:38" x14ac:dyDescent="0.25">
      <c r="A808">
        <v>17028</v>
      </c>
      <c r="B808" s="2">
        <v>9106033100</v>
      </c>
      <c r="C808" s="3">
        <v>45936</v>
      </c>
      <c r="D808" s="3">
        <v>45941</v>
      </c>
      <c r="E808" s="4">
        <v>45936.815403900502</v>
      </c>
      <c r="F808" s="2" t="s">
        <v>5538</v>
      </c>
      <c r="G808" s="3"/>
      <c r="H808" t="s">
        <v>3031</v>
      </c>
      <c r="I808" s="2" t="s">
        <v>3032</v>
      </c>
      <c r="J808" t="s">
        <v>3033</v>
      </c>
      <c r="K808" t="s">
        <v>3034</v>
      </c>
      <c r="L808" s="2" t="s">
        <v>4519</v>
      </c>
      <c r="M808" t="s">
        <v>4520</v>
      </c>
      <c r="N808" t="s">
        <v>4521</v>
      </c>
      <c r="O808">
        <v>10</v>
      </c>
      <c r="P808" s="2" t="s">
        <v>3050</v>
      </c>
      <c r="Q808" t="s">
        <v>3051</v>
      </c>
      <c r="R808" s="2" t="s">
        <v>3052</v>
      </c>
      <c r="S808" s="2" t="s">
        <v>3038</v>
      </c>
      <c r="T808">
        <v>45588</v>
      </c>
      <c r="U808">
        <v>2</v>
      </c>
      <c r="V808">
        <v>0</v>
      </c>
      <c r="W808" t="s">
        <v>4522</v>
      </c>
      <c r="Y808" s="3">
        <v>45936.815402546301</v>
      </c>
      <c r="Z808" t="s">
        <v>5539</v>
      </c>
      <c r="AA808" t="s">
        <v>3039</v>
      </c>
      <c r="AB808" s="21">
        <v>9106033100</v>
      </c>
      <c r="AC808" s="19" t="str">
        <f>VLOOKUP($B808,Data!$A:$AK,34,0)</f>
        <v>9106033100-00015698</v>
      </c>
      <c r="AD808" s="19">
        <v>15698</v>
      </c>
      <c r="AE808" s="19" t="str">
        <f t="shared" si="24"/>
        <v>00015698</v>
      </c>
      <c r="AF808" s="19" t="str">
        <f>VLOOKUP(AC808,Data!$B:$AK,4,0)</f>
        <v>06/10/2025</v>
      </c>
      <c r="AG808" s="19" t="str">
        <f>VLOOKUP(AC808,Data!B:N,13,0)</f>
        <v>0104918404-061</v>
      </c>
      <c r="AH808" s="19" t="str">
        <f>IF(AG808="0104918404","WIN"&amp;L808,VLOOKUP(AG808,'mã win'!E:J,6,0))</f>
        <v>WIN-061</v>
      </c>
      <c r="AI808" s="19" t="str">
        <f>VLOOKUP(AG808,'mã win'!E:F,2,0)</f>
        <v>N</v>
      </c>
      <c r="AJ808" s="19" t="str">
        <f>VLOOKUP(Q808,'mã sp'!A:B,2,0)</f>
        <v>TH200</v>
      </c>
      <c r="AK808" t="str">
        <f>VLOOKUP(AC808,Data!B:G,6,0)</f>
        <v>K25TTM</v>
      </c>
      <c r="AL808" t="str">
        <f t="shared" si="25"/>
        <v>6553 WM+ QNM 233 Tiểu La, Thăng Bình</v>
      </c>
    </row>
    <row r="809" spans="1:38" x14ac:dyDescent="0.25">
      <c r="A809">
        <v>17029</v>
      </c>
      <c r="B809" s="2">
        <v>9106033127</v>
      </c>
      <c r="C809" s="3">
        <v>45936</v>
      </c>
      <c r="D809" s="3">
        <v>45941</v>
      </c>
      <c r="E809" s="4">
        <v>45936.816374155103</v>
      </c>
      <c r="F809" s="2" t="s">
        <v>5540</v>
      </c>
      <c r="G809" s="3"/>
      <c r="H809" t="s">
        <v>3031</v>
      </c>
      <c r="I809" s="2" t="s">
        <v>3032</v>
      </c>
      <c r="J809" t="s">
        <v>3033</v>
      </c>
      <c r="K809" t="s">
        <v>3034</v>
      </c>
      <c r="L809" s="2" t="s">
        <v>5541</v>
      </c>
      <c r="M809" t="s">
        <v>5542</v>
      </c>
      <c r="N809" t="s">
        <v>5543</v>
      </c>
      <c r="O809">
        <v>10</v>
      </c>
      <c r="P809" s="2" t="s">
        <v>3035</v>
      </c>
      <c r="Q809" t="s">
        <v>4834</v>
      </c>
      <c r="R809" s="2" t="s">
        <v>3037</v>
      </c>
      <c r="S809" s="2" t="s">
        <v>3038</v>
      </c>
      <c r="T809">
        <v>111058</v>
      </c>
      <c r="U809">
        <v>1</v>
      </c>
      <c r="V809">
        <v>0</v>
      </c>
      <c r="W809" t="s">
        <v>5542</v>
      </c>
      <c r="X809" t="s">
        <v>3046</v>
      </c>
      <c r="Y809" s="3">
        <v>45936.816372719899</v>
      </c>
      <c r="AA809" t="s">
        <v>3039</v>
      </c>
      <c r="AB809" s="21">
        <v>9106033127</v>
      </c>
      <c r="AC809" s="19" t="str">
        <f>VLOOKUP($B809,Data!$A:$AK,34,0)</f>
        <v>9106033127-00033329</v>
      </c>
      <c r="AD809" s="19">
        <v>33329</v>
      </c>
      <c r="AE809" s="19" t="str">
        <f t="shared" si="24"/>
        <v>00033329</v>
      </c>
      <c r="AF809" s="19" t="str">
        <f>VLOOKUP(AC809,Data!$B:$AK,4,0)</f>
        <v>06/10/2025</v>
      </c>
      <c r="AG809" s="19" t="str">
        <f>VLOOKUP(AC809,Data!B:N,13,0)</f>
        <v>0104918404-020</v>
      </c>
      <c r="AH809" s="19" t="str">
        <f>IF(AG809="0104918404","WIN"&amp;L809,VLOOKUP(AG809,'mã win'!E:J,6,0))</f>
        <v>WIN-020</v>
      </c>
      <c r="AI809" s="19" t="str">
        <f>VLOOKUP(AG809,'mã win'!E:F,2,0)</f>
        <v>B</v>
      </c>
      <c r="AJ809" s="19" t="str">
        <f>VLOOKUP(Q809,'mã sp'!A:B,2,0)</f>
        <v>GM500</v>
      </c>
      <c r="AK809" t="str">
        <f>VLOOKUP(AC809,Data!B:G,6,0)</f>
        <v>K25TTM</v>
      </c>
      <c r="AL809" t="str">
        <f t="shared" si="25"/>
        <v>5121 WM+ THA 495 Nguyễn Trãi</v>
      </c>
    </row>
    <row r="810" spans="1:38" x14ac:dyDescent="0.25">
      <c r="A810">
        <v>17030</v>
      </c>
      <c r="B810" s="2">
        <v>9106033170</v>
      </c>
      <c r="C810" s="3">
        <v>45936</v>
      </c>
      <c r="D810" s="3">
        <v>45941</v>
      </c>
      <c r="E810" s="4">
        <v>45936.821968715303</v>
      </c>
      <c r="F810" s="2" t="s">
        <v>5544</v>
      </c>
      <c r="G810" s="3"/>
      <c r="H810" t="s">
        <v>3031</v>
      </c>
      <c r="I810" s="2" t="s">
        <v>3032</v>
      </c>
      <c r="J810" t="s">
        <v>3033</v>
      </c>
      <c r="K810" t="s">
        <v>3034</v>
      </c>
      <c r="L810" s="2" t="s">
        <v>4573</v>
      </c>
      <c r="M810" t="s">
        <v>4574</v>
      </c>
      <c r="N810" t="s">
        <v>4575</v>
      </c>
      <c r="O810">
        <v>10</v>
      </c>
      <c r="P810" s="2" t="s">
        <v>3063</v>
      </c>
      <c r="Q810" t="s">
        <v>4891</v>
      </c>
      <c r="R810" s="2" t="s">
        <v>3065</v>
      </c>
      <c r="S810" s="2" t="s">
        <v>3038</v>
      </c>
      <c r="T810">
        <v>73431</v>
      </c>
      <c r="U810">
        <v>1</v>
      </c>
      <c r="V810">
        <v>0</v>
      </c>
      <c r="W810" t="s">
        <v>4576</v>
      </c>
      <c r="Y810" s="3">
        <v>45936.821967557902</v>
      </c>
      <c r="AA810" t="s">
        <v>3039</v>
      </c>
      <c r="AB810" s="21">
        <v>9106033170</v>
      </c>
      <c r="AC810" s="19" t="str">
        <f>VLOOKUP($B810,Data!$A:$AK,34,0)</f>
        <v>9106033170-00001709</v>
      </c>
      <c r="AD810" s="19">
        <v>1709</v>
      </c>
      <c r="AE810" s="19" t="str">
        <f t="shared" si="24"/>
        <v>00001709</v>
      </c>
      <c r="AF810" s="19" t="str">
        <f>VLOOKUP(AC810,Data!$B:$AK,4,0)</f>
        <v>06/10/2025</v>
      </c>
      <c r="AG810" s="19" t="str">
        <f>VLOOKUP(AC810,Data!B:N,13,0)</f>
        <v>0104918404-095</v>
      </c>
      <c r="AH810" s="19" t="str">
        <f>IF(AG810="0104918404","WIN"&amp;L810,VLOOKUP(AG810,'mã win'!E:J,6,0))</f>
        <v>WIN-095</v>
      </c>
      <c r="AI810" s="19" t="str">
        <f>VLOOKUP(AG810,'mã win'!E:F,2,0)</f>
        <v>B</v>
      </c>
      <c r="AJ810" s="19" t="str">
        <f>VLOOKUP(Q810,'mã sp'!A:B,2,0)</f>
        <v>CGM300</v>
      </c>
      <c r="AK810" t="str">
        <f>VLOOKUP(AC810,Data!B:G,6,0)</f>
        <v>K25TTM</v>
      </c>
      <c r="AL810" t="str">
        <f t="shared" si="25"/>
        <v>6538 WM+ CBG Tổ 1 Hoằng Bó, TT Nước Hai</v>
      </c>
    </row>
    <row r="811" spans="1:38" x14ac:dyDescent="0.25">
      <c r="A811">
        <v>17031</v>
      </c>
      <c r="B811" s="2">
        <v>9106033267</v>
      </c>
      <c r="C811" s="3">
        <v>45936</v>
      </c>
      <c r="D811" s="3">
        <v>45941</v>
      </c>
      <c r="E811" s="4">
        <v>45936.841692789298</v>
      </c>
      <c r="F811" s="2" t="s">
        <v>5545</v>
      </c>
      <c r="G811" s="3"/>
      <c r="H811" t="s">
        <v>3031</v>
      </c>
      <c r="I811" s="2" t="s">
        <v>3032</v>
      </c>
      <c r="J811" t="s">
        <v>3033</v>
      </c>
      <c r="K811" t="s">
        <v>3034</v>
      </c>
      <c r="L811" s="2" t="s">
        <v>4465</v>
      </c>
      <c r="M811" t="s">
        <v>4466</v>
      </c>
      <c r="N811" t="s">
        <v>4467</v>
      </c>
      <c r="O811">
        <v>10</v>
      </c>
      <c r="P811" s="2" t="s">
        <v>3035</v>
      </c>
      <c r="Q811" t="s">
        <v>4834</v>
      </c>
      <c r="R811" s="2" t="s">
        <v>3037</v>
      </c>
      <c r="S811" s="2" t="s">
        <v>3038</v>
      </c>
      <c r="T811">
        <v>111058</v>
      </c>
      <c r="U811">
        <v>1</v>
      </c>
      <c r="V811">
        <v>0</v>
      </c>
      <c r="W811" t="s">
        <v>4466</v>
      </c>
      <c r="Y811" s="3">
        <v>45936.841691238398</v>
      </c>
      <c r="Z811" t="s">
        <v>5546</v>
      </c>
      <c r="AA811" t="s">
        <v>3039</v>
      </c>
      <c r="AB811" s="21">
        <v>9106033267</v>
      </c>
      <c r="AC811" s="19" t="str">
        <f>VLOOKUP($B811,Data!$A:$AK,34,0)</f>
        <v>9106033267-00080292</v>
      </c>
      <c r="AD811" s="19">
        <v>80292</v>
      </c>
      <c r="AE811" s="19" t="str">
        <f t="shared" si="24"/>
        <v>00080292</v>
      </c>
      <c r="AF811" s="19" t="str">
        <f>VLOOKUP(AC811,Data!$B:$AK,4,0)</f>
        <v>06/10/2025</v>
      </c>
      <c r="AG811" s="19" t="str">
        <f>VLOOKUP(AC811,Data!B:N,13,0)</f>
        <v>0104918404-009</v>
      </c>
      <c r="AH811" s="19" t="str">
        <f>IF(AG811="0104918404","WIN"&amp;L811,VLOOKUP(AG811,'mã win'!E:J,6,0))</f>
        <v>WIN-DNG-01-009</v>
      </c>
      <c r="AI811" s="19" t="str">
        <f>VLOOKUP(AG811,'mã win'!E:F,2,0)</f>
        <v>N</v>
      </c>
      <c r="AJ811" s="19" t="str">
        <f>VLOOKUP(Q811,'mã sp'!A:B,2,0)</f>
        <v>GM500</v>
      </c>
      <c r="AK811" t="str">
        <f>VLOOKUP(AC811,Data!B:G,6,0)</f>
        <v>K25TTM</v>
      </c>
      <c r="AL811" t="str">
        <f t="shared" si="25"/>
        <v>6445 WM+ DNG 119 Hoàng Văn Thái</v>
      </c>
    </row>
    <row r="812" spans="1:38" x14ac:dyDescent="0.25">
      <c r="A812">
        <v>17032</v>
      </c>
      <c r="B812" s="2">
        <v>9106033267</v>
      </c>
      <c r="C812" s="3">
        <v>45936</v>
      </c>
      <c r="D812" s="3">
        <v>45941</v>
      </c>
      <c r="E812" s="4">
        <v>45936.841692789298</v>
      </c>
      <c r="F812" s="2" t="s">
        <v>5545</v>
      </c>
      <c r="G812" s="3"/>
      <c r="H812" t="s">
        <v>3031</v>
      </c>
      <c r="I812" s="2" t="s">
        <v>3032</v>
      </c>
      <c r="J812" t="s">
        <v>3033</v>
      </c>
      <c r="K812" t="s">
        <v>3034</v>
      </c>
      <c r="L812" s="2" t="s">
        <v>4465</v>
      </c>
      <c r="M812" t="s">
        <v>4466</v>
      </c>
      <c r="N812" t="s">
        <v>4467</v>
      </c>
      <c r="O812">
        <v>20</v>
      </c>
      <c r="P812" s="2" t="s">
        <v>3083</v>
      </c>
      <c r="Q812" t="s">
        <v>3084</v>
      </c>
      <c r="R812" s="2" t="s">
        <v>3085</v>
      </c>
      <c r="S812" s="2" t="s">
        <v>3038</v>
      </c>
      <c r="T812">
        <v>111606</v>
      </c>
      <c r="U812">
        <v>1</v>
      </c>
      <c r="V812">
        <v>0</v>
      </c>
      <c r="W812" t="s">
        <v>4466</v>
      </c>
      <c r="Y812" s="3">
        <v>45936.841691238398</v>
      </c>
      <c r="Z812" t="s">
        <v>5546</v>
      </c>
      <c r="AA812" t="s">
        <v>3039</v>
      </c>
      <c r="AB812" s="21">
        <v>9106033267</v>
      </c>
      <c r="AC812" s="19" t="str">
        <f>VLOOKUP($B812,Data!$A:$AK,34,0)</f>
        <v>9106033267-00080292</v>
      </c>
      <c r="AD812" s="19">
        <v>80292</v>
      </c>
      <c r="AE812" s="19" t="str">
        <f t="shared" si="24"/>
        <v>00080292</v>
      </c>
      <c r="AF812" s="19" t="str">
        <f>VLOOKUP(AC812,Data!$B:$AK,4,0)</f>
        <v>06/10/2025</v>
      </c>
      <c r="AG812" s="19" t="str">
        <f>VLOOKUP(AC812,Data!B:N,13,0)</f>
        <v>0104918404-009</v>
      </c>
      <c r="AH812" s="19" t="str">
        <f>IF(AG812="0104918404","WIN"&amp;L812,VLOOKUP(AG812,'mã win'!E:J,6,0))</f>
        <v>WIN-DNG-01-009</v>
      </c>
      <c r="AI812" s="19" t="str">
        <f>VLOOKUP(AG812,'mã win'!E:F,2,0)</f>
        <v>N</v>
      </c>
      <c r="AJ812" s="19" t="str">
        <f>VLOOKUP(Q812,'mã sp'!A:B,2,0)</f>
        <v>GXD500</v>
      </c>
      <c r="AK812" t="str">
        <f>VLOOKUP(AC812,Data!B:G,6,0)</f>
        <v>K25TTM</v>
      </c>
      <c r="AL812" t="str">
        <f t="shared" si="25"/>
        <v>6445 WM+ DNG 119 Hoàng Văn Thái</v>
      </c>
    </row>
    <row r="813" spans="1:38" x14ac:dyDescent="0.25">
      <c r="A813">
        <v>17033</v>
      </c>
      <c r="B813" s="2">
        <v>9106033267</v>
      </c>
      <c r="C813" s="3">
        <v>45936</v>
      </c>
      <c r="D813" s="3">
        <v>45941</v>
      </c>
      <c r="E813" s="4">
        <v>45936.841692789298</v>
      </c>
      <c r="F813" s="2" t="s">
        <v>5545</v>
      </c>
      <c r="G813" s="3"/>
      <c r="H813" t="s">
        <v>3031</v>
      </c>
      <c r="I813" s="2" t="s">
        <v>3032</v>
      </c>
      <c r="J813" t="s">
        <v>3033</v>
      </c>
      <c r="K813" t="s">
        <v>3034</v>
      </c>
      <c r="L813" s="2" t="s">
        <v>4465</v>
      </c>
      <c r="M813" t="s">
        <v>4466</v>
      </c>
      <c r="N813" t="s">
        <v>4467</v>
      </c>
      <c r="O813">
        <v>30</v>
      </c>
      <c r="P813" s="2" t="s">
        <v>3043</v>
      </c>
      <c r="Q813" t="s">
        <v>3044</v>
      </c>
      <c r="R813" s="2" t="s">
        <v>3045</v>
      </c>
      <c r="S813" s="2" t="s">
        <v>3038</v>
      </c>
      <c r="T813">
        <v>41150</v>
      </c>
      <c r="U813">
        <v>1</v>
      </c>
      <c r="V813">
        <v>0</v>
      </c>
      <c r="W813" t="s">
        <v>4466</v>
      </c>
      <c r="Y813" s="3">
        <v>45936.841691238398</v>
      </c>
      <c r="Z813" t="s">
        <v>5546</v>
      </c>
      <c r="AA813" t="s">
        <v>3039</v>
      </c>
      <c r="AB813" s="21">
        <v>9106033267</v>
      </c>
      <c r="AC813" s="19" t="str">
        <f>VLOOKUP($B813,Data!$A:$AK,34,0)</f>
        <v>9106033267-00080292</v>
      </c>
      <c r="AD813" s="19">
        <v>80292</v>
      </c>
      <c r="AE813" s="19" t="str">
        <f t="shared" si="24"/>
        <v>00080292</v>
      </c>
      <c r="AF813" s="19" t="str">
        <f>VLOOKUP(AC813,Data!$B:$AK,4,0)</f>
        <v>06/10/2025</v>
      </c>
      <c r="AG813" s="19" t="str">
        <f>VLOOKUP(AC813,Data!B:N,13,0)</f>
        <v>0104918404-009</v>
      </c>
      <c r="AH813" s="19" t="str">
        <f>IF(AG813="0104918404","WIN"&amp;L813,VLOOKUP(AG813,'mã win'!E:J,6,0))</f>
        <v>WIN-DNG-01-009</v>
      </c>
      <c r="AI813" s="19" t="str">
        <f>VLOOKUP(AG813,'mã win'!E:F,2,0)</f>
        <v>N</v>
      </c>
      <c r="AJ813" s="19" t="str">
        <f>VLOOKUP(Q813,'mã sp'!A:B,2,0)</f>
        <v>GTLX250G</v>
      </c>
      <c r="AK813" t="str">
        <f>VLOOKUP(AC813,Data!B:G,6,0)</f>
        <v>K25TTM</v>
      </c>
      <c r="AL813" t="str">
        <f t="shared" si="25"/>
        <v>6445 WM+ DNG 119 Hoàng Văn Thái</v>
      </c>
    </row>
    <row r="814" spans="1:38" x14ac:dyDescent="0.25">
      <c r="A814">
        <v>17034</v>
      </c>
      <c r="B814" s="2">
        <v>9106033258</v>
      </c>
      <c r="C814" s="3">
        <v>45936</v>
      </c>
      <c r="D814" s="3">
        <v>45941</v>
      </c>
      <c r="E814" s="4">
        <v>45936.8429066319</v>
      </c>
      <c r="F814" s="2" t="s">
        <v>5547</v>
      </c>
      <c r="G814" s="3"/>
      <c r="H814" t="s">
        <v>3031</v>
      </c>
      <c r="I814" s="2" t="s">
        <v>3032</v>
      </c>
      <c r="J814" t="s">
        <v>3033</v>
      </c>
      <c r="K814" t="s">
        <v>3034</v>
      </c>
      <c r="L814" s="2" t="s">
        <v>4621</v>
      </c>
      <c r="M814" t="s">
        <v>4622</v>
      </c>
      <c r="N814" t="s">
        <v>4623</v>
      </c>
      <c r="O814">
        <v>10</v>
      </c>
      <c r="P814" s="2" t="s">
        <v>3035</v>
      </c>
      <c r="Q814" t="s">
        <v>4834</v>
      </c>
      <c r="R814" s="2" t="s">
        <v>3037</v>
      </c>
      <c r="S814" s="2" t="s">
        <v>3038</v>
      </c>
      <c r="T814">
        <v>111058</v>
      </c>
      <c r="U814">
        <v>1</v>
      </c>
      <c r="V814">
        <v>0</v>
      </c>
      <c r="W814" t="s">
        <v>4622</v>
      </c>
      <c r="Y814" s="3">
        <v>45936.842904895799</v>
      </c>
      <c r="AA814" t="s">
        <v>3039</v>
      </c>
      <c r="AB814" s="21">
        <v>9106033258</v>
      </c>
      <c r="AC814" s="19" t="str">
        <f>VLOOKUP($B814,Data!$A:$AK,34,0)</f>
        <v>9106033258-00010703</v>
      </c>
      <c r="AD814" s="19">
        <v>10703</v>
      </c>
      <c r="AE814" s="19" t="str">
        <f t="shared" si="24"/>
        <v>00010703</v>
      </c>
      <c r="AF814" s="19" t="str">
        <f>VLOOKUP(AC814,Data!$B:$AK,4,0)</f>
        <v>06/10/2025</v>
      </c>
      <c r="AG814" s="19" t="str">
        <f>VLOOKUP(AC814,Data!B:N,13,0)</f>
        <v>0104918404-070</v>
      </c>
      <c r="AH814" s="19" t="str">
        <f>IF(AG814="0104918404","WIN"&amp;L814,VLOOKUP(AG814,'mã win'!E:J,6,0))</f>
        <v>WIN-070</v>
      </c>
      <c r="AI814" s="19" t="str">
        <f>VLOOKUP(AG814,'mã win'!E:F,2,0)</f>
        <v>N</v>
      </c>
      <c r="AJ814" s="19" t="str">
        <f>VLOOKUP(Q814,'mã sp'!A:B,2,0)</f>
        <v>GM500</v>
      </c>
      <c r="AK814" t="str">
        <f>VLOOKUP(AC814,Data!B:G,6,0)</f>
        <v>K25TTM</v>
      </c>
      <c r="AL814" t="str">
        <f t="shared" si="25"/>
        <v>2A93 WM+ QTI 40A Lê Duẩn</v>
      </c>
    </row>
    <row r="815" spans="1:38" x14ac:dyDescent="0.25">
      <c r="A815">
        <v>17035</v>
      </c>
      <c r="B815" s="2">
        <v>9106033272</v>
      </c>
      <c r="C815" s="3">
        <v>45936</v>
      </c>
      <c r="D815" s="3">
        <v>45936</v>
      </c>
      <c r="E815" s="4">
        <v>45936.850516585597</v>
      </c>
      <c r="F815" s="2" t="s">
        <v>5548</v>
      </c>
      <c r="G815" s="3"/>
      <c r="H815" t="s">
        <v>3031</v>
      </c>
      <c r="I815" s="2" t="s">
        <v>3032</v>
      </c>
      <c r="J815" t="s">
        <v>3033</v>
      </c>
      <c r="K815" t="s">
        <v>3034</v>
      </c>
      <c r="L815" s="2" t="s">
        <v>4356</v>
      </c>
      <c r="M815" t="s">
        <v>4357</v>
      </c>
      <c r="N815" t="s">
        <v>4358</v>
      </c>
      <c r="O815">
        <v>10</v>
      </c>
      <c r="P815" s="2" t="s">
        <v>3054</v>
      </c>
      <c r="Q815" t="s">
        <v>3055</v>
      </c>
      <c r="R815" s="2" t="s">
        <v>3056</v>
      </c>
      <c r="S815" s="2" t="s">
        <v>3038</v>
      </c>
      <c r="T815">
        <v>46000</v>
      </c>
      <c r="U815">
        <v>2</v>
      </c>
      <c r="V815">
        <v>0</v>
      </c>
      <c r="W815" t="s">
        <v>4357</v>
      </c>
      <c r="X815" t="s">
        <v>3046</v>
      </c>
      <c r="Y815" s="3">
        <v>45936.8505147338</v>
      </c>
      <c r="AA815" t="s">
        <v>3039</v>
      </c>
      <c r="AB815" s="21">
        <v>9106033272</v>
      </c>
      <c r="AC815" s="19" t="str">
        <f>VLOOKUP($B815,Data!$A:$AK,34,0)</f>
        <v>9106033272-00037177</v>
      </c>
      <c r="AD815" s="19">
        <v>37177</v>
      </c>
      <c r="AE815" s="19" t="str">
        <f t="shared" si="24"/>
        <v>00037177</v>
      </c>
      <c r="AF815" s="19" t="str">
        <f>VLOOKUP(AC815,Data!$B:$AK,4,0)</f>
        <v>06/10/2025</v>
      </c>
      <c r="AG815" s="19" t="str">
        <f>VLOOKUP(AC815,Data!B:N,13,0)</f>
        <v>0104918404-058</v>
      </c>
      <c r="AH815" s="19" t="str">
        <f>IF(AG815="0104918404","WIN"&amp;L815,VLOOKUP(AG815,'mã win'!E:J,6,0))</f>
        <v>WIN-058</v>
      </c>
      <c r="AI815" s="19" t="str">
        <f>VLOOKUP(AG815,'mã win'!E:F,2,0)</f>
        <v>B</v>
      </c>
      <c r="AJ815" s="19" t="str">
        <f>VLOOKUP(Q815,'mã sp'!A:B,2,0)</f>
        <v>MNH250</v>
      </c>
      <c r="AK815" t="str">
        <f>VLOOKUP(AC815,Data!B:G,6,0)</f>
        <v>K25TTM</v>
      </c>
      <c r="AL815" t="str">
        <f t="shared" si="25"/>
        <v>4571 WM+ NAN 15A An Dương Vương</v>
      </c>
    </row>
    <row r="816" spans="1:38" x14ac:dyDescent="0.25">
      <c r="A816">
        <v>17036</v>
      </c>
      <c r="B816" s="2">
        <v>9106033292</v>
      </c>
      <c r="C816" s="3">
        <v>45936</v>
      </c>
      <c r="D816" s="3">
        <v>45936</v>
      </c>
      <c r="E816" s="4">
        <v>45936.867623877297</v>
      </c>
      <c r="F816" s="2" t="s">
        <v>5549</v>
      </c>
      <c r="G816" s="3"/>
      <c r="H816" t="s">
        <v>3031</v>
      </c>
      <c r="I816" s="2" t="s">
        <v>3032</v>
      </c>
      <c r="J816" t="s">
        <v>3033</v>
      </c>
      <c r="K816" t="s">
        <v>3034</v>
      </c>
      <c r="L816" s="2" t="s">
        <v>3101</v>
      </c>
      <c r="M816" t="s">
        <v>3102</v>
      </c>
      <c r="N816" t="s">
        <v>3103</v>
      </c>
      <c r="O816">
        <v>10</v>
      </c>
      <c r="P816" s="2" t="s">
        <v>3072</v>
      </c>
      <c r="Q816" t="s">
        <v>3073</v>
      </c>
      <c r="R816" s="2" t="s">
        <v>3074</v>
      </c>
      <c r="S816" s="2" t="s">
        <v>3038</v>
      </c>
      <c r="T816">
        <v>49500</v>
      </c>
      <c r="U816">
        <v>1</v>
      </c>
      <c r="V816">
        <v>0</v>
      </c>
      <c r="W816" t="s">
        <v>3102</v>
      </c>
      <c r="X816" t="s">
        <v>3104</v>
      </c>
      <c r="Y816" s="3">
        <v>45936.867621874997</v>
      </c>
      <c r="AA816" t="s">
        <v>3039</v>
      </c>
      <c r="AB816" s="21">
        <v>9106033292</v>
      </c>
      <c r="AC816" s="19" t="str">
        <f>VLOOKUP($B816,Data!$A:$AK,34,0)</f>
        <v>9106033292-00080294</v>
      </c>
      <c r="AD816" s="19">
        <v>80294</v>
      </c>
      <c r="AE816" s="19" t="str">
        <f t="shared" si="24"/>
        <v>00080294</v>
      </c>
      <c r="AF816" s="19" t="str">
        <f>VLOOKUP(AC816,Data!$B:$AK,4,0)</f>
        <v>06/10/2025</v>
      </c>
      <c r="AG816" s="19" t="str">
        <f>VLOOKUP(AC816,Data!B:N,13,0)</f>
        <v>0104918404-009</v>
      </c>
      <c r="AH816" s="19" t="str">
        <f>IF(AG816="0104918404","WIN"&amp;L816,VLOOKUP(AG816,'mã win'!E:J,6,0))</f>
        <v>WIN-DNG-01-009</v>
      </c>
      <c r="AI816" s="19" t="str">
        <f>VLOOKUP(AG816,'mã win'!E:F,2,0)</f>
        <v>N</v>
      </c>
      <c r="AJ816" s="19" t="str">
        <f>VLOOKUP(Q816,'mã sp'!A:B,2,0)</f>
        <v>GL250</v>
      </c>
      <c r="AK816" t="str">
        <f>VLOOKUP(AC816,Data!B:G,6,0)</f>
        <v>K25TTM</v>
      </c>
      <c r="AL816" t="str">
        <f t="shared" si="25"/>
        <v>4475 WM+ DNG 220 Thanh Thủy</v>
      </c>
    </row>
    <row r="817" spans="1:38" x14ac:dyDescent="0.25">
      <c r="A817">
        <v>17037</v>
      </c>
      <c r="B817" s="2">
        <v>9106033327</v>
      </c>
      <c r="C817" s="3">
        <v>45936</v>
      </c>
      <c r="D817" s="3">
        <v>45941</v>
      </c>
      <c r="E817" s="4">
        <v>45936.867630983797</v>
      </c>
      <c r="F817" s="2" t="s">
        <v>5550</v>
      </c>
      <c r="G817" s="3"/>
      <c r="H817" t="s">
        <v>3031</v>
      </c>
      <c r="I817" s="2" t="s">
        <v>3032</v>
      </c>
      <c r="J817" t="s">
        <v>3033</v>
      </c>
      <c r="K817" t="s">
        <v>3034</v>
      </c>
      <c r="L817" s="2" t="s">
        <v>4076</v>
      </c>
      <c r="M817" t="s">
        <v>4077</v>
      </c>
      <c r="N817" t="s">
        <v>4078</v>
      </c>
      <c r="O817">
        <v>10</v>
      </c>
      <c r="P817" s="2" t="s">
        <v>3035</v>
      </c>
      <c r="Q817" t="s">
        <v>4834</v>
      </c>
      <c r="R817" s="2" t="s">
        <v>3037</v>
      </c>
      <c r="S817" s="2" t="s">
        <v>3038</v>
      </c>
      <c r="T817">
        <v>111058</v>
      </c>
      <c r="U817">
        <v>1</v>
      </c>
      <c r="V817">
        <v>0</v>
      </c>
      <c r="W817" t="s">
        <v>4079</v>
      </c>
      <c r="Y817" s="3">
        <v>45936.8676291667</v>
      </c>
      <c r="Z817" t="s">
        <v>5551</v>
      </c>
      <c r="AA817" t="s">
        <v>3039</v>
      </c>
      <c r="AB817" s="21">
        <v>9106033327</v>
      </c>
      <c r="AC817" s="19" t="str">
        <f>VLOOKUP($B817,Data!$A:$AK,34,0)</f>
        <v>9106033327-00005251</v>
      </c>
      <c r="AD817" s="19">
        <v>5251</v>
      </c>
      <c r="AE817" s="19" t="str">
        <f t="shared" si="24"/>
        <v>00005251</v>
      </c>
      <c r="AF817" s="19" t="str">
        <f>VLOOKUP(AC817,Data!$B:$AK,4,0)</f>
        <v>06/10/2025</v>
      </c>
      <c r="AG817" s="19" t="str">
        <f>VLOOKUP(AC817,Data!B:N,13,0)</f>
        <v>0104918404-045</v>
      </c>
      <c r="AH817" s="19" t="str">
        <f>IF(AG817="0104918404","WIN"&amp;L817,VLOOKUP(AG817,'mã win'!E:J,6,0))</f>
        <v>WIN-045</v>
      </c>
      <c r="AI817" s="19" t="str">
        <f>VLOOKUP(AG817,'mã win'!E:F,2,0)</f>
        <v>B</v>
      </c>
      <c r="AJ817" s="19" t="str">
        <f>VLOOKUP(Q817,'mã sp'!A:B,2,0)</f>
        <v>GM500</v>
      </c>
      <c r="AK817" t="str">
        <f>VLOOKUP(AC817,Data!B:G,6,0)</f>
        <v>K25TTM</v>
      </c>
      <c r="AL817" t="str">
        <f t="shared" si="25"/>
        <v>2A36 WM+ QBH TDP Xuân Tiến, Bố Trạch</v>
      </c>
    </row>
    <row r="818" spans="1:38" x14ac:dyDescent="0.25">
      <c r="A818">
        <v>17038</v>
      </c>
      <c r="B818" s="2">
        <v>9106033327</v>
      </c>
      <c r="C818" s="3">
        <v>45936</v>
      </c>
      <c r="D818" s="3">
        <v>45941</v>
      </c>
      <c r="E818" s="4">
        <v>45936.867630983797</v>
      </c>
      <c r="F818" s="2" t="s">
        <v>5550</v>
      </c>
      <c r="G818" s="3"/>
      <c r="H818" t="s">
        <v>3031</v>
      </c>
      <c r="I818" s="2" t="s">
        <v>3032</v>
      </c>
      <c r="J818" t="s">
        <v>3033</v>
      </c>
      <c r="K818" t="s">
        <v>3034</v>
      </c>
      <c r="L818" s="2" t="s">
        <v>4076</v>
      </c>
      <c r="M818" t="s">
        <v>4077</v>
      </c>
      <c r="N818" t="s">
        <v>4078</v>
      </c>
      <c r="O818">
        <v>20</v>
      </c>
      <c r="P818" s="2" t="s">
        <v>3050</v>
      </c>
      <c r="Q818" t="s">
        <v>3051</v>
      </c>
      <c r="R818" s="2" t="s">
        <v>3052</v>
      </c>
      <c r="S818" s="2" t="s">
        <v>3038</v>
      </c>
      <c r="T818">
        <v>45588</v>
      </c>
      <c r="U818">
        <v>4</v>
      </c>
      <c r="V818">
        <v>0</v>
      </c>
      <c r="W818" t="s">
        <v>4079</v>
      </c>
      <c r="Y818" s="3">
        <v>45936.8676291667</v>
      </c>
      <c r="Z818" t="s">
        <v>5551</v>
      </c>
      <c r="AA818" t="s">
        <v>3039</v>
      </c>
      <c r="AB818" s="21">
        <v>9106033327</v>
      </c>
      <c r="AC818" s="19" t="str">
        <f>VLOOKUP($B818,Data!$A:$AK,34,0)</f>
        <v>9106033327-00005251</v>
      </c>
      <c r="AD818" s="19">
        <v>5251</v>
      </c>
      <c r="AE818" s="19" t="str">
        <f t="shared" si="24"/>
        <v>00005251</v>
      </c>
      <c r="AF818" s="19" t="str">
        <f>VLOOKUP(AC818,Data!$B:$AK,4,0)</f>
        <v>06/10/2025</v>
      </c>
      <c r="AG818" s="19" t="str">
        <f>VLOOKUP(AC818,Data!B:N,13,0)</f>
        <v>0104918404-045</v>
      </c>
      <c r="AH818" s="19" t="str">
        <f>IF(AG818="0104918404","WIN"&amp;L818,VLOOKUP(AG818,'mã win'!E:J,6,0))</f>
        <v>WIN-045</v>
      </c>
      <c r="AI818" s="19" t="str">
        <f>VLOOKUP(AG818,'mã win'!E:F,2,0)</f>
        <v>B</v>
      </c>
      <c r="AJ818" s="19" t="str">
        <f>VLOOKUP(Q818,'mã sp'!A:B,2,0)</f>
        <v>TH200</v>
      </c>
      <c r="AK818" t="str">
        <f>VLOOKUP(AC818,Data!B:G,6,0)</f>
        <v>K25TTM</v>
      </c>
      <c r="AL818" t="str">
        <f t="shared" si="25"/>
        <v>2A36 WM+ QBH TDP Xuân Tiến, Bố Trạch</v>
      </c>
    </row>
    <row r="819" spans="1:38" x14ac:dyDescent="0.25">
      <c r="A819">
        <v>17039</v>
      </c>
      <c r="B819" s="2">
        <v>9106033368</v>
      </c>
      <c r="C819" s="3">
        <v>45936</v>
      </c>
      <c r="D819" s="3">
        <v>45936</v>
      </c>
      <c r="E819" s="4">
        <v>45936.868885914402</v>
      </c>
      <c r="F819" s="2" t="s">
        <v>5552</v>
      </c>
      <c r="G819" s="3"/>
      <c r="H819" t="s">
        <v>3031</v>
      </c>
      <c r="I819" s="2" t="s">
        <v>3032</v>
      </c>
      <c r="J819" t="s">
        <v>3033</v>
      </c>
      <c r="K819" t="s">
        <v>3034</v>
      </c>
      <c r="L819" s="2" t="s">
        <v>4166</v>
      </c>
      <c r="M819" t="s">
        <v>4167</v>
      </c>
      <c r="N819" t="s">
        <v>4168</v>
      </c>
      <c r="O819">
        <v>10</v>
      </c>
      <c r="P819" s="2" t="s">
        <v>3080</v>
      </c>
      <c r="Q819" t="s">
        <v>3081</v>
      </c>
      <c r="R819" s="2" t="s">
        <v>3082</v>
      </c>
      <c r="S819" s="2" t="s">
        <v>3038</v>
      </c>
      <c r="T819">
        <v>70950</v>
      </c>
      <c r="U819">
        <v>2</v>
      </c>
      <c r="V819">
        <v>0</v>
      </c>
      <c r="W819" t="s">
        <v>4167</v>
      </c>
      <c r="Y819" s="3">
        <v>45936.868884409698</v>
      </c>
      <c r="Z819" t="s">
        <v>5553</v>
      </c>
      <c r="AA819" t="s">
        <v>3039</v>
      </c>
      <c r="AB819" s="21">
        <v>9106033368</v>
      </c>
      <c r="AC819" s="19" t="str">
        <f>VLOOKUP($B819,Data!$A:$AK,34,0)</f>
        <v>9106033368-00008244</v>
      </c>
      <c r="AD819" s="19">
        <v>8244</v>
      </c>
      <c r="AE819" s="19" t="str">
        <f t="shared" si="24"/>
        <v>00008244</v>
      </c>
      <c r="AF819" s="19" t="str">
        <f>VLOOKUP(AC819,Data!$B:$AK,4,0)</f>
        <v>06/10/2025</v>
      </c>
      <c r="AG819" s="19" t="str">
        <f>VLOOKUP(AC819,Data!B:N,13,0)</f>
        <v>0104918404-022</v>
      </c>
      <c r="AH819" s="19" t="str">
        <f>IF(AG819="0104918404","WIN"&amp;L819,VLOOKUP(AG819,'mã win'!E:J,6,0))</f>
        <v>WIN-022</v>
      </c>
      <c r="AI819" s="19" t="str">
        <f>VLOOKUP(AG819,'mã win'!E:F,2,0)</f>
        <v>N</v>
      </c>
      <c r="AJ819" s="19" t="str">
        <f>VLOOKUP(Q819,'mã sp'!A:B,2,0)</f>
        <v>CN300</v>
      </c>
      <c r="AK819" t="str">
        <f>VLOOKUP(AC819,Data!B:G,6,0)</f>
        <v>K25TTM</v>
      </c>
      <c r="AL819" t="str">
        <f t="shared" si="25"/>
        <v>6640 WM+ GLI 02 Nơ Trang Long</v>
      </c>
    </row>
    <row r="820" spans="1:38" x14ac:dyDescent="0.25">
      <c r="A820">
        <v>17040</v>
      </c>
      <c r="B820" s="2">
        <v>9106033368</v>
      </c>
      <c r="C820" s="3">
        <v>45936</v>
      </c>
      <c r="D820" s="3">
        <v>45936</v>
      </c>
      <c r="E820" s="4">
        <v>45936.868885914402</v>
      </c>
      <c r="F820" s="2" t="s">
        <v>5552</v>
      </c>
      <c r="G820" s="3"/>
      <c r="H820" t="s">
        <v>3031</v>
      </c>
      <c r="I820" s="2" t="s">
        <v>3032</v>
      </c>
      <c r="J820" t="s">
        <v>3033</v>
      </c>
      <c r="K820" t="s">
        <v>3034</v>
      </c>
      <c r="L820" s="2" t="s">
        <v>4166</v>
      </c>
      <c r="M820" t="s">
        <v>4167</v>
      </c>
      <c r="N820" t="s">
        <v>4168</v>
      </c>
      <c r="O820">
        <v>20</v>
      </c>
      <c r="P820" s="2" t="s">
        <v>3047</v>
      </c>
      <c r="Q820" t="s">
        <v>3048</v>
      </c>
      <c r="R820" s="2" t="s">
        <v>3049</v>
      </c>
      <c r="S820" s="2" t="s">
        <v>3038</v>
      </c>
      <c r="T820">
        <v>60885</v>
      </c>
      <c r="U820">
        <v>1</v>
      </c>
      <c r="V820">
        <v>0</v>
      </c>
      <c r="W820" t="s">
        <v>4167</v>
      </c>
      <c r="Y820" s="3">
        <v>45936.868884409698</v>
      </c>
      <c r="Z820" t="s">
        <v>5553</v>
      </c>
      <c r="AA820" t="s">
        <v>3039</v>
      </c>
      <c r="AB820" s="21">
        <v>9106033368</v>
      </c>
      <c r="AC820" s="19" t="str">
        <f>VLOOKUP($B820,Data!$A:$AK,34,0)</f>
        <v>9106033368-00008244</v>
      </c>
      <c r="AD820" s="19">
        <v>8244</v>
      </c>
      <c r="AE820" s="19" t="str">
        <f t="shared" si="24"/>
        <v>00008244</v>
      </c>
      <c r="AF820" s="19" t="str">
        <f>VLOOKUP(AC820,Data!$B:$AK,4,0)</f>
        <v>06/10/2025</v>
      </c>
      <c r="AG820" s="19" t="str">
        <f>VLOOKUP(AC820,Data!B:N,13,0)</f>
        <v>0104918404-022</v>
      </c>
      <c r="AH820" s="19" t="str">
        <f>IF(AG820="0104918404","WIN"&amp;L820,VLOOKUP(AG820,'mã win'!E:J,6,0))</f>
        <v>WIN-022</v>
      </c>
      <c r="AI820" s="19" t="str">
        <f>VLOOKUP(AG820,'mã win'!E:F,2,0)</f>
        <v>N</v>
      </c>
      <c r="AJ820" s="19" t="str">
        <f>VLOOKUP(Q820,'mã sp'!A:B,2,0)</f>
        <v>CC300</v>
      </c>
      <c r="AK820" t="str">
        <f>VLOOKUP(AC820,Data!B:G,6,0)</f>
        <v>K25TTM</v>
      </c>
      <c r="AL820" t="str">
        <f t="shared" si="25"/>
        <v>6640 WM+ GLI 02 Nơ Trang Long</v>
      </c>
    </row>
    <row r="821" spans="1:38" x14ac:dyDescent="0.25">
      <c r="A821">
        <v>17041</v>
      </c>
      <c r="B821" s="2">
        <v>9106033368</v>
      </c>
      <c r="C821" s="3">
        <v>45936</v>
      </c>
      <c r="D821" s="3">
        <v>45936</v>
      </c>
      <c r="E821" s="4">
        <v>45936.868885914402</v>
      </c>
      <c r="F821" s="2" t="s">
        <v>5552</v>
      </c>
      <c r="G821" s="3"/>
      <c r="H821" t="s">
        <v>3031</v>
      </c>
      <c r="I821" s="2" t="s">
        <v>3032</v>
      </c>
      <c r="J821" t="s">
        <v>3033</v>
      </c>
      <c r="K821" t="s">
        <v>3034</v>
      </c>
      <c r="L821" s="2" t="s">
        <v>4166</v>
      </c>
      <c r="M821" t="s">
        <v>4167</v>
      </c>
      <c r="N821" t="s">
        <v>4168</v>
      </c>
      <c r="O821">
        <v>30</v>
      </c>
      <c r="P821" s="2" t="s">
        <v>3054</v>
      </c>
      <c r="Q821" t="s">
        <v>3055</v>
      </c>
      <c r="R821" s="2" t="s">
        <v>3056</v>
      </c>
      <c r="S821" s="2" t="s">
        <v>3038</v>
      </c>
      <c r="T821">
        <v>46000</v>
      </c>
      <c r="U821">
        <v>2</v>
      </c>
      <c r="V821">
        <v>0</v>
      </c>
      <c r="W821" t="s">
        <v>4167</v>
      </c>
      <c r="Y821" s="3">
        <v>45936.868884409698</v>
      </c>
      <c r="Z821" t="s">
        <v>5553</v>
      </c>
      <c r="AA821" t="s">
        <v>3039</v>
      </c>
      <c r="AB821" s="21">
        <v>9106033368</v>
      </c>
      <c r="AC821" s="19" t="str">
        <f>VLOOKUP($B821,Data!$A:$AK,34,0)</f>
        <v>9106033368-00008244</v>
      </c>
      <c r="AD821" s="19">
        <v>8244</v>
      </c>
      <c r="AE821" s="19" t="str">
        <f t="shared" si="24"/>
        <v>00008244</v>
      </c>
      <c r="AF821" s="19" t="str">
        <f>VLOOKUP(AC821,Data!$B:$AK,4,0)</f>
        <v>06/10/2025</v>
      </c>
      <c r="AG821" s="19" t="str">
        <f>VLOOKUP(AC821,Data!B:N,13,0)</f>
        <v>0104918404-022</v>
      </c>
      <c r="AH821" s="19" t="str">
        <f>IF(AG821="0104918404","WIN"&amp;L821,VLOOKUP(AG821,'mã win'!E:J,6,0))</f>
        <v>WIN-022</v>
      </c>
      <c r="AI821" s="19" t="str">
        <f>VLOOKUP(AG821,'mã win'!E:F,2,0)</f>
        <v>N</v>
      </c>
      <c r="AJ821" s="19" t="str">
        <f>VLOOKUP(Q821,'mã sp'!A:B,2,0)</f>
        <v>MNH250</v>
      </c>
      <c r="AK821" t="str">
        <f>VLOOKUP(AC821,Data!B:G,6,0)</f>
        <v>K25TTM</v>
      </c>
      <c r="AL821" t="str">
        <f t="shared" si="25"/>
        <v>6640 WM+ GLI 02 Nơ Trang Long</v>
      </c>
    </row>
    <row r="822" spans="1:38" x14ac:dyDescent="0.25">
      <c r="A822">
        <v>17042</v>
      </c>
      <c r="B822" s="2">
        <v>9106033420</v>
      </c>
      <c r="C822" s="3">
        <v>45936</v>
      </c>
      <c r="D822" s="3">
        <v>45941</v>
      </c>
      <c r="E822" s="4">
        <v>45936.874008761602</v>
      </c>
      <c r="F822" s="2" t="s">
        <v>5554</v>
      </c>
      <c r="G822" s="3"/>
      <c r="H822" t="s">
        <v>3031</v>
      </c>
      <c r="I822" s="2" t="s">
        <v>3032</v>
      </c>
      <c r="J822" t="s">
        <v>3033</v>
      </c>
      <c r="K822" t="s">
        <v>3034</v>
      </c>
      <c r="L822" s="2" t="s">
        <v>4703</v>
      </c>
      <c r="M822" t="s">
        <v>4704</v>
      </c>
      <c r="N822" t="s">
        <v>4705</v>
      </c>
      <c r="O822">
        <v>10</v>
      </c>
      <c r="P822" s="2" t="s">
        <v>3035</v>
      </c>
      <c r="Q822" t="s">
        <v>4834</v>
      </c>
      <c r="R822" s="2" t="s">
        <v>3037</v>
      </c>
      <c r="S822" s="2" t="s">
        <v>3038</v>
      </c>
      <c r="T822">
        <v>111058</v>
      </c>
      <c r="U822">
        <v>1</v>
      </c>
      <c r="V822">
        <v>0</v>
      </c>
      <c r="W822" t="s">
        <v>4704</v>
      </c>
      <c r="Y822" s="3">
        <v>45936.874006712998</v>
      </c>
      <c r="AA822" t="s">
        <v>3039</v>
      </c>
      <c r="AB822" s="21">
        <v>9106033420</v>
      </c>
      <c r="AC822" s="19" t="str">
        <f>VLOOKUP($B822,Data!$A:$AK,34,0)</f>
        <v>9106033420-00018039</v>
      </c>
      <c r="AD822" s="19">
        <v>18039</v>
      </c>
      <c r="AE822" s="19" t="str">
        <f t="shared" si="24"/>
        <v>00018039</v>
      </c>
      <c r="AF822" s="19" t="str">
        <f>VLOOKUP(AC822,Data!$B:$AK,4,0)</f>
        <v>06/10/2025</v>
      </c>
      <c r="AG822" s="19" t="str">
        <f>VLOOKUP(AC822,Data!B:N,13,0)</f>
        <v>0104918404-003</v>
      </c>
      <c r="AH822" s="19" t="str">
        <f>IF(AG822="0104918404","WIN"&amp;L822,VLOOKUP(AG822,'mã win'!E:J,6,0))</f>
        <v>WIN-PTO-00-003</v>
      </c>
      <c r="AI822" s="19" t="str">
        <f>VLOOKUP(AG822,'mã win'!E:F,2,0)</f>
        <v>B</v>
      </c>
      <c r="AJ822" s="19" t="str">
        <f>VLOOKUP(Q822,'mã sp'!A:B,2,0)</f>
        <v>GM500</v>
      </c>
      <c r="AK822" t="str">
        <f>VLOOKUP(AC822,Data!B:G,6,0)</f>
        <v>K25TTM</v>
      </c>
      <c r="AL822" t="str">
        <f t="shared" si="25"/>
        <v>2AD3 WM+ PTO Núi Trang, Phù Ninh</v>
      </c>
    </row>
    <row r="823" spans="1:38" x14ac:dyDescent="0.25">
      <c r="A823">
        <v>17043</v>
      </c>
      <c r="B823" s="2">
        <v>9106033577</v>
      </c>
      <c r="C823" s="3">
        <v>45936</v>
      </c>
      <c r="D823" s="3">
        <v>45936</v>
      </c>
      <c r="E823" s="4">
        <v>45936.901333414397</v>
      </c>
      <c r="F823" s="2" t="s">
        <v>5555</v>
      </c>
      <c r="G823" s="3"/>
      <c r="H823" t="s">
        <v>3031</v>
      </c>
      <c r="I823" s="2" t="s">
        <v>3032</v>
      </c>
      <c r="J823" t="s">
        <v>3033</v>
      </c>
      <c r="K823" t="s">
        <v>3034</v>
      </c>
      <c r="L823" s="2" t="s">
        <v>4825</v>
      </c>
      <c r="M823" t="s">
        <v>4826</v>
      </c>
      <c r="N823" t="s">
        <v>4827</v>
      </c>
      <c r="O823">
        <v>10</v>
      </c>
      <c r="P823" s="2" t="s">
        <v>3072</v>
      </c>
      <c r="Q823" t="s">
        <v>3073</v>
      </c>
      <c r="R823" s="2" t="s">
        <v>3074</v>
      </c>
      <c r="S823" s="2" t="s">
        <v>3038</v>
      </c>
      <c r="T823">
        <v>49500</v>
      </c>
      <c r="U823">
        <v>1</v>
      </c>
      <c r="V823">
        <v>0</v>
      </c>
      <c r="W823" t="s">
        <v>4828</v>
      </c>
      <c r="Y823" s="3">
        <v>45936.901331134301</v>
      </c>
      <c r="AA823" t="s">
        <v>3039</v>
      </c>
      <c r="AB823" s="21">
        <v>9106033577</v>
      </c>
      <c r="AC823" s="19" t="str">
        <f>VLOOKUP($B823,Data!$A:$AK,34,0)</f>
        <v>9106033577-00001710</v>
      </c>
      <c r="AD823" s="19">
        <v>1710</v>
      </c>
      <c r="AE823" s="19" t="str">
        <f t="shared" si="24"/>
        <v>00001710</v>
      </c>
      <c r="AF823" s="19" t="str">
        <f>VLOOKUP(AC823,Data!$B:$AK,4,0)</f>
        <v>06/10/2025</v>
      </c>
      <c r="AG823" s="19" t="str">
        <f>VLOOKUP(AC823,Data!B:N,13,0)</f>
        <v>0104918404-095</v>
      </c>
      <c r="AH823" s="19" t="str">
        <f>IF(AG823="0104918404","WIN"&amp;L823,VLOOKUP(AG823,'mã win'!E:J,6,0))</f>
        <v>WIN-095</v>
      </c>
      <c r="AI823" s="19" t="str">
        <f>VLOOKUP(AG823,'mã win'!E:F,2,0)</f>
        <v>B</v>
      </c>
      <c r="AJ823" s="19" t="str">
        <f>VLOOKUP(Q823,'mã sp'!A:B,2,0)</f>
        <v>GL250</v>
      </c>
      <c r="AK823" t="str">
        <f>VLOOKUP(AC823,Data!B:G,6,0)</f>
        <v>K25TTM</v>
      </c>
      <c r="AL823" t="str">
        <f t="shared" si="25"/>
        <v>5771 WM+ CBG 17 Tổ 7 Phường Sông Hiến</v>
      </c>
    </row>
    <row r="824" spans="1:38" x14ac:dyDescent="0.25">
      <c r="A824">
        <v>17044</v>
      </c>
      <c r="B824" s="2">
        <v>9106033580</v>
      </c>
      <c r="C824" s="3">
        <v>45936</v>
      </c>
      <c r="D824" s="3">
        <v>45941</v>
      </c>
      <c r="E824" s="4">
        <v>45936.906224733801</v>
      </c>
      <c r="F824" s="2" t="s">
        <v>5556</v>
      </c>
      <c r="G824" s="3"/>
      <c r="H824" t="s">
        <v>3031</v>
      </c>
      <c r="I824" s="2" t="s">
        <v>3032</v>
      </c>
      <c r="J824" t="s">
        <v>3033</v>
      </c>
      <c r="K824" t="s">
        <v>3034</v>
      </c>
      <c r="L824" s="2" t="s">
        <v>3675</v>
      </c>
      <c r="M824" t="s">
        <v>3676</v>
      </c>
      <c r="N824" t="s">
        <v>3677</v>
      </c>
      <c r="O824">
        <v>10</v>
      </c>
      <c r="P824" s="2" t="s">
        <v>3035</v>
      </c>
      <c r="Q824" t="s">
        <v>4834</v>
      </c>
      <c r="R824" s="2" t="s">
        <v>3037</v>
      </c>
      <c r="S824" s="2" t="s">
        <v>3038</v>
      </c>
      <c r="T824">
        <v>111058</v>
      </c>
      <c r="U824">
        <v>1</v>
      </c>
      <c r="V824">
        <v>0</v>
      </c>
      <c r="W824" t="s">
        <v>3676</v>
      </c>
      <c r="Y824" s="3">
        <v>45936.906222534701</v>
      </c>
      <c r="AA824" t="s">
        <v>3039</v>
      </c>
      <c r="AB824" s="21">
        <v>9106033580</v>
      </c>
      <c r="AC824" s="19" t="str">
        <f>VLOOKUP($B824,Data!$A:$AK,34,0)</f>
        <v>9106033580-00033338</v>
      </c>
      <c r="AD824" s="19">
        <v>33338</v>
      </c>
      <c r="AE824" s="19" t="str">
        <f t="shared" si="24"/>
        <v>00033338</v>
      </c>
      <c r="AF824" s="19" t="str">
        <f>VLOOKUP(AC824,Data!$B:$AK,4,0)</f>
        <v>06/10/2025</v>
      </c>
      <c r="AG824" s="19" t="str">
        <f>VLOOKUP(AC824,Data!B:N,13,0)</f>
        <v>0104918404-020</v>
      </c>
      <c r="AH824" s="19" t="str">
        <f>IF(AG824="0104918404","WIN"&amp;L824,VLOOKUP(AG824,'mã win'!E:J,6,0))</f>
        <v>WIN-020</v>
      </c>
      <c r="AI824" s="19" t="str">
        <f>VLOOKUP(AG824,'mã win'!E:F,2,0)</f>
        <v>B</v>
      </c>
      <c r="AJ824" s="19" t="str">
        <f>VLOOKUP(Q824,'mã sp'!A:B,2,0)</f>
        <v>GM500</v>
      </c>
      <c r="AK824" t="str">
        <f>VLOOKUP(AC824,Data!B:G,6,0)</f>
        <v>K25TTM</v>
      </c>
      <c r="AL824" t="str">
        <f t="shared" si="25"/>
        <v>2AKP WM+ THA 184 Định Đức</v>
      </c>
    </row>
    <row r="825" spans="1:38" x14ac:dyDescent="0.25">
      <c r="A825">
        <v>17045</v>
      </c>
      <c r="B825" s="2">
        <v>9106033446</v>
      </c>
      <c r="C825" s="3">
        <v>45936</v>
      </c>
      <c r="D825" s="3">
        <v>45936</v>
      </c>
      <c r="E825" s="4">
        <v>45936.915769097199</v>
      </c>
      <c r="F825" s="2" t="s">
        <v>5557</v>
      </c>
      <c r="G825" s="3"/>
      <c r="H825" t="s">
        <v>3031</v>
      </c>
      <c r="I825" s="2" t="s">
        <v>3032</v>
      </c>
      <c r="J825" t="s">
        <v>3033</v>
      </c>
      <c r="K825" t="s">
        <v>3034</v>
      </c>
      <c r="L825" s="2" t="s">
        <v>4291</v>
      </c>
      <c r="M825" t="s">
        <v>4292</v>
      </c>
      <c r="N825" t="s">
        <v>4293</v>
      </c>
      <c r="O825">
        <v>10</v>
      </c>
      <c r="P825" s="2" t="s">
        <v>3069</v>
      </c>
      <c r="Q825" t="s">
        <v>3070</v>
      </c>
      <c r="R825" s="2" t="s">
        <v>3071</v>
      </c>
      <c r="S825" s="2" t="s">
        <v>3038</v>
      </c>
      <c r="T825">
        <v>50400</v>
      </c>
      <c r="U825">
        <v>1</v>
      </c>
      <c r="V825">
        <v>0</v>
      </c>
      <c r="W825" t="s">
        <v>4292</v>
      </c>
      <c r="Y825" s="3">
        <v>45936.915766666702</v>
      </c>
      <c r="AA825" t="s">
        <v>3039</v>
      </c>
      <c r="AB825" s="21">
        <v>9106033446</v>
      </c>
      <c r="AC825" s="19" t="str">
        <f>VLOOKUP($B825,Data!$A:$AK,34,0)</f>
        <v>9106033446-00009661</v>
      </c>
      <c r="AD825" s="19">
        <v>9661</v>
      </c>
      <c r="AE825" s="19" t="str">
        <f t="shared" si="24"/>
        <v>00009661</v>
      </c>
      <c r="AF825" s="19" t="str">
        <f>VLOOKUP(AC825,Data!$B:$AK,4,0)</f>
        <v>06/10/2025</v>
      </c>
      <c r="AG825" s="19" t="str">
        <f>VLOOKUP(AC825,Data!B:N,13,0)</f>
        <v>0104918404-065</v>
      </c>
      <c r="AH825" s="19" t="str">
        <f>IF(AG825="0104918404","WIN"&amp;L825,VLOOKUP(AG825,'mã win'!E:J,6,0))</f>
        <v>WIN-065</v>
      </c>
      <c r="AI825" s="19" t="str">
        <f>VLOOKUP(AG825,'mã win'!E:F,2,0)</f>
        <v>B</v>
      </c>
      <c r="AJ825" s="19" t="str">
        <f>VLOOKUP(Q825,'mã sp'!A:B,2,0)</f>
        <v>GSG250</v>
      </c>
      <c r="AK825" t="str">
        <f>VLOOKUP(AC825,Data!B:G,6,0)</f>
        <v>K25TTM</v>
      </c>
      <c r="AL825" t="str">
        <f t="shared" si="25"/>
        <v>2AX3 WM+ BGG Mai Thượng, Việt Yên</v>
      </c>
    </row>
    <row r="826" spans="1:38" x14ac:dyDescent="0.25">
      <c r="A826">
        <v>17046</v>
      </c>
      <c r="B826" s="2">
        <v>9106033617</v>
      </c>
      <c r="C826" s="3">
        <v>45936</v>
      </c>
      <c r="D826" s="3">
        <v>45941</v>
      </c>
      <c r="E826" s="4">
        <v>45936.918582604201</v>
      </c>
      <c r="F826" s="2" t="s">
        <v>5558</v>
      </c>
      <c r="G826" s="3"/>
      <c r="H826" t="s">
        <v>3031</v>
      </c>
      <c r="I826" s="2" t="s">
        <v>3032</v>
      </c>
      <c r="J826" t="s">
        <v>3033</v>
      </c>
      <c r="K826" t="s">
        <v>3034</v>
      </c>
      <c r="L826" s="2" t="s">
        <v>4777</v>
      </c>
      <c r="M826" t="s">
        <v>4778</v>
      </c>
      <c r="N826" t="s">
        <v>4779</v>
      </c>
      <c r="O826">
        <v>10</v>
      </c>
      <c r="P826" s="2" t="s">
        <v>3035</v>
      </c>
      <c r="Q826" t="s">
        <v>4834</v>
      </c>
      <c r="R826" s="2" t="s">
        <v>3037</v>
      </c>
      <c r="S826" s="2" t="s">
        <v>3038</v>
      </c>
      <c r="T826">
        <v>111058</v>
      </c>
      <c r="U826">
        <v>3</v>
      </c>
      <c r="V826">
        <v>0</v>
      </c>
      <c r="W826" t="s">
        <v>4778</v>
      </c>
      <c r="Y826" s="3">
        <v>45936.918580243102</v>
      </c>
      <c r="AA826" t="s">
        <v>3039</v>
      </c>
      <c r="AB826" s="21">
        <v>9106033617</v>
      </c>
      <c r="AC826" s="19" t="str">
        <f>VLOOKUP($B826,Data!$A:$AK,34,0)</f>
        <v>9106033617-00478661</v>
      </c>
      <c r="AD826" s="19">
        <v>478661</v>
      </c>
      <c r="AE826" s="19" t="str">
        <f t="shared" si="24"/>
        <v>00478661</v>
      </c>
      <c r="AF826" s="19" t="str">
        <f>VLOOKUP(AC826,Data!$B:$AK,4,0)</f>
        <v>06/10/2025</v>
      </c>
      <c r="AG826" s="19" t="str">
        <f>VLOOKUP(AC826,Data!B:N,13,0)</f>
        <v>0104918404-002</v>
      </c>
      <c r="AH826" s="19" t="str">
        <f>IF(AG826="0104918404","WIN"&amp;L826,VLOOKUP(AG826,'mã win'!E:J,6,0))</f>
        <v>WIN-HNI-00-002</v>
      </c>
      <c r="AI826" s="19" t="str">
        <f>VLOOKUP(AG826,'mã win'!E:F,2,0)</f>
        <v>B</v>
      </c>
      <c r="AJ826" s="19" t="str">
        <f>VLOOKUP(Q826,'mã sp'!A:B,2,0)</f>
        <v>GM500</v>
      </c>
      <c r="AK826" t="str">
        <f>VLOOKUP(AC826,Data!B:G,6,0)</f>
        <v>K25TTM</v>
      </c>
      <c r="AL826" t="str">
        <f t="shared" si="25"/>
        <v>2B43 WM+ HNI Sơn Đoài, Tân Minh</v>
      </c>
    </row>
    <row r="827" spans="1:38" x14ac:dyDescent="0.25">
      <c r="A827">
        <v>17047</v>
      </c>
      <c r="B827" s="2">
        <v>9106033617</v>
      </c>
      <c r="C827" s="3">
        <v>45936</v>
      </c>
      <c r="D827" s="3">
        <v>45941</v>
      </c>
      <c r="E827" s="4">
        <v>45936.918582604201</v>
      </c>
      <c r="F827" s="2" t="s">
        <v>5558</v>
      </c>
      <c r="G827" s="3"/>
      <c r="H827" t="s">
        <v>3031</v>
      </c>
      <c r="I827" s="2" t="s">
        <v>3032</v>
      </c>
      <c r="J827" t="s">
        <v>3033</v>
      </c>
      <c r="K827" t="s">
        <v>3034</v>
      </c>
      <c r="L827" s="2" t="s">
        <v>4777</v>
      </c>
      <c r="M827" t="s">
        <v>4778</v>
      </c>
      <c r="N827" t="s">
        <v>4779</v>
      </c>
      <c r="O827">
        <v>20</v>
      </c>
      <c r="P827" s="2" t="s">
        <v>3054</v>
      </c>
      <c r="Q827" t="s">
        <v>3055</v>
      </c>
      <c r="R827" s="2" t="s">
        <v>3056</v>
      </c>
      <c r="S827" s="2" t="s">
        <v>3038</v>
      </c>
      <c r="T827">
        <v>46000</v>
      </c>
      <c r="U827">
        <v>2</v>
      </c>
      <c r="V827">
        <v>0</v>
      </c>
      <c r="W827" t="s">
        <v>4778</v>
      </c>
      <c r="Y827" s="3">
        <v>45936.918580243102</v>
      </c>
      <c r="AA827" t="s">
        <v>3039</v>
      </c>
      <c r="AB827" s="21">
        <v>9106033617</v>
      </c>
      <c r="AC827" s="19" t="str">
        <f>VLOOKUP($B827,Data!$A:$AK,34,0)</f>
        <v>9106033617-00478661</v>
      </c>
      <c r="AD827" s="19">
        <v>478661</v>
      </c>
      <c r="AE827" s="19" t="str">
        <f t="shared" si="24"/>
        <v>00478661</v>
      </c>
      <c r="AF827" s="19" t="str">
        <f>VLOOKUP(AC827,Data!$B:$AK,4,0)</f>
        <v>06/10/2025</v>
      </c>
      <c r="AG827" s="19" t="str">
        <f>VLOOKUP(AC827,Data!B:N,13,0)</f>
        <v>0104918404-002</v>
      </c>
      <c r="AH827" s="19" t="str">
        <f>IF(AG827="0104918404","WIN"&amp;L827,VLOOKUP(AG827,'mã win'!E:J,6,0))</f>
        <v>WIN-HNI-00-002</v>
      </c>
      <c r="AI827" s="19" t="str">
        <f>VLOOKUP(AG827,'mã win'!E:F,2,0)</f>
        <v>B</v>
      </c>
      <c r="AJ827" s="19" t="str">
        <f>VLOOKUP(Q827,'mã sp'!A:B,2,0)</f>
        <v>MNH250</v>
      </c>
      <c r="AK827" t="str">
        <f>VLOOKUP(AC827,Data!B:G,6,0)</f>
        <v>K25TTM</v>
      </c>
      <c r="AL827" t="str">
        <f t="shared" si="25"/>
        <v>2B43 WM+ HNI Sơn Đoài, Tân Minh</v>
      </c>
    </row>
    <row r="828" spans="1:38" x14ac:dyDescent="0.25">
      <c r="A828">
        <v>17048</v>
      </c>
      <c r="B828" s="2">
        <v>9106033665</v>
      </c>
      <c r="C828" s="3">
        <v>45937</v>
      </c>
      <c r="D828" s="3">
        <v>45942</v>
      </c>
      <c r="E828" s="4">
        <v>45937.2938587963</v>
      </c>
      <c r="F828" s="2" t="s">
        <v>5559</v>
      </c>
      <c r="G828" s="3"/>
      <c r="H828" t="s">
        <v>3031</v>
      </c>
      <c r="I828" s="2" t="s">
        <v>3032</v>
      </c>
      <c r="J828" t="s">
        <v>3033</v>
      </c>
      <c r="K828" t="s">
        <v>3034</v>
      </c>
      <c r="L828" s="2" t="s">
        <v>4454</v>
      </c>
      <c r="M828" t="s">
        <v>4455</v>
      </c>
      <c r="N828" t="s">
        <v>4456</v>
      </c>
      <c r="O828">
        <v>10</v>
      </c>
      <c r="P828" s="2" t="s">
        <v>3035</v>
      </c>
      <c r="Q828" t="s">
        <v>4834</v>
      </c>
      <c r="R828" s="2" t="s">
        <v>3037</v>
      </c>
      <c r="S828" s="2" t="s">
        <v>3038</v>
      </c>
      <c r="T828">
        <v>111058</v>
      </c>
      <c r="U828">
        <v>1</v>
      </c>
      <c r="V828">
        <v>0</v>
      </c>
      <c r="W828" t="s">
        <v>4455</v>
      </c>
      <c r="X828" t="s">
        <v>4457</v>
      </c>
      <c r="Y828" s="3">
        <v>45937.293856562501</v>
      </c>
      <c r="AA828" t="s">
        <v>3039</v>
      </c>
      <c r="AB828" s="21">
        <v>9106033665</v>
      </c>
      <c r="AC828" s="19" t="str">
        <f>VLOOKUP($B828,Data!$A:$AK,34,0)</f>
        <v>9106033665-00004350</v>
      </c>
      <c r="AD828" s="19">
        <v>4350</v>
      </c>
      <c r="AE828" s="19" t="str">
        <f t="shared" si="24"/>
        <v>00004350</v>
      </c>
      <c r="AF828" s="19" t="str">
        <f>VLOOKUP(AC828,Data!$B:$AK,4,0)</f>
        <v>07/10/2025</v>
      </c>
      <c r="AG828" s="19" t="str">
        <f>VLOOKUP(AC828,Data!B:N,13,0)</f>
        <v>0104918404-038</v>
      </c>
      <c r="AH828" s="19" t="str">
        <f>IF(AG828="0104918404","WIN"&amp;L828,VLOOKUP(AG828,'mã win'!E:J,6,0))</f>
        <v>WIN-038</v>
      </c>
      <c r="AI828" s="19" t="str">
        <f>VLOOKUP(AG828,'mã win'!E:F,2,0)</f>
        <v>B</v>
      </c>
      <c r="AJ828" s="19" t="str">
        <f>VLOOKUP(Q828,'mã sp'!A:B,2,0)</f>
        <v>GM500</v>
      </c>
      <c r="AK828" t="str">
        <f>VLOOKUP(AC828,Data!B:G,6,0)</f>
        <v>K25TTM</v>
      </c>
      <c r="AL828" t="str">
        <f t="shared" si="25"/>
        <v>5598 WM+ TQG Xóm 8 xã Trung Môn</v>
      </c>
    </row>
    <row r="829" spans="1:38" x14ac:dyDescent="0.25">
      <c r="A829">
        <v>17049</v>
      </c>
      <c r="B829" s="2">
        <v>9106033686</v>
      </c>
      <c r="C829" s="3">
        <v>45937</v>
      </c>
      <c r="D829" s="3">
        <v>45942</v>
      </c>
      <c r="E829" s="4">
        <v>45937.2996927083</v>
      </c>
      <c r="F829" s="2" t="s">
        <v>5560</v>
      </c>
      <c r="G829" s="3"/>
      <c r="H829" t="s">
        <v>3031</v>
      </c>
      <c r="I829" s="2" t="s">
        <v>3032</v>
      </c>
      <c r="J829" t="s">
        <v>3033</v>
      </c>
      <c r="K829" t="s">
        <v>3034</v>
      </c>
      <c r="L829" s="2" t="s">
        <v>3502</v>
      </c>
      <c r="M829" t="s">
        <v>3503</v>
      </c>
      <c r="N829" t="s">
        <v>3504</v>
      </c>
      <c r="O829">
        <v>10</v>
      </c>
      <c r="P829" s="2" t="s">
        <v>3035</v>
      </c>
      <c r="Q829" t="s">
        <v>4834</v>
      </c>
      <c r="R829" s="2" t="s">
        <v>3037</v>
      </c>
      <c r="S829" s="2" t="s">
        <v>3038</v>
      </c>
      <c r="T829">
        <v>111058</v>
      </c>
      <c r="U829">
        <v>1</v>
      </c>
      <c r="V829">
        <v>0</v>
      </c>
      <c r="W829" t="s">
        <v>3505</v>
      </c>
      <c r="X829" t="s">
        <v>3046</v>
      </c>
      <c r="Y829" s="3">
        <v>45937.299690277803</v>
      </c>
      <c r="AA829" t="s">
        <v>3039</v>
      </c>
      <c r="AB829" s="21">
        <v>9106033686</v>
      </c>
      <c r="AC829" s="19" t="str">
        <f>VLOOKUP($B829,Data!$A:$AK,34,0)</f>
        <v>9106033686-00003988</v>
      </c>
      <c r="AD829" s="19">
        <v>3988</v>
      </c>
      <c r="AE829" s="19" t="str">
        <f t="shared" si="24"/>
        <v>00003988</v>
      </c>
      <c r="AF829" s="19" t="str">
        <f>VLOOKUP(AC829,Data!$B:$AK,4,0)</f>
        <v>07/10/2025</v>
      </c>
      <c r="AG829" s="19" t="str">
        <f>VLOOKUP(AC829,Data!B:N,13,0)</f>
        <v>0104918404-035</v>
      </c>
      <c r="AH829" s="19" t="str">
        <f>IF(AG829="0104918404","WIN"&amp;L829,VLOOKUP(AG829,'mã win'!E:J,6,0))</f>
        <v>WIN-035</v>
      </c>
      <c r="AI829" s="19" t="str">
        <f>VLOOKUP(AG829,'mã win'!E:F,2,0)</f>
        <v>B</v>
      </c>
      <c r="AJ829" s="19" t="str">
        <f>VLOOKUP(Q829,'mã sp'!A:B,2,0)</f>
        <v>GM500</v>
      </c>
      <c r="AK829" t="str">
        <f>VLOOKUP(AC829,Data!B:G,6,0)</f>
        <v>K25TTM</v>
      </c>
      <c r="AL829" t="str">
        <f t="shared" si="25"/>
        <v>5100 WM+ YBI 102 Đại Lộ Nguyễn Thái Học</v>
      </c>
    </row>
    <row r="830" spans="1:38" x14ac:dyDescent="0.25">
      <c r="A830">
        <v>17050</v>
      </c>
      <c r="B830" s="2">
        <v>9106033624</v>
      </c>
      <c r="C830" s="3">
        <v>45937</v>
      </c>
      <c r="D830" s="3">
        <v>45944</v>
      </c>
      <c r="E830" s="4">
        <v>45937.30063125</v>
      </c>
      <c r="F830" s="2" t="s">
        <v>5561</v>
      </c>
      <c r="G830" s="3"/>
      <c r="H830" t="s">
        <v>3031</v>
      </c>
      <c r="I830" s="2" t="s">
        <v>3032</v>
      </c>
      <c r="J830" t="s">
        <v>3033</v>
      </c>
      <c r="K830" t="s">
        <v>3034</v>
      </c>
      <c r="L830" s="2" t="s">
        <v>4243</v>
      </c>
      <c r="M830" t="s">
        <v>4244</v>
      </c>
      <c r="N830" t="s">
        <v>4245</v>
      </c>
      <c r="O830">
        <v>10</v>
      </c>
      <c r="P830" s="2" t="s">
        <v>3035</v>
      </c>
      <c r="Q830" t="s">
        <v>4834</v>
      </c>
      <c r="R830" s="2" t="s">
        <v>3037</v>
      </c>
      <c r="S830" s="2" t="s">
        <v>3038</v>
      </c>
      <c r="T830">
        <v>111058</v>
      </c>
      <c r="U830">
        <v>2</v>
      </c>
      <c r="V830">
        <v>0</v>
      </c>
      <c r="W830" t="s">
        <v>4244</v>
      </c>
      <c r="X830" t="s">
        <v>4246</v>
      </c>
      <c r="Y830" s="3">
        <v>45937.300628935198</v>
      </c>
      <c r="AA830" t="s">
        <v>3039</v>
      </c>
      <c r="AB830" s="21">
        <v>9106033624</v>
      </c>
      <c r="AC830" s="19" t="str">
        <f>VLOOKUP($B830,Data!$A:$AK,34,0)</f>
        <v>9106033624-00158956</v>
      </c>
      <c r="AD830" s="19">
        <v>158956</v>
      </c>
      <c r="AE830" s="19" t="str">
        <f t="shared" si="24"/>
        <v>00158956</v>
      </c>
      <c r="AF830" s="19" t="str">
        <f>VLOOKUP(AC830,Data!$B:$AK,4,0)</f>
        <v>07/10/2025</v>
      </c>
      <c r="AG830" s="19" t="str">
        <f>VLOOKUP(AC830,Data!B:N,13,0)</f>
        <v>0104918404</v>
      </c>
      <c r="AH830" s="19" t="str">
        <f>IF(AG830="0104918404","WIN"&amp;L830,VLOOKUP(AG830,'mã win'!E:J,6,0))</f>
        <v>WIN3413</v>
      </c>
      <c r="AI830" s="19" t="str">
        <f>VLOOKUP(AG830,'mã win'!E:F,2,0)</f>
        <v>N</v>
      </c>
      <c r="AJ830" s="19" t="str">
        <f>VLOOKUP(Q830,'mã sp'!A:B,2,0)</f>
        <v>GM500</v>
      </c>
      <c r="AK830" t="str">
        <f>VLOOKUP(AC830,Data!B:G,6,0)</f>
        <v>K25TTM</v>
      </c>
      <c r="AL830" t="str">
        <f t="shared" si="25"/>
        <v>3413 WM+ HCM 18 đường số 2</v>
      </c>
    </row>
    <row r="831" spans="1:38" x14ac:dyDescent="0.25">
      <c r="A831">
        <v>17051</v>
      </c>
      <c r="B831" s="2">
        <v>9106033624</v>
      </c>
      <c r="C831" s="3">
        <v>45937</v>
      </c>
      <c r="D831" s="3">
        <v>45944</v>
      </c>
      <c r="E831" s="4">
        <v>45937.30063125</v>
      </c>
      <c r="F831" s="2" t="s">
        <v>5561</v>
      </c>
      <c r="G831" s="3"/>
      <c r="H831" t="s">
        <v>3031</v>
      </c>
      <c r="I831" s="2" t="s">
        <v>3032</v>
      </c>
      <c r="J831" t="s">
        <v>3033</v>
      </c>
      <c r="K831" t="s">
        <v>3034</v>
      </c>
      <c r="L831" s="2" t="s">
        <v>4243</v>
      </c>
      <c r="M831" t="s">
        <v>4244</v>
      </c>
      <c r="N831" t="s">
        <v>4245</v>
      </c>
      <c r="O831">
        <v>20</v>
      </c>
      <c r="P831" s="2" t="s">
        <v>3054</v>
      </c>
      <c r="Q831" t="s">
        <v>3055</v>
      </c>
      <c r="R831" s="2" t="s">
        <v>3056</v>
      </c>
      <c r="S831" s="2" t="s">
        <v>3038</v>
      </c>
      <c r="T831">
        <v>46000</v>
      </c>
      <c r="U831">
        <v>1</v>
      </c>
      <c r="V831">
        <v>0</v>
      </c>
      <c r="W831" t="s">
        <v>4244</v>
      </c>
      <c r="X831" t="s">
        <v>4246</v>
      </c>
      <c r="Y831" s="3">
        <v>45937.300628935198</v>
      </c>
      <c r="AA831" t="s">
        <v>3039</v>
      </c>
      <c r="AB831" s="21">
        <v>9106033624</v>
      </c>
      <c r="AC831" s="19" t="str">
        <f>VLOOKUP($B831,Data!$A:$AK,34,0)</f>
        <v>9106033624-00158956</v>
      </c>
      <c r="AD831" s="19">
        <v>158956</v>
      </c>
      <c r="AE831" s="19" t="str">
        <f t="shared" si="24"/>
        <v>00158956</v>
      </c>
      <c r="AF831" s="19" t="str">
        <f>VLOOKUP(AC831,Data!$B:$AK,4,0)</f>
        <v>07/10/2025</v>
      </c>
      <c r="AG831" s="19" t="str">
        <f>VLOOKUP(AC831,Data!B:N,13,0)</f>
        <v>0104918404</v>
      </c>
      <c r="AH831" s="19" t="str">
        <f>IF(AG831="0104918404","WIN"&amp;L831,VLOOKUP(AG831,'mã win'!E:J,6,0))</f>
        <v>WIN3413</v>
      </c>
      <c r="AI831" s="19" t="str">
        <f>VLOOKUP(AG831,'mã win'!E:F,2,0)</f>
        <v>N</v>
      </c>
      <c r="AJ831" s="19" t="str">
        <f>VLOOKUP(Q831,'mã sp'!A:B,2,0)</f>
        <v>MNH250</v>
      </c>
      <c r="AK831" t="str">
        <f>VLOOKUP(AC831,Data!B:G,6,0)</f>
        <v>K25TTM</v>
      </c>
      <c r="AL831" t="str">
        <f t="shared" si="25"/>
        <v>3413 WM+ HCM 18 đường số 2</v>
      </c>
    </row>
    <row r="832" spans="1:38" x14ac:dyDescent="0.25">
      <c r="A832">
        <v>17052</v>
      </c>
      <c r="B832" s="2">
        <v>9106033703</v>
      </c>
      <c r="C832" s="3">
        <v>45937</v>
      </c>
      <c r="D832" s="3">
        <v>45937</v>
      </c>
      <c r="E832" s="4">
        <v>45937.3106702199</v>
      </c>
      <c r="F832" s="2" t="s">
        <v>5562</v>
      </c>
      <c r="G832" s="3"/>
      <c r="H832" t="s">
        <v>3031</v>
      </c>
      <c r="I832" s="2" t="s">
        <v>3032</v>
      </c>
      <c r="J832" t="s">
        <v>3033</v>
      </c>
      <c r="K832" t="s">
        <v>3034</v>
      </c>
      <c r="L832" s="2" t="s">
        <v>4870</v>
      </c>
      <c r="M832" t="s">
        <v>4871</v>
      </c>
      <c r="N832" t="s">
        <v>4872</v>
      </c>
      <c r="O832">
        <v>10</v>
      </c>
      <c r="P832" s="2" t="s">
        <v>3054</v>
      </c>
      <c r="Q832" t="s">
        <v>3055</v>
      </c>
      <c r="R832" s="2" t="s">
        <v>3056</v>
      </c>
      <c r="S832" s="2" t="s">
        <v>3038</v>
      </c>
      <c r="T832">
        <v>46000</v>
      </c>
      <c r="U832">
        <v>1</v>
      </c>
      <c r="V832">
        <v>0</v>
      </c>
      <c r="W832" t="s">
        <v>4871</v>
      </c>
      <c r="X832" t="s">
        <v>4873</v>
      </c>
      <c r="Y832" s="3">
        <v>45937.310667743099</v>
      </c>
      <c r="AA832" t="s">
        <v>3039</v>
      </c>
      <c r="AB832" s="21">
        <v>9106033703</v>
      </c>
      <c r="AC832" s="19" t="str">
        <f>VLOOKUP($B832,Data!$A:$AK,34,0)</f>
        <v>9106033703-00033347</v>
      </c>
      <c r="AD832" s="19">
        <v>33347</v>
      </c>
      <c r="AE832" s="19" t="str">
        <f t="shared" si="24"/>
        <v>00033347</v>
      </c>
      <c r="AF832" s="19" t="str">
        <f>VLOOKUP(AC832,Data!$B:$AK,4,0)</f>
        <v>07/10/2025</v>
      </c>
      <c r="AG832" s="19" t="str">
        <f>VLOOKUP(AC832,Data!B:N,13,0)</f>
        <v>0104918404-020</v>
      </c>
      <c r="AH832" s="19" t="str">
        <f>IF(AG832="0104918404","WIN"&amp;L832,VLOOKUP(AG832,'mã win'!E:J,6,0))</f>
        <v>WIN-020</v>
      </c>
      <c r="AI832" s="19" t="str">
        <f>VLOOKUP(AG832,'mã win'!E:F,2,0)</f>
        <v>B</v>
      </c>
      <c r="AJ832" s="19" t="str">
        <f>VLOOKUP(Q832,'mã sp'!A:B,2,0)</f>
        <v>MNH250</v>
      </c>
      <c r="AK832" t="str">
        <f>VLOOKUP(AC832,Data!B:G,6,0)</f>
        <v>K25TTM</v>
      </c>
      <c r="AL832" t="str">
        <f t="shared" si="25"/>
        <v>5663 WM+ THA 66B Phố Thiều</v>
      </c>
    </row>
    <row r="833" spans="1:38" x14ac:dyDescent="0.25">
      <c r="A833">
        <v>17053</v>
      </c>
      <c r="B833" s="2">
        <v>9106033741</v>
      </c>
      <c r="C833" s="3">
        <v>45937</v>
      </c>
      <c r="D833" s="3">
        <v>45937</v>
      </c>
      <c r="E833" s="4">
        <v>45937.326712303198</v>
      </c>
      <c r="F833" s="2" t="s">
        <v>5563</v>
      </c>
      <c r="G833" s="3"/>
      <c r="H833" t="s">
        <v>3031</v>
      </c>
      <c r="I833" s="2" t="s">
        <v>3032</v>
      </c>
      <c r="J833" t="s">
        <v>3033</v>
      </c>
      <c r="K833" t="s">
        <v>3034</v>
      </c>
      <c r="L833" s="2" t="s">
        <v>3268</v>
      </c>
      <c r="M833" t="s">
        <v>3269</v>
      </c>
      <c r="N833" t="s">
        <v>3270</v>
      </c>
      <c r="O833">
        <v>10</v>
      </c>
      <c r="P833" s="2" t="s">
        <v>3043</v>
      </c>
      <c r="Q833" t="s">
        <v>3044</v>
      </c>
      <c r="R833" s="2" t="s">
        <v>3045</v>
      </c>
      <c r="S833" s="2" t="s">
        <v>3038</v>
      </c>
      <c r="T833">
        <v>41150</v>
      </c>
      <c r="U833">
        <v>2</v>
      </c>
      <c r="V833">
        <v>0</v>
      </c>
      <c r="W833" t="s">
        <v>3271</v>
      </c>
      <c r="Y833" s="3">
        <v>45937.326709641202</v>
      </c>
      <c r="AA833" t="s">
        <v>3039</v>
      </c>
      <c r="AB833" s="21">
        <v>9106033741</v>
      </c>
      <c r="AC833" s="19" t="str">
        <f>VLOOKUP($B833,Data!$A:$AK,34,0)</f>
        <v>9106033741-00009507</v>
      </c>
      <c r="AD833" s="19">
        <v>9507</v>
      </c>
      <c r="AE833" s="19" t="str">
        <f t="shared" si="24"/>
        <v>00009507</v>
      </c>
      <c r="AF833" s="19" t="str">
        <f>VLOOKUP(AC833,Data!$B:$AK,4,0)</f>
        <v>07/10/2025</v>
      </c>
      <c r="AG833" s="19" t="str">
        <f>VLOOKUP(AC833,Data!B:N,13,0)</f>
        <v>0104918404-071</v>
      </c>
      <c r="AH833" s="19" t="str">
        <f>IF(AG833="0104918404","WIN"&amp;L833,VLOOKUP(AG833,'mã win'!E:J,6,0))</f>
        <v>WIN-071</v>
      </c>
      <c r="AI833" s="19" t="str">
        <f>VLOOKUP(AG833,'mã win'!E:F,2,0)</f>
        <v>N</v>
      </c>
      <c r="AJ833" s="19" t="str">
        <f>VLOOKUP(Q833,'mã sp'!A:B,2,0)</f>
        <v>GTLX250G</v>
      </c>
      <c r="AK833" t="str">
        <f>VLOOKUP(AC833,Data!B:G,6,0)</f>
        <v>K25TTM</v>
      </c>
      <c r="AL833" t="str">
        <f t="shared" si="25"/>
        <v>2AVN WM+ BDH Thôn Quy Thuận, Hoài Nhơn</v>
      </c>
    </row>
    <row r="834" spans="1:38" x14ac:dyDescent="0.25">
      <c r="A834">
        <v>17054</v>
      </c>
      <c r="B834" s="2">
        <v>9106033830</v>
      </c>
      <c r="C834" s="3">
        <v>45937</v>
      </c>
      <c r="D834" s="3">
        <v>45942</v>
      </c>
      <c r="E834" s="4">
        <v>45937.347915428203</v>
      </c>
      <c r="F834" s="2" t="s">
        <v>5564</v>
      </c>
      <c r="G834" s="3"/>
      <c r="H834" t="s">
        <v>3031</v>
      </c>
      <c r="I834" s="2" t="s">
        <v>3032</v>
      </c>
      <c r="J834" t="s">
        <v>3033</v>
      </c>
      <c r="K834" t="s">
        <v>3034</v>
      </c>
      <c r="L834" s="2" t="s">
        <v>3197</v>
      </c>
      <c r="M834" t="s">
        <v>3198</v>
      </c>
      <c r="N834" t="s">
        <v>3199</v>
      </c>
      <c r="O834">
        <v>10</v>
      </c>
      <c r="P834" s="2" t="s">
        <v>3035</v>
      </c>
      <c r="Q834" t="s">
        <v>4834</v>
      </c>
      <c r="R834" s="2" t="s">
        <v>3037</v>
      </c>
      <c r="S834" s="2" t="s">
        <v>3038</v>
      </c>
      <c r="T834">
        <v>111058</v>
      </c>
      <c r="U834">
        <v>1</v>
      </c>
      <c r="V834">
        <v>0</v>
      </c>
      <c r="W834" t="s">
        <v>3198</v>
      </c>
      <c r="Y834" s="3">
        <v>45937.3479125347</v>
      </c>
      <c r="AA834" t="s">
        <v>3039</v>
      </c>
      <c r="AB834" s="21">
        <v>9106033830</v>
      </c>
      <c r="AC834" s="19" t="str">
        <f>VLOOKUP($B834,Data!$A:$AK,34,0)</f>
        <v>9106033830-00478751</v>
      </c>
      <c r="AD834" s="19">
        <v>478751</v>
      </c>
      <c r="AE834" s="19" t="str">
        <f t="shared" si="24"/>
        <v>00478751</v>
      </c>
      <c r="AF834" s="19" t="str">
        <f>VLOOKUP(AC834,Data!$B:$AK,4,0)</f>
        <v>07/10/2025</v>
      </c>
      <c r="AG834" s="19" t="str">
        <f>VLOOKUP(AC834,Data!B:N,13,0)</f>
        <v>0104918404-002</v>
      </c>
      <c r="AH834" s="19" t="str">
        <f>IF(AG834="0104918404","WIN"&amp;L834,VLOOKUP(AG834,'mã win'!E:J,6,0))</f>
        <v>WIN-HNI-00-002</v>
      </c>
      <c r="AI834" s="19" t="str">
        <f>VLOOKUP(AG834,'mã win'!E:F,2,0)</f>
        <v>B</v>
      </c>
      <c r="AJ834" s="19" t="str">
        <f>VLOOKUP(Q834,'mã sp'!A:B,2,0)</f>
        <v>GM500</v>
      </c>
      <c r="AK834" t="str">
        <f>VLOOKUP(AC834,Data!B:G,6,0)</f>
        <v>K25TTM</v>
      </c>
      <c r="AL834" t="str">
        <f t="shared" si="25"/>
        <v>2A20 WM+ HNI Tiên Hội, Đông Anh</v>
      </c>
    </row>
    <row r="835" spans="1:38" x14ac:dyDescent="0.25">
      <c r="A835">
        <v>17055</v>
      </c>
      <c r="B835" s="2">
        <v>9106033822</v>
      </c>
      <c r="C835" s="3">
        <v>45937</v>
      </c>
      <c r="D835" s="3">
        <v>45937</v>
      </c>
      <c r="E835" s="4">
        <v>45937.350544294</v>
      </c>
      <c r="F835" s="2" t="s">
        <v>5565</v>
      </c>
      <c r="G835" s="3"/>
      <c r="H835" t="s">
        <v>3031</v>
      </c>
      <c r="I835" s="2" t="s">
        <v>3032</v>
      </c>
      <c r="J835" t="s">
        <v>3033</v>
      </c>
      <c r="K835" t="s">
        <v>3034</v>
      </c>
      <c r="L835" s="2" t="s">
        <v>4098</v>
      </c>
      <c r="M835" t="s">
        <v>4099</v>
      </c>
      <c r="N835" t="s">
        <v>4100</v>
      </c>
      <c r="O835">
        <v>10</v>
      </c>
      <c r="P835" s="2" t="s">
        <v>3043</v>
      </c>
      <c r="Q835" t="s">
        <v>3044</v>
      </c>
      <c r="R835" s="2" t="s">
        <v>3045</v>
      </c>
      <c r="S835" s="2" t="s">
        <v>3038</v>
      </c>
      <c r="T835">
        <v>41150</v>
      </c>
      <c r="U835">
        <v>3</v>
      </c>
      <c r="V835">
        <v>0</v>
      </c>
      <c r="W835" t="s">
        <v>4099</v>
      </c>
      <c r="X835" t="s">
        <v>4101</v>
      </c>
      <c r="Y835" s="3">
        <v>45937.350541585598</v>
      </c>
      <c r="AA835" t="s">
        <v>3039</v>
      </c>
      <c r="AB835" s="21">
        <v>9106033822</v>
      </c>
      <c r="AC835" s="19" t="str">
        <f>VLOOKUP($B835,Data!$A:$AK,34,0)</f>
        <v>9106033822-00035191</v>
      </c>
      <c r="AD835" s="19">
        <v>35191</v>
      </c>
      <c r="AE835" s="19" t="str">
        <f t="shared" ref="AE835:AE898" si="26">TEXT(AD835,"00000000")</f>
        <v>00035191</v>
      </c>
      <c r="AF835" s="19" t="str">
        <f>VLOOKUP(AC835,Data!$B:$AK,4,0)</f>
        <v>07/10/2025</v>
      </c>
      <c r="AG835" s="19" t="str">
        <f>VLOOKUP(AC835,Data!B:N,13,0)</f>
        <v>0104918404-025</v>
      </c>
      <c r="AH835" s="19" t="str">
        <f>IF(AG835="0104918404","WIN"&amp;L835,VLOOKUP(AG835,'mã win'!E:J,6,0))</f>
        <v>WIN-025</v>
      </c>
      <c r="AI835" s="19" t="str">
        <f>VLOOKUP(AG835,'mã win'!E:F,2,0)</f>
        <v>B</v>
      </c>
      <c r="AJ835" s="19" t="str">
        <f>VLOOKUP(Q835,'mã sp'!A:B,2,0)</f>
        <v>GTLX250G</v>
      </c>
      <c r="AK835" t="str">
        <f>VLOOKUP(AC835,Data!B:G,6,0)</f>
        <v>K25TTM</v>
      </c>
      <c r="AL835" t="str">
        <f t="shared" ref="AL835:AL898" si="27">L835&amp;" "&amp;M835</f>
        <v>3720 WM+ HPG 20 Chợ Lũng</v>
      </c>
    </row>
    <row r="836" spans="1:38" x14ac:dyDescent="0.25">
      <c r="A836">
        <v>17056</v>
      </c>
      <c r="B836" s="2">
        <v>9106033822</v>
      </c>
      <c r="C836" s="3">
        <v>45937</v>
      </c>
      <c r="D836" s="3">
        <v>45937</v>
      </c>
      <c r="E836" s="4">
        <v>45937.350544294</v>
      </c>
      <c r="F836" s="2" t="s">
        <v>5565</v>
      </c>
      <c r="G836" s="3"/>
      <c r="H836" t="s">
        <v>3031</v>
      </c>
      <c r="I836" s="2" t="s">
        <v>3032</v>
      </c>
      <c r="J836" t="s">
        <v>3033</v>
      </c>
      <c r="K836" t="s">
        <v>3034</v>
      </c>
      <c r="L836" s="2" t="s">
        <v>4098</v>
      </c>
      <c r="M836" t="s">
        <v>4099</v>
      </c>
      <c r="N836" t="s">
        <v>4100</v>
      </c>
      <c r="O836">
        <v>20</v>
      </c>
      <c r="P836" s="2" t="s">
        <v>3047</v>
      </c>
      <c r="Q836" t="s">
        <v>3048</v>
      </c>
      <c r="R836" s="2" t="s">
        <v>3049</v>
      </c>
      <c r="S836" s="2" t="s">
        <v>3038</v>
      </c>
      <c r="T836">
        <v>60885</v>
      </c>
      <c r="U836">
        <v>1</v>
      </c>
      <c r="V836">
        <v>0</v>
      </c>
      <c r="W836" t="s">
        <v>4099</v>
      </c>
      <c r="X836" t="s">
        <v>4101</v>
      </c>
      <c r="Y836" s="3">
        <v>45937.350541585598</v>
      </c>
      <c r="AA836" t="s">
        <v>3039</v>
      </c>
      <c r="AB836" s="21">
        <v>9106033822</v>
      </c>
      <c r="AC836" s="19" t="str">
        <f>VLOOKUP($B836,Data!$A:$AK,34,0)</f>
        <v>9106033822-00035191</v>
      </c>
      <c r="AD836" s="19">
        <v>35191</v>
      </c>
      <c r="AE836" s="19" t="str">
        <f t="shared" si="26"/>
        <v>00035191</v>
      </c>
      <c r="AF836" s="19" t="str">
        <f>VLOOKUP(AC836,Data!$B:$AK,4,0)</f>
        <v>07/10/2025</v>
      </c>
      <c r="AG836" s="19" t="str">
        <f>VLOOKUP(AC836,Data!B:N,13,0)</f>
        <v>0104918404-025</v>
      </c>
      <c r="AH836" s="19" t="str">
        <f>IF(AG836="0104918404","WIN"&amp;L836,VLOOKUP(AG836,'mã win'!E:J,6,0))</f>
        <v>WIN-025</v>
      </c>
      <c r="AI836" s="19" t="str">
        <f>VLOOKUP(AG836,'mã win'!E:F,2,0)</f>
        <v>B</v>
      </c>
      <c r="AJ836" s="19" t="str">
        <f>VLOOKUP(Q836,'mã sp'!A:B,2,0)</f>
        <v>CC300</v>
      </c>
      <c r="AK836" t="str">
        <f>VLOOKUP(AC836,Data!B:G,6,0)</f>
        <v>K25TTM</v>
      </c>
      <c r="AL836" t="str">
        <f t="shared" si="27"/>
        <v>3720 WM+ HPG 20 Chợ Lũng</v>
      </c>
    </row>
    <row r="837" spans="1:38" x14ac:dyDescent="0.25">
      <c r="A837">
        <v>17057</v>
      </c>
      <c r="B837" s="2">
        <v>9106033861</v>
      </c>
      <c r="C837" s="3">
        <v>45937</v>
      </c>
      <c r="D837" s="3">
        <v>45937</v>
      </c>
      <c r="E837" s="4">
        <v>45937.357916203699</v>
      </c>
      <c r="F837" s="2" t="s">
        <v>5566</v>
      </c>
      <c r="G837" s="3"/>
      <c r="H837" t="s">
        <v>3031</v>
      </c>
      <c r="I837" s="2" t="s">
        <v>3032</v>
      </c>
      <c r="J837" t="s">
        <v>3033</v>
      </c>
      <c r="K837" t="s">
        <v>3034</v>
      </c>
      <c r="L837" s="2" t="s">
        <v>4154</v>
      </c>
      <c r="M837" t="s">
        <v>4155</v>
      </c>
      <c r="N837" t="s">
        <v>4156</v>
      </c>
      <c r="O837">
        <v>10</v>
      </c>
      <c r="P837" s="2" t="s">
        <v>3069</v>
      </c>
      <c r="Q837" t="s">
        <v>3070</v>
      </c>
      <c r="R837" s="2" t="s">
        <v>3071</v>
      </c>
      <c r="S837" s="2" t="s">
        <v>3038</v>
      </c>
      <c r="T837">
        <v>50400</v>
      </c>
      <c r="U837">
        <v>1</v>
      </c>
      <c r="V837">
        <v>0</v>
      </c>
      <c r="W837" t="s">
        <v>4155</v>
      </c>
      <c r="Y837" s="3">
        <v>45937.357913541702</v>
      </c>
      <c r="AA837" t="s">
        <v>3039</v>
      </c>
      <c r="AB837" s="21">
        <v>9106033861</v>
      </c>
      <c r="AC837" s="19" t="str">
        <f>VLOOKUP($B837,Data!$A:$AK,34,0)</f>
        <v>9106033861-00015712</v>
      </c>
      <c r="AD837" s="19">
        <v>15712</v>
      </c>
      <c r="AE837" s="19" t="str">
        <f t="shared" si="26"/>
        <v>00015712</v>
      </c>
      <c r="AF837" s="19" t="str">
        <f>VLOOKUP(AC837,Data!$B:$AK,4,0)</f>
        <v>07/10/2025</v>
      </c>
      <c r="AG837" s="19" t="str">
        <f>VLOOKUP(AC837,Data!B:N,13,0)</f>
        <v>0104918404-061</v>
      </c>
      <c r="AH837" s="19" t="str">
        <f>IF(AG837="0104918404","WIN"&amp;L837,VLOOKUP(AG837,'mã win'!E:J,6,0))</f>
        <v>WIN-061</v>
      </c>
      <c r="AI837" s="19" t="str">
        <f>VLOOKUP(AG837,'mã win'!E:F,2,0)</f>
        <v>N</v>
      </c>
      <c r="AJ837" s="19" t="str">
        <f>VLOOKUP(Q837,'mã sp'!A:B,2,0)</f>
        <v>GSG250</v>
      </c>
      <c r="AK837" t="str">
        <f>VLOOKUP(AC837,Data!B:G,6,0)</f>
        <v>K25TTM</v>
      </c>
      <c r="AL837" t="str">
        <f t="shared" si="27"/>
        <v>2AWJ WM+ QNM Thôn La Huân, Điện Thọ</v>
      </c>
    </row>
    <row r="838" spans="1:38" x14ac:dyDescent="0.25">
      <c r="A838">
        <v>17058</v>
      </c>
      <c r="B838" s="2">
        <v>9106033894</v>
      </c>
      <c r="C838" s="3">
        <v>45937</v>
      </c>
      <c r="D838" s="3">
        <v>45937</v>
      </c>
      <c r="E838" s="4">
        <v>45937.361452928199</v>
      </c>
      <c r="F838" s="2" t="s">
        <v>5567</v>
      </c>
      <c r="G838" s="3"/>
      <c r="H838" t="s">
        <v>3031</v>
      </c>
      <c r="I838" s="2" t="s">
        <v>3032</v>
      </c>
      <c r="J838" t="s">
        <v>3033</v>
      </c>
      <c r="K838" t="s">
        <v>3034</v>
      </c>
      <c r="L838" s="2" t="s">
        <v>3755</v>
      </c>
      <c r="M838" t="s">
        <v>3756</v>
      </c>
      <c r="N838" t="s">
        <v>3757</v>
      </c>
      <c r="O838">
        <v>10</v>
      </c>
      <c r="P838" s="2" t="s">
        <v>3072</v>
      </c>
      <c r="Q838" t="s">
        <v>3073</v>
      </c>
      <c r="R838" s="2" t="s">
        <v>3074</v>
      </c>
      <c r="S838" s="2" t="s">
        <v>3038</v>
      </c>
      <c r="T838">
        <v>49500</v>
      </c>
      <c r="U838">
        <v>1</v>
      </c>
      <c r="V838">
        <v>0</v>
      </c>
      <c r="W838" t="s">
        <v>3756</v>
      </c>
      <c r="Y838" s="3">
        <v>45937.361449965298</v>
      </c>
      <c r="AA838" t="s">
        <v>3039</v>
      </c>
      <c r="AB838" s="21">
        <v>9106033894</v>
      </c>
      <c r="AC838" s="19" t="str">
        <f>VLOOKUP($B838,Data!$A:$AK,34,0)</f>
        <v>9106033894-00033355</v>
      </c>
      <c r="AD838" s="19">
        <v>33355</v>
      </c>
      <c r="AE838" s="19" t="str">
        <f t="shared" si="26"/>
        <v>00033355</v>
      </c>
      <c r="AF838" s="19" t="str">
        <f>VLOOKUP(AC838,Data!$B:$AK,4,0)</f>
        <v>07/10/2025</v>
      </c>
      <c r="AG838" s="19" t="str">
        <f>VLOOKUP(AC838,Data!B:N,13,0)</f>
        <v>0104918404-020</v>
      </c>
      <c r="AH838" s="19" t="str">
        <f>IF(AG838="0104918404","WIN"&amp;L838,VLOOKUP(AG838,'mã win'!E:J,6,0))</f>
        <v>WIN-020</v>
      </c>
      <c r="AI838" s="19" t="str">
        <f>VLOOKUP(AG838,'mã win'!E:F,2,0)</f>
        <v>B</v>
      </c>
      <c r="AJ838" s="19" t="str">
        <f>VLOOKUP(Q838,'mã sp'!A:B,2,0)</f>
        <v>GL250</v>
      </c>
      <c r="AK838" t="str">
        <f>VLOOKUP(AC838,Data!B:G,6,0)</f>
        <v>K25TTM</v>
      </c>
      <c r="AL838" t="str">
        <f t="shared" si="27"/>
        <v>2AN3 WM+ THA Thổ Nam, Nông Cống</v>
      </c>
    </row>
    <row r="839" spans="1:38" x14ac:dyDescent="0.25">
      <c r="A839">
        <v>17059</v>
      </c>
      <c r="B839" s="2">
        <v>9106033894</v>
      </c>
      <c r="C839" s="3">
        <v>45937</v>
      </c>
      <c r="D839" s="3">
        <v>45937</v>
      </c>
      <c r="E839" s="4">
        <v>45937.361452928199</v>
      </c>
      <c r="F839" s="2" t="s">
        <v>5567</v>
      </c>
      <c r="G839" s="3"/>
      <c r="H839" t="s">
        <v>3031</v>
      </c>
      <c r="I839" s="2" t="s">
        <v>3032</v>
      </c>
      <c r="J839" t="s">
        <v>3033</v>
      </c>
      <c r="K839" t="s">
        <v>3034</v>
      </c>
      <c r="L839" s="2" t="s">
        <v>3755</v>
      </c>
      <c r="M839" t="s">
        <v>3756</v>
      </c>
      <c r="N839" t="s">
        <v>3757</v>
      </c>
      <c r="O839">
        <v>20</v>
      </c>
      <c r="P839" s="2" t="s">
        <v>3043</v>
      </c>
      <c r="Q839" t="s">
        <v>3044</v>
      </c>
      <c r="R839" s="2" t="s">
        <v>3045</v>
      </c>
      <c r="S839" s="2" t="s">
        <v>3038</v>
      </c>
      <c r="T839">
        <v>41150</v>
      </c>
      <c r="U839">
        <v>1</v>
      </c>
      <c r="V839">
        <v>0</v>
      </c>
      <c r="W839" t="s">
        <v>3756</v>
      </c>
      <c r="Y839" s="3">
        <v>45937.361449965298</v>
      </c>
      <c r="AA839" t="s">
        <v>3039</v>
      </c>
      <c r="AB839" s="21">
        <v>9106033894</v>
      </c>
      <c r="AC839" s="19" t="str">
        <f>VLOOKUP($B839,Data!$A:$AK,34,0)</f>
        <v>9106033894-00033355</v>
      </c>
      <c r="AD839" s="19">
        <v>33355</v>
      </c>
      <c r="AE839" s="19" t="str">
        <f t="shared" si="26"/>
        <v>00033355</v>
      </c>
      <c r="AF839" s="19" t="str">
        <f>VLOOKUP(AC839,Data!$B:$AK,4,0)</f>
        <v>07/10/2025</v>
      </c>
      <c r="AG839" s="19" t="str">
        <f>VLOOKUP(AC839,Data!B:N,13,0)</f>
        <v>0104918404-020</v>
      </c>
      <c r="AH839" s="19" t="str">
        <f>IF(AG839="0104918404","WIN"&amp;L839,VLOOKUP(AG839,'mã win'!E:J,6,0))</f>
        <v>WIN-020</v>
      </c>
      <c r="AI839" s="19" t="str">
        <f>VLOOKUP(AG839,'mã win'!E:F,2,0)</f>
        <v>B</v>
      </c>
      <c r="AJ839" s="19" t="str">
        <f>VLOOKUP(Q839,'mã sp'!A:B,2,0)</f>
        <v>GTLX250G</v>
      </c>
      <c r="AK839" t="str">
        <f>VLOOKUP(AC839,Data!B:G,6,0)</f>
        <v>K25TTM</v>
      </c>
      <c r="AL839" t="str">
        <f t="shared" si="27"/>
        <v>2AN3 WM+ THA Thổ Nam, Nông Cống</v>
      </c>
    </row>
    <row r="840" spans="1:38" x14ac:dyDescent="0.25">
      <c r="A840">
        <v>17060</v>
      </c>
      <c r="B840" s="2">
        <v>9106033873</v>
      </c>
      <c r="C840" s="3">
        <v>45937</v>
      </c>
      <c r="D840" s="3">
        <v>45937</v>
      </c>
      <c r="E840" s="4">
        <v>45937.3627601505</v>
      </c>
      <c r="F840" s="2" t="s">
        <v>5568</v>
      </c>
      <c r="G840" s="3"/>
      <c r="H840" t="s">
        <v>3031</v>
      </c>
      <c r="I840" s="2" t="s">
        <v>3032</v>
      </c>
      <c r="J840" t="s">
        <v>3033</v>
      </c>
      <c r="K840" t="s">
        <v>3034</v>
      </c>
      <c r="L840" s="2" t="s">
        <v>3804</v>
      </c>
      <c r="M840" t="s">
        <v>3805</v>
      </c>
      <c r="N840" t="s">
        <v>3806</v>
      </c>
      <c r="O840">
        <v>10</v>
      </c>
      <c r="P840" s="2" t="s">
        <v>3043</v>
      </c>
      <c r="Q840" t="s">
        <v>3044</v>
      </c>
      <c r="R840" s="2" t="s">
        <v>3045</v>
      </c>
      <c r="S840" s="2" t="s">
        <v>3038</v>
      </c>
      <c r="T840">
        <v>41150</v>
      </c>
      <c r="U840">
        <v>1</v>
      </c>
      <c r="V840">
        <v>0</v>
      </c>
      <c r="W840" t="s">
        <v>3805</v>
      </c>
      <c r="Y840" s="3">
        <v>45937.362757372699</v>
      </c>
      <c r="Z840" t="s">
        <v>5569</v>
      </c>
      <c r="AA840" t="s">
        <v>3039</v>
      </c>
      <c r="AB840" s="21">
        <v>9106033873</v>
      </c>
      <c r="AC840" s="19" t="str">
        <f>VLOOKUP($B840,Data!$A:$AK,34,0)</f>
        <v>9106033873-00478761</v>
      </c>
      <c r="AD840" s="19">
        <v>478761</v>
      </c>
      <c r="AE840" s="19" t="str">
        <f t="shared" si="26"/>
        <v>00478761</v>
      </c>
      <c r="AF840" s="19" t="str">
        <f>VLOOKUP(AC840,Data!$B:$AK,4,0)</f>
        <v>07/10/2025</v>
      </c>
      <c r="AG840" s="19" t="str">
        <f>VLOOKUP(AC840,Data!B:N,13,0)</f>
        <v>0104918404-002</v>
      </c>
      <c r="AH840" s="19" t="str">
        <f>IF(AG840="0104918404","WIN"&amp;L840,VLOOKUP(AG840,'mã win'!E:J,6,0))</f>
        <v>WIN-HNI-00-002</v>
      </c>
      <c r="AI840" s="19" t="str">
        <f>VLOOKUP(AG840,'mã win'!E:F,2,0)</f>
        <v>B</v>
      </c>
      <c r="AJ840" s="19" t="str">
        <f>VLOOKUP(Q840,'mã sp'!A:B,2,0)</f>
        <v>GTLX250G</v>
      </c>
      <c r="AK840" t="str">
        <f>VLOOKUP(AC840,Data!B:G,6,0)</f>
        <v>K25TTM</v>
      </c>
      <c r="AL840" t="str">
        <f t="shared" si="27"/>
        <v>6400 WM+ HNI Cổ Loa, Đông Anh</v>
      </c>
    </row>
    <row r="841" spans="1:38" x14ac:dyDescent="0.25">
      <c r="A841">
        <v>17061</v>
      </c>
      <c r="B841" s="2">
        <v>9106033873</v>
      </c>
      <c r="C841" s="3">
        <v>45937</v>
      </c>
      <c r="D841" s="3">
        <v>45937</v>
      </c>
      <c r="E841" s="4">
        <v>45937.3627601505</v>
      </c>
      <c r="F841" s="2" t="s">
        <v>5568</v>
      </c>
      <c r="G841" s="3"/>
      <c r="H841" t="s">
        <v>3031</v>
      </c>
      <c r="I841" s="2" t="s">
        <v>3032</v>
      </c>
      <c r="J841" t="s">
        <v>3033</v>
      </c>
      <c r="K841" t="s">
        <v>3034</v>
      </c>
      <c r="L841" s="2" t="s">
        <v>3804</v>
      </c>
      <c r="M841" t="s">
        <v>3805</v>
      </c>
      <c r="N841" t="s">
        <v>3806</v>
      </c>
      <c r="O841">
        <v>20</v>
      </c>
      <c r="P841" s="2" t="s">
        <v>3050</v>
      </c>
      <c r="Q841" t="s">
        <v>3051</v>
      </c>
      <c r="R841" s="2" t="s">
        <v>3052</v>
      </c>
      <c r="S841" s="2" t="s">
        <v>3038</v>
      </c>
      <c r="T841">
        <v>45588</v>
      </c>
      <c r="U841">
        <v>1</v>
      </c>
      <c r="V841">
        <v>0</v>
      </c>
      <c r="W841" t="s">
        <v>3805</v>
      </c>
      <c r="Y841" s="3">
        <v>45937.362757372699</v>
      </c>
      <c r="Z841" t="s">
        <v>5569</v>
      </c>
      <c r="AA841" t="s">
        <v>3039</v>
      </c>
      <c r="AB841" s="21">
        <v>9106033873</v>
      </c>
      <c r="AC841" s="19" t="str">
        <f>VLOOKUP($B841,Data!$A:$AK,34,0)</f>
        <v>9106033873-00478761</v>
      </c>
      <c r="AD841" s="19">
        <v>478761</v>
      </c>
      <c r="AE841" s="19" t="str">
        <f t="shared" si="26"/>
        <v>00478761</v>
      </c>
      <c r="AF841" s="19" t="str">
        <f>VLOOKUP(AC841,Data!$B:$AK,4,0)</f>
        <v>07/10/2025</v>
      </c>
      <c r="AG841" s="19" t="str">
        <f>VLOOKUP(AC841,Data!B:N,13,0)</f>
        <v>0104918404-002</v>
      </c>
      <c r="AH841" s="19" t="str">
        <f>IF(AG841="0104918404","WIN"&amp;L841,VLOOKUP(AG841,'mã win'!E:J,6,0))</f>
        <v>WIN-HNI-00-002</v>
      </c>
      <c r="AI841" s="19" t="str">
        <f>VLOOKUP(AG841,'mã win'!E:F,2,0)</f>
        <v>B</v>
      </c>
      <c r="AJ841" s="19" t="str">
        <f>VLOOKUP(Q841,'mã sp'!A:B,2,0)</f>
        <v>TH200</v>
      </c>
      <c r="AK841" t="str">
        <f>VLOOKUP(AC841,Data!B:G,6,0)</f>
        <v>K25TTM</v>
      </c>
      <c r="AL841" t="str">
        <f t="shared" si="27"/>
        <v>6400 WM+ HNI Cổ Loa, Đông Anh</v>
      </c>
    </row>
    <row r="842" spans="1:38" x14ac:dyDescent="0.25">
      <c r="A842">
        <v>17062</v>
      </c>
      <c r="B842" s="2">
        <v>9106033874</v>
      </c>
      <c r="C842" s="3">
        <v>45937</v>
      </c>
      <c r="D842" s="3">
        <v>45937</v>
      </c>
      <c r="E842" s="4">
        <v>45937.365492326397</v>
      </c>
      <c r="F842" s="2" t="s">
        <v>5570</v>
      </c>
      <c r="G842" s="3"/>
      <c r="H842" t="s">
        <v>3031</v>
      </c>
      <c r="I842" s="2" t="s">
        <v>3032</v>
      </c>
      <c r="J842" t="s">
        <v>3033</v>
      </c>
      <c r="K842" t="s">
        <v>3034</v>
      </c>
      <c r="L842" s="2" t="s">
        <v>4669</v>
      </c>
      <c r="M842" t="s">
        <v>4670</v>
      </c>
      <c r="N842" t="s">
        <v>4671</v>
      </c>
      <c r="O842">
        <v>10</v>
      </c>
      <c r="P842" s="2" t="s">
        <v>3047</v>
      </c>
      <c r="Q842" t="s">
        <v>3048</v>
      </c>
      <c r="R842" s="2" t="s">
        <v>3049</v>
      </c>
      <c r="S842" s="2" t="s">
        <v>3038</v>
      </c>
      <c r="T842">
        <v>60885</v>
      </c>
      <c r="U842">
        <v>5</v>
      </c>
      <c r="V842">
        <v>0</v>
      </c>
      <c r="W842" t="s">
        <v>4670</v>
      </c>
      <c r="Y842" s="3">
        <v>45937.365489351898</v>
      </c>
      <c r="AA842" t="s">
        <v>3039</v>
      </c>
      <c r="AB842" s="21">
        <v>9106033874</v>
      </c>
      <c r="AC842" s="19" t="str">
        <f>VLOOKUP($B842,Data!$A:$AK,34,0)</f>
        <v>9106033874-00033353</v>
      </c>
      <c r="AD842" s="19">
        <v>33353</v>
      </c>
      <c r="AE842" s="19" t="str">
        <f t="shared" si="26"/>
        <v>00033353</v>
      </c>
      <c r="AF842" s="19" t="str">
        <f>VLOOKUP(AC842,Data!$B:$AK,4,0)</f>
        <v>07/10/2025</v>
      </c>
      <c r="AG842" s="19" t="str">
        <f>VLOOKUP(AC842,Data!B:N,13,0)</f>
        <v>0104918404-020</v>
      </c>
      <c r="AH842" s="19" t="str">
        <f>IF(AG842="0104918404","WIN"&amp;L842,VLOOKUP(AG842,'mã win'!E:J,6,0))</f>
        <v>WIN-020</v>
      </c>
      <c r="AI842" s="19" t="str">
        <f>VLOOKUP(AG842,'mã win'!E:F,2,0)</f>
        <v>B</v>
      </c>
      <c r="AJ842" s="19" t="str">
        <f>VLOOKUP(Q842,'mã sp'!A:B,2,0)</f>
        <v>CC300</v>
      </c>
      <c r="AK842" t="str">
        <f>VLOOKUP(AC842,Data!B:G,6,0)</f>
        <v>K25TTM</v>
      </c>
      <c r="AL842" t="str">
        <f t="shared" si="27"/>
        <v>6766 WM+ THA Diễn Ngoại, Triệu Sơn</v>
      </c>
    </row>
    <row r="843" spans="1:38" x14ac:dyDescent="0.25">
      <c r="A843">
        <v>17063</v>
      </c>
      <c r="B843" s="2">
        <v>9106033926</v>
      </c>
      <c r="C843" s="3">
        <v>45937</v>
      </c>
      <c r="D843" s="3">
        <v>45937</v>
      </c>
      <c r="E843" s="4">
        <v>45937.374007488397</v>
      </c>
      <c r="F843" s="2" t="s">
        <v>5571</v>
      </c>
      <c r="G843" s="3"/>
      <c r="H843" t="s">
        <v>3031</v>
      </c>
      <c r="I843" s="2" t="s">
        <v>3032</v>
      </c>
      <c r="J843" t="s">
        <v>3033</v>
      </c>
      <c r="K843" t="s">
        <v>3034</v>
      </c>
      <c r="L843" s="2" t="s">
        <v>3340</v>
      </c>
      <c r="M843" t="s">
        <v>3341</v>
      </c>
      <c r="N843" t="s">
        <v>3342</v>
      </c>
      <c r="O843">
        <v>10</v>
      </c>
      <c r="P843" s="2" t="s">
        <v>3054</v>
      </c>
      <c r="Q843" t="s">
        <v>3055</v>
      </c>
      <c r="R843" s="2" t="s">
        <v>3056</v>
      </c>
      <c r="S843" s="2" t="s">
        <v>3038</v>
      </c>
      <c r="T843">
        <v>46000</v>
      </c>
      <c r="U843">
        <v>3</v>
      </c>
      <c r="V843">
        <v>0</v>
      </c>
      <c r="W843" t="s">
        <v>3341</v>
      </c>
      <c r="Y843" s="3">
        <v>45937.374004363402</v>
      </c>
      <c r="AA843" t="s">
        <v>3039</v>
      </c>
      <c r="AB843" s="21">
        <v>9106033926</v>
      </c>
      <c r="AC843" s="19" t="str">
        <f>VLOOKUP($B843,Data!$A:$AK,34,0)</f>
        <v>9106033926-00003492</v>
      </c>
      <c r="AD843" s="19">
        <v>3492</v>
      </c>
      <c r="AE843" s="19" t="str">
        <f t="shared" si="26"/>
        <v>00003492</v>
      </c>
      <c r="AF843" s="19" t="str">
        <f>VLOOKUP(AC843,Data!$B:$AK,4,0)</f>
        <v>07/10/2025</v>
      </c>
      <c r="AG843" s="19" t="str">
        <f>VLOOKUP(AC843,Data!B:N,13,0)</f>
        <v>0104918404-030</v>
      </c>
      <c r="AH843" s="19" t="str">
        <f>IF(AG843="0104918404","WIN"&amp;L843,VLOOKUP(AG843,'mã win'!E:J,6,0))</f>
        <v>WIN-030</v>
      </c>
      <c r="AI843" s="19" t="str">
        <f>VLOOKUP(AG843,'mã win'!E:F,2,0)</f>
        <v>B</v>
      </c>
      <c r="AJ843" s="19" t="str">
        <f>VLOOKUP(Q843,'mã sp'!A:B,2,0)</f>
        <v>MNH250</v>
      </c>
      <c r="AK843" t="str">
        <f>VLOOKUP(AC843,Data!B:G,6,0)</f>
        <v>K25TTM</v>
      </c>
      <c r="AL843" t="str">
        <f t="shared" si="27"/>
        <v>2AGD WM+ HNM 212 Trường Chinh</v>
      </c>
    </row>
    <row r="844" spans="1:38" x14ac:dyDescent="0.25">
      <c r="A844">
        <v>17064</v>
      </c>
      <c r="B844" s="2">
        <v>9106033992</v>
      </c>
      <c r="C844" s="3">
        <v>45937</v>
      </c>
      <c r="D844" s="3">
        <v>45942</v>
      </c>
      <c r="E844" s="4">
        <v>45937.379538923597</v>
      </c>
      <c r="F844" s="2" t="s">
        <v>5572</v>
      </c>
      <c r="G844" s="3"/>
      <c r="H844" t="s">
        <v>3031</v>
      </c>
      <c r="I844" s="2" t="s">
        <v>3032</v>
      </c>
      <c r="J844" t="s">
        <v>3033</v>
      </c>
      <c r="K844" t="s">
        <v>3034</v>
      </c>
      <c r="L844" s="2" t="s">
        <v>3395</v>
      </c>
      <c r="M844" t="s">
        <v>3396</v>
      </c>
      <c r="N844" t="s">
        <v>3397</v>
      </c>
      <c r="O844">
        <v>10</v>
      </c>
      <c r="P844" s="2" t="s">
        <v>3063</v>
      </c>
      <c r="Q844" t="s">
        <v>4891</v>
      </c>
      <c r="R844" s="2" t="s">
        <v>3065</v>
      </c>
      <c r="S844" s="2" t="s">
        <v>3038</v>
      </c>
      <c r="T844">
        <v>73431</v>
      </c>
      <c r="U844">
        <v>1</v>
      </c>
      <c r="V844">
        <v>0</v>
      </c>
      <c r="W844" t="s">
        <v>3396</v>
      </c>
      <c r="X844" t="s">
        <v>3398</v>
      </c>
      <c r="Y844" s="3">
        <v>45937.379536226901</v>
      </c>
      <c r="AA844" t="s">
        <v>3039</v>
      </c>
      <c r="AB844" s="21">
        <v>9106033992</v>
      </c>
      <c r="AC844" s="19" t="str">
        <f>VLOOKUP($B844,Data!$A:$AK,34,0)</f>
        <v>9106033992-00478782</v>
      </c>
      <c r="AD844" s="19">
        <v>478782</v>
      </c>
      <c r="AE844" s="19" t="str">
        <f t="shared" si="26"/>
        <v>00478782</v>
      </c>
      <c r="AF844" s="19" t="str">
        <f>VLOOKUP(AC844,Data!$B:$AK,4,0)</f>
        <v>07/10/2025</v>
      </c>
      <c r="AG844" s="19" t="str">
        <f>VLOOKUP(AC844,Data!B:N,13,0)</f>
        <v>0104918404-002</v>
      </c>
      <c r="AH844" s="19" t="str">
        <f>IF(AG844="0104918404","WIN"&amp;L844,VLOOKUP(AG844,'mã win'!E:J,6,0))</f>
        <v>WIN-HNI-00-002</v>
      </c>
      <c r="AI844" s="19" t="str">
        <f>VLOOKUP(AG844,'mã win'!E:F,2,0)</f>
        <v>B</v>
      </c>
      <c r="AJ844" s="19" t="str">
        <f>VLOOKUP(Q844,'mã sp'!A:B,2,0)</f>
        <v>CGM300</v>
      </c>
      <c r="AK844" t="str">
        <f>VLOOKUP(AC844,Data!B:G,6,0)</f>
        <v>K25TTM</v>
      </c>
      <c r="AL844" t="str">
        <f t="shared" si="27"/>
        <v>5161 WM+ HNI 248 Chợ Chiều Chuông</v>
      </c>
    </row>
    <row r="845" spans="1:38" x14ac:dyDescent="0.25">
      <c r="A845">
        <v>17065</v>
      </c>
      <c r="B845" s="2">
        <v>9106034156</v>
      </c>
      <c r="C845" s="3">
        <v>45937</v>
      </c>
      <c r="D845" s="3">
        <v>45942</v>
      </c>
      <c r="E845" s="4">
        <v>45937.405414317102</v>
      </c>
      <c r="F845" s="2" t="s">
        <v>5573</v>
      </c>
      <c r="G845" s="3"/>
      <c r="H845" t="s">
        <v>3031</v>
      </c>
      <c r="I845" s="2" t="s">
        <v>3032</v>
      </c>
      <c r="J845" t="s">
        <v>3033</v>
      </c>
      <c r="K845" t="s">
        <v>3034</v>
      </c>
      <c r="L845" s="2" t="s">
        <v>4049</v>
      </c>
      <c r="M845" t="s">
        <v>4050</v>
      </c>
      <c r="N845" t="s">
        <v>4051</v>
      </c>
      <c r="O845">
        <v>10</v>
      </c>
      <c r="P845" s="2" t="s">
        <v>3035</v>
      </c>
      <c r="Q845" t="s">
        <v>4834</v>
      </c>
      <c r="R845" s="2" t="s">
        <v>3037</v>
      </c>
      <c r="S845" s="2" t="s">
        <v>3038</v>
      </c>
      <c r="T845">
        <v>111058</v>
      </c>
      <c r="U845">
        <v>5</v>
      </c>
      <c r="V845">
        <v>0</v>
      </c>
      <c r="W845" t="s">
        <v>4052</v>
      </c>
      <c r="X845" t="s">
        <v>4053</v>
      </c>
      <c r="Y845" s="3">
        <v>45937.4054111921</v>
      </c>
      <c r="Z845" t="s">
        <v>5574</v>
      </c>
      <c r="AA845" t="s">
        <v>3039</v>
      </c>
      <c r="AB845" s="21">
        <v>9106034156</v>
      </c>
      <c r="AC845" s="19" t="str">
        <f>VLOOKUP($B845,Data!$A:$AK,34,0)</f>
        <v>9106034156-00003992</v>
      </c>
      <c r="AD845" s="19">
        <v>3992</v>
      </c>
      <c r="AE845" s="19" t="str">
        <f t="shared" si="26"/>
        <v>00003992</v>
      </c>
      <c r="AF845" s="19" t="str">
        <f>VLOOKUP(AC845,Data!$B:$AK,4,0)</f>
        <v>07/10/2025</v>
      </c>
      <c r="AG845" s="19" t="str">
        <f>VLOOKUP(AC845,Data!B:N,13,0)</f>
        <v>0104918404-035</v>
      </c>
      <c r="AH845" s="19" t="str">
        <f>IF(AG845="0104918404","WIN"&amp;L845,VLOOKUP(AG845,'mã win'!E:J,6,0))</f>
        <v>WIN-035</v>
      </c>
      <c r="AI845" s="19" t="str">
        <f>VLOOKUP(AG845,'mã win'!E:F,2,0)</f>
        <v>B</v>
      </c>
      <c r="AJ845" s="19" t="str">
        <f>VLOOKUP(Q845,'mã sp'!A:B,2,0)</f>
        <v>GM500</v>
      </c>
      <c r="AK845" t="str">
        <f>VLOOKUP(AC845,Data!B:G,6,0)</f>
        <v>K25TTM</v>
      </c>
      <c r="AL845" t="str">
        <f t="shared" si="27"/>
        <v>5003 WM+ YBI Số 2 Quang Trung-Đồng Tâm</v>
      </c>
    </row>
    <row r="846" spans="1:38" x14ac:dyDescent="0.25">
      <c r="A846">
        <v>17066</v>
      </c>
      <c r="B846" s="2">
        <v>9106034190</v>
      </c>
      <c r="C846" s="3">
        <v>45937</v>
      </c>
      <c r="D846" s="3">
        <v>45937</v>
      </c>
      <c r="E846" s="4">
        <v>45937.406942476897</v>
      </c>
      <c r="F846" s="2" t="s">
        <v>5575</v>
      </c>
      <c r="G846" s="3"/>
      <c r="H846" t="s">
        <v>3031</v>
      </c>
      <c r="I846" s="2" t="s">
        <v>3032</v>
      </c>
      <c r="J846" t="s">
        <v>3033</v>
      </c>
      <c r="K846" t="s">
        <v>3034</v>
      </c>
      <c r="L846" s="2" t="s">
        <v>3818</v>
      </c>
      <c r="M846" t="s">
        <v>3819</v>
      </c>
      <c r="N846" t="s">
        <v>3820</v>
      </c>
      <c r="O846">
        <v>10</v>
      </c>
      <c r="P846" s="2" t="s">
        <v>3054</v>
      </c>
      <c r="Q846" t="s">
        <v>3055</v>
      </c>
      <c r="R846" s="2" t="s">
        <v>3056</v>
      </c>
      <c r="S846" s="2" t="s">
        <v>3038</v>
      </c>
      <c r="T846">
        <v>46000</v>
      </c>
      <c r="U846">
        <v>2</v>
      </c>
      <c r="V846">
        <v>0</v>
      </c>
      <c r="W846" t="s">
        <v>3819</v>
      </c>
      <c r="Y846" s="3">
        <v>45937.406939351902</v>
      </c>
      <c r="AA846" t="s">
        <v>3039</v>
      </c>
      <c r="AB846" s="21">
        <v>9106034190</v>
      </c>
      <c r="AC846" s="19" t="str">
        <f>VLOOKUP($B846,Data!$A:$AK,34,0)</f>
        <v>9106034190-00028702</v>
      </c>
      <c r="AD846" s="19">
        <v>28702</v>
      </c>
      <c r="AE846" s="19" t="str">
        <f t="shared" si="26"/>
        <v>00028702</v>
      </c>
      <c r="AF846" s="19" t="str">
        <f>VLOOKUP(AC846,Data!$B:$AK,4,0)</f>
        <v>07/10/2025</v>
      </c>
      <c r="AG846" s="19" t="str">
        <f>VLOOKUP(AC846,Data!B:N,13,0)</f>
        <v>0104918404-056</v>
      </c>
      <c r="AH846" s="19" t="str">
        <f>IF(AG846="0104918404","WIN"&amp;L846,VLOOKUP(AG846,'mã win'!E:J,6,0))</f>
        <v>WIN-056</v>
      </c>
      <c r="AI846" s="19" t="str">
        <f>VLOOKUP(AG846,'mã win'!E:F,2,0)</f>
        <v>B</v>
      </c>
      <c r="AJ846" s="19" t="str">
        <f>VLOOKUP(Q846,'mã sp'!A:B,2,0)</f>
        <v>MNH250</v>
      </c>
      <c r="AK846" t="str">
        <f>VLOOKUP(AC846,Data!B:G,6,0)</f>
        <v>K25TTM</v>
      </c>
      <c r="AL846" t="str">
        <f t="shared" si="27"/>
        <v>5977 WM+ HYN Thanh Xá, Yên Mỹ</v>
      </c>
    </row>
    <row r="847" spans="1:38" x14ac:dyDescent="0.25">
      <c r="A847">
        <v>17067</v>
      </c>
      <c r="B847" s="2">
        <v>9106034237</v>
      </c>
      <c r="C847" s="3">
        <v>45937</v>
      </c>
      <c r="D847" s="3">
        <v>45937</v>
      </c>
      <c r="E847" s="4">
        <v>45937.411703969898</v>
      </c>
      <c r="F847" s="2" t="s">
        <v>5576</v>
      </c>
      <c r="G847" s="3"/>
      <c r="H847" t="s">
        <v>3031</v>
      </c>
      <c r="I847" s="2" t="s">
        <v>3032</v>
      </c>
      <c r="J847" t="s">
        <v>3033</v>
      </c>
      <c r="K847" t="s">
        <v>3034</v>
      </c>
      <c r="L847" s="2" t="s">
        <v>5577</v>
      </c>
      <c r="M847" t="s">
        <v>5578</v>
      </c>
      <c r="N847" t="s">
        <v>5579</v>
      </c>
      <c r="O847">
        <v>10</v>
      </c>
      <c r="P847" s="2" t="s">
        <v>3047</v>
      </c>
      <c r="Q847" t="s">
        <v>3048</v>
      </c>
      <c r="R847" s="2" t="s">
        <v>3049</v>
      </c>
      <c r="S847" s="2" t="s">
        <v>3038</v>
      </c>
      <c r="T847">
        <v>60885</v>
      </c>
      <c r="U847">
        <v>1</v>
      </c>
      <c r="V847">
        <v>0</v>
      </c>
      <c r="W847" t="s">
        <v>5578</v>
      </c>
      <c r="Y847" s="3">
        <v>45937.411700543998</v>
      </c>
      <c r="AA847" t="s">
        <v>3039</v>
      </c>
      <c r="AB847" s="21">
        <v>9106034237</v>
      </c>
      <c r="AC847" s="19" t="str">
        <f>VLOOKUP($B847,Data!$A:$AK,34,0)</f>
        <v>9106034237-00159022</v>
      </c>
      <c r="AD847" s="19">
        <v>159022</v>
      </c>
      <c r="AE847" s="19" t="str">
        <f t="shared" si="26"/>
        <v>00159022</v>
      </c>
      <c r="AF847" s="19" t="str">
        <f>VLOOKUP(AC847,Data!$B:$AK,4,0)</f>
        <v>07/10/2025</v>
      </c>
      <c r="AG847" s="19" t="str">
        <f>VLOOKUP(AC847,Data!B:N,13,0)</f>
        <v>0104918404</v>
      </c>
      <c r="AH847" s="19" t="str">
        <f>IF(AG847="0104918404","WIN"&amp;L847,VLOOKUP(AG847,'mã win'!E:J,6,0))</f>
        <v>WIN2AMB</v>
      </c>
      <c r="AI847" s="19" t="str">
        <f>VLOOKUP(AG847,'mã win'!E:F,2,0)</f>
        <v>N</v>
      </c>
      <c r="AJ847" s="19" t="str">
        <f>VLOOKUP(Q847,'mã sp'!A:B,2,0)</f>
        <v>CC300</v>
      </c>
      <c r="AK847" t="str">
        <f>VLOOKUP(AC847,Data!B:G,6,0)</f>
        <v>K25TTM</v>
      </c>
      <c r="AL847" t="str">
        <f t="shared" si="27"/>
        <v>2AMB WM+ HCM 7A Đường Xuân Thủy</v>
      </c>
    </row>
    <row r="848" spans="1:38" x14ac:dyDescent="0.25">
      <c r="A848">
        <v>17068</v>
      </c>
      <c r="B848" s="2">
        <v>9106034237</v>
      </c>
      <c r="C848" s="3">
        <v>45937</v>
      </c>
      <c r="D848" s="3">
        <v>45937</v>
      </c>
      <c r="E848" s="4">
        <v>45937.411703969898</v>
      </c>
      <c r="F848" s="2" t="s">
        <v>5576</v>
      </c>
      <c r="G848" s="3"/>
      <c r="H848" t="s">
        <v>3031</v>
      </c>
      <c r="I848" s="2" t="s">
        <v>3032</v>
      </c>
      <c r="J848" t="s">
        <v>3033</v>
      </c>
      <c r="K848" t="s">
        <v>3034</v>
      </c>
      <c r="L848" s="2" t="s">
        <v>5577</v>
      </c>
      <c r="M848" t="s">
        <v>5578</v>
      </c>
      <c r="N848" t="s">
        <v>5579</v>
      </c>
      <c r="O848">
        <v>20</v>
      </c>
      <c r="P848" s="2" t="s">
        <v>3035</v>
      </c>
      <c r="Q848" t="s">
        <v>4834</v>
      </c>
      <c r="R848" s="2" t="s">
        <v>3037</v>
      </c>
      <c r="S848" s="2" t="s">
        <v>3038</v>
      </c>
      <c r="T848">
        <v>111058</v>
      </c>
      <c r="U848">
        <v>2</v>
      </c>
      <c r="V848">
        <v>0</v>
      </c>
      <c r="W848" t="s">
        <v>5578</v>
      </c>
      <c r="Y848" s="3">
        <v>45937.411700543998</v>
      </c>
      <c r="AA848" t="s">
        <v>3039</v>
      </c>
      <c r="AB848" s="21">
        <v>9106034237</v>
      </c>
      <c r="AC848" s="19" t="str">
        <f>VLOOKUP($B848,Data!$A:$AK,34,0)</f>
        <v>9106034237-00159022</v>
      </c>
      <c r="AD848" s="19">
        <v>159022</v>
      </c>
      <c r="AE848" s="19" t="str">
        <f t="shared" si="26"/>
        <v>00159022</v>
      </c>
      <c r="AF848" s="19" t="str">
        <f>VLOOKUP(AC848,Data!$B:$AK,4,0)</f>
        <v>07/10/2025</v>
      </c>
      <c r="AG848" s="19" t="str">
        <f>VLOOKUP(AC848,Data!B:N,13,0)</f>
        <v>0104918404</v>
      </c>
      <c r="AH848" s="19" t="str">
        <f>IF(AG848="0104918404","WIN"&amp;L848,VLOOKUP(AG848,'mã win'!E:J,6,0))</f>
        <v>WIN2AMB</v>
      </c>
      <c r="AI848" s="19" t="str">
        <f>VLOOKUP(AG848,'mã win'!E:F,2,0)</f>
        <v>N</v>
      </c>
      <c r="AJ848" s="19" t="str">
        <f>VLOOKUP(Q848,'mã sp'!A:B,2,0)</f>
        <v>GM500</v>
      </c>
      <c r="AK848" t="str">
        <f>VLOOKUP(AC848,Data!B:G,6,0)</f>
        <v>K25TTM</v>
      </c>
      <c r="AL848" t="str">
        <f t="shared" si="27"/>
        <v>2AMB WM+ HCM 7A Đường Xuân Thủy</v>
      </c>
    </row>
    <row r="849" spans="1:38" x14ac:dyDescent="0.25">
      <c r="A849">
        <v>17069</v>
      </c>
      <c r="B849" s="2">
        <v>9106034237</v>
      </c>
      <c r="C849" s="3">
        <v>45937</v>
      </c>
      <c r="D849" s="3">
        <v>45937</v>
      </c>
      <c r="E849" s="4">
        <v>45937.411703969898</v>
      </c>
      <c r="F849" s="2" t="s">
        <v>5576</v>
      </c>
      <c r="G849" s="3"/>
      <c r="H849" t="s">
        <v>3031</v>
      </c>
      <c r="I849" s="2" t="s">
        <v>3032</v>
      </c>
      <c r="J849" t="s">
        <v>3033</v>
      </c>
      <c r="K849" t="s">
        <v>3034</v>
      </c>
      <c r="L849" s="2" t="s">
        <v>5577</v>
      </c>
      <c r="M849" t="s">
        <v>5578</v>
      </c>
      <c r="N849" t="s">
        <v>5579</v>
      </c>
      <c r="O849">
        <v>30</v>
      </c>
      <c r="P849" s="2" t="s">
        <v>3054</v>
      </c>
      <c r="Q849" t="s">
        <v>3055</v>
      </c>
      <c r="R849" s="2" t="s">
        <v>3056</v>
      </c>
      <c r="S849" s="2" t="s">
        <v>3038</v>
      </c>
      <c r="T849">
        <v>46000</v>
      </c>
      <c r="U849">
        <v>1</v>
      </c>
      <c r="V849">
        <v>0</v>
      </c>
      <c r="W849" t="s">
        <v>5578</v>
      </c>
      <c r="Y849" s="3">
        <v>45937.411700543998</v>
      </c>
      <c r="AA849" t="s">
        <v>3039</v>
      </c>
      <c r="AB849" s="21">
        <v>9106034237</v>
      </c>
      <c r="AC849" s="19" t="str">
        <f>VLOOKUP($B849,Data!$A:$AK,34,0)</f>
        <v>9106034237-00159022</v>
      </c>
      <c r="AD849" s="19">
        <v>159022</v>
      </c>
      <c r="AE849" s="19" t="str">
        <f t="shared" si="26"/>
        <v>00159022</v>
      </c>
      <c r="AF849" s="19" t="str">
        <f>VLOOKUP(AC849,Data!$B:$AK,4,0)</f>
        <v>07/10/2025</v>
      </c>
      <c r="AG849" s="19" t="str">
        <f>VLOOKUP(AC849,Data!B:N,13,0)</f>
        <v>0104918404</v>
      </c>
      <c r="AH849" s="19" t="str">
        <f>IF(AG849="0104918404","WIN"&amp;L849,VLOOKUP(AG849,'mã win'!E:J,6,0))</f>
        <v>WIN2AMB</v>
      </c>
      <c r="AI849" s="19" t="str">
        <f>VLOOKUP(AG849,'mã win'!E:F,2,0)</f>
        <v>N</v>
      </c>
      <c r="AJ849" s="19" t="str">
        <f>VLOOKUP(Q849,'mã sp'!A:B,2,0)</f>
        <v>MNH250</v>
      </c>
      <c r="AK849" t="str">
        <f>VLOOKUP(AC849,Data!B:G,6,0)</f>
        <v>K25TTM</v>
      </c>
      <c r="AL849" t="str">
        <f t="shared" si="27"/>
        <v>2AMB WM+ HCM 7A Đường Xuân Thủy</v>
      </c>
    </row>
    <row r="850" spans="1:38" x14ac:dyDescent="0.25">
      <c r="A850">
        <v>17070</v>
      </c>
      <c r="B850" s="2">
        <v>9106034237</v>
      </c>
      <c r="C850" s="3">
        <v>45937</v>
      </c>
      <c r="D850" s="3">
        <v>45937</v>
      </c>
      <c r="E850" s="4">
        <v>45937.411703969898</v>
      </c>
      <c r="F850" s="2" t="s">
        <v>5576</v>
      </c>
      <c r="G850" s="3"/>
      <c r="H850" t="s">
        <v>3031</v>
      </c>
      <c r="I850" s="2" t="s">
        <v>3032</v>
      </c>
      <c r="J850" t="s">
        <v>3033</v>
      </c>
      <c r="K850" t="s">
        <v>3034</v>
      </c>
      <c r="L850" s="2" t="s">
        <v>5577</v>
      </c>
      <c r="M850" t="s">
        <v>5578</v>
      </c>
      <c r="N850" t="s">
        <v>5579</v>
      </c>
      <c r="O850">
        <v>40</v>
      </c>
      <c r="P850" s="2" t="s">
        <v>3083</v>
      </c>
      <c r="Q850" t="s">
        <v>3084</v>
      </c>
      <c r="R850" s="2" t="s">
        <v>3085</v>
      </c>
      <c r="S850" s="2" t="s">
        <v>3038</v>
      </c>
      <c r="T850">
        <v>111606</v>
      </c>
      <c r="U850">
        <v>1</v>
      </c>
      <c r="V850">
        <v>0</v>
      </c>
      <c r="W850" t="s">
        <v>5578</v>
      </c>
      <c r="Y850" s="3">
        <v>45937.411700543998</v>
      </c>
      <c r="AA850" t="s">
        <v>3039</v>
      </c>
      <c r="AB850" s="21">
        <v>9106034237</v>
      </c>
      <c r="AC850" s="19" t="str">
        <f>VLOOKUP($B850,Data!$A:$AK,34,0)</f>
        <v>9106034237-00159022</v>
      </c>
      <c r="AD850" s="19">
        <v>159022</v>
      </c>
      <c r="AE850" s="19" t="str">
        <f t="shared" si="26"/>
        <v>00159022</v>
      </c>
      <c r="AF850" s="19" t="str">
        <f>VLOOKUP(AC850,Data!$B:$AK,4,0)</f>
        <v>07/10/2025</v>
      </c>
      <c r="AG850" s="19" t="str">
        <f>VLOOKUP(AC850,Data!B:N,13,0)</f>
        <v>0104918404</v>
      </c>
      <c r="AH850" s="19" t="str">
        <f>IF(AG850="0104918404","WIN"&amp;L850,VLOOKUP(AG850,'mã win'!E:J,6,0))</f>
        <v>WIN2AMB</v>
      </c>
      <c r="AI850" s="19" t="str">
        <f>VLOOKUP(AG850,'mã win'!E:F,2,0)</f>
        <v>N</v>
      </c>
      <c r="AJ850" s="19" t="str">
        <f>VLOOKUP(Q850,'mã sp'!A:B,2,0)</f>
        <v>GXD500</v>
      </c>
      <c r="AK850" t="str">
        <f>VLOOKUP(AC850,Data!B:G,6,0)</f>
        <v>K25TTM</v>
      </c>
      <c r="AL850" t="str">
        <f t="shared" si="27"/>
        <v>2AMB WM+ HCM 7A Đường Xuân Thủy</v>
      </c>
    </row>
    <row r="851" spans="1:38" x14ac:dyDescent="0.25">
      <c r="A851">
        <v>17071</v>
      </c>
      <c r="B851" s="2">
        <v>9106034237</v>
      </c>
      <c r="C851" s="3">
        <v>45937</v>
      </c>
      <c r="D851" s="3">
        <v>45937</v>
      </c>
      <c r="E851" s="4">
        <v>45937.411703969898</v>
      </c>
      <c r="F851" s="2" t="s">
        <v>5576</v>
      </c>
      <c r="G851" s="3"/>
      <c r="H851" t="s">
        <v>3031</v>
      </c>
      <c r="I851" s="2" t="s">
        <v>3032</v>
      </c>
      <c r="J851" t="s">
        <v>3033</v>
      </c>
      <c r="K851" t="s">
        <v>3034</v>
      </c>
      <c r="L851" s="2" t="s">
        <v>5577</v>
      </c>
      <c r="M851" t="s">
        <v>5578</v>
      </c>
      <c r="N851" t="s">
        <v>5579</v>
      </c>
      <c r="O851">
        <v>50</v>
      </c>
      <c r="P851" s="2" t="s">
        <v>3050</v>
      </c>
      <c r="Q851" t="s">
        <v>3051</v>
      </c>
      <c r="R851" s="2" t="s">
        <v>3052</v>
      </c>
      <c r="S851" s="2" t="s">
        <v>3038</v>
      </c>
      <c r="T851">
        <v>45588</v>
      </c>
      <c r="U851">
        <v>1</v>
      </c>
      <c r="V851">
        <v>0</v>
      </c>
      <c r="W851" t="s">
        <v>5578</v>
      </c>
      <c r="Y851" s="3">
        <v>45937.411700543998</v>
      </c>
      <c r="AA851" t="s">
        <v>3039</v>
      </c>
      <c r="AB851" s="21">
        <v>9106034237</v>
      </c>
      <c r="AC851" s="19" t="str">
        <f>VLOOKUP($B851,Data!$A:$AK,34,0)</f>
        <v>9106034237-00159022</v>
      </c>
      <c r="AD851" s="19">
        <v>159022</v>
      </c>
      <c r="AE851" s="19" t="str">
        <f t="shared" si="26"/>
        <v>00159022</v>
      </c>
      <c r="AF851" s="19" t="str">
        <f>VLOOKUP(AC851,Data!$B:$AK,4,0)</f>
        <v>07/10/2025</v>
      </c>
      <c r="AG851" s="19" t="str">
        <f>VLOOKUP(AC851,Data!B:N,13,0)</f>
        <v>0104918404</v>
      </c>
      <c r="AH851" s="19" t="str">
        <f>IF(AG851="0104918404","WIN"&amp;L851,VLOOKUP(AG851,'mã win'!E:J,6,0))</f>
        <v>WIN2AMB</v>
      </c>
      <c r="AI851" s="19" t="str">
        <f>VLOOKUP(AG851,'mã win'!E:F,2,0)</f>
        <v>N</v>
      </c>
      <c r="AJ851" s="19" t="str">
        <f>VLOOKUP(Q851,'mã sp'!A:B,2,0)</f>
        <v>TH200</v>
      </c>
      <c r="AK851" t="str">
        <f>VLOOKUP(AC851,Data!B:G,6,0)</f>
        <v>K25TTM</v>
      </c>
      <c r="AL851" t="str">
        <f t="shared" si="27"/>
        <v>2AMB WM+ HCM 7A Đường Xuân Thủy</v>
      </c>
    </row>
    <row r="852" spans="1:38" x14ac:dyDescent="0.25">
      <c r="A852">
        <v>17072</v>
      </c>
      <c r="B852" s="2">
        <v>9106034237</v>
      </c>
      <c r="C852" s="3">
        <v>45937</v>
      </c>
      <c r="D852" s="3">
        <v>45937</v>
      </c>
      <c r="E852" s="4">
        <v>45937.411703969898</v>
      </c>
      <c r="F852" s="2" t="s">
        <v>5576</v>
      </c>
      <c r="G852" s="3"/>
      <c r="H852" t="s">
        <v>3031</v>
      </c>
      <c r="I852" s="2" t="s">
        <v>3032</v>
      </c>
      <c r="J852" t="s">
        <v>3033</v>
      </c>
      <c r="K852" t="s">
        <v>3034</v>
      </c>
      <c r="L852" s="2" t="s">
        <v>5577</v>
      </c>
      <c r="M852" t="s">
        <v>5578</v>
      </c>
      <c r="N852" t="s">
        <v>5579</v>
      </c>
      <c r="O852">
        <v>60</v>
      </c>
      <c r="P852" s="2" t="s">
        <v>3080</v>
      </c>
      <c r="Q852" t="s">
        <v>3081</v>
      </c>
      <c r="R852" s="2" t="s">
        <v>3082</v>
      </c>
      <c r="S852" s="2" t="s">
        <v>3038</v>
      </c>
      <c r="T852">
        <v>70950</v>
      </c>
      <c r="U852">
        <v>1</v>
      </c>
      <c r="V852">
        <v>0</v>
      </c>
      <c r="W852" t="s">
        <v>5578</v>
      </c>
      <c r="Y852" s="3">
        <v>45937.411700543998</v>
      </c>
      <c r="AA852" t="s">
        <v>3039</v>
      </c>
      <c r="AB852" s="21">
        <v>9106034237</v>
      </c>
      <c r="AC852" s="19" t="str">
        <f>VLOOKUP($B852,Data!$A:$AK,34,0)</f>
        <v>9106034237-00159022</v>
      </c>
      <c r="AD852" s="19">
        <v>159022</v>
      </c>
      <c r="AE852" s="19" t="str">
        <f t="shared" si="26"/>
        <v>00159022</v>
      </c>
      <c r="AF852" s="19" t="str">
        <f>VLOOKUP(AC852,Data!$B:$AK,4,0)</f>
        <v>07/10/2025</v>
      </c>
      <c r="AG852" s="19" t="str">
        <f>VLOOKUP(AC852,Data!B:N,13,0)</f>
        <v>0104918404</v>
      </c>
      <c r="AH852" s="19" t="str">
        <f>IF(AG852="0104918404","WIN"&amp;L852,VLOOKUP(AG852,'mã win'!E:J,6,0))</f>
        <v>WIN2AMB</v>
      </c>
      <c r="AI852" s="19" t="str">
        <f>VLOOKUP(AG852,'mã win'!E:F,2,0)</f>
        <v>N</v>
      </c>
      <c r="AJ852" s="19" t="str">
        <f>VLOOKUP(Q852,'mã sp'!A:B,2,0)</f>
        <v>CN300</v>
      </c>
      <c r="AK852" t="str">
        <f>VLOOKUP(AC852,Data!B:G,6,0)</f>
        <v>K25TTM</v>
      </c>
      <c r="AL852" t="str">
        <f t="shared" si="27"/>
        <v>2AMB WM+ HCM 7A Đường Xuân Thủy</v>
      </c>
    </row>
    <row r="853" spans="1:38" x14ac:dyDescent="0.25">
      <c r="A853">
        <v>17073</v>
      </c>
      <c r="B853" s="2">
        <v>9106034237</v>
      </c>
      <c r="C853" s="3">
        <v>45937</v>
      </c>
      <c r="D853" s="3">
        <v>45937</v>
      </c>
      <c r="E853" s="4">
        <v>45937.411703969898</v>
      </c>
      <c r="F853" s="2" t="s">
        <v>5576</v>
      </c>
      <c r="G853" s="3"/>
      <c r="H853" t="s">
        <v>3031</v>
      </c>
      <c r="I853" s="2" t="s">
        <v>3032</v>
      </c>
      <c r="J853" t="s">
        <v>3033</v>
      </c>
      <c r="K853" t="s">
        <v>3034</v>
      </c>
      <c r="L853" s="2" t="s">
        <v>5577</v>
      </c>
      <c r="M853" t="s">
        <v>5578</v>
      </c>
      <c r="N853" t="s">
        <v>5579</v>
      </c>
      <c r="O853">
        <v>70</v>
      </c>
      <c r="P853" s="2" t="s">
        <v>3063</v>
      </c>
      <c r="Q853" t="s">
        <v>4891</v>
      </c>
      <c r="R853" s="2" t="s">
        <v>3065</v>
      </c>
      <c r="S853" s="2" t="s">
        <v>3038</v>
      </c>
      <c r="T853">
        <v>73431</v>
      </c>
      <c r="U853">
        <v>2</v>
      </c>
      <c r="V853">
        <v>0</v>
      </c>
      <c r="W853" t="s">
        <v>5578</v>
      </c>
      <c r="Y853" s="3">
        <v>45937.411700543998</v>
      </c>
      <c r="AA853" t="s">
        <v>3039</v>
      </c>
      <c r="AB853" s="21">
        <v>9106034237</v>
      </c>
      <c r="AC853" s="19" t="str">
        <f>VLOOKUP($B853,Data!$A:$AK,34,0)</f>
        <v>9106034237-00159022</v>
      </c>
      <c r="AD853" s="19">
        <v>159022</v>
      </c>
      <c r="AE853" s="19" t="str">
        <f t="shared" si="26"/>
        <v>00159022</v>
      </c>
      <c r="AF853" s="19" t="str">
        <f>VLOOKUP(AC853,Data!$B:$AK,4,0)</f>
        <v>07/10/2025</v>
      </c>
      <c r="AG853" s="19" t="str">
        <f>VLOOKUP(AC853,Data!B:N,13,0)</f>
        <v>0104918404</v>
      </c>
      <c r="AH853" s="19" t="str">
        <f>IF(AG853="0104918404","WIN"&amp;L853,VLOOKUP(AG853,'mã win'!E:J,6,0))</f>
        <v>WIN2AMB</v>
      </c>
      <c r="AI853" s="19" t="str">
        <f>VLOOKUP(AG853,'mã win'!E:F,2,0)</f>
        <v>N</v>
      </c>
      <c r="AJ853" s="19" t="str">
        <f>VLOOKUP(Q853,'mã sp'!A:B,2,0)</f>
        <v>CGM300</v>
      </c>
      <c r="AK853" t="str">
        <f>VLOOKUP(AC853,Data!B:G,6,0)</f>
        <v>K25TTM</v>
      </c>
      <c r="AL853" t="str">
        <f t="shared" si="27"/>
        <v>2AMB WM+ HCM 7A Đường Xuân Thủy</v>
      </c>
    </row>
    <row r="854" spans="1:38" x14ac:dyDescent="0.25">
      <c r="A854">
        <v>17074</v>
      </c>
      <c r="B854" s="2">
        <v>9106034237</v>
      </c>
      <c r="C854" s="3">
        <v>45937</v>
      </c>
      <c r="D854" s="3">
        <v>45937</v>
      </c>
      <c r="E854" s="4">
        <v>45937.411703969898</v>
      </c>
      <c r="F854" s="2" t="s">
        <v>5576</v>
      </c>
      <c r="G854" s="3"/>
      <c r="H854" t="s">
        <v>3031</v>
      </c>
      <c r="I854" s="2" t="s">
        <v>3032</v>
      </c>
      <c r="J854" t="s">
        <v>3033</v>
      </c>
      <c r="K854" t="s">
        <v>3034</v>
      </c>
      <c r="L854" s="2" t="s">
        <v>5577</v>
      </c>
      <c r="M854" t="s">
        <v>5578</v>
      </c>
      <c r="N854" t="s">
        <v>5579</v>
      </c>
      <c r="O854">
        <v>80</v>
      </c>
      <c r="P854" s="2" t="s">
        <v>3043</v>
      </c>
      <c r="Q854" t="s">
        <v>3044</v>
      </c>
      <c r="R854" s="2" t="s">
        <v>3045</v>
      </c>
      <c r="S854" s="2" t="s">
        <v>3038</v>
      </c>
      <c r="T854">
        <v>41150</v>
      </c>
      <c r="U854">
        <v>2</v>
      </c>
      <c r="V854">
        <v>0</v>
      </c>
      <c r="W854" t="s">
        <v>5578</v>
      </c>
      <c r="Y854" s="3">
        <v>45937.411700543998</v>
      </c>
      <c r="AA854" t="s">
        <v>3039</v>
      </c>
      <c r="AB854" s="21">
        <v>9106034237</v>
      </c>
      <c r="AC854" s="19" t="str">
        <f>VLOOKUP($B854,Data!$A:$AK,34,0)</f>
        <v>9106034237-00159022</v>
      </c>
      <c r="AD854" s="19">
        <v>159022</v>
      </c>
      <c r="AE854" s="19" t="str">
        <f t="shared" si="26"/>
        <v>00159022</v>
      </c>
      <c r="AF854" s="19" t="str">
        <f>VLOOKUP(AC854,Data!$B:$AK,4,0)</f>
        <v>07/10/2025</v>
      </c>
      <c r="AG854" s="19" t="str">
        <f>VLOOKUP(AC854,Data!B:N,13,0)</f>
        <v>0104918404</v>
      </c>
      <c r="AH854" s="19" t="str">
        <f>IF(AG854="0104918404","WIN"&amp;L854,VLOOKUP(AG854,'mã win'!E:J,6,0))</f>
        <v>WIN2AMB</v>
      </c>
      <c r="AI854" s="19" t="str">
        <f>VLOOKUP(AG854,'mã win'!E:F,2,0)</f>
        <v>N</v>
      </c>
      <c r="AJ854" s="19" t="str">
        <f>VLOOKUP(Q854,'mã sp'!A:B,2,0)</f>
        <v>GTLX250G</v>
      </c>
      <c r="AK854" t="str">
        <f>VLOOKUP(AC854,Data!B:G,6,0)</f>
        <v>K25TTM</v>
      </c>
      <c r="AL854" t="str">
        <f t="shared" si="27"/>
        <v>2AMB WM+ HCM 7A Đường Xuân Thủy</v>
      </c>
    </row>
    <row r="855" spans="1:38" x14ac:dyDescent="0.25">
      <c r="A855">
        <v>17082</v>
      </c>
      <c r="B855" s="2">
        <v>9106034352</v>
      </c>
      <c r="C855" s="3">
        <v>45937</v>
      </c>
      <c r="D855" s="3">
        <v>45937</v>
      </c>
      <c r="E855" s="4">
        <v>45937.428978321797</v>
      </c>
      <c r="F855" s="2" t="s">
        <v>5580</v>
      </c>
      <c r="G855" s="3"/>
      <c r="H855" t="s">
        <v>3031</v>
      </c>
      <c r="I855" s="2" t="s">
        <v>3032</v>
      </c>
      <c r="J855" t="s">
        <v>3033</v>
      </c>
      <c r="K855" t="s">
        <v>3034</v>
      </c>
      <c r="L855" s="2" t="s">
        <v>3856</v>
      </c>
      <c r="M855" t="s">
        <v>3857</v>
      </c>
      <c r="N855" t="s">
        <v>3858</v>
      </c>
      <c r="O855">
        <v>10</v>
      </c>
      <c r="P855" s="2" t="s">
        <v>3072</v>
      </c>
      <c r="Q855" t="s">
        <v>3073</v>
      </c>
      <c r="R855" s="2" t="s">
        <v>3074</v>
      </c>
      <c r="S855" s="2" t="s">
        <v>3038</v>
      </c>
      <c r="T855">
        <v>49500</v>
      </c>
      <c r="U855">
        <v>3</v>
      </c>
      <c r="V855">
        <v>0</v>
      </c>
      <c r="W855" t="s">
        <v>3859</v>
      </c>
      <c r="X855" t="s">
        <v>3860</v>
      </c>
      <c r="Y855" s="3">
        <v>45937.428978506898</v>
      </c>
      <c r="AA855" t="s">
        <v>3039</v>
      </c>
      <c r="AB855" s="21">
        <v>9106034352</v>
      </c>
      <c r="AC855" s="19" t="str">
        <f>VLOOKUP($B855,Data!$A:$AK,34,0)</f>
        <v>9106034352-00478861</v>
      </c>
      <c r="AD855" s="19">
        <v>478861</v>
      </c>
      <c r="AE855" s="19" t="str">
        <f t="shared" si="26"/>
        <v>00478861</v>
      </c>
      <c r="AF855" s="19" t="str">
        <f>VLOOKUP(AC855,Data!$B:$AK,4,0)</f>
        <v>07/10/2025</v>
      </c>
      <c r="AG855" s="19" t="str">
        <f>VLOOKUP(AC855,Data!B:N,13,0)</f>
        <v>0104918404-002</v>
      </c>
      <c r="AH855" s="19" t="str">
        <f>IF(AG855="0104918404","WIN"&amp;L855,VLOOKUP(AG855,'mã win'!E:J,6,0))</f>
        <v>WIN-HNI-00-002</v>
      </c>
      <c r="AI855" s="19" t="str">
        <f>VLOOKUP(AG855,'mã win'!E:F,2,0)</f>
        <v>B</v>
      </c>
      <c r="AJ855" s="19" t="str">
        <f>VLOOKUP(Q855,'mã sp'!A:B,2,0)</f>
        <v>GL250</v>
      </c>
      <c r="AK855" t="str">
        <f>VLOOKUP(AC855,Data!B:G,6,0)</f>
        <v>K25TTM</v>
      </c>
      <c r="AL855" t="str">
        <f t="shared" si="27"/>
        <v>1585 WM HNI Tây Hồ</v>
      </c>
    </row>
    <row r="856" spans="1:38" x14ac:dyDescent="0.25">
      <c r="A856">
        <v>17083</v>
      </c>
      <c r="B856" s="2">
        <v>9106034352</v>
      </c>
      <c r="C856" s="3">
        <v>45937</v>
      </c>
      <c r="D856" s="3">
        <v>45937</v>
      </c>
      <c r="E856" s="4">
        <v>45937.428978321797</v>
      </c>
      <c r="F856" s="2" t="s">
        <v>5580</v>
      </c>
      <c r="G856" s="3"/>
      <c r="H856" t="s">
        <v>3031</v>
      </c>
      <c r="I856" s="2" t="s">
        <v>3032</v>
      </c>
      <c r="J856" t="s">
        <v>3033</v>
      </c>
      <c r="K856" t="s">
        <v>3034</v>
      </c>
      <c r="L856" s="2" t="s">
        <v>3856</v>
      </c>
      <c r="M856" t="s">
        <v>3857</v>
      </c>
      <c r="N856" t="s">
        <v>3858</v>
      </c>
      <c r="O856">
        <v>20</v>
      </c>
      <c r="P856" s="2" t="s">
        <v>3069</v>
      </c>
      <c r="Q856" t="s">
        <v>3070</v>
      </c>
      <c r="R856" s="2" t="s">
        <v>3071</v>
      </c>
      <c r="S856" s="2" t="s">
        <v>3038</v>
      </c>
      <c r="T856">
        <v>50400</v>
      </c>
      <c r="U856">
        <v>4</v>
      </c>
      <c r="V856">
        <v>0</v>
      </c>
      <c r="W856" t="s">
        <v>3859</v>
      </c>
      <c r="X856" t="s">
        <v>3860</v>
      </c>
      <c r="Y856" s="3">
        <v>45937.428978506898</v>
      </c>
      <c r="AA856" t="s">
        <v>3039</v>
      </c>
      <c r="AB856" s="21">
        <v>9106034352</v>
      </c>
      <c r="AC856" s="19" t="str">
        <f>VLOOKUP($B856,Data!$A:$AK,34,0)</f>
        <v>9106034352-00478861</v>
      </c>
      <c r="AD856" s="19">
        <v>478861</v>
      </c>
      <c r="AE856" s="19" t="str">
        <f t="shared" si="26"/>
        <v>00478861</v>
      </c>
      <c r="AF856" s="19" t="str">
        <f>VLOOKUP(AC856,Data!$B:$AK,4,0)</f>
        <v>07/10/2025</v>
      </c>
      <c r="AG856" s="19" t="str">
        <f>VLOOKUP(AC856,Data!B:N,13,0)</f>
        <v>0104918404-002</v>
      </c>
      <c r="AH856" s="19" t="str">
        <f>IF(AG856="0104918404","WIN"&amp;L856,VLOOKUP(AG856,'mã win'!E:J,6,0))</f>
        <v>WIN-HNI-00-002</v>
      </c>
      <c r="AI856" s="19" t="str">
        <f>VLOOKUP(AG856,'mã win'!E:F,2,0)</f>
        <v>B</v>
      </c>
      <c r="AJ856" s="19" t="str">
        <f>VLOOKUP(Q856,'mã sp'!A:B,2,0)</f>
        <v>GSG250</v>
      </c>
      <c r="AK856" t="str">
        <f>VLOOKUP(AC856,Data!B:G,6,0)</f>
        <v>K25TTM</v>
      </c>
      <c r="AL856" t="str">
        <f t="shared" si="27"/>
        <v>1585 WM HNI Tây Hồ</v>
      </c>
    </row>
    <row r="857" spans="1:38" x14ac:dyDescent="0.25">
      <c r="A857">
        <v>17084</v>
      </c>
      <c r="B857" s="2">
        <v>9106034352</v>
      </c>
      <c r="C857" s="3">
        <v>45937</v>
      </c>
      <c r="D857" s="3">
        <v>45937</v>
      </c>
      <c r="E857" s="4">
        <v>45937.428978321797</v>
      </c>
      <c r="F857" s="2" t="s">
        <v>5580</v>
      </c>
      <c r="G857" s="3"/>
      <c r="H857" t="s">
        <v>3031</v>
      </c>
      <c r="I857" s="2" t="s">
        <v>3032</v>
      </c>
      <c r="J857" t="s">
        <v>3033</v>
      </c>
      <c r="K857" t="s">
        <v>3034</v>
      </c>
      <c r="L857" s="2" t="s">
        <v>3856</v>
      </c>
      <c r="M857" t="s">
        <v>3857</v>
      </c>
      <c r="N857" t="s">
        <v>3858</v>
      </c>
      <c r="O857">
        <v>30</v>
      </c>
      <c r="P857" s="2" t="s">
        <v>3083</v>
      </c>
      <c r="Q857" t="s">
        <v>3084</v>
      </c>
      <c r="R857" s="2" t="s">
        <v>3085</v>
      </c>
      <c r="S857" s="2" t="s">
        <v>3038</v>
      </c>
      <c r="T857">
        <v>111606</v>
      </c>
      <c r="U857">
        <v>1</v>
      </c>
      <c r="V857">
        <v>0</v>
      </c>
      <c r="W857" t="s">
        <v>3859</v>
      </c>
      <c r="X857" t="s">
        <v>3860</v>
      </c>
      <c r="Y857" s="3">
        <v>45937.428978506898</v>
      </c>
      <c r="AA857" t="s">
        <v>3039</v>
      </c>
      <c r="AB857" s="21">
        <v>9106034352</v>
      </c>
      <c r="AC857" s="19" t="str">
        <f>VLOOKUP($B857,Data!$A:$AK,34,0)</f>
        <v>9106034352-00478861</v>
      </c>
      <c r="AD857" s="19">
        <v>478861</v>
      </c>
      <c r="AE857" s="19" t="str">
        <f t="shared" si="26"/>
        <v>00478861</v>
      </c>
      <c r="AF857" s="19" t="str">
        <f>VLOOKUP(AC857,Data!$B:$AK,4,0)</f>
        <v>07/10/2025</v>
      </c>
      <c r="AG857" s="19" t="str">
        <f>VLOOKUP(AC857,Data!B:N,13,0)</f>
        <v>0104918404-002</v>
      </c>
      <c r="AH857" s="19" t="str">
        <f>IF(AG857="0104918404","WIN"&amp;L857,VLOOKUP(AG857,'mã win'!E:J,6,0))</f>
        <v>WIN-HNI-00-002</v>
      </c>
      <c r="AI857" s="19" t="str">
        <f>VLOOKUP(AG857,'mã win'!E:F,2,0)</f>
        <v>B</v>
      </c>
      <c r="AJ857" s="19" t="str">
        <f>VLOOKUP(Q857,'mã sp'!A:B,2,0)</f>
        <v>GXD500</v>
      </c>
      <c r="AK857" t="str">
        <f>VLOOKUP(AC857,Data!B:G,6,0)</f>
        <v>K25TTM</v>
      </c>
      <c r="AL857" t="str">
        <f t="shared" si="27"/>
        <v>1585 WM HNI Tây Hồ</v>
      </c>
    </row>
    <row r="858" spans="1:38" x14ac:dyDescent="0.25">
      <c r="A858">
        <v>17085</v>
      </c>
      <c r="B858" s="2">
        <v>9106034352</v>
      </c>
      <c r="C858" s="3">
        <v>45937</v>
      </c>
      <c r="D858" s="3">
        <v>45937</v>
      </c>
      <c r="E858" s="4">
        <v>45937.428978321797</v>
      </c>
      <c r="F858" s="2" t="s">
        <v>5580</v>
      </c>
      <c r="G858" s="3"/>
      <c r="H858" t="s">
        <v>3031</v>
      </c>
      <c r="I858" s="2" t="s">
        <v>3032</v>
      </c>
      <c r="J858" t="s">
        <v>3033</v>
      </c>
      <c r="K858" t="s">
        <v>3034</v>
      </c>
      <c r="L858" s="2" t="s">
        <v>3856</v>
      </c>
      <c r="M858" t="s">
        <v>3857</v>
      </c>
      <c r="N858" t="s">
        <v>3858</v>
      </c>
      <c r="O858">
        <v>40</v>
      </c>
      <c r="P858" s="2" t="s">
        <v>3054</v>
      </c>
      <c r="Q858" t="s">
        <v>3055</v>
      </c>
      <c r="R858" s="2" t="s">
        <v>3056</v>
      </c>
      <c r="S858" s="2" t="s">
        <v>3038</v>
      </c>
      <c r="T858">
        <v>46000</v>
      </c>
      <c r="U858">
        <v>3</v>
      </c>
      <c r="V858">
        <v>0</v>
      </c>
      <c r="W858" t="s">
        <v>3859</v>
      </c>
      <c r="X858" t="s">
        <v>3860</v>
      </c>
      <c r="Y858" s="3">
        <v>45937.428978506898</v>
      </c>
      <c r="AA858" t="s">
        <v>3039</v>
      </c>
      <c r="AB858" s="21">
        <v>9106034352</v>
      </c>
      <c r="AC858" s="19" t="str">
        <f>VLOOKUP($B858,Data!$A:$AK,34,0)</f>
        <v>9106034352-00478861</v>
      </c>
      <c r="AD858" s="19">
        <v>478861</v>
      </c>
      <c r="AE858" s="19" t="str">
        <f t="shared" si="26"/>
        <v>00478861</v>
      </c>
      <c r="AF858" s="19" t="str">
        <f>VLOOKUP(AC858,Data!$B:$AK,4,0)</f>
        <v>07/10/2025</v>
      </c>
      <c r="AG858" s="19" t="str">
        <f>VLOOKUP(AC858,Data!B:N,13,0)</f>
        <v>0104918404-002</v>
      </c>
      <c r="AH858" s="19" t="str">
        <f>IF(AG858="0104918404","WIN"&amp;L858,VLOOKUP(AG858,'mã win'!E:J,6,0))</f>
        <v>WIN-HNI-00-002</v>
      </c>
      <c r="AI858" s="19" t="str">
        <f>VLOOKUP(AG858,'mã win'!E:F,2,0)</f>
        <v>B</v>
      </c>
      <c r="AJ858" s="19" t="str">
        <f>VLOOKUP(Q858,'mã sp'!A:B,2,0)</f>
        <v>MNH250</v>
      </c>
      <c r="AK858" t="str">
        <f>VLOOKUP(AC858,Data!B:G,6,0)</f>
        <v>K25TTM</v>
      </c>
      <c r="AL858" t="str">
        <f t="shared" si="27"/>
        <v>1585 WM HNI Tây Hồ</v>
      </c>
    </row>
    <row r="859" spans="1:38" x14ac:dyDescent="0.25">
      <c r="A859">
        <v>17086</v>
      </c>
      <c r="B859" s="2">
        <v>9106034352</v>
      </c>
      <c r="C859" s="3">
        <v>45937</v>
      </c>
      <c r="D859" s="3">
        <v>45937</v>
      </c>
      <c r="E859" s="4">
        <v>45937.428978321797</v>
      </c>
      <c r="F859" s="2" t="s">
        <v>5580</v>
      </c>
      <c r="G859" s="3"/>
      <c r="H859" t="s">
        <v>3031</v>
      </c>
      <c r="I859" s="2" t="s">
        <v>3032</v>
      </c>
      <c r="J859" t="s">
        <v>3033</v>
      </c>
      <c r="K859" t="s">
        <v>3034</v>
      </c>
      <c r="L859" s="2" t="s">
        <v>3856</v>
      </c>
      <c r="M859" t="s">
        <v>3857</v>
      </c>
      <c r="N859" t="s">
        <v>3858</v>
      </c>
      <c r="O859">
        <v>50</v>
      </c>
      <c r="P859" s="2" t="s">
        <v>3063</v>
      </c>
      <c r="Q859" t="s">
        <v>4891</v>
      </c>
      <c r="R859" s="2" t="s">
        <v>3065</v>
      </c>
      <c r="S859" s="2" t="s">
        <v>3038</v>
      </c>
      <c r="T859">
        <v>73431</v>
      </c>
      <c r="U859">
        <v>1</v>
      </c>
      <c r="V859">
        <v>0</v>
      </c>
      <c r="W859" t="s">
        <v>3859</v>
      </c>
      <c r="X859" t="s">
        <v>3860</v>
      </c>
      <c r="Y859" s="3">
        <v>45937.428978506898</v>
      </c>
      <c r="AA859" t="s">
        <v>3039</v>
      </c>
      <c r="AB859" s="21">
        <v>9106034352</v>
      </c>
      <c r="AC859" s="19" t="str">
        <f>VLOOKUP($B859,Data!$A:$AK,34,0)</f>
        <v>9106034352-00478861</v>
      </c>
      <c r="AD859" s="19">
        <v>478861</v>
      </c>
      <c r="AE859" s="19" t="str">
        <f t="shared" si="26"/>
        <v>00478861</v>
      </c>
      <c r="AF859" s="19" t="str">
        <f>VLOOKUP(AC859,Data!$B:$AK,4,0)</f>
        <v>07/10/2025</v>
      </c>
      <c r="AG859" s="19" t="str">
        <f>VLOOKUP(AC859,Data!B:N,13,0)</f>
        <v>0104918404-002</v>
      </c>
      <c r="AH859" s="19" t="str">
        <f>IF(AG859="0104918404","WIN"&amp;L859,VLOOKUP(AG859,'mã win'!E:J,6,0))</f>
        <v>WIN-HNI-00-002</v>
      </c>
      <c r="AI859" s="19" t="str">
        <f>VLOOKUP(AG859,'mã win'!E:F,2,0)</f>
        <v>B</v>
      </c>
      <c r="AJ859" s="19" t="str">
        <f>VLOOKUP(Q859,'mã sp'!A:B,2,0)</f>
        <v>CGM300</v>
      </c>
      <c r="AK859" t="str">
        <f>VLOOKUP(AC859,Data!B:G,6,0)</f>
        <v>K25TTM</v>
      </c>
      <c r="AL859" t="str">
        <f t="shared" si="27"/>
        <v>1585 WM HNI Tây Hồ</v>
      </c>
    </row>
    <row r="860" spans="1:38" x14ac:dyDescent="0.25">
      <c r="A860">
        <v>17087</v>
      </c>
      <c r="B860" s="2">
        <v>9106034370</v>
      </c>
      <c r="C860" s="3">
        <v>45937</v>
      </c>
      <c r="D860" s="3">
        <v>45942</v>
      </c>
      <c r="E860" s="4">
        <v>45937.429716631901</v>
      </c>
      <c r="F860" s="2" t="s">
        <v>5581</v>
      </c>
      <c r="G860" s="3"/>
      <c r="H860" t="s">
        <v>3031</v>
      </c>
      <c r="I860" s="2" t="s">
        <v>3032</v>
      </c>
      <c r="J860" t="s">
        <v>3033</v>
      </c>
      <c r="K860" t="s">
        <v>3034</v>
      </c>
      <c r="L860" s="2" t="s">
        <v>3471</v>
      </c>
      <c r="M860" t="s">
        <v>3472</v>
      </c>
      <c r="N860" t="s">
        <v>3473</v>
      </c>
      <c r="O860">
        <v>10</v>
      </c>
      <c r="P860" s="2" t="s">
        <v>3035</v>
      </c>
      <c r="Q860" t="s">
        <v>4834</v>
      </c>
      <c r="R860" s="2" t="s">
        <v>3037</v>
      </c>
      <c r="S860" s="2" t="s">
        <v>3038</v>
      </c>
      <c r="T860">
        <v>111058</v>
      </c>
      <c r="U860">
        <v>1</v>
      </c>
      <c r="V860">
        <v>0</v>
      </c>
      <c r="W860" t="s">
        <v>3472</v>
      </c>
      <c r="Y860" s="3">
        <v>45937.429717361098</v>
      </c>
      <c r="Z860" t="s">
        <v>5582</v>
      </c>
      <c r="AA860" t="s">
        <v>3039</v>
      </c>
      <c r="AB860" s="21">
        <v>9106034370</v>
      </c>
      <c r="AC860" s="19" t="str">
        <f>VLOOKUP($B860,Data!$A:$AK,34,0)</f>
        <v>9106034370-00033364</v>
      </c>
      <c r="AD860" s="19">
        <v>33364</v>
      </c>
      <c r="AE860" s="19" t="str">
        <f t="shared" si="26"/>
        <v>00033364</v>
      </c>
      <c r="AF860" s="19" t="str">
        <f>VLOOKUP(AC860,Data!$B:$AK,4,0)</f>
        <v>07/10/2025</v>
      </c>
      <c r="AG860" s="19" t="str">
        <f>VLOOKUP(AC860,Data!B:N,13,0)</f>
        <v>0104918404-020</v>
      </c>
      <c r="AH860" s="19" t="str">
        <f>IF(AG860="0104918404","WIN"&amp;L860,VLOOKUP(AG860,'mã win'!E:J,6,0))</f>
        <v>WIN-020</v>
      </c>
      <c r="AI860" s="19" t="str">
        <f>VLOOKUP(AG860,'mã win'!E:F,2,0)</f>
        <v>B</v>
      </c>
      <c r="AJ860" s="19" t="str">
        <f>VLOOKUP(Q860,'mã sp'!A:B,2,0)</f>
        <v>GM500</v>
      </c>
      <c r="AK860" t="str">
        <f>VLOOKUP(AC860,Data!B:G,6,0)</f>
        <v>K25TTM</v>
      </c>
      <c r="AL860" t="str">
        <f t="shared" si="27"/>
        <v>2AAH WM+ THA Trung Sơn, Thanh Sơn</v>
      </c>
    </row>
    <row r="861" spans="1:38" x14ac:dyDescent="0.25">
      <c r="A861">
        <v>17088</v>
      </c>
      <c r="B861" s="2">
        <v>9106034397</v>
      </c>
      <c r="C861" s="3">
        <v>45937</v>
      </c>
      <c r="D861" s="3">
        <v>45937</v>
      </c>
      <c r="E861" s="4">
        <v>45937.430552580998</v>
      </c>
      <c r="F861" s="2" t="s">
        <v>5583</v>
      </c>
      <c r="G861" s="3"/>
      <c r="H861" t="s">
        <v>3031</v>
      </c>
      <c r="I861" s="2" t="s">
        <v>3032</v>
      </c>
      <c r="J861" t="s">
        <v>3033</v>
      </c>
      <c r="K861" t="s">
        <v>3034</v>
      </c>
      <c r="L861" s="2" t="s">
        <v>3561</v>
      </c>
      <c r="M861" t="s">
        <v>3562</v>
      </c>
      <c r="N861" t="s">
        <v>3563</v>
      </c>
      <c r="O861">
        <v>10</v>
      </c>
      <c r="P861" s="2" t="s">
        <v>3047</v>
      </c>
      <c r="Q861" t="s">
        <v>3048</v>
      </c>
      <c r="R861" s="2" t="s">
        <v>3049</v>
      </c>
      <c r="S861" s="2" t="s">
        <v>3038</v>
      </c>
      <c r="T861">
        <v>60885</v>
      </c>
      <c r="U861">
        <v>2</v>
      </c>
      <c r="V861">
        <v>0</v>
      </c>
      <c r="W861" t="s">
        <v>3562</v>
      </c>
      <c r="X861" t="s">
        <v>3564</v>
      </c>
      <c r="Y861" s="3">
        <v>45937.430552627302</v>
      </c>
      <c r="AA861" t="s">
        <v>3039</v>
      </c>
      <c r="AB861" s="21">
        <v>9106034397</v>
      </c>
      <c r="AC861" s="19" t="str">
        <f>VLOOKUP($B861,Data!$A:$AK,34,0)</f>
        <v>9106034397-00080373</v>
      </c>
      <c r="AD861" s="19">
        <v>80373</v>
      </c>
      <c r="AE861" s="19" t="str">
        <f t="shared" si="26"/>
        <v>00080373</v>
      </c>
      <c r="AF861" s="19" t="str">
        <f>VLOOKUP(AC861,Data!$B:$AK,4,0)</f>
        <v>07/10/2025</v>
      </c>
      <c r="AG861" s="19" t="str">
        <f>VLOOKUP(AC861,Data!B:N,13,0)</f>
        <v>0104918404-009</v>
      </c>
      <c r="AH861" s="19" t="str">
        <f>IF(AG861="0104918404","WIN"&amp;L861,VLOOKUP(AG861,'mã win'!E:J,6,0))</f>
        <v>WIN-DNG-01-009</v>
      </c>
      <c r="AI861" s="19" t="str">
        <f>VLOOKUP(AG861,'mã win'!E:F,2,0)</f>
        <v>N</v>
      </c>
      <c r="AJ861" s="19" t="str">
        <f>VLOOKUP(Q861,'mã sp'!A:B,2,0)</f>
        <v>CC300</v>
      </c>
      <c r="AK861" t="str">
        <f>VLOOKUP(AC861,Data!B:G,6,0)</f>
        <v>K25TTM</v>
      </c>
      <c r="AL861" t="str">
        <f t="shared" si="27"/>
        <v>4527 WM+ DNG 89 Đồng Kè</v>
      </c>
    </row>
    <row r="862" spans="1:38" x14ac:dyDescent="0.25">
      <c r="A862">
        <v>17089</v>
      </c>
      <c r="B862" s="2">
        <v>9106034388</v>
      </c>
      <c r="C862" s="3">
        <v>45937</v>
      </c>
      <c r="D862" s="3">
        <v>45942</v>
      </c>
      <c r="E862" s="4">
        <v>45937.431157326399</v>
      </c>
      <c r="F862" s="2" t="s">
        <v>5584</v>
      </c>
      <c r="G862" s="3"/>
      <c r="H862" t="s">
        <v>3031</v>
      </c>
      <c r="I862" s="2" t="s">
        <v>3032</v>
      </c>
      <c r="J862" t="s">
        <v>3033</v>
      </c>
      <c r="K862" t="s">
        <v>3034</v>
      </c>
      <c r="L862" s="2" t="s">
        <v>3790</v>
      </c>
      <c r="M862" t="s">
        <v>3791</v>
      </c>
      <c r="N862" t="s">
        <v>3792</v>
      </c>
      <c r="O862">
        <v>10</v>
      </c>
      <c r="P862" s="2" t="s">
        <v>3063</v>
      </c>
      <c r="Q862" t="s">
        <v>4891</v>
      </c>
      <c r="R862" s="2" t="s">
        <v>3065</v>
      </c>
      <c r="S862" s="2" t="s">
        <v>3038</v>
      </c>
      <c r="T862">
        <v>73431</v>
      </c>
      <c r="U862">
        <v>1</v>
      </c>
      <c r="V862">
        <v>0</v>
      </c>
      <c r="W862" t="s">
        <v>3791</v>
      </c>
      <c r="Y862" s="3">
        <v>45937.431157488398</v>
      </c>
      <c r="AA862" t="s">
        <v>3039</v>
      </c>
      <c r="AB862" s="21">
        <v>9106034388</v>
      </c>
      <c r="AC862" s="19" t="str">
        <f>VLOOKUP($B862,Data!$A:$AK,34,0)</f>
        <v>9106034388-00014214</v>
      </c>
      <c r="AD862" s="19">
        <v>14214</v>
      </c>
      <c r="AE862" s="19" t="str">
        <f t="shared" si="26"/>
        <v>00014214</v>
      </c>
      <c r="AF862" s="19" t="str">
        <f>VLOOKUP(AC862,Data!$B:$AK,4,0)</f>
        <v>07/10/2025</v>
      </c>
      <c r="AG862" s="19" t="str">
        <f>VLOOKUP(AC862,Data!B:N,13,0)</f>
        <v>0104918404-044</v>
      </c>
      <c r="AH862" s="19" t="str">
        <f>IF(AG862="0104918404","WIN"&amp;L862,VLOOKUP(AG862,'mã win'!E:J,6,0))</f>
        <v>WIN-044</v>
      </c>
      <c r="AI862" s="19" t="str">
        <f>VLOOKUP(AG862,'mã win'!E:F,2,0)</f>
        <v>B</v>
      </c>
      <c r="AJ862" s="19" t="str">
        <f>VLOOKUP(Q862,'mã sp'!A:B,2,0)</f>
        <v>CGM300</v>
      </c>
      <c r="AK862" t="str">
        <f>VLOOKUP(AC862,Data!B:G,6,0)</f>
        <v>K25TTM</v>
      </c>
      <c r="AL862" t="str">
        <f t="shared" si="27"/>
        <v>2AYX WM+ TBH Kiều Trai, Xã Minh Tân</v>
      </c>
    </row>
    <row r="863" spans="1:38" x14ac:dyDescent="0.25">
      <c r="A863">
        <v>17090</v>
      </c>
      <c r="B863" s="2">
        <v>9106034388</v>
      </c>
      <c r="C863" s="3">
        <v>45937</v>
      </c>
      <c r="D863" s="3">
        <v>45942</v>
      </c>
      <c r="E863" s="4">
        <v>45937.431157326399</v>
      </c>
      <c r="F863" s="2" t="s">
        <v>5584</v>
      </c>
      <c r="G863" s="3"/>
      <c r="H863" t="s">
        <v>3031</v>
      </c>
      <c r="I863" s="2" t="s">
        <v>3032</v>
      </c>
      <c r="J863" t="s">
        <v>3033</v>
      </c>
      <c r="K863" t="s">
        <v>3034</v>
      </c>
      <c r="L863" s="2" t="s">
        <v>3790</v>
      </c>
      <c r="M863" t="s">
        <v>3791</v>
      </c>
      <c r="N863" t="s">
        <v>3792</v>
      </c>
      <c r="O863">
        <v>20</v>
      </c>
      <c r="P863" s="2" t="s">
        <v>3050</v>
      </c>
      <c r="Q863" t="s">
        <v>3051</v>
      </c>
      <c r="R863" s="2" t="s">
        <v>3052</v>
      </c>
      <c r="S863" s="2" t="s">
        <v>3038</v>
      </c>
      <c r="T863">
        <v>45588</v>
      </c>
      <c r="U863">
        <v>1</v>
      </c>
      <c r="V863">
        <v>0</v>
      </c>
      <c r="W863" t="s">
        <v>3791</v>
      </c>
      <c r="Y863" s="3">
        <v>45937.431157488398</v>
      </c>
      <c r="AA863" t="s">
        <v>3039</v>
      </c>
      <c r="AB863" s="21">
        <v>9106034388</v>
      </c>
      <c r="AC863" s="19" t="str">
        <f>VLOOKUP($B863,Data!$A:$AK,34,0)</f>
        <v>9106034388-00014214</v>
      </c>
      <c r="AD863" s="19">
        <v>14214</v>
      </c>
      <c r="AE863" s="19" t="str">
        <f t="shared" si="26"/>
        <v>00014214</v>
      </c>
      <c r="AF863" s="19" t="str">
        <f>VLOOKUP(AC863,Data!$B:$AK,4,0)</f>
        <v>07/10/2025</v>
      </c>
      <c r="AG863" s="19" t="str">
        <f>VLOOKUP(AC863,Data!B:N,13,0)</f>
        <v>0104918404-044</v>
      </c>
      <c r="AH863" s="19" t="str">
        <f>IF(AG863="0104918404","WIN"&amp;L863,VLOOKUP(AG863,'mã win'!E:J,6,0))</f>
        <v>WIN-044</v>
      </c>
      <c r="AI863" s="19" t="str">
        <f>VLOOKUP(AG863,'mã win'!E:F,2,0)</f>
        <v>B</v>
      </c>
      <c r="AJ863" s="19" t="str">
        <f>VLOOKUP(Q863,'mã sp'!A:B,2,0)</f>
        <v>TH200</v>
      </c>
      <c r="AK863" t="str">
        <f>VLOOKUP(AC863,Data!B:G,6,0)</f>
        <v>K25TTM</v>
      </c>
      <c r="AL863" t="str">
        <f t="shared" si="27"/>
        <v>2AYX WM+ TBH Kiều Trai, Xã Minh Tân</v>
      </c>
    </row>
    <row r="864" spans="1:38" x14ac:dyDescent="0.25">
      <c r="A864">
        <v>17091</v>
      </c>
      <c r="B864" s="2">
        <v>9106034388</v>
      </c>
      <c r="C864" s="3">
        <v>45937</v>
      </c>
      <c r="D864" s="3">
        <v>45942</v>
      </c>
      <c r="E864" s="4">
        <v>45937.431157326399</v>
      </c>
      <c r="F864" s="2" t="s">
        <v>5584</v>
      </c>
      <c r="G864" s="3"/>
      <c r="H864" t="s">
        <v>3031</v>
      </c>
      <c r="I864" s="2" t="s">
        <v>3032</v>
      </c>
      <c r="J864" t="s">
        <v>3033</v>
      </c>
      <c r="K864" t="s">
        <v>3034</v>
      </c>
      <c r="L864" s="2" t="s">
        <v>3790</v>
      </c>
      <c r="M864" t="s">
        <v>3791</v>
      </c>
      <c r="N864" t="s">
        <v>3792</v>
      </c>
      <c r="O864">
        <v>30</v>
      </c>
      <c r="P864" s="2" t="s">
        <v>3047</v>
      </c>
      <c r="Q864" t="s">
        <v>3048</v>
      </c>
      <c r="R864" s="2" t="s">
        <v>3049</v>
      </c>
      <c r="S864" s="2" t="s">
        <v>3038</v>
      </c>
      <c r="T864">
        <v>60885</v>
      </c>
      <c r="U864">
        <v>2</v>
      </c>
      <c r="V864">
        <v>0</v>
      </c>
      <c r="W864" t="s">
        <v>3791</v>
      </c>
      <c r="Y864" s="3">
        <v>45937.431157488398</v>
      </c>
      <c r="AA864" t="s">
        <v>3039</v>
      </c>
      <c r="AB864" s="21">
        <v>9106034388</v>
      </c>
      <c r="AC864" s="19" t="str">
        <f>VLOOKUP($B864,Data!$A:$AK,34,0)</f>
        <v>9106034388-00014214</v>
      </c>
      <c r="AD864" s="19">
        <v>14214</v>
      </c>
      <c r="AE864" s="19" t="str">
        <f t="shared" si="26"/>
        <v>00014214</v>
      </c>
      <c r="AF864" s="19" t="str">
        <f>VLOOKUP(AC864,Data!$B:$AK,4,0)</f>
        <v>07/10/2025</v>
      </c>
      <c r="AG864" s="19" t="str">
        <f>VLOOKUP(AC864,Data!B:N,13,0)</f>
        <v>0104918404-044</v>
      </c>
      <c r="AH864" s="19" t="str">
        <f>IF(AG864="0104918404","WIN"&amp;L864,VLOOKUP(AG864,'mã win'!E:J,6,0))</f>
        <v>WIN-044</v>
      </c>
      <c r="AI864" s="19" t="str">
        <f>VLOOKUP(AG864,'mã win'!E:F,2,0)</f>
        <v>B</v>
      </c>
      <c r="AJ864" s="19" t="str">
        <f>VLOOKUP(Q864,'mã sp'!A:B,2,0)</f>
        <v>CC300</v>
      </c>
      <c r="AK864" t="str">
        <f>VLOOKUP(AC864,Data!B:G,6,0)</f>
        <v>K25TTM</v>
      </c>
      <c r="AL864" t="str">
        <f t="shared" si="27"/>
        <v>2AYX WM+ TBH Kiều Trai, Xã Minh Tân</v>
      </c>
    </row>
    <row r="865" spans="1:38" x14ac:dyDescent="0.25">
      <c r="A865">
        <v>17092</v>
      </c>
      <c r="B865" s="2">
        <v>9106034356</v>
      </c>
      <c r="C865" s="3">
        <v>45937</v>
      </c>
      <c r="D865" s="3">
        <v>45937</v>
      </c>
      <c r="E865" s="4">
        <v>45937.433334918998</v>
      </c>
      <c r="F865" s="2" t="s">
        <v>5585</v>
      </c>
      <c r="G865" s="3"/>
      <c r="H865" t="s">
        <v>3031</v>
      </c>
      <c r="I865" s="2" t="s">
        <v>3032</v>
      </c>
      <c r="J865" t="s">
        <v>3033</v>
      </c>
      <c r="K865" t="s">
        <v>3034</v>
      </c>
      <c r="L865" s="2" t="s">
        <v>3971</v>
      </c>
      <c r="M865" t="s">
        <v>3972</v>
      </c>
      <c r="N865" t="s">
        <v>3973</v>
      </c>
      <c r="O865">
        <v>10</v>
      </c>
      <c r="P865" s="2" t="s">
        <v>3043</v>
      </c>
      <c r="Q865" t="s">
        <v>3044</v>
      </c>
      <c r="R865" s="2" t="s">
        <v>3045</v>
      </c>
      <c r="S865" s="2" t="s">
        <v>3038</v>
      </c>
      <c r="T865">
        <v>41150</v>
      </c>
      <c r="U865">
        <v>2</v>
      </c>
      <c r="V865">
        <v>0</v>
      </c>
      <c r="W865" t="s">
        <v>3972</v>
      </c>
      <c r="Y865" s="3">
        <v>45937.433335335598</v>
      </c>
      <c r="Z865" t="s">
        <v>5586</v>
      </c>
      <c r="AA865" t="s">
        <v>3039</v>
      </c>
      <c r="AB865" s="21">
        <v>9106034356</v>
      </c>
      <c r="AC865" s="19" t="str">
        <f>VLOOKUP($B865,Data!$A:$AK,34,0)</f>
        <v>9106034356-00010125</v>
      </c>
      <c r="AD865" s="19">
        <v>10125</v>
      </c>
      <c r="AE865" s="19" t="str">
        <f t="shared" si="26"/>
        <v>00010125</v>
      </c>
      <c r="AF865" s="19" t="str">
        <f>VLOOKUP(AC865,Data!$B:$AK,4,0)</f>
        <v>07/10/2025</v>
      </c>
      <c r="AG865" s="19" t="str">
        <f>VLOOKUP(AC865,Data!B:N,13,0)</f>
        <v>0104918404-028</v>
      </c>
      <c r="AH865" s="19" t="str">
        <f>IF(AG865="0104918404","WIN"&amp;L865,VLOOKUP(AG865,'mã win'!E:J,6,0))</f>
        <v>WIN-028</v>
      </c>
      <c r="AI865" s="19" t="str">
        <f>VLOOKUP(AG865,'mã win'!E:F,2,0)</f>
        <v>N</v>
      </c>
      <c r="AJ865" s="19" t="str">
        <f>VLOOKUP(Q865,'mã sp'!A:B,2,0)</f>
        <v>GTLX250G</v>
      </c>
      <c r="AK865" t="str">
        <f>VLOOKUP(AC865,Data!B:G,6,0)</f>
        <v>K25TTM</v>
      </c>
      <c r="AL865" t="str">
        <f t="shared" si="27"/>
        <v>2A68 WM+ KHA 14 Nguyễn Trãi</v>
      </c>
    </row>
    <row r="866" spans="1:38" x14ac:dyDescent="0.25">
      <c r="A866">
        <v>17093</v>
      </c>
      <c r="B866" s="2">
        <v>9106034411</v>
      </c>
      <c r="C866" s="3">
        <v>45937</v>
      </c>
      <c r="D866" s="3">
        <v>45942</v>
      </c>
      <c r="E866" s="4">
        <v>45937.4336006597</v>
      </c>
      <c r="F866" s="2" t="s">
        <v>5587</v>
      </c>
      <c r="G866" s="3"/>
      <c r="H866" t="s">
        <v>3031</v>
      </c>
      <c r="I866" s="2" t="s">
        <v>3032</v>
      </c>
      <c r="J866" t="s">
        <v>3033</v>
      </c>
      <c r="K866" t="s">
        <v>3034</v>
      </c>
      <c r="L866" s="2" t="s">
        <v>4300</v>
      </c>
      <c r="M866" t="s">
        <v>4301</v>
      </c>
      <c r="N866" t="s">
        <v>4302</v>
      </c>
      <c r="O866">
        <v>10</v>
      </c>
      <c r="P866" s="2" t="s">
        <v>3035</v>
      </c>
      <c r="Q866" t="s">
        <v>4834</v>
      </c>
      <c r="R866" s="2" t="s">
        <v>3037</v>
      </c>
      <c r="S866" s="2" t="s">
        <v>3038</v>
      </c>
      <c r="T866">
        <v>111058</v>
      </c>
      <c r="U866">
        <v>1</v>
      </c>
      <c r="V866">
        <v>0</v>
      </c>
      <c r="W866" t="s">
        <v>4301</v>
      </c>
      <c r="X866" t="s">
        <v>4303</v>
      </c>
      <c r="Y866" s="3">
        <v>45937.433601192097</v>
      </c>
      <c r="AA866" t="s">
        <v>3039</v>
      </c>
      <c r="AB866" s="21">
        <v>9106034411</v>
      </c>
      <c r="AC866" s="19" t="str">
        <f>VLOOKUP($B866,Data!$A:$AK,34,0)</f>
        <v>9106034411-00018639</v>
      </c>
      <c r="AD866" s="19">
        <v>18639</v>
      </c>
      <c r="AE866" s="19" t="str">
        <f t="shared" si="26"/>
        <v>00018639</v>
      </c>
      <c r="AF866" s="19" t="str">
        <f>VLOOKUP(AC866,Data!$B:$AK,4,0)</f>
        <v>07/10/2025</v>
      </c>
      <c r="AG866" s="19" t="str">
        <f>VLOOKUP(AC866,Data!B:N,13,0)</f>
        <v>0104918404-031</v>
      </c>
      <c r="AH866" s="19" t="str">
        <f>IF(AG866="0104918404","WIN"&amp;L866,VLOOKUP(AG866,'mã win'!E:J,6,0))</f>
        <v>WIN-031</v>
      </c>
      <c r="AI866" s="19" t="str">
        <f>VLOOKUP(AG866,'mã win'!E:F,2,0)</f>
        <v>B</v>
      </c>
      <c r="AJ866" s="19" t="str">
        <f>VLOOKUP(Q866,'mã sp'!A:B,2,0)</f>
        <v>GM500</v>
      </c>
      <c r="AK866" t="str">
        <f>VLOOKUP(AC866,Data!B:G,6,0)</f>
        <v>K25TTM</v>
      </c>
      <c r="AL866" t="str">
        <f t="shared" si="27"/>
        <v>4022 WM+ BNH 23 Nguyễn Văn Trỗi</v>
      </c>
    </row>
    <row r="867" spans="1:38" x14ac:dyDescent="0.25">
      <c r="A867">
        <v>17094</v>
      </c>
      <c r="B867" s="2">
        <v>9106034438</v>
      </c>
      <c r="C867" s="3">
        <v>45937</v>
      </c>
      <c r="D867" s="3">
        <v>45942</v>
      </c>
      <c r="E867" s="4">
        <v>45937.4344100694</v>
      </c>
      <c r="F867" s="2" t="s">
        <v>5588</v>
      </c>
      <c r="G867" s="3"/>
      <c r="H867" t="s">
        <v>3031</v>
      </c>
      <c r="I867" s="2" t="s">
        <v>3032</v>
      </c>
      <c r="J867" t="s">
        <v>3033</v>
      </c>
      <c r="K867" t="s">
        <v>3034</v>
      </c>
      <c r="L867" s="2" t="s">
        <v>3136</v>
      </c>
      <c r="M867" t="s">
        <v>3137</v>
      </c>
      <c r="N867" t="s">
        <v>3138</v>
      </c>
      <c r="O867">
        <v>10</v>
      </c>
      <c r="P867" s="2" t="s">
        <v>3035</v>
      </c>
      <c r="Q867" t="s">
        <v>4834</v>
      </c>
      <c r="R867" s="2" t="s">
        <v>3037</v>
      </c>
      <c r="S867" s="2" t="s">
        <v>3038</v>
      </c>
      <c r="T867">
        <v>111058</v>
      </c>
      <c r="U867">
        <v>1</v>
      </c>
      <c r="V867">
        <v>0</v>
      </c>
      <c r="W867" t="s">
        <v>3137</v>
      </c>
      <c r="X867" t="s">
        <v>3139</v>
      </c>
      <c r="Y867" s="3">
        <v>45937.434410185197</v>
      </c>
      <c r="Z867" t="s">
        <v>5589</v>
      </c>
      <c r="AA867" t="s">
        <v>3039</v>
      </c>
      <c r="AB867" s="21">
        <v>9106034438</v>
      </c>
      <c r="AC867" s="19" t="str">
        <f>VLOOKUP($B867,Data!$A:$AK,34,0)</f>
        <v>9106034438-00003994</v>
      </c>
      <c r="AD867" s="19">
        <v>3994</v>
      </c>
      <c r="AE867" s="19" t="str">
        <f t="shared" si="26"/>
        <v>00003994</v>
      </c>
      <c r="AF867" s="19" t="str">
        <f>VLOOKUP(AC867,Data!$B:$AK,4,0)</f>
        <v>07/10/2025</v>
      </c>
      <c r="AG867" s="19" t="str">
        <f>VLOOKUP(AC867,Data!B:N,13,0)</f>
        <v>0104918404-035</v>
      </c>
      <c r="AH867" s="19" t="str">
        <f>IF(AG867="0104918404","WIN"&amp;L867,VLOOKUP(AG867,'mã win'!E:J,6,0))</f>
        <v>WIN-035</v>
      </c>
      <c r="AI867" s="19" t="str">
        <f>VLOOKUP(AG867,'mã win'!E:F,2,0)</f>
        <v>B</v>
      </c>
      <c r="AJ867" s="19" t="str">
        <f>VLOOKUP(Q867,'mã sp'!A:B,2,0)</f>
        <v>GM500</v>
      </c>
      <c r="AK867" t="str">
        <f>VLOOKUP(AC867,Data!B:G,6,0)</f>
        <v>K25TTM</v>
      </c>
      <c r="AL867" t="str">
        <f t="shared" si="27"/>
        <v>4903 WM+ YBI 142 Đinh Tiên Hoàng</v>
      </c>
    </row>
    <row r="868" spans="1:38" x14ac:dyDescent="0.25">
      <c r="A868">
        <v>17095</v>
      </c>
      <c r="B868" s="2">
        <v>9106034479</v>
      </c>
      <c r="C868" s="3">
        <v>45937</v>
      </c>
      <c r="D868" s="3">
        <v>45937</v>
      </c>
      <c r="E868" s="4">
        <v>45937.437601770798</v>
      </c>
      <c r="F868" s="2" t="s">
        <v>5590</v>
      </c>
      <c r="G868" s="3"/>
      <c r="H868" t="s">
        <v>3031</v>
      </c>
      <c r="I868" s="2" t="s">
        <v>3032</v>
      </c>
      <c r="J868" t="s">
        <v>3033</v>
      </c>
      <c r="K868" t="s">
        <v>3034</v>
      </c>
      <c r="L868" s="2" t="s">
        <v>4257</v>
      </c>
      <c r="M868" t="s">
        <v>4258</v>
      </c>
      <c r="N868" t="s">
        <v>4259</v>
      </c>
      <c r="O868">
        <v>10</v>
      </c>
      <c r="P868" s="2" t="s">
        <v>3083</v>
      </c>
      <c r="Q868" t="s">
        <v>3084</v>
      </c>
      <c r="R868" s="2" t="s">
        <v>3085</v>
      </c>
      <c r="S868" s="2" t="s">
        <v>3038</v>
      </c>
      <c r="T868">
        <v>111606</v>
      </c>
      <c r="U868">
        <v>1</v>
      </c>
      <c r="V868">
        <v>0</v>
      </c>
      <c r="W868" t="s">
        <v>4258</v>
      </c>
      <c r="X868" t="s">
        <v>4260</v>
      </c>
      <c r="Y868" s="3">
        <v>45937.437601932899</v>
      </c>
      <c r="Z868" t="s">
        <v>5591</v>
      </c>
      <c r="AA868" t="s">
        <v>3039</v>
      </c>
      <c r="AB868" s="21">
        <v>9106034479</v>
      </c>
      <c r="AC868" s="19" t="str">
        <f>VLOOKUP($B868,Data!$A:$AK,34,0)</f>
        <v>9106034479-00080383</v>
      </c>
      <c r="AD868" s="19">
        <v>80383</v>
      </c>
      <c r="AE868" s="19" t="str">
        <f t="shared" si="26"/>
        <v>00080383</v>
      </c>
      <c r="AF868" s="19" t="str">
        <f>VLOOKUP(AC868,Data!$B:$AK,4,0)</f>
        <v>07/10/2025</v>
      </c>
      <c r="AG868" s="19" t="str">
        <f>VLOOKUP(AC868,Data!B:N,13,0)</f>
        <v>0104918404-009</v>
      </c>
      <c r="AH868" s="19" t="str">
        <f>IF(AG868="0104918404","WIN"&amp;L868,VLOOKUP(AG868,'mã win'!E:J,6,0))</f>
        <v>WIN-DNG-01-009</v>
      </c>
      <c r="AI868" s="19" t="str">
        <f>VLOOKUP(AG868,'mã win'!E:F,2,0)</f>
        <v>N</v>
      </c>
      <c r="AJ868" s="19" t="str">
        <f>VLOOKUP(Q868,'mã sp'!A:B,2,0)</f>
        <v>GXD500</v>
      </c>
      <c r="AK868" t="str">
        <f>VLOOKUP(AC868,Data!B:G,6,0)</f>
        <v>K25TTM</v>
      </c>
      <c r="AL868" t="str">
        <f t="shared" si="27"/>
        <v>3782 WM+ DNG 237 Lê Tấn Trung</v>
      </c>
    </row>
    <row r="869" spans="1:38" x14ac:dyDescent="0.25">
      <c r="A869">
        <v>17096</v>
      </c>
      <c r="B869" s="2">
        <v>9106034479</v>
      </c>
      <c r="C869" s="3">
        <v>45937</v>
      </c>
      <c r="D869" s="3">
        <v>45937</v>
      </c>
      <c r="E869" s="4">
        <v>45937.437601770798</v>
      </c>
      <c r="F869" s="2" t="s">
        <v>5590</v>
      </c>
      <c r="G869" s="3"/>
      <c r="H869" t="s">
        <v>3031</v>
      </c>
      <c r="I869" s="2" t="s">
        <v>3032</v>
      </c>
      <c r="J869" t="s">
        <v>3033</v>
      </c>
      <c r="K869" t="s">
        <v>3034</v>
      </c>
      <c r="L869" s="2" t="s">
        <v>4257</v>
      </c>
      <c r="M869" t="s">
        <v>4258</v>
      </c>
      <c r="N869" t="s">
        <v>4259</v>
      </c>
      <c r="O869">
        <v>20</v>
      </c>
      <c r="P869" s="2" t="s">
        <v>3054</v>
      </c>
      <c r="Q869" t="s">
        <v>3055</v>
      </c>
      <c r="R869" s="2" t="s">
        <v>3056</v>
      </c>
      <c r="S869" s="2" t="s">
        <v>3038</v>
      </c>
      <c r="T869">
        <v>46000</v>
      </c>
      <c r="U869">
        <v>2</v>
      </c>
      <c r="V869">
        <v>0</v>
      </c>
      <c r="W869" t="s">
        <v>4258</v>
      </c>
      <c r="X869" t="s">
        <v>4260</v>
      </c>
      <c r="Y869" s="3">
        <v>45937.437601932899</v>
      </c>
      <c r="Z869" t="s">
        <v>5591</v>
      </c>
      <c r="AA869" t="s">
        <v>3039</v>
      </c>
      <c r="AB869" s="21">
        <v>9106034479</v>
      </c>
      <c r="AC869" s="19" t="str">
        <f>VLOOKUP($B869,Data!$A:$AK,34,0)</f>
        <v>9106034479-00080383</v>
      </c>
      <c r="AD869" s="19">
        <v>80383</v>
      </c>
      <c r="AE869" s="19" t="str">
        <f t="shared" si="26"/>
        <v>00080383</v>
      </c>
      <c r="AF869" s="19" t="str">
        <f>VLOOKUP(AC869,Data!$B:$AK,4,0)</f>
        <v>07/10/2025</v>
      </c>
      <c r="AG869" s="19" t="str">
        <f>VLOOKUP(AC869,Data!B:N,13,0)</f>
        <v>0104918404-009</v>
      </c>
      <c r="AH869" s="19" t="str">
        <f>IF(AG869="0104918404","WIN"&amp;L869,VLOOKUP(AG869,'mã win'!E:J,6,0))</f>
        <v>WIN-DNG-01-009</v>
      </c>
      <c r="AI869" s="19" t="str">
        <f>VLOOKUP(AG869,'mã win'!E:F,2,0)</f>
        <v>N</v>
      </c>
      <c r="AJ869" s="19" t="str">
        <f>VLOOKUP(Q869,'mã sp'!A:B,2,0)</f>
        <v>MNH250</v>
      </c>
      <c r="AK869" t="str">
        <f>VLOOKUP(AC869,Data!B:G,6,0)</f>
        <v>K25TTM</v>
      </c>
      <c r="AL869" t="str">
        <f t="shared" si="27"/>
        <v>3782 WM+ DNG 237 Lê Tấn Trung</v>
      </c>
    </row>
    <row r="870" spans="1:38" x14ac:dyDescent="0.25">
      <c r="A870">
        <v>17097</v>
      </c>
      <c r="B870" s="2">
        <v>9106034497</v>
      </c>
      <c r="C870" s="3">
        <v>45937</v>
      </c>
      <c r="D870" s="3">
        <v>45937</v>
      </c>
      <c r="E870" s="4">
        <v>45937.439423923599</v>
      </c>
      <c r="F870" s="2" t="s">
        <v>5592</v>
      </c>
      <c r="G870" s="3"/>
      <c r="H870" t="s">
        <v>3031</v>
      </c>
      <c r="I870" s="2" t="s">
        <v>3032</v>
      </c>
      <c r="J870" t="s">
        <v>3033</v>
      </c>
      <c r="K870" t="s">
        <v>3034</v>
      </c>
      <c r="L870" s="2" t="s">
        <v>3298</v>
      </c>
      <c r="M870" t="s">
        <v>3299</v>
      </c>
      <c r="N870" t="s">
        <v>3300</v>
      </c>
      <c r="O870">
        <v>10</v>
      </c>
      <c r="P870" s="2" t="s">
        <v>3054</v>
      </c>
      <c r="Q870" t="s">
        <v>3055</v>
      </c>
      <c r="R870" s="2" t="s">
        <v>3056</v>
      </c>
      <c r="S870" s="2" t="s">
        <v>3038</v>
      </c>
      <c r="T870">
        <v>46000</v>
      </c>
      <c r="U870">
        <v>1</v>
      </c>
      <c r="V870">
        <v>0</v>
      </c>
      <c r="W870" t="s">
        <v>3299</v>
      </c>
      <c r="Y870" s="3">
        <v>45937.439424421304</v>
      </c>
      <c r="AA870" t="s">
        <v>3039</v>
      </c>
      <c r="AB870" s="21">
        <v>9106034497</v>
      </c>
      <c r="AC870" s="19" t="str">
        <f>VLOOKUP($B870,Data!$A:$AK,34,0)</f>
        <v>9106034497-00080388</v>
      </c>
      <c r="AD870" s="19">
        <v>80388</v>
      </c>
      <c r="AE870" s="19" t="str">
        <f t="shared" si="26"/>
        <v>00080388</v>
      </c>
      <c r="AF870" s="19" t="str">
        <f>VLOOKUP(AC870,Data!$B:$AK,4,0)</f>
        <v>07/10/2025</v>
      </c>
      <c r="AG870" s="19" t="str">
        <f>VLOOKUP(AC870,Data!B:N,13,0)</f>
        <v>0104918404-009</v>
      </c>
      <c r="AH870" s="19" t="str">
        <f>IF(AG870="0104918404","WIN"&amp;L870,VLOOKUP(AG870,'mã win'!E:J,6,0))</f>
        <v>WIN-DNG-01-009</v>
      </c>
      <c r="AI870" s="19" t="str">
        <f>VLOOKUP(AG870,'mã win'!E:F,2,0)</f>
        <v>N</v>
      </c>
      <c r="AJ870" s="19" t="str">
        <f>VLOOKUP(Q870,'mã sp'!A:B,2,0)</f>
        <v>MNH250</v>
      </c>
      <c r="AK870" t="str">
        <f>VLOOKUP(AC870,Data!B:G,6,0)</f>
        <v>K25TTM</v>
      </c>
      <c r="AL870" t="str">
        <f t="shared" si="27"/>
        <v>5783 WM+ DNG 02 Phan Xích Long</v>
      </c>
    </row>
    <row r="871" spans="1:38" x14ac:dyDescent="0.25">
      <c r="A871">
        <v>17098</v>
      </c>
      <c r="B871" s="2">
        <v>9106034497</v>
      </c>
      <c r="C871" s="3">
        <v>45937</v>
      </c>
      <c r="D871" s="3">
        <v>45937</v>
      </c>
      <c r="E871" s="4">
        <v>45937.439423923599</v>
      </c>
      <c r="F871" s="2" t="s">
        <v>5592</v>
      </c>
      <c r="G871" s="3"/>
      <c r="H871" t="s">
        <v>3031</v>
      </c>
      <c r="I871" s="2" t="s">
        <v>3032</v>
      </c>
      <c r="J871" t="s">
        <v>3033</v>
      </c>
      <c r="K871" t="s">
        <v>3034</v>
      </c>
      <c r="L871" s="2" t="s">
        <v>3298</v>
      </c>
      <c r="M871" t="s">
        <v>3299</v>
      </c>
      <c r="N871" t="s">
        <v>3300</v>
      </c>
      <c r="O871">
        <v>20</v>
      </c>
      <c r="P871" s="2" t="s">
        <v>3047</v>
      </c>
      <c r="Q871" t="s">
        <v>3048</v>
      </c>
      <c r="R871" s="2" t="s">
        <v>3049</v>
      </c>
      <c r="S871" s="2" t="s">
        <v>3038</v>
      </c>
      <c r="T871">
        <v>60885</v>
      </c>
      <c r="U871">
        <v>2</v>
      </c>
      <c r="V871">
        <v>0</v>
      </c>
      <c r="W871" t="s">
        <v>3299</v>
      </c>
      <c r="Y871" s="3">
        <v>45937.439424421304</v>
      </c>
      <c r="AA871" t="s">
        <v>3039</v>
      </c>
      <c r="AB871" s="21">
        <v>9106034497</v>
      </c>
      <c r="AC871" s="19" t="str">
        <f>VLOOKUP($B871,Data!$A:$AK,34,0)</f>
        <v>9106034497-00080388</v>
      </c>
      <c r="AD871" s="19">
        <v>80388</v>
      </c>
      <c r="AE871" s="19" t="str">
        <f t="shared" si="26"/>
        <v>00080388</v>
      </c>
      <c r="AF871" s="19" t="str">
        <f>VLOOKUP(AC871,Data!$B:$AK,4,0)</f>
        <v>07/10/2025</v>
      </c>
      <c r="AG871" s="19" t="str">
        <f>VLOOKUP(AC871,Data!B:N,13,0)</f>
        <v>0104918404-009</v>
      </c>
      <c r="AH871" s="19" t="str">
        <f>IF(AG871="0104918404","WIN"&amp;L871,VLOOKUP(AG871,'mã win'!E:J,6,0))</f>
        <v>WIN-DNG-01-009</v>
      </c>
      <c r="AI871" s="19" t="str">
        <f>VLOOKUP(AG871,'mã win'!E:F,2,0)</f>
        <v>N</v>
      </c>
      <c r="AJ871" s="19" t="str">
        <f>VLOOKUP(Q871,'mã sp'!A:B,2,0)</f>
        <v>CC300</v>
      </c>
      <c r="AK871" t="str">
        <f>VLOOKUP(AC871,Data!B:G,6,0)</f>
        <v>K25TTM</v>
      </c>
      <c r="AL871" t="str">
        <f t="shared" si="27"/>
        <v>5783 WM+ DNG 02 Phan Xích Long</v>
      </c>
    </row>
    <row r="872" spans="1:38" x14ac:dyDescent="0.25">
      <c r="A872">
        <v>17099</v>
      </c>
      <c r="B872" s="2">
        <v>9106034518</v>
      </c>
      <c r="C872" s="3">
        <v>45937</v>
      </c>
      <c r="D872" s="3">
        <v>45942</v>
      </c>
      <c r="E872" s="4">
        <v>45937.441764618103</v>
      </c>
      <c r="F872" s="2" t="s">
        <v>5593</v>
      </c>
      <c r="G872" s="3"/>
      <c r="H872" t="s">
        <v>3031</v>
      </c>
      <c r="I872" s="2" t="s">
        <v>3032</v>
      </c>
      <c r="J872" t="s">
        <v>3033</v>
      </c>
      <c r="K872" t="s">
        <v>3034</v>
      </c>
      <c r="L872" s="2" t="s">
        <v>3354</v>
      </c>
      <c r="M872" t="s">
        <v>3355</v>
      </c>
      <c r="N872" t="s">
        <v>3356</v>
      </c>
      <c r="O872">
        <v>10</v>
      </c>
      <c r="P872" s="2" t="s">
        <v>3063</v>
      </c>
      <c r="Q872" t="s">
        <v>4891</v>
      </c>
      <c r="R872" s="2" t="s">
        <v>3065</v>
      </c>
      <c r="S872" s="2" t="s">
        <v>3038</v>
      </c>
      <c r="T872">
        <v>73431</v>
      </c>
      <c r="U872">
        <v>1</v>
      </c>
      <c r="V872">
        <v>0</v>
      </c>
      <c r="W872" t="s">
        <v>3357</v>
      </c>
      <c r="Y872" s="3">
        <v>45937.441765821801</v>
      </c>
      <c r="AA872" t="s">
        <v>3039</v>
      </c>
      <c r="AB872" s="21">
        <v>9106034518</v>
      </c>
      <c r="AC872" s="19" t="str">
        <f>VLOOKUP($B872,Data!$A:$AK,34,0)</f>
        <v>9106034518-00025779</v>
      </c>
      <c r="AD872" s="19">
        <v>25779</v>
      </c>
      <c r="AE872" s="19" t="str">
        <f t="shared" si="26"/>
        <v>00025779</v>
      </c>
      <c r="AF872" s="19" t="str">
        <f>VLOOKUP(AC872,Data!$B:$AK,4,0)</f>
        <v>07/10/2025</v>
      </c>
      <c r="AG872" s="19" t="str">
        <f>VLOOKUP(AC872,Data!B:N,13,0)</f>
        <v>0104918404-016</v>
      </c>
      <c r="AH872" s="19" t="str">
        <f>IF(AG872="0104918404","WIN"&amp;L872,VLOOKUP(AG872,'mã win'!E:J,6,0))</f>
        <v>WIN-CTO-01-016</v>
      </c>
      <c r="AI872" s="19" t="str">
        <f>VLOOKUP(AG872,'mã win'!E:F,2,0)</f>
        <v>N</v>
      </c>
      <c r="AJ872" s="19" t="str">
        <f>VLOOKUP(Q872,'mã sp'!A:B,2,0)</f>
        <v>CGM300</v>
      </c>
      <c r="AK872" t="str">
        <f>VLOOKUP(AC872,Data!B:G,6,0)</f>
        <v>K25TTM</v>
      </c>
      <c r="AL872" t="str">
        <f t="shared" si="27"/>
        <v>2A81 WM+ CTO 75A2-77A2 Bùi Quang Trinh</v>
      </c>
    </row>
    <row r="873" spans="1:38" x14ac:dyDescent="0.25">
      <c r="A873">
        <v>17100</v>
      </c>
      <c r="B873" s="2">
        <v>9106034553</v>
      </c>
      <c r="C873" s="3">
        <v>45937</v>
      </c>
      <c r="D873" s="3">
        <v>45937</v>
      </c>
      <c r="E873" s="4">
        <v>45937.4491154282</v>
      </c>
      <c r="F873" s="2" t="s">
        <v>5594</v>
      </c>
      <c r="G873" s="3"/>
      <c r="H873" t="s">
        <v>3031</v>
      </c>
      <c r="I873" s="2" t="s">
        <v>3032</v>
      </c>
      <c r="J873" t="s">
        <v>3033</v>
      </c>
      <c r="K873" t="s">
        <v>3034</v>
      </c>
      <c r="L873" s="2" t="s">
        <v>3615</v>
      </c>
      <c r="M873" t="s">
        <v>3616</v>
      </c>
      <c r="N873" t="s">
        <v>3617</v>
      </c>
      <c r="O873">
        <v>10</v>
      </c>
      <c r="P873" s="2" t="s">
        <v>3043</v>
      </c>
      <c r="Q873" t="s">
        <v>3044</v>
      </c>
      <c r="R873" s="2" t="s">
        <v>3045</v>
      </c>
      <c r="S873" s="2" t="s">
        <v>3038</v>
      </c>
      <c r="T873">
        <v>41150</v>
      </c>
      <c r="U873">
        <v>1</v>
      </c>
      <c r="V873">
        <v>0</v>
      </c>
      <c r="W873" t="s">
        <v>3618</v>
      </c>
      <c r="Y873" s="3">
        <v>45937.449116666699</v>
      </c>
      <c r="Z873" t="s">
        <v>5595</v>
      </c>
      <c r="AA873" t="s">
        <v>3039</v>
      </c>
      <c r="AB873" s="21">
        <v>9106034553</v>
      </c>
      <c r="AC873" s="19" t="str">
        <f>VLOOKUP($B873,Data!$A:$AK,34,0)</f>
        <v>9106034553-00018070</v>
      </c>
      <c r="AD873" s="19">
        <v>18070</v>
      </c>
      <c r="AE873" s="19" t="str">
        <f t="shared" si="26"/>
        <v>00018070</v>
      </c>
      <c r="AF873" s="19" t="str">
        <f>VLOOKUP(AC873,Data!$B:$AK,4,0)</f>
        <v>07/10/2025</v>
      </c>
      <c r="AG873" s="19" t="str">
        <f>VLOOKUP(AC873,Data!B:N,13,0)</f>
        <v>0104918404-003</v>
      </c>
      <c r="AH873" s="19" t="str">
        <f>IF(AG873="0104918404","WIN"&amp;L873,VLOOKUP(AG873,'mã win'!E:J,6,0))</f>
        <v>WIN-PTO-00-003</v>
      </c>
      <c r="AI873" s="19" t="str">
        <f>VLOOKUP(AG873,'mã win'!E:F,2,0)</f>
        <v>B</v>
      </c>
      <c r="AJ873" s="19" t="str">
        <f>VLOOKUP(Q873,'mã sp'!A:B,2,0)</f>
        <v>GTLX250G</v>
      </c>
      <c r="AK873" t="str">
        <f>VLOOKUP(AC873,Data!B:G,6,0)</f>
        <v>K25TTM</v>
      </c>
      <c r="AL873" t="str">
        <f t="shared" si="27"/>
        <v>6045 WM+ PTO 476 Phong Châu</v>
      </c>
    </row>
    <row r="874" spans="1:38" x14ac:dyDescent="0.25">
      <c r="A874">
        <v>17101</v>
      </c>
      <c r="B874" s="2">
        <v>9106034617</v>
      </c>
      <c r="C874" s="3">
        <v>45937</v>
      </c>
      <c r="D874" s="3">
        <v>45937</v>
      </c>
      <c r="E874" s="4">
        <v>45937.450039618103</v>
      </c>
      <c r="F874" s="2" t="s">
        <v>5596</v>
      </c>
      <c r="G874" s="3"/>
      <c r="H874" t="s">
        <v>3031</v>
      </c>
      <c r="I874" s="2" t="s">
        <v>3032</v>
      </c>
      <c r="J874" t="s">
        <v>3033</v>
      </c>
      <c r="K874" t="s">
        <v>3034</v>
      </c>
      <c r="L874" s="2" t="s">
        <v>3555</v>
      </c>
      <c r="M874" t="s">
        <v>3556</v>
      </c>
      <c r="N874" t="s">
        <v>3557</v>
      </c>
      <c r="O874">
        <v>10</v>
      </c>
      <c r="P874" s="2" t="s">
        <v>3047</v>
      </c>
      <c r="Q874" t="s">
        <v>3048</v>
      </c>
      <c r="R874" s="2" t="s">
        <v>3049</v>
      </c>
      <c r="S874" s="2" t="s">
        <v>3038</v>
      </c>
      <c r="T874">
        <v>60885</v>
      </c>
      <c r="U874">
        <v>1</v>
      </c>
      <c r="V874">
        <v>0</v>
      </c>
      <c r="W874" t="s">
        <v>3556</v>
      </c>
      <c r="X874" t="s">
        <v>3046</v>
      </c>
      <c r="Y874" s="3">
        <v>45937.450039965297</v>
      </c>
      <c r="AA874" t="s">
        <v>3039</v>
      </c>
      <c r="AB874" s="21">
        <v>9106034617</v>
      </c>
      <c r="AC874" s="19" t="str">
        <f>VLOOKUP($B874,Data!$A:$AK,34,0)</f>
        <v>9106034617-00008256</v>
      </c>
      <c r="AD874" s="19">
        <v>8256</v>
      </c>
      <c r="AE874" s="19" t="str">
        <f t="shared" si="26"/>
        <v>00008256</v>
      </c>
      <c r="AF874" s="19" t="str">
        <f>VLOOKUP(AC874,Data!$B:$AK,4,0)</f>
        <v>07/10/2025</v>
      </c>
      <c r="AG874" s="19" t="str">
        <f>VLOOKUP(AC874,Data!B:N,13,0)</f>
        <v>0104918404-022</v>
      </c>
      <c r="AH874" s="19" t="str">
        <f>IF(AG874="0104918404","WIN"&amp;L874,VLOOKUP(AG874,'mã win'!E:J,6,0))</f>
        <v>WIN-022</v>
      </c>
      <c r="AI874" s="19" t="str">
        <f>VLOOKUP(AG874,'mã win'!E:F,2,0)</f>
        <v>N</v>
      </c>
      <c r="AJ874" s="19" t="str">
        <f>VLOOKUP(Q874,'mã sp'!A:B,2,0)</f>
        <v>CC300</v>
      </c>
      <c r="AK874" t="str">
        <f>VLOOKUP(AC874,Data!B:G,6,0)</f>
        <v>K25TTM</v>
      </c>
      <c r="AL874" t="str">
        <f t="shared" si="27"/>
        <v>4907 WM+ GLI 339 Trường Chinh</v>
      </c>
    </row>
    <row r="875" spans="1:38" x14ac:dyDescent="0.25">
      <c r="A875">
        <v>17102</v>
      </c>
      <c r="B875" s="2">
        <v>9106034618</v>
      </c>
      <c r="C875" s="3">
        <v>45937</v>
      </c>
      <c r="D875" s="3">
        <v>45942</v>
      </c>
      <c r="E875" s="4">
        <v>45937.450240775499</v>
      </c>
      <c r="F875" s="2" t="s">
        <v>5597</v>
      </c>
      <c r="G875" s="3"/>
      <c r="H875" t="s">
        <v>3031</v>
      </c>
      <c r="I875" s="2" t="s">
        <v>3032</v>
      </c>
      <c r="J875" t="s">
        <v>3033</v>
      </c>
      <c r="K875" t="s">
        <v>3034</v>
      </c>
      <c r="L875" s="2" t="s">
        <v>4485</v>
      </c>
      <c r="M875" t="s">
        <v>4486</v>
      </c>
      <c r="N875" t="s">
        <v>4487</v>
      </c>
      <c r="O875">
        <v>10</v>
      </c>
      <c r="P875" s="2" t="s">
        <v>3035</v>
      </c>
      <c r="Q875" t="s">
        <v>4834</v>
      </c>
      <c r="R875" s="2" t="s">
        <v>3037</v>
      </c>
      <c r="S875" s="2" t="s">
        <v>3038</v>
      </c>
      <c r="T875">
        <v>111058</v>
      </c>
      <c r="U875">
        <v>2</v>
      </c>
      <c r="V875">
        <v>0</v>
      </c>
      <c r="W875" t="s">
        <v>4486</v>
      </c>
      <c r="Y875" s="3">
        <v>45937.450240705999</v>
      </c>
      <c r="AA875" t="s">
        <v>3039</v>
      </c>
      <c r="AB875" s="21">
        <v>9106034618</v>
      </c>
      <c r="AC875" s="19" t="str">
        <f>VLOOKUP($B875,Data!$A:$AK,34,0)</f>
        <v>9106034618-00001005</v>
      </c>
      <c r="AD875" s="19">
        <v>1005</v>
      </c>
      <c r="AE875" s="19" t="str">
        <f t="shared" si="26"/>
        <v>00001005</v>
      </c>
      <c r="AF875" s="19" t="str">
        <f>VLOOKUP(AC875,Data!$B:$AK,4,0)</f>
        <v>07/10/2025</v>
      </c>
      <c r="AG875" s="19" t="str">
        <f>VLOOKUP(AC875,Data!B:N,13,0)</f>
        <v>0104918404-096</v>
      </c>
      <c r="AH875" s="19" t="str">
        <f>IF(AG875="0104918404","WIN"&amp;L875,VLOOKUP(AG875,'mã win'!E:J,6,0))</f>
        <v>WIN-096</v>
      </c>
      <c r="AI875" s="19" t="str">
        <f>VLOOKUP(AG875,'mã win'!E:F,2,0)</f>
        <v>B</v>
      </c>
      <c r="AJ875" s="19" t="str">
        <f>VLOOKUP(Q875,'mã sp'!A:B,2,0)</f>
        <v>GM500</v>
      </c>
      <c r="AK875" t="str">
        <f>VLOOKUP(AC875,Data!B:G,6,0)</f>
        <v>K25TTM</v>
      </c>
      <c r="AL875" t="str">
        <f t="shared" si="27"/>
        <v>6298 WM+ DBN 27 Trường Chinh</v>
      </c>
    </row>
    <row r="876" spans="1:38" x14ac:dyDescent="0.25">
      <c r="A876">
        <v>17103</v>
      </c>
      <c r="B876" s="2">
        <v>9106034639</v>
      </c>
      <c r="C876" s="3">
        <v>45937</v>
      </c>
      <c r="D876" s="3">
        <v>45937</v>
      </c>
      <c r="E876" s="4">
        <v>45937.451826423603</v>
      </c>
      <c r="F876" s="2" t="s">
        <v>5598</v>
      </c>
      <c r="G876" s="3"/>
      <c r="H876" t="s">
        <v>3031</v>
      </c>
      <c r="I876" s="2" t="s">
        <v>3032</v>
      </c>
      <c r="J876" t="s">
        <v>3033</v>
      </c>
      <c r="K876" t="s">
        <v>3034</v>
      </c>
      <c r="L876" s="2" t="s">
        <v>4081</v>
      </c>
      <c r="M876" t="s">
        <v>4082</v>
      </c>
      <c r="N876" t="s">
        <v>4083</v>
      </c>
      <c r="O876">
        <v>10</v>
      </c>
      <c r="P876" s="2" t="s">
        <v>3054</v>
      </c>
      <c r="Q876" t="s">
        <v>3055</v>
      </c>
      <c r="R876" s="2" t="s">
        <v>3056</v>
      </c>
      <c r="S876" s="2" t="s">
        <v>3038</v>
      </c>
      <c r="T876">
        <v>46000</v>
      </c>
      <c r="U876">
        <v>1</v>
      </c>
      <c r="V876">
        <v>0</v>
      </c>
      <c r="W876" t="s">
        <v>4082</v>
      </c>
      <c r="Y876" s="3">
        <v>45937.451826539298</v>
      </c>
      <c r="AA876" t="s">
        <v>3039</v>
      </c>
      <c r="AB876" s="21">
        <v>9106034639</v>
      </c>
      <c r="AC876" s="19" t="str">
        <f>VLOOKUP($B876,Data!$A:$AK,34,0)</f>
        <v>9106034639-00018644</v>
      </c>
      <c r="AD876" s="19">
        <v>18644</v>
      </c>
      <c r="AE876" s="19" t="str">
        <f t="shared" si="26"/>
        <v>00018644</v>
      </c>
      <c r="AF876" s="19" t="str">
        <f>VLOOKUP(AC876,Data!$B:$AK,4,0)</f>
        <v>07/10/2025</v>
      </c>
      <c r="AG876" s="19" t="str">
        <f>VLOOKUP(AC876,Data!B:N,13,0)</f>
        <v>0104918404-031</v>
      </c>
      <c r="AH876" s="19" t="str">
        <f>IF(AG876="0104918404","WIN"&amp;L876,VLOOKUP(AG876,'mã win'!E:J,6,0))</f>
        <v>WIN-031</v>
      </c>
      <c r="AI876" s="19" t="str">
        <f>VLOOKUP(AG876,'mã win'!E:F,2,0)</f>
        <v>B</v>
      </c>
      <c r="AJ876" s="19" t="str">
        <f>VLOOKUP(Q876,'mã sp'!A:B,2,0)</f>
        <v>MNH250</v>
      </c>
      <c r="AK876" t="str">
        <f>VLOOKUP(AC876,Data!B:G,6,0)</f>
        <v>K25TTM</v>
      </c>
      <c r="AL876" t="str">
        <f t="shared" si="27"/>
        <v>6926 WM+ BNH Khu phố Yên Lã, Từ Sơn</v>
      </c>
    </row>
    <row r="877" spans="1:38" x14ac:dyDescent="0.25">
      <c r="A877">
        <v>17104</v>
      </c>
      <c r="B877" s="2">
        <v>9106034639</v>
      </c>
      <c r="C877" s="3">
        <v>45937</v>
      </c>
      <c r="D877" s="3">
        <v>45937</v>
      </c>
      <c r="E877" s="4">
        <v>45937.451826423603</v>
      </c>
      <c r="F877" s="2" t="s">
        <v>5598</v>
      </c>
      <c r="G877" s="3"/>
      <c r="H877" t="s">
        <v>3031</v>
      </c>
      <c r="I877" s="2" t="s">
        <v>3032</v>
      </c>
      <c r="J877" t="s">
        <v>3033</v>
      </c>
      <c r="K877" t="s">
        <v>3034</v>
      </c>
      <c r="L877" s="2" t="s">
        <v>4081</v>
      </c>
      <c r="M877" t="s">
        <v>4082</v>
      </c>
      <c r="N877" t="s">
        <v>4083</v>
      </c>
      <c r="O877">
        <v>20</v>
      </c>
      <c r="P877" s="2" t="s">
        <v>3035</v>
      </c>
      <c r="Q877" t="s">
        <v>4834</v>
      </c>
      <c r="R877" s="2" t="s">
        <v>3037</v>
      </c>
      <c r="S877" s="2" t="s">
        <v>3038</v>
      </c>
      <c r="T877">
        <v>111058</v>
      </c>
      <c r="U877">
        <v>1</v>
      </c>
      <c r="V877">
        <v>0</v>
      </c>
      <c r="W877" t="s">
        <v>4082</v>
      </c>
      <c r="Y877" s="3">
        <v>45937.451826539298</v>
      </c>
      <c r="AA877" t="s">
        <v>3039</v>
      </c>
      <c r="AB877" s="21">
        <v>9106034639</v>
      </c>
      <c r="AC877" s="19" t="str">
        <f>VLOOKUP($B877,Data!$A:$AK,34,0)</f>
        <v>9106034639-00018644</v>
      </c>
      <c r="AD877" s="19">
        <v>18644</v>
      </c>
      <c r="AE877" s="19" t="str">
        <f t="shared" si="26"/>
        <v>00018644</v>
      </c>
      <c r="AF877" s="19" t="str">
        <f>VLOOKUP(AC877,Data!$B:$AK,4,0)</f>
        <v>07/10/2025</v>
      </c>
      <c r="AG877" s="19" t="str">
        <f>VLOOKUP(AC877,Data!B:N,13,0)</f>
        <v>0104918404-031</v>
      </c>
      <c r="AH877" s="19" t="str">
        <f>IF(AG877="0104918404","WIN"&amp;L877,VLOOKUP(AG877,'mã win'!E:J,6,0))</f>
        <v>WIN-031</v>
      </c>
      <c r="AI877" s="19" t="str">
        <f>VLOOKUP(AG877,'mã win'!E:F,2,0)</f>
        <v>B</v>
      </c>
      <c r="AJ877" s="19" t="str">
        <f>VLOOKUP(Q877,'mã sp'!A:B,2,0)</f>
        <v>GM500</v>
      </c>
      <c r="AK877" t="str">
        <f>VLOOKUP(AC877,Data!B:G,6,0)</f>
        <v>K25TTM</v>
      </c>
      <c r="AL877" t="str">
        <f t="shared" si="27"/>
        <v>6926 WM+ BNH Khu phố Yên Lã, Từ Sơn</v>
      </c>
    </row>
    <row r="878" spans="1:38" x14ac:dyDescent="0.25">
      <c r="A878">
        <v>17105</v>
      </c>
      <c r="B878" s="2">
        <v>9106034677</v>
      </c>
      <c r="C878" s="3">
        <v>45937</v>
      </c>
      <c r="D878" s="3">
        <v>45942</v>
      </c>
      <c r="E878" s="4">
        <v>45937.456897256903</v>
      </c>
      <c r="F878" s="2" t="s">
        <v>5599</v>
      </c>
      <c r="G878" s="3"/>
      <c r="H878" t="s">
        <v>3031</v>
      </c>
      <c r="I878" s="2" t="s">
        <v>3032</v>
      </c>
      <c r="J878" t="s">
        <v>3033</v>
      </c>
      <c r="K878" t="s">
        <v>3034</v>
      </c>
      <c r="L878" s="2" t="s">
        <v>4230</v>
      </c>
      <c r="M878" t="s">
        <v>4231</v>
      </c>
      <c r="N878" t="s">
        <v>4232</v>
      </c>
      <c r="O878">
        <v>10</v>
      </c>
      <c r="P878" s="2" t="s">
        <v>3050</v>
      </c>
      <c r="Q878" t="s">
        <v>3051</v>
      </c>
      <c r="R878" s="2" t="s">
        <v>3052</v>
      </c>
      <c r="S878" s="2" t="s">
        <v>3038</v>
      </c>
      <c r="T878">
        <v>45588</v>
      </c>
      <c r="U878">
        <v>2</v>
      </c>
      <c r="V878">
        <v>0</v>
      </c>
      <c r="W878" t="s">
        <v>4231</v>
      </c>
      <c r="Y878" s="3">
        <v>45937.456897338001</v>
      </c>
      <c r="AA878" t="s">
        <v>3039</v>
      </c>
      <c r="AB878" s="21">
        <v>9106034677</v>
      </c>
      <c r="AC878" s="19" t="str">
        <f>VLOOKUP($B878,Data!$A:$AK,34,0)</f>
        <v>9106034677-00017187</v>
      </c>
      <c r="AD878" s="19">
        <v>17187</v>
      </c>
      <c r="AE878" s="19" t="str">
        <f t="shared" si="26"/>
        <v>00017187</v>
      </c>
      <c r="AF878" s="19" t="str">
        <f>VLOOKUP(AC878,Data!$B:$AK,4,0)</f>
        <v>07/10/2025</v>
      </c>
      <c r="AG878" s="19" t="str">
        <f>VLOOKUP(AC878,Data!B:N,13,0)</f>
        <v>0104918404-023</v>
      </c>
      <c r="AH878" s="19" t="str">
        <f>IF(AG878="0104918404","WIN"&amp;L878,VLOOKUP(AG878,'mã win'!E:J,6,0))</f>
        <v>WIN-023</v>
      </c>
      <c r="AI878" s="19" t="str">
        <f>VLOOKUP(AG878,'mã win'!E:F,2,0)</f>
        <v>N</v>
      </c>
      <c r="AJ878" s="19" t="str">
        <f>VLOOKUP(Q878,'mã sp'!A:B,2,0)</f>
        <v>TH200</v>
      </c>
      <c r="AK878" t="str">
        <f>VLOOKUP(AC878,Data!B:G,6,0)</f>
        <v>K25TTM</v>
      </c>
      <c r="AL878" t="str">
        <f t="shared" si="27"/>
        <v>6160 WM+ DNI 198 Nguyễn Tri Phương</v>
      </c>
    </row>
    <row r="879" spans="1:38" x14ac:dyDescent="0.25">
      <c r="A879">
        <v>17106</v>
      </c>
      <c r="B879" s="2">
        <v>9106034677</v>
      </c>
      <c r="C879" s="3">
        <v>45937</v>
      </c>
      <c r="D879" s="3">
        <v>45942</v>
      </c>
      <c r="E879" s="4">
        <v>45937.456897256903</v>
      </c>
      <c r="F879" s="2" t="s">
        <v>5599</v>
      </c>
      <c r="G879" s="3"/>
      <c r="H879" t="s">
        <v>3031</v>
      </c>
      <c r="I879" s="2" t="s">
        <v>3032</v>
      </c>
      <c r="J879" t="s">
        <v>3033</v>
      </c>
      <c r="K879" t="s">
        <v>3034</v>
      </c>
      <c r="L879" s="2" t="s">
        <v>4230</v>
      </c>
      <c r="M879" t="s">
        <v>4231</v>
      </c>
      <c r="N879" t="s">
        <v>4232</v>
      </c>
      <c r="O879">
        <v>20</v>
      </c>
      <c r="P879" s="2" t="s">
        <v>3043</v>
      </c>
      <c r="Q879" t="s">
        <v>3044</v>
      </c>
      <c r="R879" s="2" t="s">
        <v>3045</v>
      </c>
      <c r="S879" s="2" t="s">
        <v>3038</v>
      </c>
      <c r="T879">
        <v>41150</v>
      </c>
      <c r="U879">
        <v>1</v>
      </c>
      <c r="V879">
        <v>0</v>
      </c>
      <c r="W879" t="s">
        <v>4231</v>
      </c>
      <c r="Y879" s="3">
        <v>45937.456897338001</v>
      </c>
      <c r="AA879" t="s">
        <v>3039</v>
      </c>
      <c r="AB879" s="21">
        <v>9106034677</v>
      </c>
      <c r="AC879" s="19" t="str">
        <f>VLOOKUP($B879,Data!$A:$AK,34,0)</f>
        <v>9106034677-00017187</v>
      </c>
      <c r="AD879" s="19">
        <v>17187</v>
      </c>
      <c r="AE879" s="19" t="str">
        <f t="shared" si="26"/>
        <v>00017187</v>
      </c>
      <c r="AF879" s="19" t="str">
        <f>VLOOKUP(AC879,Data!$B:$AK,4,0)</f>
        <v>07/10/2025</v>
      </c>
      <c r="AG879" s="19" t="str">
        <f>VLOOKUP(AC879,Data!B:N,13,0)</f>
        <v>0104918404-023</v>
      </c>
      <c r="AH879" s="19" t="str">
        <f>IF(AG879="0104918404","WIN"&amp;L879,VLOOKUP(AG879,'mã win'!E:J,6,0))</f>
        <v>WIN-023</v>
      </c>
      <c r="AI879" s="19" t="str">
        <f>VLOOKUP(AG879,'mã win'!E:F,2,0)</f>
        <v>N</v>
      </c>
      <c r="AJ879" s="19" t="str">
        <f>VLOOKUP(Q879,'mã sp'!A:B,2,0)</f>
        <v>GTLX250G</v>
      </c>
      <c r="AK879" t="str">
        <f>VLOOKUP(AC879,Data!B:G,6,0)</f>
        <v>K25TTM</v>
      </c>
      <c r="AL879" t="str">
        <f t="shared" si="27"/>
        <v>6160 WM+ DNI 198 Nguyễn Tri Phương</v>
      </c>
    </row>
    <row r="880" spans="1:38" x14ac:dyDescent="0.25">
      <c r="A880">
        <v>17107</v>
      </c>
      <c r="B880" s="2">
        <v>9106034677</v>
      </c>
      <c r="C880" s="3">
        <v>45937</v>
      </c>
      <c r="D880" s="3">
        <v>45942</v>
      </c>
      <c r="E880" s="4">
        <v>45937.456897256903</v>
      </c>
      <c r="F880" s="2" t="s">
        <v>5599</v>
      </c>
      <c r="G880" s="3"/>
      <c r="H880" t="s">
        <v>3031</v>
      </c>
      <c r="I880" s="2" t="s">
        <v>3032</v>
      </c>
      <c r="J880" t="s">
        <v>3033</v>
      </c>
      <c r="K880" t="s">
        <v>3034</v>
      </c>
      <c r="L880" s="2" t="s">
        <v>4230</v>
      </c>
      <c r="M880" t="s">
        <v>4231</v>
      </c>
      <c r="N880" t="s">
        <v>4232</v>
      </c>
      <c r="O880">
        <v>30</v>
      </c>
      <c r="P880" s="2" t="s">
        <v>3035</v>
      </c>
      <c r="Q880" t="s">
        <v>4834</v>
      </c>
      <c r="R880" s="2" t="s">
        <v>3037</v>
      </c>
      <c r="S880" s="2" t="s">
        <v>3038</v>
      </c>
      <c r="T880">
        <v>111058</v>
      </c>
      <c r="U880">
        <v>1</v>
      </c>
      <c r="V880">
        <v>0</v>
      </c>
      <c r="W880" t="s">
        <v>4231</v>
      </c>
      <c r="Y880" s="3">
        <v>45937.456897338001</v>
      </c>
      <c r="AA880" t="s">
        <v>3039</v>
      </c>
      <c r="AB880" s="21">
        <v>9106034677</v>
      </c>
      <c r="AC880" s="19" t="str">
        <f>VLOOKUP($B880,Data!$A:$AK,34,0)</f>
        <v>9106034677-00017187</v>
      </c>
      <c r="AD880" s="19">
        <v>17187</v>
      </c>
      <c r="AE880" s="19" t="str">
        <f t="shared" si="26"/>
        <v>00017187</v>
      </c>
      <c r="AF880" s="19" t="str">
        <f>VLOOKUP(AC880,Data!$B:$AK,4,0)</f>
        <v>07/10/2025</v>
      </c>
      <c r="AG880" s="19" t="str">
        <f>VLOOKUP(AC880,Data!B:N,13,0)</f>
        <v>0104918404-023</v>
      </c>
      <c r="AH880" s="19" t="str">
        <f>IF(AG880="0104918404","WIN"&amp;L880,VLOOKUP(AG880,'mã win'!E:J,6,0))</f>
        <v>WIN-023</v>
      </c>
      <c r="AI880" s="19" t="str">
        <f>VLOOKUP(AG880,'mã win'!E:F,2,0)</f>
        <v>N</v>
      </c>
      <c r="AJ880" s="19" t="str">
        <f>VLOOKUP(Q880,'mã sp'!A:B,2,0)</f>
        <v>GM500</v>
      </c>
      <c r="AK880" t="str">
        <f>VLOOKUP(AC880,Data!B:G,6,0)</f>
        <v>K25TTM</v>
      </c>
      <c r="AL880" t="str">
        <f t="shared" si="27"/>
        <v>6160 WM+ DNI 198 Nguyễn Tri Phương</v>
      </c>
    </row>
    <row r="881" spans="1:38" x14ac:dyDescent="0.25">
      <c r="A881">
        <v>17108</v>
      </c>
      <c r="B881" s="2">
        <v>9106034673</v>
      </c>
      <c r="C881" s="3">
        <v>45937</v>
      </c>
      <c r="D881" s="3">
        <v>45942</v>
      </c>
      <c r="E881" s="4">
        <v>45937.460941863399</v>
      </c>
      <c r="F881" s="2" t="s">
        <v>5600</v>
      </c>
      <c r="G881" s="3"/>
      <c r="H881" t="s">
        <v>3031</v>
      </c>
      <c r="I881" s="2" t="s">
        <v>3032</v>
      </c>
      <c r="J881" t="s">
        <v>3033</v>
      </c>
      <c r="K881" t="s">
        <v>3034</v>
      </c>
      <c r="L881" s="2" t="s">
        <v>4270</v>
      </c>
      <c r="M881" t="s">
        <v>4271</v>
      </c>
      <c r="N881" t="s">
        <v>4272</v>
      </c>
      <c r="O881">
        <v>10</v>
      </c>
      <c r="P881" s="2" t="s">
        <v>3063</v>
      </c>
      <c r="Q881" t="s">
        <v>4891</v>
      </c>
      <c r="R881" s="2" t="s">
        <v>3065</v>
      </c>
      <c r="S881" s="2" t="s">
        <v>3038</v>
      </c>
      <c r="T881">
        <v>73431</v>
      </c>
      <c r="U881">
        <v>3</v>
      </c>
      <c r="V881">
        <v>0</v>
      </c>
      <c r="W881" t="s">
        <v>4271</v>
      </c>
      <c r="Y881" s="3">
        <v>45937.460943055601</v>
      </c>
      <c r="AA881" t="s">
        <v>3039</v>
      </c>
      <c r="AB881" s="21">
        <v>9106034673</v>
      </c>
      <c r="AC881" s="19" t="str">
        <f>VLOOKUP($B881,Data!$A:$AK,34,0)</f>
        <v>9106034673-00037219</v>
      </c>
      <c r="AD881" s="19">
        <v>37219</v>
      </c>
      <c r="AE881" s="19" t="str">
        <f t="shared" si="26"/>
        <v>00037219</v>
      </c>
      <c r="AF881" s="19" t="str">
        <f>VLOOKUP(AC881,Data!$B:$AK,4,0)</f>
        <v>07/10/2025</v>
      </c>
      <c r="AG881" s="19" t="str">
        <f>VLOOKUP(AC881,Data!B:N,13,0)</f>
        <v>0104918404-058</v>
      </c>
      <c r="AH881" s="19" t="str">
        <f>IF(AG881="0104918404","WIN"&amp;L881,VLOOKUP(AG881,'mã win'!E:J,6,0))</f>
        <v>WIN-058</v>
      </c>
      <c r="AI881" s="19" t="str">
        <f>VLOOKUP(AG881,'mã win'!E:F,2,0)</f>
        <v>B</v>
      </c>
      <c r="AJ881" s="19" t="str">
        <f>VLOOKUP(Q881,'mã sp'!A:B,2,0)</f>
        <v>CGM300</v>
      </c>
      <c r="AK881" t="str">
        <f>VLOOKUP(AC881,Data!B:G,6,0)</f>
        <v>K25TTM</v>
      </c>
      <c r="AL881" t="str">
        <f t="shared" si="27"/>
        <v>2AAL WM+ NAN Xóm 13, Quỳnh Thạch</v>
      </c>
    </row>
    <row r="882" spans="1:38" x14ac:dyDescent="0.25">
      <c r="A882">
        <v>17109</v>
      </c>
      <c r="B882" s="2">
        <v>9106034728</v>
      </c>
      <c r="C882" s="3">
        <v>45937</v>
      </c>
      <c r="D882" s="3">
        <v>45942</v>
      </c>
      <c r="E882" s="4">
        <v>45937.462139930598</v>
      </c>
      <c r="F882" s="2" t="s">
        <v>5601</v>
      </c>
      <c r="G882" s="3"/>
      <c r="H882" t="s">
        <v>3031</v>
      </c>
      <c r="I882" s="2" t="s">
        <v>3032</v>
      </c>
      <c r="J882" t="s">
        <v>3033</v>
      </c>
      <c r="K882" t="s">
        <v>3034</v>
      </c>
      <c r="L882" s="2" t="s">
        <v>3368</v>
      </c>
      <c r="M882" t="s">
        <v>3369</v>
      </c>
      <c r="N882" t="s">
        <v>3370</v>
      </c>
      <c r="O882">
        <v>10</v>
      </c>
      <c r="P882" s="2" t="s">
        <v>3035</v>
      </c>
      <c r="Q882" t="s">
        <v>4834</v>
      </c>
      <c r="R882" s="2" t="s">
        <v>3037</v>
      </c>
      <c r="S882" s="2" t="s">
        <v>3038</v>
      </c>
      <c r="T882">
        <v>111058</v>
      </c>
      <c r="U882">
        <v>1</v>
      </c>
      <c r="V882">
        <v>0</v>
      </c>
      <c r="W882" t="s">
        <v>3371</v>
      </c>
      <c r="Y882" s="3">
        <v>45937.4621400463</v>
      </c>
      <c r="AA882" t="s">
        <v>3039</v>
      </c>
      <c r="AB882" s="21">
        <v>9106034728</v>
      </c>
      <c r="AC882" s="19" t="str">
        <f>VLOOKUP($B882,Data!$A:$AK,34,0)</f>
        <v>9106034728-00014217</v>
      </c>
      <c r="AD882" s="19">
        <v>14217</v>
      </c>
      <c r="AE882" s="19" t="str">
        <f t="shared" si="26"/>
        <v>00014217</v>
      </c>
      <c r="AF882" s="19" t="str">
        <f>VLOOKUP(AC882,Data!$B:$AK,4,0)</f>
        <v>07/10/2025</v>
      </c>
      <c r="AG882" s="19" t="str">
        <f>VLOOKUP(AC882,Data!B:N,13,0)</f>
        <v>0104918404-044</v>
      </c>
      <c r="AH882" s="19" t="str">
        <f>IF(AG882="0104918404","WIN"&amp;L882,VLOOKUP(AG882,'mã win'!E:J,6,0))</f>
        <v>WIN-044</v>
      </c>
      <c r="AI882" s="19" t="str">
        <f>VLOOKUP(AG882,'mã win'!E:F,2,0)</f>
        <v>B</v>
      </c>
      <c r="AJ882" s="19" t="str">
        <f>VLOOKUP(Q882,'mã sp'!A:B,2,0)</f>
        <v>GM500</v>
      </c>
      <c r="AK882" t="str">
        <f>VLOOKUP(AC882,Data!B:G,6,0)</f>
        <v>K25TTM</v>
      </c>
      <c r="AL882" t="str">
        <f t="shared" si="27"/>
        <v>2ARM WM+ TBH Trung Thịnh, Thái Thịnh</v>
      </c>
    </row>
    <row r="883" spans="1:38" x14ac:dyDescent="0.25">
      <c r="A883">
        <v>17110</v>
      </c>
      <c r="B883" s="2">
        <v>9106034737</v>
      </c>
      <c r="C883" s="3">
        <v>45937</v>
      </c>
      <c r="D883" s="3">
        <v>45942</v>
      </c>
      <c r="E883" s="4">
        <v>45937.4630819097</v>
      </c>
      <c r="F883" s="2" t="s">
        <v>5602</v>
      </c>
      <c r="G883" s="3"/>
      <c r="H883" t="s">
        <v>3031</v>
      </c>
      <c r="I883" s="2" t="s">
        <v>3032</v>
      </c>
      <c r="J883" t="s">
        <v>3033</v>
      </c>
      <c r="K883" t="s">
        <v>3034</v>
      </c>
      <c r="L883" s="2" t="s">
        <v>4414</v>
      </c>
      <c r="M883" t="s">
        <v>4415</v>
      </c>
      <c r="N883" t="s">
        <v>4416</v>
      </c>
      <c r="O883">
        <v>10</v>
      </c>
      <c r="P883" s="2" t="s">
        <v>3035</v>
      </c>
      <c r="Q883" t="s">
        <v>4834</v>
      </c>
      <c r="R883" s="2" t="s">
        <v>3037</v>
      </c>
      <c r="S883" s="2" t="s">
        <v>3038</v>
      </c>
      <c r="T883">
        <v>111058</v>
      </c>
      <c r="U883">
        <v>2</v>
      </c>
      <c r="V883">
        <v>0</v>
      </c>
      <c r="W883" t="s">
        <v>4417</v>
      </c>
      <c r="Y883" s="3">
        <v>45937.463082175898</v>
      </c>
      <c r="AA883" t="s">
        <v>3039</v>
      </c>
      <c r="AB883" s="21">
        <v>9106034737</v>
      </c>
      <c r="AC883" s="19" t="str">
        <f>VLOOKUP($B883,Data!$A:$AK,34,0)</f>
        <v>9106034737-00159099</v>
      </c>
      <c r="AD883" s="19">
        <v>159099</v>
      </c>
      <c r="AE883" s="19" t="str">
        <f t="shared" si="26"/>
        <v>00159099</v>
      </c>
      <c r="AF883" s="19" t="str">
        <f>VLOOKUP(AC883,Data!$B:$AK,4,0)</f>
        <v>07/10/2025</v>
      </c>
      <c r="AG883" s="19" t="str">
        <f>VLOOKUP(AC883,Data!B:N,13,0)</f>
        <v>0104918404</v>
      </c>
      <c r="AH883" s="19" t="str">
        <f>IF(AG883="0104918404","WIN"&amp;L883,VLOOKUP(AG883,'mã win'!E:J,6,0))</f>
        <v>WIN6220</v>
      </c>
      <c r="AI883" s="19" t="str">
        <f>VLOOKUP(AG883,'mã win'!E:F,2,0)</f>
        <v>N</v>
      </c>
      <c r="AJ883" s="19" t="str">
        <f>VLOOKUP(Q883,'mã sp'!A:B,2,0)</f>
        <v>GM500</v>
      </c>
      <c r="AK883" t="str">
        <f>VLOOKUP(AC883,Data!B:G,6,0)</f>
        <v>K25TTM</v>
      </c>
      <c r="AL883" t="str">
        <f t="shared" si="27"/>
        <v>6220 WIN HCM 36 -38 Công Chúa Ngọc Hân</v>
      </c>
    </row>
    <row r="884" spans="1:38" x14ac:dyDescent="0.25">
      <c r="A884">
        <v>17111</v>
      </c>
      <c r="B884" s="2">
        <v>9106034737</v>
      </c>
      <c r="C884" s="3">
        <v>45937</v>
      </c>
      <c r="D884" s="3">
        <v>45942</v>
      </c>
      <c r="E884" s="4">
        <v>45937.4630819097</v>
      </c>
      <c r="F884" s="2" t="s">
        <v>5602</v>
      </c>
      <c r="G884" s="3"/>
      <c r="H884" t="s">
        <v>3031</v>
      </c>
      <c r="I884" s="2" t="s">
        <v>3032</v>
      </c>
      <c r="J884" t="s">
        <v>3033</v>
      </c>
      <c r="K884" t="s">
        <v>3034</v>
      </c>
      <c r="L884" s="2" t="s">
        <v>4414</v>
      </c>
      <c r="M884" t="s">
        <v>4415</v>
      </c>
      <c r="N884" t="s">
        <v>4416</v>
      </c>
      <c r="O884">
        <v>20</v>
      </c>
      <c r="P884" s="2" t="s">
        <v>3080</v>
      </c>
      <c r="Q884" t="s">
        <v>3081</v>
      </c>
      <c r="R884" s="2" t="s">
        <v>3082</v>
      </c>
      <c r="S884" s="2" t="s">
        <v>3038</v>
      </c>
      <c r="T884">
        <v>70950</v>
      </c>
      <c r="U884">
        <v>2</v>
      </c>
      <c r="V884">
        <v>0</v>
      </c>
      <c r="W884" t="s">
        <v>4417</v>
      </c>
      <c r="Y884" s="3">
        <v>45937.463082175898</v>
      </c>
      <c r="AA884" t="s">
        <v>3039</v>
      </c>
      <c r="AB884" s="21">
        <v>9106034737</v>
      </c>
      <c r="AC884" s="19" t="str">
        <f>VLOOKUP($B884,Data!$A:$AK,34,0)</f>
        <v>9106034737-00159099</v>
      </c>
      <c r="AD884" s="19">
        <v>159099</v>
      </c>
      <c r="AE884" s="19" t="str">
        <f t="shared" si="26"/>
        <v>00159099</v>
      </c>
      <c r="AF884" s="19" t="str">
        <f>VLOOKUP(AC884,Data!$B:$AK,4,0)</f>
        <v>07/10/2025</v>
      </c>
      <c r="AG884" s="19" t="str">
        <f>VLOOKUP(AC884,Data!B:N,13,0)</f>
        <v>0104918404</v>
      </c>
      <c r="AH884" s="19" t="str">
        <f>IF(AG884="0104918404","WIN"&amp;L884,VLOOKUP(AG884,'mã win'!E:J,6,0))</f>
        <v>WIN6220</v>
      </c>
      <c r="AI884" s="19" t="str">
        <f>VLOOKUP(AG884,'mã win'!E:F,2,0)</f>
        <v>N</v>
      </c>
      <c r="AJ884" s="19" t="str">
        <f>VLOOKUP(Q884,'mã sp'!A:B,2,0)</f>
        <v>CN300</v>
      </c>
      <c r="AK884" t="str">
        <f>VLOOKUP(AC884,Data!B:G,6,0)</f>
        <v>K25TTM</v>
      </c>
      <c r="AL884" t="str">
        <f t="shared" si="27"/>
        <v>6220 WIN HCM 36 -38 Công Chúa Ngọc Hân</v>
      </c>
    </row>
    <row r="885" spans="1:38" x14ac:dyDescent="0.25">
      <c r="A885">
        <v>17112</v>
      </c>
      <c r="B885" s="2">
        <v>9106034737</v>
      </c>
      <c r="C885" s="3">
        <v>45937</v>
      </c>
      <c r="D885" s="3">
        <v>45942</v>
      </c>
      <c r="E885" s="4">
        <v>45937.4630819097</v>
      </c>
      <c r="F885" s="2" t="s">
        <v>5602</v>
      </c>
      <c r="G885" s="3"/>
      <c r="H885" t="s">
        <v>3031</v>
      </c>
      <c r="I885" s="2" t="s">
        <v>3032</v>
      </c>
      <c r="J885" t="s">
        <v>3033</v>
      </c>
      <c r="K885" t="s">
        <v>3034</v>
      </c>
      <c r="L885" s="2" t="s">
        <v>4414</v>
      </c>
      <c r="M885" t="s">
        <v>4415</v>
      </c>
      <c r="N885" t="s">
        <v>4416</v>
      </c>
      <c r="O885">
        <v>30</v>
      </c>
      <c r="P885" s="2" t="s">
        <v>3043</v>
      </c>
      <c r="Q885" t="s">
        <v>3044</v>
      </c>
      <c r="R885" s="2" t="s">
        <v>3045</v>
      </c>
      <c r="S885" s="2" t="s">
        <v>3038</v>
      </c>
      <c r="T885">
        <v>41150</v>
      </c>
      <c r="U885">
        <v>2</v>
      </c>
      <c r="V885">
        <v>0</v>
      </c>
      <c r="W885" t="s">
        <v>4417</v>
      </c>
      <c r="Y885" s="3">
        <v>45937.463082175898</v>
      </c>
      <c r="AA885" t="s">
        <v>3039</v>
      </c>
      <c r="AB885" s="21">
        <v>9106034737</v>
      </c>
      <c r="AC885" s="19" t="str">
        <f>VLOOKUP($B885,Data!$A:$AK,34,0)</f>
        <v>9106034737-00159099</v>
      </c>
      <c r="AD885" s="19">
        <v>159099</v>
      </c>
      <c r="AE885" s="19" t="str">
        <f t="shared" si="26"/>
        <v>00159099</v>
      </c>
      <c r="AF885" s="19" t="str">
        <f>VLOOKUP(AC885,Data!$B:$AK,4,0)</f>
        <v>07/10/2025</v>
      </c>
      <c r="AG885" s="19" t="str">
        <f>VLOOKUP(AC885,Data!B:N,13,0)</f>
        <v>0104918404</v>
      </c>
      <c r="AH885" s="19" t="str">
        <f>IF(AG885="0104918404","WIN"&amp;L885,VLOOKUP(AG885,'mã win'!E:J,6,0))</f>
        <v>WIN6220</v>
      </c>
      <c r="AI885" s="19" t="str">
        <f>VLOOKUP(AG885,'mã win'!E:F,2,0)</f>
        <v>N</v>
      </c>
      <c r="AJ885" s="19" t="str">
        <f>VLOOKUP(Q885,'mã sp'!A:B,2,0)</f>
        <v>GTLX250G</v>
      </c>
      <c r="AK885" t="str">
        <f>VLOOKUP(AC885,Data!B:G,6,0)</f>
        <v>K25TTM</v>
      </c>
      <c r="AL885" t="str">
        <f t="shared" si="27"/>
        <v>6220 WIN HCM 36 -38 Công Chúa Ngọc Hân</v>
      </c>
    </row>
    <row r="886" spans="1:38" x14ac:dyDescent="0.25">
      <c r="A886">
        <v>17113</v>
      </c>
      <c r="B886" s="2">
        <v>9106034778</v>
      </c>
      <c r="C886" s="3">
        <v>45937</v>
      </c>
      <c r="D886" s="3">
        <v>45937</v>
      </c>
      <c r="E886" s="4">
        <v>45937.465458368097</v>
      </c>
      <c r="F886" s="2" t="s">
        <v>5603</v>
      </c>
      <c r="G886" s="3"/>
      <c r="H886" t="s">
        <v>3031</v>
      </c>
      <c r="I886" s="2" t="s">
        <v>3032</v>
      </c>
      <c r="J886" t="s">
        <v>3033</v>
      </c>
      <c r="K886" t="s">
        <v>3034</v>
      </c>
      <c r="L886" s="2" t="s">
        <v>3884</v>
      </c>
      <c r="M886" t="s">
        <v>3885</v>
      </c>
      <c r="N886" t="s">
        <v>3886</v>
      </c>
      <c r="O886">
        <v>10</v>
      </c>
      <c r="P886" s="2" t="s">
        <v>3080</v>
      </c>
      <c r="Q886" t="s">
        <v>3081</v>
      </c>
      <c r="R886" s="2" t="s">
        <v>3082</v>
      </c>
      <c r="S886" s="2" t="s">
        <v>3038</v>
      </c>
      <c r="T886">
        <v>70950</v>
      </c>
      <c r="U886">
        <v>3</v>
      </c>
      <c r="V886">
        <v>0</v>
      </c>
      <c r="W886" t="s">
        <v>3885</v>
      </c>
      <c r="Y886" s="3">
        <v>45937.465458761602</v>
      </c>
      <c r="AA886" t="s">
        <v>3039</v>
      </c>
      <c r="AB886" s="21">
        <v>9106034778</v>
      </c>
      <c r="AC886" s="19" t="str">
        <f>VLOOKUP($B886,Data!$A:$AK,34,0)</f>
        <v>9106034778-00478981</v>
      </c>
      <c r="AD886" s="19">
        <v>478981</v>
      </c>
      <c r="AE886" s="19" t="str">
        <f t="shared" si="26"/>
        <v>00478981</v>
      </c>
      <c r="AF886" s="19" t="str">
        <f>VLOOKUP(AC886,Data!$B:$AK,4,0)</f>
        <v>07/10/2025</v>
      </c>
      <c r="AG886" s="19" t="str">
        <f>VLOOKUP(AC886,Data!B:N,13,0)</f>
        <v>0104918404-002</v>
      </c>
      <c r="AH886" s="19" t="str">
        <f>IF(AG886="0104918404","WIN"&amp;L886,VLOOKUP(AG886,'mã win'!E:J,6,0))</f>
        <v>WIN-HNI-00-002</v>
      </c>
      <c r="AI886" s="19" t="str">
        <f>VLOOKUP(AG886,'mã win'!E:F,2,0)</f>
        <v>B</v>
      </c>
      <c r="AJ886" s="19" t="str">
        <f>VLOOKUP(Q886,'mã sp'!A:B,2,0)</f>
        <v>CN300</v>
      </c>
      <c r="AK886" t="str">
        <f>VLOOKUP(AC886,Data!B:G,6,0)</f>
        <v>K25TTM</v>
      </c>
      <c r="AL886" t="str">
        <f t="shared" si="27"/>
        <v>6895 WM+ HNI SH2A-HH02 Eco Lakeview</v>
      </c>
    </row>
    <row r="887" spans="1:38" x14ac:dyDescent="0.25">
      <c r="A887">
        <v>17114</v>
      </c>
      <c r="B887" s="2">
        <v>9106034764</v>
      </c>
      <c r="C887" s="3">
        <v>45937</v>
      </c>
      <c r="D887" s="3">
        <v>45937</v>
      </c>
      <c r="E887" s="4">
        <v>45937.465872881898</v>
      </c>
      <c r="F887" s="2" t="s">
        <v>5604</v>
      </c>
      <c r="G887" s="3"/>
      <c r="H887" t="s">
        <v>3031</v>
      </c>
      <c r="I887" s="2" t="s">
        <v>3032</v>
      </c>
      <c r="J887" t="s">
        <v>3033</v>
      </c>
      <c r="K887" t="s">
        <v>3034</v>
      </c>
      <c r="L887" s="2" t="s">
        <v>4233</v>
      </c>
      <c r="M887" t="s">
        <v>4234</v>
      </c>
      <c r="N887" t="s">
        <v>4235</v>
      </c>
      <c r="O887">
        <v>10</v>
      </c>
      <c r="P887" s="2" t="s">
        <v>3043</v>
      </c>
      <c r="Q887" t="s">
        <v>3044</v>
      </c>
      <c r="R887" s="2" t="s">
        <v>3045</v>
      </c>
      <c r="S887" s="2" t="s">
        <v>3038</v>
      </c>
      <c r="T887">
        <v>41150</v>
      </c>
      <c r="U887">
        <v>1</v>
      </c>
      <c r="V887">
        <v>0</v>
      </c>
      <c r="W887" t="s">
        <v>4234</v>
      </c>
      <c r="Y887" s="3">
        <v>45937.465873032401</v>
      </c>
      <c r="Z887" t="s">
        <v>5605</v>
      </c>
      <c r="AA887" t="s">
        <v>3039</v>
      </c>
      <c r="AB887" s="21">
        <v>9106034764</v>
      </c>
      <c r="AC887" s="19" t="str">
        <f>VLOOKUP($B887,Data!$A:$AK,34,0)</f>
        <v>9106034764-00017190</v>
      </c>
      <c r="AD887" s="19">
        <v>17190</v>
      </c>
      <c r="AE887" s="19" t="str">
        <f t="shared" si="26"/>
        <v>00017190</v>
      </c>
      <c r="AF887" s="19" t="str">
        <f>VLOOKUP(AC887,Data!$B:$AK,4,0)</f>
        <v>07/10/2025</v>
      </c>
      <c r="AG887" s="19" t="str">
        <f>VLOOKUP(AC887,Data!B:N,13,0)</f>
        <v>0104918404-023</v>
      </c>
      <c r="AH887" s="19" t="str">
        <f>IF(AG887="0104918404","WIN"&amp;L887,VLOOKUP(AG887,'mã win'!E:J,6,0))</f>
        <v>WIN-023</v>
      </c>
      <c r="AI887" s="19" t="str">
        <f>VLOOKUP(AG887,'mã win'!E:F,2,0)</f>
        <v>N</v>
      </c>
      <c r="AJ887" s="19" t="str">
        <f>VLOOKUP(Q887,'mã sp'!A:B,2,0)</f>
        <v>GTLX250G</v>
      </c>
      <c r="AK887" t="str">
        <f>VLOOKUP(AC887,Data!B:G,6,0)</f>
        <v>K25TTM</v>
      </c>
      <c r="AL887" t="str">
        <f t="shared" si="27"/>
        <v>6185 WM+ DNI A4/183 Bùi Hữu Nghĩa</v>
      </c>
    </row>
    <row r="888" spans="1:38" x14ac:dyDescent="0.25">
      <c r="A888">
        <v>17115</v>
      </c>
      <c r="B888" s="2">
        <v>9106034764</v>
      </c>
      <c r="C888" s="3">
        <v>45937</v>
      </c>
      <c r="D888" s="3">
        <v>45937</v>
      </c>
      <c r="E888" s="4">
        <v>45937.465872881898</v>
      </c>
      <c r="F888" s="2" t="s">
        <v>5604</v>
      </c>
      <c r="G888" s="3"/>
      <c r="H888" t="s">
        <v>3031</v>
      </c>
      <c r="I888" s="2" t="s">
        <v>3032</v>
      </c>
      <c r="J888" t="s">
        <v>3033</v>
      </c>
      <c r="K888" t="s">
        <v>3034</v>
      </c>
      <c r="L888" s="2" t="s">
        <v>4233</v>
      </c>
      <c r="M888" t="s">
        <v>4234</v>
      </c>
      <c r="N888" t="s">
        <v>4235</v>
      </c>
      <c r="O888">
        <v>20</v>
      </c>
      <c r="P888" s="2" t="s">
        <v>3054</v>
      </c>
      <c r="Q888" t="s">
        <v>3055</v>
      </c>
      <c r="R888" s="2" t="s">
        <v>3056</v>
      </c>
      <c r="S888" s="2" t="s">
        <v>3038</v>
      </c>
      <c r="T888">
        <v>46000</v>
      </c>
      <c r="U888">
        <v>1</v>
      </c>
      <c r="V888">
        <v>0</v>
      </c>
      <c r="W888" t="s">
        <v>4234</v>
      </c>
      <c r="Y888" s="3">
        <v>45937.465873032401</v>
      </c>
      <c r="Z888" t="s">
        <v>5605</v>
      </c>
      <c r="AA888" t="s">
        <v>3039</v>
      </c>
      <c r="AB888" s="21">
        <v>9106034764</v>
      </c>
      <c r="AC888" s="19" t="str">
        <f>VLOOKUP($B888,Data!$A:$AK,34,0)</f>
        <v>9106034764-00017190</v>
      </c>
      <c r="AD888" s="19">
        <v>17190</v>
      </c>
      <c r="AE888" s="19" t="str">
        <f t="shared" si="26"/>
        <v>00017190</v>
      </c>
      <c r="AF888" s="19" t="str">
        <f>VLOOKUP(AC888,Data!$B:$AK,4,0)</f>
        <v>07/10/2025</v>
      </c>
      <c r="AG888" s="19" t="str">
        <f>VLOOKUP(AC888,Data!B:N,13,0)</f>
        <v>0104918404-023</v>
      </c>
      <c r="AH888" s="19" t="str">
        <f>IF(AG888="0104918404","WIN"&amp;L888,VLOOKUP(AG888,'mã win'!E:J,6,0))</f>
        <v>WIN-023</v>
      </c>
      <c r="AI888" s="19" t="str">
        <f>VLOOKUP(AG888,'mã win'!E:F,2,0)</f>
        <v>N</v>
      </c>
      <c r="AJ888" s="19" t="str">
        <f>VLOOKUP(Q888,'mã sp'!A:B,2,0)</f>
        <v>MNH250</v>
      </c>
      <c r="AK888" t="str">
        <f>VLOOKUP(AC888,Data!B:G,6,0)</f>
        <v>K25TTM</v>
      </c>
      <c r="AL888" t="str">
        <f t="shared" si="27"/>
        <v>6185 WM+ DNI A4/183 Bùi Hữu Nghĩa</v>
      </c>
    </row>
    <row r="889" spans="1:38" x14ac:dyDescent="0.25">
      <c r="A889">
        <v>17116</v>
      </c>
      <c r="B889" s="2">
        <v>9106034764</v>
      </c>
      <c r="C889" s="3">
        <v>45937</v>
      </c>
      <c r="D889" s="3">
        <v>45937</v>
      </c>
      <c r="E889" s="4">
        <v>45937.465872881898</v>
      </c>
      <c r="F889" s="2" t="s">
        <v>5604</v>
      </c>
      <c r="G889" s="3"/>
      <c r="H889" t="s">
        <v>3031</v>
      </c>
      <c r="I889" s="2" t="s">
        <v>3032</v>
      </c>
      <c r="J889" t="s">
        <v>3033</v>
      </c>
      <c r="K889" t="s">
        <v>3034</v>
      </c>
      <c r="L889" s="2" t="s">
        <v>4233</v>
      </c>
      <c r="M889" t="s">
        <v>4234</v>
      </c>
      <c r="N889" t="s">
        <v>4235</v>
      </c>
      <c r="O889">
        <v>30</v>
      </c>
      <c r="P889" s="2" t="s">
        <v>3080</v>
      </c>
      <c r="Q889" t="s">
        <v>3081</v>
      </c>
      <c r="R889" s="2" t="s">
        <v>3082</v>
      </c>
      <c r="S889" s="2" t="s">
        <v>3038</v>
      </c>
      <c r="T889">
        <v>70950</v>
      </c>
      <c r="U889">
        <v>1</v>
      </c>
      <c r="V889">
        <v>0</v>
      </c>
      <c r="W889" t="s">
        <v>4234</v>
      </c>
      <c r="Y889" s="3">
        <v>45937.465873032401</v>
      </c>
      <c r="Z889" t="s">
        <v>5605</v>
      </c>
      <c r="AA889" t="s">
        <v>3039</v>
      </c>
      <c r="AB889" s="21">
        <v>9106034764</v>
      </c>
      <c r="AC889" s="19" t="str">
        <f>VLOOKUP($B889,Data!$A:$AK,34,0)</f>
        <v>9106034764-00017190</v>
      </c>
      <c r="AD889" s="19">
        <v>17190</v>
      </c>
      <c r="AE889" s="19" t="str">
        <f t="shared" si="26"/>
        <v>00017190</v>
      </c>
      <c r="AF889" s="19" t="str">
        <f>VLOOKUP(AC889,Data!$B:$AK,4,0)</f>
        <v>07/10/2025</v>
      </c>
      <c r="AG889" s="19" t="str">
        <f>VLOOKUP(AC889,Data!B:N,13,0)</f>
        <v>0104918404-023</v>
      </c>
      <c r="AH889" s="19" t="str">
        <f>IF(AG889="0104918404","WIN"&amp;L889,VLOOKUP(AG889,'mã win'!E:J,6,0))</f>
        <v>WIN-023</v>
      </c>
      <c r="AI889" s="19" t="str">
        <f>VLOOKUP(AG889,'mã win'!E:F,2,0)</f>
        <v>N</v>
      </c>
      <c r="AJ889" s="19" t="str">
        <f>VLOOKUP(Q889,'mã sp'!A:B,2,0)</f>
        <v>CN300</v>
      </c>
      <c r="AK889" t="str">
        <f>VLOOKUP(AC889,Data!B:G,6,0)</f>
        <v>K25TTM</v>
      </c>
      <c r="AL889" t="str">
        <f t="shared" si="27"/>
        <v>6185 WM+ DNI A4/183 Bùi Hữu Nghĩa</v>
      </c>
    </row>
    <row r="890" spans="1:38" x14ac:dyDescent="0.25">
      <c r="A890">
        <v>17117</v>
      </c>
      <c r="B890" s="2">
        <v>9106034764</v>
      </c>
      <c r="C890" s="3">
        <v>45937</v>
      </c>
      <c r="D890" s="3">
        <v>45937</v>
      </c>
      <c r="E890" s="4">
        <v>45937.465872881898</v>
      </c>
      <c r="F890" s="2" t="s">
        <v>5604</v>
      </c>
      <c r="G890" s="3"/>
      <c r="H890" t="s">
        <v>3031</v>
      </c>
      <c r="I890" s="2" t="s">
        <v>3032</v>
      </c>
      <c r="J890" t="s">
        <v>3033</v>
      </c>
      <c r="K890" t="s">
        <v>3034</v>
      </c>
      <c r="L890" s="2" t="s">
        <v>4233</v>
      </c>
      <c r="M890" t="s">
        <v>4234</v>
      </c>
      <c r="N890" t="s">
        <v>4235</v>
      </c>
      <c r="O890">
        <v>40</v>
      </c>
      <c r="P890" s="2" t="s">
        <v>3083</v>
      </c>
      <c r="Q890" t="s">
        <v>3084</v>
      </c>
      <c r="R890" s="2" t="s">
        <v>3085</v>
      </c>
      <c r="S890" s="2" t="s">
        <v>3038</v>
      </c>
      <c r="T890">
        <v>111606</v>
      </c>
      <c r="U890">
        <v>1</v>
      </c>
      <c r="V890">
        <v>0</v>
      </c>
      <c r="W890" t="s">
        <v>4234</v>
      </c>
      <c r="Y890" s="3">
        <v>45937.465873032401</v>
      </c>
      <c r="Z890" t="s">
        <v>5605</v>
      </c>
      <c r="AA890" t="s">
        <v>3039</v>
      </c>
      <c r="AB890" s="21">
        <v>9106034764</v>
      </c>
      <c r="AC890" s="19" t="str">
        <f>VLOOKUP($B890,Data!$A:$AK,34,0)</f>
        <v>9106034764-00017190</v>
      </c>
      <c r="AD890" s="19">
        <v>17190</v>
      </c>
      <c r="AE890" s="19" t="str">
        <f t="shared" si="26"/>
        <v>00017190</v>
      </c>
      <c r="AF890" s="19" t="str">
        <f>VLOOKUP(AC890,Data!$B:$AK,4,0)</f>
        <v>07/10/2025</v>
      </c>
      <c r="AG890" s="19" t="str">
        <f>VLOOKUP(AC890,Data!B:N,13,0)</f>
        <v>0104918404-023</v>
      </c>
      <c r="AH890" s="19" t="str">
        <f>IF(AG890="0104918404","WIN"&amp;L890,VLOOKUP(AG890,'mã win'!E:J,6,0))</f>
        <v>WIN-023</v>
      </c>
      <c r="AI890" s="19" t="str">
        <f>VLOOKUP(AG890,'mã win'!E:F,2,0)</f>
        <v>N</v>
      </c>
      <c r="AJ890" s="19" t="str">
        <f>VLOOKUP(Q890,'mã sp'!A:B,2,0)</f>
        <v>GXD500</v>
      </c>
      <c r="AK890" t="str">
        <f>VLOOKUP(AC890,Data!B:G,6,0)</f>
        <v>K25TTM</v>
      </c>
      <c r="AL890" t="str">
        <f t="shared" si="27"/>
        <v>6185 WM+ DNI A4/183 Bùi Hữu Nghĩa</v>
      </c>
    </row>
    <row r="891" spans="1:38" x14ac:dyDescent="0.25">
      <c r="A891">
        <v>17118</v>
      </c>
      <c r="B891" s="2">
        <v>9106034788</v>
      </c>
      <c r="C891" s="3">
        <v>45937</v>
      </c>
      <c r="D891" s="3">
        <v>45937</v>
      </c>
      <c r="E891" s="4">
        <v>45937.468302083304</v>
      </c>
      <c r="F891" s="2" t="s">
        <v>5606</v>
      </c>
      <c r="G891" s="3"/>
      <c r="H891" t="s">
        <v>3031</v>
      </c>
      <c r="I891" s="2" t="s">
        <v>3032</v>
      </c>
      <c r="J891" t="s">
        <v>3033</v>
      </c>
      <c r="K891" t="s">
        <v>3034</v>
      </c>
      <c r="L891" s="2" t="s">
        <v>4414</v>
      </c>
      <c r="M891" t="s">
        <v>4415</v>
      </c>
      <c r="N891" t="s">
        <v>4416</v>
      </c>
      <c r="O891">
        <v>10</v>
      </c>
      <c r="P891" s="2" t="s">
        <v>3080</v>
      </c>
      <c r="Q891" t="s">
        <v>3081</v>
      </c>
      <c r="R891" s="2" t="s">
        <v>3082</v>
      </c>
      <c r="S891" s="2" t="s">
        <v>3038</v>
      </c>
      <c r="T891">
        <v>70950</v>
      </c>
      <c r="U891">
        <v>1</v>
      </c>
      <c r="V891">
        <v>0</v>
      </c>
      <c r="W891" t="s">
        <v>4417</v>
      </c>
      <c r="Y891" s="3">
        <v>45937.468302164401</v>
      </c>
      <c r="AA891" t="s">
        <v>3039</v>
      </c>
      <c r="AB891" s="21">
        <v>9106034788</v>
      </c>
      <c r="AC891" s="19" t="str">
        <f>VLOOKUP($B891,Data!$A:$AK,34,0)</f>
        <v>9106034788-00159109</v>
      </c>
      <c r="AD891" s="19">
        <v>159109</v>
      </c>
      <c r="AE891" s="19" t="str">
        <f t="shared" si="26"/>
        <v>00159109</v>
      </c>
      <c r="AF891" s="19" t="str">
        <f>VLOOKUP(AC891,Data!$B:$AK,4,0)</f>
        <v>07/10/2025</v>
      </c>
      <c r="AG891" s="19" t="str">
        <f>VLOOKUP(AC891,Data!B:N,13,0)</f>
        <v>0104918404</v>
      </c>
      <c r="AH891" s="19" t="str">
        <f>IF(AG891="0104918404","WIN"&amp;L891,VLOOKUP(AG891,'mã win'!E:J,6,0))</f>
        <v>WIN6220</v>
      </c>
      <c r="AI891" s="19" t="str">
        <f>VLOOKUP(AG891,'mã win'!E:F,2,0)</f>
        <v>N</v>
      </c>
      <c r="AJ891" s="19" t="str">
        <f>VLOOKUP(Q891,'mã sp'!A:B,2,0)</f>
        <v>CN300</v>
      </c>
      <c r="AK891" t="str">
        <f>VLOOKUP(AC891,Data!B:G,6,0)</f>
        <v>K25TTM</v>
      </c>
      <c r="AL891" t="str">
        <f t="shared" si="27"/>
        <v>6220 WIN HCM 36 -38 Công Chúa Ngọc Hân</v>
      </c>
    </row>
    <row r="892" spans="1:38" x14ac:dyDescent="0.25">
      <c r="A892">
        <v>17119</v>
      </c>
      <c r="B892" s="2">
        <v>9106034788</v>
      </c>
      <c r="C892" s="3">
        <v>45937</v>
      </c>
      <c r="D892" s="3">
        <v>45937</v>
      </c>
      <c r="E892" s="4">
        <v>45937.468302083304</v>
      </c>
      <c r="F892" s="2" t="s">
        <v>5606</v>
      </c>
      <c r="G892" s="3"/>
      <c r="H892" t="s">
        <v>3031</v>
      </c>
      <c r="I892" s="2" t="s">
        <v>3032</v>
      </c>
      <c r="J892" t="s">
        <v>3033</v>
      </c>
      <c r="K892" t="s">
        <v>3034</v>
      </c>
      <c r="L892" s="2" t="s">
        <v>4414</v>
      </c>
      <c r="M892" t="s">
        <v>4415</v>
      </c>
      <c r="N892" t="s">
        <v>4416</v>
      </c>
      <c r="O892">
        <v>20</v>
      </c>
      <c r="P892" s="2" t="s">
        <v>3072</v>
      </c>
      <c r="Q892" t="s">
        <v>3073</v>
      </c>
      <c r="R892" s="2" t="s">
        <v>3074</v>
      </c>
      <c r="S892" s="2" t="s">
        <v>3038</v>
      </c>
      <c r="T892">
        <v>49500</v>
      </c>
      <c r="U892">
        <v>1</v>
      </c>
      <c r="V892">
        <v>0</v>
      </c>
      <c r="W892" t="s">
        <v>4417</v>
      </c>
      <c r="Y892" s="3">
        <v>45937.468302164401</v>
      </c>
      <c r="AA892" t="s">
        <v>3039</v>
      </c>
      <c r="AB892" s="21">
        <v>9106034788</v>
      </c>
      <c r="AC892" s="19" t="str">
        <f>VLOOKUP($B892,Data!$A:$AK,34,0)</f>
        <v>9106034788-00159109</v>
      </c>
      <c r="AD892" s="19">
        <v>159109</v>
      </c>
      <c r="AE892" s="19" t="str">
        <f t="shared" si="26"/>
        <v>00159109</v>
      </c>
      <c r="AF892" s="19" t="str">
        <f>VLOOKUP(AC892,Data!$B:$AK,4,0)</f>
        <v>07/10/2025</v>
      </c>
      <c r="AG892" s="19" t="str">
        <f>VLOOKUP(AC892,Data!B:N,13,0)</f>
        <v>0104918404</v>
      </c>
      <c r="AH892" s="19" t="str">
        <f>IF(AG892="0104918404","WIN"&amp;L892,VLOOKUP(AG892,'mã win'!E:J,6,0))</f>
        <v>WIN6220</v>
      </c>
      <c r="AI892" s="19" t="str">
        <f>VLOOKUP(AG892,'mã win'!E:F,2,0)</f>
        <v>N</v>
      </c>
      <c r="AJ892" s="19" t="str">
        <f>VLOOKUP(Q892,'mã sp'!A:B,2,0)</f>
        <v>GL250</v>
      </c>
      <c r="AK892" t="str">
        <f>VLOOKUP(AC892,Data!B:G,6,0)</f>
        <v>K25TTM</v>
      </c>
      <c r="AL892" t="str">
        <f t="shared" si="27"/>
        <v>6220 WIN HCM 36 -38 Công Chúa Ngọc Hân</v>
      </c>
    </row>
    <row r="893" spans="1:38" x14ac:dyDescent="0.25">
      <c r="A893">
        <v>17120</v>
      </c>
      <c r="B893" s="2">
        <v>9106034788</v>
      </c>
      <c r="C893" s="3">
        <v>45937</v>
      </c>
      <c r="D893" s="3">
        <v>45937</v>
      </c>
      <c r="E893" s="4">
        <v>45937.468302083304</v>
      </c>
      <c r="F893" s="2" t="s">
        <v>5606</v>
      </c>
      <c r="G893" s="3"/>
      <c r="H893" t="s">
        <v>3031</v>
      </c>
      <c r="I893" s="2" t="s">
        <v>3032</v>
      </c>
      <c r="J893" t="s">
        <v>3033</v>
      </c>
      <c r="K893" t="s">
        <v>3034</v>
      </c>
      <c r="L893" s="2" t="s">
        <v>4414</v>
      </c>
      <c r="M893" t="s">
        <v>4415</v>
      </c>
      <c r="N893" t="s">
        <v>4416</v>
      </c>
      <c r="O893">
        <v>30</v>
      </c>
      <c r="P893" s="2" t="s">
        <v>3047</v>
      </c>
      <c r="Q893" t="s">
        <v>3048</v>
      </c>
      <c r="R893" s="2" t="s">
        <v>3049</v>
      </c>
      <c r="S893" s="2" t="s">
        <v>3038</v>
      </c>
      <c r="T893">
        <v>60885</v>
      </c>
      <c r="U893">
        <v>1</v>
      </c>
      <c r="V893">
        <v>0</v>
      </c>
      <c r="W893" t="s">
        <v>4417</v>
      </c>
      <c r="Y893" s="3">
        <v>45937.468302164401</v>
      </c>
      <c r="AA893" t="s">
        <v>3039</v>
      </c>
      <c r="AB893" s="21">
        <v>9106034788</v>
      </c>
      <c r="AC893" s="19" t="str">
        <f>VLOOKUP($B893,Data!$A:$AK,34,0)</f>
        <v>9106034788-00159109</v>
      </c>
      <c r="AD893" s="19">
        <v>159109</v>
      </c>
      <c r="AE893" s="19" t="str">
        <f t="shared" si="26"/>
        <v>00159109</v>
      </c>
      <c r="AF893" s="19" t="str">
        <f>VLOOKUP(AC893,Data!$B:$AK,4,0)</f>
        <v>07/10/2025</v>
      </c>
      <c r="AG893" s="19" t="str">
        <f>VLOOKUP(AC893,Data!B:N,13,0)</f>
        <v>0104918404</v>
      </c>
      <c r="AH893" s="19" t="str">
        <f>IF(AG893="0104918404","WIN"&amp;L893,VLOOKUP(AG893,'mã win'!E:J,6,0))</f>
        <v>WIN6220</v>
      </c>
      <c r="AI893" s="19" t="str">
        <f>VLOOKUP(AG893,'mã win'!E:F,2,0)</f>
        <v>N</v>
      </c>
      <c r="AJ893" s="19" t="str">
        <f>VLOOKUP(Q893,'mã sp'!A:B,2,0)</f>
        <v>CC300</v>
      </c>
      <c r="AK893" t="str">
        <f>VLOOKUP(AC893,Data!B:G,6,0)</f>
        <v>K25TTM</v>
      </c>
      <c r="AL893" t="str">
        <f t="shared" si="27"/>
        <v>6220 WIN HCM 36 -38 Công Chúa Ngọc Hân</v>
      </c>
    </row>
    <row r="894" spans="1:38" x14ac:dyDescent="0.25">
      <c r="A894">
        <v>17121</v>
      </c>
      <c r="B894" s="2">
        <v>9106034803</v>
      </c>
      <c r="C894" s="3">
        <v>45937</v>
      </c>
      <c r="D894" s="3">
        <v>45937</v>
      </c>
      <c r="E894" s="4">
        <v>45937.475225613402</v>
      </c>
      <c r="F894" s="2" t="s">
        <v>5607</v>
      </c>
      <c r="G894" s="3"/>
      <c r="H894" t="s">
        <v>3031</v>
      </c>
      <c r="I894" s="2" t="s">
        <v>3032</v>
      </c>
      <c r="J894" t="s">
        <v>3033</v>
      </c>
      <c r="K894" t="s">
        <v>3034</v>
      </c>
      <c r="L894" s="2" t="s">
        <v>4479</v>
      </c>
      <c r="M894" t="s">
        <v>4480</v>
      </c>
      <c r="N894" t="s">
        <v>4481</v>
      </c>
      <c r="O894">
        <v>10</v>
      </c>
      <c r="P894" s="2" t="s">
        <v>3047</v>
      </c>
      <c r="Q894" t="s">
        <v>3048</v>
      </c>
      <c r="R894" s="2" t="s">
        <v>3049</v>
      </c>
      <c r="S894" s="2" t="s">
        <v>3038</v>
      </c>
      <c r="T894">
        <v>60885</v>
      </c>
      <c r="U894">
        <v>2</v>
      </c>
      <c r="V894">
        <v>0</v>
      </c>
      <c r="W894" t="s">
        <v>4480</v>
      </c>
      <c r="Y894" s="3">
        <v>45937.475225497699</v>
      </c>
      <c r="AA894" t="s">
        <v>3039</v>
      </c>
      <c r="AB894" s="21">
        <v>9106034803</v>
      </c>
      <c r="AC894" s="19" t="str">
        <f>VLOOKUP($B894,Data!$A:$AK,34,0)</f>
        <v>9106034803-00018646</v>
      </c>
      <c r="AD894" s="19">
        <v>18646</v>
      </c>
      <c r="AE894" s="19" t="str">
        <f t="shared" si="26"/>
        <v>00018646</v>
      </c>
      <c r="AF894" s="19" t="str">
        <f>VLOOKUP(AC894,Data!$B:$AK,4,0)</f>
        <v>07/10/2025</v>
      </c>
      <c r="AG894" s="19" t="str">
        <f>VLOOKUP(AC894,Data!B:N,13,0)</f>
        <v>0104918404-031</v>
      </c>
      <c r="AH894" s="19" t="str">
        <f>IF(AG894="0104918404","WIN"&amp;L894,VLOOKUP(AG894,'mã win'!E:J,6,0))</f>
        <v>WIN-031</v>
      </c>
      <c r="AI894" s="19" t="str">
        <f>VLOOKUP(AG894,'mã win'!E:F,2,0)</f>
        <v>B</v>
      </c>
      <c r="AJ894" s="19" t="str">
        <f>VLOOKUP(Q894,'mã sp'!A:B,2,0)</f>
        <v>CC300</v>
      </c>
      <c r="AK894" t="str">
        <f>VLOOKUP(AC894,Data!B:G,6,0)</f>
        <v>K25TTM</v>
      </c>
      <c r="AL894" t="str">
        <f t="shared" si="27"/>
        <v>6604 WM+ BNH Nguyễn Cao, Võ Cường</v>
      </c>
    </row>
    <row r="895" spans="1:38" x14ac:dyDescent="0.25">
      <c r="A895">
        <v>17122</v>
      </c>
      <c r="B895" s="2">
        <v>9106034877</v>
      </c>
      <c r="C895" s="3">
        <v>45937</v>
      </c>
      <c r="D895" s="3">
        <v>45937</v>
      </c>
      <c r="E895" s="4">
        <v>45937.477824421301</v>
      </c>
      <c r="F895" s="2" t="s">
        <v>5608</v>
      </c>
      <c r="G895" s="3"/>
      <c r="H895" t="s">
        <v>3031</v>
      </c>
      <c r="I895" s="2" t="s">
        <v>3032</v>
      </c>
      <c r="J895" t="s">
        <v>3033</v>
      </c>
      <c r="K895" t="s">
        <v>3034</v>
      </c>
      <c r="L895" s="2" t="s">
        <v>4287</v>
      </c>
      <c r="M895" t="s">
        <v>4288</v>
      </c>
      <c r="N895" t="s">
        <v>4289</v>
      </c>
      <c r="O895">
        <v>10</v>
      </c>
      <c r="P895" s="2" t="s">
        <v>3072</v>
      </c>
      <c r="Q895" t="s">
        <v>3073</v>
      </c>
      <c r="R895" s="2" t="s">
        <v>3074</v>
      </c>
      <c r="S895" s="2" t="s">
        <v>3038</v>
      </c>
      <c r="T895">
        <v>49500</v>
      </c>
      <c r="U895">
        <v>6</v>
      </c>
      <c r="V895">
        <v>0</v>
      </c>
      <c r="W895" t="s">
        <v>4288</v>
      </c>
      <c r="X895" t="s">
        <v>4290</v>
      </c>
      <c r="Y895" s="3">
        <v>45937.477824155103</v>
      </c>
      <c r="AA895" t="s">
        <v>3039</v>
      </c>
      <c r="AB895" s="21">
        <v>9106034877</v>
      </c>
      <c r="AC895" s="19" t="str">
        <f>VLOOKUP($B895,Data!$A:$AK,34,0)</f>
        <v>9106034877-00014218</v>
      </c>
      <c r="AD895" s="19">
        <v>14218</v>
      </c>
      <c r="AE895" s="19" t="str">
        <f t="shared" si="26"/>
        <v>00014218</v>
      </c>
      <c r="AF895" s="19" t="str">
        <f>VLOOKUP(AC895,Data!$B:$AK,4,0)</f>
        <v>07/10/2025</v>
      </c>
      <c r="AG895" s="19" t="str">
        <f>VLOOKUP(AC895,Data!B:N,13,0)</f>
        <v>0104918404-044</v>
      </c>
      <c r="AH895" s="19" t="str">
        <f>IF(AG895="0104918404","WIN"&amp;L895,VLOOKUP(AG895,'mã win'!E:J,6,0))</f>
        <v>WIN-044</v>
      </c>
      <c r="AI895" s="19" t="str">
        <f>VLOOKUP(AG895,'mã win'!E:F,2,0)</f>
        <v>B</v>
      </c>
      <c r="AJ895" s="19" t="str">
        <f>VLOOKUP(Q895,'mã sp'!A:B,2,0)</f>
        <v>GL250</v>
      </c>
      <c r="AK895" t="str">
        <f>VLOOKUP(AC895,Data!B:G,6,0)</f>
        <v>K25TTM</v>
      </c>
      <c r="AL895" t="str">
        <f t="shared" si="27"/>
        <v>2ALP WM+ TBH Man Đích, Vũ Lễ</v>
      </c>
    </row>
    <row r="896" spans="1:38" x14ac:dyDescent="0.25">
      <c r="A896">
        <v>17123</v>
      </c>
      <c r="B896" s="2">
        <v>9106034877</v>
      </c>
      <c r="C896" s="3">
        <v>45937</v>
      </c>
      <c r="D896" s="3">
        <v>45937</v>
      </c>
      <c r="E896" s="4">
        <v>45937.477824421301</v>
      </c>
      <c r="F896" s="2" t="s">
        <v>5608</v>
      </c>
      <c r="G896" s="3"/>
      <c r="H896" t="s">
        <v>3031</v>
      </c>
      <c r="I896" s="2" t="s">
        <v>3032</v>
      </c>
      <c r="J896" t="s">
        <v>3033</v>
      </c>
      <c r="K896" t="s">
        <v>3034</v>
      </c>
      <c r="L896" s="2" t="s">
        <v>4287</v>
      </c>
      <c r="M896" t="s">
        <v>4288</v>
      </c>
      <c r="N896" t="s">
        <v>4289</v>
      </c>
      <c r="O896">
        <v>20</v>
      </c>
      <c r="P896" s="2" t="s">
        <v>3054</v>
      </c>
      <c r="Q896" t="s">
        <v>3055</v>
      </c>
      <c r="R896" s="2" t="s">
        <v>3056</v>
      </c>
      <c r="S896" s="2" t="s">
        <v>3038</v>
      </c>
      <c r="T896">
        <v>46000</v>
      </c>
      <c r="U896">
        <v>4</v>
      </c>
      <c r="V896">
        <v>0</v>
      </c>
      <c r="W896" t="s">
        <v>4288</v>
      </c>
      <c r="X896" t="s">
        <v>4290</v>
      </c>
      <c r="Y896" s="3">
        <v>45937.477824155103</v>
      </c>
      <c r="AA896" t="s">
        <v>3039</v>
      </c>
      <c r="AB896" s="21">
        <v>9106034877</v>
      </c>
      <c r="AC896" s="19" t="str">
        <f>VLOOKUP($B896,Data!$A:$AK,34,0)</f>
        <v>9106034877-00014218</v>
      </c>
      <c r="AD896" s="19">
        <v>14218</v>
      </c>
      <c r="AE896" s="19" t="str">
        <f t="shared" si="26"/>
        <v>00014218</v>
      </c>
      <c r="AF896" s="19" t="str">
        <f>VLOOKUP(AC896,Data!$B:$AK,4,0)</f>
        <v>07/10/2025</v>
      </c>
      <c r="AG896" s="19" t="str">
        <f>VLOOKUP(AC896,Data!B:N,13,0)</f>
        <v>0104918404-044</v>
      </c>
      <c r="AH896" s="19" t="str">
        <f>IF(AG896="0104918404","WIN"&amp;L896,VLOOKUP(AG896,'mã win'!E:J,6,0))</f>
        <v>WIN-044</v>
      </c>
      <c r="AI896" s="19" t="str">
        <f>VLOOKUP(AG896,'mã win'!E:F,2,0)</f>
        <v>B</v>
      </c>
      <c r="AJ896" s="19" t="str">
        <f>VLOOKUP(Q896,'mã sp'!A:B,2,0)</f>
        <v>MNH250</v>
      </c>
      <c r="AK896" t="str">
        <f>VLOOKUP(AC896,Data!B:G,6,0)</f>
        <v>K25TTM</v>
      </c>
      <c r="AL896" t="str">
        <f t="shared" si="27"/>
        <v>2ALP WM+ TBH Man Đích, Vũ Lễ</v>
      </c>
    </row>
    <row r="897" spans="1:38" x14ac:dyDescent="0.25">
      <c r="A897">
        <v>17124</v>
      </c>
      <c r="B897" s="2">
        <v>9106034948</v>
      </c>
      <c r="C897" s="3">
        <v>45937</v>
      </c>
      <c r="D897" s="3">
        <v>45937</v>
      </c>
      <c r="E897" s="4">
        <v>45937.483472997701</v>
      </c>
      <c r="F897" s="2" t="s">
        <v>5609</v>
      </c>
      <c r="G897" s="3"/>
      <c r="H897" t="s">
        <v>3031</v>
      </c>
      <c r="I897" s="2" t="s">
        <v>3032</v>
      </c>
      <c r="J897" t="s">
        <v>3033</v>
      </c>
      <c r="K897" t="s">
        <v>3034</v>
      </c>
      <c r="L897" s="2" t="s">
        <v>4038</v>
      </c>
      <c r="M897" t="s">
        <v>4039</v>
      </c>
      <c r="N897" t="s">
        <v>4040</v>
      </c>
      <c r="O897">
        <v>10</v>
      </c>
      <c r="P897" s="2" t="s">
        <v>3043</v>
      </c>
      <c r="Q897" t="s">
        <v>3044</v>
      </c>
      <c r="R897" s="2" t="s">
        <v>3045</v>
      </c>
      <c r="S897" s="2" t="s">
        <v>3038</v>
      </c>
      <c r="T897">
        <v>41150</v>
      </c>
      <c r="U897">
        <v>1</v>
      </c>
      <c r="V897">
        <v>0</v>
      </c>
      <c r="W897" t="s">
        <v>4041</v>
      </c>
      <c r="Y897" s="3">
        <v>45937.4834726505</v>
      </c>
      <c r="AA897" t="s">
        <v>3039</v>
      </c>
      <c r="AB897" s="21">
        <v>9106034948</v>
      </c>
      <c r="AC897" s="19" t="str">
        <f>VLOOKUP($B897,Data!$A:$AK,34,0)</f>
        <v>9106034948-00006524</v>
      </c>
      <c r="AD897" s="19">
        <v>6524</v>
      </c>
      <c r="AE897" s="19" t="str">
        <f t="shared" si="26"/>
        <v>00006524</v>
      </c>
      <c r="AF897" s="19" t="str">
        <f>VLOOKUP(AC897,Data!$B:$AK,4,0)</f>
        <v>07/10/2025</v>
      </c>
      <c r="AG897" s="19" t="str">
        <f>VLOOKUP(AC897,Data!B:N,13,0)</f>
        <v>0104918404-062</v>
      </c>
      <c r="AH897" s="19" t="str">
        <f>IF(AG897="0104918404","WIN"&amp;L897,VLOOKUP(AG897,'mã win'!E:J,6,0))</f>
        <v>WIN-062</v>
      </c>
      <c r="AI897" s="19" t="str">
        <f>VLOOKUP(AG897,'mã win'!E:F,2,0)</f>
        <v>N</v>
      </c>
      <c r="AJ897" s="19" t="str">
        <f>VLOOKUP(Q897,'mã sp'!A:B,2,0)</f>
        <v>GTLX250G</v>
      </c>
      <c r="AK897" t="str">
        <f>VLOOKUP(AC897,Data!B:G,6,0)</f>
        <v>K25TTM</v>
      </c>
      <c r="AL897" t="str">
        <f t="shared" si="27"/>
        <v>2AN7 WM+ BTN 109 Cách Mạng Tháng 8</v>
      </c>
    </row>
    <row r="898" spans="1:38" x14ac:dyDescent="0.25">
      <c r="A898">
        <v>17125</v>
      </c>
      <c r="B898" s="2">
        <v>9106034896</v>
      </c>
      <c r="C898" s="3">
        <v>45937</v>
      </c>
      <c r="D898" s="3">
        <v>45937</v>
      </c>
      <c r="E898" s="4">
        <v>45937.485380590297</v>
      </c>
      <c r="F898" s="2" t="s">
        <v>5610</v>
      </c>
      <c r="G898" s="3"/>
      <c r="H898" t="s">
        <v>3031</v>
      </c>
      <c r="I898" s="2" t="s">
        <v>3032</v>
      </c>
      <c r="J898" t="s">
        <v>3033</v>
      </c>
      <c r="K898" t="s">
        <v>3034</v>
      </c>
      <c r="L898" s="2" t="s">
        <v>3381</v>
      </c>
      <c r="M898" t="s">
        <v>3382</v>
      </c>
      <c r="N898" t="s">
        <v>3383</v>
      </c>
      <c r="O898">
        <v>10</v>
      </c>
      <c r="P898" s="2" t="s">
        <v>3080</v>
      </c>
      <c r="Q898" t="s">
        <v>3081</v>
      </c>
      <c r="R898" s="2" t="s">
        <v>3082</v>
      </c>
      <c r="S898" s="2" t="s">
        <v>3038</v>
      </c>
      <c r="T898">
        <v>70950</v>
      </c>
      <c r="U898">
        <v>1</v>
      </c>
      <c r="V898">
        <v>0</v>
      </c>
      <c r="W898" t="s">
        <v>3382</v>
      </c>
      <c r="X898" t="s">
        <v>3384</v>
      </c>
      <c r="Y898" s="3">
        <v>45937.485380520797</v>
      </c>
      <c r="AA898" t="s">
        <v>3039</v>
      </c>
      <c r="AB898" s="21">
        <v>9106034896</v>
      </c>
      <c r="AC898" s="19" t="str">
        <f>VLOOKUP($B898,Data!$A:$AK,34,0)</f>
        <v>9106034896-00017192</v>
      </c>
      <c r="AD898" s="19">
        <v>17192</v>
      </c>
      <c r="AE898" s="19" t="str">
        <f t="shared" si="26"/>
        <v>00017192</v>
      </c>
      <c r="AF898" s="19" t="str">
        <f>VLOOKUP(AC898,Data!$B:$AK,4,0)</f>
        <v>07/10/2025</v>
      </c>
      <c r="AG898" s="19" t="str">
        <f>VLOOKUP(AC898,Data!B:N,13,0)</f>
        <v>0104918404-023</v>
      </c>
      <c r="AH898" s="19" t="str">
        <f>IF(AG898="0104918404","WIN"&amp;L898,VLOOKUP(AG898,'mã win'!E:J,6,0))</f>
        <v>WIN-023</v>
      </c>
      <c r="AI898" s="19" t="str">
        <f>VLOOKUP(AG898,'mã win'!E:F,2,0)</f>
        <v>N</v>
      </c>
      <c r="AJ898" s="19" t="str">
        <f>VLOOKUP(Q898,'mã sp'!A:B,2,0)</f>
        <v>CN300</v>
      </c>
      <c r="AK898" t="str">
        <f>VLOOKUP(AC898,Data!B:G,6,0)</f>
        <v>K25TTM</v>
      </c>
      <c r="AL898" t="str">
        <f t="shared" si="27"/>
        <v>4112 WM+ DNI 38 Đặng Văn Trơn</v>
      </c>
    </row>
    <row r="899" spans="1:38" x14ac:dyDescent="0.25">
      <c r="A899">
        <v>17126</v>
      </c>
      <c r="B899" s="2">
        <v>9106034896</v>
      </c>
      <c r="C899" s="3">
        <v>45937</v>
      </c>
      <c r="D899" s="3">
        <v>45937</v>
      </c>
      <c r="E899" s="4">
        <v>45937.485380590297</v>
      </c>
      <c r="F899" s="2" t="s">
        <v>5610</v>
      </c>
      <c r="G899" s="3"/>
      <c r="H899" t="s">
        <v>3031</v>
      </c>
      <c r="I899" s="2" t="s">
        <v>3032</v>
      </c>
      <c r="J899" t="s">
        <v>3033</v>
      </c>
      <c r="K899" t="s">
        <v>3034</v>
      </c>
      <c r="L899" s="2" t="s">
        <v>3381</v>
      </c>
      <c r="M899" t="s">
        <v>3382</v>
      </c>
      <c r="N899" t="s">
        <v>3383</v>
      </c>
      <c r="O899">
        <v>20</v>
      </c>
      <c r="P899" s="2" t="s">
        <v>3054</v>
      </c>
      <c r="Q899" t="s">
        <v>3055</v>
      </c>
      <c r="R899" s="2" t="s">
        <v>3056</v>
      </c>
      <c r="S899" s="2" t="s">
        <v>3038</v>
      </c>
      <c r="T899">
        <v>46000</v>
      </c>
      <c r="U899">
        <v>2</v>
      </c>
      <c r="V899">
        <v>0</v>
      </c>
      <c r="W899" t="s">
        <v>3382</v>
      </c>
      <c r="X899" t="s">
        <v>3384</v>
      </c>
      <c r="Y899" s="3">
        <v>45937.485380520797</v>
      </c>
      <c r="AA899" t="s">
        <v>3039</v>
      </c>
      <c r="AB899" s="21">
        <v>9106034896</v>
      </c>
      <c r="AC899" s="19" t="str">
        <f>VLOOKUP($B899,Data!$A:$AK,34,0)</f>
        <v>9106034896-00017192</v>
      </c>
      <c r="AD899" s="19">
        <v>17192</v>
      </c>
      <c r="AE899" s="19" t="str">
        <f t="shared" ref="AE899:AE962" si="28">TEXT(AD899,"00000000")</f>
        <v>00017192</v>
      </c>
      <c r="AF899" s="19" t="str">
        <f>VLOOKUP(AC899,Data!$B:$AK,4,0)</f>
        <v>07/10/2025</v>
      </c>
      <c r="AG899" s="19" t="str">
        <f>VLOOKUP(AC899,Data!B:N,13,0)</f>
        <v>0104918404-023</v>
      </c>
      <c r="AH899" s="19" t="str">
        <f>IF(AG899="0104918404","WIN"&amp;L899,VLOOKUP(AG899,'mã win'!E:J,6,0))</f>
        <v>WIN-023</v>
      </c>
      <c r="AI899" s="19" t="str">
        <f>VLOOKUP(AG899,'mã win'!E:F,2,0)</f>
        <v>N</v>
      </c>
      <c r="AJ899" s="19" t="str">
        <f>VLOOKUP(Q899,'mã sp'!A:B,2,0)</f>
        <v>MNH250</v>
      </c>
      <c r="AK899" t="str">
        <f>VLOOKUP(AC899,Data!B:G,6,0)</f>
        <v>K25TTM</v>
      </c>
      <c r="AL899" t="str">
        <f t="shared" ref="AL899:AL962" si="29">L899&amp;" "&amp;M899</f>
        <v>4112 WM+ DNI 38 Đặng Văn Trơn</v>
      </c>
    </row>
    <row r="900" spans="1:38" x14ac:dyDescent="0.25">
      <c r="A900">
        <v>17127</v>
      </c>
      <c r="B900" s="2">
        <v>9106034991</v>
      </c>
      <c r="C900" s="3">
        <v>45937</v>
      </c>
      <c r="D900" s="3">
        <v>45942</v>
      </c>
      <c r="E900" s="4">
        <v>45937.491131979201</v>
      </c>
      <c r="F900" s="2" t="s">
        <v>5611</v>
      </c>
      <c r="G900" s="3"/>
      <c r="H900" t="s">
        <v>3031</v>
      </c>
      <c r="I900" s="2" t="s">
        <v>3032</v>
      </c>
      <c r="J900" t="s">
        <v>3033</v>
      </c>
      <c r="K900" t="s">
        <v>3034</v>
      </c>
      <c r="L900" s="2" t="s">
        <v>3646</v>
      </c>
      <c r="M900" t="s">
        <v>3647</v>
      </c>
      <c r="N900" t="s">
        <v>3648</v>
      </c>
      <c r="O900">
        <v>10</v>
      </c>
      <c r="P900" s="2" t="s">
        <v>3050</v>
      </c>
      <c r="Q900" t="s">
        <v>3051</v>
      </c>
      <c r="R900" s="2" t="s">
        <v>3052</v>
      </c>
      <c r="S900" s="2" t="s">
        <v>3038</v>
      </c>
      <c r="T900">
        <v>45588</v>
      </c>
      <c r="U900">
        <v>5</v>
      </c>
      <c r="V900">
        <v>0</v>
      </c>
      <c r="W900" t="s">
        <v>3647</v>
      </c>
      <c r="Y900" s="3">
        <v>45937.491131631898</v>
      </c>
      <c r="AA900" t="s">
        <v>3039</v>
      </c>
      <c r="AB900" s="21">
        <v>9106034991</v>
      </c>
      <c r="AC900" s="19" t="str">
        <f>VLOOKUP($B900,Data!$A:$AK,34,0)</f>
        <v>9106034991-00018076</v>
      </c>
      <c r="AD900" s="19">
        <v>18076</v>
      </c>
      <c r="AE900" s="19" t="str">
        <f t="shared" si="28"/>
        <v>00018076</v>
      </c>
      <c r="AF900" s="19" t="str">
        <f>VLOOKUP(AC900,Data!$B:$AK,4,0)</f>
        <v>07/10/2025</v>
      </c>
      <c r="AG900" s="19" t="str">
        <f>VLOOKUP(AC900,Data!B:N,13,0)</f>
        <v>0104918404-003</v>
      </c>
      <c r="AH900" s="19" t="str">
        <f>IF(AG900="0104918404","WIN"&amp;L900,VLOOKUP(AG900,'mã win'!E:J,6,0))</f>
        <v>WIN-PTO-00-003</v>
      </c>
      <c r="AI900" s="19" t="str">
        <f>VLOOKUP(AG900,'mã win'!E:F,2,0)</f>
        <v>B</v>
      </c>
      <c r="AJ900" s="19" t="str">
        <f>VLOOKUP(Q900,'mã sp'!A:B,2,0)</f>
        <v>TH200</v>
      </c>
      <c r="AK900" t="str">
        <f>VLOOKUP(AC900,Data!B:G,6,0)</f>
        <v>K25TTM</v>
      </c>
      <c r="AL900" t="str">
        <f t="shared" si="29"/>
        <v>2AFF WM+ PTO Khu 5, Xuân Lộc</v>
      </c>
    </row>
    <row r="901" spans="1:38" x14ac:dyDescent="0.25">
      <c r="A901">
        <v>17128</v>
      </c>
      <c r="B901" s="2">
        <v>9106035020</v>
      </c>
      <c r="C901" s="3">
        <v>45937</v>
      </c>
      <c r="D901" s="3">
        <v>45937</v>
      </c>
      <c r="E901" s="4">
        <v>45937.491395023098</v>
      </c>
      <c r="F901" s="2" t="s">
        <v>5612</v>
      </c>
      <c r="G901" s="3"/>
      <c r="H901" t="s">
        <v>3031</v>
      </c>
      <c r="I901" s="2" t="s">
        <v>3032</v>
      </c>
      <c r="J901" t="s">
        <v>3033</v>
      </c>
      <c r="K901" t="s">
        <v>3034</v>
      </c>
      <c r="L901" s="2" t="s">
        <v>4209</v>
      </c>
      <c r="M901" t="s">
        <v>4210</v>
      </c>
      <c r="N901" t="s">
        <v>4211</v>
      </c>
      <c r="O901">
        <v>10</v>
      </c>
      <c r="P901" s="2" t="s">
        <v>3047</v>
      </c>
      <c r="Q901" t="s">
        <v>3048</v>
      </c>
      <c r="R901" s="2" t="s">
        <v>3049</v>
      </c>
      <c r="S901" s="2" t="s">
        <v>3038</v>
      </c>
      <c r="T901">
        <v>60885</v>
      </c>
      <c r="U901">
        <v>2</v>
      </c>
      <c r="V901">
        <v>0</v>
      </c>
      <c r="W901" t="s">
        <v>4210</v>
      </c>
      <c r="Y901" s="3">
        <v>45937.491394641198</v>
      </c>
      <c r="AA901" t="s">
        <v>3039</v>
      </c>
      <c r="AB901" s="21">
        <v>9106035020</v>
      </c>
      <c r="AC901" s="19" t="str">
        <f>VLOOKUP($B901,Data!$A:$AK,34,0)</f>
        <v>9106035020-00009523</v>
      </c>
      <c r="AD901" s="19">
        <v>9523</v>
      </c>
      <c r="AE901" s="19" t="str">
        <f t="shared" si="28"/>
        <v>00009523</v>
      </c>
      <c r="AF901" s="19" t="str">
        <f>VLOOKUP(AC901,Data!$B:$AK,4,0)</f>
        <v>07/10/2025</v>
      </c>
      <c r="AG901" s="19" t="str">
        <f>VLOOKUP(AC901,Data!B:N,13,0)</f>
        <v>0104918404-071</v>
      </c>
      <c r="AH901" s="19" t="str">
        <f>IF(AG901="0104918404","WIN"&amp;L901,VLOOKUP(AG901,'mã win'!E:J,6,0))</f>
        <v>WIN-071</v>
      </c>
      <c r="AI901" s="19" t="str">
        <f>VLOOKUP(AG901,'mã win'!E:F,2,0)</f>
        <v>N</v>
      </c>
      <c r="AJ901" s="19" t="str">
        <f>VLOOKUP(Q901,'mã sp'!A:B,2,0)</f>
        <v>CC300</v>
      </c>
      <c r="AK901" t="str">
        <f>VLOOKUP(AC901,Data!B:G,6,0)</f>
        <v>K25TTM</v>
      </c>
      <c r="AL901" t="str">
        <f t="shared" si="29"/>
        <v>2AZN WM+ BDH KP Ca Công, Hoài Nhơn</v>
      </c>
    </row>
    <row r="902" spans="1:38" x14ac:dyDescent="0.25">
      <c r="A902">
        <v>17129</v>
      </c>
      <c r="B902" s="2">
        <v>9106035020</v>
      </c>
      <c r="C902" s="3">
        <v>45937</v>
      </c>
      <c r="D902" s="3">
        <v>45937</v>
      </c>
      <c r="E902" s="4">
        <v>45937.491395023098</v>
      </c>
      <c r="F902" s="2" t="s">
        <v>5612</v>
      </c>
      <c r="G902" s="3"/>
      <c r="H902" t="s">
        <v>3031</v>
      </c>
      <c r="I902" s="2" t="s">
        <v>3032</v>
      </c>
      <c r="J902" t="s">
        <v>3033</v>
      </c>
      <c r="K902" t="s">
        <v>3034</v>
      </c>
      <c r="L902" s="2" t="s">
        <v>4209</v>
      </c>
      <c r="M902" t="s">
        <v>4210</v>
      </c>
      <c r="N902" t="s">
        <v>4211</v>
      </c>
      <c r="O902">
        <v>20</v>
      </c>
      <c r="P902" s="2" t="s">
        <v>3043</v>
      </c>
      <c r="Q902" t="s">
        <v>3044</v>
      </c>
      <c r="R902" s="2" t="s">
        <v>3045</v>
      </c>
      <c r="S902" s="2" t="s">
        <v>3038</v>
      </c>
      <c r="T902">
        <v>41150</v>
      </c>
      <c r="U902">
        <v>2</v>
      </c>
      <c r="V902">
        <v>0</v>
      </c>
      <c r="W902" t="s">
        <v>4210</v>
      </c>
      <c r="Y902" s="3">
        <v>45937.491394641198</v>
      </c>
      <c r="AA902" t="s">
        <v>3039</v>
      </c>
      <c r="AB902" s="21">
        <v>9106035020</v>
      </c>
      <c r="AC902" s="19" t="str">
        <f>VLOOKUP($B902,Data!$A:$AK,34,0)</f>
        <v>9106035020-00009523</v>
      </c>
      <c r="AD902" s="19">
        <v>9523</v>
      </c>
      <c r="AE902" s="19" t="str">
        <f t="shared" si="28"/>
        <v>00009523</v>
      </c>
      <c r="AF902" s="19" t="str">
        <f>VLOOKUP(AC902,Data!$B:$AK,4,0)</f>
        <v>07/10/2025</v>
      </c>
      <c r="AG902" s="19" t="str">
        <f>VLOOKUP(AC902,Data!B:N,13,0)</f>
        <v>0104918404-071</v>
      </c>
      <c r="AH902" s="19" t="str">
        <f>IF(AG902="0104918404","WIN"&amp;L902,VLOOKUP(AG902,'mã win'!E:J,6,0))</f>
        <v>WIN-071</v>
      </c>
      <c r="AI902" s="19" t="str">
        <f>VLOOKUP(AG902,'mã win'!E:F,2,0)</f>
        <v>N</v>
      </c>
      <c r="AJ902" s="19" t="str">
        <f>VLOOKUP(Q902,'mã sp'!A:B,2,0)</f>
        <v>GTLX250G</v>
      </c>
      <c r="AK902" t="str">
        <f>VLOOKUP(AC902,Data!B:G,6,0)</f>
        <v>K25TTM</v>
      </c>
      <c r="AL902" t="str">
        <f t="shared" si="29"/>
        <v>2AZN WM+ BDH KP Ca Công, Hoài Nhơn</v>
      </c>
    </row>
    <row r="903" spans="1:38" x14ac:dyDescent="0.25">
      <c r="A903">
        <v>17130</v>
      </c>
      <c r="B903" s="2">
        <v>9106035048</v>
      </c>
      <c r="C903" s="3">
        <v>45937</v>
      </c>
      <c r="D903" s="3">
        <v>45937</v>
      </c>
      <c r="E903" s="4">
        <v>45937.495464699103</v>
      </c>
      <c r="F903" s="2" t="s">
        <v>5613</v>
      </c>
      <c r="G903" s="3"/>
      <c r="H903" t="s">
        <v>3031</v>
      </c>
      <c r="I903" s="2" t="s">
        <v>3032</v>
      </c>
      <c r="J903" t="s">
        <v>3033</v>
      </c>
      <c r="K903" t="s">
        <v>3034</v>
      </c>
      <c r="L903" s="2" t="s">
        <v>3108</v>
      </c>
      <c r="M903" t="s">
        <v>3109</v>
      </c>
      <c r="N903" t="s">
        <v>3110</v>
      </c>
      <c r="O903">
        <v>10</v>
      </c>
      <c r="P903" s="2" t="s">
        <v>3035</v>
      </c>
      <c r="Q903" t="s">
        <v>4834</v>
      </c>
      <c r="R903" s="2" t="s">
        <v>3037</v>
      </c>
      <c r="S903" s="2" t="s">
        <v>3038</v>
      </c>
      <c r="T903">
        <v>111058</v>
      </c>
      <c r="U903">
        <v>1</v>
      </c>
      <c r="V903">
        <v>0</v>
      </c>
      <c r="W903" t="s">
        <v>3109</v>
      </c>
      <c r="Y903" s="3">
        <v>45937.495464201398</v>
      </c>
      <c r="AA903" t="s">
        <v>3039</v>
      </c>
      <c r="AB903" s="21">
        <v>9106035048</v>
      </c>
      <c r="AC903" s="19" t="str">
        <f>VLOOKUP($B903,Data!$A:$AK,34,0)</f>
        <v>9106035048-00025792</v>
      </c>
      <c r="AD903" s="19">
        <v>25792</v>
      </c>
      <c r="AE903" s="19" t="str">
        <f t="shared" si="28"/>
        <v>00025792</v>
      </c>
      <c r="AF903" s="19" t="str">
        <f>VLOOKUP(AC903,Data!$B:$AK,4,0)</f>
        <v>07/10/2025</v>
      </c>
      <c r="AG903" s="19" t="str">
        <f>VLOOKUP(AC903,Data!B:N,13,0)</f>
        <v>0104918404-016</v>
      </c>
      <c r="AH903" s="19" t="str">
        <f>IF(AG903="0104918404","WIN"&amp;L903,VLOOKUP(AG903,'mã win'!E:J,6,0))</f>
        <v>WIN-CTO-01-016</v>
      </c>
      <c r="AI903" s="19" t="str">
        <f>VLOOKUP(AG903,'mã win'!E:F,2,0)</f>
        <v>N</v>
      </c>
      <c r="AJ903" s="19" t="str">
        <f>VLOOKUP(Q903,'mã sp'!A:B,2,0)</f>
        <v>GM500</v>
      </c>
      <c r="AK903" t="str">
        <f>VLOOKUP(AC903,Data!B:G,6,0)</f>
        <v>K25TTM</v>
      </c>
      <c r="AL903" t="str">
        <f t="shared" si="29"/>
        <v>2AHV WM+ CTO 8C/1 Đường 1B</v>
      </c>
    </row>
    <row r="904" spans="1:38" x14ac:dyDescent="0.25">
      <c r="A904">
        <v>17136</v>
      </c>
      <c r="B904" s="2">
        <v>9106035072</v>
      </c>
      <c r="C904" s="3">
        <v>45937</v>
      </c>
      <c r="D904" s="3">
        <v>45942</v>
      </c>
      <c r="E904" s="4">
        <v>45937.499572719898</v>
      </c>
      <c r="F904" s="2" t="s">
        <v>5614</v>
      </c>
      <c r="G904" s="3"/>
      <c r="H904" t="s">
        <v>3031</v>
      </c>
      <c r="I904" s="2" t="s">
        <v>3032</v>
      </c>
      <c r="J904" t="s">
        <v>3033</v>
      </c>
      <c r="K904" t="s">
        <v>3034</v>
      </c>
      <c r="L904" s="2" t="s">
        <v>3786</v>
      </c>
      <c r="M904" t="s">
        <v>3787</v>
      </c>
      <c r="N904" t="s">
        <v>3788</v>
      </c>
      <c r="O904">
        <v>10</v>
      </c>
      <c r="P904" s="2" t="s">
        <v>3035</v>
      </c>
      <c r="Q904" t="s">
        <v>4834</v>
      </c>
      <c r="R904" s="2" t="s">
        <v>3037</v>
      </c>
      <c r="S904" s="2" t="s">
        <v>3038</v>
      </c>
      <c r="T904">
        <v>111058</v>
      </c>
      <c r="U904">
        <v>1</v>
      </c>
      <c r="V904">
        <v>0</v>
      </c>
      <c r="W904" t="s">
        <v>3787</v>
      </c>
      <c r="X904" t="s">
        <v>3789</v>
      </c>
      <c r="Y904" s="3">
        <v>45937.499572106499</v>
      </c>
      <c r="AA904" t="s">
        <v>3039</v>
      </c>
      <c r="AB904" s="21">
        <v>9106035072</v>
      </c>
      <c r="AC904" s="19" t="str">
        <f>VLOOKUP($B904,Data!$A:$AK,34,0)</f>
        <v>9106035072-00014895</v>
      </c>
      <c r="AD904" s="19">
        <v>14895</v>
      </c>
      <c r="AE904" s="19" t="str">
        <f t="shared" si="28"/>
        <v>00014895</v>
      </c>
      <c r="AF904" s="19" t="str">
        <f>VLOOKUP(AC904,Data!$B:$AK,4,0)</f>
        <v>07/10/2025</v>
      </c>
      <c r="AG904" s="19" t="str">
        <f>VLOOKUP(AC904,Data!B:N,13,0)</f>
        <v>0104918404-006</v>
      </c>
      <c r="AH904" s="19" t="str">
        <f>IF(AG904="0104918404","WIN"&amp;L904,VLOOKUP(AG904,'mã win'!E:J,6,0))</f>
        <v>WIN-HDG-00-006</v>
      </c>
      <c r="AI904" s="19" t="str">
        <f>VLOOKUP(AG904,'mã win'!E:F,2,0)</f>
        <v>B</v>
      </c>
      <c r="AJ904" s="19" t="str">
        <f>VLOOKUP(Q904,'mã sp'!A:B,2,0)</f>
        <v>GM500</v>
      </c>
      <c r="AK904" t="str">
        <f>VLOOKUP(AC904,Data!B:G,6,0)</f>
        <v>K25TTM</v>
      </c>
      <c r="AL904" t="str">
        <f t="shared" si="29"/>
        <v>3406 WM+ HDG 28 Nguyễn Thị Duệ</v>
      </c>
    </row>
    <row r="905" spans="1:38" x14ac:dyDescent="0.25">
      <c r="A905">
        <v>17137</v>
      </c>
      <c r="B905" s="2">
        <v>9106035134</v>
      </c>
      <c r="C905" s="3">
        <v>45937</v>
      </c>
      <c r="D905" s="3">
        <v>45937</v>
      </c>
      <c r="E905" s="4">
        <v>45937.507293483803</v>
      </c>
      <c r="F905" s="2" t="s">
        <v>5615</v>
      </c>
      <c r="G905" s="3"/>
      <c r="H905" t="s">
        <v>3031</v>
      </c>
      <c r="I905" s="2" t="s">
        <v>3032</v>
      </c>
      <c r="J905" t="s">
        <v>3033</v>
      </c>
      <c r="K905" t="s">
        <v>3034</v>
      </c>
      <c r="L905" s="2" t="s">
        <v>3786</v>
      </c>
      <c r="M905" t="s">
        <v>3787</v>
      </c>
      <c r="N905" t="s">
        <v>3788</v>
      </c>
      <c r="O905">
        <v>10</v>
      </c>
      <c r="P905" s="2" t="s">
        <v>3080</v>
      </c>
      <c r="Q905" t="s">
        <v>3081</v>
      </c>
      <c r="R905" s="2" t="s">
        <v>3082</v>
      </c>
      <c r="S905" s="2" t="s">
        <v>3038</v>
      </c>
      <c r="T905">
        <v>70950</v>
      </c>
      <c r="U905">
        <v>1</v>
      </c>
      <c r="V905">
        <v>0</v>
      </c>
      <c r="W905" t="s">
        <v>3787</v>
      </c>
      <c r="X905" t="s">
        <v>3789</v>
      </c>
      <c r="Y905" s="3">
        <v>45937.507293020797</v>
      </c>
      <c r="AA905" t="s">
        <v>3039</v>
      </c>
      <c r="AB905" s="21">
        <v>9106035134</v>
      </c>
      <c r="AC905" s="19" t="str">
        <f>VLOOKUP($B905,Data!$A:$AK,34,0)</f>
        <v>9106035134-00014896</v>
      </c>
      <c r="AD905" s="19">
        <v>14896</v>
      </c>
      <c r="AE905" s="19" t="str">
        <f t="shared" si="28"/>
        <v>00014896</v>
      </c>
      <c r="AF905" s="19" t="str">
        <f>VLOOKUP(AC905,Data!$B:$AK,4,0)</f>
        <v>07/10/2025</v>
      </c>
      <c r="AG905" s="19" t="str">
        <f>VLOOKUP(AC905,Data!B:N,13,0)</f>
        <v>0104918404-006</v>
      </c>
      <c r="AH905" s="19" t="str">
        <f>IF(AG905="0104918404","WIN"&amp;L905,VLOOKUP(AG905,'mã win'!E:J,6,0))</f>
        <v>WIN-HDG-00-006</v>
      </c>
      <c r="AI905" s="19" t="str">
        <f>VLOOKUP(AG905,'mã win'!E:F,2,0)</f>
        <v>B</v>
      </c>
      <c r="AJ905" s="19" t="str">
        <f>VLOOKUP(Q905,'mã sp'!A:B,2,0)</f>
        <v>CN300</v>
      </c>
      <c r="AK905" t="str">
        <f>VLOOKUP(AC905,Data!B:G,6,0)</f>
        <v>K25TTM</v>
      </c>
      <c r="AL905" t="str">
        <f t="shared" si="29"/>
        <v>3406 WM+ HDG 28 Nguyễn Thị Duệ</v>
      </c>
    </row>
    <row r="906" spans="1:38" x14ac:dyDescent="0.25">
      <c r="A906">
        <v>17138</v>
      </c>
      <c r="B906" s="2">
        <v>9106035169</v>
      </c>
      <c r="C906" s="3">
        <v>45937</v>
      </c>
      <c r="D906" s="3">
        <v>45942</v>
      </c>
      <c r="E906" s="4">
        <v>45937.5094171296</v>
      </c>
      <c r="F906" s="2" t="s">
        <v>5616</v>
      </c>
      <c r="G906" s="3"/>
      <c r="H906" t="s">
        <v>3031</v>
      </c>
      <c r="I906" s="2" t="s">
        <v>3032</v>
      </c>
      <c r="J906" t="s">
        <v>3033</v>
      </c>
      <c r="K906" t="s">
        <v>3034</v>
      </c>
      <c r="L906" s="2" t="s">
        <v>4135</v>
      </c>
      <c r="M906" t="s">
        <v>4136</v>
      </c>
      <c r="N906" t="s">
        <v>4137</v>
      </c>
      <c r="O906">
        <v>10</v>
      </c>
      <c r="P906" s="2" t="s">
        <v>3035</v>
      </c>
      <c r="Q906" t="s">
        <v>4834</v>
      </c>
      <c r="R906" s="2" t="s">
        <v>3037</v>
      </c>
      <c r="S906" s="2" t="s">
        <v>3038</v>
      </c>
      <c r="T906">
        <v>111058</v>
      </c>
      <c r="U906">
        <v>1</v>
      </c>
      <c r="V906">
        <v>0</v>
      </c>
      <c r="W906" t="s">
        <v>4136</v>
      </c>
      <c r="X906" t="s">
        <v>3046</v>
      </c>
      <c r="Y906" s="3">
        <v>45937.5094165509</v>
      </c>
      <c r="Z906" t="s">
        <v>5617</v>
      </c>
      <c r="AA906" t="s">
        <v>3039</v>
      </c>
      <c r="AB906" s="21">
        <v>9106035169</v>
      </c>
      <c r="AC906" s="19" t="str">
        <f>VLOOKUP($B906,Data!$A:$AK,34,0)</f>
        <v>9106035169-00025796</v>
      </c>
      <c r="AD906" s="19">
        <v>25796</v>
      </c>
      <c r="AE906" s="19" t="str">
        <f t="shared" si="28"/>
        <v>00025796</v>
      </c>
      <c r="AF906" s="19" t="str">
        <f>VLOOKUP(AC906,Data!$B:$AK,4,0)</f>
        <v>07/10/2025</v>
      </c>
      <c r="AG906" s="19" t="str">
        <f>VLOOKUP(AC906,Data!B:N,13,0)</f>
        <v>0104918404-016</v>
      </c>
      <c r="AH906" s="19" t="str">
        <f>IF(AG906="0104918404","WIN"&amp;L906,VLOOKUP(AG906,'mã win'!E:J,6,0))</f>
        <v>WIN-CTO-01-016</v>
      </c>
      <c r="AI906" s="19" t="str">
        <f>VLOOKUP(AG906,'mã win'!E:F,2,0)</f>
        <v>N</v>
      </c>
      <c r="AJ906" s="19" t="str">
        <f>VLOOKUP(Q906,'mã sp'!A:B,2,0)</f>
        <v>GM500</v>
      </c>
      <c r="AK906" t="str">
        <f>VLOOKUP(AC906,Data!B:G,6,0)</f>
        <v>K25TTM</v>
      </c>
      <c r="AL906" t="str">
        <f t="shared" si="29"/>
        <v>3902 WM+ CTO Thửa 12 Yên Hoà</v>
      </c>
    </row>
    <row r="907" spans="1:38" x14ac:dyDescent="0.25">
      <c r="A907">
        <v>17139</v>
      </c>
      <c r="B907" s="2">
        <v>9106035172</v>
      </c>
      <c r="C907" s="3">
        <v>45937</v>
      </c>
      <c r="D907" s="3">
        <v>45937</v>
      </c>
      <c r="E907" s="4">
        <v>45937.510026701399</v>
      </c>
      <c r="F907" s="2" t="s">
        <v>5618</v>
      </c>
      <c r="G907" s="3"/>
      <c r="H907" t="s">
        <v>3031</v>
      </c>
      <c r="I907" s="2" t="s">
        <v>3032</v>
      </c>
      <c r="J907" t="s">
        <v>3033</v>
      </c>
      <c r="K907" t="s">
        <v>3034</v>
      </c>
      <c r="L907" s="2" t="s">
        <v>3605</v>
      </c>
      <c r="M907" t="s">
        <v>3606</v>
      </c>
      <c r="N907" t="s">
        <v>3607</v>
      </c>
      <c r="O907">
        <v>10</v>
      </c>
      <c r="P907" s="2" t="s">
        <v>3047</v>
      </c>
      <c r="Q907" t="s">
        <v>3048</v>
      </c>
      <c r="R907" s="2" t="s">
        <v>3049</v>
      </c>
      <c r="S907" s="2" t="s">
        <v>3038</v>
      </c>
      <c r="T907">
        <v>60885</v>
      </c>
      <c r="U907">
        <v>1</v>
      </c>
      <c r="V907">
        <v>0</v>
      </c>
      <c r="W907" t="s">
        <v>3606</v>
      </c>
      <c r="X907" t="s">
        <v>3608</v>
      </c>
      <c r="Y907" s="3">
        <v>45937.510026469899</v>
      </c>
      <c r="Z907" t="s">
        <v>5619</v>
      </c>
      <c r="AA907" t="s">
        <v>3039</v>
      </c>
      <c r="AB907" s="21">
        <v>9106035172</v>
      </c>
      <c r="AC907" s="19" t="str">
        <f>VLOOKUP($B907,Data!$A:$AK,34,0)</f>
        <v>9106035172-00080436</v>
      </c>
      <c r="AD907" s="19">
        <v>80436</v>
      </c>
      <c r="AE907" s="19" t="str">
        <f t="shared" si="28"/>
        <v>00080436</v>
      </c>
      <c r="AF907" s="19" t="str">
        <f>VLOOKUP(AC907,Data!$B:$AK,4,0)</f>
        <v>07/10/2025</v>
      </c>
      <c r="AG907" s="19" t="str">
        <f>VLOOKUP(AC907,Data!B:N,13,0)</f>
        <v>0104918404-009</v>
      </c>
      <c r="AH907" s="19" t="str">
        <f>IF(AG907="0104918404","WIN"&amp;L907,VLOOKUP(AG907,'mã win'!E:J,6,0))</f>
        <v>WIN-DNG-01-009</v>
      </c>
      <c r="AI907" s="19" t="str">
        <f>VLOOKUP(AG907,'mã win'!E:F,2,0)</f>
        <v>N</v>
      </c>
      <c r="AJ907" s="19" t="str">
        <f>VLOOKUP(Q907,'mã sp'!A:B,2,0)</f>
        <v>CC300</v>
      </c>
      <c r="AK907" t="str">
        <f>VLOOKUP(AC907,Data!B:G,6,0)</f>
        <v>K25TTM</v>
      </c>
      <c r="AL907" t="str">
        <f t="shared" si="29"/>
        <v>3938 WM+ DNG 200 Núi Thành</v>
      </c>
    </row>
    <row r="908" spans="1:38" x14ac:dyDescent="0.25">
      <c r="A908">
        <v>17140</v>
      </c>
      <c r="B908" s="2">
        <v>9106035172</v>
      </c>
      <c r="C908" s="3">
        <v>45937</v>
      </c>
      <c r="D908" s="3">
        <v>45937</v>
      </c>
      <c r="E908" s="4">
        <v>45937.510026701399</v>
      </c>
      <c r="F908" s="2" t="s">
        <v>5618</v>
      </c>
      <c r="G908" s="3"/>
      <c r="H908" t="s">
        <v>3031</v>
      </c>
      <c r="I908" s="2" t="s">
        <v>3032</v>
      </c>
      <c r="J908" t="s">
        <v>3033</v>
      </c>
      <c r="K908" t="s">
        <v>3034</v>
      </c>
      <c r="L908" s="2" t="s">
        <v>3605</v>
      </c>
      <c r="M908" t="s">
        <v>3606</v>
      </c>
      <c r="N908" t="s">
        <v>3607</v>
      </c>
      <c r="O908">
        <v>20</v>
      </c>
      <c r="P908" s="2" t="s">
        <v>3072</v>
      </c>
      <c r="Q908" t="s">
        <v>3073</v>
      </c>
      <c r="R908" s="2" t="s">
        <v>3074</v>
      </c>
      <c r="S908" s="2" t="s">
        <v>3038</v>
      </c>
      <c r="T908">
        <v>49500</v>
      </c>
      <c r="U908">
        <v>1</v>
      </c>
      <c r="V908">
        <v>0</v>
      </c>
      <c r="W908" t="s">
        <v>3606</v>
      </c>
      <c r="X908" t="s">
        <v>3608</v>
      </c>
      <c r="Y908" s="3">
        <v>45937.510026469899</v>
      </c>
      <c r="Z908" t="s">
        <v>5619</v>
      </c>
      <c r="AA908" t="s">
        <v>3039</v>
      </c>
      <c r="AB908" s="21">
        <v>9106035172</v>
      </c>
      <c r="AC908" s="19" t="str">
        <f>VLOOKUP($B908,Data!$A:$AK,34,0)</f>
        <v>9106035172-00080436</v>
      </c>
      <c r="AD908" s="19">
        <v>80436</v>
      </c>
      <c r="AE908" s="19" t="str">
        <f t="shared" si="28"/>
        <v>00080436</v>
      </c>
      <c r="AF908" s="19" t="str">
        <f>VLOOKUP(AC908,Data!$B:$AK,4,0)</f>
        <v>07/10/2025</v>
      </c>
      <c r="AG908" s="19" t="str">
        <f>VLOOKUP(AC908,Data!B:N,13,0)</f>
        <v>0104918404-009</v>
      </c>
      <c r="AH908" s="19" t="str">
        <f>IF(AG908="0104918404","WIN"&amp;L908,VLOOKUP(AG908,'mã win'!E:J,6,0))</f>
        <v>WIN-DNG-01-009</v>
      </c>
      <c r="AI908" s="19" t="str">
        <f>VLOOKUP(AG908,'mã win'!E:F,2,0)</f>
        <v>N</v>
      </c>
      <c r="AJ908" s="19" t="str">
        <f>VLOOKUP(Q908,'mã sp'!A:B,2,0)</f>
        <v>GL250</v>
      </c>
      <c r="AK908" t="str">
        <f>VLOOKUP(AC908,Data!B:G,6,0)</f>
        <v>K25TTM</v>
      </c>
      <c r="AL908" t="str">
        <f t="shared" si="29"/>
        <v>3938 WM+ DNG 200 Núi Thành</v>
      </c>
    </row>
    <row r="909" spans="1:38" x14ac:dyDescent="0.25">
      <c r="A909">
        <v>17141</v>
      </c>
      <c r="B909" s="2">
        <v>9106035175</v>
      </c>
      <c r="C909" s="3">
        <v>45937</v>
      </c>
      <c r="D909" s="3">
        <v>45944</v>
      </c>
      <c r="E909" s="4">
        <v>45937.5107951389</v>
      </c>
      <c r="F909" s="2" t="s">
        <v>5620</v>
      </c>
      <c r="G909" s="3"/>
      <c r="H909" t="s">
        <v>3031</v>
      </c>
      <c r="I909" s="2" t="s">
        <v>3032</v>
      </c>
      <c r="J909" t="s">
        <v>3033</v>
      </c>
      <c r="K909" t="s">
        <v>3034</v>
      </c>
      <c r="L909" s="2" t="s">
        <v>3605</v>
      </c>
      <c r="M909" t="s">
        <v>3606</v>
      </c>
      <c r="N909" t="s">
        <v>3607</v>
      </c>
      <c r="O909">
        <v>10</v>
      </c>
      <c r="P909" s="2" t="s">
        <v>3035</v>
      </c>
      <c r="Q909" t="s">
        <v>4834</v>
      </c>
      <c r="R909" s="2" t="s">
        <v>3037</v>
      </c>
      <c r="S909" s="2" t="s">
        <v>3038</v>
      </c>
      <c r="T909">
        <v>111058</v>
      </c>
      <c r="U909">
        <v>1</v>
      </c>
      <c r="V909">
        <v>0</v>
      </c>
      <c r="W909" t="s">
        <v>3606</v>
      </c>
      <c r="X909" t="s">
        <v>3608</v>
      </c>
      <c r="Y909" s="3">
        <v>45937.510794594898</v>
      </c>
      <c r="Z909" t="s">
        <v>5621</v>
      </c>
      <c r="AA909" t="s">
        <v>3039</v>
      </c>
      <c r="AB909" s="21">
        <v>9106035175</v>
      </c>
      <c r="AC909" s="19" t="str">
        <f>VLOOKUP($B909,Data!$A:$AK,34,0)</f>
        <v>9106035175-00080437</v>
      </c>
      <c r="AD909" s="19">
        <v>80437</v>
      </c>
      <c r="AE909" s="19" t="str">
        <f t="shared" si="28"/>
        <v>00080437</v>
      </c>
      <c r="AF909" s="19" t="str">
        <f>VLOOKUP(AC909,Data!$B:$AK,4,0)</f>
        <v>07/10/2025</v>
      </c>
      <c r="AG909" s="19" t="str">
        <f>VLOOKUP(AC909,Data!B:N,13,0)</f>
        <v>0104918404-009</v>
      </c>
      <c r="AH909" s="19" t="str">
        <f>IF(AG909="0104918404","WIN"&amp;L909,VLOOKUP(AG909,'mã win'!E:J,6,0))</f>
        <v>WIN-DNG-01-009</v>
      </c>
      <c r="AI909" s="19" t="str">
        <f>VLOOKUP(AG909,'mã win'!E:F,2,0)</f>
        <v>N</v>
      </c>
      <c r="AJ909" s="19" t="str">
        <f>VLOOKUP(Q909,'mã sp'!A:B,2,0)</f>
        <v>GM500</v>
      </c>
      <c r="AK909" t="str">
        <f>VLOOKUP(AC909,Data!B:G,6,0)</f>
        <v>K25TTM</v>
      </c>
      <c r="AL909" t="str">
        <f t="shared" si="29"/>
        <v>3938 WM+ DNG 200 Núi Thành</v>
      </c>
    </row>
    <row r="910" spans="1:38" x14ac:dyDescent="0.25">
      <c r="A910">
        <v>17142</v>
      </c>
      <c r="B910" s="2">
        <v>9106035175</v>
      </c>
      <c r="C910" s="3">
        <v>45937</v>
      </c>
      <c r="D910" s="3">
        <v>45944</v>
      </c>
      <c r="E910" s="4">
        <v>45937.5107951389</v>
      </c>
      <c r="F910" s="2" t="s">
        <v>5620</v>
      </c>
      <c r="G910" s="3"/>
      <c r="H910" t="s">
        <v>3031</v>
      </c>
      <c r="I910" s="2" t="s">
        <v>3032</v>
      </c>
      <c r="J910" t="s">
        <v>3033</v>
      </c>
      <c r="K910" t="s">
        <v>3034</v>
      </c>
      <c r="L910" s="2" t="s">
        <v>3605</v>
      </c>
      <c r="M910" t="s">
        <v>3606</v>
      </c>
      <c r="N910" t="s">
        <v>3607</v>
      </c>
      <c r="O910">
        <v>20</v>
      </c>
      <c r="P910" s="2" t="s">
        <v>3083</v>
      </c>
      <c r="Q910" t="s">
        <v>3084</v>
      </c>
      <c r="R910" s="2" t="s">
        <v>3085</v>
      </c>
      <c r="S910" s="2" t="s">
        <v>3038</v>
      </c>
      <c r="T910">
        <v>111606</v>
      </c>
      <c r="U910">
        <v>1</v>
      </c>
      <c r="V910">
        <v>0</v>
      </c>
      <c r="W910" t="s">
        <v>3606</v>
      </c>
      <c r="X910" t="s">
        <v>3608</v>
      </c>
      <c r="Y910" s="3">
        <v>45937.510794594898</v>
      </c>
      <c r="Z910" t="s">
        <v>5621</v>
      </c>
      <c r="AA910" t="s">
        <v>3039</v>
      </c>
      <c r="AB910" s="21">
        <v>9106035175</v>
      </c>
      <c r="AC910" s="19" t="str">
        <f>VLOOKUP($B910,Data!$A:$AK,34,0)</f>
        <v>9106035175-00080437</v>
      </c>
      <c r="AD910" s="19">
        <v>80437</v>
      </c>
      <c r="AE910" s="19" t="str">
        <f t="shared" si="28"/>
        <v>00080437</v>
      </c>
      <c r="AF910" s="19" t="str">
        <f>VLOOKUP(AC910,Data!$B:$AK,4,0)</f>
        <v>07/10/2025</v>
      </c>
      <c r="AG910" s="19" t="str">
        <f>VLOOKUP(AC910,Data!B:N,13,0)</f>
        <v>0104918404-009</v>
      </c>
      <c r="AH910" s="19" t="str">
        <f>IF(AG910="0104918404","WIN"&amp;L910,VLOOKUP(AG910,'mã win'!E:J,6,0))</f>
        <v>WIN-DNG-01-009</v>
      </c>
      <c r="AI910" s="19" t="str">
        <f>VLOOKUP(AG910,'mã win'!E:F,2,0)</f>
        <v>N</v>
      </c>
      <c r="AJ910" s="19" t="str">
        <f>VLOOKUP(Q910,'mã sp'!A:B,2,0)</f>
        <v>GXD500</v>
      </c>
      <c r="AK910" t="str">
        <f>VLOOKUP(AC910,Data!B:G,6,0)</f>
        <v>K25TTM</v>
      </c>
      <c r="AL910" t="str">
        <f t="shared" si="29"/>
        <v>3938 WM+ DNG 200 Núi Thành</v>
      </c>
    </row>
    <row r="911" spans="1:38" x14ac:dyDescent="0.25">
      <c r="A911">
        <v>17143</v>
      </c>
      <c r="B911" s="2">
        <v>9106035176</v>
      </c>
      <c r="C911" s="3">
        <v>45937</v>
      </c>
      <c r="D911" s="3">
        <v>45937</v>
      </c>
      <c r="E911" s="4">
        <v>45937.510797835603</v>
      </c>
      <c r="F911" s="2" t="s">
        <v>5620</v>
      </c>
      <c r="G911" s="3"/>
      <c r="H911" t="s">
        <v>3031</v>
      </c>
      <c r="I911" s="2" t="s">
        <v>3032</v>
      </c>
      <c r="J911" t="s">
        <v>3033</v>
      </c>
      <c r="K911" t="s">
        <v>3034</v>
      </c>
      <c r="L911" s="2" t="s">
        <v>3692</v>
      </c>
      <c r="M911" t="s">
        <v>3693</v>
      </c>
      <c r="N911" t="s">
        <v>3694</v>
      </c>
      <c r="O911">
        <v>10</v>
      </c>
      <c r="P911" s="2" t="s">
        <v>3072</v>
      </c>
      <c r="Q911" t="s">
        <v>3073</v>
      </c>
      <c r="R911" s="2" t="s">
        <v>3074</v>
      </c>
      <c r="S911" s="2" t="s">
        <v>3038</v>
      </c>
      <c r="T911">
        <v>49500</v>
      </c>
      <c r="U911">
        <v>2</v>
      </c>
      <c r="V911">
        <v>0</v>
      </c>
      <c r="W911" t="s">
        <v>3693</v>
      </c>
      <c r="Y911" s="3">
        <v>45937.510797187497</v>
      </c>
      <c r="AA911" t="s">
        <v>3039</v>
      </c>
      <c r="AB911" s="21">
        <v>9106035176</v>
      </c>
      <c r="AC911" s="19" t="str">
        <f>VLOOKUP($B911,Data!$A:$AK,34,0)</f>
        <v>9106035176-00037232</v>
      </c>
      <c r="AD911" s="19">
        <v>37232</v>
      </c>
      <c r="AE911" s="19" t="str">
        <f t="shared" si="28"/>
        <v>00037232</v>
      </c>
      <c r="AF911" s="19" t="str">
        <f>VLOOKUP(AC911,Data!$B:$AK,4,0)</f>
        <v>07/10/2025</v>
      </c>
      <c r="AG911" s="19" t="str">
        <f>VLOOKUP(AC911,Data!B:N,13,0)</f>
        <v>0104918404-058</v>
      </c>
      <c r="AH911" s="19" t="str">
        <f>IF(AG911="0104918404","WIN"&amp;L911,VLOOKUP(AG911,'mã win'!E:J,6,0))</f>
        <v>WIN-058</v>
      </c>
      <c r="AI911" s="19" t="str">
        <f>VLOOKUP(AG911,'mã win'!E:F,2,0)</f>
        <v>B</v>
      </c>
      <c r="AJ911" s="19" t="str">
        <f>VLOOKUP(Q911,'mã sp'!A:B,2,0)</f>
        <v>GL250</v>
      </c>
      <c r="AK911" t="str">
        <f>VLOOKUP(AC911,Data!B:G,6,0)</f>
        <v>K25TTM</v>
      </c>
      <c r="AL911" t="str">
        <f t="shared" si="29"/>
        <v>2B20 WM+ NAN 184-186 Hồ Văn Sinh</v>
      </c>
    </row>
    <row r="912" spans="1:38" x14ac:dyDescent="0.25">
      <c r="A912">
        <v>17144</v>
      </c>
      <c r="B912" s="2">
        <v>9106035217</v>
      </c>
      <c r="C912" s="3">
        <v>45937</v>
      </c>
      <c r="D912" s="3">
        <v>45937</v>
      </c>
      <c r="E912" s="4">
        <v>45937.513869016198</v>
      </c>
      <c r="F912" s="2" t="s">
        <v>5622</v>
      </c>
      <c r="G912" s="3"/>
      <c r="H912" t="s">
        <v>3031</v>
      </c>
      <c r="I912" s="2" t="s">
        <v>3032</v>
      </c>
      <c r="J912" t="s">
        <v>3033</v>
      </c>
      <c r="K912" t="s">
        <v>3034</v>
      </c>
      <c r="L912" s="2" t="s">
        <v>3692</v>
      </c>
      <c r="M912" t="s">
        <v>3693</v>
      </c>
      <c r="N912" t="s">
        <v>3694</v>
      </c>
      <c r="O912">
        <v>10</v>
      </c>
      <c r="P912" s="2" t="s">
        <v>3054</v>
      </c>
      <c r="Q912" t="s">
        <v>3055</v>
      </c>
      <c r="R912" s="2" t="s">
        <v>3056</v>
      </c>
      <c r="S912" s="2" t="s">
        <v>3038</v>
      </c>
      <c r="T912">
        <v>46000</v>
      </c>
      <c r="U912">
        <v>1</v>
      </c>
      <c r="V912">
        <v>0</v>
      </c>
      <c r="W912" t="s">
        <v>3693</v>
      </c>
      <c r="Y912" s="3">
        <v>45937.513868287002</v>
      </c>
      <c r="AA912" t="s">
        <v>3039</v>
      </c>
      <c r="AB912" s="21">
        <v>9106035217</v>
      </c>
      <c r="AC912" s="19" t="str">
        <f>VLOOKUP($B912,Data!$A:$AK,34,0)</f>
        <v>9106035217-00037233</v>
      </c>
      <c r="AD912" s="19">
        <v>37233</v>
      </c>
      <c r="AE912" s="19" t="str">
        <f t="shared" si="28"/>
        <v>00037233</v>
      </c>
      <c r="AF912" s="19" t="str">
        <f>VLOOKUP(AC912,Data!$B:$AK,4,0)</f>
        <v>07/10/2025</v>
      </c>
      <c r="AG912" s="19" t="str">
        <f>VLOOKUP(AC912,Data!B:N,13,0)</f>
        <v>0104918404-058</v>
      </c>
      <c r="AH912" s="19" t="str">
        <f>IF(AG912="0104918404","WIN"&amp;L912,VLOOKUP(AG912,'mã win'!E:J,6,0))</f>
        <v>WIN-058</v>
      </c>
      <c r="AI912" s="19" t="str">
        <f>VLOOKUP(AG912,'mã win'!E:F,2,0)</f>
        <v>B</v>
      </c>
      <c r="AJ912" s="19" t="str">
        <f>VLOOKUP(Q912,'mã sp'!A:B,2,0)</f>
        <v>MNH250</v>
      </c>
      <c r="AK912" t="str">
        <f>VLOOKUP(AC912,Data!B:G,6,0)</f>
        <v>K25TTM</v>
      </c>
      <c r="AL912" t="str">
        <f t="shared" si="29"/>
        <v>2B20 WM+ NAN 184-186 Hồ Văn Sinh</v>
      </c>
    </row>
    <row r="913" spans="1:38" x14ac:dyDescent="0.25">
      <c r="A913">
        <v>17145</v>
      </c>
      <c r="B913" s="2">
        <v>9106035220</v>
      </c>
      <c r="C913" s="3">
        <v>45937</v>
      </c>
      <c r="D913" s="3">
        <v>45942</v>
      </c>
      <c r="E913" s="4">
        <v>45937.516367673597</v>
      </c>
      <c r="F913" s="2" t="s">
        <v>5623</v>
      </c>
      <c r="G913" s="3"/>
      <c r="H913" t="s">
        <v>3031</v>
      </c>
      <c r="I913" s="2" t="s">
        <v>3032</v>
      </c>
      <c r="J913" t="s">
        <v>3033</v>
      </c>
      <c r="K913" t="s">
        <v>3034</v>
      </c>
      <c r="L913" s="2" t="s">
        <v>3692</v>
      </c>
      <c r="M913" t="s">
        <v>3693</v>
      </c>
      <c r="N913" t="s">
        <v>3694</v>
      </c>
      <c r="O913">
        <v>10</v>
      </c>
      <c r="P913" s="2" t="s">
        <v>3035</v>
      </c>
      <c r="Q913" t="s">
        <v>4834</v>
      </c>
      <c r="R913" s="2" t="s">
        <v>3037</v>
      </c>
      <c r="S913" s="2" t="s">
        <v>3038</v>
      </c>
      <c r="T913">
        <v>111058</v>
      </c>
      <c r="U913">
        <v>2</v>
      </c>
      <c r="V913">
        <v>0</v>
      </c>
      <c r="W913" t="s">
        <v>3693</v>
      </c>
      <c r="Y913" s="3">
        <v>45937.516366898097</v>
      </c>
      <c r="AA913" t="s">
        <v>3039</v>
      </c>
      <c r="AB913" s="21">
        <v>9106035220</v>
      </c>
      <c r="AC913" s="19" t="str">
        <f>VLOOKUP($B913,Data!$A:$AK,34,0)</f>
        <v>9106035220-00037234</v>
      </c>
      <c r="AD913" s="19">
        <v>37234</v>
      </c>
      <c r="AE913" s="19" t="str">
        <f t="shared" si="28"/>
        <v>00037234</v>
      </c>
      <c r="AF913" s="19" t="str">
        <f>VLOOKUP(AC913,Data!$B:$AK,4,0)</f>
        <v>07/10/2025</v>
      </c>
      <c r="AG913" s="19" t="str">
        <f>VLOOKUP(AC913,Data!B:N,13,0)</f>
        <v>0104918404-058</v>
      </c>
      <c r="AH913" s="19" t="str">
        <f>IF(AG913="0104918404","WIN"&amp;L913,VLOOKUP(AG913,'mã win'!E:J,6,0))</f>
        <v>WIN-058</v>
      </c>
      <c r="AI913" s="19" t="str">
        <f>VLOOKUP(AG913,'mã win'!E:F,2,0)</f>
        <v>B</v>
      </c>
      <c r="AJ913" s="19" t="str">
        <f>VLOOKUP(Q913,'mã sp'!A:B,2,0)</f>
        <v>GM500</v>
      </c>
      <c r="AK913" t="str">
        <f>VLOOKUP(AC913,Data!B:G,6,0)</f>
        <v>K25TTM</v>
      </c>
      <c r="AL913" t="str">
        <f t="shared" si="29"/>
        <v>2B20 WM+ NAN 184-186 Hồ Văn Sinh</v>
      </c>
    </row>
    <row r="914" spans="1:38" x14ac:dyDescent="0.25">
      <c r="A914">
        <v>17146</v>
      </c>
      <c r="B914" s="2">
        <v>9106035223</v>
      </c>
      <c r="C914" s="3">
        <v>45937</v>
      </c>
      <c r="D914" s="3">
        <v>45942</v>
      </c>
      <c r="E914" s="4">
        <v>45937.520259953701</v>
      </c>
      <c r="F914" s="2" t="s">
        <v>5624</v>
      </c>
      <c r="G914" s="3"/>
      <c r="H914" t="s">
        <v>3031</v>
      </c>
      <c r="I914" s="2" t="s">
        <v>3032</v>
      </c>
      <c r="J914" t="s">
        <v>3033</v>
      </c>
      <c r="K914" t="s">
        <v>3034</v>
      </c>
      <c r="L914" s="2" t="s">
        <v>4655</v>
      </c>
      <c r="M914" t="s">
        <v>4656</v>
      </c>
      <c r="N914" t="s">
        <v>4657</v>
      </c>
      <c r="O914">
        <v>10</v>
      </c>
      <c r="P914" s="2" t="s">
        <v>3035</v>
      </c>
      <c r="Q914" t="s">
        <v>4834</v>
      </c>
      <c r="R914" s="2" t="s">
        <v>3037</v>
      </c>
      <c r="S914" s="2" t="s">
        <v>3038</v>
      </c>
      <c r="T914">
        <v>111058</v>
      </c>
      <c r="U914">
        <v>8</v>
      </c>
      <c r="V914">
        <v>0</v>
      </c>
      <c r="W914" t="s">
        <v>4656</v>
      </c>
      <c r="X914" t="s">
        <v>4658</v>
      </c>
      <c r="Y914" s="3">
        <v>45937.520259143501</v>
      </c>
      <c r="AA914" t="s">
        <v>3039</v>
      </c>
      <c r="AB914" s="21">
        <v>9106035223</v>
      </c>
      <c r="AC914" s="19" t="str">
        <f>VLOOKUP($B914,Data!$A:$AK,34,0)</f>
        <v>9106035223-00047251</v>
      </c>
      <c r="AD914" s="19">
        <v>47251</v>
      </c>
      <c r="AE914" s="19" t="str">
        <f t="shared" si="28"/>
        <v>00047251</v>
      </c>
      <c r="AF914" s="19" t="str">
        <f>VLOOKUP(AC914,Data!$B:$AK,4,0)</f>
        <v>07/10/2025</v>
      </c>
      <c r="AG914" s="19" t="str">
        <f>VLOOKUP(AC914,Data!B:N,13,0)</f>
        <v>0104918404-007</v>
      </c>
      <c r="AH914" s="19" t="str">
        <f>IF(AG914="0104918404","WIN"&amp;L914,VLOOKUP(AG914,'mã win'!E:J,6,0))</f>
        <v>WIN-QNH-00-007</v>
      </c>
      <c r="AI914" s="19" t="str">
        <f>VLOOKUP(AG914,'mã win'!E:F,2,0)</f>
        <v>B</v>
      </c>
      <c r="AJ914" s="19" t="str">
        <f>VLOOKUP(Q914,'mã sp'!A:B,2,0)</f>
        <v>GM500</v>
      </c>
      <c r="AK914" t="str">
        <f>VLOOKUP(AC914,Data!B:G,6,0)</f>
        <v>K25TTM</v>
      </c>
      <c r="AL914" t="str">
        <f t="shared" si="29"/>
        <v>3367 WM+ QNH 577 Cái Dăm</v>
      </c>
    </row>
    <row r="915" spans="1:38" x14ac:dyDescent="0.25">
      <c r="A915">
        <v>17147</v>
      </c>
      <c r="B915" s="2">
        <v>9106035226</v>
      </c>
      <c r="C915" s="3">
        <v>45937</v>
      </c>
      <c r="D915" s="3">
        <v>45942</v>
      </c>
      <c r="E915" s="4">
        <v>45937.5212483449</v>
      </c>
      <c r="F915" s="2" t="s">
        <v>5625</v>
      </c>
      <c r="G915" s="3"/>
      <c r="H915" t="s">
        <v>3031</v>
      </c>
      <c r="I915" s="2" t="s">
        <v>3032</v>
      </c>
      <c r="J915" t="s">
        <v>3033</v>
      </c>
      <c r="K915" t="s">
        <v>3034</v>
      </c>
      <c r="L915" s="2" t="s">
        <v>3851</v>
      </c>
      <c r="M915" t="s">
        <v>3852</v>
      </c>
      <c r="N915" t="s">
        <v>3853</v>
      </c>
      <c r="O915">
        <v>10</v>
      </c>
      <c r="P915" s="2" t="s">
        <v>3035</v>
      </c>
      <c r="Q915" t="s">
        <v>4834</v>
      </c>
      <c r="R915" s="2" t="s">
        <v>3037</v>
      </c>
      <c r="S915" s="2" t="s">
        <v>3038</v>
      </c>
      <c r="T915">
        <v>111058</v>
      </c>
      <c r="U915">
        <v>1</v>
      </c>
      <c r="V915">
        <v>0</v>
      </c>
      <c r="W915" t="s">
        <v>3854</v>
      </c>
      <c r="X915" t="s">
        <v>3855</v>
      </c>
      <c r="Y915" s="3">
        <v>45937.521247766199</v>
      </c>
      <c r="AA915" t="s">
        <v>3039</v>
      </c>
      <c r="AB915" s="21">
        <v>9106035226</v>
      </c>
      <c r="AC915" s="19" t="str">
        <f>VLOOKUP($B915,Data!$A:$AK,34,0)</f>
        <v>9106035226-00014836</v>
      </c>
      <c r="AD915" s="19">
        <v>14836</v>
      </c>
      <c r="AE915" s="19" t="str">
        <f t="shared" si="28"/>
        <v>00014836</v>
      </c>
      <c r="AF915" s="19" t="str">
        <f>VLOOKUP(AC915,Data!$B:$AK,4,0)</f>
        <v>07/10/2025</v>
      </c>
      <c r="AG915" s="19" t="str">
        <f>VLOOKUP(AC915,Data!B:N,13,0)</f>
        <v>0104918404-047</v>
      </c>
      <c r="AH915" s="19" t="str">
        <f>IF(AG915="0104918404","WIN"&amp;L915,VLOOKUP(AG915,'mã win'!E:J,6,0))</f>
        <v>WIN-047</v>
      </c>
      <c r="AI915" s="19" t="str">
        <f>VLOOKUP(AG915,'mã win'!E:F,2,0)</f>
        <v>N</v>
      </c>
      <c r="AJ915" s="19" t="str">
        <f>VLOOKUP(Q915,'mã sp'!A:B,2,0)</f>
        <v>GM500</v>
      </c>
      <c r="AK915" t="str">
        <f>VLOOKUP(AC915,Data!B:G,6,0)</f>
        <v>K25TTM</v>
      </c>
      <c r="AL915" t="str">
        <f t="shared" si="29"/>
        <v>3697 WM+ VTU A7-10/7 Trung Tâm Chí Linh</v>
      </c>
    </row>
    <row r="916" spans="1:38" x14ac:dyDescent="0.25">
      <c r="A916">
        <v>17148</v>
      </c>
      <c r="B916" s="2">
        <v>9106035226</v>
      </c>
      <c r="C916" s="3">
        <v>45937</v>
      </c>
      <c r="D916" s="3">
        <v>45942</v>
      </c>
      <c r="E916" s="4">
        <v>45937.5212483449</v>
      </c>
      <c r="F916" s="2" t="s">
        <v>5625</v>
      </c>
      <c r="G916" s="3"/>
      <c r="H916" t="s">
        <v>3031</v>
      </c>
      <c r="I916" s="2" t="s">
        <v>3032</v>
      </c>
      <c r="J916" t="s">
        <v>3033</v>
      </c>
      <c r="K916" t="s">
        <v>3034</v>
      </c>
      <c r="L916" s="2" t="s">
        <v>3851</v>
      </c>
      <c r="M916" t="s">
        <v>3852</v>
      </c>
      <c r="N916" t="s">
        <v>3853</v>
      </c>
      <c r="O916">
        <v>20</v>
      </c>
      <c r="P916" s="2" t="s">
        <v>3050</v>
      </c>
      <c r="Q916" t="s">
        <v>3051</v>
      </c>
      <c r="R916" s="2" t="s">
        <v>3052</v>
      </c>
      <c r="S916" s="2" t="s">
        <v>3038</v>
      </c>
      <c r="T916">
        <v>45588</v>
      </c>
      <c r="U916">
        <v>1</v>
      </c>
      <c r="V916">
        <v>0</v>
      </c>
      <c r="W916" t="s">
        <v>3854</v>
      </c>
      <c r="X916" t="s">
        <v>3855</v>
      </c>
      <c r="Y916" s="3">
        <v>45937.521247766199</v>
      </c>
      <c r="AA916" t="s">
        <v>3039</v>
      </c>
      <c r="AB916" s="21">
        <v>9106035226</v>
      </c>
      <c r="AC916" s="19" t="str">
        <f>VLOOKUP($B916,Data!$A:$AK,34,0)</f>
        <v>9106035226-00014836</v>
      </c>
      <c r="AD916" s="19">
        <v>14836</v>
      </c>
      <c r="AE916" s="19" t="str">
        <f t="shared" si="28"/>
        <v>00014836</v>
      </c>
      <c r="AF916" s="19" t="str">
        <f>VLOOKUP(AC916,Data!$B:$AK,4,0)</f>
        <v>07/10/2025</v>
      </c>
      <c r="AG916" s="19" t="str">
        <f>VLOOKUP(AC916,Data!B:N,13,0)</f>
        <v>0104918404-047</v>
      </c>
      <c r="AH916" s="19" t="str">
        <f>IF(AG916="0104918404","WIN"&amp;L916,VLOOKUP(AG916,'mã win'!E:J,6,0))</f>
        <v>WIN-047</v>
      </c>
      <c r="AI916" s="19" t="str">
        <f>VLOOKUP(AG916,'mã win'!E:F,2,0)</f>
        <v>N</v>
      </c>
      <c r="AJ916" s="19" t="str">
        <f>VLOOKUP(Q916,'mã sp'!A:B,2,0)</f>
        <v>TH200</v>
      </c>
      <c r="AK916" t="str">
        <f>VLOOKUP(AC916,Data!B:G,6,0)</f>
        <v>K25TTM</v>
      </c>
      <c r="AL916" t="str">
        <f t="shared" si="29"/>
        <v>3697 WM+ VTU A7-10/7 Trung Tâm Chí Linh</v>
      </c>
    </row>
    <row r="917" spans="1:38" x14ac:dyDescent="0.25">
      <c r="A917">
        <v>17149</v>
      </c>
      <c r="B917" s="2">
        <v>9106035299</v>
      </c>
      <c r="C917" s="3">
        <v>45937</v>
      </c>
      <c r="D917" s="3">
        <v>45942</v>
      </c>
      <c r="E917" s="4">
        <v>45937.5252644676</v>
      </c>
      <c r="F917" s="2" t="s">
        <v>5626</v>
      </c>
      <c r="G917" s="3"/>
      <c r="H917" t="s">
        <v>3031</v>
      </c>
      <c r="I917" s="2" t="s">
        <v>3032</v>
      </c>
      <c r="J917" t="s">
        <v>3033</v>
      </c>
      <c r="K917" t="s">
        <v>3034</v>
      </c>
      <c r="L917" s="2" t="s">
        <v>4422</v>
      </c>
      <c r="M917" t="s">
        <v>4423</v>
      </c>
      <c r="N917" t="s">
        <v>4424</v>
      </c>
      <c r="O917">
        <v>10</v>
      </c>
      <c r="P917" s="2" t="s">
        <v>3035</v>
      </c>
      <c r="Q917" t="s">
        <v>4834</v>
      </c>
      <c r="R917" s="2" t="s">
        <v>3037</v>
      </c>
      <c r="S917" s="2" t="s">
        <v>3038</v>
      </c>
      <c r="T917">
        <v>111058</v>
      </c>
      <c r="U917">
        <v>2</v>
      </c>
      <c r="V917">
        <v>0</v>
      </c>
      <c r="W917" t="s">
        <v>4425</v>
      </c>
      <c r="Y917" s="3">
        <v>45937.525263738396</v>
      </c>
      <c r="Z917" t="s">
        <v>5627</v>
      </c>
      <c r="AA917" t="s">
        <v>3039</v>
      </c>
      <c r="AB917" s="21">
        <v>9106035299</v>
      </c>
      <c r="AC917" s="19" t="str">
        <f>VLOOKUP($B917,Data!$A:$AK,34,0)</f>
        <v>9106035299-00010002</v>
      </c>
      <c r="AD917" s="19">
        <v>10002</v>
      </c>
      <c r="AE917" s="19" t="str">
        <f t="shared" si="28"/>
        <v>00010002</v>
      </c>
      <c r="AF917" s="19" t="str">
        <f>VLOOKUP(AC917,Data!$B:$AK,4,0)</f>
        <v>07/10/2025</v>
      </c>
      <c r="AG917" s="19" t="str">
        <f>VLOOKUP(AC917,Data!B:N,13,0)</f>
        <v>0104918404-042</v>
      </c>
      <c r="AH917" s="19" t="str">
        <f>IF(AG917="0104918404","WIN"&amp;L917,VLOOKUP(AG917,'mã win'!E:J,6,0))</f>
        <v>WIN-042</v>
      </c>
      <c r="AI917" s="19" t="str">
        <f>VLOOKUP(AG917,'mã win'!E:F,2,0)</f>
        <v>N</v>
      </c>
      <c r="AJ917" s="19" t="str">
        <f>VLOOKUP(Q917,'mã sp'!A:B,2,0)</f>
        <v>GM500</v>
      </c>
      <c r="AK917" t="str">
        <f>VLOOKUP(AC917,Data!B:G,6,0)</f>
        <v>K25TTM</v>
      </c>
      <c r="AL917" t="str">
        <f t="shared" si="29"/>
        <v>2AXI WM+ QNI An Hòa Bắc, Nghĩa Thắng</v>
      </c>
    </row>
    <row r="918" spans="1:38" x14ac:dyDescent="0.25">
      <c r="A918">
        <v>17150</v>
      </c>
      <c r="B918" s="2">
        <v>9106035327</v>
      </c>
      <c r="C918" s="3">
        <v>45937</v>
      </c>
      <c r="D918" s="3">
        <v>45942</v>
      </c>
      <c r="E918" s="4">
        <v>45937.526229317104</v>
      </c>
      <c r="F918" s="2" t="s">
        <v>5628</v>
      </c>
      <c r="G918" s="3"/>
      <c r="H918" t="s">
        <v>3031</v>
      </c>
      <c r="I918" s="2" t="s">
        <v>3032</v>
      </c>
      <c r="J918" t="s">
        <v>3033</v>
      </c>
      <c r="K918" t="s">
        <v>3034</v>
      </c>
      <c r="L918" s="2" t="s">
        <v>3893</v>
      </c>
      <c r="M918" t="s">
        <v>3894</v>
      </c>
      <c r="N918" t="s">
        <v>3895</v>
      </c>
      <c r="O918">
        <v>10</v>
      </c>
      <c r="P918" s="2" t="s">
        <v>3050</v>
      </c>
      <c r="Q918" t="s">
        <v>3051</v>
      </c>
      <c r="R918" s="2" t="s">
        <v>3052</v>
      </c>
      <c r="S918" s="2" t="s">
        <v>3038</v>
      </c>
      <c r="T918">
        <v>45588</v>
      </c>
      <c r="U918">
        <v>5</v>
      </c>
      <c r="V918">
        <v>0</v>
      </c>
      <c r="W918" t="s">
        <v>3894</v>
      </c>
      <c r="Y918" s="3">
        <v>45937.526228819399</v>
      </c>
      <c r="AA918" t="s">
        <v>3039</v>
      </c>
      <c r="AB918" s="21">
        <v>9106035327</v>
      </c>
      <c r="AC918" s="19" t="str">
        <f>VLOOKUP($B918,Data!$A:$AK,34,0)</f>
        <v>9106035327-00033382</v>
      </c>
      <c r="AD918" s="19">
        <v>33382</v>
      </c>
      <c r="AE918" s="19" t="str">
        <f t="shared" si="28"/>
        <v>00033382</v>
      </c>
      <c r="AF918" s="19" t="str">
        <f>VLOOKUP(AC918,Data!$B:$AK,4,0)</f>
        <v>07/10/2025</v>
      </c>
      <c r="AG918" s="19" t="str">
        <f>VLOOKUP(AC918,Data!B:N,13,0)</f>
        <v>0104918404-020</v>
      </c>
      <c r="AH918" s="19" t="str">
        <f>IF(AG918="0104918404","WIN"&amp;L918,VLOOKUP(AG918,'mã win'!E:J,6,0))</f>
        <v>WIN-020</v>
      </c>
      <c r="AI918" s="19" t="str">
        <f>VLOOKUP(AG918,'mã win'!E:F,2,0)</f>
        <v>B</v>
      </c>
      <c r="AJ918" s="19" t="str">
        <f>VLOOKUP(Q918,'mã sp'!A:B,2,0)</f>
        <v>TH200</v>
      </c>
      <c r="AK918" t="str">
        <f>VLOOKUP(AC918,Data!B:G,6,0)</f>
        <v>K25TTM</v>
      </c>
      <c r="AL918" t="str">
        <f t="shared" si="29"/>
        <v>2ANQ WM+ THA 178 Bà Triệu</v>
      </c>
    </row>
    <row r="919" spans="1:38" x14ac:dyDescent="0.25">
      <c r="A919">
        <v>17151</v>
      </c>
      <c r="B919" s="2">
        <v>9106035303</v>
      </c>
      <c r="C919" s="3">
        <v>45937</v>
      </c>
      <c r="D919" s="3">
        <v>45942</v>
      </c>
      <c r="E919" s="4">
        <v>45937.527089814801</v>
      </c>
      <c r="F919" s="2" t="s">
        <v>5629</v>
      </c>
      <c r="G919" s="3"/>
      <c r="H919" t="s">
        <v>3031</v>
      </c>
      <c r="I919" s="2" t="s">
        <v>3032</v>
      </c>
      <c r="J919" t="s">
        <v>3033</v>
      </c>
      <c r="K919" t="s">
        <v>3034</v>
      </c>
      <c r="L919" s="2" t="s">
        <v>3372</v>
      </c>
      <c r="M919" t="s">
        <v>3373</v>
      </c>
      <c r="N919" t="s">
        <v>3374</v>
      </c>
      <c r="O919">
        <v>10</v>
      </c>
      <c r="P919" s="2" t="s">
        <v>3035</v>
      </c>
      <c r="Q919" t="s">
        <v>4834</v>
      </c>
      <c r="R919" s="2" t="s">
        <v>3037</v>
      </c>
      <c r="S919" s="2" t="s">
        <v>3038</v>
      </c>
      <c r="T919">
        <v>111058</v>
      </c>
      <c r="U919">
        <v>1</v>
      </c>
      <c r="V919">
        <v>0</v>
      </c>
      <c r="W919" t="s">
        <v>3373</v>
      </c>
      <c r="Y919" s="3">
        <v>45937.527089155097</v>
      </c>
      <c r="AA919" t="s">
        <v>3039</v>
      </c>
      <c r="AB919" s="21">
        <v>9106035303</v>
      </c>
      <c r="AC919" s="19" t="str">
        <f>VLOOKUP($B919,Data!$A:$AK,34,0)</f>
        <v>9106035303-00005696</v>
      </c>
      <c r="AD919" s="19">
        <v>5696</v>
      </c>
      <c r="AE919" s="19" t="str">
        <f t="shared" si="28"/>
        <v>00005696</v>
      </c>
      <c r="AF919" s="19" t="str">
        <f>VLOOKUP(AC919,Data!$B:$AK,4,0)</f>
        <v>07/10/2025</v>
      </c>
      <c r="AG919" s="19" t="str">
        <f>VLOOKUP(AC919,Data!B:N,13,0)</f>
        <v>0104918404-063</v>
      </c>
      <c r="AH919" s="19" t="str">
        <f>IF(AG919="0104918404","WIN"&amp;L919,VLOOKUP(AG919,'mã win'!E:J,6,0))</f>
        <v>WIN-063</v>
      </c>
      <c r="AI919" s="19" t="str">
        <f>VLOOKUP(AG919,'mã win'!E:F,2,0)</f>
        <v>N</v>
      </c>
      <c r="AJ919" s="19" t="str">
        <f>VLOOKUP(Q919,'mã sp'!A:B,2,0)</f>
        <v>GM500</v>
      </c>
      <c r="AK919" t="str">
        <f>VLOOKUP(AC919,Data!B:G,6,0)</f>
        <v>K25TTM</v>
      </c>
      <c r="AL919" t="str">
        <f t="shared" si="29"/>
        <v>6827 WM+ TGG 147A Trần Công Tường</v>
      </c>
    </row>
    <row r="920" spans="1:38" x14ac:dyDescent="0.25">
      <c r="A920">
        <v>17152</v>
      </c>
      <c r="B920" s="2">
        <v>9106035336</v>
      </c>
      <c r="C920" s="3">
        <v>45937</v>
      </c>
      <c r="D920" s="3">
        <v>45942</v>
      </c>
      <c r="E920" s="4">
        <v>45937.530923726903</v>
      </c>
      <c r="F920" s="2" t="s">
        <v>5630</v>
      </c>
      <c r="G920" s="3"/>
      <c r="H920" t="s">
        <v>3031</v>
      </c>
      <c r="I920" s="2" t="s">
        <v>3032</v>
      </c>
      <c r="J920" t="s">
        <v>3033</v>
      </c>
      <c r="K920" t="s">
        <v>3034</v>
      </c>
      <c r="L920" s="2" t="s">
        <v>3546</v>
      </c>
      <c r="M920" t="s">
        <v>3547</v>
      </c>
      <c r="N920" t="s">
        <v>3548</v>
      </c>
      <c r="O920">
        <v>10</v>
      </c>
      <c r="P920" s="2" t="s">
        <v>3035</v>
      </c>
      <c r="Q920" t="s">
        <v>4834</v>
      </c>
      <c r="R920" s="2" t="s">
        <v>3037</v>
      </c>
      <c r="S920" s="2" t="s">
        <v>3038</v>
      </c>
      <c r="T920">
        <v>111058</v>
      </c>
      <c r="U920">
        <v>1</v>
      </c>
      <c r="V920">
        <v>0</v>
      </c>
      <c r="W920" t="s">
        <v>3547</v>
      </c>
      <c r="Y920" s="3">
        <v>45937.530923298596</v>
      </c>
      <c r="AA920" t="s">
        <v>3039</v>
      </c>
      <c r="AB920" s="21">
        <v>9106035336</v>
      </c>
      <c r="AC920" s="19" t="str">
        <f>VLOOKUP($B920,Data!$A:$AK,34,0)</f>
        <v>9106035336-00018079</v>
      </c>
      <c r="AD920" s="19">
        <v>18079</v>
      </c>
      <c r="AE920" s="19" t="str">
        <f t="shared" si="28"/>
        <v>00018079</v>
      </c>
      <c r="AF920" s="19" t="str">
        <f>VLOOKUP(AC920,Data!$B:$AK,4,0)</f>
        <v>07/10/2025</v>
      </c>
      <c r="AG920" s="19" t="str">
        <f>VLOOKUP(AC920,Data!B:N,13,0)</f>
        <v>0104918404-003</v>
      </c>
      <c r="AH920" s="19" t="str">
        <f>IF(AG920="0104918404","WIN"&amp;L920,VLOOKUP(AG920,'mã win'!E:J,6,0))</f>
        <v>WIN-PTO-00-003</v>
      </c>
      <c r="AI920" s="19" t="str">
        <f>VLOOKUP(AG920,'mã win'!E:F,2,0)</f>
        <v>B</v>
      </c>
      <c r="AJ920" s="19" t="str">
        <f>VLOOKUP(Q920,'mã sp'!A:B,2,0)</f>
        <v>GM500</v>
      </c>
      <c r="AK920" t="str">
        <f>VLOOKUP(AC920,Data!B:G,6,0)</f>
        <v>K25TTM</v>
      </c>
      <c r="AL920" t="str">
        <f t="shared" si="29"/>
        <v>2ALO WM+ PTO Khu 2, Chân Mộng</v>
      </c>
    </row>
    <row r="921" spans="1:38" x14ac:dyDescent="0.25">
      <c r="A921">
        <v>17153</v>
      </c>
      <c r="B921" s="2">
        <v>9106035347</v>
      </c>
      <c r="C921" s="3">
        <v>45937</v>
      </c>
      <c r="D921" s="3">
        <v>45937</v>
      </c>
      <c r="E921" s="4">
        <v>45937.531233101901</v>
      </c>
      <c r="F921" s="2" t="s">
        <v>5631</v>
      </c>
      <c r="G921" s="3"/>
      <c r="H921" t="s">
        <v>3031</v>
      </c>
      <c r="I921" s="2" t="s">
        <v>3032</v>
      </c>
      <c r="J921" t="s">
        <v>3033</v>
      </c>
      <c r="K921" t="s">
        <v>3034</v>
      </c>
      <c r="L921" s="2" t="s">
        <v>3461</v>
      </c>
      <c r="M921" t="s">
        <v>3462</v>
      </c>
      <c r="N921" t="s">
        <v>3463</v>
      </c>
      <c r="O921">
        <v>10</v>
      </c>
      <c r="P921" s="2" t="s">
        <v>3083</v>
      </c>
      <c r="Q921" t="s">
        <v>3084</v>
      </c>
      <c r="R921" s="2" t="s">
        <v>3085</v>
      </c>
      <c r="S921" s="2" t="s">
        <v>3038</v>
      </c>
      <c r="T921">
        <v>111606</v>
      </c>
      <c r="U921">
        <v>2</v>
      </c>
      <c r="V921">
        <v>0</v>
      </c>
      <c r="W921" t="s">
        <v>3462</v>
      </c>
      <c r="Y921" s="3">
        <v>45937.531232326401</v>
      </c>
      <c r="AA921" t="s">
        <v>3039</v>
      </c>
      <c r="AB921" s="21">
        <v>9106035347</v>
      </c>
      <c r="AC921" s="19" t="str">
        <f>VLOOKUP($B921,Data!$A:$AK,34,0)</f>
        <v>9106035347-00005698</v>
      </c>
      <c r="AD921" s="19">
        <v>5698</v>
      </c>
      <c r="AE921" s="19" t="str">
        <f t="shared" si="28"/>
        <v>00005698</v>
      </c>
      <c r="AF921" s="19" t="str">
        <f>VLOOKUP(AC921,Data!$B:$AK,4,0)</f>
        <v>07/10/2025</v>
      </c>
      <c r="AG921" s="19" t="str">
        <f>VLOOKUP(AC921,Data!B:N,13,0)</f>
        <v>0104918404-063</v>
      </c>
      <c r="AH921" s="19" t="str">
        <f>IF(AG921="0104918404","WIN"&amp;L921,VLOOKUP(AG921,'mã win'!E:J,6,0))</f>
        <v>WIN-063</v>
      </c>
      <c r="AI921" s="19" t="str">
        <f>VLOOKUP(AG921,'mã win'!E:F,2,0)</f>
        <v>N</v>
      </c>
      <c r="AJ921" s="19" t="str">
        <f>VLOOKUP(Q921,'mã sp'!A:B,2,0)</f>
        <v>GXD500</v>
      </c>
      <c r="AK921" t="str">
        <f>VLOOKUP(AC921,Data!B:G,6,0)</f>
        <v>K25TTM</v>
      </c>
      <c r="AL921" t="str">
        <f t="shared" si="29"/>
        <v>6651 WM+ TGG 378 Lê Thị Hồng Gấm</v>
      </c>
    </row>
    <row r="922" spans="1:38" x14ac:dyDescent="0.25">
      <c r="A922">
        <v>17154</v>
      </c>
      <c r="B922" s="2">
        <v>9106035347</v>
      </c>
      <c r="C922" s="3">
        <v>45937</v>
      </c>
      <c r="D922" s="3">
        <v>45937</v>
      </c>
      <c r="E922" s="4">
        <v>45937.531233101901</v>
      </c>
      <c r="F922" s="2" t="s">
        <v>5631</v>
      </c>
      <c r="G922" s="3"/>
      <c r="H922" t="s">
        <v>3031</v>
      </c>
      <c r="I922" s="2" t="s">
        <v>3032</v>
      </c>
      <c r="J922" t="s">
        <v>3033</v>
      </c>
      <c r="K922" t="s">
        <v>3034</v>
      </c>
      <c r="L922" s="2" t="s">
        <v>3461</v>
      </c>
      <c r="M922" t="s">
        <v>3462</v>
      </c>
      <c r="N922" t="s">
        <v>3463</v>
      </c>
      <c r="O922">
        <v>20</v>
      </c>
      <c r="P922" s="2" t="s">
        <v>3054</v>
      </c>
      <c r="Q922" t="s">
        <v>3055</v>
      </c>
      <c r="R922" s="2" t="s">
        <v>3056</v>
      </c>
      <c r="S922" s="2" t="s">
        <v>3038</v>
      </c>
      <c r="T922">
        <v>46000</v>
      </c>
      <c r="U922">
        <v>1</v>
      </c>
      <c r="V922">
        <v>0</v>
      </c>
      <c r="W922" t="s">
        <v>3462</v>
      </c>
      <c r="Y922" s="3">
        <v>45937.531232326401</v>
      </c>
      <c r="AA922" t="s">
        <v>3039</v>
      </c>
      <c r="AB922" s="21">
        <v>9106035347</v>
      </c>
      <c r="AC922" s="19" t="str">
        <f>VLOOKUP($B922,Data!$A:$AK,34,0)</f>
        <v>9106035347-00005698</v>
      </c>
      <c r="AD922" s="19">
        <v>5698</v>
      </c>
      <c r="AE922" s="19" t="str">
        <f t="shared" si="28"/>
        <v>00005698</v>
      </c>
      <c r="AF922" s="19" t="str">
        <f>VLOOKUP(AC922,Data!$B:$AK,4,0)</f>
        <v>07/10/2025</v>
      </c>
      <c r="AG922" s="19" t="str">
        <f>VLOOKUP(AC922,Data!B:N,13,0)</f>
        <v>0104918404-063</v>
      </c>
      <c r="AH922" s="19" t="str">
        <f>IF(AG922="0104918404","WIN"&amp;L922,VLOOKUP(AG922,'mã win'!E:J,6,0))</f>
        <v>WIN-063</v>
      </c>
      <c r="AI922" s="19" t="str">
        <f>VLOOKUP(AG922,'mã win'!E:F,2,0)</f>
        <v>N</v>
      </c>
      <c r="AJ922" s="19" t="str">
        <f>VLOOKUP(Q922,'mã sp'!A:B,2,0)</f>
        <v>MNH250</v>
      </c>
      <c r="AK922" t="str">
        <f>VLOOKUP(AC922,Data!B:G,6,0)</f>
        <v>K25TTM</v>
      </c>
      <c r="AL922" t="str">
        <f t="shared" si="29"/>
        <v>6651 WM+ TGG 378 Lê Thị Hồng Gấm</v>
      </c>
    </row>
    <row r="923" spans="1:38" x14ac:dyDescent="0.25">
      <c r="A923">
        <v>17155</v>
      </c>
      <c r="B923" s="2">
        <v>9106035378</v>
      </c>
      <c r="C923" s="3">
        <v>45937</v>
      </c>
      <c r="D923" s="3">
        <v>45942</v>
      </c>
      <c r="E923" s="4">
        <v>45937.537131712998</v>
      </c>
      <c r="F923" s="2" t="s">
        <v>5632</v>
      </c>
      <c r="G923" s="3"/>
      <c r="H923" t="s">
        <v>3031</v>
      </c>
      <c r="I923" s="2" t="s">
        <v>3032</v>
      </c>
      <c r="J923" t="s">
        <v>3033</v>
      </c>
      <c r="K923" t="s">
        <v>3034</v>
      </c>
      <c r="L923" s="2" t="s">
        <v>3653</v>
      </c>
      <c r="M923" t="s">
        <v>3654</v>
      </c>
      <c r="N923" t="s">
        <v>3655</v>
      </c>
      <c r="O923">
        <v>10</v>
      </c>
      <c r="P923" s="2" t="s">
        <v>3063</v>
      </c>
      <c r="Q923" t="s">
        <v>4891</v>
      </c>
      <c r="R923" s="2" t="s">
        <v>3065</v>
      </c>
      <c r="S923" s="2" t="s">
        <v>3038</v>
      </c>
      <c r="T923">
        <v>73431</v>
      </c>
      <c r="U923">
        <v>3</v>
      </c>
      <c r="V923">
        <v>0</v>
      </c>
      <c r="W923" t="s">
        <v>3654</v>
      </c>
      <c r="X923" t="s">
        <v>3656</v>
      </c>
      <c r="Y923" s="3">
        <v>45937.537130821802</v>
      </c>
      <c r="AA923" t="s">
        <v>3039</v>
      </c>
      <c r="AB923" s="21">
        <v>9106035378</v>
      </c>
      <c r="AC923" s="19" t="str">
        <f>VLOOKUP($B923,Data!$A:$AK,34,0)</f>
        <v>9106035378-00035238</v>
      </c>
      <c r="AD923" s="19">
        <v>35238</v>
      </c>
      <c r="AE923" s="19" t="str">
        <f t="shared" si="28"/>
        <v>00035238</v>
      </c>
      <c r="AF923" s="19" t="str">
        <f>VLOOKUP(AC923,Data!$B:$AK,4,0)</f>
        <v>07/10/2025</v>
      </c>
      <c r="AG923" s="19" t="str">
        <f>VLOOKUP(AC923,Data!B:N,13,0)</f>
        <v>0104918404-025</v>
      </c>
      <c r="AH923" s="19" t="str">
        <f>IF(AG923="0104918404","WIN"&amp;L923,VLOOKUP(AG923,'mã win'!E:J,6,0))</f>
        <v>WIN-025</v>
      </c>
      <c r="AI923" s="19" t="str">
        <f>VLOOKUP(AG923,'mã win'!E:F,2,0)</f>
        <v>B</v>
      </c>
      <c r="AJ923" s="19" t="str">
        <f>VLOOKUP(Q923,'mã sp'!A:B,2,0)</f>
        <v>CGM300</v>
      </c>
      <c r="AK923" t="str">
        <f>VLOOKUP(AC923,Data!B:G,6,0)</f>
        <v>K25TTM</v>
      </c>
      <c r="AL923" t="str">
        <f t="shared" si="29"/>
        <v>2861 WM+ HPG 12 Lê Duẩn</v>
      </c>
    </row>
    <row r="924" spans="1:38" x14ac:dyDescent="0.25">
      <c r="A924">
        <v>17156</v>
      </c>
      <c r="B924" s="2">
        <v>9106035378</v>
      </c>
      <c r="C924" s="3">
        <v>45937</v>
      </c>
      <c r="D924" s="3">
        <v>45942</v>
      </c>
      <c r="E924" s="4">
        <v>45937.537131712998</v>
      </c>
      <c r="F924" s="2" t="s">
        <v>5632</v>
      </c>
      <c r="G924" s="3"/>
      <c r="H924" t="s">
        <v>3031</v>
      </c>
      <c r="I924" s="2" t="s">
        <v>3032</v>
      </c>
      <c r="J924" t="s">
        <v>3033</v>
      </c>
      <c r="K924" t="s">
        <v>3034</v>
      </c>
      <c r="L924" s="2" t="s">
        <v>3653</v>
      </c>
      <c r="M924" t="s">
        <v>3654</v>
      </c>
      <c r="N924" t="s">
        <v>3655</v>
      </c>
      <c r="O924">
        <v>20</v>
      </c>
      <c r="P924" s="2" t="s">
        <v>3035</v>
      </c>
      <c r="Q924" t="s">
        <v>4834</v>
      </c>
      <c r="R924" s="2" t="s">
        <v>3037</v>
      </c>
      <c r="S924" s="2" t="s">
        <v>3038</v>
      </c>
      <c r="T924">
        <v>111058</v>
      </c>
      <c r="U924">
        <v>2</v>
      </c>
      <c r="V924">
        <v>0</v>
      </c>
      <c r="W924" t="s">
        <v>3654</v>
      </c>
      <c r="X924" t="s">
        <v>3656</v>
      </c>
      <c r="Y924" s="3">
        <v>45937.537130821802</v>
      </c>
      <c r="AA924" t="s">
        <v>3039</v>
      </c>
      <c r="AB924" s="21">
        <v>9106035378</v>
      </c>
      <c r="AC924" s="19" t="str">
        <f>VLOOKUP($B924,Data!$A:$AK,34,0)</f>
        <v>9106035378-00035238</v>
      </c>
      <c r="AD924" s="19">
        <v>35238</v>
      </c>
      <c r="AE924" s="19" t="str">
        <f t="shared" si="28"/>
        <v>00035238</v>
      </c>
      <c r="AF924" s="19" t="str">
        <f>VLOOKUP(AC924,Data!$B:$AK,4,0)</f>
        <v>07/10/2025</v>
      </c>
      <c r="AG924" s="19" t="str">
        <f>VLOOKUP(AC924,Data!B:N,13,0)</f>
        <v>0104918404-025</v>
      </c>
      <c r="AH924" s="19" t="str">
        <f>IF(AG924="0104918404","WIN"&amp;L924,VLOOKUP(AG924,'mã win'!E:J,6,0))</f>
        <v>WIN-025</v>
      </c>
      <c r="AI924" s="19" t="str">
        <f>VLOOKUP(AG924,'mã win'!E:F,2,0)</f>
        <v>B</v>
      </c>
      <c r="AJ924" s="19" t="str">
        <f>VLOOKUP(Q924,'mã sp'!A:B,2,0)</f>
        <v>GM500</v>
      </c>
      <c r="AK924" t="str">
        <f>VLOOKUP(AC924,Data!B:G,6,0)</f>
        <v>K25TTM</v>
      </c>
      <c r="AL924" t="str">
        <f t="shared" si="29"/>
        <v>2861 WM+ HPG 12 Lê Duẩn</v>
      </c>
    </row>
    <row r="925" spans="1:38" x14ac:dyDescent="0.25">
      <c r="A925">
        <v>17157</v>
      </c>
      <c r="B925" s="2">
        <v>9106035428</v>
      </c>
      <c r="C925" s="3">
        <v>45937</v>
      </c>
      <c r="D925" s="3">
        <v>45942</v>
      </c>
      <c r="E925" s="4">
        <v>45937.541032141198</v>
      </c>
      <c r="F925" s="2" t="s">
        <v>5633</v>
      </c>
      <c r="G925" s="3"/>
      <c r="H925" t="s">
        <v>3031</v>
      </c>
      <c r="I925" s="2" t="s">
        <v>3032</v>
      </c>
      <c r="J925" t="s">
        <v>3033</v>
      </c>
      <c r="K925" t="s">
        <v>3034</v>
      </c>
      <c r="L925" s="2" t="s">
        <v>3251</v>
      </c>
      <c r="M925" t="s">
        <v>3252</v>
      </c>
      <c r="N925" t="s">
        <v>3253</v>
      </c>
      <c r="O925">
        <v>10</v>
      </c>
      <c r="P925" s="2" t="s">
        <v>3063</v>
      </c>
      <c r="Q925" t="s">
        <v>4891</v>
      </c>
      <c r="R925" s="2" t="s">
        <v>3065</v>
      </c>
      <c r="S925" s="2" t="s">
        <v>3038</v>
      </c>
      <c r="T925">
        <v>73431</v>
      </c>
      <c r="U925">
        <v>1</v>
      </c>
      <c r="V925">
        <v>0</v>
      </c>
      <c r="W925" t="s">
        <v>3252</v>
      </c>
      <c r="X925" t="s">
        <v>3046</v>
      </c>
      <c r="Y925" s="3">
        <v>45937.541031099499</v>
      </c>
      <c r="AA925" t="s">
        <v>3039</v>
      </c>
      <c r="AB925" s="21">
        <v>9106035428</v>
      </c>
      <c r="AC925" s="19" t="str">
        <f>VLOOKUP($B925,Data!$A:$AK,34,0)</f>
        <v>9106035428-00080457</v>
      </c>
      <c r="AD925" s="19">
        <v>80457</v>
      </c>
      <c r="AE925" s="19" t="str">
        <f t="shared" si="28"/>
        <v>00080457</v>
      </c>
      <c r="AF925" s="19" t="str">
        <f>VLOOKUP(AC925,Data!$B:$AK,4,0)</f>
        <v>07/10/2025</v>
      </c>
      <c r="AG925" s="19" t="str">
        <f>VLOOKUP(AC925,Data!B:N,13,0)</f>
        <v>0104918404-009</v>
      </c>
      <c r="AH925" s="19" t="str">
        <f>IF(AG925="0104918404","WIN"&amp;L925,VLOOKUP(AG925,'mã win'!E:J,6,0))</f>
        <v>WIN-DNG-01-009</v>
      </c>
      <c r="AI925" s="19" t="str">
        <f>VLOOKUP(AG925,'mã win'!E:F,2,0)</f>
        <v>N</v>
      </c>
      <c r="AJ925" s="19" t="str">
        <f>VLOOKUP(Q925,'mã sp'!A:B,2,0)</f>
        <v>CGM300</v>
      </c>
      <c r="AK925" t="str">
        <f>VLOOKUP(AC925,Data!B:G,6,0)</f>
        <v>K25TTM</v>
      </c>
      <c r="AL925" t="str">
        <f t="shared" si="29"/>
        <v>4473 WM+ DNG 51 Nguyễn Nhàn</v>
      </c>
    </row>
    <row r="926" spans="1:38" x14ac:dyDescent="0.25">
      <c r="A926">
        <v>17158</v>
      </c>
      <c r="B926" s="2">
        <v>9106035428</v>
      </c>
      <c r="C926" s="3">
        <v>45937</v>
      </c>
      <c r="D926" s="3">
        <v>45942</v>
      </c>
      <c r="E926" s="4">
        <v>45937.541032141198</v>
      </c>
      <c r="F926" s="2" t="s">
        <v>5633</v>
      </c>
      <c r="G926" s="3"/>
      <c r="H926" t="s">
        <v>3031</v>
      </c>
      <c r="I926" s="2" t="s">
        <v>3032</v>
      </c>
      <c r="J926" t="s">
        <v>3033</v>
      </c>
      <c r="K926" t="s">
        <v>3034</v>
      </c>
      <c r="L926" s="2" t="s">
        <v>3251</v>
      </c>
      <c r="M926" t="s">
        <v>3252</v>
      </c>
      <c r="N926" t="s">
        <v>3253</v>
      </c>
      <c r="O926">
        <v>20</v>
      </c>
      <c r="P926" s="2" t="s">
        <v>3080</v>
      </c>
      <c r="Q926" t="s">
        <v>3081</v>
      </c>
      <c r="R926" s="2" t="s">
        <v>3082</v>
      </c>
      <c r="S926" s="2" t="s">
        <v>3038</v>
      </c>
      <c r="T926">
        <v>70950</v>
      </c>
      <c r="U926">
        <v>1</v>
      </c>
      <c r="V926">
        <v>0</v>
      </c>
      <c r="W926" t="s">
        <v>3252</v>
      </c>
      <c r="X926" t="s">
        <v>3046</v>
      </c>
      <c r="Y926" s="3">
        <v>45937.541031099499</v>
      </c>
      <c r="AA926" t="s">
        <v>3039</v>
      </c>
      <c r="AB926" s="21">
        <v>9106035428</v>
      </c>
      <c r="AC926" s="19" t="str">
        <f>VLOOKUP($B926,Data!$A:$AK,34,0)</f>
        <v>9106035428-00080457</v>
      </c>
      <c r="AD926" s="19">
        <v>80457</v>
      </c>
      <c r="AE926" s="19" t="str">
        <f t="shared" si="28"/>
        <v>00080457</v>
      </c>
      <c r="AF926" s="19" t="str">
        <f>VLOOKUP(AC926,Data!$B:$AK,4,0)</f>
        <v>07/10/2025</v>
      </c>
      <c r="AG926" s="19" t="str">
        <f>VLOOKUP(AC926,Data!B:N,13,0)</f>
        <v>0104918404-009</v>
      </c>
      <c r="AH926" s="19" t="str">
        <f>IF(AG926="0104918404","WIN"&amp;L926,VLOOKUP(AG926,'mã win'!E:J,6,0))</f>
        <v>WIN-DNG-01-009</v>
      </c>
      <c r="AI926" s="19" t="str">
        <f>VLOOKUP(AG926,'mã win'!E:F,2,0)</f>
        <v>N</v>
      </c>
      <c r="AJ926" s="19" t="str">
        <f>VLOOKUP(Q926,'mã sp'!A:B,2,0)</f>
        <v>CN300</v>
      </c>
      <c r="AK926" t="str">
        <f>VLOOKUP(AC926,Data!B:G,6,0)</f>
        <v>K25TTM</v>
      </c>
      <c r="AL926" t="str">
        <f t="shared" si="29"/>
        <v>4473 WM+ DNG 51 Nguyễn Nhàn</v>
      </c>
    </row>
    <row r="927" spans="1:38" x14ac:dyDescent="0.25">
      <c r="A927">
        <v>17159</v>
      </c>
      <c r="B927" s="2">
        <v>9106035406</v>
      </c>
      <c r="C927" s="3">
        <v>45937</v>
      </c>
      <c r="D927" s="3">
        <v>45937</v>
      </c>
      <c r="E927" s="4">
        <v>45937.543573645802</v>
      </c>
      <c r="F927" s="2" t="s">
        <v>5634</v>
      </c>
      <c r="G927" s="3"/>
      <c r="H927" t="s">
        <v>3031</v>
      </c>
      <c r="I927" s="2" t="s">
        <v>3032</v>
      </c>
      <c r="J927" t="s">
        <v>3033</v>
      </c>
      <c r="K927" t="s">
        <v>3034</v>
      </c>
      <c r="L927" s="2" t="s">
        <v>4054</v>
      </c>
      <c r="M927" t="s">
        <v>4055</v>
      </c>
      <c r="N927" t="s">
        <v>4056</v>
      </c>
      <c r="O927">
        <v>10</v>
      </c>
      <c r="P927" s="2" t="s">
        <v>3043</v>
      </c>
      <c r="Q927" t="s">
        <v>3044</v>
      </c>
      <c r="R927" s="2" t="s">
        <v>3045</v>
      </c>
      <c r="S927" s="2" t="s">
        <v>3038</v>
      </c>
      <c r="T927">
        <v>41150</v>
      </c>
      <c r="U927">
        <v>1</v>
      </c>
      <c r="V927">
        <v>0</v>
      </c>
      <c r="W927" t="s">
        <v>4055</v>
      </c>
      <c r="X927" t="s">
        <v>4057</v>
      </c>
      <c r="Y927" s="3">
        <v>45937.543574502299</v>
      </c>
      <c r="AA927" t="s">
        <v>3039</v>
      </c>
      <c r="AB927" s="21">
        <v>9106035406</v>
      </c>
      <c r="AC927" s="19" t="str">
        <f>VLOOKUP($B927,Data!$A:$AK,34,0)</f>
        <v>9106035406-00017196</v>
      </c>
      <c r="AD927" s="19">
        <v>17196</v>
      </c>
      <c r="AE927" s="19" t="str">
        <f t="shared" si="28"/>
        <v>00017196</v>
      </c>
      <c r="AF927" s="19" t="str">
        <f>VLOOKUP(AC927,Data!$B:$AK,4,0)</f>
        <v>07/10/2025</v>
      </c>
      <c r="AG927" s="19" t="str">
        <f>VLOOKUP(AC927,Data!B:N,13,0)</f>
        <v>0104918404-023</v>
      </c>
      <c r="AH927" s="19" t="str">
        <f>IF(AG927="0104918404","WIN"&amp;L927,VLOOKUP(AG927,'mã win'!E:J,6,0))</f>
        <v>WIN-023</v>
      </c>
      <c r="AI927" s="19" t="str">
        <f>VLOOKUP(AG927,'mã win'!E:F,2,0)</f>
        <v>N</v>
      </c>
      <c r="AJ927" s="19" t="str">
        <f>VLOOKUP(Q927,'mã sp'!A:B,2,0)</f>
        <v>GTLX250G</v>
      </c>
      <c r="AK927" t="str">
        <f>VLOOKUP(AC927,Data!B:G,6,0)</f>
        <v>K25TTM</v>
      </c>
      <c r="AL927" t="str">
        <f t="shared" si="29"/>
        <v>3592 WM+ DNI 2/11 Khu Phố 4</v>
      </c>
    </row>
    <row r="928" spans="1:38" x14ac:dyDescent="0.25">
      <c r="A928">
        <v>17160</v>
      </c>
      <c r="B928" s="2">
        <v>9106035406</v>
      </c>
      <c r="C928" s="3">
        <v>45937</v>
      </c>
      <c r="D928" s="3">
        <v>45937</v>
      </c>
      <c r="E928" s="4">
        <v>45937.543573645802</v>
      </c>
      <c r="F928" s="2" t="s">
        <v>5634</v>
      </c>
      <c r="G928" s="3"/>
      <c r="H928" t="s">
        <v>3031</v>
      </c>
      <c r="I928" s="2" t="s">
        <v>3032</v>
      </c>
      <c r="J928" t="s">
        <v>3033</v>
      </c>
      <c r="K928" t="s">
        <v>3034</v>
      </c>
      <c r="L928" s="2" t="s">
        <v>4054</v>
      </c>
      <c r="M928" t="s">
        <v>4055</v>
      </c>
      <c r="N928" t="s">
        <v>4056</v>
      </c>
      <c r="O928">
        <v>20</v>
      </c>
      <c r="P928" s="2" t="s">
        <v>3063</v>
      </c>
      <c r="Q928" t="s">
        <v>4891</v>
      </c>
      <c r="R928" s="2" t="s">
        <v>3065</v>
      </c>
      <c r="S928" s="2" t="s">
        <v>3038</v>
      </c>
      <c r="T928">
        <v>73431</v>
      </c>
      <c r="U928">
        <v>3</v>
      </c>
      <c r="V928">
        <v>0</v>
      </c>
      <c r="W928" t="s">
        <v>4055</v>
      </c>
      <c r="X928" t="s">
        <v>4057</v>
      </c>
      <c r="Y928" s="3">
        <v>45937.543574502299</v>
      </c>
      <c r="AA928" t="s">
        <v>3039</v>
      </c>
      <c r="AB928" s="21">
        <v>9106035406</v>
      </c>
      <c r="AC928" s="19" t="str">
        <f>VLOOKUP($B928,Data!$A:$AK,34,0)</f>
        <v>9106035406-00017196</v>
      </c>
      <c r="AD928" s="19">
        <v>17196</v>
      </c>
      <c r="AE928" s="19" t="str">
        <f t="shared" si="28"/>
        <v>00017196</v>
      </c>
      <c r="AF928" s="19" t="str">
        <f>VLOOKUP(AC928,Data!$B:$AK,4,0)</f>
        <v>07/10/2025</v>
      </c>
      <c r="AG928" s="19" t="str">
        <f>VLOOKUP(AC928,Data!B:N,13,0)</f>
        <v>0104918404-023</v>
      </c>
      <c r="AH928" s="19" t="str">
        <f>IF(AG928="0104918404","WIN"&amp;L928,VLOOKUP(AG928,'mã win'!E:J,6,0))</f>
        <v>WIN-023</v>
      </c>
      <c r="AI928" s="19" t="str">
        <f>VLOOKUP(AG928,'mã win'!E:F,2,0)</f>
        <v>N</v>
      </c>
      <c r="AJ928" s="19" t="str">
        <f>VLOOKUP(Q928,'mã sp'!A:B,2,0)</f>
        <v>CGM300</v>
      </c>
      <c r="AK928" t="str">
        <f>VLOOKUP(AC928,Data!B:G,6,0)</f>
        <v>K25TTM</v>
      </c>
      <c r="AL928" t="str">
        <f t="shared" si="29"/>
        <v>3592 WM+ DNI 2/11 Khu Phố 4</v>
      </c>
    </row>
    <row r="929" spans="1:38" x14ac:dyDescent="0.25">
      <c r="A929">
        <v>17161</v>
      </c>
      <c r="B929" s="2">
        <v>9106035457</v>
      </c>
      <c r="C929" s="3">
        <v>45937</v>
      </c>
      <c r="D929" s="3">
        <v>45937</v>
      </c>
      <c r="E929" s="4">
        <v>45937.5440878472</v>
      </c>
      <c r="F929" s="2" t="s">
        <v>5635</v>
      </c>
      <c r="G929" s="3"/>
      <c r="H929" t="s">
        <v>3031</v>
      </c>
      <c r="I929" s="2" t="s">
        <v>3032</v>
      </c>
      <c r="J929" t="s">
        <v>3033</v>
      </c>
      <c r="K929" t="s">
        <v>3034</v>
      </c>
      <c r="L929" s="2" t="s">
        <v>3439</v>
      </c>
      <c r="M929" t="s">
        <v>3440</v>
      </c>
      <c r="N929" t="s">
        <v>3441</v>
      </c>
      <c r="O929">
        <v>10</v>
      </c>
      <c r="P929" s="2" t="s">
        <v>3043</v>
      </c>
      <c r="Q929" t="s">
        <v>3044</v>
      </c>
      <c r="R929" s="2" t="s">
        <v>3045</v>
      </c>
      <c r="S929" s="2" t="s">
        <v>3038</v>
      </c>
      <c r="T929">
        <v>41150</v>
      </c>
      <c r="U929">
        <v>1</v>
      </c>
      <c r="V929">
        <v>0</v>
      </c>
      <c r="W929" t="s">
        <v>3442</v>
      </c>
      <c r="Y929" s="3">
        <v>45937.544086724498</v>
      </c>
      <c r="AA929" t="s">
        <v>3039</v>
      </c>
      <c r="AB929" s="21">
        <v>9106035457</v>
      </c>
      <c r="AC929" s="19" t="str">
        <f>VLOOKUP($B929,Data!$A:$AK,34,0)</f>
        <v>9106035457-00015741</v>
      </c>
      <c r="AD929" s="19">
        <v>15741</v>
      </c>
      <c r="AE929" s="19" t="str">
        <f t="shared" si="28"/>
        <v>00015741</v>
      </c>
      <c r="AF929" s="19" t="str">
        <f>VLOOKUP(AC929,Data!$B:$AK,4,0)</f>
        <v>07/10/2025</v>
      </c>
      <c r="AG929" s="19" t="str">
        <f>VLOOKUP(AC929,Data!B:N,13,0)</f>
        <v>0104918404-061</v>
      </c>
      <c r="AH929" s="19" t="str">
        <f>IF(AG929="0104918404","WIN"&amp;L929,VLOOKUP(AG929,'mã win'!E:J,6,0))</f>
        <v>WIN-061</v>
      </c>
      <c r="AI929" s="19" t="str">
        <f>VLOOKUP(AG929,'mã win'!E:F,2,0)</f>
        <v>N</v>
      </c>
      <c r="AJ929" s="19" t="str">
        <f>VLOOKUP(Q929,'mã sp'!A:B,2,0)</f>
        <v>GTLX250G</v>
      </c>
      <c r="AK929" t="str">
        <f>VLOOKUP(AC929,Data!B:G,6,0)</f>
        <v>K25TTM</v>
      </c>
      <c r="AL929" t="str">
        <f t="shared" si="29"/>
        <v>2AOU WM+ QNM TĐ 1530,TBĐ 16,Thôn Mộc Bài</v>
      </c>
    </row>
    <row r="930" spans="1:38" x14ac:dyDescent="0.25">
      <c r="A930">
        <v>17162</v>
      </c>
      <c r="B930" s="2">
        <v>9106035460</v>
      </c>
      <c r="C930" s="3">
        <v>45937</v>
      </c>
      <c r="D930" s="3">
        <v>45942</v>
      </c>
      <c r="E930" s="4">
        <v>45937.545429432903</v>
      </c>
      <c r="F930" s="2" t="s">
        <v>5636</v>
      </c>
      <c r="G930" s="3"/>
      <c r="H930" t="s">
        <v>3031</v>
      </c>
      <c r="I930" s="2" t="s">
        <v>3032</v>
      </c>
      <c r="J930" t="s">
        <v>3033</v>
      </c>
      <c r="K930" t="s">
        <v>3034</v>
      </c>
      <c r="L930" s="2" t="s">
        <v>4147</v>
      </c>
      <c r="M930" t="s">
        <v>4148</v>
      </c>
      <c r="N930" t="s">
        <v>4149</v>
      </c>
      <c r="O930">
        <v>10</v>
      </c>
      <c r="P930" s="2" t="s">
        <v>3035</v>
      </c>
      <c r="Q930" t="s">
        <v>4834</v>
      </c>
      <c r="R930" s="2" t="s">
        <v>3037</v>
      </c>
      <c r="S930" s="2" t="s">
        <v>3038</v>
      </c>
      <c r="T930">
        <v>111058</v>
      </c>
      <c r="U930">
        <v>8</v>
      </c>
      <c r="V930">
        <v>0</v>
      </c>
      <c r="W930" t="s">
        <v>4148</v>
      </c>
      <c r="X930" t="s">
        <v>4147</v>
      </c>
      <c r="Y930" s="3">
        <v>45937.545428553203</v>
      </c>
      <c r="AA930" t="s">
        <v>3039</v>
      </c>
      <c r="AB930" s="21">
        <v>9106035460</v>
      </c>
      <c r="AC930" s="19" t="str">
        <f>VLOOKUP($B930,Data!$A:$AK,34,0)</f>
        <v>9106035460-00014227</v>
      </c>
      <c r="AD930" s="19">
        <v>14227</v>
      </c>
      <c r="AE930" s="19" t="str">
        <f t="shared" si="28"/>
        <v>00014227</v>
      </c>
      <c r="AF930" s="19" t="str">
        <f>VLOOKUP(AC930,Data!$B:$AK,4,0)</f>
        <v>07/10/2025</v>
      </c>
      <c r="AG930" s="19" t="str">
        <f>VLOOKUP(AC930,Data!B:N,13,0)</f>
        <v>0104918404-044</v>
      </c>
      <c r="AH930" s="19" t="str">
        <f>IF(AG930="0104918404","WIN"&amp;L930,VLOOKUP(AG930,'mã win'!E:J,6,0))</f>
        <v>WIN-044</v>
      </c>
      <c r="AI930" s="19" t="str">
        <f>VLOOKUP(AG930,'mã win'!E:F,2,0)</f>
        <v>B</v>
      </c>
      <c r="AJ930" s="19" t="str">
        <f>VLOOKUP(Q930,'mã sp'!A:B,2,0)</f>
        <v>GM500</v>
      </c>
      <c r="AK930" t="str">
        <f>VLOOKUP(AC930,Data!B:G,6,0)</f>
        <v>K25TTM</v>
      </c>
      <c r="AL930" t="str">
        <f t="shared" si="29"/>
        <v>5222 WM+ TBH 106 Bùi Sỹ Tiêm</v>
      </c>
    </row>
    <row r="931" spans="1:38" x14ac:dyDescent="0.25">
      <c r="A931">
        <v>17165</v>
      </c>
      <c r="B931" s="2">
        <v>9106035464</v>
      </c>
      <c r="C931" s="3">
        <v>45937</v>
      </c>
      <c r="D931" s="3">
        <v>45937</v>
      </c>
      <c r="E931" s="4">
        <v>45937.547751469901</v>
      </c>
      <c r="F931" s="2" t="s">
        <v>5637</v>
      </c>
      <c r="G931" s="3"/>
      <c r="H931" t="s">
        <v>3031</v>
      </c>
      <c r="I931" s="2" t="s">
        <v>3032</v>
      </c>
      <c r="J931" t="s">
        <v>3033</v>
      </c>
      <c r="K931" t="s">
        <v>3034</v>
      </c>
      <c r="L931" s="2" t="s">
        <v>4147</v>
      </c>
      <c r="M931" t="s">
        <v>4148</v>
      </c>
      <c r="N931" t="s">
        <v>4149</v>
      </c>
      <c r="O931">
        <v>10</v>
      </c>
      <c r="P931" s="2" t="s">
        <v>3080</v>
      </c>
      <c r="Q931" t="s">
        <v>3081</v>
      </c>
      <c r="R931" s="2" t="s">
        <v>3082</v>
      </c>
      <c r="S931" s="2" t="s">
        <v>3038</v>
      </c>
      <c r="T931">
        <v>70950</v>
      </c>
      <c r="U931">
        <v>5</v>
      </c>
      <c r="V931">
        <v>0</v>
      </c>
      <c r="W931" t="s">
        <v>4148</v>
      </c>
      <c r="X931" t="s">
        <v>4147</v>
      </c>
      <c r="Y931" s="3">
        <v>45937.547750381898</v>
      </c>
      <c r="AA931" t="s">
        <v>3039</v>
      </c>
      <c r="AB931" s="21">
        <v>9106035464</v>
      </c>
      <c r="AC931" s="19" t="str">
        <f>VLOOKUP($B931,Data!$A:$AK,34,0)</f>
        <v>9106035464-00014228</v>
      </c>
      <c r="AD931" s="19">
        <v>14228</v>
      </c>
      <c r="AE931" s="19" t="str">
        <f t="shared" si="28"/>
        <v>00014228</v>
      </c>
      <c r="AF931" s="19" t="str">
        <f>VLOOKUP(AC931,Data!$B:$AK,4,0)</f>
        <v>07/10/2025</v>
      </c>
      <c r="AG931" s="19" t="str">
        <f>VLOOKUP(AC931,Data!B:N,13,0)</f>
        <v>0104918404-044</v>
      </c>
      <c r="AH931" s="19" t="str">
        <f>IF(AG931="0104918404","WIN"&amp;L931,VLOOKUP(AG931,'mã win'!E:J,6,0))</f>
        <v>WIN-044</v>
      </c>
      <c r="AI931" s="19" t="str">
        <f>VLOOKUP(AG931,'mã win'!E:F,2,0)</f>
        <v>B</v>
      </c>
      <c r="AJ931" s="19" t="str">
        <f>VLOOKUP(Q931,'mã sp'!A:B,2,0)</f>
        <v>CN300</v>
      </c>
      <c r="AK931" t="str">
        <f>VLOOKUP(AC931,Data!B:G,6,0)</f>
        <v>K25TTM</v>
      </c>
      <c r="AL931" t="str">
        <f t="shared" si="29"/>
        <v>5222 WM+ TBH 106 Bùi Sỹ Tiêm</v>
      </c>
    </row>
    <row r="932" spans="1:38" x14ac:dyDescent="0.25">
      <c r="A932">
        <v>17166</v>
      </c>
      <c r="B932" s="2">
        <v>9106035508</v>
      </c>
      <c r="C932" s="3">
        <v>45937</v>
      </c>
      <c r="D932" s="3">
        <v>45937</v>
      </c>
      <c r="E932" s="4">
        <v>45937.553510763901</v>
      </c>
      <c r="F932" s="2" t="s">
        <v>5638</v>
      </c>
      <c r="G932" s="3"/>
      <c r="H932" t="s">
        <v>3031</v>
      </c>
      <c r="I932" s="2" t="s">
        <v>3032</v>
      </c>
      <c r="J932" t="s">
        <v>3033</v>
      </c>
      <c r="K932" t="s">
        <v>3034</v>
      </c>
      <c r="L932" s="2" t="s">
        <v>4147</v>
      </c>
      <c r="M932" t="s">
        <v>4148</v>
      </c>
      <c r="N932" t="s">
        <v>4149</v>
      </c>
      <c r="O932">
        <v>10</v>
      </c>
      <c r="P932" s="2" t="s">
        <v>3054</v>
      </c>
      <c r="Q932" t="s">
        <v>3055</v>
      </c>
      <c r="R932" s="2" t="s">
        <v>3056</v>
      </c>
      <c r="S932" s="2" t="s">
        <v>3038</v>
      </c>
      <c r="T932">
        <v>46000</v>
      </c>
      <c r="U932">
        <v>3</v>
      </c>
      <c r="V932">
        <v>0</v>
      </c>
      <c r="W932" t="s">
        <v>4148</v>
      </c>
      <c r="X932" t="s">
        <v>4147</v>
      </c>
      <c r="Y932" s="3">
        <v>45937.553510104197</v>
      </c>
      <c r="AA932" t="s">
        <v>3039</v>
      </c>
      <c r="AB932" s="21">
        <v>9106035508</v>
      </c>
      <c r="AC932" s="19" t="str">
        <f>VLOOKUP($B932,Data!$A:$AK,34,0)</f>
        <v>9106035508-00014229</v>
      </c>
      <c r="AD932" s="19">
        <v>14229</v>
      </c>
      <c r="AE932" s="19" t="str">
        <f t="shared" si="28"/>
        <v>00014229</v>
      </c>
      <c r="AF932" s="19" t="str">
        <f>VLOOKUP(AC932,Data!$B:$AK,4,0)</f>
        <v>07/10/2025</v>
      </c>
      <c r="AG932" s="19" t="str">
        <f>VLOOKUP(AC932,Data!B:N,13,0)</f>
        <v>0104918404-044</v>
      </c>
      <c r="AH932" s="19" t="str">
        <f>IF(AG932="0104918404","WIN"&amp;L932,VLOOKUP(AG932,'mã win'!E:J,6,0))</f>
        <v>WIN-044</v>
      </c>
      <c r="AI932" s="19" t="str">
        <f>VLOOKUP(AG932,'mã win'!E:F,2,0)</f>
        <v>B</v>
      </c>
      <c r="AJ932" s="19" t="str">
        <f>VLOOKUP(Q932,'mã sp'!A:B,2,0)</f>
        <v>MNH250</v>
      </c>
      <c r="AK932" t="str">
        <f>VLOOKUP(AC932,Data!B:G,6,0)</f>
        <v>K25TTM</v>
      </c>
      <c r="AL932" t="str">
        <f t="shared" si="29"/>
        <v>5222 WM+ TBH 106 Bùi Sỹ Tiêm</v>
      </c>
    </row>
    <row r="933" spans="1:38" x14ac:dyDescent="0.25">
      <c r="A933">
        <v>17167</v>
      </c>
      <c r="B933" s="2">
        <v>9106035508</v>
      </c>
      <c r="C933" s="3">
        <v>45937</v>
      </c>
      <c r="D933" s="3">
        <v>45937</v>
      </c>
      <c r="E933" s="4">
        <v>45937.553510763901</v>
      </c>
      <c r="F933" s="2" t="s">
        <v>5638</v>
      </c>
      <c r="G933" s="3"/>
      <c r="H933" t="s">
        <v>3031</v>
      </c>
      <c r="I933" s="2" t="s">
        <v>3032</v>
      </c>
      <c r="J933" t="s">
        <v>3033</v>
      </c>
      <c r="K933" t="s">
        <v>3034</v>
      </c>
      <c r="L933" s="2" t="s">
        <v>4147</v>
      </c>
      <c r="M933" t="s">
        <v>4148</v>
      </c>
      <c r="N933" t="s">
        <v>4149</v>
      </c>
      <c r="O933">
        <v>20</v>
      </c>
      <c r="P933" s="2" t="s">
        <v>3080</v>
      </c>
      <c r="Q933" t="s">
        <v>3081</v>
      </c>
      <c r="R933" s="2" t="s">
        <v>3082</v>
      </c>
      <c r="S933" s="2" t="s">
        <v>3038</v>
      </c>
      <c r="T933">
        <v>70950</v>
      </c>
      <c r="U933">
        <v>4</v>
      </c>
      <c r="V933">
        <v>0</v>
      </c>
      <c r="W933" t="s">
        <v>4148</v>
      </c>
      <c r="X933" t="s">
        <v>4147</v>
      </c>
      <c r="Y933" s="3">
        <v>45937.553510104197</v>
      </c>
      <c r="AA933" t="s">
        <v>3039</v>
      </c>
      <c r="AB933" s="21">
        <v>9106035508</v>
      </c>
      <c r="AC933" s="19" t="str">
        <f>VLOOKUP($B933,Data!$A:$AK,34,0)</f>
        <v>9106035508-00014229</v>
      </c>
      <c r="AD933" s="19">
        <v>14229</v>
      </c>
      <c r="AE933" s="19" t="str">
        <f t="shared" si="28"/>
        <v>00014229</v>
      </c>
      <c r="AF933" s="19" t="str">
        <f>VLOOKUP(AC933,Data!$B:$AK,4,0)</f>
        <v>07/10/2025</v>
      </c>
      <c r="AG933" s="19" t="str">
        <f>VLOOKUP(AC933,Data!B:N,13,0)</f>
        <v>0104918404-044</v>
      </c>
      <c r="AH933" s="19" t="str">
        <f>IF(AG933="0104918404","WIN"&amp;L933,VLOOKUP(AG933,'mã win'!E:J,6,0))</f>
        <v>WIN-044</v>
      </c>
      <c r="AI933" s="19" t="str">
        <f>VLOOKUP(AG933,'mã win'!E:F,2,0)</f>
        <v>B</v>
      </c>
      <c r="AJ933" s="19" t="str">
        <f>VLOOKUP(Q933,'mã sp'!A:B,2,0)</f>
        <v>CN300</v>
      </c>
      <c r="AK933" t="str">
        <f>VLOOKUP(AC933,Data!B:G,6,0)</f>
        <v>K25TTM</v>
      </c>
      <c r="AL933" t="str">
        <f t="shared" si="29"/>
        <v>5222 WM+ TBH 106 Bùi Sỹ Tiêm</v>
      </c>
    </row>
    <row r="934" spans="1:38" x14ac:dyDescent="0.25">
      <c r="A934">
        <v>17168</v>
      </c>
      <c r="B934" s="2">
        <v>9106035525</v>
      </c>
      <c r="C934" s="3">
        <v>45937</v>
      </c>
      <c r="D934" s="3">
        <v>45937</v>
      </c>
      <c r="E934" s="4">
        <v>45937.5567198727</v>
      </c>
      <c r="F934" s="2" t="s">
        <v>5639</v>
      </c>
      <c r="G934" s="3"/>
      <c r="H934" t="s">
        <v>3031</v>
      </c>
      <c r="I934" s="2" t="s">
        <v>3032</v>
      </c>
      <c r="J934" t="s">
        <v>3033</v>
      </c>
      <c r="K934" t="s">
        <v>3034</v>
      </c>
      <c r="L934" s="2" t="s">
        <v>3283</v>
      </c>
      <c r="M934" t="s">
        <v>3284</v>
      </c>
      <c r="N934" t="s">
        <v>3285</v>
      </c>
      <c r="O934">
        <v>10</v>
      </c>
      <c r="P934" s="2" t="s">
        <v>3035</v>
      </c>
      <c r="Q934" t="s">
        <v>4834</v>
      </c>
      <c r="R934" s="2" t="s">
        <v>3037</v>
      </c>
      <c r="S934" s="2" t="s">
        <v>3038</v>
      </c>
      <c r="T934">
        <v>111058</v>
      </c>
      <c r="U934">
        <v>6</v>
      </c>
      <c r="V934">
        <v>0</v>
      </c>
      <c r="W934" t="s">
        <v>3286</v>
      </c>
      <c r="Y934" s="3">
        <v>45937.556719409702</v>
      </c>
      <c r="Z934" t="s">
        <v>5640</v>
      </c>
      <c r="AA934" t="s">
        <v>3039</v>
      </c>
      <c r="AB934" s="21">
        <v>9106035525</v>
      </c>
      <c r="AC934" s="19" t="str">
        <f>VLOOKUP($B934,Data!$A:$AK,34,0)</f>
        <v>9106035525-00025807</v>
      </c>
      <c r="AD934" s="19">
        <v>25807</v>
      </c>
      <c r="AE934" s="19" t="str">
        <f t="shared" si="28"/>
        <v>00025807</v>
      </c>
      <c r="AF934" s="19" t="str">
        <f>VLOOKUP(AC934,Data!$B:$AK,4,0)</f>
        <v>07/10/2025</v>
      </c>
      <c r="AG934" s="19" t="str">
        <f>VLOOKUP(AC934,Data!B:N,13,0)</f>
        <v>0104918404-016</v>
      </c>
      <c r="AH934" s="19" t="str">
        <f>IF(AG934="0104918404","WIN"&amp;L934,VLOOKUP(AG934,'mã win'!E:J,6,0))</f>
        <v>WIN-CTO-01-016</v>
      </c>
      <c r="AI934" s="19" t="str">
        <f>VLOOKUP(AG934,'mã win'!E:F,2,0)</f>
        <v>N</v>
      </c>
      <c r="AJ934" s="19" t="str">
        <f>VLOOKUP(Q934,'mã sp'!A:B,2,0)</f>
        <v>GM500</v>
      </c>
      <c r="AK934" t="str">
        <f>VLOOKUP(AC934,Data!B:G,6,0)</f>
        <v>K25TTM</v>
      </c>
      <c r="AL934" t="str">
        <f t="shared" si="29"/>
        <v>2BC6 WM+ CTO 114B-114C Cách Mạng Tháng 8</v>
      </c>
    </row>
    <row r="935" spans="1:38" x14ac:dyDescent="0.25">
      <c r="A935">
        <v>17169</v>
      </c>
      <c r="B935" s="2">
        <v>9106035568</v>
      </c>
      <c r="C935" s="3">
        <v>45937</v>
      </c>
      <c r="D935" s="3">
        <v>45937</v>
      </c>
      <c r="E935" s="4">
        <v>45937.558577314798</v>
      </c>
      <c r="F935" s="2" t="s">
        <v>5641</v>
      </c>
      <c r="G935" s="3"/>
      <c r="H935" t="s">
        <v>3031</v>
      </c>
      <c r="I935" s="2" t="s">
        <v>3032</v>
      </c>
      <c r="J935" t="s">
        <v>3033</v>
      </c>
      <c r="K935" t="s">
        <v>3034</v>
      </c>
      <c r="L935" s="2" t="s">
        <v>3454</v>
      </c>
      <c r="M935" t="s">
        <v>3455</v>
      </c>
      <c r="N935" t="s">
        <v>3456</v>
      </c>
      <c r="O935">
        <v>10</v>
      </c>
      <c r="P935" s="2" t="s">
        <v>3043</v>
      </c>
      <c r="Q935" t="s">
        <v>3044</v>
      </c>
      <c r="R935" s="2" t="s">
        <v>3045</v>
      </c>
      <c r="S935" s="2" t="s">
        <v>3038</v>
      </c>
      <c r="T935">
        <v>41150</v>
      </c>
      <c r="U935">
        <v>1</v>
      </c>
      <c r="V935">
        <v>0</v>
      </c>
      <c r="W935" t="s">
        <v>3455</v>
      </c>
      <c r="Y935" s="3">
        <v>45937.558576469899</v>
      </c>
      <c r="AA935" t="s">
        <v>3039</v>
      </c>
      <c r="AB935" s="21">
        <v>9106035568</v>
      </c>
      <c r="AC935" s="19" t="str">
        <f>VLOOKUP($B935,Data!$A:$AK,34,0)</f>
        <v>9106035568-00003401</v>
      </c>
      <c r="AD935" s="19">
        <v>3401</v>
      </c>
      <c r="AE935" s="19" t="str">
        <f t="shared" si="28"/>
        <v>00003401</v>
      </c>
      <c r="AF935" s="19" t="str">
        <f>VLOOKUP(AC935,Data!$B:$AK,4,0)</f>
        <v>07/10/2025</v>
      </c>
      <c r="AG935" s="19" t="str">
        <f>VLOOKUP(AC935,Data!B:N,13,0)</f>
        <v>0104918404-014</v>
      </c>
      <c r="AH935" s="19" t="str">
        <f>IF(AG935="0104918404","WIN"&amp;L935,VLOOKUP(AG935,'mã win'!E:J,6,0))</f>
        <v>WIN-KTM-01-014</v>
      </c>
      <c r="AI935" s="19" t="str">
        <f>VLOOKUP(AG935,'mã win'!E:F,2,0)</f>
        <v>N</v>
      </c>
      <c r="AJ935" s="19" t="str">
        <f>VLOOKUP(Q935,'mã sp'!A:B,2,0)</f>
        <v>GTLX250G</v>
      </c>
      <c r="AK935" t="str">
        <f>VLOOKUP(AC935,Data!B:G,6,0)</f>
        <v>K25TTM</v>
      </c>
      <c r="AL935" t="str">
        <f t="shared" si="29"/>
        <v>6963 WM+ KTM 112 Hoàng Thị Loan</v>
      </c>
    </row>
    <row r="936" spans="1:38" x14ac:dyDescent="0.25">
      <c r="A936">
        <v>17170</v>
      </c>
      <c r="B936" s="2">
        <v>9106035515</v>
      </c>
      <c r="C936" s="3">
        <v>45937</v>
      </c>
      <c r="D936" s="3">
        <v>45942</v>
      </c>
      <c r="E936" s="4">
        <v>45937.559199421303</v>
      </c>
      <c r="F936" s="2" t="s">
        <v>5642</v>
      </c>
      <c r="G936" s="3"/>
      <c r="H936" t="s">
        <v>3031</v>
      </c>
      <c r="I936" s="2" t="s">
        <v>3032</v>
      </c>
      <c r="J936" t="s">
        <v>3033</v>
      </c>
      <c r="K936" t="s">
        <v>3034</v>
      </c>
      <c r="L936" s="2" t="s">
        <v>4062</v>
      </c>
      <c r="M936" t="s">
        <v>4063</v>
      </c>
      <c r="N936" t="s">
        <v>4064</v>
      </c>
      <c r="O936">
        <v>10</v>
      </c>
      <c r="P936" s="2" t="s">
        <v>3035</v>
      </c>
      <c r="Q936" t="s">
        <v>4834</v>
      </c>
      <c r="R936" s="2" t="s">
        <v>3037</v>
      </c>
      <c r="S936" s="2" t="s">
        <v>3038</v>
      </c>
      <c r="T936">
        <v>111058</v>
      </c>
      <c r="U936">
        <v>1</v>
      </c>
      <c r="V936">
        <v>0</v>
      </c>
      <c r="W936" t="s">
        <v>4063</v>
      </c>
      <c r="Y936" s="3">
        <v>45937.559198229203</v>
      </c>
      <c r="AA936" t="s">
        <v>3039</v>
      </c>
      <c r="AB936" s="21">
        <v>9106035515</v>
      </c>
      <c r="AC936" s="19" t="str">
        <f>VLOOKUP($B936,Data!$A:$AK,34,0)</f>
        <v>9106035515-00017197</v>
      </c>
      <c r="AD936" s="19">
        <v>17197</v>
      </c>
      <c r="AE936" s="19" t="str">
        <f t="shared" si="28"/>
        <v>00017197</v>
      </c>
      <c r="AF936" s="19" t="str">
        <f>VLOOKUP(AC936,Data!$B:$AK,4,0)</f>
        <v>07/10/2025</v>
      </c>
      <c r="AG936" s="19" t="str">
        <f>VLOOKUP(AC936,Data!B:N,13,0)</f>
        <v>0104918404-023</v>
      </c>
      <c r="AH936" s="19" t="str">
        <f>IF(AG936="0104918404","WIN"&amp;L936,VLOOKUP(AG936,'mã win'!E:J,6,0))</f>
        <v>WIN-023</v>
      </c>
      <c r="AI936" s="19" t="str">
        <f>VLOOKUP(AG936,'mã win'!E:F,2,0)</f>
        <v>N</v>
      </c>
      <c r="AJ936" s="19" t="str">
        <f>VLOOKUP(Q936,'mã sp'!A:B,2,0)</f>
        <v>GM500</v>
      </c>
      <c r="AK936" t="str">
        <f>VLOOKUP(AC936,Data!B:G,6,0)</f>
        <v>K25TTM</v>
      </c>
      <c r="AL936" t="str">
        <f t="shared" si="29"/>
        <v>6383 WM+ DNI 9/8 Nguyễn Khuyến</v>
      </c>
    </row>
    <row r="937" spans="1:38" x14ac:dyDescent="0.25">
      <c r="A937">
        <v>17171</v>
      </c>
      <c r="B937" s="2">
        <v>9106035515</v>
      </c>
      <c r="C937" s="3">
        <v>45937</v>
      </c>
      <c r="D937" s="3">
        <v>45942</v>
      </c>
      <c r="E937" s="4">
        <v>45937.559199421303</v>
      </c>
      <c r="F937" s="2" t="s">
        <v>5642</v>
      </c>
      <c r="G937" s="3"/>
      <c r="H937" t="s">
        <v>3031</v>
      </c>
      <c r="I937" s="2" t="s">
        <v>3032</v>
      </c>
      <c r="J937" t="s">
        <v>3033</v>
      </c>
      <c r="K937" t="s">
        <v>3034</v>
      </c>
      <c r="L937" s="2" t="s">
        <v>4062</v>
      </c>
      <c r="M937" t="s">
        <v>4063</v>
      </c>
      <c r="N937" t="s">
        <v>4064</v>
      </c>
      <c r="O937">
        <v>20</v>
      </c>
      <c r="P937" s="2" t="s">
        <v>3063</v>
      </c>
      <c r="Q937" t="s">
        <v>4891</v>
      </c>
      <c r="R937" s="2" t="s">
        <v>3065</v>
      </c>
      <c r="S937" s="2" t="s">
        <v>3038</v>
      </c>
      <c r="T937">
        <v>73431</v>
      </c>
      <c r="U937">
        <v>1</v>
      </c>
      <c r="V937">
        <v>0</v>
      </c>
      <c r="W937" t="s">
        <v>4063</v>
      </c>
      <c r="Y937" s="3">
        <v>45937.559198229203</v>
      </c>
      <c r="AA937" t="s">
        <v>3039</v>
      </c>
      <c r="AB937" s="21">
        <v>9106035515</v>
      </c>
      <c r="AC937" s="19" t="str">
        <f>VLOOKUP($B937,Data!$A:$AK,34,0)</f>
        <v>9106035515-00017197</v>
      </c>
      <c r="AD937" s="19">
        <v>17197</v>
      </c>
      <c r="AE937" s="19" t="str">
        <f t="shared" si="28"/>
        <v>00017197</v>
      </c>
      <c r="AF937" s="19" t="str">
        <f>VLOOKUP(AC937,Data!$B:$AK,4,0)</f>
        <v>07/10/2025</v>
      </c>
      <c r="AG937" s="19" t="str">
        <f>VLOOKUP(AC937,Data!B:N,13,0)</f>
        <v>0104918404-023</v>
      </c>
      <c r="AH937" s="19" t="str">
        <f>IF(AG937="0104918404","WIN"&amp;L937,VLOOKUP(AG937,'mã win'!E:J,6,0))</f>
        <v>WIN-023</v>
      </c>
      <c r="AI937" s="19" t="str">
        <f>VLOOKUP(AG937,'mã win'!E:F,2,0)</f>
        <v>N</v>
      </c>
      <c r="AJ937" s="19" t="str">
        <f>VLOOKUP(Q937,'mã sp'!A:B,2,0)</f>
        <v>CGM300</v>
      </c>
      <c r="AK937" t="str">
        <f>VLOOKUP(AC937,Data!B:G,6,0)</f>
        <v>K25TTM</v>
      </c>
      <c r="AL937" t="str">
        <f t="shared" si="29"/>
        <v>6383 WM+ DNI 9/8 Nguyễn Khuyến</v>
      </c>
    </row>
    <row r="938" spans="1:38" x14ac:dyDescent="0.25">
      <c r="A938">
        <v>17172</v>
      </c>
      <c r="B938" s="2">
        <v>9106035515</v>
      </c>
      <c r="C938" s="3">
        <v>45937</v>
      </c>
      <c r="D938" s="3">
        <v>45942</v>
      </c>
      <c r="E938" s="4">
        <v>45937.559199421303</v>
      </c>
      <c r="F938" s="2" t="s">
        <v>5642</v>
      </c>
      <c r="G938" s="3"/>
      <c r="H938" t="s">
        <v>3031</v>
      </c>
      <c r="I938" s="2" t="s">
        <v>3032</v>
      </c>
      <c r="J938" t="s">
        <v>3033</v>
      </c>
      <c r="K938" t="s">
        <v>3034</v>
      </c>
      <c r="L938" s="2" t="s">
        <v>4062</v>
      </c>
      <c r="M938" t="s">
        <v>4063</v>
      </c>
      <c r="N938" t="s">
        <v>4064</v>
      </c>
      <c r="O938">
        <v>30</v>
      </c>
      <c r="P938" s="2" t="s">
        <v>3043</v>
      </c>
      <c r="Q938" t="s">
        <v>3044</v>
      </c>
      <c r="R938" s="2" t="s">
        <v>3045</v>
      </c>
      <c r="S938" s="2" t="s">
        <v>3038</v>
      </c>
      <c r="T938">
        <v>41150</v>
      </c>
      <c r="U938">
        <v>1</v>
      </c>
      <c r="V938">
        <v>0</v>
      </c>
      <c r="W938" t="s">
        <v>4063</v>
      </c>
      <c r="Y938" s="3">
        <v>45937.559198229203</v>
      </c>
      <c r="AA938" t="s">
        <v>3039</v>
      </c>
      <c r="AB938" s="21">
        <v>9106035515</v>
      </c>
      <c r="AC938" s="19" t="str">
        <f>VLOOKUP($B938,Data!$A:$AK,34,0)</f>
        <v>9106035515-00017197</v>
      </c>
      <c r="AD938" s="19">
        <v>17197</v>
      </c>
      <c r="AE938" s="19" t="str">
        <f t="shared" si="28"/>
        <v>00017197</v>
      </c>
      <c r="AF938" s="19" t="str">
        <f>VLOOKUP(AC938,Data!$B:$AK,4,0)</f>
        <v>07/10/2025</v>
      </c>
      <c r="AG938" s="19" t="str">
        <f>VLOOKUP(AC938,Data!B:N,13,0)</f>
        <v>0104918404-023</v>
      </c>
      <c r="AH938" s="19" t="str">
        <f>IF(AG938="0104918404","WIN"&amp;L938,VLOOKUP(AG938,'mã win'!E:J,6,0))</f>
        <v>WIN-023</v>
      </c>
      <c r="AI938" s="19" t="str">
        <f>VLOOKUP(AG938,'mã win'!E:F,2,0)</f>
        <v>N</v>
      </c>
      <c r="AJ938" s="19" t="str">
        <f>VLOOKUP(Q938,'mã sp'!A:B,2,0)</f>
        <v>GTLX250G</v>
      </c>
      <c r="AK938" t="str">
        <f>VLOOKUP(AC938,Data!B:G,6,0)</f>
        <v>K25TTM</v>
      </c>
      <c r="AL938" t="str">
        <f t="shared" si="29"/>
        <v>6383 WM+ DNI 9/8 Nguyễn Khuyến</v>
      </c>
    </row>
    <row r="939" spans="1:38" x14ac:dyDescent="0.25">
      <c r="A939">
        <v>17173</v>
      </c>
      <c r="B939" s="2">
        <v>9106035553</v>
      </c>
      <c r="C939" s="3">
        <v>45937</v>
      </c>
      <c r="D939" s="3">
        <v>45937</v>
      </c>
      <c r="E939" s="4">
        <v>45937.559204432902</v>
      </c>
      <c r="F939" s="2" t="s">
        <v>5643</v>
      </c>
      <c r="G939" s="3"/>
      <c r="H939" t="s">
        <v>3031</v>
      </c>
      <c r="I939" s="2" t="s">
        <v>3032</v>
      </c>
      <c r="J939" t="s">
        <v>3033</v>
      </c>
      <c r="K939" t="s">
        <v>3034</v>
      </c>
      <c r="L939" s="2" t="s">
        <v>4488</v>
      </c>
      <c r="M939" t="s">
        <v>4489</v>
      </c>
      <c r="N939" t="s">
        <v>4490</v>
      </c>
      <c r="O939">
        <v>10</v>
      </c>
      <c r="P939" s="2" t="s">
        <v>3047</v>
      </c>
      <c r="Q939" t="s">
        <v>3048</v>
      </c>
      <c r="R939" s="2" t="s">
        <v>3049</v>
      </c>
      <c r="S939" s="2" t="s">
        <v>3038</v>
      </c>
      <c r="T939">
        <v>60885</v>
      </c>
      <c r="U939">
        <v>1</v>
      </c>
      <c r="V939">
        <v>0</v>
      </c>
      <c r="W939" t="s">
        <v>4489</v>
      </c>
      <c r="X939" t="s">
        <v>3046</v>
      </c>
      <c r="Y939" s="3">
        <v>45937.559204131903</v>
      </c>
      <c r="AA939" t="s">
        <v>3039</v>
      </c>
      <c r="AB939" s="21">
        <v>9106035553</v>
      </c>
      <c r="AC939" s="19" t="str">
        <f>VLOOKUP($B939,Data!$A:$AK,34,0)</f>
        <v>9106035553-00035242</v>
      </c>
      <c r="AD939" s="19">
        <v>35242</v>
      </c>
      <c r="AE939" s="19" t="str">
        <f t="shared" si="28"/>
        <v>00035242</v>
      </c>
      <c r="AF939" s="19" t="str">
        <f>VLOOKUP(AC939,Data!$B:$AK,4,0)</f>
        <v>07/10/2025</v>
      </c>
      <c r="AG939" s="19" t="str">
        <f>VLOOKUP(AC939,Data!B:N,13,0)</f>
        <v>0104918404-025</v>
      </c>
      <c r="AH939" s="19" t="str">
        <f>IF(AG939="0104918404","WIN"&amp;L939,VLOOKUP(AG939,'mã win'!E:J,6,0))</f>
        <v>WIN-025</v>
      </c>
      <c r="AI939" s="19" t="str">
        <f>VLOOKUP(AG939,'mã win'!E:F,2,0)</f>
        <v>B</v>
      </c>
      <c r="AJ939" s="19" t="str">
        <f>VLOOKUP(Q939,'mã sp'!A:B,2,0)</f>
        <v>CC300</v>
      </c>
      <c r="AK939" t="str">
        <f>VLOOKUP(AC939,Data!B:G,6,0)</f>
        <v>K25TTM</v>
      </c>
      <c r="AL939" t="str">
        <f t="shared" si="29"/>
        <v>4998 WM+ HPG Thôn Phương Mỹ-Mỹ Đồng</v>
      </c>
    </row>
    <row r="940" spans="1:38" x14ac:dyDescent="0.25">
      <c r="A940">
        <v>17174</v>
      </c>
      <c r="B940" s="2">
        <v>9106035553</v>
      </c>
      <c r="C940" s="3">
        <v>45937</v>
      </c>
      <c r="D940" s="3">
        <v>45937</v>
      </c>
      <c r="E940" s="4">
        <v>45937.559204432902</v>
      </c>
      <c r="F940" s="2" t="s">
        <v>5643</v>
      </c>
      <c r="G940" s="3"/>
      <c r="H940" t="s">
        <v>3031</v>
      </c>
      <c r="I940" s="2" t="s">
        <v>3032</v>
      </c>
      <c r="J940" t="s">
        <v>3033</v>
      </c>
      <c r="K940" t="s">
        <v>3034</v>
      </c>
      <c r="L940" s="2" t="s">
        <v>4488</v>
      </c>
      <c r="M940" t="s">
        <v>4489</v>
      </c>
      <c r="N940" t="s">
        <v>4490</v>
      </c>
      <c r="O940">
        <v>20</v>
      </c>
      <c r="P940" s="2" t="s">
        <v>3035</v>
      </c>
      <c r="Q940" t="s">
        <v>4834</v>
      </c>
      <c r="R940" s="2" t="s">
        <v>3037</v>
      </c>
      <c r="S940" s="2" t="s">
        <v>3038</v>
      </c>
      <c r="T940">
        <v>111058</v>
      </c>
      <c r="U940">
        <v>1</v>
      </c>
      <c r="V940">
        <v>0</v>
      </c>
      <c r="W940" t="s">
        <v>4489</v>
      </c>
      <c r="X940" t="s">
        <v>3046</v>
      </c>
      <c r="Y940" s="3">
        <v>45937.559204131903</v>
      </c>
      <c r="AA940" t="s">
        <v>3039</v>
      </c>
      <c r="AB940" s="21">
        <v>9106035553</v>
      </c>
      <c r="AC940" s="19" t="str">
        <f>VLOOKUP($B940,Data!$A:$AK,34,0)</f>
        <v>9106035553-00035242</v>
      </c>
      <c r="AD940" s="19">
        <v>35242</v>
      </c>
      <c r="AE940" s="19" t="str">
        <f t="shared" si="28"/>
        <v>00035242</v>
      </c>
      <c r="AF940" s="19" t="str">
        <f>VLOOKUP(AC940,Data!$B:$AK,4,0)</f>
        <v>07/10/2025</v>
      </c>
      <c r="AG940" s="19" t="str">
        <f>VLOOKUP(AC940,Data!B:N,13,0)</f>
        <v>0104918404-025</v>
      </c>
      <c r="AH940" s="19" t="str">
        <f>IF(AG940="0104918404","WIN"&amp;L940,VLOOKUP(AG940,'mã win'!E:J,6,0))</f>
        <v>WIN-025</v>
      </c>
      <c r="AI940" s="19" t="str">
        <f>VLOOKUP(AG940,'mã win'!E:F,2,0)</f>
        <v>B</v>
      </c>
      <c r="AJ940" s="19" t="str">
        <f>VLOOKUP(Q940,'mã sp'!A:B,2,0)</f>
        <v>GM500</v>
      </c>
      <c r="AK940" t="str">
        <f>VLOOKUP(AC940,Data!B:G,6,0)</f>
        <v>K25TTM</v>
      </c>
      <c r="AL940" t="str">
        <f t="shared" si="29"/>
        <v>4998 WM+ HPG Thôn Phương Mỹ-Mỹ Đồng</v>
      </c>
    </row>
    <row r="941" spans="1:38" x14ac:dyDescent="0.25">
      <c r="A941">
        <v>17175</v>
      </c>
      <c r="B941" s="2">
        <v>9106035555</v>
      </c>
      <c r="C941" s="3">
        <v>45937</v>
      </c>
      <c r="D941" s="3">
        <v>45937</v>
      </c>
      <c r="E941" s="4">
        <v>45937.561158645804</v>
      </c>
      <c r="F941" s="2" t="s">
        <v>5644</v>
      </c>
      <c r="G941" s="3"/>
      <c r="H941" t="s">
        <v>3031</v>
      </c>
      <c r="I941" s="2" t="s">
        <v>3032</v>
      </c>
      <c r="J941" t="s">
        <v>3033</v>
      </c>
      <c r="K941" t="s">
        <v>3034</v>
      </c>
      <c r="L941" s="2" t="s">
        <v>4264</v>
      </c>
      <c r="M941" t="s">
        <v>4265</v>
      </c>
      <c r="N941" t="s">
        <v>4266</v>
      </c>
      <c r="O941">
        <v>10</v>
      </c>
      <c r="P941" s="2" t="s">
        <v>3043</v>
      </c>
      <c r="Q941" t="s">
        <v>3044</v>
      </c>
      <c r="R941" s="2" t="s">
        <v>3045</v>
      </c>
      <c r="S941" s="2" t="s">
        <v>3038</v>
      </c>
      <c r="T941">
        <v>41150</v>
      </c>
      <c r="U941">
        <v>3</v>
      </c>
      <c r="V941">
        <v>0</v>
      </c>
      <c r="W941" t="s">
        <v>4265</v>
      </c>
      <c r="Y941" s="3">
        <v>45937.561157442098</v>
      </c>
      <c r="AA941" t="s">
        <v>3039</v>
      </c>
      <c r="AB941" s="21">
        <v>9106035555</v>
      </c>
      <c r="AC941" s="19" t="str">
        <f>VLOOKUP($B941,Data!$A:$AK,34,0)</f>
        <v>9106035555-00003400</v>
      </c>
      <c r="AD941" s="19">
        <v>3400</v>
      </c>
      <c r="AE941" s="19" t="str">
        <f t="shared" si="28"/>
        <v>00003400</v>
      </c>
      <c r="AF941" s="19" t="str">
        <f>VLOOKUP(AC941,Data!$B:$AK,4,0)</f>
        <v>07/10/2025</v>
      </c>
      <c r="AG941" s="19" t="str">
        <f>VLOOKUP(AC941,Data!B:N,13,0)</f>
        <v>0104918404-014</v>
      </c>
      <c r="AH941" s="19" t="str">
        <f>IF(AG941="0104918404","WIN"&amp;L941,VLOOKUP(AG941,'mã win'!E:J,6,0))</f>
        <v>WIN-KTM-01-014</v>
      </c>
      <c r="AI941" s="19" t="str">
        <f>VLOOKUP(AG941,'mã win'!E:F,2,0)</f>
        <v>N</v>
      </c>
      <c r="AJ941" s="19" t="str">
        <f>VLOOKUP(Q941,'mã sp'!A:B,2,0)</f>
        <v>GTLX250G</v>
      </c>
      <c r="AK941" t="str">
        <f>VLOOKUP(AC941,Data!B:G,6,0)</f>
        <v>K25TTM</v>
      </c>
      <c r="AL941" t="str">
        <f t="shared" si="29"/>
        <v>2ADD WM+ KTM 245 Trần Hưng Đạo</v>
      </c>
    </row>
    <row r="942" spans="1:38" x14ac:dyDescent="0.25">
      <c r="A942">
        <v>17176</v>
      </c>
      <c r="B942" s="2">
        <v>9106035555</v>
      </c>
      <c r="C942" s="3">
        <v>45937</v>
      </c>
      <c r="D942" s="3">
        <v>45937</v>
      </c>
      <c r="E942" s="4">
        <v>45937.561158645804</v>
      </c>
      <c r="F942" s="2" t="s">
        <v>5644</v>
      </c>
      <c r="G942" s="3"/>
      <c r="H942" t="s">
        <v>3031</v>
      </c>
      <c r="I942" s="2" t="s">
        <v>3032</v>
      </c>
      <c r="J942" t="s">
        <v>3033</v>
      </c>
      <c r="K942" t="s">
        <v>3034</v>
      </c>
      <c r="L942" s="2" t="s">
        <v>4264</v>
      </c>
      <c r="M942" t="s">
        <v>4265</v>
      </c>
      <c r="N942" t="s">
        <v>4266</v>
      </c>
      <c r="O942">
        <v>20</v>
      </c>
      <c r="P942" s="2" t="s">
        <v>3047</v>
      </c>
      <c r="Q942" t="s">
        <v>3048</v>
      </c>
      <c r="R942" s="2" t="s">
        <v>3049</v>
      </c>
      <c r="S942" s="2" t="s">
        <v>3038</v>
      </c>
      <c r="T942">
        <v>60885</v>
      </c>
      <c r="U942">
        <v>2</v>
      </c>
      <c r="V942">
        <v>0</v>
      </c>
      <c r="W942" t="s">
        <v>4265</v>
      </c>
      <c r="Y942" s="3">
        <v>45937.561157442098</v>
      </c>
      <c r="AA942" t="s">
        <v>3039</v>
      </c>
      <c r="AB942" s="21">
        <v>9106035555</v>
      </c>
      <c r="AC942" s="19" t="str">
        <f>VLOOKUP($B942,Data!$A:$AK,34,0)</f>
        <v>9106035555-00003400</v>
      </c>
      <c r="AD942" s="19">
        <v>3400</v>
      </c>
      <c r="AE942" s="19" t="str">
        <f t="shared" si="28"/>
        <v>00003400</v>
      </c>
      <c r="AF942" s="19" t="str">
        <f>VLOOKUP(AC942,Data!$B:$AK,4,0)</f>
        <v>07/10/2025</v>
      </c>
      <c r="AG942" s="19" t="str">
        <f>VLOOKUP(AC942,Data!B:N,13,0)</f>
        <v>0104918404-014</v>
      </c>
      <c r="AH942" s="19" t="str">
        <f>IF(AG942="0104918404","WIN"&amp;L942,VLOOKUP(AG942,'mã win'!E:J,6,0))</f>
        <v>WIN-KTM-01-014</v>
      </c>
      <c r="AI942" s="19" t="str">
        <f>VLOOKUP(AG942,'mã win'!E:F,2,0)</f>
        <v>N</v>
      </c>
      <c r="AJ942" s="19" t="str">
        <f>VLOOKUP(Q942,'mã sp'!A:B,2,0)</f>
        <v>CC300</v>
      </c>
      <c r="AK942" t="str">
        <f>VLOOKUP(AC942,Data!B:G,6,0)</f>
        <v>K25TTM</v>
      </c>
      <c r="AL942" t="str">
        <f t="shared" si="29"/>
        <v>2ADD WM+ KTM 245 Trần Hưng Đạo</v>
      </c>
    </row>
    <row r="943" spans="1:38" x14ac:dyDescent="0.25">
      <c r="A943">
        <v>17177</v>
      </c>
      <c r="B943" s="2">
        <v>9106035597</v>
      </c>
      <c r="C943" s="3">
        <v>45937</v>
      </c>
      <c r="D943" s="3">
        <v>45937</v>
      </c>
      <c r="E943" s="4">
        <v>45937.562139155103</v>
      </c>
      <c r="F943" s="2" t="s">
        <v>5645</v>
      </c>
      <c r="G943" s="3"/>
      <c r="H943" t="s">
        <v>3031</v>
      </c>
      <c r="I943" s="2" t="s">
        <v>3032</v>
      </c>
      <c r="J943" t="s">
        <v>3033</v>
      </c>
      <c r="K943" t="s">
        <v>3034</v>
      </c>
      <c r="L943" s="2" t="s">
        <v>4237</v>
      </c>
      <c r="M943" t="s">
        <v>4238</v>
      </c>
      <c r="N943" t="s">
        <v>4239</v>
      </c>
      <c r="O943">
        <v>10</v>
      </c>
      <c r="P943" s="2" t="s">
        <v>3047</v>
      </c>
      <c r="Q943" t="s">
        <v>3048</v>
      </c>
      <c r="R943" s="2" t="s">
        <v>3049</v>
      </c>
      <c r="S943" s="2" t="s">
        <v>3038</v>
      </c>
      <c r="T943">
        <v>60885</v>
      </c>
      <c r="U943">
        <v>1</v>
      </c>
      <c r="V943">
        <v>0</v>
      </c>
      <c r="W943" t="s">
        <v>4238</v>
      </c>
      <c r="Y943" s="3">
        <v>45937.562138113397</v>
      </c>
      <c r="AA943" t="s">
        <v>3039</v>
      </c>
      <c r="AB943" s="21">
        <v>9106035597</v>
      </c>
      <c r="AC943" s="19" t="str">
        <f>VLOOKUP($B943,Data!$A:$AK,34,0)</f>
        <v>9106035597-00033389</v>
      </c>
      <c r="AD943" s="19">
        <v>33389</v>
      </c>
      <c r="AE943" s="19" t="str">
        <f t="shared" si="28"/>
        <v>00033389</v>
      </c>
      <c r="AF943" s="19" t="str">
        <f>VLOOKUP(AC943,Data!$B:$AK,4,0)</f>
        <v>07/10/2025</v>
      </c>
      <c r="AG943" s="19" t="str">
        <f>VLOOKUP(AC943,Data!B:N,13,0)</f>
        <v>0104918404-020</v>
      </c>
      <c r="AH943" s="19" t="str">
        <f>IF(AG943="0104918404","WIN"&amp;L943,VLOOKUP(AG943,'mã win'!E:J,6,0))</f>
        <v>WIN-020</v>
      </c>
      <c r="AI943" s="19" t="str">
        <f>VLOOKUP(AG943,'mã win'!E:F,2,0)</f>
        <v>B</v>
      </c>
      <c r="AJ943" s="19" t="str">
        <f>VLOOKUP(Q943,'mã sp'!A:B,2,0)</f>
        <v>CC300</v>
      </c>
      <c r="AK943" t="str">
        <f>VLOOKUP(AC943,Data!B:G,6,0)</f>
        <v>K25TTM</v>
      </c>
      <c r="AL943" t="str">
        <f t="shared" si="29"/>
        <v>2AZH WM+ THA 148-150 Bạch Đằng</v>
      </c>
    </row>
    <row r="944" spans="1:38" x14ac:dyDescent="0.25">
      <c r="A944">
        <v>17178</v>
      </c>
      <c r="B944" s="2">
        <v>9106035597</v>
      </c>
      <c r="C944" s="3">
        <v>45937</v>
      </c>
      <c r="D944" s="3">
        <v>45937</v>
      </c>
      <c r="E944" s="4">
        <v>45937.562139155103</v>
      </c>
      <c r="F944" s="2" t="s">
        <v>5645</v>
      </c>
      <c r="G944" s="3"/>
      <c r="H944" t="s">
        <v>3031</v>
      </c>
      <c r="I944" s="2" t="s">
        <v>3032</v>
      </c>
      <c r="J944" t="s">
        <v>3033</v>
      </c>
      <c r="K944" t="s">
        <v>3034</v>
      </c>
      <c r="L944" s="2" t="s">
        <v>4237</v>
      </c>
      <c r="M944" t="s">
        <v>4238</v>
      </c>
      <c r="N944" t="s">
        <v>4239</v>
      </c>
      <c r="O944">
        <v>20</v>
      </c>
      <c r="P944" s="2" t="s">
        <v>3063</v>
      </c>
      <c r="Q944" t="s">
        <v>4891</v>
      </c>
      <c r="R944" s="2" t="s">
        <v>3065</v>
      </c>
      <c r="S944" s="2" t="s">
        <v>3038</v>
      </c>
      <c r="T944">
        <v>73431</v>
      </c>
      <c r="U944">
        <v>1</v>
      </c>
      <c r="V944">
        <v>0</v>
      </c>
      <c r="W944" t="s">
        <v>4238</v>
      </c>
      <c r="Y944" s="3">
        <v>45937.562138113397</v>
      </c>
      <c r="AA944" t="s">
        <v>3039</v>
      </c>
      <c r="AB944" s="21">
        <v>9106035597</v>
      </c>
      <c r="AC944" s="19" t="str">
        <f>VLOOKUP($B944,Data!$A:$AK,34,0)</f>
        <v>9106035597-00033389</v>
      </c>
      <c r="AD944" s="19">
        <v>33389</v>
      </c>
      <c r="AE944" s="19" t="str">
        <f t="shared" si="28"/>
        <v>00033389</v>
      </c>
      <c r="AF944" s="19" t="str">
        <f>VLOOKUP(AC944,Data!$B:$AK,4,0)</f>
        <v>07/10/2025</v>
      </c>
      <c r="AG944" s="19" t="str">
        <f>VLOOKUP(AC944,Data!B:N,13,0)</f>
        <v>0104918404-020</v>
      </c>
      <c r="AH944" s="19" t="str">
        <f>IF(AG944="0104918404","WIN"&amp;L944,VLOOKUP(AG944,'mã win'!E:J,6,0))</f>
        <v>WIN-020</v>
      </c>
      <c r="AI944" s="19" t="str">
        <f>VLOOKUP(AG944,'mã win'!E:F,2,0)</f>
        <v>B</v>
      </c>
      <c r="AJ944" s="19" t="str">
        <f>VLOOKUP(Q944,'mã sp'!A:B,2,0)</f>
        <v>CGM300</v>
      </c>
      <c r="AK944" t="str">
        <f>VLOOKUP(AC944,Data!B:G,6,0)</f>
        <v>K25TTM</v>
      </c>
      <c r="AL944" t="str">
        <f t="shared" si="29"/>
        <v>2AZH WM+ THA 148-150 Bạch Đằng</v>
      </c>
    </row>
    <row r="945" spans="1:38" x14ac:dyDescent="0.25">
      <c r="A945">
        <v>17179</v>
      </c>
      <c r="B945" s="2">
        <v>9106035611</v>
      </c>
      <c r="C945" s="3">
        <v>45937</v>
      </c>
      <c r="D945" s="3">
        <v>45944</v>
      </c>
      <c r="E945" s="4">
        <v>45937.564982905104</v>
      </c>
      <c r="F945" s="2" t="s">
        <v>5646</v>
      </c>
      <c r="G945" s="3"/>
      <c r="H945" t="s">
        <v>3031</v>
      </c>
      <c r="I945" s="2" t="s">
        <v>3032</v>
      </c>
      <c r="J945" t="s">
        <v>3033</v>
      </c>
      <c r="K945" t="s">
        <v>3034</v>
      </c>
      <c r="L945" s="2" t="s">
        <v>3446</v>
      </c>
      <c r="M945" t="s">
        <v>3447</v>
      </c>
      <c r="N945" t="s">
        <v>3448</v>
      </c>
      <c r="O945">
        <v>10</v>
      </c>
      <c r="P945" s="2" t="s">
        <v>3069</v>
      </c>
      <c r="Q945" t="s">
        <v>3070</v>
      </c>
      <c r="R945" s="2" t="s">
        <v>3071</v>
      </c>
      <c r="S945" s="2" t="s">
        <v>3038</v>
      </c>
      <c r="T945">
        <v>50400</v>
      </c>
      <c r="U945">
        <v>2</v>
      </c>
      <c r="V945">
        <v>0</v>
      </c>
      <c r="W945" t="s">
        <v>3449</v>
      </c>
      <c r="X945" t="s">
        <v>3450</v>
      </c>
      <c r="Y945" s="3">
        <v>45937.564981747702</v>
      </c>
      <c r="AA945" t="s">
        <v>3039</v>
      </c>
      <c r="AB945" s="21">
        <v>9106035611</v>
      </c>
      <c r="AC945" s="19" t="str">
        <f>VLOOKUP($B945,Data!$A:$AK,34,0)</f>
        <v>9106035611-00479190</v>
      </c>
      <c r="AD945" s="19">
        <v>479190</v>
      </c>
      <c r="AE945" s="19" t="str">
        <f t="shared" si="28"/>
        <v>00479190</v>
      </c>
      <c r="AF945" s="19" t="str">
        <f>VLOOKUP(AC945,Data!$B:$AK,4,0)</f>
        <v>07/10/2025</v>
      </c>
      <c r="AG945" s="19" t="str">
        <f>VLOOKUP(AC945,Data!B:N,13,0)</f>
        <v>0104918404-002</v>
      </c>
      <c r="AH945" s="19" t="str">
        <f>IF(AG945="0104918404","WIN"&amp;L945,VLOOKUP(AG945,'mã win'!E:J,6,0))</f>
        <v>WIN-HNI-00-002</v>
      </c>
      <c r="AI945" s="19" t="str">
        <f>VLOOKUP(AG945,'mã win'!E:F,2,0)</f>
        <v>B</v>
      </c>
      <c r="AJ945" s="19" t="str">
        <f>VLOOKUP(Q945,'mã sp'!A:B,2,0)</f>
        <v>GSG250</v>
      </c>
      <c r="AK945" t="str">
        <f>VLOOKUP(AC945,Data!B:G,6,0)</f>
        <v>K25TTM</v>
      </c>
      <c r="AL945" t="str">
        <f t="shared" si="29"/>
        <v>1532 WM VMM HNI Royal City</v>
      </c>
    </row>
    <row r="946" spans="1:38" x14ac:dyDescent="0.25">
      <c r="A946">
        <v>17180</v>
      </c>
      <c r="B946" s="2">
        <v>9106035611</v>
      </c>
      <c r="C946" s="3">
        <v>45937</v>
      </c>
      <c r="D946" s="3">
        <v>45944</v>
      </c>
      <c r="E946" s="4">
        <v>45937.564982905104</v>
      </c>
      <c r="F946" s="2" t="s">
        <v>5646</v>
      </c>
      <c r="G946" s="3"/>
      <c r="H946" t="s">
        <v>3031</v>
      </c>
      <c r="I946" s="2" t="s">
        <v>3032</v>
      </c>
      <c r="J946" t="s">
        <v>3033</v>
      </c>
      <c r="K946" t="s">
        <v>3034</v>
      </c>
      <c r="L946" s="2" t="s">
        <v>3446</v>
      </c>
      <c r="M946" t="s">
        <v>3447</v>
      </c>
      <c r="N946" t="s">
        <v>3448</v>
      </c>
      <c r="O946">
        <v>20</v>
      </c>
      <c r="P946" s="2" t="s">
        <v>3083</v>
      </c>
      <c r="Q946" t="s">
        <v>3084</v>
      </c>
      <c r="R946" s="2" t="s">
        <v>3085</v>
      </c>
      <c r="S946" s="2" t="s">
        <v>3038</v>
      </c>
      <c r="T946">
        <v>111606</v>
      </c>
      <c r="U946">
        <v>1</v>
      </c>
      <c r="V946">
        <v>0</v>
      </c>
      <c r="W946" t="s">
        <v>3449</v>
      </c>
      <c r="X946" t="s">
        <v>3450</v>
      </c>
      <c r="Y946" s="3">
        <v>45937.564981747702</v>
      </c>
      <c r="AA946" t="s">
        <v>3039</v>
      </c>
      <c r="AB946" s="21">
        <v>9106035611</v>
      </c>
      <c r="AC946" s="19" t="str">
        <f>VLOOKUP($B946,Data!$A:$AK,34,0)</f>
        <v>9106035611-00479190</v>
      </c>
      <c r="AD946" s="19">
        <v>479190</v>
      </c>
      <c r="AE946" s="19" t="str">
        <f t="shared" si="28"/>
        <v>00479190</v>
      </c>
      <c r="AF946" s="19" t="str">
        <f>VLOOKUP(AC946,Data!$B:$AK,4,0)</f>
        <v>07/10/2025</v>
      </c>
      <c r="AG946" s="19" t="str">
        <f>VLOOKUP(AC946,Data!B:N,13,0)</f>
        <v>0104918404-002</v>
      </c>
      <c r="AH946" s="19" t="str">
        <f>IF(AG946="0104918404","WIN"&amp;L946,VLOOKUP(AG946,'mã win'!E:J,6,0))</f>
        <v>WIN-HNI-00-002</v>
      </c>
      <c r="AI946" s="19" t="str">
        <f>VLOOKUP(AG946,'mã win'!E:F,2,0)</f>
        <v>B</v>
      </c>
      <c r="AJ946" s="19" t="str">
        <f>VLOOKUP(Q946,'mã sp'!A:B,2,0)</f>
        <v>GXD500</v>
      </c>
      <c r="AK946" t="str">
        <f>VLOOKUP(AC946,Data!B:G,6,0)</f>
        <v>K25TTM</v>
      </c>
      <c r="AL946" t="str">
        <f t="shared" si="29"/>
        <v>1532 WM VMM HNI Royal City</v>
      </c>
    </row>
    <row r="947" spans="1:38" x14ac:dyDescent="0.25">
      <c r="A947">
        <v>17181</v>
      </c>
      <c r="B947" s="2">
        <v>9106035595</v>
      </c>
      <c r="C947" s="3">
        <v>45937</v>
      </c>
      <c r="D947" s="3">
        <v>45937</v>
      </c>
      <c r="E947" s="4">
        <v>45937.565153588002</v>
      </c>
      <c r="F947" s="2" t="s">
        <v>5647</v>
      </c>
      <c r="G947" s="3"/>
      <c r="H947" t="s">
        <v>3031</v>
      </c>
      <c r="I947" s="2" t="s">
        <v>3032</v>
      </c>
      <c r="J947" t="s">
        <v>3033</v>
      </c>
      <c r="K947" t="s">
        <v>3034</v>
      </c>
      <c r="L947" s="2" t="s">
        <v>3399</v>
      </c>
      <c r="M947" t="s">
        <v>3400</v>
      </c>
      <c r="N947" t="s">
        <v>3401</v>
      </c>
      <c r="O947">
        <v>10</v>
      </c>
      <c r="P947" s="2" t="s">
        <v>3047</v>
      </c>
      <c r="Q947" t="s">
        <v>3048</v>
      </c>
      <c r="R947" s="2" t="s">
        <v>3049</v>
      </c>
      <c r="S947" s="2" t="s">
        <v>3038</v>
      </c>
      <c r="T947">
        <v>60885</v>
      </c>
      <c r="U947">
        <v>3</v>
      </c>
      <c r="V947">
        <v>0</v>
      </c>
      <c r="W947" t="s">
        <v>3402</v>
      </c>
      <c r="Y947" s="3">
        <v>45937.565152696799</v>
      </c>
      <c r="AA947" t="s">
        <v>3039</v>
      </c>
      <c r="AB947" s="21">
        <v>9106035595</v>
      </c>
      <c r="AC947" s="19" t="str">
        <f>VLOOKUP($B947,Data!$A:$AK,34,0)</f>
        <v>9106035595-00014900</v>
      </c>
      <c r="AD947" s="19">
        <v>14900</v>
      </c>
      <c r="AE947" s="19" t="str">
        <f t="shared" si="28"/>
        <v>00014900</v>
      </c>
      <c r="AF947" s="19" t="str">
        <f>VLOOKUP(AC947,Data!$B:$AK,4,0)</f>
        <v>07/10/2025</v>
      </c>
      <c r="AG947" s="19" t="str">
        <f>VLOOKUP(AC947,Data!B:N,13,0)</f>
        <v>0104918404-006</v>
      </c>
      <c r="AH947" s="19" t="str">
        <f>IF(AG947="0104918404","WIN"&amp;L947,VLOOKUP(AG947,'mã win'!E:J,6,0))</f>
        <v>WIN-HDG-00-006</v>
      </c>
      <c r="AI947" s="19" t="str">
        <f>VLOOKUP(AG947,'mã win'!E:F,2,0)</f>
        <v>B</v>
      </c>
      <c r="AJ947" s="19" t="str">
        <f>VLOOKUP(Q947,'mã sp'!A:B,2,0)</f>
        <v>CC300</v>
      </c>
      <c r="AK947" t="str">
        <f>VLOOKUP(AC947,Data!B:G,6,0)</f>
        <v>K25TTM</v>
      </c>
      <c r="AL947" t="str">
        <f t="shared" si="29"/>
        <v>5694 WM+ HDG 40 Trần Hưng Đạo, Nam Sách</v>
      </c>
    </row>
    <row r="948" spans="1:38" x14ac:dyDescent="0.25">
      <c r="A948">
        <v>17182</v>
      </c>
      <c r="B948" s="2">
        <v>9106035595</v>
      </c>
      <c r="C948" s="3">
        <v>45937</v>
      </c>
      <c r="D948" s="3">
        <v>45937</v>
      </c>
      <c r="E948" s="4">
        <v>45937.565153588002</v>
      </c>
      <c r="F948" s="2" t="s">
        <v>5647</v>
      </c>
      <c r="G948" s="3"/>
      <c r="H948" t="s">
        <v>3031</v>
      </c>
      <c r="I948" s="2" t="s">
        <v>3032</v>
      </c>
      <c r="J948" t="s">
        <v>3033</v>
      </c>
      <c r="K948" t="s">
        <v>3034</v>
      </c>
      <c r="L948" s="2" t="s">
        <v>3399</v>
      </c>
      <c r="M948" t="s">
        <v>3400</v>
      </c>
      <c r="N948" t="s">
        <v>3401</v>
      </c>
      <c r="O948">
        <v>20</v>
      </c>
      <c r="P948" s="2" t="s">
        <v>3072</v>
      </c>
      <c r="Q948" t="s">
        <v>3073</v>
      </c>
      <c r="R948" s="2" t="s">
        <v>3074</v>
      </c>
      <c r="S948" s="2" t="s">
        <v>3038</v>
      </c>
      <c r="T948">
        <v>49500</v>
      </c>
      <c r="U948">
        <v>4</v>
      </c>
      <c r="V948">
        <v>0</v>
      </c>
      <c r="W948" t="s">
        <v>3402</v>
      </c>
      <c r="Y948" s="3">
        <v>45937.565152696799</v>
      </c>
      <c r="AA948" t="s">
        <v>3039</v>
      </c>
      <c r="AB948" s="21">
        <v>9106035595</v>
      </c>
      <c r="AC948" s="19" t="str">
        <f>VLOOKUP($B948,Data!$A:$AK,34,0)</f>
        <v>9106035595-00014900</v>
      </c>
      <c r="AD948" s="19">
        <v>14900</v>
      </c>
      <c r="AE948" s="19" t="str">
        <f t="shared" si="28"/>
        <v>00014900</v>
      </c>
      <c r="AF948" s="19" t="str">
        <f>VLOOKUP(AC948,Data!$B:$AK,4,0)</f>
        <v>07/10/2025</v>
      </c>
      <c r="AG948" s="19" t="str">
        <f>VLOOKUP(AC948,Data!B:N,13,0)</f>
        <v>0104918404-006</v>
      </c>
      <c r="AH948" s="19" t="str">
        <f>IF(AG948="0104918404","WIN"&amp;L948,VLOOKUP(AG948,'mã win'!E:J,6,0))</f>
        <v>WIN-HDG-00-006</v>
      </c>
      <c r="AI948" s="19" t="str">
        <f>VLOOKUP(AG948,'mã win'!E:F,2,0)</f>
        <v>B</v>
      </c>
      <c r="AJ948" s="19" t="str">
        <f>VLOOKUP(Q948,'mã sp'!A:B,2,0)</f>
        <v>GL250</v>
      </c>
      <c r="AK948" t="str">
        <f>VLOOKUP(AC948,Data!B:G,6,0)</f>
        <v>K25TTM</v>
      </c>
      <c r="AL948" t="str">
        <f t="shared" si="29"/>
        <v>5694 WM+ HDG 40 Trần Hưng Đạo, Nam Sách</v>
      </c>
    </row>
    <row r="949" spans="1:38" x14ac:dyDescent="0.25">
      <c r="A949">
        <v>17183</v>
      </c>
      <c r="B949" s="2">
        <v>9106035616</v>
      </c>
      <c r="C949" s="3">
        <v>45937</v>
      </c>
      <c r="D949" s="3">
        <v>45942</v>
      </c>
      <c r="E949" s="4">
        <v>45937.567129201401</v>
      </c>
      <c r="F949" s="2" t="s">
        <v>5648</v>
      </c>
      <c r="G949" s="3"/>
      <c r="H949" t="s">
        <v>3031</v>
      </c>
      <c r="I949" s="2" t="s">
        <v>3032</v>
      </c>
      <c r="J949" t="s">
        <v>3033</v>
      </c>
      <c r="K949" t="s">
        <v>3034</v>
      </c>
      <c r="L949" s="2" t="s">
        <v>4640</v>
      </c>
      <c r="M949" t="s">
        <v>4641</v>
      </c>
      <c r="N949" t="s">
        <v>4642</v>
      </c>
      <c r="O949">
        <v>10</v>
      </c>
      <c r="P949" s="2" t="s">
        <v>3035</v>
      </c>
      <c r="Q949" t="s">
        <v>4834</v>
      </c>
      <c r="R949" s="2" t="s">
        <v>3037</v>
      </c>
      <c r="S949" s="2" t="s">
        <v>3038</v>
      </c>
      <c r="T949">
        <v>111058</v>
      </c>
      <c r="U949">
        <v>1</v>
      </c>
      <c r="V949">
        <v>0</v>
      </c>
      <c r="W949" t="s">
        <v>4641</v>
      </c>
      <c r="Y949" s="3">
        <v>45937.567128275499</v>
      </c>
      <c r="AA949" t="s">
        <v>3039</v>
      </c>
      <c r="AB949" s="21">
        <v>9106035616</v>
      </c>
      <c r="AC949" s="19" t="str">
        <f>VLOOKUP($B949,Data!$A:$AK,34,0)</f>
        <v>9106035616-00479195</v>
      </c>
      <c r="AD949" s="19">
        <v>479195</v>
      </c>
      <c r="AE949" s="19" t="str">
        <f t="shared" si="28"/>
        <v>00479195</v>
      </c>
      <c r="AF949" s="19" t="str">
        <f>VLOOKUP(AC949,Data!$B:$AK,4,0)</f>
        <v>07/10/2025</v>
      </c>
      <c r="AG949" s="19" t="str">
        <f>VLOOKUP(AC949,Data!B:N,13,0)</f>
        <v>0104918404-002</v>
      </c>
      <c r="AH949" s="19" t="str">
        <f>IF(AG949="0104918404","WIN"&amp;L949,VLOOKUP(AG949,'mã win'!E:J,6,0))</f>
        <v>WIN-HNI-00-002</v>
      </c>
      <c r="AI949" s="19" t="str">
        <f>VLOOKUP(AG949,'mã win'!E:F,2,0)</f>
        <v>B</v>
      </c>
      <c r="AJ949" s="19" t="str">
        <f>VLOOKUP(Q949,'mã sp'!A:B,2,0)</f>
        <v>GM500</v>
      </c>
      <c r="AK949" t="str">
        <f>VLOOKUP(AC949,Data!B:G,6,0)</f>
        <v>K25TTM</v>
      </c>
      <c r="AL949" t="str">
        <f t="shared" si="29"/>
        <v>2ARH WM+ HNI 20 Cầu Bây</v>
      </c>
    </row>
    <row r="950" spans="1:38" x14ac:dyDescent="0.25">
      <c r="A950">
        <v>17184</v>
      </c>
      <c r="B950" s="2">
        <v>9106035649</v>
      </c>
      <c r="C950" s="3">
        <v>45937</v>
      </c>
      <c r="D950" s="3">
        <v>45942</v>
      </c>
      <c r="E950" s="4">
        <v>45937.5680882292</v>
      </c>
      <c r="F950" s="2" t="s">
        <v>5649</v>
      </c>
      <c r="G950" s="3"/>
      <c r="H950" t="s">
        <v>3031</v>
      </c>
      <c r="I950" s="2" t="s">
        <v>3032</v>
      </c>
      <c r="J950" t="s">
        <v>3033</v>
      </c>
      <c r="K950" t="s">
        <v>3034</v>
      </c>
      <c r="L950" s="2" t="s">
        <v>3807</v>
      </c>
      <c r="M950" t="s">
        <v>3808</v>
      </c>
      <c r="N950" t="s">
        <v>3809</v>
      </c>
      <c r="O950">
        <v>10</v>
      </c>
      <c r="P950" s="2" t="s">
        <v>3035</v>
      </c>
      <c r="Q950" t="s">
        <v>4834</v>
      </c>
      <c r="R950" s="2" t="s">
        <v>3037</v>
      </c>
      <c r="S950" s="2" t="s">
        <v>3038</v>
      </c>
      <c r="T950">
        <v>111058</v>
      </c>
      <c r="U950">
        <v>2</v>
      </c>
      <c r="V950">
        <v>0</v>
      </c>
      <c r="W950" t="s">
        <v>3808</v>
      </c>
      <c r="X950" t="s">
        <v>3046</v>
      </c>
      <c r="Y950" s="3">
        <v>45937.568087002299</v>
      </c>
      <c r="Z950" t="s">
        <v>5650</v>
      </c>
      <c r="AA950" t="s">
        <v>3039</v>
      </c>
      <c r="AB950" s="21">
        <v>9106035649</v>
      </c>
      <c r="AC950" s="19" t="str">
        <f>VLOOKUP($B950,Data!$A:$AK,34,0)</f>
        <v>9106035649-00025811</v>
      </c>
      <c r="AD950" s="19">
        <v>25811</v>
      </c>
      <c r="AE950" s="19" t="str">
        <f t="shared" si="28"/>
        <v>00025811</v>
      </c>
      <c r="AF950" s="19" t="str">
        <f>VLOOKUP(AC950,Data!$B:$AK,4,0)</f>
        <v>07/10/2025</v>
      </c>
      <c r="AG950" s="19" t="str">
        <f>VLOOKUP(AC950,Data!B:N,13,0)</f>
        <v>0104918404-016</v>
      </c>
      <c r="AH950" s="19" t="str">
        <f>IF(AG950="0104918404","WIN"&amp;L950,VLOOKUP(AG950,'mã win'!E:J,6,0))</f>
        <v>WIN-CTO-01-016</v>
      </c>
      <c r="AI950" s="19" t="str">
        <f>VLOOKUP(AG950,'mã win'!E:F,2,0)</f>
        <v>N</v>
      </c>
      <c r="AJ950" s="19" t="str">
        <f>VLOOKUP(Q950,'mã sp'!A:B,2,0)</f>
        <v>GM500</v>
      </c>
      <c r="AK950" t="str">
        <f>VLOOKUP(AC950,Data!B:G,6,0)</f>
        <v>K25TTM</v>
      </c>
      <c r="AL950" t="str">
        <f t="shared" si="29"/>
        <v>3490 WM+ CTO 1B Đinh Tiên Hoàng</v>
      </c>
    </row>
    <row r="951" spans="1:38" x14ac:dyDescent="0.25">
      <c r="A951">
        <v>17185</v>
      </c>
      <c r="B951" s="2">
        <v>9106035651</v>
      </c>
      <c r="C951" s="3">
        <v>45937</v>
      </c>
      <c r="D951" s="3">
        <v>45937</v>
      </c>
      <c r="E951" s="4">
        <v>45937.568092094902</v>
      </c>
      <c r="F951" s="2" t="s">
        <v>5651</v>
      </c>
      <c r="G951" s="3"/>
      <c r="H951" t="s">
        <v>3031</v>
      </c>
      <c r="I951" s="2" t="s">
        <v>3032</v>
      </c>
      <c r="J951" t="s">
        <v>3033</v>
      </c>
      <c r="K951" t="s">
        <v>3034</v>
      </c>
      <c r="L951" s="2" t="s">
        <v>4526</v>
      </c>
      <c r="M951" t="s">
        <v>4527</v>
      </c>
      <c r="N951" t="s">
        <v>4528</v>
      </c>
      <c r="O951">
        <v>10</v>
      </c>
      <c r="P951" s="2" t="s">
        <v>3035</v>
      </c>
      <c r="Q951" t="s">
        <v>4834</v>
      </c>
      <c r="R951" s="2" t="s">
        <v>3037</v>
      </c>
      <c r="S951" s="2" t="s">
        <v>3038</v>
      </c>
      <c r="T951">
        <v>111058</v>
      </c>
      <c r="U951">
        <v>1</v>
      </c>
      <c r="V951">
        <v>0</v>
      </c>
      <c r="W951" t="s">
        <v>4529</v>
      </c>
      <c r="Y951" s="3">
        <v>45937.568090821798</v>
      </c>
      <c r="AA951" t="s">
        <v>3039</v>
      </c>
      <c r="AB951" s="21">
        <v>9106035651</v>
      </c>
      <c r="AC951" s="19" t="str">
        <f>VLOOKUP($B951,Data!$A:$AK,34,0)</f>
        <v>9106035651-00015742</v>
      </c>
      <c r="AD951" s="19">
        <v>15742</v>
      </c>
      <c r="AE951" s="19" t="str">
        <f t="shared" si="28"/>
        <v>00015742</v>
      </c>
      <c r="AF951" s="19" t="str">
        <f>VLOOKUP(AC951,Data!$B:$AK,4,0)</f>
        <v>07/10/2025</v>
      </c>
      <c r="AG951" s="19" t="str">
        <f>VLOOKUP(AC951,Data!B:N,13,0)</f>
        <v>0104918404-061</v>
      </c>
      <c r="AH951" s="19" t="str">
        <f>IF(AG951="0104918404","WIN"&amp;L951,VLOOKUP(AG951,'mã win'!E:J,6,0))</f>
        <v>WIN-061</v>
      </c>
      <c r="AI951" s="19" t="str">
        <f>VLOOKUP(AG951,'mã win'!E:F,2,0)</f>
        <v>N</v>
      </c>
      <c r="AJ951" s="19" t="str">
        <f>VLOOKUP(Q951,'mã sp'!A:B,2,0)</f>
        <v>GM500</v>
      </c>
      <c r="AK951" t="str">
        <f>VLOOKUP(AC951,Data!B:G,6,0)</f>
        <v>K25TTM</v>
      </c>
      <c r="AL951" t="str">
        <f t="shared" si="29"/>
        <v>2AW0 WM+ QNM Thửa 17/1, TBĐ 12, ĐT610</v>
      </c>
    </row>
    <row r="952" spans="1:38" x14ac:dyDescent="0.25">
      <c r="A952">
        <v>17186</v>
      </c>
      <c r="B952" s="2">
        <v>9106035623</v>
      </c>
      <c r="C952" s="3">
        <v>45937</v>
      </c>
      <c r="D952" s="3">
        <v>45942</v>
      </c>
      <c r="E952" s="4">
        <v>45937.569657835702</v>
      </c>
      <c r="F952" s="2" t="s">
        <v>5652</v>
      </c>
      <c r="G952" s="3"/>
      <c r="H952" t="s">
        <v>3031</v>
      </c>
      <c r="I952" s="2" t="s">
        <v>3032</v>
      </c>
      <c r="J952" t="s">
        <v>3033</v>
      </c>
      <c r="K952" t="s">
        <v>3034</v>
      </c>
      <c r="L952" s="2" t="s">
        <v>5653</v>
      </c>
      <c r="M952" t="s">
        <v>5654</v>
      </c>
      <c r="N952" t="s">
        <v>5655</v>
      </c>
      <c r="O952">
        <v>10</v>
      </c>
      <c r="P952" s="2" t="s">
        <v>3035</v>
      </c>
      <c r="Q952" t="s">
        <v>4834</v>
      </c>
      <c r="R952" s="2" t="s">
        <v>3037</v>
      </c>
      <c r="S952" s="2" t="s">
        <v>3038</v>
      </c>
      <c r="T952">
        <v>111058</v>
      </c>
      <c r="U952">
        <v>2</v>
      </c>
      <c r="V952">
        <v>0</v>
      </c>
      <c r="W952" t="s">
        <v>5654</v>
      </c>
      <c r="Y952" s="3">
        <v>45937.569656562497</v>
      </c>
      <c r="AA952" t="s">
        <v>3039</v>
      </c>
      <c r="AB952" s="21">
        <v>9106035623</v>
      </c>
      <c r="AC952" s="19" t="str">
        <f>VLOOKUP($B952,Data!$A:$AK,34,0)</f>
        <v>9106035623-00159219</v>
      </c>
      <c r="AD952" s="19">
        <v>159219</v>
      </c>
      <c r="AE952" s="19" t="str">
        <f t="shared" si="28"/>
        <v>00159219</v>
      </c>
      <c r="AF952" s="19" t="str">
        <f>VLOOKUP(AC952,Data!$B:$AK,4,0)</f>
        <v>07/10/2025</v>
      </c>
      <c r="AG952" s="19" t="str">
        <f>VLOOKUP(AC952,Data!B:N,13,0)</f>
        <v>0104918404</v>
      </c>
      <c r="AH952" s="19" t="str">
        <f>IF(AG952="0104918404","WIN"&amp;L952,VLOOKUP(AG952,'mã win'!E:J,6,0))</f>
        <v>WIN6089</v>
      </c>
      <c r="AI952" s="19" t="str">
        <f>VLOOKUP(AG952,'mã win'!E:F,2,0)</f>
        <v>N</v>
      </c>
      <c r="AJ952" s="19" t="str">
        <f>VLOOKUP(Q952,'mã sp'!A:B,2,0)</f>
        <v>GM500</v>
      </c>
      <c r="AK952" t="str">
        <f>VLOOKUP(AC952,Data!B:G,6,0)</f>
        <v>K25TTM</v>
      </c>
      <c r="AL952" t="str">
        <f t="shared" si="29"/>
        <v>6089 WM+ HCM 151 Lý Thánh Tông</v>
      </c>
    </row>
    <row r="953" spans="1:38" x14ac:dyDescent="0.25">
      <c r="A953">
        <v>17187</v>
      </c>
      <c r="B953" s="2">
        <v>9106035623</v>
      </c>
      <c r="C953" s="3">
        <v>45937</v>
      </c>
      <c r="D953" s="3">
        <v>45942</v>
      </c>
      <c r="E953" s="4">
        <v>45937.569657835702</v>
      </c>
      <c r="F953" s="2" t="s">
        <v>5652</v>
      </c>
      <c r="G953" s="3"/>
      <c r="H953" t="s">
        <v>3031</v>
      </c>
      <c r="I953" s="2" t="s">
        <v>3032</v>
      </c>
      <c r="J953" t="s">
        <v>3033</v>
      </c>
      <c r="K953" t="s">
        <v>3034</v>
      </c>
      <c r="L953" s="2" t="s">
        <v>5653</v>
      </c>
      <c r="M953" t="s">
        <v>5654</v>
      </c>
      <c r="N953" t="s">
        <v>5655</v>
      </c>
      <c r="O953">
        <v>20</v>
      </c>
      <c r="P953" s="2" t="s">
        <v>3043</v>
      </c>
      <c r="Q953" t="s">
        <v>3044</v>
      </c>
      <c r="R953" s="2" t="s">
        <v>3045</v>
      </c>
      <c r="S953" s="2" t="s">
        <v>3038</v>
      </c>
      <c r="T953">
        <v>41150</v>
      </c>
      <c r="U953">
        <v>2</v>
      </c>
      <c r="V953">
        <v>0</v>
      </c>
      <c r="W953" t="s">
        <v>5654</v>
      </c>
      <c r="Y953" s="3">
        <v>45937.569656562497</v>
      </c>
      <c r="AA953" t="s">
        <v>3039</v>
      </c>
      <c r="AB953" s="21">
        <v>9106035623</v>
      </c>
      <c r="AC953" s="19" t="str">
        <f>VLOOKUP($B953,Data!$A:$AK,34,0)</f>
        <v>9106035623-00159219</v>
      </c>
      <c r="AD953" s="19">
        <v>159219</v>
      </c>
      <c r="AE953" s="19" t="str">
        <f t="shared" si="28"/>
        <v>00159219</v>
      </c>
      <c r="AF953" s="19" t="str">
        <f>VLOOKUP(AC953,Data!$B:$AK,4,0)</f>
        <v>07/10/2025</v>
      </c>
      <c r="AG953" s="19" t="str">
        <f>VLOOKUP(AC953,Data!B:N,13,0)</f>
        <v>0104918404</v>
      </c>
      <c r="AH953" s="19" t="str">
        <f>IF(AG953="0104918404","WIN"&amp;L953,VLOOKUP(AG953,'mã win'!E:J,6,0))</f>
        <v>WIN6089</v>
      </c>
      <c r="AI953" s="19" t="str">
        <f>VLOOKUP(AG953,'mã win'!E:F,2,0)</f>
        <v>N</v>
      </c>
      <c r="AJ953" s="19" t="str">
        <f>VLOOKUP(Q953,'mã sp'!A:B,2,0)</f>
        <v>GTLX250G</v>
      </c>
      <c r="AK953" t="str">
        <f>VLOOKUP(AC953,Data!B:G,6,0)</f>
        <v>K25TTM</v>
      </c>
      <c r="AL953" t="str">
        <f t="shared" si="29"/>
        <v>6089 WM+ HCM 151 Lý Thánh Tông</v>
      </c>
    </row>
    <row r="954" spans="1:38" x14ac:dyDescent="0.25">
      <c r="A954">
        <v>17188</v>
      </c>
      <c r="B954" s="2">
        <v>9106035700</v>
      </c>
      <c r="C954" s="3">
        <v>45937</v>
      </c>
      <c r="D954" s="3">
        <v>45937</v>
      </c>
      <c r="E954" s="4">
        <v>45937.572996411996</v>
      </c>
      <c r="F954" s="2" t="s">
        <v>5656</v>
      </c>
      <c r="G954" s="3"/>
      <c r="H954" t="s">
        <v>3031</v>
      </c>
      <c r="I954" s="2" t="s">
        <v>3032</v>
      </c>
      <c r="J954" t="s">
        <v>3033</v>
      </c>
      <c r="K954" t="s">
        <v>3034</v>
      </c>
      <c r="L954" s="2" t="s">
        <v>3646</v>
      </c>
      <c r="M954" t="s">
        <v>3647</v>
      </c>
      <c r="N954" t="s">
        <v>3648</v>
      </c>
      <c r="O954">
        <v>10</v>
      </c>
      <c r="P954" s="2" t="s">
        <v>3054</v>
      </c>
      <c r="Q954" t="s">
        <v>3055</v>
      </c>
      <c r="R954" s="2" t="s">
        <v>3056</v>
      </c>
      <c r="S954" s="2" t="s">
        <v>3038</v>
      </c>
      <c r="T954">
        <v>46000</v>
      </c>
      <c r="U954">
        <v>3</v>
      </c>
      <c r="V954">
        <v>0</v>
      </c>
      <c r="W954" t="s">
        <v>3647</v>
      </c>
      <c r="Y954" s="3">
        <v>45937.572995254603</v>
      </c>
      <c r="AA954" t="s">
        <v>3039</v>
      </c>
      <c r="AB954" s="21">
        <v>9106035700</v>
      </c>
      <c r="AC954" s="19" t="str">
        <f>VLOOKUP($B954,Data!$A:$AK,34,0)</f>
        <v>9106035700-00018085</v>
      </c>
      <c r="AD954" s="19">
        <v>18085</v>
      </c>
      <c r="AE954" s="19" t="str">
        <f t="shared" si="28"/>
        <v>00018085</v>
      </c>
      <c r="AF954" s="19" t="str">
        <f>VLOOKUP(AC954,Data!$B:$AK,4,0)</f>
        <v>07/10/2025</v>
      </c>
      <c r="AG954" s="19" t="str">
        <f>VLOOKUP(AC954,Data!B:N,13,0)</f>
        <v>0104918404-003</v>
      </c>
      <c r="AH954" s="19" t="str">
        <f>IF(AG954="0104918404","WIN"&amp;L954,VLOOKUP(AG954,'mã win'!E:J,6,0))</f>
        <v>WIN-PTO-00-003</v>
      </c>
      <c r="AI954" s="19" t="str">
        <f>VLOOKUP(AG954,'mã win'!E:F,2,0)</f>
        <v>B</v>
      </c>
      <c r="AJ954" s="19" t="str">
        <f>VLOOKUP(Q954,'mã sp'!A:B,2,0)</f>
        <v>MNH250</v>
      </c>
      <c r="AK954" t="str">
        <f>VLOOKUP(AC954,Data!B:G,6,0)</f>
        <v>K25TTM</v>
      </c>
      <c r="AL954" t="str">
        <f t="shared" si="29"/>
        <v>2AFF WM+ PTO Khu 5, Xuân Lộc</v>
      </c>
    </row>
    <row r="955" spans="1:38" x14ac:dyDescent="0.25">
      <c r="A955">
        <v>17189</v>
      </c>
      <c r="B955" s="2">
        <v>9106035663</v>
      </c>
      <c r="C955" s="3">
        <v>45937</v>
      </c>
      <c r="D955" s="3">
        <v>45937</v>
      </c>
      <c r="E955" s="4">
        <v>45937.574014201396</v>
      </c>
      <c r="F955" s="2" t="s">
        <v>5657</v>
      </c>
      <c r="G955" s="3"/>
      <c r="H955" t="s">
        <v>3031</v>
      </c>
      <c r="I955" s="2" t="s">
        <v>3032</v>
      </c>
      <c r="J955" t="s">
        <v>3033</v>
      </c>
      <c r="K955" t="s">
        <v>3034</v>
      </c>
      <c r="L955" s="2" t="s">
        <v>3576</v>
      </c>
      <c r="M955" t="s">
        <v>3577</v>
      </c>
      <c r="N955" t="s">
        <v>3578</v>
      </c>
      <c r="O955">
        <v>10</v>
      </c>
      <c r="P955" s="2" t="s">
        <v>3035</v>
      </c>
      <c r="Q955" t="s">
        <v>4834</v>
      </c>
      <c r="R955" s="2" t="s">
        <v>3037</v>
      </c>
      <c r="S955" s="2" t="s">
        <v>3038</v>
      </c>
      <c r="T955">
        <v>111058</v>
      </c>
      <c r="U955">
        <v>2</v>
      </c>
      <c r="V955">
        <v>0</v>
      </c>
      <c r="W955" t="s">
        <v>3577</v>
      </c>
      <c r="X955" t="s">
        <v>3579</v>
      </c>
      <c r="Y955" s="3">
        <v>45937.574013310201</v>
      </c>
      <c r="AA955" t="s">
        <v>3039</v>
      </c>
      <c r="AB955" s="21">
        <v>9106035663</v>
      </c>
      <c r="AC955" s="19" t="str">
        <f>VLOOKUP($B955,Data!$A:$AK,34,0)</f>
        <v>9106035663-00080476</v>
      </c>
      <c r="AD955" s="19">
        <v>80476</v>
      </c>
      <c r="AE955" s="19" t="str">
        <f t="shared" si="28"/>
        <v>00080476</v>
      </c>
      <c r="AF955" s="19" t="str">
        <f>VLOOKUP(AC955,Data!$B:$AK,4,0)</f>
        <v>07/10/2025</v>
      </c>
      <c r="AG955" s="19" t="str">
        <f>VLOOKUP(AC955,Data!B:N,13,0)</f>
        <v>0104918404-009</v>
      </c>
      <c r="AH955" s="19" t="str">
        <f>IF(AG955="0104918404","WIN"&amp;L955,VLOOKUP(AG955,'mã win'!E:J,6,0))</f>
        <v>WIN-DNG-01-009</v>
      </c>
      <c r="AI955" s="19" t="str">
        <f>VLOOKUP(AG955,'mã win'!E:F,2,0)</f>
        <v>N</v>
      </c>
      <c r="AJ955" s="19" t="str">
        <f>VLOOKUP(Q955,'mã sp'!A:B,2,0)</f>
        <v>GM500</v>
      </c>
      <c r="AK955" t="str">
        <f>VLOOKUP(AC955,Data!B:G,6,0)</f>
        <v>K25TTM</v>
      </c>
      <c r="AL955" t="str">
        <f t="shared" si="29"/>
        <v>2048 WM+ DNG 134 Ba Tháng Hai</v>
      </c>
    </row>
    <row r="956" spans="1:38" x14ac:dyDescent="0.25">
      <c r="A956">
        <v>17193</v>
      </c>
      <c r="B956" s="2">
        <v>9106035710</v>
      </c>
      <c r="C956" s="3">
        <v>45937</v>
      </c>
      <c r="D956" s="3">
        <v>45937</v>
      </c>
      <c r="E956" s="4">
        <v>45937.5764124653</v>
      </c>
      <c r="F956" s="2" t="s">
        <v>5661</v>
      </c>
      <c r="G956" s="3"/>
      <c r="H956" t="s">
        <v>3031</v>
      </c>
      <c r="I956" s="2" t="s">
        <v>3032</v>
      </c>
      <c r="J956" t="s">
        <v>3033</v>
      </c>
      <c r="K956" t="s">
        <v>3034</v>
      </c>
      <c r="L956" s="2" t="s">
        <v>3668</v>
      </c>
      <c r="M956" t="s">
        <v>3669</v>
      </c>
      <c r="N956" t="s">
        <v>3670</v>
      </c>
      <c r="O956">
        <v>10</v>
      </c>
      <c r="P956" s="2" t="s">
        <v>3047</v>
      </c>
      <c r="Q956" t="s">
        <v>3048</v>
      </c>
      <c r="R956" s="2" t="s">
        <v>3049</v>
      </c>
      <c r="S956" s="2" t="s">
        <v>3038</v>
      </c>
      <c r="T956">
        <v>60885</v>
      </c>
      <c r="U956">
        <v>1</v>
      </c>
      <c r="V956">
        <v>0</v>
      </c>
      <c r="W956" t="s">
        <v>3669</v>
      </c>
      <c r="X956" t="s">
        <v>3046</v>
      </c>
      <c r="Y956" s="3">
        <v>45937.5764114583</v>
      </c>
      <c r="Z956" t="s">
        <v>5662</v>
      </c>
      <c r="AA956" t="s">
        <v>3039</v>
      </c>
      <c r="AB956" s="21">
        <v>9106035710</v>
      </c>
      <c r="AC956" s="19" t="str">
        <f>VLOOKUP($B956,Data!$A:$AK,34,0)</f>
        <v>9106035710-00014902</v>
      </c>
      <c r="AD956" s="19">
        <v>14902</v>
      </c>
      <c r="AE956" s="19" t="str">
        <f t="shared" si="28"/>
        <v>00014902</v>
      </c>
      <c r="AF956" s="19" t="str">
        <f>VLOOKUP(AC956,Data!$B:$AK,4,0)</f>
        <v>07/10/2025</v>
      </c>
      <c r="AG956" s="19" t="str">
        <f>VLOOKUP(AC956,Data!B:N,13,0)</f>
        <v>0104918404-006</v>
      </c>
      <c r="AH956" s="19" t="str">
        <f>IF(AG956="0104918404","WIN"&amp;L956,VLOOKUP(AG956,'mã win'!E:J,6,0))</f>
        <v>WIN-HDG-00-006</v>
      </c>
      <c r="AI956" s="19" t="str">
        <f>VLOOKUP(AG956,'mã win'!E:F,2,0)</f>
        <v>B</v>
      </c>
      <c r="AJ956" s="19" t="str">
        <f>VLOOKUP(Q956,'mã sp'!A:B,2,0)</f>
        <v>CC300</v>
      </c>
      <c r="AK956" t="str">
        <f>VLOOKUP(AC956,Data!B:G,6,0)</f>
        <v>K25TTM</v>
      </c>
      <c r="AL956" t="str">
        <f t="shared" si="29"/>
        <v>3480 WM+ HDG 97-99 Nguyễn Văn Linh</v>
      </c>
    </row>
    <row r="957" spans="1:38" x14ac:dyDescent="0.25">
      <c r="A957">
        <v>17194</v>
      </c>
      <c r="B957" s="2">
        <v>9106035716</v>
      </c>
      <c r="C957" s="3">
        <v>45937</v>
      </c>
      <c r="D957" s="3">
        <v>45942</v>
      </c>
      <c r="E957" s="4">
        <v>45937.577704710602</v>
      </c>
      <c r="F957" s="2" t="s">
        <v>5663</v>
      </c>
      <c r="G957" s="3"/>
      <c r="H957" t="s">
        <v>3031</v>
      </c>
      <c r="I957" s="2" t="s">
        <v>3032</v>
      </c>
      <c r="J957" t="s">
        <v>3033</v>
      </c>
      <c r="K957" t="s">
        <v>3034</v>
      </c>
      <c r="L957" s="2" t="s">
        <v>3668</v>
      </c>
      <c r="M957" t="s">
        <v>3669</v>
      </c>
      <c r="N957" t="s">
        <v>3670</v>
      </c>
      <c r="O957">
        <v>10</v>
      </c>
      <c r="P957" s="2" t="s">
        <v>3035</v>
      </c>
      <c r="Q957" t="s">
        <v>4834</v>
      </c>
      <c r="R957" s="2" t="s">
        <v>3037</v>
      </c>
      <c r="S957" s="2" t="s">
        <v>3038</v>
      </c>
      <c r="T957">
        <v>111058</v>
      </c>
      <c r="U957">
        <v>3</v>
      </c>
      <c r="V957">
        <v>0</v>
      </c>
      <c r="W957" t="s">
        <v>3669</v>
      </c>
      <c r="X957" t="s">
        <v>3046</v>
      </c>
      <c r="Y957" s="3">
        <v>45937.577703356503</v>
      </c>
      <c r="Z957" t="s">
        <v>5664</v>
      </c>
      <c r="AA957" t="s">
        <v>3039</v>
      </c>
      <c r="AB957" s="21">
        <v>9106035716</v>
      </c>
      <c r="AC957" s="19" t="str">
        <f>VLOOKUP($B957,Data!$A:$AK,34,0)</f>
        <v>9106035716-00014903</v>
      </c>
      <c r="AD957" s="19">
        <v>14903</v>
      </c>
      <c r="AE957" s="19" t="str">
        <f t="shared" si="28"/>
        <v>00014903</v>
      </c>
      <c r="AF957" s="19" t="str">
        <f>VLOOKUP(AC957,Data!$B:$AK,4,0)</f>
        <v>07/10/2025</v>
      </c>
      <c r="AG957" s="19" t="str">
        <f>VLOOKUP(AC957,Data!B:N,13,0)</f>
        <v>0104918404-006</v>
      </c>
      <c r="AH957" s="19" t="str">
        <f>IF(AG957="0104918404","WIN"&amp;L957,VLOOKUP(AG957,'mã win'!E:J,6,0))</f>
        <v>WIN-HDG-00-006</v>
      </c>
      <c r="AI957" s="19" t="str">
        <f>VLOOKUP(AG957,'mã win'!E:F,2,0)</f>
        <v>B</v>
      </c>
      <c r="AJ957" s="19" t="str">
        <f>VLOOKUP(Q957,'mã sp'!A:B,2,0)</f>
        <v>GM500</v>
      </c>
      <c r="AK957" t="str">
        <f>VLOOKUP(AC957,Data!B:G,6,0)</f>
        <v>K25TTM</v>
      </c>
      <c r="AL957" t="str">
        <f t="shared" si="29"/>
        <v>3480 WM+ HDG 97-99 Nguyễn Văn Linh</v>
      </c>
    </row>
    <row r="958" spans="1:38" x14ac:dyDescent="0.25">
      <c r="A958">
        <v>17195</v>
      </c>
      <c r="B958" s="2">
        <v>9106035758</v>
      </c>
      <c r="C958" s="3">
        <v>45937</v>
      </c>
      <c r="D958" s="3">
        <v>45937</v>
      </c>
      <c r="E958" s="4">
        <v>45937.577706134303</v>
      </c>
      <c r="F958" s="2" t="s">
        <v>5663</v>
      </c>
      <c r="G958" s="3"/>
      <c r="H958" t="s">
        <v>3031</v>
      </c>
      <c r="I958" s="2" t="s">
        <v>3032</v>
      </c>
      <c r="J958" t="s">
        <v>3033</v>
      </c>
      <c r="K958" t="s">
        <v>3034</v>
      </c>
      <c r="L958" s="2" t="s">
        <v>4334</v>
      </c>
      <c r="M958" t="s">
        <v>4335</v>
      </c>
      <c r="N958" t="s">
        <v>4336</v>
      </c>
      <c r="O958">
        <v>10</v>
      </c>
      <c r="P958" s="2" t="s">
        <v>3083</v>
      </c>
      <c r="Q958" t="s">
        <v>3084</v>
      </c>
      <c r="R958" s="2" t="s">
        <v>3085</v>
      </c>
      <c r="S958" s="2" t="s">
        <v>3038</v>
      </c>
      <c r="T958">
        <v>111606</v>
      </c>
      <c r="U958">
        <v>1</v>
      </c>
      <c r="V958">
        <v>0</v>
      </c>
      <c r="W958" t="s">
        <v>4337</v>
      </c>
      <c r="Y958" s="3">
        <v>45937.577704861098</v>
      </c>
      <c r="AA958" t="s">
        <v>3039</v>
      </c>
      <c r="AB958" s="21">
        <v>9106035758</v>
      </c>
      <c r="AC958" s="19" t="str">
        <f>VLOOKUP($B958,Data!$A:$AK,34,0)</f>
        <v>9106035758-00159234</v>
      </c>
      <c r="AD958" s="19">
        <v>159234</v>
      </c>
      <c r="AE958" s="19" t="str">
        <f t="shared" si="28"/>
        <v>00159234</v>
      </c>
      <c r="AF958" s="19" t="str">
        <f>VLOOKUP(AC958,Data!$B:$AK,4,0)</f>
        <v>07/10/2025</v>
      </c>
      <c r="AG958" s="19" t="str">
        <f>VLOOKUP(AC958,Data!B:N,13,0)</f>
        <v>0104918404</v>
      </c>
      <c r="AH958" s="19" t="str">
        <f>IF(AG958="0104918404","WIN"&amp;L958,VLOOKUP(AG958,'mã win'!E:J,6,0))</f>
        <v>WIN2ABG</v>
      </c>
      <c r="AI958" s="19" t="str">
        <f>VLOOKUP(AG958,'mã win'!E:F,2,0)</f>
        <v>N</v>
      </c>
      <c r="AJ958" s="19" t="str">
        <f>VLOOKUP(Q958,'mã sp'!A:B,2,0)</f>
        <v>GXD500</v>
      </c>
      <c r="AK958" t="str">
        <f>VLOOKUP(AC958,Data!B:G,6,0)</f>
        <v>K25TTM</v>
      </c>
      <c r="AL958" t="str">
        <f t="shared" si="29"/>
        <v>2ABG WIN HCM 1.11, 16/9 Bùi Văn Ba</v>
      </c>
    </row>
    <row r="959" spans="1:38" x14ac:dyDescent="0.25">
      <c r="A959">
        <v>17196</v>
      </c>
      <c r="B959" s="2">
        <v>9106035758</v>
      </c>
      <c r="C959" s="3">
        <v>45937</v>
      </c>
      <c r="D959" s="3">
        <v>45937</v>
      </c>
      <c r="E959" s="4">
        <v>45937.577706134303</v>
      </c>
      <c r="F959" s="2" t="s">
        <v>5663</v>
      </c>
      <c r="G959" s="3"/>
      <c r="H959" t="s">
        <v>3031</v>
      </c>
      <c r="I959" s="2" t="s">
        <v>3032</v>
      </c>
      <c r="J959" t="s">
        <v>3033</v>
      </c>
      <c r="K959" t="s">
        <v>3034</v>
      </c>
      <c r="L959" s="2" t="s">
        <v>4334</v>
      </c>
      <c r="M959" t="s">
        <v>4335</v>
      </c>
      <c r="N959" t="s">
        <v>4336</v>
      </c>
      <c r="O959">
        <v>20</v>
      </c>
      <c r="P959" s="2" t="s">
        <v>3047</v>
      </c>
      <c r="Q959" t="s">
        <v>3048</v>
      </c>
      <c r="R959" s="2" t="s">
        <v>3049</v>
      </c>
      <c r="S959" s="2" t="s">
        <v>3038</v>
      </c>
      <c r="T959">
        <v>60885</v>
      </c>
      <c r="U959">
        <v>1</v>
      </c>
      <c r="V959">
        <v>0</v>
      </c>
      <c r="W959" t="s">
        <v>4337</v>
      </c>
      <c r="Y959" s="3">
        <v>45937.577704861098</v>
      </c>
      <c r="AA959" t="s">
        <v>3039</v>
      </c>
      <c r="AB959" s="21">
        <v>9106035758</v>
      </c>
      <c r="AC959" s="19" t="str">
        <f>VLOOKUP($B959,Data!$A:$AK,34,0)</f>
        <v>9106035758-00159234</v>
      </c>
      <c r="AD959" s="19">
        <v>159234</v>
      </c>
      <c r="AE959" s="19" t="str">
        <f t="shared" si="28"/>
        <v>00159234</v>
      </c>
      <c r="AF959" s="19" t="str">
        <f>VLOOKUP(AC959,Data!$B:$AK,4,0)</f>
        <v>07/10/2025</v>
      </c>
      <c r="AG959" s="19" t="str">
        <f>VLOOKUP(AC959,Data!B:N,13,0)</f>
        <v>0104918404</v>
      </c>
      <c r="AH959" s="19" t="str">
        <f>IF(AG959="0104918404","WIN"&amp;L959,VLOOKUP(AG959,'mã win'!E:J,6,0))</f>
        <v>WIN2ABG</v>
      </c>
      <c r="AI959" s="19" t="str">
        <f>VLOOKUP(AG959,'mã win'!E:F,2,0)</f>
        <v>N</v>
      </c>
      <c r="AJ959" s="19" t="str">
        <f>VLOOKUP(Q959,'mã sp'!A:B,2,0)</f>
        <v>CC300</v>
      </c>
      <c r="AK959" t="str">
        <f>VLOOKUP(AC959,Data!B:G,6,0)</f>
        <v>K25TTM</v>
      </c>
      <c r="AL959" t="str">
        <f t="shared" si="29"/>
        <v>2ABG WIN HCM 1.11, 16/9 Bùi Văn Ba</v>
      </c>
    </row>
    <row r="960" spans="1:38" x14ac:dyDescent="0.25">
      <c r="A960">
        <v>17197</v>
      </c>
      <c r="B960" s="2">
        <v>9106035758</v>
      </c>
      <c r="C960" s="3">
        <v>45937</v>
      </c>
      <c r="D960" s="3">
        <v>45937</v>
      </c>
      <c r="E960" s="4">
        <v>45937.577706134303</v>
      </c>
      <c r="F960" s="2" t="s">
        <v>5663</v>
      </c>
      <c r="G960" s="3"/>
      <c r="H960" t="s">
        <v>3031</v>
      </c>
      <c r="I960" s="2" t="s">
        <v>3032</v>
      </c>
      <c r="J960" t="s">
        <v>3033</v>
      </c>
      <c r="K960" t="s">
        <v>3034</v>
      </c>
      <c r="L960" s="2" t="s">
        <v>4334</v>
      </c>
      <c r="M960" t="s">
        <v>4335</v>
      </c>
      <c r="N960" t="s">
        <v>4336</v>
      </c>
      <c r="O960">
        <v>30</v>
      </c>
      <c r="P960" s="2" t="s">
        <v>3050</v>
      </c>
      <c r="Q960" t="s">
        <v>3051</v>
      </c>
      <c r="R960" s="2" t="s">
        <v>3052</v>
      </c>
      <c r="S960" s="2" t="s">
        <v>3038</v>
      </c>
      <c r="T960">
        <v>45588</v>
      </c>
      <c r="U960">
        <v>2</v>
      </c>
      <c r="V960">
        <v>0</v>
      </c>
      <c r="W960" t="s">
        <v>4337</v>
      </c>
      <c r="Y960" s="3">
        <v>45937.577704861098</v>
      </c>
      <c r="AA960" t="s">
        <v>3039</v>
      </c>
      <c r="AB960" s="21">
        <v>9106035758</v>
      </c>
      <c r="AC960" s="19" t="str">
        <f>VLOOKUP($B960,Data!$A:$AK,34,0)</f>
        <v>9106035758-00159234</v>
      </c>
      <c r="AD960" s="19">
        <v>159234</v>
      </c>
      <c r="AE960" s="19" t="str">
        <f t="shared" si="28"/>
        <v>00159234</v>
      </c>
      <c r="AF960" s="19" t="str">
        <f>VLOOKUP(AC960,Data!$B:$AK,4,0)</f>
        <v>07/10/2025</v>
      </c>
      <c r="AG960" s="19" t="str">
        <f>VLOOKUP(AC960,Data!B:N,13,0)</f>
        <v>0104918404</v>
      </c>
      <c r="AH960" s="19" t="str">
        <f>IF(AG960="0104918404","WIN"&amp;L960,VLOOKUP(AG960,'mã win'!E:J,6,0))</f>
        <v>WIN2ABG</v>
      </c>
      <c r="AI960" s="19" t="str">
        <f>VLOOKUP(AG960,'mã win'!E:F,2,0)</f>
        <v>N</v>
      </c>
      <c r="AJ960" s="19" t="str">
        <f>VLOOKUP(Q960,'mã sp'!A:B,2,0)</f>
        <v>TH200</v>
      </c>
      <c r="AK960" t="str">
        <f>VLOOKUP(AC960,Data!B:G,6,0)</f>
        <v>K25TTM</v>
      </c>
      <c r="AL960" t="str">
        <f t="shared" si="29"/>
        <v>2ABG WIN HCM 1.11, 16/9 Bùi Văn Ba</v>
      </c>
    </row>
    <row r="961" spans="1:38" x14ac:dyDescent="0.25">
      <c r="A961">
        <v>17198</v>
      </c>
      <c r="B961" s="2">
        <v>9106035758</v>
      </c>
      <c r="C961" s="3">
        <v>45937</v>
      </c>
      <c r="D961" s="3">
        <v>45937</v>
      </c>
      <c r="E961" s="4">
        <v>45937.577706134303</v>
      </c>
      <c r="F961" s="2" t="s">
        <v>5663</v>
      </c>
      <c r="G961" s="3"/>
      <c r="H961" t="s">
        <v>3031</v>
      </c>
      <c r="I961" s="2" t="s">
        <v>3032</v>
      </c>
      <c r="J961" t="s">
        <v>3033</v>
      </c>
      <c r="K961" t="s">
        <v>3034</v>
      </c>
      <c r="L961" s="2" t="s">
        <v>4334</v>
      </c>
      <c r="M961" t="s">
        <v>4335</v>
      </c>
      <c r="N961" t="s">
        <v>4336</v>
      </c>
      <c r="O961">
        <v>40</v>
      </c>
      <c r="P961" s="2" t="s">
        <v>3063</v>
      </c>
      <c r="Q961" t="s">
        <v>4891</v>
      </c>
      <c r="R961" s="2" t="s">
        <v>3065</v>
      </c>
      <c r="S961" s="2" t="s">
        <v>3038</v>
      </c>
      <c r="T961">
        <v>73431</v>
      </c>
      <c r="U961">
        <v>2</v>
      </c>
      <c r="V961">
        <v>0</v>
      </c>
      <c r="W961" t="s">
        <v>4337</v>
      </c>
      <c r="Y961" s="3">
        <v>45937.577704861098</v>
      </c>
      <c r="AA961" t="s">
        <v>3039</v>
      </c>
      <c r="AB961" s="21">
        <v>9106035758</v>
      </c>
      <c r="AC961" s="19" t="str">
        <f>VLOOKUP($B961,Data!$A:$AK,34,0)</f>
        <v>9106035758-00159234</v>
      </c>
      <c r="AD961" s="19">
        <v>159234</v>
      </c>
      <c r="AE961" s="19" t="str">
        <f t="shared" si="28"/>
        <v>00159234</v>
      </c>
      <c r="AF961" s="19" t="str">
        <f>VLOOKUP(AC961,Data!$B:$AK,4,0)</f>
        <v>07/10/2025</v>
      </c>
      <c r="AG961" s="19" t="str">
        <f>VLOOKUP(AC961,Data!B:N,13,0)</f>
        <v>0104918404</v>
      </c>
      <c r="AH961" s="19" t="str">
        <f>IF(AG961="0104918404","WIN"&amp;L961,VLOOKUP(AG961,'mã win'!E:J,6,0))</f>
        <v>WIN2ABG</v>
      </c>
      <c r="AI961" s="19" t="str">
        <f>VLOOKUP(AG961,'mã win'!E:F,2,0)</f>
        <v>N</v>
      </c>
      <c r="AJ961" s="19" t="str">
        <f>VLOOKUP(Q961,'mã sp'!A:B,2,0)</f>
        <v>CGM300</v>
      </c>
      <c r="AK961" t="str">
        <f>VLOOKUP(AC961,Data!B:G,6,0)</f>
        <v>K25TTM</v>
      </c>
      <c r="AL961" t="str">
        <f t="shared" si="29"/>
        <v>2ABG WIN HCM 1.11, 16/9 Bùi Văn Ba</v>
      </c>
    </row>
    <row r="962" spans="1:38" x14ac:dyDescent="0.25">
      <c r="A962">
        <v>17199</v>
      </c>
      <c r="B962" s="2">
        <v>9106035696</v>
      </c>
      <c r="C962" s="3">
        <v>45937</v>
      </c>
      <c r="D962" s="3">
        <v>45942</v>
      </c>
      <c r="E962" s="4">
        <v>45937.578469363398</v>
      </c>
      <c r="F962" s="2" t="s">
        <v>5665</v>
      </c>
      <c r="G962" s="3"/>
      <c r="H962" t="s">
        <v>3031</v>
      </c>
      <c r="I962" s="2" t="s">
        <v>3032</v>
      </c>
      <c r="J962" t="s">
        <v>3033</v>
      </c>
      <c r="K962" t="s">
        <v>3034</v>
      </c>
      <c r="L962" s="2" t="s">
        <v>4116</v>
      </c>
      <c r="M962" t="s">
        <v>4117</v>
      </c>
      <c r="N962" t="s">
        <v>4118</v>
      </c>
      <c r="O962">
        <v>10</v>
      </c>
      <c r="P962" s="2" t="s">
        <v>3035</v>
      </c>
      <c r="Q962" t="s">
        <v>4834</v>
      </c>
      <c r="R962" s="2" t="s">
        <v>3037</v>
      </c>
      <c r="S962" s="2" t="s">
        <v>3038</v>
      </c>
      <c r="T962">
        <v>111058</v>
      </c>
      <c r="U962">
        <v>1</v>
      </c>
      <c r="V962">
        <v>0</v>
      </c>
      <c r="W962" t="s">
        <v>4119</v>
      </c>
      <c r="X962" t="s">
        <v>4120</v>
      </c>
      <c r="Y962" s="3">
        <v>45937.578468553198</v>
      </c>
      <c r="AA962" t="s">
        <v>3039</v>
      </c>
      <c r="AB962" s="21">
        <v>9106035696</v>
      </c>
      <c r="AC962" s="19" t="str">
        <f>VLOOKUP($B962,Data!$A:$AK,34,0)</f>
        <v>9106035696-00047273</v>
      </c>
      <c r="AD962" s="19">
        <v>47273</v>
      </c>
      <c r="AE962" s="19" t="str">
        <f t="shared" si="28"/>
        <v>00047273</v>
      </c>
      <c r="AF962" s="19" t="str">
        <f>VLOOKUP(AC962,Data!$B:$AK,4,0)</f>
        <v>07/10/2025</v>
      </c>
      <c r="AG962" s="19" t="str">
        <f>VLOOKUP(AC962,Data!B:N,13,0)</f>
        <v>0104918404-007</v>
      </c>
      <c r="AH962" s="19" t="str">
        <f>IF(AG962="0104918404","WIN"&amp;L962,VLOOKUP(AG962,'mã win'!E:J,6,0))</f>
        <v>WIN-QNH-00-007</v>
      </c>
      <c r="AI962" s="19" t="str">
        <f>VLOOKUP(AG962,'mã win'!E:F,2,0)</f>
        <v>B</v>
      </c>
      <c r="AJ962" s="19" t="str">
        <f>VLOOKUP(Q962,'mã sp'!A:B,2,0)</f>
        <v>GM500</v>
      </c>
      <c r="AK962" t="str">
        <f>VLOOKUP(AC962,Data!B:G,6,0)</f>
        <v>K25TTM</v>
      </c>
      <c r="AL962" t="str">
        <f t="shared" si="29"/>
        <v>4953 WM+ QNH Tổ 10 Khu 2 Phường Hà Tu</v>
      </c>
    </row>
    <row r="963" spans="1:38" x14ac:dyDescent="0.25">
      <c r="A963">
        <v>17200</v>
      </c>
      <c r="B963" s="2">
        <v>9106035745</v>
      </c>
      <c r="C963" s="3">
        <v>45937</v>
      </c>
      <c r="D963" s="3">
        <v>45937</v>
      </c>
      <c r="E963" s="4">
        <v>45937.579707523102</v>
      </c>
      <c r="F963" s="2" t="s">
        <v>5666</v>
      </c>
      <c r="G963" s="3"/>
      <c r="H963" t="s">
        <v>3031</v>
      </c>
      <c r="I963" s="2" t="s">
        <v>3032</v>
      </c>
      <c r="J963" t="s">
        <v>3033</v>
      </c>
      <c r="K963" t="s">
        <v>3034</v>
      </c>
      <c r="L963" s="2" t="s">
        <v>3133</v>
      </c>
      <c r="M963" t="s">
        <v>3134</v>
      </c>
      <c r="N963" t="s">
        <v>3135</v>
      </c>
      <c r="O963">
        <v>10</v>
      </c>
      <c r="P963" s="2" t="s">
        <v>3043</v>
      </c>
      <c r="Q963" t="s">
        <v>3044</v>
      </c>
      <c r="R963" s="2" t="s">
        <v>3045</v>
      </c>
      <c r="S963" s="2" t="s">
        <v>3038</v>
      </c>
      <c r="T963">
        <v>41150</v>
      </c>
      <c r="U963">
        <v>1</v>
      </c>
      <c r="V963">
        <v>0</v>
      </c>
      <c r="W963" t="s">
        <v>3134</v>
      </c>
      <c r="Y963" s="3">
        <v>45937.579706365701</v>
      </c>
      <c r="Z963" t="s">
        <v>5667</v>
      </c>
      <c r="AA963" t="s">
        <v>3039</v>
      </c>
      <c r="AB963" s="21">
        <v>9106035745</v>
      </c>
      <c r="AC963" s="19" t="str">
        <f>VLOOKUP($B963,Data!$A:$AK,34,0)</f>
        <v>9106035745-00009529</v>
      </c>
      <c r="AD963" s="19">
        <v>9529</v>
      </c>
      <c r="AE963" s="19" t="str">
        <f t="shared" ref="AE963:AE1026" si="30">TEXT(AD963,"00000000")</f>
        <v>00009529</v>
      </c>
      <c r="AF963" s="19" t="str">
        <f>VLOOKUP(AC963,Data!$B:$AK,4,0)</f>
        <v>07/10/2025</v>
      </c>
      <c r="AG963" s="19" t="str">
        <f>VLOOKUP(AC963,Data!B:N,13,0)</f>
        <v>0104918404-071</v>
      </c>
      <c r="AH963" s="19" t="str">
        <f>IF(AG963="0104918404","WIN"&amp;L963,VLOOKUP(AG963,'mã win'!E:J,6,0))</f>
        <v>WIN-071</v>
      </c>
      <c r="AI963" s="19" t="str">
        <f>VLOOKUP(AG963,'mã win'!E:F,2,0)</f>
        <v>N</v>
      </c>
      <c r="AJ963" s="19" t="str">
        <f>VLOOKUP(Q963,'mã sp'!A:B,2,0)</f>
        <v>GTLX250G</v>
      </c>
      <c r="AK963" t="str">
        <f>VLOOKUP(AC963,Data!B:G,6,0)</f>
        <v>K25TTM</v>
      </c>
      <c r="AL963" t="str">
        <f t="shared" ref="AL963:AL1026" si="31">L963&amp;" "&amp;M963</f>
        <v>2AXQ WM+ BDH 557 Võ Văn Kiệt</v>
      </c>
    </row>
    <row r="964" spans="1:38" x14ac:dyDescent="0.25">
      <c r="A964">
        <v>17201</v>
      </c>
      <c r="B964" s="2">
        <v>9106035756</v>
      </c>
      <c r="C964" s="3">
        <v>45937</v>
      </c>
      <c r="D964" s="3">
        <v>45942</v>
      </c>
      <c r="E964" s="4">
        <v>45937.581172418999</v>
      </c>
      <c r="F964" s="2" t="s">
        <v>5668</v>
      </c>
      <c r="G964" s="3"/>
      <c r="H964" t="s">
        <v>3031</v>
      </c>
      <c r="I964" s="2" t="s">
        <v>3032</v>
      </c>
      <c r="J964" t="s">
        <v>3033</v>
      </c>
      <c r="K964" t="s">
        <v>3034</v>
      </c>
      <c r="L964" s="2" t="s">
        <v>4218</v>
      </c>
      <c r="M964" t="s">
        <v>4219</v>
      </c>
      <c r="N964" t="s">
        <v>4220</v>
      </c>
      <c r="O964">
        <v>10</v>
      </c>
      <c r="P964" s="2" t="s">
        <v>3035</v>
      </c>
      <c r="Q964" t="s">
        <v>4834</v>
      </c>
      <c r="R964" s="2" t="s">
        <v>3037</v>
      </c>
      <c r="S964" s="2" t="s">
        <v>3038</v>
      </c>
      <c r="T964">
        <v>111058</v>
      </c>
      <c r="U964">
        <v>2</v>
      </c>
      <c r="V964">
        <v>0</v>
      </c>
      <c r="W964" t="s">
        <v>4219</v>
      </c>
      <c r="Y964" s="3">
        <v>45937.581170983802</v>
      </c>
      <c r="AA964" t="s">
        <v>3039</v>
      </c>
      <c r="AB964" s="21">
        <v>9106035756</v>
      </c>
      <c r="AC964" s="19" t="str">
        <f>VLOOKUP($B964,Data!$A:$AK,34,0)</f>
        <v>9106035756-00014904</v>
      </c>
      <c r="AD964" s="19">
        <v>14904</v>
      </c>
      <c r="AE964" s="19" t="str">
        <f t="shared" si="30"/>
        <v>00014904</v>
      </c>
      <c r="AF964" s="19" t="str">
        <f>VLOOKUP(AC964,Data!$B:$AK,4,0)</f>
        <v>07/10/2025</v>
      </c>
      <c r="AG964" s="19" t="str">
        <f>VLOOKUP(AC964,Data!B:N,13,0)</f>
        <v>0104918404-006</v>
      </c>
      <c r="AH964" s="19" t="str">
        <f>IF(AG964="0104918404","WIN"&amp;L964,VLOOKUP(AG964,'mã win'!E:J,6,0))</f>
        <v>WIN-HDG-00-006</v>
      </c>
      <c r="AI964" s="19" t="str">
        <f>VLOOKUP(AG964,'mã win'!E:F,2,0)</f>
        <v>B</v>
      </c>
      <c r="AJ964" s="19" t="str">
        <f>VLOOKUP(Q964,'mã sp'!A:B,2,0)</f>
        <v>GM500</v>
      </c>
      <c r="AK964" t="str">
        <f>VLOOKUP(AC964,Data!B:G,6,0)</f>
        <v>K25TTM</v>
      </c>
      <c r="AL964" t="str">
        <f t="shared" si="31"/>
        <v>6007 WM+ HDG Phố Hóp, Nam Sách</v>
      </c>
    </row>
    <row r="965" spans="1:38" x14ac:dyDescent="0.25">
      <c r="A965">
        <v>17202</v>
      </c>
      <c r="B965" s="2">
        <v>9106035780</v>
      </c>
      <c r="C965" s="3">
        <v>45937</v>
      </c>
      <c r="D965" s="3">
        <v>45942</v>
      </c>
      <c r="E965" s="4">
        <v>45937.5814519329</v>
      </c>
      <c r="F965" s="2" t="s">
        <v>5669</v>
      </c>
      <c r="G965" s="3"/>
      <c r="H965" t="s">
        <v>3031</v>
      </c>
      <c r="I965" s="2" t="s">
        <v>3032</v>
      </c>
      <c r="J965" t="s">
        <v>3033</v>
      </c>
      <c r="K965" t="s">
        <v>3034</v>
      </c>
      <c r="L965" s="2" t="s">
        <v>4072</v>
      </c>
      <c r="M965" t="s">
        <v>4073</v>
      </c>
      <c r="N965" t="s">
        <v>4074</v>
      </c>
      <c r="O965">
        <v>10</v>
      </c>
      <c r="P965" s="2" t="s">
        <v>3035</v>
      </c>
      <c r="Q965" t="s">
        <v>4834</v>
      </c>
      <c r="R965" s="2" t="s">
        <v>3037</v>
      </c>
      <c r="S965" s="2" t="s">
        <v>3038</v>
      </c>
      <c r="T965">
        <v>111058</v>
      </c>
      <c r="U965">
        <v>1</v>
      </c>
      <c r="V965">
        <v>0</v>
      </c>
      <c r="W965" t="s">
        <v>4073</v>
      </c>
      <c r="X965" t="s">
        <v>4075</v>
      </c>
      <c r="Y965" s="3">
        <v>45937.581450381898</v>
      </c>
      <c r="AA965" t="s">
        <v>3039</v>
      </c>
      <c r="AB965" s="21">
        <v>9106035780</v>
      </c>
      <c r="AC965" s="19" t="str">
        <f>VLOOKUP($B965,Data!$A:$AK,34,0)</f>
        <v>9106035780-00028730</v>
      </c>
      <c r="AD965" s="19">
        <v>28730</v>
      </c>
      <c r="AE965" s="19" t="str">
        <f t="shared" si="30"/>
        <v>00028730</v>
      </c>
      <c r="AF965" s="19" t="str">
        <f>VLOOKUP(AC965,Data!$B:$AK,4,0)</f>
        <v>07/10/2025</v>
      </c>
      <c r="AG965" s="19" t="str">
        <f>VLOOKUP(AC965,Data!B:N,13,0)</f>
        <v>0104918404-056</v>
      </c>
      <c r="AH965" s="19" t="str">
        <f>IF(AG965="0104918404","WIN"&amp;L965,VLOOKUP(AG965,'mã win'!E:J,6,0))</f>
        <v>WIN-056</v>
      </c>
      <c r="AI965" s="19" t="str">
        <f>VLOOKUP(AG965,'mã win'!E:F,2,0)</f>
        <v>B</v>
      </c>
      <c r="AJ965" s="19" t="str">
        <f>VLOOKUP(Q965,'mã sp'!A:B,2,0)</f>
        <v>GM500</v>
      </c>
      <c r="AK965" t="str">
        <f>VLOOKUP(AC965,Data!B:G,6,0)</f>
        <v>K25TTM</v>
      </c>
      <c r="AL965" t="str">
        <f t="shared" si="31"/>
        <v>3161 WM+ HYN WB-D03 Westbay</v>
      </c>
    </row>
    <row r="966" spans="1:38" x14ac:dyDescent="0.25">
      <c r="A966">
        <v>17203</v>
      </c>
      <c r="B966" s="2">
        <v>9106035775</v>
      </c>
      <c r="C966" s="3">
        <v>45937</v>
      </c>
      <c r="D966" s="3">
        <v>45937</v>
      </c>
      <c r="E966" s="4">
        <v>45937.581991585597</v>
      </c>
      <c r="F966" s="2" t="s">
        <v>5670</v>
      </c>
      <c r="G966" s="3"/>
      <c r="H966" t="s">
        <v>3031</v>
      </c>
      <c r="I966" s="2" t="s">
        <v>3032</v>
      </c>
      <c r="J966" t="s">
        <v>3033</v>
      </c>
      <c r="K966" t="s">
        <v>3034</v>
      </c>
      <c r="L966" s="2" t="s">
        <v>3755</v>
      </c>
      <c r="M966" t="s">
        <v>3756</v>
      </c>
      <c r="N966" t="s">
        <v>3757</v>
      </c>
      <c r="O966">
        <v>10</v>
      </c>
      <c r="P966" s="2" t="s">
        <v>3047</v>
      </c>
      <c r="Q966" t="s">
        <v>3048</v>
      </c>
      <c r="R966" s="2" t="s">
        <v>3049</v>
      </c>
      <c r="S966" s="2" t="s">
        <v>3038</v>
      </c>
      <c r="T966">
        <v>60885</v>
      </c>
      <c r="U966">
        <v>3</v>
      </c>
      <c r="V966">
        <v>0</v>
      </c>
      <c r="W966" t="s">
        <v>3756</v>
      </c>
      <c r="Y966" s="3">
        <v>45937.581991122701</v>
      </c>
      <c r="AA966" t="s">
        <v>3039</v>
      </c>
      <c r="AB966" s="21">
        <v>9106035775</v>
      </c>
      <c r="AC966" s="19" t="str">
        <f>VLOOKUP($B966,Data!$A:$AK,34,0)</f>
        <v>9106035775-00033394</v>
      </c>
      <c r="AD966" s="19">
        <v>33394</v>
      </c>
      <c r="AE966" s="19" t="str">
        <f t="shared" si="30"/>
        <v>00033394</v>
      </c>
      <c r="AF966" s="19" t="str">
        <f>VLOOKUP(AC966,Data!$B:$AK,4,0)</f>
        <v>07/10/2025</v>
      </c>
      <c r="AG966" s="19" t="str">
        <f>VLOOKUP(AC966,Data!B:N,13,0)</f>
        <v>0104918404-020</v>
      </c>
      <c r="AH966" s="19" t="str">
        <f>IF(AG966="0104918404","WIN"&amp;L966,VLOOKUP(AG966,'mã win'!E:J,6,0))</f>
        <v>WIN-020</v>
      </c>
      <c r="AI966" s="19" t="str">
        <f>VLOOKUP(AG966,'mã win'!E:F,2,0)</f>
        <v>B</v>
      </c>
      <c r="AJ966" s="19" t="str">
        <f>VLOOKUP(Q966,'mã sp'!A:B,2,0)</f>
        <v>CC300</v>
      </c>
      <c r="AK966" t="str">
        <f>VLOOKUP(AC966,Data!B:G,6,0)</f>
        <v>K25TTM</v>
      </c>
      <c r="AL966" t="str">
        <f t="shared" si="31"/>
        <v>2AN3 WM+ THA Thổ Nam, Nông Cống</v>
      </c>
    </row>
    <row r="967" spans="1:38" x14ac:dyDescent="0.25">
      <c r="A967">
        <v>17204</v>
      </c>
      <c r="B967" s="2">
        <v>9106035803</v>
      </c>
      <c r="C967" s="3">
        <v>45937</v>
      </c>
      <c r="D967" s="3">
        <v>45944</v>
      </c>
      <c r="E967" s="4">
        <v>45937.583372800902</v>
      </c>
      <c r="F967" s="2" t="s">
        <v>5671</v>
      </c>
      <c r="G967" s="3"/>
      <c r="H967" t="s">
        <v>3031</v>
      </c>
      <c r="I967" s="2" t="s">
        <v>3032</v>
      </c>
      <c r="J967" t="s">
        <v>3033</v>
      </c>
      <c r="K967" t="s">
        <v>3034</v>
      </c>
      <c r="L967" s="2" t="s">
        <v>3984</v>
      </c>
      <c r="M967" t="s">
        <v>3985</v>
      </c>
      <c r="N967" t="s">
        <v>3986</v>
      </c>
      <c r="O967">
        <v>10</v>
      </c>
      <c r="P967" s="2" t="s">
        <v>3035</v>
      </c>
      <c r="Q967" t="s">
        <v>4834</v>
      </c>
      <c r="R967" s="2" t="s">
        <v>3037</v>
      </c>
      <c r="S967" s="2" t="s">
        <v>3038</v>
      </c>
      <c r="T967">
        <v>111058</v>
      </c>
      <c r="U967">
        <v>2</v>
      </c>
      <c r="V967">
        <v>0</v>
      </c>
      <c r="W967" t="s">
        <v>3985</v>
      </c>
      <c r="X967" t="s">
        <v>3987</v>
      </c>
      <c r="Y967" s="3">
        <v>45937.583372222201</v>
      </c>
      <c r="Z967" t="s">
        <v>5672</v>
      </c>
      <c r="AA967" t="s">
        <v>3039</v>
      </c>
      <c r="AB967" s="21">
        <v>9106035803</v>
      </c>
      <c r="AC967" s="19" t="str">
        <f>VLOOKUP($B967,Data!$A:$AK,34,0)</f>
        <v>9106035803-00080488</v>
      </c>
      <c r="AD967" s="19">
        <v>80488</v>
      </c>
      <c r="AE967" s="19" t="str">
        <f t="shared" si="30"/>
        <v>00080488</v>
      </c>
      <c r="AF967" s="19" t="str">
        <f>VLOOKUP(AC967,Data!$B:$AK,4,0)</f>
        <v>07/10/2025</v>
      </c>
      <c r="AG967" s="19" t="str">
        <f>VLOOKUP(AC967,Data!B:N,13,0)</f>
        <v>0104918404-009</v>
      </c>
      <c r="AH967" s="19" t="str">
        <f>IF(AG967="0104918404","WIN"&amp;L967,VLOOKUP(AG967,'mã win'!E:J,6,0))</f>
        <v>WIN-DNG-01-009</v>
      </c>
      <c r="AI967" s="19" t="str">
        <f>VLOOKUP(AG967,'mã win'!E:F,2,0)</f>
        <v>N</v>
      </c>
      <c r="AJ967" s="19" t="str">
        <f>VLOOKUP(Q967,'mã sp'!A:B,2,0)</f>
        <v>GM500</v>
      </c>
      <c r="AK967" t="str">
        <f>VLOOKUP(AC967,Data!B:G,6,0)</f>
        <v>K25TTM</v>
      </c>
      <c r="AL967" t="str">
        <f t="shared" si="31"/>
        <v>4528 WM+ DNG 140 Lý Thái Tổ</v>
      </c>
    </row>
    <row r="968" spans="1:38" x14ac:dyDescent="0.25">
      <c r="A968">
        <v>17205</v>
      </c>
      <c r="B968" s="2">
        <v>9106035829</v>
      </c>
      <c r="C968" s="3">
        <v>45937</v>
      </c>
      <c r="D968" s="3">
        <v>45937</v>
      </c>
      <c r="E968" s="4">
        <v>45937.584699919003</v>
      </c>
      <c r="F968" s="2" t="s">
        <v>5673</v>
      </c>
      <c r="G968" s="3"/>
      <c r="H968" t="s">
        <v>3031</v>
      </c>
      <c r="I968" s="2" t="s">
        <v>3032</v>
      </c>
      <c r="J968" t="s">
        <v>3033</v>
      </c>
      <c r="K968" t="s">
        <v>3034</v>
      </c>
      <c r="L968" s="2" t="s">
        <v>4196</v>
      </c>
      <c r="M968" t="s">
        <v>4197</v>
      </c>
      <c r="N968" t="s">
        <v>4198</v>
      </c>
      <c r="O968">
        <v>10</v>
      </c>
      <c r="P968" s="2" t="s">
        <v>3054</v>
      </c>
      <c r="Q968" t="s">
        <v>3055</v>
      </c>
      <c r="R968" s="2" t="s">
        <v>3056</v>
      </c>
      <c r="S968" s="2" t="s">
        <v>3038</v>
      </c>
      <c r="T968">
        <v>46000</v>
      </c>
      <c r="U968">
        <v>3</v>
      </c>
      <c r="V968">
        <v>0</v>
      </c>
      <c r="W968" t="s">
        <v>4197</v>
      </c>
      <c r="X968" t="s">
        <v>3046</v>
      </c>
      <c r="Y968" s="3">
        <v>45937.584698495397</v>
      </c>
      <c r="Z968" t="s">
        <v>5674</v>
      </c>
      <c r="AA968" t="s">
        <v>3039</v>
      </c>
      <c r="AB968" s="21">
        <v>9106035829</v>
      </c>
      <c r="AC968" s="19" t="str">
        <f>VLOOKUP($B968,Data!$A:$AK,34,0)</f>
        <v>9106035829-00035246</v>
      </c>
      <c r="AD968" s="19">
        <v>35246</v>
      </c>
      <c r="AE968" s="19" t="str">
        <f t="shared" si="30"/>
        <v>00035246</v>
      </c>
      <c r="AF968" s="19" t="str">
        <f>VLOOKUP(AC968,Data!$B:$AK,4,0)</f>
        <v>07/10/2025</v>
      </c>
      <c r="AG968" s="19" t="str">
        <f>VLOOKUP(AC968,Data!B:N,13,0)</f>
        <v>0104918404-025</v>
      </c>
      <c r="AH968" s="19" t="str">
        <f>IF(AG968="0104918404","WIN"&amp;L968,VLOOKUP(AG968,'mã win'!E:J,6,0))</f>
        <v>WIN-025</v>
      </c>
      <c r="AI968" s="19" t="str">
        <f>VLOOKUP(AG968,'mã win'!E:F,2,0)</f>
        <v>B</v>
      </c>
      <c r="AJ968" s="19" t="str">
        <f>VLOOKUP(Q968,'mã sp'!A:B,2,0)</f>
        <v>MNH250</v>
      </c>
      <c r="AK968" t="str">
        <f>VLOOKUP(AC968,Data!B:G,6,0)</f>
        <v>K25TTM</v>
      </c>
      <c r="AL968" t="str">
        <f t="shared" si="31"/>
        <v>5227 WM+ HPG Thôn 4 Xã Kiến Quốc</v>
      </c>
    </row>
    <row r="969" spans="1:38" x14ac:dyDescent="0.25">
      <c r="A969">
        <v>17206</v>
      </c>
      <c r="B969" s="2">
        <v>9106035813</v>
      </c>
      <c r="C969" s="3">
        <v>45937</v>
      </c>
      <c r="D969" s="3">
        <v>45942</v>
      </c>
      <c r="E969" s="4">
        <v>45937.586579826399</v>
      </c>
      <c r="F969" s="2" t="s">
        <v>5675</v>
      </c>
      <c r="G969" s="3"/>
      <c r="H969" t="s">
        <v>3031</v>
      </c>
      <c r="I969" s="2" t="s">
        <v>3032</v>
      </c>
      <c r="J969" t="s">
        <v>3033</v>
      </c>
      <c r="K969" t="s">
        <v>3034</v>
      </c>
      <c r="L969" s="2" t="s">
        <v>4109</v>
      </c>
      <c r="M969" t="s">
        <v>4110</v>
      </c>
      <c r="N969" t="s">
        <v>4111</v>
      </c>
      <c r="O969">
        <v>10</v>
      </c>
      <c r="P969" s="2" t="s">
        <v>3035</v>
      </c>
      <c r="Q969" t="s">
        <v>4834</v>
      </c>
      <c r="R969" s="2" t="s">
        <v>3037</v>
      </c>
      <c r="S969" s="2" t="s">
        <v>3038</v>
      </c>
      <c r="T969">
        <v>111058</v>
      </c>
      <c r="U969">
        <v>2</v>
      </c>
      <c r="V969">
        <v>0</v>
      </c>
      <c r="W969" t="s">
        <v>4112</v>
      </c>
      <c r="Y969" s="3">
        <v>45937.586578275499</v>
      </c>
      <c r="Z969" t="s">
        <v>5676</v>
      </c>
      <c r="AA969" t="s">
        <v>3039</v>
      </c>
      <c r="AB969" s="21">
        <v>9106035813</v>
      </c>
      <c r="AC969" s="19" t="str">
        <f>VLOOKUP($B969,Data!$A:$AK,34,0)</f>
        <v>9106035813-00010722</v>
      </c>
      <c r="AD969" s="19">
        <v>10722</v>
      </c>
      <c r="AE969" s="19" t="str">
        <f t="shared" si="30"/>
        <v>00010722</v>
      </c>
      <c r="AF969" s="19" t="str">
        <f>VLOOKUP(AC969,Data!$B:$AK,4,0)</f>
        <v>07/10/2025</v>
      </c>
      <c r="AG969" s="19" t="str">
        <f>VLOOKUP(AC969,Data!B:N,13,0)</f>
        <v>0104918404-070</v>
      </c>
      <c r="AH969" s="19" t="str">
        <f>IF(AG969="0104918404","WIN"&amp;L969,VLOOKUP(AG969,'mã win'!E:J,6,0))</f>
        <v>WIN-070</v>
      </c>
      <c r="AI969" s="19" t="str">
        <f>VLOOKUP(AG969,'mã win'!E:F,2,0)</f>
        <v>N</v>
      </c>
      <c r="AJ969" s="19" t="str">
        <f>VLOOKUP(Q969,'mã sp'!A:B,2,0)</f>
        <v>GM500</v>
      </c>
      <c r="AK969" t="str">
        <f>VLOOKUP(AC969,Data!B:G,6,0)</f>
        <v>K25TTM</v>
      </c>
      <c r="AL969" t="str">
        <f t="shared" si="31"/>
        <v>6905 WM+ QTI 101 Hai Bà Trưng, Quảng Trị</v>
      </c>
    </row>
    <row r="970" spans="1:38" x14ac:dyDescent="0.25">
      <c r="A970">
        <v>17207</v>
      </c>
      <c r="B970" s="2">
        <v>9106035816</v>
      </c>
      <c r="C970" s="3">
        <v>45937</v>
      </c>
      <c r="D970" s="3">
        <v>45942</v>
      </c>
      <c r="E970" s="4">
        <v>45937.588382870403</v>
      </c>
      <c r="F970" s="2" t="s">
        <v>5677</v>
      </c>
      <c r="G970" s="3"/>
      <c r="H970" t="s">
        <v>3031</v>
      </c>
      <c r="I970" s="2" t="s">
        <v>3032</v>
      </c>
      <c r="J970" t="s">
        <v>3033</v>
      </c>
      <c r="K970" t="s">
        <v>3034</v>
      </c>
      <c r="L970" s="2" t="s">
        <v>4581</v>
      </c>
      <c r="M970" t="s">
        <v>4582</v>
      </c>
      <c r="N970" t="s">
        <v>4583</v>
      </c>
      <c r="O970">
        <v>10</v>
      </c>
      <c r="P970" s="2" t="s">
        <v>3050</v>
      </c>
      <c r="Q970" t="s">
        <v>3051</v>
      </c>
      <c r="R970" s="2" t="s">
        <v>3052</v>
      </c>
      <c r="S970" s="2" t="s">
        <v>3038</v>
      </c>
      <c r="T970">
        <v>45588</v>
      </c>
      <c r="U970">
        <v>2</v>
      </c>
      <c r="V970">
        <v>0</v>
      </c>
      <c r="W970" t="s">
        <v>4584</v>
      </c>
      <c r="Y970" s="3">
        <v>45937.588381562498</v>
      </c>
      <c r="AA970" t="s">
        <v>3039</v>
      </c>
      <c r="AB970" s="21">
        <v>9106035816</v>
      </c>
      <c r="AC970" s="19" t="str">
        <f>VLOOKUP($B970,Data!$A:$AK,34,0)</f>
        <v>9106035816-00003998</v>
      </c>
      <c r="AD970" s="19">
        <v>3998</v>
      </c>
      <c r="AE970" s="19" t="str">
        <f t="shared" si="30"/>
        <v>00003998</v>
      </c>
      <c r="AF970" s="19" t="str">
        <f>VLOOKUP(AC970,Data!$B:$AK,4,0)</f>
        <v>07/10/2025</v>
      </c>
      <c r="AG970" s="19" t="str">
        <f>VLOOKUP(AC970,Data!B:N,13,0)</f>
        <v>0104918404-035</v>
      </c>
      <c r="AH970" s="19" t="str">
        <f>IF(AG970="0104918404","WIN"&amp;L970,VLOOKUP(AG970,'mã win'!E:J,6,0))</f>
        <v>WIN-035</v>
      </c>
      <c r="AI970" s="19" t="str">
        <f>VLOOKUP(AG970,'mã win'!E:F,2,0)</f>
        <v>B</v>
      </c>
      <c r="AJ970" s="19" t="str">
        <f>VLOOKUP(Q970,'mã sp'!A:B,2,0)</f>
        <v>TH200</v>
      </c>
      <c r="AK970" t="str">
        <f>VLOOKUP(AC970,Data!B:G,6,0)</f>
        <v>K25TTM</v>
      </c>
      <c r="AL970" t="str">
        <f t="shared" si="31"/>
        <v>5726 WM+ YBI 525 Đại Lộ Nguyễn Thái Học</v>
      </c>
    </row>
    <row r="971" spans="1:38" x14ac:dyDescent="0.25">
      <c r="A971">
        <v>17208</v>
      </c>
      <c r="B971" s="2">
        <v>9106035879</v>
      </c>
      <c r="C971" s="3">
        <v>45937</v>
      </c>
      <c r="D971" s="3">
        <v>45942</v>
      </c>
      <c r="E971" s="4">
        <v>45937.590180937499</v>
      </c>
      <c r="F971" s="2" t="s">
        <v>5678</v>
      </c>
      <c r="G971" s="3"/>
      <c r="H971" t="s">
        <v>3031</v>
      </c>
      <c r="I971" s="2" t="s">
        <v>3032</v>
      </c>
      <c r="J971" t="s">
        <v>3033</v>
      </c>
      <c r="K971" t="s">
        <v>3034</v>
      </c>
      <c r="L971" s="2" t="s">
        <v>4769</v>
      </c>
      <c r="M971" t="s">
        <v>4770</v>
      </c>
      <c r="N971" t="s">
        <v>4771</v>
      </c>
      <c r="O971">
        <v>10</v>
      </c>
      <c r="P971" s="2" t="s">
        <v>3035</v>
      </c>
      <c r="Q971" t="s">
        <v>4834</v>
      </c>
      <c r="R971" s="2" t="s">
        <v>3037</v>
      </c>
      <c r="S971" s="2" t="s">
        <v>3038</v>
      </c>
      <c r="T971">
        <v>111058</v>
      </c>
      <c r="U971">
        <v>2</v>
      </c>
      <c r="V971">
        <v>0</v>
      </c>
      <c r="W971" t="s">
        <v>4770</v>
      </c>
      <c r="X971" t="s">
        <v>4772</v>
      </c>
      <c r="Y971" s="3">
        <v>45937.590179629602</v>
      </c>
      <c r="AA971" t="s">
        <v>3039</v>
      </c>
      <c r="AB971" s="21">
        <v>9106035879</v>
      </c>
      <c r="AC971" s="19" t="str">
        <f>VLOOKUP($B971,Data!$A:$AK,34,0)</f>
        <v>9106035879-00017201</v>
      </c>
      <c r="AD971" s="19">
        <v>17201</v>
      </c>
      <c r="AE971" s="19" t="str">
        <f t="shared" si="30"/>
        <v>00017201</v>
      </c>
      <c r="AF971" s="19" t="str">
        <f>VLOOKUP(AC971,Data!$B:$AK,4,0)</f>
        <v>07/10/2025</v>
      </c>
      <c r="AG971" s="19" t="str">
        <f>VLOOKUP(AC971,Data!B:N,13,0)</f>
        <v>0104918404-023</v>
      </c>
      <c r="AH971" s="19" t="str">
        <f>IF(AG971="0104918404","WIN"&amp;L971,VLOOKUP(AG971,'mã win'!E:J,6,0))</f>
        <v>WIN-023</v>
      </c>
      <c r="AI971" s="19" t="str">
        <f>VLOOKUP(AG971,'mã win'!E:F,2,0)</f>
        <v>N</v>
      </c>
      <c r="AJ971" s="19" t="str">
        <f>VLOOKUP(Q971,'mã sp'!A:B,2,0)</f>
        <v>GM500</v>
      </c>
      <c r="AK971" t="str">
        <f>VLOOKUP(AC971,Data!B:G,6,0)</f>
        <v>K25TTM</v>
      </c>
      <c r="AL971" t="str">
        <f t="shared" si="31"/>
        <v>4090 WM+ DNI 340 Bùi Trọng Nghĩa</v>
      </c>
    </row>
    <row r="972" spans="1:38" x14ac:dyDescent="0.25">
      <c r="A972">
        <v>17210</v>
      </c>
      <c r="B972" s="2">
        <v>9106035892</v>
      </c>
      <c r="C972" s="3">
        <v>45937</v>
      </c>
      <c r="D972" s="3">
        <v>45942</v>
      </c>
      <c r="E972" s="4">
        <v>45937.591147071798</v>
      </c>
      <c r="F972" s="2" t="s">
        <v>5679</v>
      </c>
      <c r="G972" s="3"/>
      <c r="H972" t="s">
        <v>3031</v>
      </c>
      <c r="I972" s="2" t="s">
        <v>3032</v>
      </c>
      <c r="J972" t="s">
        <v>3033</v>
      </c>
      <c r="K972" t="s">
        <v>3034</v>
      </c>
      <c r="L972" s="2" t="s">
        <v>3243</v>
      </c>
      <c r="M972" t="s">
        <v>3244</v>
      </c>
      <c r="N972" t="s">
        <v>3245</v>
      </c>
      <c r="O972">
        <v>10</v>
      </c>
      <c r="P972" s="2" t="s">
        <v>3035</v>
      </c>
      <c r="Q972" t="s">
        <v>4834</v>
      </c>
      <c r="R972" s="2" t="s">
        <v>3037</v>
      </c>
      <c r="S972" s="2" t="s">
        <v>3038</v>
      </c>
      <c r="T972">
        <v>111058</v>
      </c>
      <c r="U972">
        <v>1</v>
      </c>
      <c r="V972">
        <v>0</v>
      </c>
      <c r="W972" t="s">
        <v>3246</v>
      </c>
      <c r="Y972" s="3">
        <v>45937.591145520797</v>
      </c>
      <c r="AA972" t="s">
        <v>3039</v>
      </c>
      <c r="AB972" s="21">
        <v>9106035892</v>
      </c>
      <c r="AC972" s="19" t="str">
        <f>VLOOKUP($B972,Data!$A:$AK,34,0)</f>
        <v>9106035892-00010006</v>
      </c>
      <c r="AD972" s="19">
        <v>10006</v>
      </c>
      <c r="AE972" s="19" t="str">
        <f t="shared" si="30"/>
        <v>00010006</v>
      </c>
      <c r="AF972" s="19" t="str">
        <f>VLOOKUP(AC972,Data!$B:$AK,4,0)</f>
        <v>07/10/2025</v>
      </c>
      <c r="AG972" s="19" t="str">
        <f>VLOOKUP(AC972,Data!B:N,13,0)</f>
        <v>0104918404-042</v>
      </c>
      <c r="AH972" s="19" t="str">
        <f>IF(AG972="0104918404","WIN"&amp;L972,VLOOKUP(AG972,'mã win'!E:J,6,0))</f>
        <v>WIN-042</v>
      </c>
      <c r="AI972" s="19" t="str">
        <f>VLOOKUP(AG972,'mã win'!E:F,2,0)</f>
        <v>N</v>
      </c>
      <c r="AJ972" s="19" t="str">
        <f>VLOOKUP(Q972,'mã sp'!A:B,2,0)</f>
        <v>GM500</v>
      </c>
      <c r="AK972" t="str">
        <f>VLOOKUP(AC972,Data!B:G,6,0)</f>
        <v>K25TTM</v>
      </c>
      <c r="AL972" t="str">
        <f t="shared" si="31"/>
        <v>2AWI WM+ QNI Đại An Tây 1, Hành Thuận</v>
      </c>
    </row>
    <row r="973" spans="1:38" x14ac:dyDescent="0.25">
      <c r="A973">
        <v>17211</v>
      </c>
      <c r="B973" s="2">
        <v>9106035927</v>
      </c>
      <c r="C973" s="3">
        <v>45937</v>
      </c>
      <c r="D973" s="3">
        <v>45942</v>
      </c>
      <c r="E973" s="4">
        <v>45937.592806215303</v>
      </c>
      <c r="F973" s="2" t="s">
        <v>5680</v>
      </c>
      <c r="G973" s="3"/>
      <c r="H973" t="s">
        <v>3031</v>
      </c>
      <c r="I973" s="2" t="s">
        <v>3032</v>
      </c>
      <c r="J973" t="s">
        <v>3033</v>
      </c>
      <c r="K973" t="s">
        <v>3034</v>
      </c>
      <c r="L973" s="2" t="s">
        <v>4072</v>
      </c>
      <c r="M973" t="s">
        <v>4073</v>
      </c>
      <c r="N973" t="s">
        <v>4074</v>
      </c>
      <c r="O973">
        <v>10</v>
      </c>
      <c r="P973" s="2" t="s">
        <v>3035</v>
      </c>
      <c r="Q973" t="s">
        <v>4834</v>
      </c>
      <c r="R973" s="2" t="s">
        <v>3037</v>
      </c>
      <c r="S973" s="2" t="s">
        <v>3038</v>
      </c>
      <c r="T973">
        <v>111058</v>
      </c>
      <c r="U973">
        <v>1</v>
      </c>
      <c r="V973">
        <v>0</v>
      </c>
      <c r="W973" t="s">
        <v>4073</v>
      </c>
      <c r="X973" t="s">
        <v>4075</v>
      </c>
      <c r="Y973" s="3">
        <v>45937.592804594897</v>
      </c>
      <c r="AA973" t="s">
        <v>3039</v>
      </c>
      <c r="AB973" s="21">
        <v>9106035927</v>
      </c>
      <c r="AC973" s="19" t="str">
        <f>VLOOKUP($B973,Data!$A:$AK,34,0)</f>
        <v>9106035927-00028734</v>
      </c>
      <c r="AD973" s="19">
        <v>28734</v>
      </c>
      <c r="AE973" s="19" t="str">
        <f t="shared" si="30"/>
        <v>00028734</v>
      </c>
      <c r="AF973" s="19" t="str">
        <f>VLOOKUP(AC973,Data!$B:$AK,4,0)</f>
        <v>07/10/2025</v>
      </c>
      <c r="AG973" s="19" t="str">
        <f>VLOOKUP(AC973,Data!B:N,13,0)</f>
        <v>0104918404-056</v>
      </c>
      <c r="AH973" s="19" t="str">
        <f>IF(AG973="0104918404","WIN"&amp;L973,VLOOKUP(AG973,'mã win'!E:J,6,0))</f>
        <v>WIN-056</v>
      </c>
      <c r="AI973" s="19" t="str">
        <f>VLOOKUP(AG973,'mã win'!E:F,2,0)</f>
        <v>B</v>
      </c>
      <c r="AJ973" s="19" t="str">
        <f>VLOOKUP(Q973,'mã sp'!A:B,2,0)</f>
        <v>GM500</v>
      </c>
      <c r="AK973" t="str">
        <f>VLOOKUP(AC973,Data!B:G,6,0)</f>
        <v>K25TTM</v>
      </c>
      <c r="AL973" t="str">
        <f t="shared" si="31"/>
        <v>3161 WM+ HYN WB-D03 Westbay</v>
      </c>
    </row>
    <row r="974" spans="1:38" x14ac:dyDescent="0.25">
      <c r="A974">
        <v>17212</v>
      </c>
      <c r="B974" s="2">
        <v>9106035921</v>
      </c>
      <c r="C974" s="3">
        <v>45937</v>
      </c>
      <c r="D974" s="3">
        <v>45937</v>
      </c>
      <c r="E974" s="4">
        <v>45937.593435914401</v>
      </c>
      <c r="F974" s="2" t="s">
        <v>5681</v>
      </c>
      <c r="G974" s="3"/>
      <c r="H974" t="s">
        <v>3031</v>
      </c>
      <c r="I974" s="2" t="s">
        <v>3032</v>
      </c>
      <c r="J974" t="s">
        <v>3033</v>
      </c>
      <c r="K974" t="s">
        <v>3034</v>
      </c>
      <c r="L974" s="2" t="s">
        <v>3549</v>
      </c>
      <c r="M974" t="s">
        <v>3550</v>
      </c>
      <c r="N974" t="s">
        <v>3551</v>
      </c>
      <c r="O974">
        <v>10</v>
      </c>
      <c r="P974" s="2" t="s">
        <v>3054</v>
      </c>
      <c r="Q974" t="s">
        <v>3055</v>
      </c>
      <c r="R974" s="2" t="s">
        <v>3056</v>
      </c>
      <c r="S974" s="2" t="s">
        <v>3038</v>
      </c>
      <c r="T974">
        <v>46000</v>
      </c>
      <c r="U974">
        <v>2</v>
      </c>
      <c r="V974">
        <v>0</v>
      </c>
      <c r="W974" t="s">
        <v>3550</v>
      </c>
      <c r="Y974" s="3">
        <v>45937.593436840303</v>
      </c>
      <c r="AA974" t="s">
        <v>3039</v>
      </c>
      <c r="AB974" s="21">
        <v>9106035921</v>
      </c>
      <c r="AC974" s="19" t="str">
        <f>VLOOKUP($B974,Data!$A:$AK,34,0)</f>
        <v>9106035921-00047282</v>
      </c>
      <c r="AD974" s="19">
        <v>47282</v>
      </c>
      <c r="AE974" s="19" t="str">
        <f t="shared" si="30"/>
        <v>00047282</v>
      </c>
      <c r="AF974" s="19" t="str">
        <f>VLOOKUP(AC974,Data!$B:$AK,4,0)</f>
        <v>07/10/2025</v>
      </c>
      <c r="AG974" s="19" t="str">
        <f>VLOOKUP(AC974,Data!B:N,13,0)</f>
        <v>0104918404-007</v>
      </c>
      <c r="AH974" s="19" t="str">
        <f>IF(AG974="0104918404","WIN"&amp;L974,VLOOKUP(AG974,'mã win'!E:J,6,0))</f>
        <v>WIN-QNH-00-007</v>
      </c>
      <c r="AI974" s="19" t="str">
        <f>VLOOKUP(AG974,'mã win'!E:F,2,0)</f>
        <v>B</v>
      </c>
      <c r="AJ974" s="19" t="str">
        <f>VLOOKUP(Q974,'mã sp'!A:B,2,0)</f>
        <v>MNH250</v>
      </c>
      <c r="AK974" t="str">
        <f>VLOOKUP(AC974,Data!B:G,6,0)</f>
        <v>K25TTM</v>
      </c>
      <c r="AL974" t="str">
        <f t="shared" si="31"/>
        <v>2AL2 WM+ QNH 352 Trần Phú</v>
      </c>
    </row>
    <row r="975" spans="1:38" x14ac:dyDescent="0.25">
      <c r="A975">
        <v>17213</v>
      </c>
      <c r="B975" s="2">
        <v>9106035921</v>
      </c>
      <c r="C975" s="3">
        <v>45937</v>
      </c>
      <c r="D975" s="3">
        <v>45937</v>
      </c>
      <c r="E975" s="4">
        <v>45937.593435914401</v>
      </c>
      <c r="F975" s="2" t="s">
        <v>5681</v>
      </c>
      <c r="G975" s="3"/>
      <c r="H975" t="s">
        <v>3031</v>
      </c>
      <c r="I975" s="2" t="s">
        <v>3032</v>
      </c>
      <c r="J975" t="s">
        <v>3033</v>
      </c>
      <c r="K975" t="s">
        <v>3034</v>
      </c>
      <c r="L975" s="2" t="s">
        <v>3549</v>
      </c>
      <c r="M975" t="s">
        <v>3550</v>
      </c>
      <c r="N975" t="s">
        <v>3551</v>
      </c>
      <c r="O975">
        <v>20</v>
      </c>
      <c r="P975" s="2" t="s">
        <v>3050</v>
      </c>
      <c r="Q975" t="s">
        <v>3051</v>
      </c>
      <c r="R975" s="2" t="s">
        <v>3052</v>
      </c>
      <c r="S975" s="2" t="s">
        <v>3038</v>
      </c>
      <c r="T975">
        <v>45588</v>
      </c>
      <c r="U975">
        <v>1</v>
      </c>
      <c r="V975">
        <v>0</v>
      </c>
      <c r="W975" t="s">
        <v>3550</v>
      </c>
      <c r="Y975" s="3">
        <v>45937.593436840303</v>
      </c>
      <c r="AA975" t="s">
        <v>3039</v>
      </c>
      <c r="AB975" s="21">
        <v>9106035921</v>
      </c>
      <c r="AC975" s="19" t="str">
        <f>VLOOKUP($B975,Data!$A:$AK,34,0)</f>
        <v>9106035921-00047282</v>
      </c>
      <c r="AD975" s="19">
        <v>47282</v>
      </c>
      <c r="AE975" s="19" t="str">
        <f t="shared" si="30"/>
        <v>00047282</v>
      </c>
      <c r="AF975" s="19" t="str">
        <f>VLOOKUP(AC975,Data!$B:$AK,4,0)</f>
        <v>07/10/2025</v>
      </c>
      <c r="AG975" s="19" t="str">
        <f>VLOOKUP(AC975,Data!B:N,13,0)</f>
        <v>0104918404-007</v>
      </c>
      <c r="AH975" s="19" t="str">
        <f>IF(AG975="0104918404","WIN"&amp;L975,VLOOKUP(AG975,'mã win'!E:J,6,0))</f>
        <v>WIN-QNH-00-007</v>
      </c>
      <c r="AI975" s="19" t="str">
        <f>VLOOKUP(AG975,'mã win'!E:F,2,0)</f>
        <v>B</v>
      </c>
      <c r="AJ975" s="19" t="str">
        <f>VLOOKUP(Q975,'mã sp'!A:B,2,0)</f>
        <v>TH200</v>
      </c>
      <c r="AK975" t="str">
        <f>VLOOKUP(AC975,Data!B:G,6,0)</f>
        <v>K25TTM</v>
      </c>
      <c r="AL975" t="str">
        <f t="shared" si="31"/>
        <v>2AL2 WM+ QNH 352 Trần Phú</v>
      </c>
    </row>
    <row r="976" spans="1:38" x14ac:dyDescent="0.25">
      <c r="A976">
        <v>17214</v>
      </c>
      <c r="B976" s="2">
        <v>9106035921</v>
      </c>
      <c r="C976" s="3">
        <v>45937</v>
      </c>
      <c r="D976" s="3">
        <v>45937</v>
      </c>
      <c r="E976" s="4">
        <v>45937.593435914401</v>
      </c>
      <c r="F976" s="2" t="s">
        <v>5681</v>
      </c>
      <c r="G976" s="3"/>
      <c r="H976" t="s">
        <v>3031</v>
      </c>
      <c r="I976" s="2" t="s">
        <v>3032</v>
      </c>
      <c r="J976" t="s">
        <v>3033</v>
      </c>
      <c r="K976" t="s">
        <v>3034</v>
      </c>
      <c r="L976" s="2" t="s">
        <v>3549</v>
      </c>
      <c r="M976" t="s">
        <v>3550</v>
      </c>
      <c r="N976" t="s">
        <v>3551</v>
      </c>
      <c r="O976">
        <v>30</v>
      </c>
      <c r="P976" s="2" t="s">
        <v>3080</v>
      </c>
      <c r="Q976" t="s">
        <v>3081</v>
      </c>
      <c r="R976" s="2" t="s">
        <v>3082</v>
      </c>
      <c r="S976" s="2" t="s">
        <v>3038</v>
      </c>
      <c r="T976">
        <v>70950</v>
      </c>
      <c r="U976">
        <v>2</v>
      </c>
      <c r="V976">
        <v>0</v>
      </c>
      <c r="W976" t="s">
        <v>3550</v>
      </c>
      <c r="Y976" s="3">
        <v>45937.593436840303</v>
      </c>
      <c r="AA976" t="s">
        <v>3039</v>
      </c>
      <c r="AB976" s="21">
        <v>9106035921</v>
      </c>
      <c r="AC976" s="19" t="str">
        <f>VLOOKUP($B976,Data!$A:$AK,34,0)</f>
        <v>9106035921-00047282</v>
      </c>
      <c r="AD976" s="19">
        <v>47282</v>
      </c>
      <c r="AE976" s="19" t="str">
        <f t="shared" si="30"/>
        <v>00047282</v>
      </c>
      <c r="AF976" s="19" t="str">
        <f>VLOOKUP(AC976,Data!$B:$AK,4,0)</f>
        <v>07/10/2025</v>
      </c>
      <c r="AG976" s="19" t="str">
        <f>VLOOKUP(AC976,Data!B:N,13,0)</f>
        <v>0104918404-007</v>
      </c>
      <c r="AH976" s="19" t="str">
        <f>IF(AG976="0104918404","WIN"&amp;L976,VLOOKUP(AG976,'mã win'!E:J,6,0))</f>
        <v>WIN-QNH-00-007</v>
      </c>
      <c r="AI976" s="19" t="str">
        <f>VLOOKUP(AG976,'mã win'!E:F,2,0)</f>
        <v>B</v>
      </c>
      <c r="AJ976" s="19" t="str">
        <f>VLOOKUP(Q976,'mã sp'!A:B,2,0)</f>
        <v>CN300</v>
      </c>
      <c r="AK976" t="str">
        <f>VLOOKUP(AC976,Data!B:G,6,0)</f>
        <v>K25TTM</v>
      </c>
      <c r="AL976" t="str">
        <f t="shared" si="31"/>
        <v>2AL2 WM+ QNH 352 Trần Phú</v>
      </c>
    </row>
    <row r="977" spans="1:38" x14ac:dyDescent="0.25">
      <c r="A977">
        <v>17215</v>
      </c>
      <c r="B977" s="2">
        <v>9106035921</v>
      </c>
      <c r="C977" s="3">
        <v>45937</v>
      </c>
      <c r="D977" s="3">
        <v>45937</v>
      </c>
      <c r="E977" s="4">
        <v>45937.593435914401</v>
      </c>
      <c r="F977" s="2" t="s">
        <v>5681</v>
      </c>
      <c r="G977" s="3"/>
      <c r="H977" t="s">
        <v>3031</v>
      </c>
      <c r="I977" s="2" t="s">
        <v>3032</v>
      </c>
      <c r="J977" t="s">
        <v>3033</v>
      </c>
      <c r="K977" t="s">
        <v>3034</v>
      </c>
      <c r="L977" s="2" t="s">
        <v>3549</v>
      </c>
      <c r="M977" t="s">
        <v>3550</v>
      </c>
      <c r="N977" t="s">
        <v>3551</v>
      </c>
      <c r="O977">
        <v>40</v>
      </c>
      <c r="P977" s="2" t="s">
        <v>3047</v>
      </c>
      <c r="Q977" t="s">
        <v>3048</v>
      </c>
      <c r="R977" s="2" t="s">
        <v>3049</v>
      </c>
      <c r="S977" s="2" t="s">
        <v>3038</v>
      </c>
      <c r="T977">
        <v>60885</v>
      </c>
      <c r="U977">
        <v>4</v>
      </c>
      <c r="V977">
        <v>0</v>
      </c>
      <c r="W977" t="s">
        <v>3550</v>
      </c>
      <c r="Y977" s="3">
        <v>45937.593436840303</v>
      </c>
      <c r="AA977" t="s">
        <v>3039</v>
      </c>
      <c r="AB977" s="21">
        <v>9106035921</v>
      </c>
      <c r="AC977" s="19" t="str">
        <f>VLOOKUP($B977,Data!$A:$AK,34,0)</f>
        <v>9106035921-00047282</v>
      </c>
      <c r="AD977" s="19">
        <v>47282</v>
      </c>
      <c r="AE977" s="19" t="str">
        <f t="shared" si="30"/>
        <v>00047282</v>
      </c>
      <c r="AF977" s="19" t="str">
        <f>VLOOKUP(AC977,Data!$B:$AK,4,0)</f>
        <v>07/10/2025</v>
      </c>
      <c r="AG977" s="19" t="str">
        <f>VLOOKUP(AC977,Data!B:N,13,0)</f>
        <v>0104918404-007</v>
      </c>
      <c r="AH977" s="19" t="str">
        <f>IF(AG977="0104918404","WIN"&amp;L977,VLOOKUP(AG977,'mã win'!E:J,6,0))</f>
        <v>WIN-QNH-00-007</v>
      </c>
      <c r="AI977" s="19" t="str">
        <f>VLOOKUP(AG977,'mã win'!E:F,2,0)</f>
        <v>B</v>
      </c>
      <c r="AJ977" s="19" t="str">
        <f>VLOOKUP(Q977,'mã sp'!A:B,2,0)</f>
        <v>CC300</v>
      </c>
      <c r="AK977" t="str">
        <f>VLOOKUP(AC977,Data!B:G,6,0)</f>
        <v>K25TTM</v>
      </c>
      <c r="AL977" t="str">
        <f t="shared" si="31"/>
        <v>2AL2 WM+ QNH 352 Trần Phú</v>
      </c>
    </row>
    <row r="978" spans="1:38" x14ac:dyDescent="0.25">
      <c r="A978">
        <v>17216</v>
      </c>
      <c r="B978" s="2">
        <v>9106035921</v>
      </c>
      <c r="C978" s="3">
        <v>45937</v>
      </c>
      <c r="D978" s="3">
        <v>45937</v>
      </c>
      <c r="E978" s="4">
        <v>45937.593435914401</v>
      </c>
      <c r="F978" s="2" t="s">
        <v>5681</v>
      </c>
      <c r="G978" s="3"/>
      <c r="H978" t="s">
        <v>3031</v>
      </c>
      <c r="I978" s="2" t="s">
        <v>3032</v>
      </c>
      <c r="J978" t="s">
        <v>3033</v>
      </c>
      <c r="K978" t="s">
        <v>3034</v>
      </c>
      <c r="L978" s="2" t="s">
        <v>3549</v>
      </c>
      <c r="M978" t="s">
        <v>3550</v>
      </c>
      <c r="N978" t="s">
        <v>3551</v>
      </c>
      <c r="O978">
        <v>50</v>
      </c>
      <c r="P978" s="2" t="s">
        <v>3043</v>
      </c>
      <c r="Q978" t="s">
        <v>3044</v>
      </c>
      <c r="R978" s="2" t="s">
        <v>3045</v>
      </c>
      <c r="S978" s="2" t="s">
        <v>3038</v>
      </c>
      <c r="T978">
        <v>41150</v>
      </c>
      <c r="U978">
        <v>4</v>
      </c>
      <c r="V978">
        <v>0</v>
      </c>
      <c r="W978" t="s">
        <v>3550</v>
      </c>
      <c r="Y978" s="3">
        <v>45937.593436840303</v>
      </c>
      <c r="AA978" t="s">
        <v>3039</v>
      </c>
      <c r="AB978" s="21">
        <v>9106035921</v>
      </c>
      <c r="AC978" s="19" t="str">
        <f>VLOOKUP($B978,Data!$A:$AK,34,0)</f>
        <v>9106035921-00047282</v>
      </c>
      <c r="AD978" s="19">
        <v>47282</v>
      </c>
      <c r="AE978" s="19" t="str">
        <f t="shared" si="30"/>
        <v>00047282</v>
      </c>
      <c r="AF978" s="19" t="str">
        <f>VLOOKUP(AC978,Data!$B:$AK,4,0)</f>
        <v>07/10/2025</v>
      </c>
      <c r="AG978" s="19" t="str">
        <f>VLOOKUP(AC978,Data!B:N,13,0)</f>
        <v>0104918404-007</v>
      </c>
      <c r="AH978" s="19" t="str">
        <f>IF(AG978="0104918404","WIN"&amp;L978,VLOOKUP(AG978,'mã win'!E:J,6,0))</f>
        <v>WIN-QNH-00-007</v>
      </c>
      <c r="AI978" s="19" t="str">
        <f>VLOOKUP(AG978,'mã win'!E:F,2,0)</f>
        <v>B</v>
      </c>
      <c r="AJ978" s="19" t="str">
        <f>VLOOKUP(Q978,'mã sp'!A:B,2,0)</f>
        <v>GTLX250G</v>
      </c>
      <c r="AK978" t="str">
        <f>VLOOKUP(AC978,Data!B:G,6,0)</f>
        <v>K25TTM</v>
      </c>
      <c r="AL978" t="str">
        <f t="shared" si="31"/>
        <v>2AL2 WM+ QNH 352 Trần Phú</v>
      </c>
    </row>
    <row r="979" spans="1:38" x14ac:dyDescent="0.25">
      <c r="A979">
        <v>17217</v>
      </c>
      <c r="B979" s="2">
        <v>9106035923</v>
      </c>
      <c r="C979" s="3">
        <v>45937</v>
      </c>
      <c r="D979" s="3">
        <v>45942</v>
      </c>
      <c r="E979" s="4">
        <v>45937.593808067097</v>
      </c>
      <c r="F979" s="2" t="s">
        <v>5682</v>
      </c>
      <c r="G979" s="3"/>
      <c r="H979" t="s">
        <v>3031</v>
      </c>
      <c r="I979" s="2" t="s">
        <v>3032</v>
      </c>
      <c r="J979" t="s">
        <v>3033</v>
      </c>
      <c r="K979" t="s">
        <v>3034</v>
      </c>
      <c r="L979" s="2" t="s">
        <v>3040</v>
      </c>
      <c r="M979" t="s">
        <v>3041</v>
      </c>
      <c r="N979" t="s">
        <v>3042</v>
      </c>
      <c r="O979">
        <v>10</v>
      </c>
      <c r="P979" s="2" t="s">
        <v>3035</v>
      </c>
      <c r="Q979" t="s">
        <v>4834</v>
      </c>
      <c r="R979" s="2" t="s">
        <v>3037</v>
      </c>
      <c r="S979" s="2" t="s">
        <v>3038</v>
      </c>
      <c r="T979">
        <v>111058</v>
      </c>
      <c r="U979">
        <v>1</v>
      </c>
      <c r="V979">
        <v>0</v>
      </c>
      <c r="W979" t="s">
        <v>3041</v>
      </c>
      <c r="X979" t="s">
        <v>3046</v>
      </c>
      <c r="Y979" s="3">
        <v>45937.5938065972</v>
      </c>
      <c r="AA979" t="s">
        <v>3039</v>
      </c>
      <c r="AB979" s="21">
        <v>9106035923</v>
      </c>
      <c r="AC979" s="19" t="str">
        <f>VLOOKUP($B979,Data!$A:$AK,34,0)</f>
        <v>9106035923-00479262</v>
      </c>
      <c r="AD979" s="19">
        <v>479262</v>
      </c>
      <c r="AE979" s="19" t="str">
        <f t="shared" si="30"/>
        <v>00479262</v>
      </c>
      <c r="AF979" s="19" t="str">
        <f>VLOOKUP(AC979,Data!$B:$AK,4,0)</f>
        <v>07/10/2025</v>
      </c>
      <c r="AG979" s="19" t="str">
        <f>VLOOKUP(AC979,Data!B:N,13,0)</f>
        <v>0104918404-002</v>
      </c>
      <c r="AH979" s="19" t="str">
        <f>IF(AG979="0104918404","WIN"&amp;L979,VLOOKUP(AG979,'mã win'!E:J,6,0))</f>
        <v>WIN-HNI-00-002</v>
      </c>
      <c r="AI979" s="19" t="str">
        <f>VLOOKUP(AG979,'mã win'!E:F,2,0)</f>
        <v>B</v>
      </c>
      <c r="AJ979" s="19" t="str">
        <f>VLOOKUP(Q979,'mã sp'!A:B,2,0)</f>
        <v>GM500</v>
      </c>
      <c r="AK979" t="str">
        <f>VLOOKUP(AC979,Data!B:G,6,0)</f>
        <v>K25TTM</v>
      </c>
      <c r="AL979" t="str">
        <f t="shared" si="31"/>
        <v>5581 WM+ HNI Đức Hòa, Sóc Sơn</v>
      </c>
    </row>
    <row r="980" spans="1:38" x14ac:dyDescent="0.25">
      <c r="A980">
        <v>17218</v>
      </c>
      <c r="B980" s="2">
        <v>9106035923</v>
      </c>
      <c r="C980" s="3">
        <v>45937</v>
      </c>
      <c r="D980" s="3">
        <v>45942</v>
      </c>
      <c r="E980" s="4">
        <v>45937.593808067097</v>
      </c>
      <c r="F980" s="2" t="s">
        <v>5682</v>
      </c>
      <c r="G980" s="3"/>
      <c r="H980" t="s">
        <v>3031</v>
      </c>
      <c r="I980" s="2" t="s">
        <v>3032</v>
      </c>
      <c r="J980" t="s">
        <v>3033</v>
      </c>
      <c r="K980" t="s">
        <v>3034</v>
      </c>
      <c r="L980" s="2" t="s">
        <v>3040</v>
      </c>
      <c r="M980" t="s">
        <v>3041</v>
      </c>
      <c r="N980" t="s">
        <v>3042</v>
      </c>
      <c r="O980">
        <v>20</v>
      </c>
      <c r="P980" s="2" t="s">
        <v>3063</v>
      </c>
      <c r="Q980" t="s">
        <v>4891</v>
      </c>
      <c r="R980" s="2" t="s">
        <v>3065</v>
      </c>
      <c r="S980" s="2" t="s">
        <v>3038</v>
      </c>
      <c r="T980">
        <v>73431</v>
      </c>
      <c r="U980">
        <v>1</v>
      </c>
      <c r="V980">
        <v>0</v>
      </c>
      <c r="W980" t="s">
        <v>3041</v>
      </c>
      <c r="X980" t="s">
        <v>3046</v>
      </c>
      <c r="Y980" s="3">
        <v>45937.5938065972</v>
      </c>
      <c r="AA980" t="s">
        <v>3039</v>
      </c>
      <c r="AB980" s="21">
        <v>9106035923</v>
      </c>
      <c r="AC980" s="19" t="str">
        <f>VLOOKUP($B980,Data!$A:$AK,34,0)</f>
        <v>9106035923-00479262</v>
      </c>
      <c r="AD980" s="19">
        <v>479262</v>
      </c>
      <c r="AE980" s="19" t="str">
        <f t="shared" si="30"/>
        <v>00479262</v>
      </c>
      <c r="AF980" s="19" t="str">
        <f>VLOOKUP(AC980,Data!$B:$AK,4,0)</f>
        <v>07/10/2025</v>
      </c>
      <c r="AG980" s="19" t="str">
        <f>VLOOKUP(AC980,Data!B:N,13,0)</f>
        <v>0104918404-002</v>
      </c>
      <c r="AH980" s="19" t="str">
        <f>IF(AG980="0104918404","WIN"&amp;L980,VLOOKUP(AG980,'mã win'!E:J,6,0))</f>
        <v>WIN-HNI-00-002</v>
      </c>
      <c r="AI980" s="19" t="str">
        <f>VLOOKUP(AG980,'mã win'!E:F,2,0)</f>
        <v>B</v>
      </c>
      <c r="AJ980" s="19" t="str">
        <f>VLOOKUP(Q980,'mã sp'!A:B,2,0)</f>
        <v>CGM300</v>
      </c>
      <c r="AK980" t="str">
        <f>VLOOKUP(AC980,Data!B:G,6,0)</f>
        <v>K25TTM</v>
      </c>
      <c r="AL980" t="str">
        <f t="shared" si="31"/>
        <v>5581 WM+ HNI Đức Hòa, Sóc Sơn</v>
      </c>
    </row>
    <row r="981" spans="1:38" x14ac:dyDescent="0.25">
      <c r="A981">
        <v>17219</v>
      </c>
      <c r="B981" s="2">
        <v>9106035938</v>
      </c>
      <c r="C981" s="3">
        <v>45937</v>
      </c>
      <c r="D981" s="3">
        <v>45937</v>
      </c>
      <c r="E981" s="4">
        <v>45937.596777893501</v>
      </c>
      <c r="F981" s="2" t="s">
        <v>5683</v>
      </c>
      <c r="G981" s="3"/>
      <c r="H981" t="s">
        <v>3031</v>
      </c>
      <c r="I981" s="2" t="s">
        <v>3032</v>
      </c>
      <c r="J981" t="s">
        <v>3033</v>
      </c>
      <c r="K981" t="s">
        <v>3034</v>
      </c>
      <c r="L981" s="2" t="s">
        <v>3187</v>
      </c>
      <c r="M981" t="s">
        <v>3188</v>
      </c>
      <c r="N981" t="s">
        <v>3189</v>
      </c>
      <c r="O981">
        <v>10</v>
      </c>
      <c r="P981" s="2" t="s">
        <v>3080</v>
      </c>
      <c r="Q981" t="s">
        <v>3081</v>
      </c>
      <c r="R981" s="2" t="s">
        <v>3082</v>
      </c>
      <c r="S981" s="2" t="s">
        <v>3038</v>
      </c>
      <c r="T981">
        <v>70950</v>
      </c>
      <c r="U981">
        <v>1</v>
      </c>
      <c r="V981">
        <v>0</v>
      </c>
      <c r="W981" t="s">
        <v>3190</v>
      </c>
      <c r="Y981" s="3">
        <v>45937.596776504601</v>
      </c>
      <c r="AA981" t="s">
        <v>3039</v>
      </c>
      <c r="AB981" s="21">
        <v>9106035938</v>
      </c>
      <c r="AC981" s="19" t="str">
        <f>VLOOKUP($B981,Data!$A:$AK,34,0)</f>
        <v>9106035938-00479265</v>
      </c>
      <c r="AD981" s="19">
        <v>479265</v>
      </c>
      <c r="AE981" s="19" t="str">
        <f t="shared" si="30"/>
        <v>00479265</v>
      </c>
      <c r="AF981" s="19" t="str">
        <f>VLOOKUP(AC981,Data!$B:$AK,4,0)</f>
        <v>07/10/2025</v>
      </c>
      <c r="AG981" s="19" t="str">
        <f>VLOOKUP(AC981,Data!B:N,13,0)</f>
        <v>0104918404-002</v>
      </c>
      <c r="AH981" s="19" t="str">
        <f>IF(AG981="0104918404","WIN"&amp;L981,VLOOKUP(AG981,'mã win'!E:J,6,0))</f>
        <v>WIN-HNI-00-002</v>
      </c>
      <c r="AI981" s="19" t="str">
        <f>VLOOKUP(AG981,'mã win'!E:F,2,0)</f>
        <v>B</v>
      </c>
      <c r="AJ981" s="19" t="str">
        <f>VLOOKUP(Q981,'mã sp'!A:B,2,0)</f>
        <v>CN300</v>
      </c>
      <c r="AK981" t="str">
        <f>VLOOKUP(AC981,Data!B:G,6,0)</f>
        <v>K25TTM</v>
      </c>
      <c r="AL981" t="str">
        <f t="shared" si="31"/>
        <v>1533 WM HNI Trung Hòa</v>
      </c>
    </row>
    <row r="982" spans="1:38" x14ac:dyDescent="0.25">
      <c r="A982">
        <v>17220</v>
      </c>
      <c r="B982" s="2">
        <v>9106035925</v>
      </c>
      <c r="C982" s="3">
        <v>45937</v>
      </c>
      <c r="D982" s="3">
        <v>45942</v>
      </c>
      <c r="E982" s="4">
        <v>45937.596783877299</v>
      </c>
      <c r="F982" s="2" t="s">
        <v>5684</v>
      </c>
      <c r="G982" s="3"/>
      <c r="H982" t="s">
        <v>3031</v>
      </c>
      <c r="I982" s="2" t="s">
        <v>3032</v>
      </c>
      <c r="J982" t="s">
        <v>3033</v>
      </c>
      <c r="K982" t="s">
        <v>3034</v>
      </c>
      <c r="L982" s="2" t="s">
        <v>3797</v>
      </c>
      <c r="M982" t="s">
        <v>3798</v>
      </c>
      <c r="N982" t="s">
        <v>3799</v>
      </c>
      <c r="O982">
        <v>10</v>
      </c>
      <c r="P982" s="2" t="s">
        <v>3035</v>
      </c>
      <c r="Q982" t="s">
        <v>4834</v>
      </c>
      <c r="R982" s="2" t="s">
        <v>3037</v>
      </c>
      <c r="S982" s="2" t="s">
        <v>3038</v>
      </c>
      <c r="T982">
        <v>111058</v>
      </c>
      <c r="U982">
        <v>1</v>
      </c>
      <c r="V982">
        <v>0</v>
      </c>
      <c r="W982" t="s">
        <v>3800</v>
      </c>
      <c r="Y982" s="3">
        <v>45937.596782210603</v>
      </c>
      <c r="AA982" t="s">
        <v>3039</v>
      </c>
      <c r="AB982" s="21">
        <v>9106035925</v>
      </c>
      <c r="AC982" s="19" t="str">
        <f>VLOOKUP($B982,Data!$A:$AK,34,0)</f>
        <v>9106035925-00014870</v>
      </c>
      <c r="AD982" s="19">
        <v>14870</v>
      </c>
      <c r="AE982" s="19" t="str">
        <f t="shared" si="30"/>
        <v>00014870</v>
      </c>
      <c r="AF982" s="19" t="str">
        <f>VLOOKUP(AC982,Data!$B:$AK,4,0)</f>
        <v>07/10/2025</v>
      </c>
      <c r="AG982" s="19" t="str">
        <f>VLOOKUP(AC982,Data!B:N,13,0)</f>
        <v>0104918404-004</v>
      </c>
      <c r="AH982" s="19" t="str">
        <f>IF(AG982="0104918404","WIN"&amp;L982,VLOOKUP(AG982,'mã win'!E:J,6,0))</f>
        <v>WIN-HTH-00-004</v>
      </c>
      <c r="AI982" s="19" t="str">
        <f>VLOOKUP(AG982,'mã win'!E:F,2,0)</f>
        <v>B</v>
      </c>
      <c r="AJ982" s="19" t="str">
        <f>VLOOKUP(Q982,'mã sp'!A:B,2,0)</f>
        <v>GM500</v>
      </c>
      <c r="AK982" t="str">
        <f>VLOOKUP(AC982,Data!B:G,6,0)</f>
        <v>K25TTM</v>
      </c>
      <c r="AL982" t="str">
        <f t="shared" si="31"/>
        <v>2AAP WM+ HTH 630 Quang Trung, Thạch Hạ</v>
      </c>
    </row>
    <row r="983" spans="1:38" x14ac:dyDescent="0.25">
      <c r="A983">
        <v>17221</v>
      </c>
      <c r="B983" s="2">
        <v>9106035944</v>
      </c>
      <c r="C983" s="3">
        <v>45937</v>
      </c>
      <c r="D983" s="3">
        <v>45942</v>
      </c>
      <c r="E983" s="4">
        <v>45937.598145798598</v>
      </c>
      <c r="F983" s="2" t="s">
        <v>5685</v>
      </c>
      <c r="G983" s="3"/>
      <c r="H983" t="s">
        <v>3031</v>
      </c>
      <c r="I983" s="2" t="s">
        <v>3032</v>
      </c>
      <c r="J983" t="s">
        <v>3033</v>
      </c>
      <c r="K983" t="s">
        <v>3034</v>
      </c>
      <c r="L983" s="2" t="s">
        <v>3919</v>
      </c>
      <c r="M983" t="s">
        <v>3920</v>
      </c>
      <c r="N983" t="s">
        <v>3921</v>
      </c>
      <c r="O983">
        <v>10</v>
      </c>
      <c r="P983" s="2" t="s">
        <v>3035</v>
      </c>
      <c r="Q983" t="s">
        <v>4834</v>
      </c>
      <c r="R983" s="2" t="s">
        <v>3037</v>
      </c>
      <c r="S983" s="2" t="s">
        <v>3038</v>
      </c>
      <c r="T983">
        <v>111058</v>
      </c>
      <c r="U983">
        <v>1</v>
      </c>
      <c r="V983">
        <v>0</v>
      </c>
      <c r="W983" t="s">
        <v>3920</v>
      </c>
      <c r="X983" t="s">
        <v>3046</v>
      </c>
      <c r="Y983" s="3">
        <v>45937.598144213</v>
      </c>
      <c r="AA983" t="s">
        <v>3039</v>
      </c>
      <c r="AB983" s="21">
        <v>9106035944</v>
      </c>
      <c r="AC983" s="19" t="str">
        <f>VLOOKUP($B983,Data!$A:$AK,34,0)</f>
        <v>9106035944-00047283</v>
      </c>
      <c r="AD983" s="19">
        <v>47283</v>
      </c>
      <c r="AE983" s="19" t="str">
        <f t="shared" si="30"/>
        <v>00047283</v>
      </c>
      <c r="AF983" s="19" t="str">
        <f>VLOOKUP(AC983,Data!$B:$AK,4,0)</f>
        <v>07/10/2025</v>
      </c>
      <c r="AG983" s="19" t="str">
        <f>VLOOKUP(AC983,Data!B:N,13,0)</f>
        <v>0104918404-007</v>
      </c>
      <c r="AH983" s="19" t="str">
        <f>IF(AG983="0104918404","WIN"&amp;L983,VLOOKUP(AG983,'mã win'!E:J,6,0))</f>
        <v>WIN-QNH-00-007</v>
      </c>
      <c r="AI983" s="19" t="str">
        <f>VLOOKUP(AG983,'mã win'!E:F,2,0)</f>
        <v>B</v>
      </c>
      <c r="AJ983" s="19" t="str">
        <f>VLOOKUP(Q983,'mã sp'!A:B,2,0)</f>
        <v>GM500</v>
      </c>
      <c r="AK983" t="str">
        <f>VLOOKUP(AC983,Data!B:G,6,0)</f>
        <v>K25TTM</v>
      </c>
      <c r="AL983" t="str">
        <f t="shared" si="31"/>
        <v>5210 WM+ QNH Tổ 52 khu 5 P Cửa Ông</v>
      </c>
    </row>
    <row r="984" spans="1:38" x14ac:dyDescent="0.25">
      <c r="A984">
        <v>17222</v>
      </c>
      <c r="B984" s="2">
        <v>9106035944</v>
      </c>
      <c r="C984" s="3">
        <v>45937</v>
      </c>
      <c r="D984" s="3">
        <v>45942</v>
      </c>
      <c r="E984" s="4">
        <v>45937.598145798598</v>
      </c>
      <c r="F984" s="2" t="s">
        <v>5685</v>
      </c>
      <c r="G984" s="3"/>
      <c r="H984" t="s">
        <v>3031</v>
      </c>
      <c r="I984" s="2" t="s">
        <v>3032</v>
      </c>
      <c r="J984" t="s">
        <v>3033</v>
      </c>
      <c r="K984" t="s">
        <v>3034</v>
      </c>
      <c r="L984" s="2" t="s">
        <v>3919</v>
      </c>
      <c r="M984" t="s">
        <v>3920</v>
      </c>
      <c r="N984" t="s">
        <v>3921</v>
      </c>
      <c r="O984">
        <v>20</v>
      </c>
      <c r="P984" s="2" t="s">
        <v>3050</v>
      </c>
      <c r="Q984" t="s">
        <v>3051</v>
      </c>
      <c r="R984" s="2" t="s">
        <v>3052</v>
      </c>
      <c r="S984" s="2" t="s">
        <v>3038</v>
      </c>
      <c r="T984">
        <v>45588</v>
      </c>
      <c r="U984">
        <v>1</v>
      </c>
      <c r="V984">
        <v>0</v>
      </c>
      <c r="W984" t="s">
        <v>3920</v>
      </c>
      <c r="X984" t="s">
        <v>3046</v>
      </c>
      <c r="Y984" s="3">
        <v>45937.598144213</v>
      </c>
      <c r="AA984" t="s">
        <v>3039</v>
      </c>
      <c r="AB984" s="21">
        <v>9106035944</v>
      </c>
      <c r="AC984" s="19" t="str">
        <f>VLOOKUP($B984,Data!$A:$AK,34,0)</f>
        <v>9106035944-00047283</v>
      </c>
      <c r="AD984" s="19">
        <v>47283</v>
      </c>
      <c r="AE984" s="19" t="str">
        <f t="shared" si="30"/>
        <v>00047283</v>
      </c>
      <c r="AF984" s="19" t="str">
        <f>VLOOKUP(AC984,Data!$B:$AK,4,0)</f>
        <v>07/10/2025</v>
      </c>
      <c r="AG984" s="19" t="str">
        <f>VLOOKUP(AC984,Data!B:N,13,0)</f>
        <v>0104918404-007</v>
      </c>
      <c r="AH984" s="19" t="str">
        <f>IF(AG984="0104918404","WIN"&amp;L984,VLOOKUP(AG984,'mã win'!E:J,6,0))</f>
        <v>WIN-QNH-00-007</v>
      </c>
      <c r="AI984" s="19" t="str">
        <f>VLOOKUP(AG984,'mã win'!E:F,2,0)</f>
        <v>B</v>
      </c>
      <c r="AJ984" s="19" t="str">
        <f>VLOOKUP(Q984,'mã sp'!A:B,2,0)</f>
        <v>TH200</v>
      </c>
      <c r="AK984" t="str">
        <f>VLOOKUP(AC984,Data!B:G,6,0)</f>
        <v>K25TTM</v>
      </c>
      <c r="AL984" t="str">
        <f t="shared" si="31"/>
        <v>5210 WM+ QNH Tổ 52 khu 5 P Cửa Ông</v>
      </c>
    </row>
    <row r="985" spans="1:38" x14ac:dyDescent="0.25">
      <c r="A985">
        <v>17223</v>
      </c>
      <c r="B985" s="2">
        <v>9106035979</v>
      </c>
      <c r="C985" s="3">
        <v>45937</v>
      </c>
      <c r="D985" s="3">
        <v>45942</v>
      </c>
      <c r="E985" s="4">
        <v>45937.598146955999</v>
      </c>
      <c r="F985" s="2" t="s">
        <v>5685</v>
      </c>
      <c r="G985" s="3"/>
      <c r="H985" t="s">
        <v>3031</v>
      </c>
      <c r="I985" s="2" t="s">
        <v>3032</v>
      </c>
      <c r="J985" t="s">
        <v>3033</v>
      </c>
      <c r="K985" t="s">
        <v>3034</v>
      </c>
      <c r="L985" s="2" t="s">
        <v>3118</v>
      </c>
      <c r="M985" t="s">
        <v>3119</v>
      </c>
      <c r="N985" t="s">
        <v>3120</v>
      </c>
      <c r="O985">
        <v>10</v>
      </c>
      <c r="P985" s="2" t="s">
        <v>3063</v>
      </c>
      <c r="Q985" t="s">
        <v>4891</v>
      </c>
      <c r="R985" s="2" t="s">
        <v>3065</v>
      </c>
      <c r="S985" s="2" t="s">
        <v>3038</v>
      </c>
      <c r="T985">
        <v>73431</v>
      </c>
      <c r="U985">
        <v>1</v>
      </c>
      <c r="V985">
        <v>0</v>
      </c>
      <c r="W985" t="s">
        <v>3121</v>
      </c>
      <c r="Y985" s="3">
        <v>45937.598145289398</v>
      </c>
      <c r="AA985" t="s">
        <v>3039</v>
      </c>
      <c r="AB985" s="21">
        <v>9106035979</v>
      </c>
      <c r="AC985" s="19" t="str">
        <f>VLOOKUP($B985,Data!$A:$AK,34,0)</f>
        <v>9106035979-00015748</v>
      </c>
      <c r="AD985" s="19">
        <v>15748</v>
      </c>
      <c r="AE985" s="19" t="str">
        <f t="shared" si="30"/>
        <v>00015748</v>
      </c>
      <c r="AF985" s="19" t="str">
        <f>VLOOKUP(AC985,Data!$B:$AK,4,0)</f>
        <v>07/10/2025</v>
      </c>
      <c r="AG985" s="19" t="str">
        <f>VLOOKUP(AC985,Data!B:N,13,0)</f>
        <v>0104918404-061</v>
      </c>
      <c r="AH985" s="19" t="str">
        <f>IF(AG985="0104918404","WIN"&amp;L985,VLOOKUP(AG985,'mã win'!E:J,6,0))</f>
        <v>WIN-061</v>
      </c>
      <c r="AI985" s="19" t="str">
        <f>VLOOKUP(AG985,'mã win'!E:F,2,0)</f>
        <v>N</v>
      </c>
      <c r="AJ985" s="19" t="str">
        <f>VLOOKUP(Q985,'mã sp'!A:B,2,0)</f>
        <v>CGM300</v>
      </c>
      <c r="AK985" t="str">
        <f>VLOOKUP(AC985,Data!B:G,6,0)</f>
        <v>K25TTM</v>
      </c>
      <c r="AL985" t="str">
        <f t="shared" si="31"/>
        <v>2AX1 WM+ QNM Thửa 1060-1739, ĐT609</v>
      </c>
    </row>
    <row r="986" spans="1:38" x14ac:dyDescent="0.25">
      <c r="A986">
        <v>17224</v>
      </c>
      <c r="B986" s="2">
        <v>9106035979</v>
      </c>
      <c r="C986" s="3">
        <v>45937</v>
      </c>
      <c r="D986" s="3">
        <v>45942</v>
      </c>
      <c r="E986" s="4">
        <v>45937.598146955999</v>
      </c>
      <c r="F986" s="2" t="s">
        <v>5685</v>
      </c>
      <c r="G986" s="3"/>
      <c r="H986" t="s">
        <v>3031</v>
      </c>
      <c r="I986" s="2" t="s">
        <v>3032</v>
      </c>
      <c r="J986" t="s">
        <v>3033</v>
      </c>
      <c r="K986" t="s">
        <v>3034</v>
      </c>
      <c r="L986" s="2" t="s">
        <v>3118</v>
      </c>
      <c r="M986" t="s">
        <v>3119</v>
      </c>
      <c r="N986" t="s">
        <v>3120</v>
      </c>
      <c r="O986">
        <v>20</v>
      </c>
      <c r="P986" s="2" t="s">
        <v>3035</v>
      </c>
      <c r="Q986" t="s">
        <v>4834</v>
      </c>
      <c r="R986" s="2" t="s">
        <v>3037</v>
      </c>
      <c r="S986" s="2" t="s">
        <v>3038</v>
      </c>
      <c r="T986">
        <v>111058</v>
      </c>
      <c r="U986">
        <v>1</v>
      </c>
      <c r="V986">
        <v>0</v>
      </c>
      <c r="W986" t="s">
        <v>3121</v>
      </c>
      <c r="Y986" s="3">
        <v>45937.598145289398</v>
      </c>
      <c r="AA986" t="s">
        <v>3039</v>
      </c>
      <c r="AB986" s="21">
        <v>9106035979</v>
      </c>
      <c r="AC986" s="19" t="str">
        <f>VLOOKUP($B986,Data!$A:$AK,34,0)</f>
        <v>9106035979-00015748</v>
      </c>
      <c r="AD986" s="19">
        <v>15748</v>
      </c>
      <c r="AE986" s="19" t="str">
        <f t="shared" si="30"/>
        <v>00015748</v>
      </c>
      <c r="AF986" s="19" t="str">
        <f>VLOOKUP(AC986,Data!$B:$AK,4,0)</f>
        <v>07/10/2025</v>
      </c>
      <c r="AG986" s="19" t="str">
        <f>VLOOKUP(AC986,Data!B:N,13,0)</f>
        <v>0104918404-061</v>
      </c>
      <c r="AH986" s="19" t="str">
        <f>IF(AG986="0104918404","WIN"&amp;L986,VLOOKUP(AG986,'mã win'!E:J,6,0))</f>
        <v>WIN-061</v>
      </c>
      <c r="AI986" s="19" t="str">
        <f>VLOOKUP(AG986,'mã win'!E:F,2,0)</f>
        <v>N</v>
      </c>
      <c r="AJ986" s="19" t="str">
        <f>VLOOKUP(Q986,'mã sp'!A:B,2,0)</f>
        <v>GM500</v>
      </c>
      <c r="AK986" t="str">
        <f>VLOOKUP(AC986,Data!B:G,6,0)</f>
        <v>K25TTM</v>
      </c>
      <c r="AL986" t="str">
        <f t="shared" si="31"/>
        <v>2AX1 WM+ QNM Thửa 1060-1739, ĐT609</v>
      </c>
    </row>
    <row r="987" spans="1:38" x14ac:dyDescent="0.25">
      <c r="A987">
        <v>17225</v>
      </c>
      <c r="B987" s="2">
        <v>9106035946</v>
      </c>
      <c r="C987" s="3">
        <v>45937</v>
      </c>
      <c r="D987" s="3">
        <v>45942</v>
      </c>
      <c r="E987" s="4">
        <v>45937.598287152803</v>
      </c>
      <c r="F987" s="2" t="s">
        <v>5686</v>
      </c>
      <c r="G987" s="3"/>
      <c r="H987" t="s">
        <v>3031</v>
      </c>
      <c r="I987" s="2" t="s">
        <v>3032</v>
      </c>
      <c r="J987" t="s">
        <v>3033</v>
      </c>
      <c r="K987" t="s">
        <v>3034</v>
      </c>
      <c r="L987" s="2" t="s">
        <v>3723</v>
      </c>
      <c r="M987" t="s">
        <v>3724</v>
      </c>
      <c r="N987" t="s">
        <v>3725</v>
      </c>
      <c r="O987">
        <v>10</v>
      </c>
      <c r="P987" s="2" t="s">
        <v>3035</v>
      </c>
      <c r="Q987" t="s">
        <v>4834</v>
      </c>
      <c r="R987" s="2" t="s">
        <v>3037</v>
      </c>
      <c r="S987" s="2" t="s">
        <v>3038</v>
      </c>
      <c r="T987">
        <v>111058</v>
      </c>
      <c r="U987">
        <v>1</v>
      </c>
      <c r="V987">
        <v>0</v>
      </c>
      <c r="W987" t="s">
        <v>3724</v>
      </c>
      <c r="X987" t="s">
        <v>3046</v>
      </c>
      <c r="Y987" s="3">
        <v>45937.598285798602</v>
      </c>
      <c r="AA987" t="s">
        <v>3039</v>
      </c>
      <c r="AB987" s="21">
        <v>9106035946</v>
      </c>
      <c r="AC987" s="19" t="str">
        <f>VLOOKUP($B987,Data!$A:$AK,34,0)</f>
        <v>9106035946-00479267</v>
      </c>
      <c r="AD987" s="19">
        <v>479267</v>
      </c>
      <c r="AE987" s="19" t="str">
        <f t="shared" si="30"/>
        <v>00479267</v>
      </c>
      <c r="AF987" s="19" t="str">
        <f>VLOOKUP(AC987,Data!$B:$AK,4,0)</f>
        <v>07/10/2025</v>
      </c>
      <c r="AG987" s="19" t="str">
        <f>VLOOKUP(AC987,Data!B:N,13,0)</f>
        <v>0104918404-002</v>
      </c>
      <c r="AH987" s="19" t="str">
        <f>IF(AG987="0104918404","WIN"&amp;L987,VLOOKUP(AG987,'mã win'!E:J,6,0))</f>
        <v>WIN-HNI-00-002</v>
      </c>
      <c r="AI987" s="19" t="str">
        <f>VLOOKUP(AG987,'mã win'!E:F,2,0)</f>
        <v>B</v>
      </c>
      <c r="AJ987" s="19" t="str">
        <f>VLOOKUP(Q987,'mã sp'!A:B,2,0)</f>
        <v>GM500</v>
      </c>
      <c r="AK987" t="str">
        <f>VLOOKUP(AC987,Data!B:G,6,0)</f>
        <v>K25TTM</v>
      </c>
      <c r="AL987" t="str">
        <f t="shared" si="31"/>
        <v>5634 WM+ HNI 167 Phú Diễn</v>
      </c>
    </row>
    <row r="988" spans="1:38" x14ac:dyDescent="0.25">
      <c r="A988">
        <v>17226</v>
      </c>
      <c r="B988" s="2">
        <v>9106035946</v>
      </c>
      <c r="C988" s="3">
        <v>45937</v>
      </c>
      <c r="D988" s="3">
        <v>45942</v>
      </c>
      <c r="E988" s="4">
        <v>45937.598287152803</v>
      </c>
      <c r="F988" s="2" t="s">
        <v>5686</v>
      </c>
      <c r="G988" s="3"/>
      <c r="H988" t="s">
        <v>3031</v>
      </c>
      <c r="I988" s="2" t="s">
        <v>3032</v>
      </c>
      <c r="J988" t="s">
        <v>3033</v>
      </c>
      <c r="K988" t="s">
        <v>3034</v>
      </c>
      <c r="L988" s="2" t="s">
        <v>3723</v>
      </c>
      <c r="M988" t="s">
        <v>3724</v>
      </c>
      <c r="N988" t="s">
        <v>3725</v>
      </c>
      <c r="O988">
        <v>20</v>
      </c>
      <c r="P988" s="2" t="s">
        <v>3050</v>
      </c>
      <c r="Q988" t="s">
        <v>3051</v>
      </c>
      <c r="R988" s="2" t="s">
        <v>3052</v>
      </c>
      <c r="S988" s="2" t="s">
        <v>3038</v>
      </c>
      <c r="T988">
        <v>45588</v>
      </c>
      <c r="U988">
        <v>1</v>
      </c>
      <c r="V988">
        <v>0</v>
      </c>
      <c r="W988" t="s">
        <v>3724</v>
      </c>
      <c r="X988" t="s">
        <v>3046</v>
      </c>
      <c r="Y988" s="3">
        <v>45937.598285798602</v>
      </c>
      <c r="AA988" t="s">
        <v>3039</v>
      </c>
      <c r="AB988" s="21">
        <v>9106035946</v>
      </c>
      <c r="AC988" s="19" t="str">
        <f>VLOOKUP($B988,Data!$A:$AK,34,0)</f>
        <v>9106035946-00479267</v>
      </c>
      <c r="AD988" s="19">
        <v>479267</v>
      </c>
      <c r="AE988" s="19" t="str">
        <f t="shared" si="30"/>
        <v>00479267</v>
      </c>
      <c r="AF988" s="19" t="str">
        <f>VLOOKUP(AC988,Data!$B:$AK,4,0)</f>
        <v>07/10/2025</v>
      </c>
      <c r="AG988" s="19" t="str">
        <f>VLOOKUP(AC988,Data!B:N,13,0)</f>
        <v>0104918404-002</v>
      </c>
      <c r="AH988" s="19" t="str">
        <f>IF(AG988="0104918404","WIN"&amp;L988,VLOOKUP(AG988,'mã win'!E:J,6,0))</f>
        <v>WIN-HNI-00-002</v>
      </c>
      <c r="AI988" s="19" t="str">
        <f>VLOOKUP(AG988,'mã win'!E:F,2,0)</f>
        <v>B</v>
      </c>
      <c r="AJ988" s="19" t="str">
        <f>VLOOKUP(Q988,'mã sp'!A:B,2,0)</f>
        <v>TH200</v>
      </c>
      <c r="AK988" t="str">
        <f>VLOOKUP(AC988,Data!B:G,6,0)</f>
        <v>K25TTM</v>
      </c>
      <c r="AL988" t="str">
        <f t="shared" si="31"/>
        <v>5634 WM+ HNI 167 Phú Diễn</v>
      </c>
    </row>
    <row r="989" spans="1:38" x14ac:dyDescent="0.25">
      <c r="A989">
        <v>17227</v>
      </c>
      <c r="B989" s="2">
        <v>9106036005</v>
      </c>
      <c r="C989" s="3">
        <v>45937</v>
      </c>
      <c r="D989" s="3">
        <v>45937</v>
      </c>
      <c r="E989" s="4">
        <v>45937.600292164403</v>
      </c>
      <c r="F989" s="2" t="s">
        <v>5687</v>
      </c>
      <c r="G989" s="3"/>
      <c r="H989" t="s">
        <v>3031</v>
      </c>
      <c r="I989" s="2" t="s">
        <v>3032</v>
      </c>
      <c r="J989" t="s">
        <v>3033</v>
      </c>
      <c r="K989" t="s">
        <v>3034</v>
      </c>
      <c r="L989" s="2" t="s">
        <v>306</v>
      </c>
      <c r="M989" t="s">
        <v>5688</v>
      </c>
      <c r="N989" t="s">
        <v>5689</v>
      </c>
      <c r="O989">
        <v>10</v>
      </c>
      <c r="P989" s="2" t="s">
        <v>3043</v>
      </c>
      <c r="Q989" t="s">
        <v>3044</v>
      </c>
      <c r="R989" s="2" t="s">
        <v>3045</v>
      </c>
      <c r="S989" s="2" t="s">
        <v>3038</v>
      </c>
      <c r="T989">
        <v>41150</v>
      </c>
      <c r="U989">
        <v>1</v>
      </c>
      <c r="V989">
        <v>0</v>
      </c>
      <c r="W989" t="s">
        <v>5690</v>
      </c>
      <c r="Y989" s="3">
        <v>45937.600290474496</v>
      </c>
      <c r="AA989" t="s">
        <v>3039</v>
      </c>
      <c r="AB989" s="21">
        <v>9106036005</v>
      </c>
      <c r="AC989" s="19" t="str">
        <f>VLOOKUP($B989,Data!$A:$AK,34,0)</f>
        <v>9106036005-00002158</v>
      </c>
      <c r="AD989" s="19">
        <v>2158</v>
      </c>
      <c r="AE989" s="19" t="str">
        <f t="shared" si="30"/>
        <v>00002158</v>
      </c>
      <c r="AF989" s="19" t="str">
        <f>VLOOKUP(AC989,Data!$B:$AK,4,0)</f>
        <v>07/10/2025</v>
      </c>
      <c r="AG989" s="19" t="str">
        <f>VLOOKUP(AC989,Data!B:N,13,0)</f>
        <v>0104918404-034</v>
      </c>
      <c r="AH989" s="19" t="str">
        <f>IF(AG989="0104918404","WIN"&amp;L989,VLOOKUP(AG989,'mã win'!E:J,6,0))</f>
        <v>WIN-034</v>
      </c>
      <c r="AI989" s="19" t="str">
        <f>VLOOKUP(AG989,'mã win'!E:F,2,0)</f>
        <v>B</v>
      </c>
      <c r="AJ989" s="19" t="str">
        <f>VLOOKUP(Q989,'mã sp'!A:B,2,0)</f>
        <v>GTLX250G</v>
      </c>
      <c r="AK989" t="str">
        <f>VLOOKUP(AC989,Data!B:G,6,0)</f>
        <v>K25TTM</v>
      </c>
      <c r="AL989" t="str">
        <f t="shared" si="31"/>
        <v>6584 WM+ HBH Tiểu khu Thạch Lý, Đà Bắc</v>
      </c>
    </row>
    <row r="990" spans="1:38" x14ac:dyDescent="0.25">
      <c r="A990">
        <v>17228</v>
      </c>
      <c r="B990" s="2">
        <v>9106036040</v>
      </c>
      <c r="C990" s="3">
        <v>45937</v>
      </c>
      <c r="D990" s="3">
        <v>45937</v>
      </c>
      <c r="E990" s="4">
        <v>45937.603292326399</v>
      </c>
      <c r="F990" s="2" t="s">
        <v>5691</v>
      </c>
      <c r="G990" s="3"/>
      <c r="H990" t="s">
        <v>3031</v>
      </c>
      <c r="I990" s="2" t="s">
        <v>3032</v>
      </c>
      <c r="J990" t="s">
        <v>3033</v>
      </c>
      <c r="K990" t="s">
        <v>3034</v>
      </c>
      <c r="L990" s="2" t="s">
        <v>3731</v>
      </c>
      <c r="M990" t="s">
        <v>3732</v>
      </c>
      <c r="N990" t="s">
        <v>3733</v>
      </c>
      <c r="O990">
        <v>10</v>
      </c>
      <c r="P990" s="2" t="s">
        <v>3069</v>
      </c>
      <c r="Q990" t="s">
        <v>3070</v>
      </c>
      <c r="R990" s="2" t="s">
        <v>3071</v>
      </c>
      <c r="S990" s="2" t="s">
        <v>3038</v>
      </c>
      <c r="T990">
        <v>50400</v>
      </c>
      <c r="U990">
        <v>2</v>
      </c>
      <c r="V990">
        <v>0</v>
      </c>
      <c r="W990" t="s">
        <v>3734</v>
      </c>
      <c r="Y990" s="3">
        <v>45937.603290706</v>
      </c>
      <c r="AA990" t="s">
        <v>3039</v>
      </c>
      <c r="AB990" s="21">
        <v>9106036040</v>
      </c>
      <c r="AC990" s="19" t="str">
        <f>VLOOKUP($B990,Data!$A:$AK,34,0)</f>
        <v>9106036040-00080508</v>
      </c>
      <c r="AD990" s="19">
        <v>80508</v>
      </c>
      <c r="AE990" s="19" t="str">
        <f t="shared" si="30"/>
        <v>00080508</v>
      </c>
      <c r="AF990" s="19" t="str">
        <f>VLOOKUP(AC990,Data!$B:$AK,4,0)</f>
        <v>07/10/2025</v>
      </c>
      <c r="AG990" s="19" t="str">
        <f>VLOOKUP(AC990,Data!B:N,13,0)</f>
        <v>0104918404-009</v>
      </c>
      <c r="AH990" s="19" t="str">
        <f>IF(AG990="0104918404","WIN"&amp;L990,VLOOKUP(AG990,'mã win'!E:J,6,0))</f>
        <v>WIN-DNG-01-009</v>
      </c>
      <c r="AI990" s="19" t="str">
        <f>VLOOKUP(AG990,'mã win'!E:F,2,0)</f>
        <v>N</v>
      </c>
      <c r="AJ990" s="19" t="str">
        <f>VLOOKUP(Q990,'mã sp'!A:B,2,0)</f>
        <v>GSG250</v>
      </c>
      <c r="AK990" t="str">
        <f>VLOOKUP(AC990,Data!B:G,6,0)</f>
        <v>K25TTM</v>
      </c>
      <c r="AL990" t="str">
        <f t="shared" si="31"/>
        <v>6198 WM+ DNG Túy Loan Đông 1, Hòa Vang</v>
      </c>
    </row>
    <row r="991" spans="1:38" x14ac:dyDescent="0.25">
      <c r="A991">
        <v>17229</v>
      </c>
      <c r="B991" s="2">
        <v>9106036061</v>
      </c>
      <c r="C991" s="3">
        <v>45937</v>
      </c>
      <c r="D991" s="3">
        <v>45942</v>
      </c>
      <c r="E991" s="4">
        <v>45937.603318634297</v>
      </c>
      <c r="F991" s="2" t="s">
        <v>5692</v>
      </c>
      <c r="G991" s="3"/>
      <c r="H991" t="s">
        <v>3031</v>
      </c>
      <c r="I991" s="2" t="s">
        <v>3032</v>
      </c>
      <c r="J991" t="s">
        <v>3033</v>
      </c>
      <c r="K991" t="s">
        <v>3034</v>
      </c>
      <c r="L991" s="2" t="s">
        <v>3782</v>
      </c>
      <c r="M991" t="s">
        <v>3783</v>
      </c>
      <c r="N991" t="s">
        <v>3784</v>
      </c>
      <c r="O991">
        <v>10</v>
      </c>
      <c r="P991" s="2" t="s">
        <v>3035</v>
      </c>
      <c r="Q991" t="s">
        <v>4834</v>
      </c>
      <c r="R991" s="2" t="s">
        <v>3037</v>
      </c>
      <c r="S991" s="2" t="s">
        <v>3038</v>
      </c>
      <c r="T991">
        <v>111058</v>
      </c>
      <c r="U991">
        <v>5</v>
      </c>
      <c r="V991">
        <v>0</v>
      </c>
      <c r="W991" t="s">
        <v>3785</v>
      </c>
      <c r="X991" t="s">
        <v>3046</v>
      </c>
      <c r="Y991" s="3">
        <v>45937.603316979199</v>
      </c>
      <c r="AA991" t="s">
        <v>3039</v>
      </c>
      <c r="AB991" s="21">
        <v>9106036061</v>
      </c>
      <c r="AC991" s="19" t="str">
        <f>VLOOKUP($B991,Data!$A:$AK,34,0)</f>
        <v>9106036061-00047288</v>
      </c>
      <c r="AD991" s="19">
        <v>47288</v>
      </c>
      <c r="AE991" s="19" t="str">
        <f t="shared" si="30"/>
        <v>00047288</v>
      </c>
      <c r="AF991" s="19" t="str">
        <f>VLOOKUP(AC991,Data!$B:$AK,4,0)</f>
        <v>07/10/2025</v>
      </c>
      <c r="AG991" s="19" t="str">
        <f>VLOOKUP(AC991,Data!B:N,13,0)</f>
        <v>0104918404-007</v>
      </c>
      <c r="AH991" s="19" t="str">
        <f>IF(AG991="0104918404","WIN"&amp;L991,VLOOKUP(AG991,'mã win'!E:J,6,0))</f>
        <v>WIN-QNH-00-007</v>
      </c>
      <c r="AI991" s="19" t="str">
        <f>VLOOKUP(AG991,'mã win'!E:F,2,0)</f>
        <v>B</v>
      </c>
      <c r="AJ991" s="19" t="str">
        <f>VLOOKUP(Q991,'mã sp'!A:B,2,0)</f>
        <v>GM500</v>
      </c>
      <c r="AK991" t="str">
        <f>VLOOKUP(AC991,Data!B:G,6,0)</f>
        <v>K25TTM</v>
      </c>
      <c r="AL991" t="str">
        <f t="shared" si="31"/>
        <v>4670 WM+ QNH 507 - 509 Lý Thường Kiệt</v>
      </c>
    </row>
    <row r="992" spans="1:38" x14ac:dyDescent="0.25">
      <c r="A992">
        <v>17230</v>
      </c>
      <c r="B992" s="2">
        <v>9106036023</v>
      </c>
      <c r="C992" s="3">
        <v>45937</v>
      </c>
      <c r="D992" s="3">
        <v>45942</v>
      </c>
      <c r="E992" s="4">
        <v>45937.603940127301</v>
      </c>
      <c r="F992" s="2" t="s">
        <v>5693</v>
      </c>
      <c r="G992" s="3"/>
      <c r="H992" t="s">
        <v>3031</v>
      </c>
      <c r="I992" s="2" t="s">
        <v>3032</v>
      </c>
      <c r="J992" t="s">
        <v>3033</v>
      </c>
      <c r="K992" t="s">
        <v>3034</v>
      </c>
      <c r="L992" s="2" t="s">
        <v>3779</v>
      </c>
      <c r="M992" t="s">
        <v>3780</v>
      </c>
      <c r="N992" t="s">
        <v>3781</v>
      </c>
      <c r="O992">
        <v>10</v>
      </c>
      <c r="P992" s="2" t="s">
        <v>3035</v>
      </c>
      <c r="Q992" t="s">
        <v>4834</v>
      </c>
      <c r="R992" s="2" t="s">
        <v>3037</v>
      </c>
      <c r="S992" s="2" t="s">
        <v>3038</v>
      </c>
      <c r="T992">
        <v>111058</v>
      </c>
      <c r="U992">
        <v>1</v>
      </c>
      <c r="V992">
        <v>0</v>
      </c>
      <c r="W992" t="s">
        <v>3780</v>
      </c>
      <c r="Y992" s="3">
        <v>45937.603938657398</v>
      </c>
      <c r="AA992" t="s">
        <v>3039</v>
      </c>
      <c r="AB992" s="21">
        <v>9106036023</v>
      </c>
      <c r="AC992" s="19" t="str">
        <f>VLOOKUP($B992,Data!$A:$AK,34,0)</f>
        <v>9106036023-00018665</v>
      </c>
      <c r="AD992" s="19">
        <v>18665</v>
      </c>
      <c r="AE992" s="19" t="str">
        <f t="shared" si="30"/>
        <v>00018665</v>
      </c>
      <c r="AF992" s="19" t="str">
        <f>VLOOKUP(AC992,Data!$B:$AK,4,0)</f>
        <v>07/10/2025</v>
      </c>
      <c r="AG992" s="19" t="str">
        <f>VLOOKUP(AC992,Data!B:N,13,0)</f>
        <v>0104918404-031</v>
      </c>
      <c r="AH992" s="19" t="str">
        <f>IF(AG992="0104918404","WIN"&amp;L992,VLOOKUP(AG992,'mã win'!E:J,6,0))</f>
        <v>WIN-031</v>
      </c>
      <c r="AI992" s="19" t="str">
        <f>VLOOKUP(AG992,'mã win'!E:F,2,0)</f>
        <v>B</v>
      </c>
      <c r="AJ992" s="19" t="str">
        <f>VLOOKUP(Q992,'mã sp'!A:B,2,0)</f>
        <v>GM500</v>
      </c>
      <c r="AK992" t="str">
        <f>VLOOKUP(AC992,Data!B:G,6,0)</f>
        <v>K25TTM</v>
      </c>
      <c r="AL992" t="str">
        <f t="shared" si="31"/>
        <v>2AFM WM+ BNH Xóm Ngoài, Đại Bái</v>
      </c>
    </row>
    <row r="993" spans="1:38" x14ac:dyDescent="0.25">
      <c r="A993">
        <v>17231</v>
      </c>
      <c r="B993" s="2">
        <v>9106036091</v>
      </c>
      <c r="C993" s="3">
        <v>45937</v>
      </c>
      <c r="D993" s="3">
        <v>45942</v>
      </c>
      <c r="E993" s="4">
        <v>45937.605204247702</v>
      </c>
      <c r="F993" s="2" t="s">
        <v>5694</v>
      </c>
      <c r="G993" s="3"/>
      <c r="H993" t="s">
        <v>3031</v>
      </c>
      <c r="I993" s="2" t="s">
        <v>3032</v>
      </c>
      <c r="J993" t="s">
        <v>3033</v>
      </c>
      <c r="K993" t="s">
        <v>3034</v>
      </c>
      <c r="L993" s="2" t="s">
        <v>5695</v>
      </c>
      <c r="M993" t="s">
        <v>5696</v>
      </c>
      <c r="N993" t="s">
        <v>5697</v>
      </c>
      <c r="O993">
        <v>10</v>
      </c>
      <c r="P993" s="2" t="s">
        <v>3050</v>
      </c>
      <c r="Q993" t="s">
        <v>3051</v>
      </c>
      <c r="R993" s="2" t="s">
        <v>3052</v>
      </c>
      <c r="S993" s="2" t="s">
        <v>3038</v>
      </c>
      <c r="T993">
        <v>45588</v>
      </c>
      <c r="U993">
        <v>1</v>
      </c>
      <c r="V993">
        <v>0</v>
      </c>
      <c r="W993" t="s">
        <v>5698</v>
      </c>
      <c r="Y993" s="3">
        <v>45937.6052025463</v>
      </c>
      <c r="AA993" t="s">
        <v>3039</v>
      </c>
      <c r="AB993" s="21">
        <v>9106036091</v>
      </c>
      <c r="AC993" s="19" t="str">
        <f>VLOOKUP($B993,Data!$A:$AK,34,0)</f>
        <v>9106036091-00479303</v>
      </c>
      <c r="AD993" s="19">
        <v>479303</v>
      </c>
      <c r="AE993" s="19" t="str">
        <f t="shared" si="30"/>
        <v>00479303</v>
      </c>
      <c r="AF993" s="19" t="str">
        <f>VLOOKUP(AC993,Data!$B:$AK,4,0)</f>
        <v>07/10/2025</v>
      </c>
      <c r="AG993" s="19" t="str">
        <f>VLOOKUP(AC993,Data!B:N,13,0)</f>
        <v>0104918404-002</v>
      </c>
      <c r="AH993" s="19" t="str">
        <f>IF(AG993="0104918404","WIN"&amp;L993,VLOOKUP(AG993,'mã win'!E:J,6,0))</f>
        <v>WIN-HNI-00-002</v>
      </c>
      <c r="AI993" s="19" t="str">
        <f>VLOOKUP(AG993,'mã win'!E:F,2,0)</f>
        <v>B</v>
      </c>
      <c r="AJ993" s="19" t="str">
        <f>VLOOKUP(Q993,'mã sp'!A:B,2,0)</f>
        <v>TH200</v>
      </c>
      <c r="AK993" t="str">
        <f>VLOOKUP(AC993,Data!B:G,6,0)</f>
        <v>K25TTM</v>
      </c>
      <c r="AL993" t="str">
        <f t="shared" si="31"/>
        <v>3883 WM+ HNI Số 24, ngõ 476 Ngọc Thụy</v>
      </c>
    </row>
    <row r="994" spans="1:38" x14ac:dyDescent="0.25">
      <c r="A994">
        <v>17232</v>
      </c>
      <c r="B994" s="2">
        <v>9106036105</v>
      </c>
      <c r="C994" s="3">
        <v>45937</v>
      </c>
      <c r="D994" s="3">
        <v>45942</v>
      </c>
      <c r="E994" s="4">
        <v>45937.609850694404</v>
      </c>
      <c r="F994" s="2" t="s">
        <v>5699</v>
      </c>
      <c r="G994" s="3"/>
      <c r="H994" t="s">
        <v>3031</v>
      </c>
      <c r="I994" s="2" t="s">
        <v>3032</v>
      </c>
      <c r="J994" t="s">
        <v>3033</v>
      </c>
      <c r="K994" t="s">
        <v>3034</v>
      </c>
      <c r="L994" s="2" t="s">
        <v>4327</v>
      </c>
      <c r="M994" t="s">
        <v>4328</v>
      </c>
      <c r="N994" t="s">
        <v>4329</v>
      </c>
      <c r="O994">
        <v>10</v>
      </c>
      <c r="P994" s="2" t="s">
        <v>3035</v>
      </c>
      <c r="Q994" t="s">
        <v>4834</v>
      </c>
      <c r="R994" s="2" t="s">
        <v>3037</v>
      </c>
      <c r="S994" s="2" t="s">
        <v>3038</v>
      </c>
      <c r="T994">
        <v>111058</v>
      </c>
      <c r="U994">
        <v>2</v>
      </c>
      <c r="V994">
        <v>0</v>
      </c>
      <c r="W994" t="s">
        <v>4328</v>
      </c>
      <c r="Y994" s="3">
        <v>45937.609848993103</v>
      </c>
      <c r="Z994" t="s">
        <v>5700</v>
      </c>
      <c r="AA994" t="s">
        <v>3039</v>
      </c>
      <c r="AB994" s="21">
        <v>9106036105</v>
      </c>
      <c r="AC994" s="19" t="str">
        <f>VLOOKUP($B994,Data!$A:$AK,34,0)</f>
        <v>9106036105-00035254</v>
      </c>
      <c r="AD994" s="19">
        <v>35254</v>
      </c>
      <c r="AE994" s="19" t="str">
        <f t="shared" si="30"/>
        <v>00035254</v>
      </c>
      <c r="AF994" s="19" t="str">
        <f>VLOOKUP(AC994,Data!$B:$AK,4,0)</f>
        <v>07/10/2025</v>
      </c>
      <c r="AG994" s="19" t="str">
        <f>VLOOKUP(AC994,Data!B:N,13,0)</f>
        <v>0104918404-025</v>
      </c>
      <c r="AH994" s="19" t="str">
        <f>IF(AG994="0104918404","WIN"&amp;L994,VLOOKUP(AG994,'mã win'!E:J,6,0))</f>
        <v>WIN-025</v>
      </c>
      <c r="AI994" s="19" t="str">
        <f>VLOOKUP(AG994,'mã win'!E:F,2,0)</f>
        <v>B</v>
      </c>
      <c r="AJ994" s="19" t="str">
        <f>VLOOKUP(Q994,'mã sp'!A:B,2,0)</f>
        <v>GM500</v>
      </c>
      <c r="AK994" t="str">
        <f>VLOOKUP(AC994,Data!B:G,6,0)</f>
        <v>K25TTM</v>
      </c>
      <c r="AL994" t="str">
        <f t="shared" si="31"/>
        <v>5989 WM+ HPG Hà Đới, Tiên Lãng</v>
      </c>
    </row>
    <row r="995" spans="1:38" x14ac:dyDescent="0.25">
      <c r="A995">
        <v>17233</v>
      </c>
      <c r="B995" s="2">
        <v>9106036105</v>
      </c>
      <c r="C995" s="3">
        <v>45937</v>
      </c>
      <c r="D995" s="3">
        <v>45942</v>
      </c>
      <c r="E995" s="4">
        <v>45937.609850694404</v>
      </c>
      <c r="F995" s="2" t="s">
        <v>5699</v>
      </c>
      <c r="G995" s="3"/>
      <c r="H995" t="s">
        <v>3031</v>
      </c>
      <c r="I995" s="2" t="s">
        <v>3032</v>
      </c>
      <c r="J995" t="s">
        <v>3033</v>
      </c>
      <c r="K995" t="s">
        <v>3034</v>
      </c>
      <c r="L995" s="2" t="s">
        <v>4327</v>
      </c>
      <c r="M995" t="s">
        <v>4328</v>
      </c>
      <c r="N995" t="s">
        <v>4329</v>
      </c>
      <c r="O995">
        <v>20</v>
      </c>
      <c r="P995" s="2" t="s">
        <v>3043</v>
      </c>
      <c r="Q995" t="s">
        <v>3044</v>
      </c>
      <c r="R995" s="2" t="s">
        <v>3045</v>
      </c>
      <c r="S995" s="2" t="s">
        <v>3038</v>
      </c>
      <c r="T995">
        <v>41150</v>
      </c>
      <c r="U995">
        <v>3</v>
      </c>
      <c r="V995">
        <v>0</v>
      </c>
      <c r="W995" t="s">
        <v>4328</v>
      </c>
      <c r="Y995" s="3">
        <v>45937.609848993103</v>
      </c>
      <c r="Z995" t="s">
        <v>5700</v>
      </c>
      <c r="AA995" t="s">
        <v>3039</v>
      </c>
      <c r="AB995" s="21">
        <v>9106036105</v>
      </c>
      <c r="AC995" s="19" t="str">
        <f>VLOOKUP($B995,Data!$A:$AK,34,0)</f>
        <v>9106036105-00035254</v>
      </c>
      <c r="AD995" s="19">
        <v>35254</v>
      </c>
      <c r="AE995" s="19" t="str">
        <f t="shared" si="30"/>
        <v>00035254</v>
      </c>
      <c r="AF995" s="19" t="str">
        <f>VLOOKUP(AC995,Data!$B:$AK,4,0)</f>
        <v>07/10/2025</v>
      </c>
      <c r="AG995" s="19" t="str">
        <f>VLOOKUP(AC995,Data!B:N,13,0)</f>
        <v>0104918404-025</v>
      </c>
      <c r="AH995" s="19" t="str">
        <f>IF(AG995="0104918404","WIN"&amp;L995,VLOOKUP(AG995,'mã win'!E:J,6,0))</f>
        <v>WIN-025</v>
      </c>
      <c r="AI995" s="19" t="str">
        <f>VLOOKUP(AG995,'mã win'!E:F,2,0)</f>
        <v>B</v>
      </c>
      <c r="AJ995" s="19" t="str">
        <f>VLOOKUP(Q995,'mã sp'!A:B,2,0)</f>
        <v>GTLX250G</v>
      </c>
      <c r="AK995" t="str">
        <f>VLOOKUP(AC995,Data!B:G,6,0)</f>
        <v>K25TTM</v>
      </c>
      <c r="AL995" t="str">
        <f t="shared" si="31"/>
        <v>5989 WM+ HPG Hà Đới, Tiên Lãng</v>
      </c>
    </row>
    <row r="996" spans="1:38" x14ac:dyDescent="0.25">
      <c r="A996">
        <v>17234</v>
      </c>
      <c r="B996" s="2">
        <v>9106036158</v>
      </c>
      <c r="C996" s="3">
        <v>45937</v>
      </c>
      <c r="D996" s="3">
        <v>45944</v>
      </c>
      <c r="E996" s="4">
        <v>45937.610556250002</v>
      </c>
      <c r="F996" s="2" t="s">
        <v>5701</v>
      </c>
      <c r="G996" s="3"/>
      <c r="H996" t="s">
        <v>3031</v>
      </c>
      <c r="I996" s="2" t="s">
        <v>3032</v>
      </c>
      <c r="J996" t="s">
        <v>3033</v>
      </c>
      <c r="K996" t="s">
        <v>3034</v>
      </c>
      <c r="L996" s="2" t="s">
        <v>4838</v>
      </c>
      <c r="M996" t="s">
        <v>4839</v>
      </c>
      <c r="N996" t="s">
        <v>4840</v>
      </c>
      <c r="O996">
        <v>10</v>
      </c>
      <c r="P996" s="2" t="s">
        <v>3035</v>
      </c>
      <c r="Q996" t="s">
        <v>4834</v>
      </c>
      <c r="R996" s="2" t="s">
        <v>3037</v>
      </c>
      <c r="S996" s="2" t="s">
        <v>3038</v>
      </c>
      <c r="T996">
        <v>111058</v>
      </c>
      <c r="U996">
        <v>1</v>
      </c>
      <c r="V996">
        <v>0</v>
      </c>
      <c r="W996" t="s">
        <v>4839</v>
      </c>
      <c r="X996" t="s">
        <v>3988</v>
      </c>
      <c r="Y996" s="3">
        <v>45937.610554479201</v>
      </c>
      <c r="AA996" t="s">
        <v>3039</v>
      </c>
      <c r="AB996" s="21">
        <v>9106036158</v>
      </c>
      <c r="AC996" s="19" t="str">
        <f>VLOOKUP($B996,Data!$A:$AK,34,0)</f>
        <v>9106036158-00159273</v>
      </c>
      <c r="AD996" s="19">
        <v>159273</v>
      </c>
      <c r="AE996" s="19" t="str">
        <f t="shared" si="30"/>
        <v>00159273</v>
      </c>
      <c r="AF996" s="19" t="str">
        <f>VLOOKUP(AC996,Data!$B:$AK,4,0)</f>
        <v>07/10/2025</v>
      </c>
      <c r="AG996" s="19" t="str">
        <f>VLOOKUP(AC996,Data!B:N,13,0)</f>
        <v>0104918404</v>
      </c>
      <c r="AH996" s="19" t="str">
        <f>IF(AG996="0104918404","WIN"&amp;L996,VLOOKUP(AG996,'mã win'!E:J,6,0))</f>
        <v>WIN4047</v>
      </c>
      <c r="AI996" s="19" t="str">
        <f>VLOOKUP(AG996,'mã win'!E:F,2,0)</f>
        <v>N</v>
      </c>
      <c r="AJ996" s="19" t="str">
        <f>VLOOKUP(Q996,'mã sp'!A:B,2,0)</f>
        <v>GM500</v>
      </c>
      <c r="AK996" t="str">
        <f>VLOOKUP(AC996,Data!B:G,6,0)</f>
        <v>K25TTM</v>
      </c>
      <c r="AL996" t="str">
        <f t="shared" si="31"/>
        <v>4047 WM+ HCM 04 Hoàng Thiều Hoa</v>
      </c>
    </row>
    <row r="997" spans="1:38" x14ac:dyDescent="0.25">
      <c r="A997">
        <v>17235</v>
      </c>
      <c r="B997" s="2">
        <v>9106036160</v>
      </c>
      <c r="C997" s="3">
        <v>45937</v>
      </c>
      <c r="D997" s="3">
        <v>45942</v>
      </c>
      <c r="E997" s="4">
        <v>45937.610796793997</v>
      </c>
      <c r="F997" s="2" t="s">
        <v>5702</v>
      </c>
      <c r="G997" s="3"/>
      <c r="H997" t="s">
        <v>3031</v>
      </c>
      <c r="I997" s="2" t="s">
        <v>3032</v>
      </c>
      <c r="J997" t="s">
        <v>3033</v>
      </c>
      <c r="K997" t="s">
        <v>3034</v>
      </c>
      <c r="L997" s="2" t="s">
        <v>3977</v>
      </c>
      <c r="M997" t="s">
        <v>3978</v>
      </c>
      <c r="N997" t="s">
        <v>3979</v>
      </c>
      <c r="O997">
        <v>10</v>
      </c>
      <c r="P997" s="2" t="s">
        <v>3035</v>
      </c>
      <c r="Q997" t="s">
        <v>4834</v>
      </c>
      <c r="R997" s="2" t="s">
        <v>3037</v>
      </c>
      <c r="S997" s="2" t="s">
        <v>3038</v>
      </c>
      <c r="T997">
        <v>111058</v>
      </c>
      <c r="U997">
        <v>2</v>
      </c>
      <c r="V997">
        <v>0</v>
      </c>
      <c r="W997" t="s">
        <v>3978</v>
      </c>
      <c r="Y997" s="3">
        <v>45937.610795335597</v>
      </c>
      <c r="AA997" t="s">
        <v>3039</v>
      </c>
      <c r="AB997" s="21">
        <v>9106036160</v>
      </c>
      <c r="AC997" s="19" t="str">
        <f>VLOOKUP($B997,Data!$A:$AK,34,0)</f>
        <v>9106036160-00015752</v>
      </c>
      <c r="AD997" s="19">
        <v>15752</v>
      </c>
      <c r="AE997" s="19" t="str">
        <f t="shared" si="30"/>
        <v>00015752</v>
      </c>
      <c r="AF997" s="19" t="str">
        <f>VLOOKUP(AC997,Data!$B:$AK,4,0)</f>
        <v>07/10/2025</v>
      </c>
      <c r="AG997" s="19" t="str">
        <f>VLOOKUP(AC997,Data!B:N,13,0)</f>
        <v>0104918404-061</v>
      </c>
      <c r="AH997" s="19" t="str">
        <f>IF(AG997="0104918404","WIN"&amp;L997,VLOOKUP(AG997,'mã win'!E:J,6,0))</f>
        <v>WIN-061</v>
      </c>
      <c r="AI997" s="19" t="str">
        <f>VLOOKUP(AG997,'mã win'!E:F,2,0)</f>
        <v>N</v>
      </c>
      <c r="AJ997" s="19" t="str">
        <f>VLOOKUP(Q997,'mã sp'!A:B,2,0)</f>
        <v>GM500</v>
      </c>
      <c r="AK997" t="str">
        <f>VLOOKUP(AC997,Data!B:G,6,0)</f>
        <v>K25TTM</v>
      </c>
      <c r="AL997" t="str">
        <f t="shared" si="31"/>
        <v>2ACV WM+ QNM 57 Hùng Vương</v>
      </c>
    </row>
    <row r="998" spans="1:38" x14ac:dyDescent="0.25">
      <c r="A998">
        <v>17236</v>
      </c>
      <c r="B998" s="2">
        <v>9106036228</v>
      </c>
      <c r="C998" s="3">
        <v>45937</v>
      </c>
      <c r="D998" s="3">
        <v>45942</v>
      </c>
      <c r="E998" s="4">
        <v>45937.615467476899</v>
      </c>
      <c r="F998" s="2" t="s">
        <v>5703</v>
      </c>
      <c r="G998" s="3"/>
      <c r="H998" t="s">
        <v>3031</v>
      </c>
      <c r="I998" s="2" t="s">
        <v>3032</v>
      </c>
      <c r="J998" t="s">
        <v>3033</v>
      </c>
      <c r="K998" t="s">
        <v>3034</v>
      </c>
      <c r="L998" s="2" t="s">
        <v>4172</v>
      </c>
      <c r="M998" t="s">
        <v>4173</v>
      </c>
      <c r="N998" t="s">
        <v>4174</v>
      </c>
      <c r="O998">
        <v>10</v>
      </c>
      <c r="P998" s="2" t="s">
        <v>3063</v>
      </c>
      <c r="Q998" t="s">
        <v>4891</v>
      </c>
      <c r="R998" s="2" t="s">
        <v>3065</v>
      </c>
      <c r="S998" s="2" t="s">
        <v>3038</v>
      </c>
      <c r="T998">
        <v>73431</v>
      </c>
      <c r="U998">
        <v>1</v>
      </c>
      <c r="V998">
        <v>0</v>
      </c>
      <c r="W998" t="s">
        <v>4175</v>
      </c>
      <c r="Y998" s="3">
        <v>45937.6154664352</v>
      </c>
      <c r="Z998" t="s">
        <v>5704</v>
      </c>
      <c r="AA998" t="s">
        <v>3039</v>
      </c>
      <c r="AB998" s="21">
        <v>9106036228</v>
      </c>
      <c r="AC998" s="19" t="str">
        <f>VLOOKUP($B998,Data!$A:$AK,34,0)</f>
        <v>9106036228-00010856</v>
      </c>
      <c r="AD998" s="19">
        <v>10856</v>
      </c>
      <c r="AE998" s="19" t="str">
        <f t="shared" si="30"/>
        <v>00010856</v>
      </c>
      <c r="AF998" s="19" t="str">
        <f>VLOOKUP(AC998,Data!$B:$AK,4,0)</f>
        <v>07/10/2025</v>
      </c>
      <c r="AG998" s="19" t="str">
        <f>VLOOKUP(AC998,Data!B:N,13,0)</f>
        <v>0104918404-059</v>
      </c>
      <c r="AH998" s="19" t="str">
        <f>IF(AG998="0104918404","WIN"&amp;L998,VLOOKUP(AG998,'mã win'!E:J,6,0))</f>
        <v>WIN-059</v>
      </c>
      <c r="AI998" s="19" t="str">
        <f>VLOOKUP(AG998,'mã win'!E:F,2,0)</f>
        <v>B</v>
      </c>
      <c r="AJ998" s="19" t="str">
        <f>VLOOKUP(Q998,'mã sp'!A:B,2,0)</f>
        <v>CGM300</v>
      </c>
      <c r="AK998" t="str">
        <f>VLOOKUP(AC998,Data!B:G,6,0)</f>
        <v>K25TTM</v>
      </c>
      <c r="AL998" t="str">
        <f t="shared" si="31"/>
        <v>5760 WM+ TNN 350 Cách Mạng Tháng Tám</v>
      </c>
    </row>
    <row r="999" spans="1:38" x14ac:dyDescent="0.25">
      <c r="A999">
        <v>17237</v>
      </c>
      <c r="B999" s="2">
        <v>9106036309</v>
      </c>
      <c r="C999" s="3">
        <v>45937</v>
      </c>
      <c r="D999" s="3">
        <v>45942</v>
      </c>
      <c r="E999" s="4">
        <v>45937.622737812497</v>
      </c>
      <c r="F999" s="2" t="s">
        <v>5705</v>
      </c>
      <c r="G999" s="3"/>
      <c r="H999" t="s">
        <v>3031</v>
      </c>
      <c r="I999" s="2" t="s">
        <v>3032</v>
      </c>
      <c r="J999" t="s">
        <v>3033</v>
      </c>
      <c r="K999" t="s">
        <v>3034</v>
      </c>
      <c r="L999" s="2" t="s">
        <v>3350</v>
      </c>
      <c r="M999" t="s">
        <v>3351</v>
      </c>
      <c r="N999" t="s">
        <v>3352</v>
      </c>
      <c r="O999">
        <v>10</v>
      </c>
      <c r="P999" s="2" t="s">
        <v>3035</v>
      </c>
      <c r="Q999" t="s">
        <v>4834</v>
      </c>
      <c r="R999" s="2" t="s">
        <v>3037</v>
      </c>
      <c r="S999" s="2" t="s">
        <v>3038</v>
      </c>
      <c r="T999">
        <v>111058</v>
      </c>
      <c r="U999">
        <v>4</v>
      </c>
      <c r="V999">
        <v>0</v>
      </c>
      <c r="W999" t="s">
        <v>3353</v>
      </c>
      <c r="Y999" s="3">
        <v>45937.622735844903</v>
      </c>
      <c r="AA999" t="s">
        <v>3039</v>
      </c>
      <c r="AB999" s="21">
        <v>9106036309</v>
      </c>
      <c r="AC999" s="19" t="str">
        <f>VLOOKUP($B999,Data!$A:$AK,34,0)</f>
        <v>9106036309-00018671</v>
      </c>
      <c r="AD999" s="19">
        <v>18671</v>
      </c>
      <c r="AE999" s="19" t="str">
        <f t="shared" si="30"/>
        <v>00018671</v>
      </c>
      <c r="AF999" s="19" t="str">
        <f>VLOOKUP(AC999,Data!$B:$AK,4,0)</f>
        <v>07/10/2025</v>
      </c>
      <c r="AG999" s="19" t="str">
        <f>VLOOKUP(AC999,Data!B:N,13,0)</f>
        <v>0104918404-031</v>
      </c>
      <c r="AH999" s="19" t="str">
        <f>IF(AG999="0104918404","WIN"&amp;L999,VLOOKUP(AG999,'mã win'!E:J,6,0))</f>
        <v>WIN-031</v>
      </c>
      <c r="AI999" s="19" t="str">
        <f>VLOOKUP(AG999,'mã win'!E:F,2,0)</f>
        <v>B</v>
      </c>
      <c r="AJ999" s="19" t="str">
        <f>VLOOKUP(Q999,'mã sp'!A:B,2,0)</f>
        <v>GM500</v>
      </c>
      <c r="AK999" t="str">
        <f>VLOOKUP(AC999,Data!B:G,6,0)</f>
        <v>K25TTM</v>
      </c>
      <c r="AL999" t="str">
        <f t="shared" si="31"/>
        <v>2AID WM+ BNH Khu phố Công Hà, Hà Mãn</v>
      </c>
    </row>
    <row r="1000" spans="1:38" x14ac:dyDescent="0.25">
      <c r="A1000">
        <v>17238</v>
      </c>
      <c r="B1000" s="2">
        <v>9106036358</v>
      </c>
      <c r="C1000" s="3">
        <v>45937</v>
      </c>
      <c r="D1000" s="3">
        <v>45937</v>
      </c>
      <c r="E1000" s="4">
        <v>45937.6267351852</v>
      </c>
      <c r="F1000" s="2" t="s">
        <v>5706</v>
      </c>
      <c r="G1000" s="3"/>
      <c r="H1000" t="s">
        <v>3031</v>
      </c>
      <c r="I1000" s="2" t="s">
        <v>3032</v>
      </c>
      <c r="J1000" t="s">
        <v>3033</v>
      </c>
      <c r="K1000" t="s">
        <v>3034</v>
      </c>
      <c r="L1000" s="2" t="s">
        <v>4169</v>
      </c>
      <c r="M1000" t="s">
        <v>4170</v>
      </c>
      <c r="N1000" t="s">
        <v>4171</v>
      </c>
      <c r="O1000">
        <v>10</v>
      </c>
      <c r="P1000" s="2" t="s">
        <v>3054</v>
      </c>
      <c r="Q1000" t="s">
        <v>3055</v>
      </c>
      <c r="R1000" s="2" t="s">
        <v>3056</v>
      </c>
      <c r="S1000" s="2" t="s">
        <v>3038</v>
      </c>
      <c r="T1000">
        <v>46000</v>
      </c>
      <c r="U1000">
        <v>1</v>
      </c>
      <c r="V1000">
        <v>0</v>
      </c>
      <c r="W1000" t="s">
        <v>4170</v>
      </c>
      <c r="Y1000" s="3">
        <v>45937.626733414298</v>
      </c>
      <c r="AA1000" t="s">
        <v>3039</v>
      </c>
      <c r="AB1000" s="21">
        <v>9106036358</v>
      </c>
      <c r="AC1000" s="19" t="str">
        <f>VLOOKUP($B1000,Data!$A:$AK,34,0)</f>
        <v>9106036358-00001006</v>
      </c>
      <c r="AD1000" s="19">
        <v>1006</v>
      </c>
      <c r="AE1000" s="19" t="str">
        <f t="shared" si="30"/>
        <v>00001006</v>
      </c>
      <c r="AF1000" s="19" t="str">
        <f>VLOOKUP(AC1000,Data!$B:$AK,4,0)</f>
        <v>07/10/2025</v>
      </c>
      <c r="AG1000" s="19" t="str">
        <f>VLOOKUP(AC1000,Data!B:N,13,0)</f>
        <v>0104918404-096</v>
      </c>
      <c r="AH1000" s="19" t="str">
        <f>IF(AG1000="0104918404","WIN"&amp;L1000,VLOOKUP(AG1000,'mã win'!E:J,6,0))</f>
        <v>WIN-096</v>
      </c>
      <c r="AI1000" s="19" t="str">
        <f>VLOOKUP(AG1000,'mã win'!E:F,2,0)</f>
        <v>B</v>
      </c>
      <c r="AJ1000" s="19" t="str">
        <f>VLOOKUP(Q1000,'mã sp'!A:B,2,0)</f>
        <v>MNH250</v>
      </c>
      <c r="AK1000" t="str">
        <f>VLOOKUP(AC1000,Data!B:G,6,0)</f>
        <v>K25TTM</v>
      </c>
      <c r="AL1000" t="str">
        <f t="shared" si="31"/>
        <v>6287 WM+ DBN 310 Trường Chinh</v>
      </c>
    </row>
    <row r="1001" spans="1:38" x14ac:dyDescent="0.25">
      <c r="A1001">
        <v>17239</v>
      </c>
      <c r="B1001" s="2">
        <v>9106036355</v>
      </c>
      <c r="C1001" s="3">
        <v>45937</v>
      </c>
      <c r="D1001" s="3">
        <v>45937</v>
      </c>
      <c r="E1001" s="4">
        <v>45937.629361574101</v>
      </c>
      <c r="F1001" s="2" t="s">
        <v>5707</v>
      </c>
      <c r="G1001" s="3"/>
      <c r="H1001" t="s">
        <v>3031</v>
      </c>
      <c r="I1001" s="2" t="s">
        <v>3032</v>
      </c>
      <c r="J1001" t="s">
        <v>3033</v>
      </c>
      <c r="K1001" t="s">
        <v>3034</v>
      </c>
      <c r="L1001" s="2" t="s">
        <v>3115</v>
      </c>
      <c r="M1001" t="s">
        <v>3116</v>
      </c>
      <c r="N1001" t="s">
        <v>3117</v>
      </c>
      <c r="O1001">
        <v>10</v>
      </c>
      <c r="P1001" s="2" t="s">
        <v>3047</v>
      </c>
      <c r="Q1001" t="s">
        <v>3048</v>
      </c>
      <c r="R1001" s="2" t="s">
        <v>3049</v>
      </c>
      <c r="S1001" s="2" t="s">
        <v>3038</v>
      </c>
      <c r="T1001">
        <v>60885</v>
      </c>
      <c r="U1001">
        <v>2</v>
      </c>
      <c r="V1001">
        <v>0</v>
      </c>
      <c r="W1001" t="s">
        <v>3116</v>
      </c>
      <c r="Y1001" s="3">
        <v>45937.629360381899</v>
      </c>
      <c r="AA1001" t="s">
        <v>3039</v>
      </c>
      <c r="AB1001" s="21">
        <v>9106036355</v>
      </c>
      <c r="AC1001" s="19" t="str">
        <f>VLOOKUP($B1001,Data!$A:$AK,34,0)</f>
        <v>9106036355-00014916</v>
      </c>
      <c r="AD1001" s="19">
        <v>14916</v>
      </c>
      <c r="AE1001" s="19" t="str">
        <f t="shared" si="30"/>
        <v>00014916</v>
      </c>
      <c r="AF1001" s="19" t="str">
        <f>VLOOKUP(AC1001,Data!$B:$AK,4,0)</f>
        <v>07/10/2025</v>
      </c>
      <c r="AG1001" s="19" t="str">
        <f>VLOOKUP(AC1001,Data!B:N,13,0)</f>
        <v>0104918404-006</v>
      </c>
      <c r="AH1001" s="19" t="str">
        <f>IF(AG1001="0104918404","WIN"&amp;L1001,VLOOKUP(AG1001,'mã win'!E:J,6,0))</f>
        <v>WIN-HDG-00-006</v>
      </c>
      <c r="AI1001" s="19" t="str">
        <f>VLOOKUP(AG1001,'mã win'!E:F,2,0)</f>
        <v>B</v>
      </c>
      <c r="AJ1001" s="19" t="str">
        <f>VLOOKUP(Q1001,'mã sp'!A:B,2,0)</f>
        <v>CC300</v>
      </c>
      <c r="AK1001" t="str">
        <f>VLOOKUP(AC1001,Data!B:G,6,0)</f>
        <v>K25TTM</v>
      </c>
      <c r="AL1001" t="str">
        <f t="shared" si="31"/>
        <v>2AZW WM+ HDG Thị Tứ, Quang Phục</v>
      </c>
    </row>
    <row r="1002" spans="1:38" x14ac:dyDescent="0.25">
      <c r="A1002">
        <v>17240</v>
      </c>
      <c r="B1002" s="2">
        <v>9106036355</v>
      </c>
      <c r="C1002" s="3">
        <v>45937</v>
      </c>
      <c r="D1002" s="3">
        <v>45937</v>
      </c>
      <c r="E1002" s="4">
        <v>45937.629361574101</v>
      </c>
      <c r="F1002" s="2" t="s">
        <v>5707</v>
      </c>
      <c r="G1002" s="3"/>
      <c r="H1002" t="s">
        <v>3031</v>
      </c>
      <c r="I1002" s="2" t="s">
        <v>3032</v>
      </c>
      <c r="J1002" t="s">
        <v>3033</v>
      </c>
      <c r="K1002" t="s">
        <v>3034</v>
      </c>
      <c r="L1002" s="2" t="s">
        <v>3115</v>
      </c>
      <c r="M1002" t="s">
        <v>3116</v>
      </c>
      <c r="N1002" t="s">
        <v>3117</v>
      </c>
      <c r="O1002">
        <v>20</v>
      </c>
      <c r="P1002" s="2" t="s">
        <v>3054</v>
      </c>
      <c r="Q1002" t="s">
        <v>3055</v>
      </c>
      <c r="R1002" s="2" t="s">
        <v>3056</v>
      </c>
      <c r="S1002" s="2" t="s">
        <v>3038</v>
      </c>
      <c r="T1002">
        <v>46000</v>
      </c>
      <c r="U1002">
        <v>1</v>
      </c>
      <c r="V1002">
        <v>0</v>
      </c>
      <c r="W1002" t="s">
        <v>3116</v>
      </c>
      <c r="Y1002" s="3">
        <v>45937.629360381899</v>
      </c>
      <c r="AA1002" t="s">
        <v>3039</v>
      </c>
      <c r="AB1002" s="21">
        <v>9106036355</v>
      </c>
      <c r="AC1002" s="19" t="str">
        <f>VLOOKUP($B1002,Data!$A:$AK,34,0)</f>
        <v>9106036355-00014916</v>
      </c>
      <c r="AD1002" s="19">
        <v>14916</v>
      </c>
      <c r="AE1002" s="19" t="str">
        <f t="shared" si="30"/>
        <v>00014916</v>
      </c>
      <c r="AF1002" s="19" t="str">
        <f>VLOOKUP(AC1002,Data!$B:$AK,4,0)</f>
        <v>07/10/2025</v>
      </c>
      <c r="AG1002" s="19" t="str">
        <f>VLOOKUP(AC1002,Data!B:N,13,0)</f>
        <v>0104918404-006</v>
      </c>
      <c r="AH1002" s="19" t="str">
        <f>IF(AG1002="0104918404","WIN"&amp;L1002,VLOOKUP(AG1002,'mã win'!E:J,6,0))</f>
        <v>WIN-HDG-00-006</v>
      </c>
      <c r="AI1002" s="19" t="str">
        <f>VLOOKUP(AG1002,'mã win'!E:F,2,0)</f>
        <v>B</v>
      </c>
      <c r="AJ1002" s="19" t="str">
        <f>VLOOKUP(Q1002,'mã sp'!A:B,2,0)</f>
        <v>MNH250</v>
      </c>
      <c r="AK1002" t="str">
        <f>VLOOKUP(AC1002,Data!B:G,6,0)</f>
        <v>K25TTM</v>
      </c>
      <c r="AL1002" t="str">
        <f t="shared" si="31"/>
        <v>2AZW WM+ HDG Thị Tứ, Quang Phục</v>
      </c>
    </row>
    <row r="1003" spans="1:38" x14ac:dyDescent="0.25">
      <c r="A1003">
        <v>17241</v>
      </c>
      <c r="B1003" s="2">
        <v>9106036402</v>
      </c>
      <c r="C1003" s="3">
        <v>45937</v>
      </c>
      <c r="D1003" s="3">
        <v>45942</v>
      </c>
      <c r="E1003" s="4">
        <v>45937.631083877299</v>
      </c>
      <c r="F1003" s="2" t="s">
        <v>5708</v>
      </c>
      <c r="G1003" s="3"/>
      <c r="H1003" t="s">
        <v>3031</v>
      </c>
      <c r="I1003" s="2" t="s">
        <v>3032</v>
      </c>
      <c r="J1003" t="s">
        <v>3033</v>
      </c>
      <c r="K1003" t="s">
        <v>3034</v>
      </c>
      <c r="L1003" s="2" t="s">
        <v>4476</v>
      </c>
      <c r="M1003" t="s">
        <v>4477</v>
      </c>
      <c r="N1003" t="s">
        <v>4478</v>
      </c>
      <c r="O1003">
        <v>10</v>
      </c>
      <c r="P1003" s="2" t="s">
        <v>3035</v>
      </c>
      <c r="Q1003" t="s">
        <v>4834</v>
      </c>
      <c r="R1003" s="2" t="s">
        <v>3037</v>
      </c>
      <c r="S1003" s="2" t="s">
        <v>3038</v>
      </c>
      <c r="T1003">
        <v>111058</v>
      </c>
      <c r="U1003">
        <v>1</v>
      </c>
      <c r="V1003">
        <v>0</v>
      </c>
      <c r="W1003" t="s">
        <v>4477</v>
      </c>
      <c r="Y1003" s="3">
        <v>45937.631081863401</v>
      </c>
      <c r="AA1003" t="s">
        <v>3039</v>
      </c>
      <c r="AB1003" s="21">
        <v>9106036402</v>
      </c>
      <c r="AC1003" s="19" t="str">
        <f>VLOOKUP($B1003,Data!$A:$AK,34,0)</f>
        <v>9106036402-00014240</v>
      </c>
      <c r="AD1003" s="19">
        <v>14240</v>
      </c>
      <c r="AE1003" s="19" t="str">
        <f t="shared" si="30"/>
        <v>00014240</v>
      </c>
      <c r="AF1003" s="19" t="str">
        <f>VLOOKUP(AC1003,Data!$B:$AK,4,0)</f>
        <v>07/10/2025</v>
      </c>
      <c r="AG1003" s="19" t="str">
        <f>VLOOKUP(AC1003,Data!B:N,13,0)</f>
        <v>0104918404-044</v>
      </c>
      <c r="AH1003" s="19" t="str">
        <f>IF(AG1003="0104918404","WIN"&amp;L1003,VLOOKUP(AG1003,'mã win'!E:J,6,0))</f>
        <v>WIN-044</v>
      </c>
      <c r="AI1003" s="19" t="str">
        <f>VLOOKUP(AG1003,'mã win'!E:F,2,0)</f>
        <v>B</v>
      </c>
      <c r="AJ1003" s="19" t="str">
        <f>VLOOKUP(Q1003,'mã sp'!A:B,2,0)</f>
        <v>GM500</v>
      </c>
      <c r="AK1003" t="str">
        <f>VLOOKUP(AC1003,Data!B:G,6,0)</f>
        <v>K25TTM</v>
      </c>
      <c r="AL1003" t="str">
        <f t="shared" si="31"/>
        <v>2AZ9 WM+ TBH An Cơ Bắc, Thanh Tân</v>
      </c>
    </row>
    <row r="1004" spans="1:38" x14ac:dyDescent="0.25">
      <c r="A1004">
        <v>17242</v>
      </c>
      <c r="B1004" s="2">
        <v>9106036428</v>
      </c>
      <c r="C1004" s="3">
        <v>45937</v>
      </c>
      <c r="D1004" s="3">
        <v>45942</v>
      </c>
      <c r="E1004" s="4">
        <v>45937.631557789398</v>
      </c>
      <c r="F1004" s="2" t="s">
        <v>5709</v>
      </c>
      <c r="G1004" s="3"/>
      <c r="H1004" t="s">
        <v>3031</v>
      </c>
      <c r="I1004" s="2" t="s">
        <v>3032</v>
      </c>
      <c r="J1004" t="s">
        <v>3033</v>
      </c>
      <c r="K1004" t="s">
        <v>3034</v>
      </c>
      <c r="L1004" s="2" t="s">
        <v>3893</v>
      </c>
      <c r="M1004" t="s">
        <v>3894</v>
      </c>
      <c r="N1004" t="s">
        <v>3895</v>
      </c>
      <c r="O1004">
        <v>10</v>
      </c>
      <c r="P1004" s="2" t="s">
        <v>3063</v>
      </c>
      <c r="Q1004" t="s">
        <v>4891</v>
      </c>
      <c r="R1004" s="2" t="s">
        <v>3065</v>
      </c>
      <c r="S1004" s="2" t="s">
        <v>3038</v>
      </c>
      <c r="T1004">
        <v>73431</v>
      </c>
      <c r="U1004">
        <v>2</v>
      </c>
      <c r="V1004">
        <v>0</v>
      </c>
      <c r="W1004" t="s">
        <v>3894</v>
      </c>
      <c r="Y1004" s="3">
        <v>45937.6315559375</v>
      </c>
      <c r="AA1004" t="s">
        <v>3039</v>
      </c>
      <c r="AB1004" s="21">
        <v>9106036428</v>
      </c>
      <c r="AC1004" s="19" t="str">
        <f>VLOOKUP($B1004,Data!$A:$AK,34,0)</f>
        <v>9106036428-00033403</v>
      </c>
      <c r="AD1004" s="19">
        <v>33403</v>
      </c>
      <c r="AE1004" s="19" t="str">
        <f t="shared" si="30"/>
        <v>00033403</v>
      </c>
      <c r="AF1004" s="19" t="str">
        <f>VLOOKUP(AC1004,Data!$B:$AK,4,0)</f>
        <v>07/10/2025</v>
      </c>
      <c r="AG1004" s="19" t="str">
        <f>VLOOKUP(AC1004,Data!B:N,13,0)</f>
        <v>0104918404-020</v>
      </c>
      <c r="AH1004" s="19" t="str">
        <f>IF(AG1004="0104918404","WIN"&amp;L1004,VLOOKUP(AG1004,'mã win'!E:J,6,0))</f>
        <v>WIN-020</v>
      </c>
      <c r="AI1004" s="19" t="str">
        <f>VLOOKUP(AG1004,'mã win'!E:F,2,0)</f>
        <v>B</v>
      </c>
      <c r="AJ1004" s="19" t="str">
        <f>VLOOKUP(Q1004,'mã sp'!A:B,2,0)</f>
        <v>CGM300</v>
      </c>
      <c r="AK1004" t="str">
        <f>VLOOKUP(AC1004,Data!B:G,6,0)</f>
        <v>K25TTM</v>
      </c>
      <c r="AL1004" t="str">
        <f t="shared" si="31"/>
        <v>2ANQ WM+ THA 178 Bà Triệu</v>
      </c>
    </row>
    <row r="1005" spans="1:38" x14ac:dyDescent="0.25">
      <c r="A1005">
        <v>17243</v>
      </c>
      <c r="B1005" s="2">
        <v>9106036420</v>
      </c>
      <c r="C1005" s="3">
        <v>45937</v>
      </c>
      <c r="D1005" s="3">
        <v>45937</v>
      </c>
      <c r="E1005" s="4">
        <v>45937.631968321803</v>
      </c>
      <c r="F1005" s="2" t="s">
        <v>5710</v>
      </c>
      <c r="G1005" s="3"/>
      <c r="H1005" t="s">
        <v>3031</v>
      </c>
      <c r="I1005" s="2" t="s">
        <v>3032</v>
      </c>
      <c r="J1005" t="s">
        <v>3033</v>
      </c>
      <c r="K1005" t="s">
        <v>3034</v>
      </c>
      <c r="L1005" s="2" t="s">
        <v>4267</v>
      </c>
      <c r="M1005" t="s">
        <v>4268</v>
      </c>
      <c r="N1005" t="s">
        <v>4269</v>
      </c>
      <c r="O1005">
        <v>10</v>
      </c>
      <c r="P1005" s="2" t="s">
        <v>3047</v>
      </c>
      <c r="Q1005" t="s">
        <v>3048</v>
      </c>
      <c r="R1005" s="2" t="s">
        <v>3049</v>
      </c>
      <c r="S1005" s="2" t="s">
        <v>3038</v>
      </c>
      <c r="T1005">
        <v>60885</v>
      </c>
      <c r="U1005">
        <v>2</v>
      </c>
      <c r="V1005">
        <v>0</v>
      </c>
      <c r="W1005" t="s">
        <v>4268</v>
      </c>
      <c r="X1005" t="s">
        <v>3046</v>
      </c>
      <c r="Y1005" s="3">
        <v>45937.631966666697</v>
      </c>
      <c r="AA1005" t="s">
        <v>3039</v>
      </c>
      <c r="AB1005" s="21">
        <v>9106036420</v>
      </c>
      <c r="AC1005" s="19" t="str">
        <f>VLOOKUP($B1005,Data!$A:$AK,34,0)</f>
        <v>9106036420-00035261</v>
      </c>
      <c r="AD1005" s="19">
        <v>35261</v>
      </c>
      <c r="AE1005" s="19" t="str">
        <f t="shared" si="30"/>
        <v>00035261</v>
      </c>
      <c r="AF1005" s="19" t="str">
        <f>VLOOKUP(AC1005,Data!$B:$AK,4,0)</f>
        <v>07/10/2025</v>
      </c>
      <c r="AG1005" s="19" t="str">
        <f>VLOOKUP(AC1005,Data!B:N,13,0)</f>
        <v>0104918404-025</v>
      </c>
      <c r="AH1005" s="19" t="str">
        <f>IF(AG1005="0104918404","WIN"&amp;L1005,VLOOKUP(AG1005,'mã win'!E:J,6,0))</f>
        <v>WIN-025</v>
      </c>
      <c r="AI1005" s="19" t="str">
        <f>VLOOKUP(AG1005,'mã win'!E:F,2,0)</f>
        <v>B</v>
      </c>
      <c r="AJ1005" s="19" t="str">
        <f>VLOOKUP(Q1005,'mã sp'!A:B,2,0)</f>
        <v>CC300</v>
      </c>
      <c r="AK1005" t="str">
        <f>VLOOKUP(AC1005,Data!B:G,6,0)</f>
        <v>K25TTM</v>
      </c>
      <c r="AL1005" t="str">
        <f t="shared" si="31"/>
        <v>5522 WM+ HPG Số 4 Đình Đoài</v>
      </c>
    </row>
    <row r="1006" spans="1:38" x14ac:dyDescent="0.25">
      <c r="A1006">
        <v>17244</v>
      </c>
      <c r="B1006" s="2">
        <v>9106036449</v>
      </c>
      <c r="C1006" s="3">
        <v>45937</v>
      </c>
      <c r="D1006" s="3">
        <v>45942</v>
      </c>
      <c r="E1006" s="4">
        <v>45937.634360497701</v>
      </c>
      <c r="F1006" s="2" t="s">
        <v>5711</v>
      </c>
      <c r="G1006" s="3"/>
      <c r="H1006" t="s">
        <v>3031</v>
      </c>
      <c r="I1006" s="2" t="s">
        <v>3032</v>
      </c>
      <c r="J1006" t="s">
        <v>3033</v>
      </c>
      <c r="K1006" t="s">
        <v>3034</v>
      </c>
      <c r="L1006" s="2" t="s">
        <v>5712</v>
      </c>
      <c r="M1006" t="s">
        <v>5713</v>
      </c>
      <c r="N1006" t="s">
        <v>5714</v>
      </c>
      <c r="O1006">
        <v>10</v>
      </c>
      <c r="P1006" s="2" t="s">
        <v>3035</v>
      </c>
      <c r="Q1006" t="s">
        <v>4834</v>
      </c>
      <c r="R1006" s="2" t="s">
        <v>3037</v>
      </c>
      <c r="S1006" s="2" t="s">
        <v>3038</v>
      </c>
      <c r="T1006">
        <v>111058</v>
      </c>
      <c r="U1006">
        <v>1</v>
      </c>
      <c r="V1006">
        <v>0</v>
      </c>
      <c r="W1006" t="s">
        <v>5713</v>
      </c>
      <c r="X1006" t="s">
        <v>5715</v>
      </c>
      <c r="Y1006" s="3">
        <v>45937.6343710648</v>
      </c>
      <c r="AA1006" t="s">
        <v>3039</v>
      </c>
      <c r="AB1006" s="21">
        <v>9106036449</v>
      </c>
      <c r="AC1006" s="19" t="str">
        <f>VLOOKUP($B1006,Data!$A:$AK,34,0)</f>
        <v>9106036449-00014876</v>
      </c>
      <c r="AD1006" s="19">
        <v>14876</v>
      </c>
      <c r="AE1006" s="19" t="str">
        <f t="shared" si="30"/>
        <v>00014876</v>
      </c>
      <c r="AF1006" s="19" t="str">
        <f>VLOOKUP(AC1006,Data!$B:$AK,4,0)</f>
        <v>07/10/2025</v>
      </c>
      <c r="AG1006" s="19" t="str">
        <f>VLOOKUP(AC1006,Data!B:N,13,0)</f>
        <v>0104918404-004</v>
      </c>
      <c r="AH1006" s="19" t="str">
        <f>IF(AG1006="0104918404","WIN"&amp;L1006,VLOOKUP(AG1006,'mã win'!E:J,6,0))</f>
        <v>WIN-HTH-00-004</v>
      </c>
      <c r="AI1006" s="19" t="str">
        <f>VLOOKUP(AG1006,'mã win'!E:F,2,0)</f>
        <v>B</v>
      </c>
      <c r="AJ1006" s="19" t="str">
        <f>VLOOKUP(Q1006,'mã sp'!A:B,2,0)</f>
        <v>GM500</v>
      </c>
      <c r="AK1006" t="str">
        <f>VLOOKUP(AC1006,Data!B:G,6,0)</f>
        <v>K25TTM</v>
      </c>
      <c r="AL1006" t="str">
        <f t="shared" si="31"/>
        <v>6345 WM+ HTH 16 Nguyễn Trung Thiên</v>
      </c>
    </row>
    <row r="1007" spans="1:38" x14ac:dyDescent="0.25">
      <c r="A1007">
        <v>17245</v>
      </c>
      <c r="B1007" s="2">
        <v>9106036477</v>
      </c>
      <c r="C1007" s="3">
        <v>45937</v>
      </c>
      <c r="D1007" s="3">
        <v>45937</v>
      </c>
      <c r="E1007" s="4">
        <v>45937.635131134302</v>
      </c>
      <c r="F1007" s="2" t="s">
        <v>5716</v>
      </c>
      <c r="G1007" s="3"/>
      <c r="H1007" t="s">
        <v>3031</v>
      </c>
      <c r="I1007" s="2" t="s">
        <v>3032</v>
      </c>
      <c r="J1007" t="s">
        <v>3033</v>
      </c>
      <c r="K1007" t="s">
        <v>3034</v>
      </c>
      <c r="L1007" s="2" t="s">
        <v>4102</v>
      </c>
      <c r="M1007" t="s">
        <v>4103</v>
      </c>
      <c r="N1007" t="s">
        <v>4104</v>
      </c>
      <c r="O1007">
        <v>10</v>
      </c>
      <c r="P1007" s="2" t="s">
        <v>3080</v>
      </c>
      <c r="Q1007" t="s">
        <v>3081</v>
      </c>
      <c r="R1007" s="2" t="s">
        <v>3082</v>
      </c>
      <c r="S1007" s="2" t="s">
        <v>3038</v>
      </c>
      <c r="T1007">
        <v>70950</v>
      </c>
      <c r="U1007">
        <v>2</v>
      </c>
      <c r="V1007">
        <v>0</v>
      </c>
      <c r="W1007" t="s">
        <v>4103</v>
      </c>
      <c r="X1007" t="s">
        <v>3046</v>
      </c>
      <c r="Y1007" s="3">
        <v>45937.635129166702</v>
      </c>
      <c r="AA1007" t="s">
        <v>3039</v>
      </c>
      <c r="AB1007" s="21">
        <v>9106036477</v>
      </c>
      <c r="AC1007" s="19" t="str">
        <f>VLOOKUP($B1007,Data!$A:$AK,34,0)</f>
        <v>9106036477-00479439</v>
      </c>
      <c r="AD1007" s="19">
        <v>479439</v>
      </c>
      <c r="AE1007" s="19" t="str">
        <f t="shared" si="30"/>
        <v>00479439</v>
      </c>
      <c r="AF1007" s="19" t="str">
        <f>VLOOKUP(AC1007,Data!$B:$AK,4,0)</f>
        <v>07/10/2025</v>
      </c>
      <c r="AG1007" s="19" t="str">
        <f>VLOOKUP(AC1007,Data!B:N,13,0)</f>
        <v>0104918404-002</v>
      </c>
      <c r="AH1007" s="19" t="str">
        <f>IF(AG1007="0104918404","WIN"&amp;L1007,VLOOKUP(AG1007,'mã win'!E:J,6,0))</f>
        <v>WIN-HNI-00-002</v>
      </c>
      <c r="AI1007" s="19" t="str">
        <f>VLOOKUP(AG1007,'mã win'!E:F,2,0)</f>
        <v>B</v>
      </c>
      <c r="AJ1007" s="19" t="str">
        <f>VLOOKUP(Q1007,'mã sp'!A:B,2,0)</f>
        <v>CN300</v>
      </c>
      <c r="AK1007" t="str">
        <f>VLOOKUP(AC1007,Data!B:G,6,0)</f>
        <v>K25TTM</v>
      </c>
      <c r="AL1007" t="str">
        <f t="shared" si="31"/>
        <v>3073 WM+ HNI 38 Ô Cách</v>
      </c>
    </row>
    <row r="1008" spans="1:38" x14ac:dyDescent="0.25">
      <c r="A1008">
        <v>17246</v>
      </c>
      <c r="B1008" s="2">
        <v>9106036454</v>
      </c>
      <c r="C1008" s="3">
        <v>45937</v>
      </c>
      <c r="D1008" s="3">
        <v>45937</v>
      </c>
      <c r="E1008" s="4">
        <v>45937.635192013899</v>
      </c>
      <c r="F1008" s="2" t="s">
        <v>5717</v>
      </c>
      <c r="G1008" s="3"/>
      <c r="H1008" t="s">
        <v>3031</v>
      </c>
      <c r="I1008" s="2" t="s">
        <v>3032</v>
      </c>
      <c r="J1008" t="s">
        <v>3033</v>
      </c>
      <c r="K1008" t="s">
        <v>3034</v>
      </c>
      <c r="L1008" s="2" t="s">
        <v>4141</v>
      </c>
      <c r="M1008" t="s">
        <v>4142</v>
      </c>
      <c r="N1008" t="s">
        <v>4143</v>
      </c>
      <c r="O1008">
        <v>10</v>
      </c>
      <c r="P1008" s="2" t="s">
        <v>3054</v>
      </c>
      <c r="Q1008" t="s">
        <v>3055</v>
      </c>
      <c r="R1008" s="2" t="s">
        <v>3056</v>
      </c>
      <c r="S1008" s="2" t="s">
        <v>3038</v>
      </c>
      <c r="T1008">
        <v>46000</v>
      </c>
      <c r="U1008">
        <v>2</v>
      </c>
      <c r="V1008">
        <v>0</v>
      </c>
      <c r="W1008" t="s">
        <v>4142</v>
      </c>
      <c r="X1008" t="s">
        <v>3046</v>
      </c>
      <c r="Y1008" s="3">
        <v>45937.635190046298</v>
      </c>
      <c r="AA1008" t="s">
        <v>3039</v>
      </c>
      <c r="AB1008" s="21">
        <v>9106036454</v>
      </c>
      <c r="AC1008" s="19" t="str">
        <f>VLOOKUP($B1008,Data!$A:$AK,34,0)</f>
        <v>9106036454-00479431</v>
      </c>
      <c r="AD1008" s="19">
        <v>479431</v>
      </c>
      <c r="AE1008" s="19" t="str">
        <f t="shared" si="30"/>
        <v>00479431</v>
      </c>
      <c r="AF1008" s="19" t="str">
        <f>VLOOKUP(AC1008,Data!$B:$AK,4,0)</f>
        <v>07/10/2025</v>
      </c>
      <c r="AG1008" s="19" t="str">
        <f>VLOOKUP(AC1008,Data!B:N,13,0)</f>
        <v>0104918404-002</v>
      </c>
      <c r="AH1008" s="19" t="str">
        <f>IF(AG1008="0104918404","WIN"&amp;L1008,VLOOKUP(AG1008,'mã win'!E:J,6,0))</f>
        <v>WIN-HNI-00-002</v>
      </c>
      <c r="AI1008" s="19" t="str">
        <f>VLOOKUP(AG1008,'mã win'!E:F,2,0)</f>
        <v>B</v>
      </c>
      <c r="AJ1008" s="19" t="str">
        <f>VLOOKUP(Q1008,'mã sp'!A:B,2,0)</f>
        <v>MNH250</v>
      </c>
      <c r="AK1008" t="str">
        <f>VLOOKUP(AC1008,Data!B:G,6,0)</f>
        <v>K25TTM</v>
      </c>
      <c r="AL1008" t="str">
        <f t="shared" si="31"/>
        <v>4927 WM+ HNI Khu 10 Thôn Thường Lệ</v>
      </c>
    </row>
    <row r="1009" spans="1:38" x14ac:dyDescent="0.25">
      <c r="A1009">
        <v>17247</v>
      </c>
      <c r="B1009" s="2">
        <v>9106036456</v>
      </c>
      <c r="C1009" s="3">
        <v>45937</v>
      </c>
      <c r="D1009" s="3">
        <v>45942</v>
      </c>
      <c r="E1009" s="4">
        <v>45937.635492673602</v>
      </c>
      <c r="F1009" s="2" t="s">
        <v>5718</v>
      </c>
      <c r="G1009" s="3"/>
      <c r="H1009" t="s">
        <v>3031</v>
      </c>
      <c r="I1009" s="2" t="s">
        <v>3032</v>
      </c>
      <c r="J1009" t="s">
        <v>3033</v>
      </c>
      <c r="K1009" t="s">
        <v>3034</v>
      </c>
      <c r="L1009" s="2" t="s">
        <v>4762</v>
      </c>
      <c r="M1009" t="s">
        <v>4763</v>
      </c>
      <c r="N1009" t="s">
        <v>4764</v>
      </c>
      <c r="O1009">
        <v>10</v>
      </c>
      <c r="P1009" s="2" t="s">
        <v>3050</v>
      </c>
      <c r="Q1009" t="s">
        <v>3051</v>
      </c>
      <c r="R1009" s="2" t="s">
        <v>3052</v>
      </c>
      <c r="S1009" s="2" t="s">
        <v>3038</v>
      </c>
      <c r="T1009">
        <v>45588</v>
      </c>
      <c r="U1009">
        <v>1</v>
      </c>
      <c r="V1009">
        <v>0</v>
      </c>
      <c r="W1009" t="s">
        <v>4763</v>
      </c>
      <c r="Y1009" s="3">
        <v>45937.635491435198</v>
      </c>
      <c r="AA1009" t="s">
        <v>3039</v>
      </c>
      <c r="AB1009" s="21">
        <v>9106036456</v>
      </c>
      <c r="AC1009" s="19" t="str">
        <f>VLOOKUP($B1009,Data!$A:$AK,34,0)</f>
        <v>9106036456-00010011</v>
      </c>
      <c r="AD1009" s="19">
        <v>10011</v>
      </c>
      <c r="AE1009" s="19" t="str">
        <f t="shared" si="30"/>
        <v>00010011</v>
      </c>
      <c r="AF1009" s="19" t="str">
        <f>VLOOKUP(AC1009,Data!$B:$AK,4,0)</f>
        <v>07/10/2025</v>
      </c>
      <c r="AG1009" s="19" t="str">
        <f>VLOOKUP(AC1009,Data!B:N,13,0)</f>
        <v>0104918404-042</v>
      </c>
      <c r="AH1009" s="19" t="str">
        <f>IF(AG1009="0104918404","WIN"&amp;L1009,VLOOKUP(AG1009,'mã win'!E:J,6,0))</f>
        <v>WIN-042</v>
      </c>
      <c r="AI1009" s="19" t="str">
        <f>VLOOKUP(AG1009,'mã win'!E:F,2,0)</f>
        <v>N</v>
      </c>
      <c r="AJ1009" s="19" t="str">
        <f>VLOOKUP(Q1009,'mã sp'!A:B,2,0)</f>
        <v>TH200</v>
      </c>
      <c r="AK1009" t="str">
        <f>VLOOKUP(AC1009,Data!B:G,6,0)</f>
        <v>K25TTM</v>
      </c>
      <c r="AL1009" t="str">
        <f t="shared" si="31"/>
        <v>6457 WM+ QNI 351 Phạm Văn Đồng</v>
      </c>
    </row>
    <row r="1010" spans="1:38" x14ac:dyDescent="0.25">
      <c r="A1010">
        <v>17248</v>
      </c>
      <c r="B1010" s="2">
        <v>9106036500</v>
      </c>
      <c r="C1010" s="3">
        <v>45937</v>
      </c>
      <c r="D1010" s="3">
        <v>45937</v>
      </c>
      <c r="E1010" s="4">
        <v>45937.636042627302</v>
      </c>
      <c r="F1010" s="2" t="s">
        <v>5719</v>
      </c>
      <c r="G1010" s="3"/>
      <c r="H1010" t="s">
        <v>3031</v>
      </c>
      <c r="I1010" s="2" t="s">
        <v>3032</v>
      </c>
      <c r="J1010" t="s">
        <v>3033</v>
      </c>
      <c r="K1010" t="s">
        <v>3034</v>
      </c>
      <c r="L1010" s="2" t="s">
        <v>3122</v>
      </c>
      <c r="M1010" t="s">
        <v>3123</v>
      </c>
      <c r="N1010" t="s">
        <v>3124</v>
      </c>
      <c r="O1010">
        <v>10</v>
      </c>
      <c r="P1010" s="2" t="s">
        <v>3054</v>
      </c>
      <c r="Q1010" t="s">
        <v>3055</v>
      </c>
      <c r="R1010" s="2" t="s">
        <v>3056</v>
      </c>
      <c r="S1010" s="2" t="s">
        <v>3038</v>
      </c>
      <c r="T1010">
        <v>46000</v>
      </c>
      <c r="U1010">
        <v>3</v>
      </c>
      <c r="V1010">
        <v>0</v>
      </c>
      <c r="W1010" t="s">
        <v>3123</v>
      </c>
      <c r="Y1010" s="3">
        <v>45937.636041006903</v>
      </c>
      <c r="AA1010" t="s">
        <v>3039</v>
      </c>
      <c r="AB1010" s="21">
        <v>9106036500</v>
      </c>
      <c r="AC1010" s="19" t="str">
        <f>VLOOKUP($B1010,Data!$A:$AK,34,0)</f>
        <v>9106036500-00014243</v>
      </c>
      <c r="AD1010" s="19">
        <v>14243</v>
      </c>
      <c r="AE1010" s="19" t="str">
        <f t="shared" si="30"/>
        <v>00014243</v>
      </c>
      <c r="AF1010" s="19" t="str">
        <f>VLOOKUP(AC1010,Data!$B:$AK,4,0)</f>
        <v>07/10/2025</v>
      </c>
      <c r="AG1010" s="19" t="str">
        <f>VLOOKUP(AC1010,Data!B:N,13,0)</f>
        <v>0104918404-044</v>
      </c>
      <c r="AH1010" s="19" t="str">
        <f>IF(AG1010="0104918404","WIN"&amp;L1010,VLOOKUP(AG1010,'mã win'!E:J,6,0))</f>
        <v>WIN-044</v>
      </c>
      <c r="AI1010" s="19" t="str">
        <f>VLOOKUP(AG1010,'mã win'!E:F,2,0)</f>
        <v>B</v>
      </c>
      <c r="AJ1010" s="19" t="str">
        <f>VLOOKUP(Q1010,'mã sp'!A:B,2,0)</f>
        <v>MNH250</v>
      </c>
      <c r="AK1010" t="str">
        <f>VLOOKUP(AC1010,Data!B:G,6,0)</f>
        <v>K25TTM</v>
      </c>
      <c r="AL1010" t="str">
        <f t="shared" si="31"/>
        <v>2AWP WM+ TBH Hoà Bình, Hà Giang</v>
      </c>
    </row>
    <row r="1011" spans="1:38" x14ac:dyDescent="0.25">
      <c r="A1011">
        <v>17249</v>
      </c>
      <c r="B1011" s="2">
        <v>9106036538</v>
      </c>
      <c r="C1011" s="3">
        <v>45937</v>
      </c>
      <c r="D1011" s="3">
        <v>45937</v>
      </c>
      <c r="E1011" s="4">
        <v>45937.638879317099</v>
      </c>
      <c r="F1011" s="2" t="s">
        <v>5720</v>
      </c>
      <c r="G1011" s="3"/>
      <c r="H1011" t="s">
        <v>3031</v>
      </c>
      <c r="I1011" s="2" t="s">
        <v>3032</v>
      </c>
      <c r="J1011" t="s">
        <v>3033</v>
      </c>
      <c r="K1011" t="s">
        <v>3034</v>
      </c>
      <c r="L1011" s="2" t="s">
        <v>3435</v>
      </c>
      <c r="M1011" t="s">
        <v>3436</v>
      </c>
      <c r="N1011" t="s">
        <v>3437</v>
      </c>
      <c r="O1011">
        <v>10</v>
      </c>
      <c r="P1011" s="2" t="s">
        <v>3072</v>
      </c>
      <c r="Q1011" t="s">
        <v>3073</v>
      </c>
      <c r="R1011" s="2" t="s">
        <v>3074</v>
      </c>
      <c r="S1011" s="2" t="s">
        <v>3038</v>
      </c>
      <c r="T1011">
        <v>49500</v>
      </c>
      <c r="U1011">
        <v>2</v>
      </c>
      <c r="V1011">
        <v>0</v>
      </c>
      <c r="W1011" t="s">
        <v>3436</v>
      </c>
      <c r="Y1011" s="3">
        <v>45937.638877349498</v>
      </c>
      <c r="AA1011" t="s">
        <v>3039</v>
      </c>
      <c r="AB1011" s="21">
        <v>9106036538</v>
      </c>
      <c r="AC1011" s="19" t="str">
        <f>VLOOKUP($B1011,Data!$A:$AK,34,0)</f>
        <v>9106036538-00005271</v>
      </c>
      <c r="AD1011" s="19">
        <v>5271</v>
      </c>
      <c r="AE1011" s="19" t="str">
        <f t="shared" si="30"/>
        <v>00005271</v>
      </c>
      <c r="AF1011" s="19" t="str">
        <f>VLOOKUP(AC1011,Data!$B:$AK,4,0)</f>
        <v>07/10/2025</v>
      </c>
      <c r="AG1011" s="19" t="str">
        <f>VLOOKUP(AC1011,Data!B:N,13,0)</f>
        <v>0104918404-045</v>
      </c>
      <c r="AH1011" s="19" t="str">
        <f>IF(AG1011="0104918404","WIN"&amp;L1011,VLOOKUP(AG1011,'mã win'!E:J,6,0))</f>
        <v>WIN-045</v>
      </c>
      <c r="AI1011" s="19" t="str">
        <f>VLOOKUP(AG1011,'mã win'!E:F,2,0)</f>
        <v>B</v>
      </c>
      <c r="AJ1011" s="19" t="str">
        <f>VLOOKUP(Q1011,'mã sp'!A:B,2,0)</f>
        <v>GL250</v>
      </c>
      <c r="AK1011" t="str">
        <f>VLOOKUP(AC1011,Data!B:G,6,0)</f>
        <v>K25TTM</v>
      </c>
      <c r="AL1011" t="str">
        <f t="shared" si="31"/>
        <v>6414 WM+ QBH 204 Quang Trung</v>
      </c>
    </row>
    <row r="1012" spans="1:38" x14ac:dyDescent="0.25">
      <c r="A1012">
        <v>17250</v>
      </c>
      <c r="B1012" s="2">
        <v>9106036657</v>
      </c>
      <c r="C1012" s="3">
        <v>45937</v>
      </c>
      <c r="D1012" s="3">
        <v>45944</v>
      </c>
      <c r="E1012" s="4">
        <v>45937.645222604202</v>
      </c>
      <c r="F1012" s="2" t="s">
        <v>5721</v>
      </c>
      <c r="G1012" s="3"/>
      <c r="H1012" t="s">
        <v>3031</v>
      </c>
      <c r="I1012" s="2" t="s">
        <v>3032</v>
      </c>
      <c r="J1012" t="s">
        <v>3033</v>
      </c>
      <c r="K1012" t="s">
        <v>3034</v>
      </c>
      <c r="L1012" s="2" t="s">
        <v>5658</v>
      </c>
      <c r="M1012" t="s">
        <v>5659</v>
      </c>
      <c r="N1012" t="s">
        <v>5660</v>
      </c>
      <c r="O1012">
        <v>10</v>
      </c>
      <c r="P1012" s="2" t="s">
        <v>3035</v>
      </c>
      <c r="Q1012" t="s">
        <v>4834</v>
      </c>
      <c r="R1012" s="2" t="s">
        <v>3037</v>
      </c>
      <c r="S1012" s="2" t="s">
        <v>3038</v>
      </c>
      <c r="T1012">
        <v>111058</v>
      </c>
      <c r="U1012">
        <v>3</v>
      </c>
      <c r="V1012">
        <v>0</v>
      </c>
      <c r="W1012" t="s">
        <v>5659</v>
      </c>
      <c r="X1012" t="s">
        <v>5722</v>
      </c>
      <c r="Y1012" s="3">
        <v>45937.645220636601</v>
      </c>
      <c r="AA1012" t="s">
        <v>3039</v>
      </c>
      <c r="AB1012" s="21">
        <v>9106036657</v>
      </c>
      <c r="AC1012" s="19" t="str">
        <f>VLOOKUP($B1012,Data!$A:$AK,34,0)</f>
        <v>9106036657-00159315</v>
      </c>
      <c r="AD1012" s="19">
        <v>159315</v>
      </c>
      <c r="AE1012" s="19" t="str">
        <f t="shared" si="30"/>
        <v>00159315</v>
      </c>
      <c r="AF1012" s="19" t="str">
        <f>VLOOKUP(AC1012,Data!$B:$AK,4,0)</f>
        <v>07/10/2025</v>
      </c>
      <c r="AG1012" s="19" t="str">
        <f>VLOOKUP(AC1012,Data!B:N,13,0)</f>
        <v>0104918404</v>
      </c>
      <c r="AH1012" s="19" t="str">
        <f>IF(AG1012="0104918404","WIN"&amp;L1012,VLOOKUP(AG1012,'mã win'!E:J,6,0))</f>
        <v>WIN4952</v>
      </c>
      <c r="AI1012" s="19" t="str">
        <f>VLOOKUP(AG1012,'mã win'!E:F,2,0)</f>
        <v>N</v>
      </c>
      <c r="AJ1012" s="19" t="str">
        <f>VLOOKUP(Q1012,'mã sp'!A:B,2,0)</f>
        <v>GM500</v>
      </c>
      <c r="AK1012" t="str">
        <f>VLOOKUP(AC1012,Data!B:G,6,0)</f>
        <v>K25TTM</v>
      </c>
      <c r="AL1012" t="str">
        <f t="shared" si="31"/>
        <v>4952 WM+ HCM 97 Nguyên Hồng</v>
      </c>
    </row>
    <row r="1013" spans="1:38" x14ac:dyDescent="0.25">
      <c r="A1013">
        <v>17251</v>
      </c>
      <c r="B1013" s="2">
        <v>9106036657</v>
      </c>
      <c r="C1013" s="3">
        <v>45937</v>
      </c>
      <c r="D1013" s="3">
        <v>45944</v>
      </c>
      <c r="E1013" s="4">
        <v>45937.645222604202</v>
      </c>
      <c r="F1013" s="2" t="s">
        <v>5721</v>
      </c>
      <c r="G1013" s="3"/>
      <c r="H1013" t="s">
        <v>3031</v>
      </c>
      <c r="I1013" s="2" t="s">
        <v>3032</v>
      </c>
      <c r="J1013" t="s">
        <v>3033</v>
      </c>
      <c r="K1013" t="s">
        <v>3034</v>
      </c>
      <c r="L1013" s="2" t="s">
        <v>5658</v>
      </c>
      <c r="M1013" t="s">
        <v>5659</v>
      </c>
      <c r="N1013" t="s">
        <v>5660</v>
      </c>
      <c r="O1013">
        <v>20</v>
      </c>
      <c r="P1013" s="2" t="s">
        <v>3047</v>
      </c>
      <c r="Q1013" t="s">
        <v>3048</v>
      </c>
      <c r="R1013" s="2" t="s">
        <v>3049</v>
      </c>
      <c r="S1013" s="2" t="s">
        <v>3038</v>
      </c>
      <c r="T1013">
        <v>60885</v>
      </c>
      <c r="U1013">
        <v>1</v>
      </c>
      <c r="V1013">
        <v>0</v>
      </c>
      <c r="W1013" t="s">
        <v>5659</v>
      </c>
      <c r="X1013" t="s">
        <v>5722</v>
      </c>
      <c r="Y1013" s="3">
        <v>45937.645220636601</v>
      </c>
      <c r="AA1013" t="s">
        <v>3039</v>
      </c>
      <c r="AB1013" s="21">
        <v>9106036657</v>
      </c>
      <c r="AC1013" s="19" t="str">
        <f>VLOOKUP($B1013,Data!$A:$AK,34,0)</f>
        <v>9106036657-00159315</v>
      </c>
      <c r="AD1013" s="19">
        <v>159315</v>
      </c>
      <c r="AE1013" s="19" t="str">
        <f t="shared" si="30"/>
        <v>00159315</v>
      </c>
      <c r="AF1013" s="19" t="str">
        <f>VLOOKUP(AC1013,Data!$B:$AK,4,0)</f>
        <v>07/10/2025</v>
      </c>
      <c r="AG1013" s="19" t="str">
        <f>VLOOKUP(AC1013,Data!B:N,13,0)</f>
        <v>0104918404</v>
      </c>
      <c r="AH1013" s="19" t="str">
        <f>IF(AG1013="0104918404","WIN"&amp;L1013,VLOOKUP(AG1013,'mã win'!E:J,6,0))</f>
        <v>WIN4952</v>
      </c>
      <c r="AI1013" s="19" t="str">
        <f>VLOOKUP(AG1013,'mã win'!E:F,2,0)</f>
        <v>N</v>
      </c>
      <c r="AJ1013" s="19" t="str">
        <f>VLOOKUP(Q1013,'mã sp'!A:B,2,0)</f>
        <v>CC300</v>
      </c>
      <c r="AK1013" t="str">
        <f>VLOOKUP(AC1013,Data!B:G,6,0)</f>
        <v>K25TTM</v>
      </c>
      <c r="AL1013" t="str">
        <f t="shared" si="31"/>
        <v>4952 WM+ HCM 97 Nguyên Hồng</v>
      </c>
    </row>
    <row r="1014" spans="1:38" x14ac:dyDescent="0.25">
      <c r="A1014">
        <v>17252</v>
      </c>
      <c r="B1014" s="2">
        <v>9106036619</v>
      </c>
      <c r="C1014" s="3">
        <v>45937</v>
      </c>
      <c r="D1014" s="3">
        <v>45942</v>
      </c>
      <c r="E1014" s="4">
        <v>45937.645438923602</v>
      </c>
      <c r="F1014" s="2" t="s">
        <v>5723</v>
      </c>
      <c r="G1014" s="3"/>
      <c r="H1014" t="s">
        <v>3031</v>
      </c>
      <c r="I1014" s="2" t="s">
        <v>3032</v>
      </c>
      <c r="J1014" t="s">
        <v>3033</v>
      </c>
      <c r="K1014" t="s">
        <v>3034</v>
      </c>
      <c r="L1014" s="2" t="s">
        <v>4598</v>
      </c>
      <c r="M1014" t="s">
        <v>4599</v>
      </c>
      <c r="N1014" t="s">
        <v>4600</v>
      </c>
      <c r="O1014">
        <v>10</v>
      </c>
      <c r="P1014" s="2" t="s">
        <v>3035</v>
      </c>
      <c r="Q1014" t="s">
        <v>4834</v>
      </c>
      <c r="R1014" s="2" t="s">
        <v>3037</v>
      </c>
      <c r="S1014" s="2" t="s">
        <v>3038</v>
      </c>
      <c r="T1014">
        <v>111058</v>
      </c>
      <c r="U1014">
        <v>3</v>
      </c>
      <c r="V1014">
        <v>0</v>
      </c>
      <c r="W1014" t="s">
        <v>4599</v>
      </c>
      <c r="X1014" t="s">
        <v>4601</v>
      </c>
      <c r="Y1014" s="3">
        <v>45937.645436921302</v>
      </c>
      <c r="AA1014" t="s">
        <v>3039</v>
      </c>
      <c r="AB1014" s="21">
        <v>9106036619</v>
      </c>
      <c r="AC1014" s="19" t="str">
        <f>VLOOKUP($B1014,Data!$A:$AK,34,0)</f>
        <v>9106036619-00003497</v>
      </c>
      <c r="AD1014" s="19">
        <v>3497</v>
      </c>
      <c r="AE1014" s="19" t="str">
        <f t="shared" si="30"/>
        <v>00003497</v>
      </c>
      <c r="AF1014" s="19" t="str">
        <f>VLOOKUP(AC1014,Data!$B:$AK,4,0)</f>
        <v>07/10/2025</v>
      </c>
      <c r="AG1014" s="19" t="str">
        <f>VLOOKUP(AC1014,Data!B:N,13,0)</f>
        <v>0104918404-030</v>
      </c>
      <c r="AH1014" s="19" t="str">
        <f>IF(AG1014="0104918404","WIN"&amp;L1014,VLOOKUP(AG1014,'mã win'!E:J,6,0))</f>
        <v>WIN-030</v>
      </c>
      <c r="AI1014" s="19" t="str">
        <f>VLOOKUP(AG1014,'mã win'!E:F,2,0)</f>
        <v>B</v>
      </c>
      <c r="AJ1014" s="19" t="str">
        <f>VLOOKUP(Q1014,'mã sp'!A:B,2,0)</f>
        <v>GM500</v>
      </c>
      <c r="AK1014" t="str">
        <f>VLOOKUP(AC1014,Data!B:G,6,0)</f>
        <v>K25TTM</v>
      </c>
      <c r="AL1014" t="str">
        <f t="shared" si="31"/>
        <v>5931 WM+ HNM Lô 79 Nguyễn Viết Xuân</v>
      </c>
    </row>
    <row r="1015" spans="1:38" x14ac:dyDescent="0.25">
      <c r="A1015">
        <v>17253</v>
      </c>
      <c r="B1015" s="2">
        <v>9106036659</v>
      </c>
      <c r="C1015" s="3">
        <v>45937</v>
      </c>
      <c r="D1015" s="3">
        <v>45937</v>
      </c>
      <c r="E1015" s="4">
        <v>45937.6458277778</v>
      </c>
      <c r="F1015" s="2" t="s">
        <v>5724</v>
      </c>
      <c r="G1015" s="3"/>
      <c r="H1015" t="s">
        <v>3031</v>
      </c>
      <c r="I1015" s="2" t="s">
        <v>3032</v>
      </c>
      <c r="J1015" t="s">
        <v>3033</v>
      </c>
      <c r="K1015" t="s">
        <v>3034</v>
      </c>
      <c r="L1015" s="2" t="s">
        <v>3066</v>
      </c>
      <c r="M1015" t="s">
        <v>3067</v>
      </c>
      <c r="N1015" t="s">
        <v>3068</v>
      </c>
      <c r="O1015">
        <v>10</v>
      </c>
      <c r="P1015" s="2" t="s">
        <v>3072</v>
      </c>
      <c r="Q1015" t="s">
        <v>3073</v>
      </c>
      <c r="R1015" s="2" t="s">
        <v>3074</v>
      </c>
      <c r="S1015" s="2" t="s">
        <v>3038</v>
      </c>
      <c r="T1015">
        <v>49500</v>
      </c>
      <c r="U1015">
        <v>1</v>
      </c>
      <c r="V1015">
        <v>0</v>
      </c>
      <c r="W1015" t="s">
        <v>3067</v>
      </c>
      <c r="Y1015" s="3">
        <v>45937.645825810199</v>
      </c>
      <c r="AA1015" t="s">
        <v>3039</v>
      </c>
      <c r="AB1015" s="21">
        <v>9106036659</v>
      </c>
      <c r="AC1015" s="19" t="str">
        <f>VLOOKUP($B1015,Data!$A:$AK,34,0)</f>
        <v>9106036659-00015759</v>
      </c>
      <c r="AD1015" s="19">
        <v>15759</v>
      </c>
      <c r="AE1015" s="19" t="str">
        <f t="shared" si="30"/>
        <v>00015759</v>
      </c>
      <c r="AF1015" s="19" t="str">
        <f>VLOOKUP(AC1015,Data!$B:$AK,4,0)</f>
        <v>07/10/2025</v>
      </c>
      <c r="AG1015" s="19" t="str">
        <f>VLOOKUP(AC1015,Data!B:N,13,0)</f>
        <v>0104918404-061</v>
      </c>
      <c r="AH1015" s="19" t="str">
        <f>IF(AG1015="0104918404","WIN"&amp;L1015,VLOOKUP(AG1015,'mã win'!E:J,6,0))</f>
        <v>WIN-061</v>
      </c>
      <c r="AI1015" s="19" t="str">
        <f>VLOOKUP(AG1015,'mã win'!E:F,2,0)</f>
        <v>N</v>
      </c>
      <c r="AJ1015" s="19" t="str">
        <f>VLOOKUP(Q1015,'mã sp'!A:B,2,0)</f>
        <v>GL250</v>
      </c>
      <c r="AK1015" t="str">
        <f>VLOOKUP(AC1015,Data!B:G,6,0)</f>
        <v>K25TTM</v>
      </c>
      <c r="AL1015" t="str">
        <f t="shared" si="31"/>
        <v>2AQ9 WM+ QNM 1140 Hùng Vương</v>
      </c>
    </row>
    <row r="1016" spans="1:38" x14ac:dyDescent="0.25">
      <c r="A1016">
        <v>17254</v>
      </c>
      <c r="B1016" s="2">
        <v>9106036659</v>
      </c>
      <c r="C1016" s="3">
        <v>45937</v>
      </c>
      <c r="D1016" s="3">
        <v>45937</v>
      </c>
      <c r="E1016" s="4">
        <v>45937.6458277778</v>
      </c>
      <c r="F1016" s="2" t="s">
        <v>5724</v>
      </c>
      <c r="G1016" s="3"/>
      <c r="H1016" t="s">
        <v>3031</v>
      </c>
      <c r="I1016" s="2" t="s">
        <v>3032</v>
      </c>
      <c r="J1016" t="s">
        <v>3033</v>
      </c>
      <c r="K1016" t="s">
        <v>3034</v>
      </c>
      <c r="L1016" s="2" t="s">
        <v>3066</v>
      </c>
      <c r="M1016" t="s">
        <v>3067</v>
      </c>
      <c r="N1016" t="s">
        <v>3068</v>
      </c>
      <c r="O1016">
        <v>20</v>
      </c>
      <c r="P1016" s="2" t="s">
        <v>3069</v>
      </c>
      <c r="Q1016" t="s">
        <v>3070</v>
      </c>
      <c r="R1016" s="2" t="s">
        <v>3071</v>
      </c>
      <c r="S1016" s="2" t="s">
        <v>3038</v>
      </c>
      <c r="T1016">
        <v>50400</v>
      </c>
      <c r="U1016">
        <v>1</v>
      </c>
      <c r="V1016">
        <v>0</v>
      </c>
      <c r="W1016" t="s">
        <v>3067</v>
      </c>
      <c r="Y1016" s="3">
        <v>45937.645825810199</v>
      </c>
      <c r="AA1016" t="s">
        <v>3039</v>
      </c>
      <c r="AB1016" s="21">
        <v>9106036659</v>
      </c>
      <c r="AC1016" s="19" t="str">
        <f>VLOOKUP($B1016,Data!$A:$AK,34,0)</f>
        <v>9106036659-00015759</v>
      </c>
      <c r="AD1016" s="19">
        <v>15759</v>
      </c>
      <c r="AE1016" s="19" t="str">
        <f t="shared" si="30"/>
        <v>00015759</v>
      </c>
      <c r="AF1016" s="19" t="str">
        <f>VLOOKUP(AC1016,Data!$B:$AK,4,0)</f>
        <v>07/10/2025</v>
      </c>
      <c r="AG1016" s="19" t="str">
        <f>VLOOKUP(AC1016,Data!B:N,13,0)</f>
        <v>0104918404-061</v>
      </c>
      <c r="AH1016" s="19" t="str">
        <f>IF(AG1016="0104918404","WIN"&amp;L1016,VLOOKUP(AG1016,'mã win'!E:J,6,0))</f>
        <v>WIN-061</v>
      </c>
      <c r="AI1016" s="19" t="str">
        <f>VLOOKUP(AG1016,'mã win'!E:F,2,0)</f>
        <v>N</v>
      </c>
      <c r="AJ1016" s="19" t="str">
        <f>VLOOKUP(Q1016,'mã sp'!A:B,2,0)</f>
        <v>GSG250</v>
      </c>
      <c r="AK1016" t="str">
        <f>VLOOKUP(AC1016,Data!B:G,6,0)</f>
        <v>K25TTM</v>
      </c>
      <c r="AL1016" t="str">
        <f t="shared" si="31"/>
        <v>2AQ9 WM+ QNM 1140 Hùng Vương</v>
      </c>
    </row>
    <row r="1017" spans="1:38" x14ac:dyDescent="0.25">
      <c r="A1017">
        <v>17255</v>
      </c>
      <c r="B1017" s="2">
        <v>9106036635</v>
      </c>
      <c r="C1017" s="3">
        <v>45937</v>
      </c>
      <c r="D1017" s="3">
        <v>45937</v>
      </c>
      <c r="E1017" s="4">
        <v>45937.6478684838</v>
      </c>
      <c r="F1017" s="2" t="s">
        <v>5725</v>
      </c>
      <c r="G1017" s="3"/>
      <c r="H1017" t="s">
        <v>3031</v>
      </c>
      <c r="I1017" s="2" t="s">
        <v>3032</v>
      </c>
      <c r="J1017" t="s">
        <v>3033</v>
      </c>
      <c r="K1017" t="s">
        <v>3034</v>
      </c>
      <c r="L1017" s="2" t="s">
        <v>3122</v>
      </c>
      <c r="M1017" t="s">
        <v>3123</v>
      </c>
      <c r="N1017" t="s">
        <v>3124</v>
      </c>
      <c r="O1017">
        <v>10</v>
      </c>
      <c r="P1017" s="2" t="s">
        <v>3054</v>
      </c>
      <c r="Q1017" t="s">
        <v>3055</v>
      </c>
      <c r="R1017" s="2" t="s">
        <v>3056</v>
      </c>
      <c r="S1017" s="2" t="s">
        <v>3038</v>
      </c>
      <c r="T1017">
        <v>46000</v>
      </c>
      <c r="U1017">
        <v>2</v>
      </c>
      <c r="V1017">
        <v>0</v>
      </c>
      <c r="W1017" t="s">
        <v>3123</v>
      </c>
      <c r="Y1017" s="3">
        <v>45937.6478662847</v>
      </c>
      <c r="AA1017" t="s">
        <v>3039</v>
      </c>
      <c r="AB1017" s="21">
        <v>9106036635</v>
      </c>
      <c r="AC1017" s="19" t="str">
        <f>VLOOKUP($B1017,Data!$A:$AK,34,0)</f>
        <v>9106036635-00014245</v>
      </c>
      <c r="AD1017" s="19">
        <v>14245</v>
      </c>
      <c r="AE1017" s="19" t="str">
        <f t="shared" si="30"/>
        <v>00014245</v>
      </c>
      <c r="AF1017" s="19" t="str">
        <f>VLOOKUP(AC1017,Data!$B:$AK,4,0)</f>
        <v>07/10/2025</v>
      </c>
      <c r="AG1017" s="19" t="str">
        <f>VLOOKUP(AC1017,Data!B:N,13,0)</f>
        <v>0104918404-044</v>
      </c>
      <c r="AH1017" s="19" t="str">
        <f>IF(AG1017="0104918404","WIN"&amp;L1017,VLOOKUP(AG1017,'mã win'!E:J,6,0))</f>
        <v>WIN-044</v>
      </c>
      <c r="AI1017" s="19" t="str">
        <f>VLOOKUP(AG1017,'mã win'!E:F,2,0)</f>
        <v>B</v>
      </c>
      <c r="AJ1017" s="19" t="str">
        <f>VLOOKUP(Q1017,'mã sp'!A:B,2,0)</f>
        <v>MNH250</v>
      </c>
      <c r="AK1017" t="str">
        <f>VLOOKUP(AC1017,Data!B:G,6,0)</f>
        <v>K25TTM</v>
      </c>
      <c r="AL1017" t="str">
        <f t="shared" si="31"/>
        <v>2AWP WM+ TBH Hoà Bình, Hà Giang</v>
      </c>
    </row>
    <row r="1018" spans="1:38" x14ac:dyDescent="0.25">
      <c r="A1018">
        <v>17256</v>
      </c>
      <c r="B1018" s="2">
        <v>9106036635</v>
      </c>
      <c r="C1018" s="3">
        <v>45937</v>
      </c>
      <c r="D1018" s="3">
        <v>45937</v>
      </c>
      <c r="E1018" s="4">
        <v>45937.6478684838</v>
      </c>
      <c r="F1018" s="2" t="s">
        <v>5725</v>
      </c>
      <c r="G1018" s="3"/>
      <c r="H1018" t="s">
        <v>3031</v>
      </c>
      <c r="I1018" s="2" t="s">
        <v>3032</v>
      </c>
      <c r="J1018" t="s">
        <v>3033</v>
      </c>
      <c r="K1018" t="s">
        <v>3034</v>
      </c>
      <c r="L1018" s="2" t="s">
        <v>3122</v>
      </c>
      <c r="M1018" t="s">
        <v>3123</v>
      </c>
      <c r="N1018" t="s">
        <v>3124</v>
      </c>
      <c r="O1018">
        <v>20</v>
      </c>
      <c r="P1018" s="2" t="s">
        <v>3035</v>
      </c>
      <c r="Q1018" t="s">
        <v>4834</v>
      </c>
      <c r="R1018" s="2" t="s">
        <v>3037</v>
      </c>
      <c r="S1018" s="2" t="s">
        <v>3038</v>
      </c>
      <c r="T1018">
        <v>111058</v>
      </c>
      <c r="U1018">
        <v>1</v>
      </c>
      <c r="V1018">
        <v>0</v>
      </c>
      <c r="W1018" t="s">
        <v>3123</v>
      </c>
      <c r="Y1018" s="3">
        <v>45937.6478662847</v>
      </c>
      <c r="AA1018" t="s">
        <v>3039</v>
      </c>
      <c r="AB1018" s="21">
        <v>9106036635</v>
      </c>
      <c r="AC1018" s="19" t="str">
        <f>VLOOKUP($B1018,Data!$A:$AK,34,0)</f>
        <v>9106036635-00014245</v>
      </c>
      <c r="AD1018" s="19">
        <v>14245</v>
      </c>
      <c r="AE1018" s="19" t="str">
        <f t="shared" si="30"/>
        <v>00014245</v>
      </c>
      <c r="AF1018" s="19" t="str">
        <f>VLOOKUP(AC1018,Data!$B:$AK,4,0)</f>
        <v>07/10/2025</v>
      </c>
      <c r="AG1018" s="19" t="str">
        <f>VLOOKUP(AC1018,Data!B:N,13,0)</f>
        <v>0104918404-044</v>
      </c>
      <c r="AH1018" s="19" t="str">
        <f>IF(AG1018="0104918404","WIN"&amp;L1018,VLOOKUP(AG1018,'mã win'!E:J,6,0))</f>
        <v>WIN-044</v>
      </c>
      <c r="AI1018" s="19" t="str">
        <f>VLOOKUP(AG1018,'mã win'!E:F,2,0)</f>
        <v>B</v>
      </c>
      <c r="AJ1018" s="19" t="str">
        <f>VLOOKUP(Q1018,'mã sp'!A:B,2,0)</f>
        <v>GM500</v>
      </c>
      <c r="AK1018" t="str">
        <f>VLOOKUP(AC1018,Data!B:G,6,0)</f>
        <v>K25TTM</v>
      </c>
      <c r="AL1018" t="str">
        <f t="shared" si="31"/>
        <v>2AWP WM+ TBH Hoà Bình, Hà Giang</v>
      </c>
    </row>
    <row r="1019" spans="1:38" x14ac:dyDescent="0.25">
      <c r="A1019">
        <v>17257</v>
      </c>
      <c r="B1019" s="2">
        <v>9106036635</v>
      </c>
      <c r="C1019" s="3">
        <v>45937</v>
      </c>
      <c r="D1019" s="3">
        <v>45937</v>
      </c>
      <c r="E1019" s="4">
        <v>45937.6478684838</v>
      </c>
      <c r="F1019" s="2" t="s">
        <v>5725</v>
      </c>
      <c r="G1019" s="3"/>
      <c r="H1019" t="s">
        <v>3031</v>
      </c>
      <c r="I1019" s="2" t="s">
        <v>3032</v>
      </c>
      <c r="J1019" t="s">
        <v>3033</v>
      </c>
      <c r="K1019" t="s">
        <v>3034</v>
      </c>
      <c r="L1019" s="2" t="s">
        <v>3122</v>
      </c>
      <c r="M1019" t="s">
        <v>3123</v>
      </c>
      <c r="N1019" t="s">
        <v>3124</v>
      </c>
      <c r="O1019">
        <v>30</v>
      </c>
      <c r="P1019" s="2" t="s">
        <v>3063</v>
      </c>
      <c r="Q1019" t="s">
        <v>4891</v>
      </c>
      <c r="R1019" s="2" t="s">
        <v>3065</v>
      </c>
      <c r="S1019" s="2" t="s">
        <v>3038</v>
      </c>
      <c r="T1019">
        <v>73431</v>
      </c>
      <c r="U1019">
        <v>3</v>
      </c>
      <c r="V1019">
        <v>0</v>
      </c>
      <c r="W1019" t="s">
        <v>3123</v>
      </c>
      <c r="Y1019" s="3">
        <v>45937.6478662847</v>
      </c>
      <c r="AA1019" t="s">
        <v>3039</v>
      </c>
      <c r="AB1019" s="21">
        <v>9106036635</v>
      </c>
      <c r="AC1019" s="19" t="str">
        <f>VLOOKUP($B1019,Data!$A:$AK,34,0)</f>
        <v>9106036635-00014245</v>
      </c>
      <c r="AD1019" s="19">
        <v>14245</v>
      </c>
      <c r="AE1019" s="19" t="str">
        <f t="shared" si="30"/>
        <v>00014245</v>
      </c>
      <c r="AF1019" s="19" t="str">
        <f>VLOOKUP(AC1019,Data!$B:$AK,4,0)</f>
        <v>07/10/2025</v>
      </c>
      <c r="AG1019" s="19" t="str">
        <f>VLOOKUP(AC1019,Data!B:N,13,0)</f>
        <v>0104918404-044</v>
      </c>
      <c r="AH1019" s="19" t="str">
        <f>IF(AG1019="0104918404","WIN"&amp;L1019,VLOOKUP(AG1019,'mã win'!E:J,6,0))</f>
        <v>WIN-044</v>
      </c>
      <c r="AI1019" s="19" t="str">
        <f>VLOOKUP(AG1019,'mã win'!E:F,2,0)</f>
        <v>B</v>
      </c>
      <c r="AJ1019" s="19" t="str">
        <f>VLOOKUP(Q1019,'mã sp'!A:B,2,0)</f>
        <v>CGM300</v>
      </c>
      <c r="AK1019" t="str">
        <f>VLOOKUP(AC1019,Data!B:G,6,0)</f>
        <v>K25TTM</v>
      </c>
      <c r="AL1019" t="str">
        <f t="shared" si="31"/>
        <v>2AWP WM+ TBH Hoà Bình, Hà Giang</v>
      </c>
    </row>
    <row r="1020" spans="1:38" x14ac:dyDescent="0.25">
      <c r="A1020">
        <v>17258</v>
      </c>
      <c r="B1020" s="2">
        <v>9106036664</v>
      </c>
      <c r="C1020" s="3">
        <v>45937</v>
      </c>
      <c r="D1020" s="3">
        <v>45942</v>
      </c>
      <c r="E1020" s="4">
        <v>45937.648753935202</v>
      </c>
      <c r="F1020" s="2" t="s">
        <v>5726</v>
      </c>
      <c r="G1020" s="3"/>
      <c r="H1020" t="s">
        <v>3031</v>
      </c>
      <c r="I1020" s="2" t="s">
        <v>3032</v>
      </c>
      <c r="J1020" t="s">
        <v>3033</v>
      </c>
      <c r="K1020" t="s">
        <v>3034</v>
      </c>
      <c r="L1020" s="2" t="s">
        <v>3399</v>
      </c>
      <c r="M1020" t="s">
        <v>3400</v>
      </c>
      <c r="N1020" t="s">
        <v>3401</v>
      </c>
      <c r="O1020">
        <v>10</v>
      </c>
      <c r="P1020" s="2" t="s">
        <v>3035</v>
      </c>
      <c r="Q1020" t="s">
        <v>4834</v>
      </c>
      <c r="R1020" s="2" t="s">
        <v>3037</v>
      </c>
      <c r="S1020" s="2" t="s">
        <v>3038</v>
      </c>
      <c r="T1020">
        <v>111058</v>
      </c>
      <c r="U1020">
        <v>4</v>
      </c>
      <c r="V1020">
        <v>0</v>
      </c>
      <c r="W1020" t="s">
        <v>3402</v>
      </c>
      <c r="Y1020" s="3">
        <v>45937.648751851899</v>
      </c>
      <c r="AA1020" t="s">
        <v>3039</v>
      </c>
      <c r="AB1020" s="21">
        <v>9106036664</v>
      </c>
      <c r="AC1020" s="19" t="str">
        <f>VLOOKUP($B1020,Data!$A:$AK,34,0)</f>
        <v>9106036664-00014920</v>
      </c>
      <c r="AD1020" s="19">
        <v>14920</v>
      </c>
      <c r="AE1020" s="19" t="str">
        <f t="shared" si="30"/>
        <v>00014920</v>
      </c>
      <c r="AF1020" s="19" t="str">
        <f>VLOOKUP(AC1020,Data!$B:$AK,4,0)</f>
        <v>07/10/2025</v>
      </c>
      <c r="AG1020" s="19" t="str">
        <f>VLOOKUP(AC1020,Data!B:N,13,0)</f>
        <v>0104918404-006</v>
      </c>
      <c r="AH1020" s="19" t="str">
        <f>IF(AG1020="0104918404","WIN"&amp;L1020,VLOOKUP(AG1020,'mã win'!E:J,6,0))</f>
        <v>WIN-HDG-00-006</v>
      </c>
      <c r="AI1020" s="19" t="str">
        <f>VLOOKUP(AG1020,'mã win'!E:F,2,0)</f>
        <v>B</v>
      </c>
      <c r="AJ1020" s="19" t="str">
        <f>VLOOKUP(Q1020,'mã sp'!A:B,2,0)</f>
        <v>GM500</v>
      </c>
      <c r="AK1020" t="str">
        <f>VLOOKUP(AC1020,Data!B:G,6,0)</f>
        <v>K25TTM</v>
      </c>
      <c r="AL1020" t="str">
        <f t="shared" si="31"/>
        <v>5694 WM+ HDG 40 Trần Hưng Đạo, Nam Sách</v>
      </c>
    </row>
    <row r="1021" spans="1:38" x14ac:dyDescent="0.25">
      <c r="A1021">
        <v>17259</v>
      </c>
      <c r="B1021" s="2">
        <v>9106036717</v>
      </c>
      <c r="C1021" s="3">
        <v>45937</v>
      </c>
      <c r="D1021" s="3">
        <v>45942</v>
      </c>
      <c r="E1021" s="4">
        <v>45937.650995023097</v>
      </c>
      <c r="F1021" s="2" t="s">
        <v>5727</v>
      </c>
      <c r="G1021" s="3"/>
      <c r="H1021" t="s">
        <v>3031</v>
      </c>
      <c r="I1021" s="2" t="s">
        <v>3032</v>
      </c>
      <c r="J1021" t="s">
        <v>3033</v>
      </c>
      <c r="K1021" t="s">
        <v>3034</v>
      </c>
      <c r="L1021" s="2" t="s">
        <v>3125</v>
      </c>
      <c r="M1021" t="s">
        <v>3126</v>
      </c>
      <c r="N1021" t="s">
        <v>3127</v>
      </c>
      <c r="O1021">
        <v>10</v>
      </c>
      <c r="P1021" s="2" t="s">
        <v>3035</v>
      </c>
      <c r="Q1021" t="s">
        <v>4834</v>
      </c>
      <c r="R1021" s="2" t="s">
        <v>3037</v>
      </c>
      <c r="S1021" s="2" t="s">
        <v>3038</v>
      </c>
      <c r="T1021">
        <v>111058</v>
      </c>
      <c r="U1021">
        <v>1</v>
      </c>
      <c r="V1021">
        <v>0</v>
      </c>
      <c r="W1021" t="s">
        <v>3126</v>
      </c>
      <c r="Y1021" s="3">
        <v>45937.650992939802</v>
      </c>
      <c r="AA1021" t="s">
        <v>3039</v>
      </c>
      <c r="AB1021" s="21">
        <v>9106036717</v>
      </c>
      <c r="AC1021" s="19" t="str">
        <f>VLOOKUP($B1021,Data!$A:$AK,34,0)</f>
        <v>9106036717-00159324</v>
      </c>
      <c r="AD1021" s="19">
        <v>159324</v>
      </c>
      <c r="AE1021" s="19" t="str">
        <f t="shared" si="30"/>
        <v>00159324</v>
      </c>
      <c r="AF1021" s="19" t="str">
        <f>VLOOKUP(AC1021,Data!$B:$AK,4,0)</f>
        <v>07/10/2025</v>
      </c>
      <c r="AG1021" s="19" t="str">
        <f>VLOOKUP(AC1021,Data!B:N,13,0)</f>
        <v>0104918404</v>
      </c>
      <c r="AH1021" s="19" t="str">
        <f>IF(AG1021="0104918404","WIN"&amp;L1021,VLOOKUP(AG1021,'mã win'!E:J,6,0))</f>
        <v>WIN6702</v>
      </c>
      <c r="AI1021" s="19" t="str">
        <f>VLOOKUP(AG1021,'mã win'!E:F,2,0)</f>
        <v>N</v>
      </c>
      <c r="AJ1021" s="19" t="str">
        <f>VLOOKUP(Q1021,'mã sp'!A:B,2,0)</f>
        <v>GM500</v>
      </c>
      <c r="AK1021" t="str">
        <f>VLOOKUP(AC1021,Data!B:G,6,0)</f>
        <v>K25TTM</v>
      </c>
      <c r="AL1021" t="str">
        <f t="shared" si="31"/>
        <v>6702 WM+ HCM 34 Hoàng Hoa Thám</v>
      </c>
    </row>
    <row r="1022" spans="1:38" x14ac:dyDescent="0.25">
      <c r="A1022">
        <v>17260</v>
      </c>
      <c r="B1022" s="2">
        <v>9106036699</v>
      </c>
      <c r="C1022" s="3">
        <v>45937</v>
      </c>
      <c r="D1022" s="3">
        <v>45937</v>
      </c>
      <c r="E1022" s="4">
        <v>45937.651056979201</v>
      </c>
      <c r="F1022" s="2" t="s">
        <v>5728</v>
      </c>
      <c r="G1022" s="3"/>
      <c r="H1022" t="s">
        <v>3031</v>
      </c>
      <c r="I1022" s="2" t="s">
        <v>3032</v>
      </c>
      <c r="J1022" t="s">
        <v>3033</v>
      </c>
      <c r="K1022" t="s">
        <v>3034</v>
      </c>
      <c r="L1022" s="2" t="s">
        <v>3594</v>
      </c>
      <c r="M1022" t="s">
        <v>3595</v>
      </c>
      <c r="N1022" t="s">
        <v>3596</v>
      </c>
      <c r="O1022">
        <v>10</v>
      </c>
      <c r="P1022" s="2" t="s">
        <v>3047</v>
      </c>
      <c r="Q1022" t="s">
        <v>3048</v>
      </c>
      <c r="R1022" s="2" t="s">
        <v>3049</v>
      </c>
      <c r="S1022" s="2" t="s">
        <v>3038</v>
      </c>
      <c r="T1022">
        <v>60885</v>
      </c>
      <c r="U1022">
        <v>2</v>
      </c>
      <c r="V1022">
        <v>0</v>
      </c>
      <c r="W1022" t="s">
        <v>3595</v>
      </c>
      <c r="Y1022" s="3">
        <v>45937.651054745402</v>
      </c>
      <c r="AA1022" t="s">
        <v>3039</v>
      </c>
      <c r="AB1022" s="21">
        <v>9106036699</v>
      </c>
      <c r="AC1022" s="19" t="str">
        <f>VLOOKUP($B1022,Data!$A:$AK,34,0)</f>
        <v>9106036699-00047310</v>
      </c>
      <c r="AD1022" s="19">
        <v>47310</v>
      </c>
      <c r="AE1022" s="19" t="str">
        <f t="shared" si="30"/>
        <v>00047310</v>
      </c>
      <c r="AF1022" s="19" t="str">
        <f>VLOOKUP(AC1022,Data!$B:$AK,4,0)</f>
        <v>07/10/2025</v>
      </c>
      <c r="AG1022" s="19" t="str">
        <f>VLOOKUP(AC1022,Data!B:N,13,0)</f>
        <v>0104918404-007</v>
      </c>
      <c r="AH1022" s="19" t="str">
        <f>IF(AG1022="0104918404","WIN"&amp;L1022,VLOOKUP(AG1022,'mã win'!E:J,6,0))</f>
        <v>WIN-QNH-00-007</v>
      </c>
      <c r="AI1022" s="19" t="str">
        <f>VLOOKUP(AG1022,'mã win'!E:F,2,0)</f>
        <v>B</v>
      </c>
      <c r="AJ1022" s="19" t="str">
        <f>VLOOKUP(Q1022,'mã sp'!A:B,2,0)</f>
        <v>CC300</v>
      </c>
      <c r="AK1022" t="str">
        <f>VLOOKUP(AC1022,Data!B:G,6,0)</f>
        <v>K25TTM</v>
      </c>
      <c r="AL1022" t="str">
        <f t="shared" si="31"/>
        <v>5958 WM+ QNH Khu 7, Nam Hòa</v>
      </c>
    </row>
    <row r="1023" spans="1:38" x14ac:dyDescent="0.25">
      <c r="A1023">
        <v>17261</v>
      </c>
      <c r="B1023" s="2">
        <v>9106036699</v>
      </c>
      <c r="C1023" s="3">
        <v>45937</v>
      </c>
      <c r="D1023" s="3">
        <v>45937</v>
      </c>
      <c r="E1023" s="4">
        <v>45937.651056979201</v>
      </c>
      <c r="F1023" s="2" t="s">
        <v>5728</v>
      </c>
      <c r="G1023" s="3"/>
      <c r="H1023" t="s">
        <v>3031</v>
      </c>
      <c r="I1023" s="2" t="s">
        <v>3032</v>
      </c>
      <c r="J1023" t="s">
        <v>3033</v>
      </c>
      <c r="K1023" t="s">
        <v>3034</v>
      </c>
      <c r="L1023" s="2" t="s">
        <v>3594</v>
      </c>
      <c r="M1023" t="s">
        <v>3595</v>
      </c>
      <c r="N1023" t="s">
        <v>3596</v>
      </c>
      <c r="O1023">
        <v>20</v>
      </c>
      <c r="P1023" s="2" t="s">
        <v>3054</v>
      </c>
      <c r="Q1023" t="s">
        <v>3055</v>
      </c>
      <c r="R1023" s="2" t="s">
        <v>3056</v>
      </c>
      <c r="S1023" s="2" t="s">
        <v>3038</v>
      </c>
      <c r="T1023">
        <v>46000</v>
      </c>
      <c r="U1023">
        <v>2</v>
      </c>
      <c r="V1023">
        <v>0</v>
      </c>
      <c r="W1023" t="s">
        <v>3595</v>
      </c>
      <c r="Y1023" s="3">
        <v>45937.651054745402</v>
      </c>
      <c r="AA1023" t="s">
        <v>3039</v>
      </c>
      <c r="AB1023" s="21">
        <v>9106036699</v>
      </c>
      <c r="AC1023" s="19" t="str">
        <f>VLOOKUP($B1023,Data!$A:$AK,34,0)</f>
        <v>9106036699-00047310</v>
      </c>
      <c r="AD1023" s="19">
        <v>47310</v>
      </c>
      <c r="AE1023" s="19" t="str">
        <f t="shared" si="30"/>
        <v>00047310</v>
      </c>
      <c r="AF1023" s="19" t="str">
        <f>VLOOKUP(AC1023,Data!$B:$AK,4,0)</f>
        <v>07/10/2025</v>
      </c>
      <c r="AG1023" s="19" t="str">
        <f>VLOOKUP(AC1023,Data!B:N,13,0)</f>
        <v>0104918404-007</v>
      </c>
      <c r="AH1023" s="19" t="str">
        <f>IF(AG1023="0104918404","WIN"&amp;L1023,VLOOKUP(AG1023,'mã win'!E:J,6,0))</f>
        <v>WIN-QNH-00-007</v>
      </c>
      <c r="AI1023" s="19" t="str">
        <f>VLOOKUP(AG1023,'mã win'!E:F,2,0)</f>
        <v>B</v>
      </c>
      <c r="AJ1023" s="19" t="str">
        <f>VLOOKUP(Q1023,'mã sp'!A:B,2,0)</f>
        <v>MNH250</v>
      </c>
      <c r="AK1023" t="str">
        <f>VLOOKUP(AC1023,Data!B:G,6,0)</f>
        <v>K25TTM</v>
      </c>
      <c r="AL1023" t="str">
        <f t="shared" si="31"/>
        <v>5958 WM+ QNH Khu 7, Nam Hòa</v>
      </c>
    </row>
    <row r="1024" spans="1:38" x14ac:dyDescent="0.25">
      <c r="A1024">
        <v>17262</v>
      </c>
      <c r="B1024" s="2">
        <v>9106036708</v>
      </c>
      <c r="C1024" s="3">
        <v>45937</v>
      </c>
      <c r="D1024" s="3">
        <v>45942</v>
      </c>
      <c r="E1024" s="4">
        <v>45937.651297488403</v>
      </c>
      <c r="F1024" s="2" t="s">
        <v>5729</v>
      </c>
      <c r="G1024" s="3"/>
      <c r="H1024" t="s">
        <v>3031</v>
      </c>
      <c r="I1024" s="2" t="s">
        <v>3032</v>
      </c>
      <c r="J1024" t="s">
        <v>3033</v>
      </c>
      <c r="K1024" t="s">
        <v>3034</v>
      </c>
      <c r="L1024" s="2" t="s">
        <v>3378</v>
      </c>
      <c r="M1024" t="s">
        <v>3379</v>
      </c>
      <c r="N1024" t="s">
        <v>3380</v>
      </c>
      <c r="O1024">
        <v>10</v>
      </c>
      <c r="P1024" s="2" t="s">
        <v>3080</v>
      </c>
      <c r="Q1024" t="s">
        <v>3081</v>
      </c>
      <c r="R1024" s="2" t="s">
        <v>3082</v>
      </c>
      <c r="S1024" s="2" t="s">
        <v>3038</v>
      </c>
      <c r="T1024">
        <v>70950</v>
      </c>
      <c r="U1024">
        <v>1</v>
      </c>
      <c r="V1024">
        <v>0</v>
      </c>
      <c r="W1024" t="s">
        <v>3379</v>
      </c>
      <c r="X1024" t="s">
        <v>3250</v>
      </c>
      <c r="Y1024" s="3">
        <v>45937.651295289397</v>
      </c>
      <c r="AA1024" t="s">
        <v>3039</v>
      </c>
      <c r="AB1024" s="21">
        <v>9106036708</v>
      </c>
      <c r="AC1024" s="19" t="str">
        <f>VLOOKUP($B1024,Data!$A:$AK,34,0)</f>
        <v>9106036708-00479525</v>
      </c>
      <c r="AD1024" s="19">
        <v>479525</v>
      </c>
      <c r="AE1024" s="19" t="str">
        <f t="shared" si="30"/>
        <v>00479525</v>
      </c>
      <c r="AF1024" s="19" t="str">
        <f>VLOOKUP(AC1024,Data!$B:$AK,4,0)</f>
        <v>07/10/2025</v>
      </c>
      <c r="AG1024" s="19" t="str">
        <f>VLOOKUP(AC1024,Data!B:N,13,0)</f>
        <v>0104918404-002</v>
      </c>
      <c r="AH1024" s="19" t="str">
        <f>IF(AG1024="0104918404","WIN"&amp;L1024,VLOOKUP(AG1024,'mã win'!E:J,6,0))</f>
        <v>WIN-HNI-00-002</v>
      </c>
      <c r="AI1024" s="19" t="str">
        <f>VLOOKUP(AG1024,'mã win'!E:F,2,0)</f>
        <v>B</v>
      </c>
      <c r="AJ1024" s="19" t="str">
        <f>VLOOKUP(Q1024,'mã sp'!A:B,2,0)</f>
        <v>CN300</v>
      </c>
      <c r="AK1024" t="str">
        <f>VLOOKUP(AC1024,Data!B:G,6,0)</f>
        <v>K25TTM</v>
      </c>
      <c r="AL1024" t="str">
        <f t="shared" si="31"/>
        <v>3169 WIN HNI 96 Định Công</v>
      </c>
    </row>
    <row r="1025" spans="1:38" x14ac:dyDescent="0.25">
      <c r="A1025">
        <v>17263</v>
      </c>
      <c r="B1025" s="2">
        <v>9106036701</v>
      </c>
      <c r="C1025" s="3">
        <v>45937</v>
      </c>
      <c r="D1025" s="3">
        <v>45937</v>
      </c>
      <c r="E1025" s="4">
        <v>45937.651490590302</v>
      </c>
      <c r="F1025" s="2" t="s">
        <v>5730</v>
      </c>
      <c r="G1025" s="3"/>
      <c r="H1025" t="s">
        <v>3031</v>
      </c>
      <c r="I1025" s="2" t="s">
        <v>3032</v>
      </c>
      <c r="J1025" t="s">
        <v>3033</v>
      </c>
      <c r="K1025" t="s">
        <v>3034</v>
      </c>
      <c r="L1025" s="2" t="s">
        <v>3258</v>
      </c>
      <c r="M1025" t="s">
        <v>3259</v>
      </c>
      <c r="N1025" t="s">
        <v>3260</v>
      </c>
      <c r="O1025">
        <v>10</v>
      </c>
      <c r="P1025" s="2" t="s">
        <v>3080</v>
      </c>
      <c r="Q1025" t="s">
        <v>3081</v>
      </c>
      <c r="R1025" s="2" t="s">
        <v>3082</v>
      </c>
      <c r="S1025" s="2" t="s">
        <v>3038</v>
      </c>
      <c r="T1025">
        <v>70950</v>
      </c>
      <c r="U1025">
        <v>1</v>
      </c>
      <c r="V1025">
        <v>0</v>
      </c>
      <c r="W1025" t="s">
        <v>3259</v>
      </c>
      <c r="X1025" t="s">
        <v>3261</v>
      </c>
      <c r="Y1025" s="3">
        <v>45937.651490972203</v>
      </c>
      <c r="AA1025" t="s">
        <v>3039</v>
      </c>
      <c r="AB1025" s="21">
        <v>9106036701</v>
      </c>
      <c r="AC1025" s="19" t="str">
        <f>VLOOKUP($B1025,Data!$A:$AK,34,0)</f>
        <v>9106036701-00479520</v>
      </c>
      <c r="AD1025" s="19">
        <v>479520</v>
      </c>
      <c r="AE1025" s="19" t="str">
        <f t="shared" si="30"/>
        <v>00479520</v>
      </c>
      <c r="AF1025" s="19" t="str">
        <f>VLOOKUP(AC1025,Data!$B:$AK,4,0)</f>
        <v>07/10/2025</v>
      </c>
      <c r="AG1025" s="19" t="str">
        <f>VLOOKUP(AC1025,Data!B:N,13,0)</f>
        <v>0104918404-002</v>
      </c>
      <c r="AH1025" s="19" t="str">
        <f>IF(AG1025="0104918404","WIN"&amp;L1025,VLOOKUP(AG1025,'mã win'!E:J,6,0))</f>
        <v>WIN-HNI-00-002</v>
      </c>
      <c r="AI1025" s="19" t="str">
        <f>VLOOKUP(AG1025,'mã win'!E:F,2,0)</f>
        <v>B</v>
      </c>
      <c r="AJ1025" s="19" t="str">
        <f>VLOOKUP(Q1025,'mã sp'!A:B,2,0)</f>
        <v>CN300</v>
      </c>
      <c r="AK1025" t="str">
        <f>VLOOKUP(AC1025,Data!B:G,6,0)</f>
        <v>K25TTM</v>
      </c>
      <c r="AL1025" t="str">
        <f t="shared" si="31"/>
        <v>2031 WM+ HNI 150 Bạch Mai</v>
      </c>
    </row>
    <row r="1026" spans="1:38" x14ac:dyDescent="0.25">
      <c r="A1026">
        <v>17264</v>
      </c>
      <c r="B1026" s="2">
        <v>9106036750</v>
      </c>
      <c r="C1026" s="3">
        <v>45937</v>
      </c>
      <c r="D1026" s="3">
        <v>45942</v>
      </c>
      <c r="E1026" s="4">
        <v>45937.6531032407</v>
      </c>
      <c r="F1026" s="2" t="s">
        <v>5731</v>
      </c>
      <c r="G1026" s="3"/>
      <c r="H1026" t="s">
        <v>3031</v>
      </c>
      <c r="I1026" s="2" t="s">
        <v>3032</v>
      </c>
      <c r="J1026" t="s">
        <v>3033</v>
      </c>
      <c r="K1026" t="s">
        <v>3034</v>
      </c>
      <c r="L1026" s="2" t="s">
        <v>3275</v>
      </c>
      <c r="M1026" t="s">
        <v>3276</v>
      </c>
      <c r="N1026" t="s">
        <v>3277</v>
      </c>
      <c r="O1026">
        <v>10</v>
      </c>
      <c r="P1026" s="2" t="s">
        <v>3050</v>
      </c>
      <c r="Q1026" t="s">
        <v>3051</v>
      </c>
      <c r="R1026" s="2" t="s">
        <v>3052</v>
      </c>
      <c r="S1026" s="2" t="s">
        <v>3038</v>
      </c>
      <c r="T1026">
        <v>45588</v>
      </c>
      <c r="U1026">
        <v>2</v>
      </c>
      <c r="V1026">
        <v>0</v>
      </c>
      <c r="W1026" t="s">
        <v>3278</v>
      </c>
      <c r="X1026" t="s">
        <v>3279</v>
      </c>
      <c r="Y1026" s="3">
        <v>45937.653101076401</v>
      </c>
      <c r="AA1026" t="s">
        <v>3039</v>
      </c>
      <c r="AB1026" s="21">
        <v>9106036750</v>
      </c>
      <c r="AC1026" s="19" t="str">
        <f>VLOOKUP($B1026,Data!$A:$AK,34,0)</f>
        <v>9106036750-00018105</v>
      </c>
      <c r="AD1026" s="19">
        <v>18105</v>
      </c>
      <c r="AE1026" s="19" t="str">
        <f t="shared" si="30"/>
        <v>00018105</v>
      </c>
      <c r="AF1026" s="19" t="str">
        <f>VLOOKUP(AC1026,Data!$B:$AK,4,0)</f>
        <v>07/10/2025</v>
      </c>
      <c r="AG1026" s="19" t="str">
        <f>VLOOKUP(AC1026,Data!B:N,13,0)</f>
        <v>0104918404-003</v>
      </c>
      <c r="AH1026" s="19" t="str">
        <f>IF(AG1026="0104918404","WIN"&amp;L1026,VLOOKUP(AG1026,'mã win'!E:J,6,0))</f>
        <v>WIN-PTO-00-003</v>
      </c>
      <c r="AI1026" s="19" t="str">
        <f>VLOOKUP(AG1026,'mã win'!E:F,2,0)</f>
        <v>B</v>
      </c>
      <c r="AJ1026" s="19" t="str">
        <f>VLOOKUP(Q1026,'mã sp'!A:B,2,0)</f>
        <v>TH200</v>
      </c>
      <c r="AK1026" t="str">
        <f>VLOOKUP(AC1026,Data!B:G,6,0)</f>
        <v>K25TTM</v>
      </c>
      <c r="AL1026" t="str">
        <f t="shared" si="31"/>
        <v>6264 WM+ PTO Khu Ngọc Chúc 3, Đoan Hùng</v>
      </c>
    </row>
    <row r="1027" spans="1:38" x14ac:dyDescent="0.25">
      <c r="A1027">
        <v>17265</v>
      </c>
      <c r="B1027" s="2">
        <v>9106036730</v>
      </c>
      <c r="C1027" s="3">
        <v>45937</v>
      </c>
      <c r="D1027" s="3">
        <v>45942</v>
      </c>
      <c r="E1027" s="4">
        <v>45937.653326932901</v>
      </c>
      <c r="F1027" s="2" t="s">
        <v>5732</v>
      </c>
      <c r="G1027" s="3"/>
      <c r="H1027" t="s">
        <v>3031</v>
      </c>
      <c r="I1027" s="2" t="s">
        <v>3032</v>
      </c>
      <c r="J1027" t="s">
        <v>3033</v>
      </c>
      <c r="K1027" t="s">
        <v>3034</v>
      </c>
      <c r="L1027" s="2" t="s">
        <v>5733</v>
      </c>
      <c r="M1027" t="s">
        <v>5734</v>
      </c>
      <c r="N1027" t="s">
        <v>5735</v>
      </c>
      <c r="O1027">
        <v>10</v>
      </c>
      <c r="P1027" s="2" t="s">
        <v>3035</v>
      </c>
      <c r="Q1027" t="s">
        <v>4834</v>
      </c>
      <c r="R1027" s="2" t="s">
        <v>3037</v>
      </c>
      <c r="S1027" s="2" t="s">
        <v>3038</v>
      </c>
      <c r="T1027">
        <v>111058</v>
      </c>
      <c r="U1027">
        <v>1</v>
      </c>
      <c r="V1027">
        <v>0</v>
      </c>
      <c r="W1027" t="s">
        <v>5734</v>
      </c>
      <c r="Y1027" s="3">
        <v>45937.653325034698</v>
      </c>
      <c r="AA1027" t="s">
        <v>3039</v>
      </c>
      <c r="AB1027" s="21">
        <v>9106036730</v>
      </c>
      <c r="AC1027" s="19" t="str">
        <f>VLOOKUP($B1027,Data!$A:$AK,34,0)</f>
        <v>9106036730-00014879</v>
      </c>
      <c r="AD1027" s="19">
        <v>14879</v>
      </c>
      <c r="AE1027" s="19" t="str">
        <f t="shared" ref="AE1027:AE1090" si="32">TEXT(AD1027,"00000000")</f>
        <v>00014879</v>
      </c>
      <c r="AF1027" s="19" t="str">
        <f>VLOOKUP(AC1027,Data!$B:$AK,4,0)</f>
        <v>07/10/2025</v>
      </c>
      <c r="AG1027" s="19" t="str">
        <f>VLOOKUP(AC1027,Data!B:N,13,0)</f>
        <v>0104918404-004</v>
      </c>
      <c r="AH1027" s="19" t="str">
        <f>IF(AG1027="0104918404","WIN"&amp;L1027,VLOOKUP(AG1027,'mã win'!E:J,6,0))</f>
        <v>WIN-HTH-00-004</v>
      </c>
      <c r="AI1027" s="19" t="str">
        <f>VLOOKUP(AG1027,'mã win'!E:F,2,0)</f>
        <v>B</v>
      </c>
      <c r="AJ1027" s="19" t="str">
        <f>VLOOKUP(Q1027,'mã sp'!A:B,2,0)</f>
        <v>GM500</v>
      </c>
      <c r="AK1027" t="str">
        <f>VLOOKUP(AC1027,Data!B:G,6,0)</f>
        <v>K25TTM</v>
      </c>
      <c r="AL1027" t="str">
        <f t="shared" ref="AL1027:AL1090" si="33">L1027&amp;" "&amp;M1027</f>
        <v>2BG8 WM+ HTH Thọ Tường, Đức Minh</v>
      </c>
    </row>
    <row r="1028" spans="1:38" x14ac:dyDescent="0.25">
      <c r="A1028">
        <v>17266</v>
      </c>
      <c r="B1028" s="2">
        <v>9106036752</v>
      </c>
      <c r="C1028" s="3">
        <v>45937</v>
      </c>
      <c r="D1028" s="3">
        <v>45937</v>
      </c>
      <c r="E1028" s="4">
        <v>45937.653387268503</v>
      </c>
      <c r="F1028" s="2" t="s">
        <v>5736</v>
      </c>
      <c r="G1028" s="3"/>
      <c r="H1028" t="s">
        <v>3031</v>
      </c>
      <c r="I1028" s="2" t="s">
        <v>3032</v>
      </c>
      <c r="J1028" t="s">
        <v>3033</v>
      </c>
      <c r="K1028" t="s">
        <v>3034</v>
      </c>
      <c r="L1028" s="2" t="s">
        <v>4046</v>
      </c>
      <c r="M1028" t="s">
        <v>4047</v>
      </c>
      <c r="N1028" t="s">
        <v>4048</v>
      </c>
      <c r="O1028">
        <v>10</v>
      </c>
      <c r="P1028" s="2" t="s">
        <v>3069</v>
      </c>
      <c r="Q1028" t="s">
        <v>3070</v>
      </c>
      <c r="R1028" s="2" t="s">
        <v>3071</v>
      </c>
      <c r="S1028" s="2" t="s">
        <v>3038</v>
      </c>
      <c r="T1028">
        <v>50400</v>
      </c>
      <c r="U1028">
        <v>6</v>
      </c>
      <c r="V1028">
        <v>0</v>
      </c>
      <c r="W1028" t="s">
        <v>4047</v>
      </c>
      <c r="Y1028" s="3">
        <v>45937.653385416699</v>
      </c>
      <c r="AA1028" t="s">
        <v>3039</v>
      </c>
      <c r="AB1028" s="21">
        <v>9106036752</v>
      </c>
      <c r="AC1028" s="19" t="str">
        <f>VLOOKUP($B1028,Data!$A:$AK,34,0)</f>
        <v>9106036752-00033418</v>
      </c>
      <c r="AD1028" s="19">
        <v>33418</v>
      </c>
      <c r="AE1028" s="19" t="str">
        <f t="shared" si="32"/>
        <v>00033418</v>
      </c>
      <c r="AF1028" s="19" t="str">
        <f>VLOOKUP(AC1028,Data!$B:$AK,4,0)</f>
        <v>07/10/2025</v>
      </c>
      <c r="AG1028" s="19" t="str">
        <f>VLOOKUP(AC1028,Data!B:N,13,0)</f>
        <v>0104918404-020</v>
      </c>
      <c r="AH1028" s="19" t="str">
        <f>IF(AG1028="0104918404","WIN"&amp;L1028,VLOOKUP(AG1028,'mã win'!E:J,6,0))</f>
        <v>WIN-020</v>
      </c>
      <c r="AI1028" s="19" t="str">
        <f>VLOOKUP(AG1028,'mã win'!E:F,2,0)</f>
        <v>B</v>
      </c>
      <c r="AJ1028" s="19" t="str">
        <f>VLOOKUP(Q1028,'mã sp'!A:B,2,0)</f>
        <v>GSG250</v>
      </c>
      <c r="AK1028" t="str">
        <f>VLOOKUP(AC1028,Data!B:G,6,0)</f>
        <v>K25TTM</v>
      </c>
      <c r="AL1028" t="str">
        <f t="shared" si="33"/>
        <v>2AIX WM+ THA Thôn 6, Nga Liên</v>
      </c>
    </row>
    <row r="1029" spans="1:38" x14ac:dyDescent="0.25">
      <c r="A1029">
        <v>17267</v>
      </c>
      <c r="B1029" s="2">
        <v>9106036787</v>
      </c>
      <c r="C1029" s="3">
        <v>45937</v>
      </c>
      <c r="D1029" s="3">
        <v>45944</v>
      </c>
      <c r="E1029" s="4">
        <v>45937.654290659702</v>
      </c>
      <c r="F1029" s="2" t="s">
        <v>5737</v>
      </c>
      <c r="G1029" s="3"/>
      <c r="H1029" t="s">
        <v>3031</v>
      </c>
      <c r="I1029" s="2" t="s">
        <v>3032</v>
      </c>
      <c r="J1029" t="s">
        <v>3033</v>
      </c>
      <c r="K1029" t="s">
        <v>3034</v>
      </c>
      <c r="L1029" s="2" t="s">
        <v>5738</v>
      </c>
      <c r="M1029" t="s">
        <v>5739</v>
      </c>
      <c r="N1029" t="s">
        <v>5740</v>
      </c>
      <c r="O1029">
        <v>10</v>
      </c>
      <c r="P1029" s="2" t="s">
        <v>3035</v>
      </c>
      <c r="Q1029" t="s">
        <v>4834</v>
      </c>
      <c r="R1029" s="2" t="s">
        <v>3037</v>
      </c>
      <c r="S1029" s="2" t="s">
        <v>3038</v>
      </c>
      <c r="T1029">
        <v>111058</v>
      </c>
      <c r="U1029">
        <v>2</v>
      </c>
      <c r="V1029">
        <v>0</v>
      </c>
      <c r="W1029" t="s">
        <v>5739</v>
      </c>
      <c r="X1029" t="s">
        <v>5741</v>
      </c>
      <c r="Y1029" s="3">
        <v>45937.654288923601</v>
      </c>
      <c r="AA1029" t="s">
        <v>3039</v>
      </c>
      <c r="AB1029" s="21">
        <v>9106036787</v>
      </c>
      <c r="AC1029" s="19" t="str">
        <f>VLOOKUP($B1029,Data!$A:$AK,34,0)</f>
        <v>9106036787-00159334</v>
      </c>
      <c r="AD1029" s="19">
        <v>159334</v>
      </c>
      <c r="AE1029" s="19" t="str">
        <f t="shared" si="32"/>
        <v>00159334</v>
      </c>
      <c r="AF1029" s="19" t="str">
        <f>VLOOKUP(AC1029,Data!$B:$AK,4,0)</f>
        <v>07/10/2025</v>
      </c>
      <c r="AG1029" s="19" t="str">
        <f>VLOOKUP(AC1029,Data!B:N,13,0)</f>
        <v>0104918404</v>
      </c>
      <c r="AH1029" s="19" t="str">
        <f>IF(AG1029="0104918404","WIN"&amp;L1029,VLOOKUP(AG1029,'mã win'!E:J,6,0))</f>
        <v>WIN3785</v>
      </c>
      <c r="AI1029" s="19" t="str">
        <f>VLOOKUP(AG1029,'mã win'!E:F,2,0)</f>
        <v>N</v>
      </c>
      <c r="AJ1029" s="19" t="str">
        <f>VLOOKUP(Q1029,'mã sp'!A:B,2,0)</f>
        <v>GM500</v>
      </c>
      <c r="AK1029" t="str">
        <f>VLOOKUP(AC1029,Data!B:G,6,0)</f>
        <v>K25TTM</v>
      </c>
      <c r="AL1029" t="str">
        <f t="shared" si="33"/>
        <v>3785 WM+ HCM 54 đường 339</v>
      </c>
    </row>
    <row r="1030" spans="1:38" x14ac:dyDescent="0.25">
      <c r="A1030">
        <v>17268</v>
      </c>
      <c r="B1030" s="2">
        <v>9106036787</v>
      </c>
      <c r="C1030" s="3">
        <v>45937</v>
      </c>
      <c r="D1030" s="3">
        <v>45944</v>
      </c>
      <c r="E1030" s="4">
        <v>45937.654290659702</v>
      </c>
      <c r="F1030" s="2" t="s">
        <v>5737</v>
      </c>
      <c r="G1030" s="3"/>
      <c r="H1030" t="s">
        <v>3031</v>
      </c>
      <c r="I1030" s="2" t="s">
        <v>3032</v>
      </c>
      <c r="J1030" t="s">
        <v>3033</v>
      </c>
      <c r="K1030" t="s">
        <v>3034</v>
      </c>
      <c r="L1030" s="2" t="s">
        <v>5738</v>
      </c>
      <c r="M1030" t="s">
        <v>5739</v>
      </c>
      <c r="N1030" t="s">
        <v>5740</v>
      </c>
      <c r="O1030">
        <v>20</v>
      </c>
      <c r="P1030" s="2" t="s">
        <v>3063</v>
      </c>
      <c r="Q1030" t="s">
        <v>4891</v>
      </c>
      <c r="R1030" s="2" t="s">
        <v>3065</v>
      </c>
      <c r="S1030" s="2" t="s">
        <v>3038</v>
      </c>
      <c r="T1030">
        <v>73431</v>
      </c>
      <c r="U1030">
        <v>1</v>
      </c>
      <c r="V1030">
        <v>0</v>
      </c>
      <c r="W1030" t="s">
        <v>5739</v>
      </c>
      <c r="X1030" t="s">
        <v>5741</v>
      </c>
      <c r="Y1030" s="3">
        <v>45937.654288923601</v>
      </c>
      <c r="AA1030" t="s">
        <v>3039</v>
      </c>
      <c r="AB1030" s="21">
        <v>9106036787</v>
      </c>
      <c r="AC1030" s="19" t="str">
        <f>VLOOKUP($B1030,Data!$A:$AK,34,0)</f>
        <v>9106036787-00159334</v>
      </c>
      <c r="AD1030" s="19">
        <v>159334</v>
      </c>
      <c r="AE1030" s="19" t="str">
        <f t="shared" si="32"/>
        <v>00159334</v>
      </c>
      <c r="AF1030" s="19" t="str">
        <f>VLOOKUP(AC1030,Data!$B:$AK,4,0)</f>
        <v>07/10/2025</v>
      </c>
      <c r="AG1030" s="19" t="str">
        <f>VLOOKUP(AC1030,Data!B:N,13,0)</f>
        <v>0104918404</v>
      </c>
      <c r="AH1030" s="19" t="str">
        <f>IF(AG1030="0104918404","WIN"&amp;L1030,VLOOKUP(AG1030,'mã win'!E:J,6,0))</f>
        <v>WIN3785</v>
      </c>
      <c r="AI1030" s="19" t="str">
        <f>VLOOKUP(AG1030,'mã win'!E:F,2,0)</f>
        <v>N</v>
      </c>
      <c r="AJ1030" s="19" t="str">
        <f>VLOOKUP(Q1030,'mã sp'!A:B,2,0)</f>
        <v>CGM300</v>
      </c>
      <c r="AK1030" t="str">
        <f>VLOOKUP(AC1030,Data!B:G,6,0)</f>
        <v>K25TTM</v>
      </c>
      <c r="AL1030" t="str">
        <f t="shared" si="33"/>
        <v>3785 WM+ HCM 54 đường 339</v>
      </c>
    </row>
    <row r="1031" spans="1:38" x14ac:dyDescent="0.25">
      <c r="A1031">
        <v>17269</v>
      </c>
      <c r="B1031" s="2">
        <v>9106036787</v>
      </c>
      <c r="C1031" s="3">
        <v>45937</v>
      </c>
      <c r="D1031" s="3">
        <v>45944</v>
      </c>
      <c r="E1031" s="4">
        <v>45937.654290659702</v>
      </c>
      <c r="F1031" s="2" t="s">
        <v>5737</v>
      </c>
      <c r="G1031" s="3"/>
      <c r="H1031" t="s">
        <v>3031</v>
      </c>
      <c r="I1031" s="2" t="s">
        <v>3032</v>
      </c>
      <c r="J1031" t="s">
        <v>3033</v>
      </c>
      <c r="K1031" t="s">
        <v>3034</v>
      </c>
      <c r="L1031" s="2" t="s">
        <v>5738</v>
      </c>
      <c r="M1031" t="s">
        <v>5739</v>
      </c>
      <c r="N1031" t="s">
        <v>5740</v>
      </c>
      <c r="O1031">
        <v>30</v>
      </c>
      <c r="P1031" s="2" t="s">
        <v>3050</v>
      </c>
      <c r="Q1031" t="s">
        <v>3051</v>
      </c>
      <c r="R1031" s="2" t="s">
        <v>3052</v>
      </c>
      <c r="S1031" s="2" t="s">
        <v>3038</v>
      </c>
      <c r="T1031">
        <v>45588</v>
      </c>
      <c r="U1031">
        <v>5</v>
      </c>
      <c r="V1031">
        <v>0</v>
      </c>
      <c r="W1031" t="s">
        <v>5739</v>
      </c>
      <c r="X1031" t="s">
        <v>5741</v>
      </c>
      <c r="Y1031" s="3">
        <v>45937.654288923601</v>
      </c>
      <c r="AA1031" t="s">
        <v>3039</v>
      </c>
      <c r="AB1031" s="21">
        <v>9106036787</v>
      </c>
      <c r="AC1031" s="19" t="str">
        <f>VLOOKUP($B1031,Data!$A:$AK,34,0)</f>
        <v>9106036787-00159334</v>
      </c>
      <c r="AD1031" s="19">
        <v>159334</v>
      </c>
      <c r="AE1031" s="19" t="str">
        <f t="shared" si="32"/>
        <v>00159334</v>
      </c>
      <c r="AF1031" s="19" t="str">
        <f>VLOOKUP(AC1031,Data!$B:$AK,4,0)</f>
        <v>07/10/2025</v>
      </c>
      <c r="AG1031" s="19" t="str">
        <f>VLOOKUP(AC1031,Data!B:N,13,0)</f>
        <v>0104918404</v>
      </c>
      <c r="AH1031" s="19" t="str">
        <f>IF(AG1031="0104918404","WIN"&amp;L1031,VLOOKUP(AG1031,'mã win'!E:J,6,0))</f>
        <v>WIN3785</v>
      </c>
      <c r="AI1031" s="19" t="str">
        <f>VLOOKUP(AG1031,'mã win'!E:F,2,0)</f>
        <v>N</v>
      </c>
      <c r="AJ1031" s="19" t="str">
        <f>VLOOKUP(Q1031,'mã sp'!A:B,2,0)</f>
        <v>TH200</v>
      </c>
      <c r="AK1031" t="str">
        <f>VLOOKUP(AC1031,Data!B:G,6,0)</f>
        <v>K25TTM</v>
      </c>
      <c r="AL1031" t="str">
        <f t="shared" si="33"/>
        <v>3785 WM+ HCM 54 đường 339</v>
      </c>
    </row>
    <row r="1032" spans="1:38" x14ac:dyDescent="0.25">
      <c r="A1032">
        <v>17270</v>
      </c>
      <c r="B1032" s="2">
        <v>9106036802</v>
      </c>
      <c r="C1032" s="3">
        <v>45937</v>
      </c>
      <c r="D1032" s="3">
        <v>45944</v>
      </c>
      <c r="E1032" s="4">
        <v>45937.656355937499</v>
      </c>
      <c r="F1032" s="2" t="s">
        <v>5742</v>
      </c>
      <c r="G1032" s="3"/>
      <c r="H1032" t="s">
        <v>3031</v>
      </c>
      <c r="I1032" s="2" t="s">
        <v>3032</v>
      </c>
      <c r="J1032" t="s">
        <v>3033</v>
      </c>
      <c r="K1032" t="s">
        <v>3034</v>
      </c>
      <c r="L1032" s="2" t="s">
        <v>3178</v>
      </c>
      <c r="M1032" t="s">
        <v>3179</v>
      </c>
      <c r="N1032" t="s">
        <v>3180</v>
      </c>
      <c r="O1032">
        <v>10</v>
      </c>
      <c r="P1032" s="2" t="s">
        <v>3083</v>
      </c>
      <c r="Q1032" t="s">
        <v>3084</v>
      </c>
      <c r="R1032" s="2" t="s">
        <v>3085</v>
      </c>
      <c r="S1032" s="2" t="s">
        <v>3038</v>
      </c>
      <c r="T1032">
        <v>111606</v>
      </c>
      <c r="U1032">
        <v>1</v>
      </c>
      <c r="V1032">
        <v>0</v>
      </c>
      <c r="W1032" t="s">
        <v>3181</v>
      </c>
      <c r="X1032" t="s">
        <v>3046</v>
      </c>
      <c r="Y1032" s="3">
        <v>45937.656353669001</v>
      </c>
      <c r="AA1032" t="s">
        <v>3039</v>
      </c>
      <c r="AB1032" s="21">
        <v>9106036802</v>
      </c>
      <c r="AC1032" s="19" t="str">
        <f>VLOOKUP($B1032,Data!$A:$AK,34,0)</f>
        <v>9106036802-00159337</v>
      </c>
      <c r="AD1032" s="19">
        <v>159337</v>
      </c>
      <c r="AE1032" s="19" t="str">
        <f t="shared" si="32"/>
        <v>00159337</v>
      </c>
      <c r="AF1032" s="19" t="str">
        <f>VLOOKUP(AC1032,Data!$B:$AK,4,0)</f>
        <v>07/10/2025</v>
      </c>
      <c r="AG1032" s="19" t="str">
        <f>VLOOKUP(AC1032,Data!B:N,13,0)</f>
        <v>0104918404</v>
      </c>
      <c r="AH1032" s="19" t="str">
        <f>IF(AG1032="0104918404","WIN"&amp;L1032,VLOOKUP(AG1032,'mã win'!E:J,6,0))</f>
        <v>WIN4662</v>
      </c>
      <c r="AI1032" s="19" t="str">
        <f>VLOOKUP(AG1032,'mã win'!E:F,2,0)</f>
        <v>N</v>
      </c>
      <c r="AJ1032" s="19" t="str">
        <f>VLOOKUP(Q1032,'mã sp'!A:B,2,0)</f>
        <v>GXD500</v>
      </c>
      <c r="AK1032" t="str">
        <f>VLOOKUP(AC1032,Data!B:G,6,0)</f>
        <v>K25TTM</v>
      </c>
      <c r="AL1032" t="str">
        <f t="shared" si="33"/>
        <v>4662 WM+ HCM Tầng 1+2B Gateway Thảo Điền</v>
      </c>
    </row>
    <row r="1033" spans="1:38" x14ac:dyDescent="0.25">
      <c r="A1033">
        <v>17271</v>
      </c>
      <c r="B1033" s="2">
        <v>9106036802</v>
      </c>
      <c r="C1033" s="3">
        <v>45937</v>
      </c>
      <c r="D1033" s="3">
        <v>45944</v>
      </c>
      <c r="E1033" s="4">
        <v>45937.656355937499</v>
      </c>
      <c r="F1033" s="2" t="s">
        <v>5742</v>
      </c>
      <c r="G1033" s="3"/>
      <c r="H1033" t="s">
        <v>3031</v>
      </c>
      <c r="I1033" s="2" t="s">
        <v>3032</v>
      </c>
      <c r="J1033" t="s">
        <v>3033</v>
      </c>
      <c r="K1033" t="s">
        <v>3034</v>
      </c>
      <c r="L1033" s="2" t="s">
        <v>3178</v>
      </c>
      <c r="M1033" t="s">
        <v>3179</v>
      </c>
      <c r="N1033" t="s">
        <v>3180</v>
      </c>
      <c r="O1033">
        <v>20</v>
      </c>
      <c r="P1033" s="2" t="s">
        <v>3043</v>
      </c>
      <c r="Q1033" t="s">
        <v>3044</v>
      </c>
      <c r="R1033" s="2" t="s">
        <v>3045</v>
      </c>
      <c r="S1033" s="2" t="s">
        <v>3038</v>
      </c>
      <c r="T1033">
        <v>41150</v>
      </c>
      <c r="U1033">
        <v>5</v>
      </c>
      <c r="V1033">
        <v>0</v>
      </c>
      <c r="W1033" t="s">
        <v>3181</v>
      </c>
      <c r="X1033" t="s">
        <v>3046</v>
      </c>
      <c r="Y1033" s="3">
        <v>45937.656353669001</v>
      </c>
      <c r="AA1033" t="s">
        <v>3039</v>
      </c>
      <c r="AB1033" s="21">
        <v>9106036802</v>
      </c>
      <c r="AC1033" s="19" t="str">
        <f>VLOOKUP($B1033,Data!$A:$AK,34,0)</f>
        <v>9106036802-00159337</v>
      </c>
      <c r="AD1033" s="19">
        <v>159337</v>
      </c>
      <c r="AE1033" s="19" t="str">
        <f t="shared" si="32"/>
        <v>00159337</v>
      </c>
      <c r="AF1033" s="19" t="str">
        <f>VLOOKUP(AC1033,Data!$B:$AK,4,0)</f>
        <v>07/10/2025</v>
      </c>
      <c r="AG1033" s="19" t="str">
        <f>VLOOKUP(AC1033,Data!B:N,13,0)</f>
        <v>0104918404</v>
      </c>
      <c r="AH1033" s="19" t="str">
        <f>IF(AG1033="0104918404","WIN"&amp;L1033,VLOOKUP(AG1033,'mã win'!E:J,6,0))</f>
        <v>WIN4662</v>
      </c>
      <c r="AI1033" s="19" t="str">
        <f>VLOOKUP(AG1033,'mã win'!E:F,2,0)</f>
        <v>N</v>
      </c>
      <c r="AJ1033" s="19" t="str">
        <f>VLOOKUP(Q1033,'mã sp'!A:B,2,0)</f>
        <v>GTLX250G</v>
      </c>
      <c r="AK1033" t="str">
        <f>VLOOKUP(AC1033,Data!B:G,6,0)</f>
        <v>K25TTM</v>
      </c>
      <c r="AL1033" t="str">
        <f t="shared" si="33"/>
        <v>4662 WM+ HCM Tầng 1+2B Gateway Thảo Điền</v>
      </c>
    </row>
    <row r="1034" spans="1:38" x14ac:dyDescent="0.25">
      <c r="A1034">
        <v>17272</v>
      </c>
      <c r="B1034" s="2">
        <v>9106036802</v>
      </c>
      <c r="C1034" s="3">
        <v>45937</v>
      </c>
      <c r="D1034" s="3">
        <v>45944</v>
      </c>
      <c r="E1034" s="4">
        <v>45937.656355937499</v>
      </c>
      <c r="F1034" s="2" t="s">
        <v>5742</v>
      </c>
      <c r="G1034" s="3"/>
      <c r="H1034" t="s">
        <v>3031</v>
      </c>
      <c r="I1034" s="2" t="s">
        <v>3032</v>
      </c>
      <c r="J1034" t="s">
        <v>3033</v>
      </c>
      <c r="K1034" t="s">
        <v>3034</v>
      </c>
      <c r="L1034" s="2" t="s">
        <v>3178</v>
      </c>
      <c r="M1034" t="s">
        <v>3179</v>
      </c>
      <c r="N1034" t="s">
        <v>3180</v>
      </c>
      <c r="O1034">
        <v>30</v>
      </c>
      <c r="P1034" s="2" t="s">
        <v>3054</v>
      </c>
      <c r="Q1034" t="s">
        <v>3055</v>
      </c>
      <c r="R1034" s="2" t="s">
        <v>3056</v>
      </c>
      <c r="S1034" s="2" t="s">
        <v>3038</v>
      </c>
      <c r="T1034">
        <v>46000</v>
      </c>
      <c r="U1034">
        <v>4</v>
      </c>
      <c r="V1034">
        <v>0</v>
      </c>
      <c r="W1034" t="s">
        <v>3181</v>
      </c>
      <c r="X1034" t="s">
        <v>3046</v>
      </c>
      <c r="Y1034" s="3">
        <v>45937.656353669001</v>
      </c>
      <c r="AA1034" t="s">
        <v>3039</v>
      </c>
      <c r="AB1034" s="21">
        <v>9106036802</v>
      </c>
      <c r="AC1034" s="19" t="str">
        <f>VLOOKUP($B1034,Data!$A:$AK,34,0)</f>
        <v>9106036802-00159337</v>
      </c>
      <c r="AD1034" s="19">
        <v>159337</v>
      </c>
      <c r="AE1034" s="19" t="str">
        <f t="shared" si="32"/>
        <v>00159337</v>
      </c>
      <c r="AF1034" s="19" t="str">
        <f>VLOOKUP(AC1034,Data!$B:$AK,4,0)</f>
        <v>07/10/2025</v>
      </c>
      <c r="AG1034" s="19" t="str">
        <f>VLOOKUP(AC1034,Data!B:N,13,0)</f>
        <v>0104918404</v>
      </c>
      <c r="AH1034" s="19" t="str">
        <f>IF(AG1034="0104918404","WIN"&amp;L1034,VLOOKUP(AG1034,'mã win'!E:J,6,0))</f>
        <v>WIN4662</v>
      </c>
      <c r="AI1034" s="19" t="str">
        <f>VLOOKUP(AG1034,'mã win'!E:F,2,0)</f>
        <v>N</v>
      </c>
      <c r="AJ1034" s="19" t="str">
        <f>VLOOKUP(Q1034,'mã sp'!A:B,2,0)</f>
        <v>MNH250</v>
      </c>
      <c r="AK1034" t="str">
        <f>VLOOKUP(AC1034,Data!B:G,6,0)</f>
        <v>K25TTM</v>
      </c>
      <c r="AL1034" t="str">
        <f t="shared" si="33"/>
        <v>4662 WM+ HCM Tầng 1+2B Gateway Thảo Điền</v>
      </c>
    </row>
    <row r="1035" spans="1:38" x14ac:dyDescent="0.25">
      <c r="A1035">
        <v>17273</v>
      </c>
      <c r="B1035" s="2">
        <v>9106036794</v>
      </c>
      <c r="C1035" s="3">
        <v>45937</v>
      </c>
      <c r="D1035" s="3">
        <v>45942</v>
      </c>
      <c r="E1035" s="4">
        <v>45937.656945057897</v>
      </c>
      <c r="F1035" s="2" t="s">
        <v>5743</v>
      </c>
      <c r="G1035" s="3"/>
      <c r="H1035" t="s">
        <v>3031</v>
      </c>
      <c r="I1035" s="2" t="s">
        <v>3032</v>
      </c>
      <c r="J1035" t="s">
        <v>3033</v>
      </c>
      <c r="K1035" t="s">
        <v>3034</v>
      </c>
      <c r="L1035" s="2" t="s">
        <v>3312</v>
      </c>
      <c r="M1035" t="s">
        <v>3313</v>
      </c>
      <c r="N1035" t="s">
        <v>3314</v>
      </c>
      <c r="O1035">
        <v>10</v>
      </c>
      <c r="P1035" s="2" t="s">
        <v>3035</v>
      </c>
      <c r="Q1035" t="s">
        <v>4834</v>
      </c>
      <c r="R1035" s="2" t="s">
        <v>3037</v>
      </c>
      <c r="S1035" s="2" t="s">
        <v>3038</v>
      </c>
      <c r="T1035">
        <v>111058</v>
      </c>
      <c r="U1035">
        <v>5</v>
      </c>
      <c r="V1035">
        <v>0</v>
      </c>
      <c r="W1035" t="s">
        <v>3315</v>
      </c>
      <c r="X1035" t="s">
        <v>3316</v>
      </c>
      <c r="Y1035" s="3">
        <v>45937.656942939801</v>
      </c>
      <c r="AA1035" t="s">
        <v>3039</v>
      </c>
      <c r="AB1035" s="21">
        <v>9106036794</v>
      </c>
      <c r="AC1035" s="19" t="str">
        <f>VLOOKUP($B1035,Data!$A:$AK,34,0)</f>
        <v>9106036794-00010145</v>
      </c>
      <c r="AD1035" s="19">
        <v>10145</v>
      </c>
      <c r="AE1035" s="19" t="str">
        <f t="shared" si="32"/>
        <v>00010145</v>
      </c>
      <c r="AF1035" s="19" t="str">
        <f>VLOOKUP(AC1035,Data!$B:$AK,4,0)</f>
        <v>07/10/2025</v>
      </c>
      <c r="AG1035" s="19" t="str">
        <f>VLOOKUP(AC1035,Data!B:N,13,0)</f>
        <v>0104918404-028</v>
      </c>
      <c r="AH1035" s="19" t="str">
        <f>IF(AG1035="0104918404","WIN"&amp;L1035,VLOOKUP(AG1035,'mã win'!E:J,6,0))</f>
        <v>WIN-028</v>
      </c>
      <c r="AI1035" s="19" t="str">
        <f>VLOOKUP(AG1035,'mã win'!E:F,2,0)</f>
        <v>N</v>
      </c>
      <c r="AJ1035" s="19" t="str">
        <f>VLOOKUP(Q1035,'mã sp'!A:B,2,0)</f>
        <v>GM500</v>
      </c>
      <c r="AK1035" t="str">
        <f>VLOOKUP(AC1035,Data!B:G,6,0)</f>
        <v>K25TTM</v>
      </c>
      <c r="AL1035" t="str">
        <f t="shared" si="33"/>
        <v>5719 WM+ KHA 19 Đường A1, KDT Vĩnh Điềm</v>
      </c>
    </row>
    <row r="1036" spans="1:38" x14ac:dyDescent="0.25">
      <c r="A1036">
        <v>17274</v>
      </c>
      <c r="B1036" s="2">
        <v>9106036794</v>
      </c>
      <c r="C1036" s="3">
        <v>45937</v>
      </c>
      <c r="D1036" s="3">
        <v>45942</v>
      </c>
      <c r="E1036" s="4">
        <v>45937.656945057897</v>
      </c>
      <c r="F1036" s="2" t="s">
        <v>5743</v>
      </c>
      <c r="G1036" s="3"/>
      <c r="H1036" t="s">
        <v>3031</v>
      </c>
      <c r="I1036" s="2" t="s">
        <v>3032</v>
      </c>
      <c r="J1036" t="s">
        <v>3033</v>
      </c>
      <c r="K1036" t="s">
        <v>3034</v>
      </c>
      <c r="L1036" s="2" t="s">
        <v>3312</v>
      </c>
      <c r="M1036" t="s">
        <v>3313</v>
      </c>
      <c r="N1036" t="s">
        <v>3314</v>
      </c>
      <c r="O1036">
        <v>20</v>
      </c>
      <c r="P1036" s="2" t="s">
        <v>3054</v>
      </c>
      <c r="Q1036" t="s">
        <v>3055</v>
      </c>
      <c r="R1036" s="2" t="s">
        <v>3056</v>
      </c>
      <c r="S1036" s="2" t="s">
        <v>3038</v>
      </c>
      <c r="T1036">
        <v>46000</v>
      </c>
      <c r="U1036">
        <v>2</v>
      </c>
      <c r="V1036">
        <v>0</v>
      </c>
      <c r="W1036" t="s">
        <v>3315</v>
      </c>
      <c r="X1036" t="s">
        <v>3316</v>
      </c>
      <c r="Y1036" s="3">
        <v>45937.656942939801</v>
      </c>
      <c r="AA1036" t="s">
        <v>3039</v>
      </c>
      <c r="AB1036" s="21">
        <v>9106036794</v>
      </c>
      <c r="AC1036" s="19" t="str">
        <f>VLOOKUP($B1036,Data!$A:$AK,34,0)</f>
        <v>9106036794-00010145</v>
      </c>
      <c r="AD1036" s="19">
        <v>10145</v>
      </c>
      <c r="AE1036" s="19" t="str">
        <f t="shared" si="32"/>
        <v>00010145</v>
      </c>
      <c r="AF1036" s="19" t="str">
        <f>VLOOKUP(AC1036,Data!$B:$AK,4,0)</f>
        <v>07/10/2025</v>
      </c>
      <c r="AG1036" s="19" t="str">
        <f>VLOOKUP(AC1036,Data!B:N,13,0)</f>
        <v>0104918404-028</v>
      </c>
      <c r="AH1036" s="19" t="str">
        <f>IF(AG1036="0104918404","WIN"&amp;L1036,VLOOKUP(AG1036,'mã win'!E:J,6,0))</f>
        <v>WIN-028</v>
      </c>
      <c r="AI1036" s="19" t="str">
        <f>VLOOKUP(AG1036,'mã win'!E:F,2,0)</f>
        <v>N</v>
      </c>
      <c r="AJ1036" s="19" t="str">
        <f>VLOOKUP(Q1036,'mã sp'!A:B,2,0)</f>
        <v>MNH250</v>
      </c>
      <c r="AK1036" t="str">
        <f>VLOOKUP(AC1036,Data!B:G,6,0)</f>
        <v>K25TTM</v>
      </c>
      <c r="AL1036" t="str">
        <f t="shared" si="33"/>
        <v>5719 WM+ KHA 19 Đường A1, KDT Vĩnh Điềm</v>
      </c>
    </row>
    <row r="1037" spans="1:38" x14ac:dyDescent="0.25">
      <c r="A1037">
        <v>17275</v>
      </c>
      <c r="B1037" s="2">
        <v>9106036821</v>
      </c>
      <c r="C1037" s="3">
        <v>45937</v>
      </c>
      <c r="D1037" s="3">
        <v>45942</v>
      </c>
      <c r="E1037" s="4">
        <v>45937.660411574099</v>
      </c>
      <c r="F1037" s="2" t="s">
        <v>5744</v>
      </c>
      <c r="G1037" s="3"/>
      <c r="H1037" t="s">
        <v>3031</v>
      </c>
      <c r="I1037" s="2" t="s">
        <v>3032</v>
      </c>
      <c r="J1037" t="s">
        <v>3033</v>
      </c>
      <c r="K1037" t="s">
        <v>3034</v>
      </c>
      <c r="L1037" s="2" t="s">
        <v>3443</v>
      </c>
      <c r="M1037" t="s">
        <v>3444</v>
      </c>
      <c r="N1037" t="s">
        <v>3445</v>
      </c>
      <c r="O1037">
        <v>10</v>
      </c>
      <c r="P1037" s="2" t="s">
        <v>3063</v>
      </c>
      <c r="Q1037" t="s">
        <v>4891</v>
      </c>
      <c r="R1037" s="2" t="s">
        <v>3065</v>
      </c>
      <c r="S1037" s="2" t="s">
        <v>3038</v>
      </c>
      <c r="T1037">
        <v>73431</v>
      </c>
      <c r="U1037">
        <v>2</v>
      </c>
      <c r="V1037">
        <v>0</v>
      </c>
      <c r="W1037" t="s">
        <v>3444</v>
      </c>
      <c r="Y1037" s="3">
        <v>45937.6604093403</v>
      </c>
      <c r="AA1037" t="s">
        <v>3039</v>
      </c>
      <c r="AB1037" s="21">
        <v>9106036821</v>
      </c>
      <c r="AC1037" s="19" t="str">
        <f>VLOOKUP($B1037,Data!$A:$AK,34,0)</f>
        <v>9106036821-00159338</v>
      </c>
      <c r="AD1037" s="19">
        <v>159338</v>
      </c>
      <c r="AE1037" s="19" t="str">
        <f t="shared" si="32"/>
        <v>00159338</v>
      </c>
      <c r="AF1037" s="19" t="str">
        <f>VLOOKUP(AC1037,Data!$B:$AK,4,0)</f>
        <v>07/10/2025</v>
      </c>
      <c r="AG1037" s="19" t="str">
        <f>VLOOKUP(AC1037,Data!B:N,13,0)</f>
        <v>0104918404</v>
      </c>
      <c r="AH1037" s="19" t="str">
        <f>IF(AG1037="0104918404","WIN"&amp;L1037,VLOOKUP(AG1037,'mã win'!E:J,6,0))</f>
        <v>WIN6735</v>
      </c>
      <c r="AI1037" s="19" t="str">
        <f>VLOOKUP(AG1037,'mã win'!E:F,2,0)</f>
        <v>N</v>
      </c>
      <c r="AJ1037" s="19" t="str">
        <f>VLOOKUP(Q1037,'mã sp'!A:B,2,0)</f>
        <v>CGM300</v>
      </c>
      <c r="AK1037" t="str">
        <f>VLOOKUP(AC1037,Data!B:G,6,0)</f>
        <v>K25TTM</v>
      </c>
      <c r="AL1037" t="str">
        <f t="shared" si="33"/>
        <v>6735 WM+ HCM 9A Thoại Ngọc Hầu</v>
      </c>
    </row>
    <row r="1038" spans="1:38" x14ac:dyDescent="0.25">
      <c r="A1038">
        <v>17276</v>
      </c>
      <c r="B1038" s="2">
        <v>9106036821</v>
      </c>
      <c r="C1038" s="3">
        <v>45937</v>
      </c>
      <c r="D1038" s="3">
        <v>45942</v>
      </c>
      <c r="E1038" s="4">
        <v>45937.660411574099</v>
      </c>
      <c r="F1038" s="2" t="s">
        <v>5744</v>
      </c>
      <c r="G1038" s="3"/>
      <c r="H1038" t="s">
        <v>3031</v>
      </c>
      <c r="I1038" s="2" t="s">
        <v>3032</v>
      </c>
      <c r="J1038" t="s">
        <v>3033</v>
      </c>
      <c r="K1038" t="s">
        <v>3034</v>
      </c>
      <c r="L1038" s="2" t="s">
        <v>3443</v>
      </c>
      <c r="M1038" t="s">
        <v>3444</v>
      </c>
      <c r="N1038" t="s">
        <v>3445</v>
      </c>
      <c r="O1038">
        <v>20</v>
      </c>
      <c r="P1038" s="2" t="s">
        <v>3035</v>
      </c>
      <c r="Q1038" t="s">
        <v>4834</v>
      </c>
      <c r="R1038" s="2" t="s">
        <v>3037</v>
      </c>
      <c r="S1038" s="2" t="s">
        <v>3038</v>
      </c>
      <c r="T1038">
        <v>111058</v>
      </c>
      <c r="U1038">
        <v>3</v>
      </c>
      <c r="V1038">
        <v>0</v>
      </c>
      <c r="W1038" t="s">
        <v>3444</v>
      </c>
      <c r="Y1038" s="3">
        <v>45937.6604093403</v>
      </c>
      <c r="AA1038" t="s">
        <v>3039</v>
      </c>
      <c r="AB1038" s="21">
        <v>9106036821</v>
      </c>
      <c r="AC1038" s="19" t="str">
        <f>VLOOKUP($B1038,Data!$A:$AK,34,0)</f>
        <v>9106036821-00159338</v>
      </c>
      <c r="AD1038" s="19">
        <v>159338</v>
      </c>
      <c r="AE1038" s="19" t="str">
        <f t="shared" si="32"/>
        <v>00159338</v>
      </c>
      <c r="AF1038" s="19" t="str">
        <f>VLOOKUP(AC1038,Data!$B:$AK,4,0)</f>
        <v>07/10/2025</v>
      </c>
      <c r="AG1038" s="19" t="str">
        <f>VLOOKUP(AC1038,Data!B:N,13,0)</f>
        <v>0104918404</v>
      </c>
      <c r="AH1038" s="19" t="str">
        <f>IF(AG1038="0104918404","WIN"&amp;L1038,VLOOKUP(AG1038,'mã win'!E:J,6,0))</f>
        <v>WIN6735</v>
      </c>
      <c r="AI1038" s="19" t="str">
        <f>VLOOKUP(AG1038,'mã win'!E:F,2,0)</f>
        <v>N</v>
      </c>
      <c r="AJ1038" s="19" t="str">
        <f>VLOOKUP(Q1038,'mã sp'!A:B,2,0)</f>
        <v>GM500</v>
      </c>
      <c r="AK1038" t="str">
        <f>VLOOKUP(AC1038,Data!B:G,6,0)</f>
        <v>K25TTM</v>
      </c>
      <c r="AL1038" t="str">
        <f t="shared" si="33"/>
        <v>6735 WM+ HCM 9A Thoại Ngọc Hầu</v>
      </c>
    </row>
    <row r="1039" spans="1:38" x14ac:dyDescent="0.25">
      <c r="A1039">
        <v>17277</v>
      </c>
      <c r="B1039" s="2">
        <v>9106036821</v>
      </c>
      <c r="C1039" s="3">
        <v>45937</v>
      </c>
      <c r="D1039" s="3">
        <v>45942</v>
      </c>
      <c r="E1039" s="4">
        <v>45937.660411574099</v>
      </c>
      <c r="F1039" s="2" t="s">
        <v>5744</v>
      </c>
      <c r="G1039" s="3"/>
      <c r="H1039" t="s">
        <v>3031</v>
      </c>
      <c r="I1039" s="2" t="s">
        <v>3032</v>
      </c>
      <c r="J1039" t="s">
        <v>3033</v>
      </c>
      <c r="K1039" t="s">
        <v>3034</v>
      </c>
      <c r="L1039" s="2" t="s">
        <v>3443</v>
      </c>
      <c r="M1039" t="s">
        <v>3444</v>
      </c>
      <c r="N1039" t="s">
        <v>3445</v>
      </c>
      <c r="O1039">
        <v>30</v>
      </c>
      <c r="P1039" s="2" t="s">
        <v>3050</v>
      </c>
      <c r="Q1039" t="s">
        <v>3051</v>
      </c>
      <c r="R1039" s="2" t="s">
        <v>3052</v>
      </c>
      <c r="S1039" s="2" t="s">
        <v>3038</v>
      </c>
      <c r="T1039">
        <v>45588</v>
      </c>
      <c r="U1039">
        <v>2</v>
      </c>
      <c r="V1039">
        <v>0</v>
      </c>
      <c r="W1039" t="s">
        <v>3444</v>
      </c>
      <c r="Y1039" s="3">
        <v>45937.6604093403</v>
      </c>
      <c r="AA1039" t="s">
        <v>3039</v>
      </c>
      <c r="AB1039" s="21">
        <v>9106036821</v>
      </c>
      <c r="AC1039" s="19" t="str">
        <f>VLOOKUP($B1039,Data!$A:$AK,34,0)</f>
        <v>9106036821-00159338</v>
      </c>
      <c r="AD1039" s="19">
        <v>159338</v>
      </c>
      <c r="AE1039" s="19" t="str">
        <f t="shared" si="32"/>
        <v>00159338</v>
      </c>
      <c r="AF1039" s="19" t="str">
        <f>VLOOKUP(AC1039,Data!$B:$AK,4,0)</f>
        <v>07/10/2025</v>
      </c>
      <c r="AG1039" s="19" t="str">
        <f>VLOOKUP(AC1039,Data!B:N,13,0)</f>
        <v>0104918404</v>
      </c>
      <c r="AH1039" s="19" t="str">
        <f>IF(AG1039="0104918404","WIN"&amp;L1039,VLOOKUP(AG1039,'mã win'!E:J,6,0))</f>
        <v>WIN6735</v>
      </c>
      <c r="AI1039" s="19" t="str">
        <f>VLOOKUP(AG1039,'mã win'!E:F,2,0)</f>
        <v>N</v>
      </c>
      <c r="AJ1039" s="19" t="str">
        <f>VLOOKUP(Q1039,'mã sp'!A:B,2,0)</f>
        <v>TH200</v>
      </c>
      <c r="AK1039" t="str">
        <f>VLOOKUP(AC1039,Data!B:G,6,0)</f>
        <v>K25TTM</v>
      </c>
      <c r="AL1039" t="str">
        <f t="shared" si="33"/>
        <v>6735 WM+ HCM 9A Thoại Ngọc Hầu</v>
      </c>
    </row>
    <row r="1040" spans="1:38" x14ac:dyDescent="0.25">
      <c r="A1040">
        <v>17278</v>
      </c>
      <c r="B1040" s="2">
        <v>9106036821</v>
      </c>
      <c r="C1040" s="3">
        <v>45937</v>
      </c>
      <c r="D1040" s="3">
        <v>45942</v>
      </c>
      <c r="E1040" s="4">
        <v>45937.660411574099</v>
      </c>
      <c r="F1040" s="2" t="s">
        <v>5744</v>
      </c>
      <c r="G1040" s="3"/>
      <c r="H1040" t="s">
        <v>3031</v>
      </c>
      <c r="I1040" s="2" t="s">
        <v>3032</v>
      </c>
      <c r="J1040" t="s">
        <v>3033</v>
      </c>
      <c r="K1040" t="s">
        <v>3034</v>
      </c>
      <c r="L1040" s="2" t="s">
        <v>3443</v>
      </c>
      <c r="M1040" t="s">
        <v>3444</v>
      </c>
      <c r="N1040" t="s">
        <v>3445</v>
      </c>
      <c r="O1040">
        <v>40</v>
      </c>
      <c r="P1040" s="2" t="s">
        <v>3047</v>
      </c>
      <c r="Q1040" t="s">
        <v>3048</v>
      </c>
      <c r="R1040" s="2" t="s">
        <v>3049</v>
      </c>
      <c r="S1040" s="2" t="s">
        <v>3038</v>
      </c>
      <c r="T1040">
        <v>60885</v>
      </c>
      <c r="U1040">
        <v>2</v>
      </c>
      <c r="V1040">
        <v>0</v>
      </c>
      <c r="W1040" t="s">
        <v>3444</v>
      </c>
      <c r="Y1040" s="3">
        <v>45937.6604093403</v>
      </c>
      <c r="AA1040" t="s">
        <v>3039</v>
      </c>
      <c r="AB1040" s="21">
        <v>9106036821</v>
      </c>
      <c r="AC1040" s="19" t="str">
        <f>VLOOKUP($B1040,Data!$A:$AK,34,0)</f>
        <v>9106036821-00159338</v>
      </c>
      <c r="AD1040" s="19">
        <v>159338</v>
      </c>
      <c r="AE1040" s="19" t="str">
        <f t="shared" si="32"/>
        <v>00159338</v>
      </c>
      <c r="AF1040" s="19" t="str">
        <f>VLOOKUP(AC1040,Data!$B:$AK,4,0)</f>
        <v>07/10/2025</v>
      </c>
      <c r="AG1040" s="19" t="str">
        <f>VLOOKUP(AC1040,Data!B:N,13,0)</f>
        <v>0104918404</v>
      </c>
      <c r="AH1040" s="19" t="str">
        <f>IF(AG1040="0104918404","WIN"&amp;L1040,VLOOKUP(AG1040,'mã win'!E:J,6,0))</f>
        <v>WIN6735</v>
      </c>
      <c r="AI1040" s="19" t="str">
        <f>VLOOKUP(AG1040,'mã win'!E:F,2,0)</f>
        <v>N</v>
      </c>
      <c r="AJ1040" s="19" t="str">
        <f>VLOOKUP(Q1040,'mã sp'!A:B,2,0)</f>
        <v>CC300</v>
      </c>
      <c r="AK1040" t="str">
        <f>VLOOKUP(AC1040,Data!B:G,6,0)</f>
        <v>K25TTM</v>
      </c>
      <c r="AL1040" t="str">
        <f t="shared" si="33"/>
        <v>6735 WM+ HCM 9A Thoại Ngọc Hầu</v>
      </c>
    </row>
    <row r="1041" spans="1:38" x14ac:dyDescent="0.25">
      <c r="A1041">
        <v>17279</v>
      </c>
      <c r="B1041" s="2">
        <v>9106036824</v>
      </c>
      <c r="C1041" s="3">
        <v>45937</v>
      </c>
      <c r="D1041" s="3">
        <v>45937</v>
      </c>
      <c r="E1041" s="4">
        <v>45937.660833252303</v>
      </c>
      <c r="F1041" s="2" t="s">
        <v>5745</v>
      </c>
      <c r="G1041" s="3"/>
      <c r="H1041" t="s">
        <v>3031</v>
      </c>
      <c r="I1041" s="2" t="s">
        <v>3032</v>
      </c>
      <c r="J1041" t="s">
        <v>3033</v>
      </c>
      <c r="K1041" t="s">
        <v>3034</v>
      </c>
      <c r="L1041" s="2" t="s">
        <v>5746</v>
      </c>
      <c r="M1041" t="s">
        <v>5747</v>
      </c>
      <c r="N1041" t="s">
        <v>5748</v>
      </c>
      <c r="O1041">
        <v>10</v>
      </c>
      <c r="P1041" s="2" t="s">
        <v>3043</v>
      </c>
      <c r="Q1041" t="s">
        <v>3044</v>
      </c>
      <c r="R1041" s="2" t="s">
        <v>3045</v>
      </c>
      <c r="S1041" s="2" t="s">
        <v>3038</v>
      </c>
      <c r="T1041">
        <v>41150</v>
      </c>
      <c r="U1041">
        <v>1</v>
      </c>
      <c r="V1041">
        <v>0</v>
      </c>
      <c r="W1041" t="s">
        <v>5747</v>
      </c>
      <c r="Y1041" s="3">
        <v>45937.660830937501</v>
      </c>
      <c r="AA1041" t="s">
        <v>3039</v>
      </c>
      <c r="AB1041" s="21">
        <v>9106036824</v>
      </c>
      <c r="AC1041" s="19" t="str">
        <f>VLOOKUP($B1041,Data!$A:$AK,34,0)</f>
        <v>9106036824-00479566</v>
      </c>
      <c r="AD1041" s="19">
        <v>479566</v>
      </c>
      <c r="AE1041" s="19" t="str">
        <f t="shared" si="32"/>
        <v>00479566</v>
      </c>
      <c r="AF1041" s="19" t="str">
        <f>VLOOKUP(AC1041,Data!$B:$AK,4,0)</f>
        <v>07/10/2025</v>
      </c>
      <c r="AG1041" s="19" t="str">
        <f>VLOOKUP(AC1041,Data!B:N,13,0)</f>
        <v>0104918404-002</v>
      </c>
      <c r="AH1041" s="19" t="str">
        <f>IF(AG1041="0104918404","WIN"&amp;L1041,VLOOKUP(AG1041,'mã win'!E:J,6,0))</f>
        <v>WIN-HNI-00-002</v>
      </c>
      <c r="AI1041" s="19" t="str">
        <f>VLOOKUP(AG1041,'mã win'!E:F,2,0)</f>
        <v>B</v>
      </c>
      <c r="AJ1041" s="19" t="str">
        <f>VLOOKUP(Q1041,'mã sp'!A:B,2,0)</f>
        <v>GTLX250G</v>
      </c>
      <c r="AK1041" t="str">
        <f>VLOOKUP(AC1041,Data!B:G,6,0)</f>
        <v>K25TTM</v>
      </c>
      <c r="AL1041" t="str">
        <f t="shared" si="33"/>
        <v>2AWX WM+ HNI Thọ Lão, Tiến Thịnh</v>
      </c>
    </row>
    <row r="1042" spans="1:38" x14ac:dyDescent="0.25">
      <c r="A1042">
        <v>17280</v>
      </c>
      <c r="B1042" s="2">
        <v>9106036824</v>
      </c>
      <c r="C1042" s="3">
        <v>45937</v>
      </c>
      <c r="D1042" s="3">
        <v>45937</v>
      </c>
      <c r="E1042" s="4">
        <v>45937.660833252303</v>
      </c>
      <c r="F1042" s="2" t="s">
        <v>5745</v>
      </c>
      <c r="G1042" s="3"/>
      <c r="H1042" t="s">
        <v>3031</v>
      </c>
      <c r="I1042" s="2" t="s">
        <v>3032</v>
      </c>
      <c r="J1042" t="s">
        <v>3033</v>
      </c>
      <c r="K1042" t="s">
        <v>3034</v>
      </c>
      <c r="L1042" s="2" t="s">
        <v>5746</v>
      </c>
      <c r="M1042" t="s">
        <v>5747</v>
      </c>
      <c r="N1042" t="s">
        <v>5748</v>
      </c>
      <c r="O1042">
        <v>20</v>
      </c>
      <c r="P1042" s="2" t="s">
        <v>3035</v>
      </c>
      <c r="Q1042" t="s">
        <v>4834</v>
      </c>
      <c r="R1042" s="2" t="s">
        <v>3037</v>
      </c>
      <c r="S1042" s="2" t="s">
        <v>3038</v>
      </c>
      <c r="T1042">
        <v>111058</v>
      </c>
      <c r="U1042">
        <v>2</v>
      </c>
      <c r="V1042">
        <v>0</v>
      </c>
      <c r="W1042" t="s">
        <v>5747</v>
      </c>
      <c r="Y1042" s="3">
        <v>45937.660830937501</v>
      </c>
      <c r="AA1042" t="s">
        <v>3039</v>
      </c>
      <c r="AB1042" s="21">
        <v>9106036824</v>
      </c>
      <c r="AC1042" s="19" t="str">
        <f>VLOOKUP($B1042,Data!$A:$AK,34,0)</f>
        <v>9106036824-00479566</v>
      </c>
      <c r="AD1042" s="19">
        <v>479566</v>
      </c>
      <c r="AE1042" s="19" t="str">
        <f t="shared" si="32"/>
        <v>00479566</v>
      </c>
      <c r="AF1042" s="19" t="str">
        <f>VLOOKUP(AC1042,Data!$B:$AK,4,0)</f>
        <v>07/10/2025</v>
      </c>
      <c r="AG1042" s="19" t="str">
        <f>VLOOKUP(AC1042,Data!B:N,13,0)</f>
        <v>0104918404-002</v>
      </c>
      <c r="AH1042" s="19" t="str">
        <f>IF(AG1042="0104918404","WIN"&amp;L1042,VLOOKUP(AG1042,'mã win'!E:J,6,0))</f>
        <v>WIN-HNI-00-002</v>
      </c>
      <c r="AI1042" s="19" t="str">
        <f>VLOOKUP(AG1042,'mã win'!E:F,2,0)</f>
        <v>B</v>
      </c>
      <c r="AJ1042" s="19" t="str">
        <f>VLOOKUP(Q1042,'mã sp'!A:B,2,0)</f>
        <v>GM500</v>
      </c>
      <c r="AK1042" t="str">
        <f>VLOOKUP(AC1042,Data!B:G,6,0)</f>
        <v>K25TTM</v>
      </c>
      <c r="AL1042" t="str">
        <f t="shared" si="33"/>
        <v>2AWX WM+ HNI Thọ Lão, Tiến Thịnh</v>
      </c>
    </row>
    <row r="1043" spans="1:38" x14ac:dyDescent="0.25">
      <c r="A1043">
        <v>17281</v>
      </c>
      <c r="B1043" s="2">
        <v>9106036870</v>
      </c>
      <c r="C1043" s="3">
        <v>45937</v>
      </c>
      <c r="D1043" s="3">
        <v>45937</v>
      </c>
      <c r="E1043" s="4">
        <v>45937.665003356502</v>
      </c>
      <c r="F1043" s="2" t="s">
        <v>5749</v>
      </c>
      <c r="G1043" s="3"/>
      <c r="H1043" t="s">
        <v>3031</v>
      </c>
      <c r="I1043" s="2" t="s">
        <v>3032</v>
      </c>
      <c r="J1043" t="s">
        <v>3033</v>
      </c>
      <c r="K1043" t="s">
        <v>3034</v>
      </c>
      <c r="L1043" s="2" t="s">
        <v>4247</v>
      </c>
      <c r="M1043" t="s">
        <v>4248</v>
      </c>
      <c r="N1043" t="s">
        <v>4249</v>
      </c>
      <c r="O1043">
        <v>10</v>
      </c>
      <c r="P1043" s="2" t="s">
        <v>3072</v>
      </c>
      <c r="Q1043" t="s">
        <v>3073</v>
      </c>
      <c r="R1043" s="2" t="s">
        <v>3074</v>
      </c>
      <c r="S1043" s="2" t="s">
        <v>3038</v>
      </c>
      <c r="T1043">
        <v>49500</v>
      </c>
      <c r="U1043">
        <v>1</v>
      </c>
      <c r="V1043">
        <v>0</v>
      </c>
      <c r="W1043" t="s">
        <v>4248</v>
      </c>
      <c r="X1043" t="s">
        <v>4250</v>
      </c>
      <c r="Y1043" s="3">
        <v>45937.665001157402</v>
      </c>
      <c r="AA1043" t="s">
        <v>3039</v>
      </c>
      <c r="AB1043" s="21">
        <v>9106036870</v>
      </c>
      <c r="AC1043" s="19" t="str">
        <f>VLOOKUP($B1043,Data!$A:$AK,34,0)</f>
        <v>9106036870-00017217</v>
      </c>
      <c r="AD1043" s="19">
        <v>17217</v>
      </c>
      <c r="AE1043" s="19" t="str">
        <f t="shared" si="32"/>
        <v>00017217</v>
      </c>
      <c r="AF1043" s="19" t="str">
        <f>VLOOKUP(AC1043,Data!$B:$AK,4,0)</f>
        <v>07/10/2025</v>
      </c>
      <c r="AG1043" s="19" t="str">
        <f>VLOOKUP(AC1043,Data!B:N,13,0)</f>
        <v>0104918404-023</v>
      </c>
      <c r="AH1043" s="19" t="str">
        <f>IF(AG1043="0104918404","WIN"&amp;L1043,VLOOKUP(AG1043,'mã win'!E:J,6,0))</f>
        <v>WIN-023</v>
      </c>
      <c r="AI1043" s="19" t="str">
        <f>VLOOKUP(AG1043,'mã win'!E:F,2,0)</f>
        <v>N</v>
      </c>
      <c r="AJ1043" s="19" t="str">
        <f>VLOOKUP(Q1043,'mã sp'!A:B,2,0)</f>
        <v>GL250</v>
      </c>
      <c r="AK1043" t="str">
        <f>VLOOKUP(AC1043,Data!B:G,6,0)</f>
        <v>K25TTM</v>
      </c>
      <c r="AL1043" t="str">
        <f t="shared" si="33"/>
        <v>4607 WM+ DNI 27 Tổ 1, Khu phố 4</v>
      </c>
    </row>
    <row r="1044" spans="1:38" x14ac:dyDescent="0.25">
      <c r="A1044">
        <v>17282</v>
      </c>
      <c r="B1044" s="2">
        <v>9106036870</v>
      </c>
      <c r="C1044" s="3">
        <v>45937</v>
      </c>
      <c r="D1044" s="3">
        <v>45937</v>
      </c>
      <c r="E1044" s="4">
        <v>45937.665003356502</v>
      </c>
      <c r="F1044" s="2" t="s">
        <v>5749</v>
      </c>
      <c r="G1044" s="3"/>
      <c r="H1044" t="s">
        <v>3031</v>
      </c>
      <c r="I1044" s="2" t="s">
        <v>3032</v>
      </c>
      <c r="J1044" t="s">
        <v>3033</v>
      </c>
      <c r="K1044" t="s">
        <v>3034</v>
      </c>
      <c r="L1044" s="2" t="s">
        <v>4247</v>
      </c>
      <c r="M1044" t="s">
        <v>4248</v>
      </c>
      <c r="N1044" t="s">
        <v>4249</v>
      </c>
      <c r="O1044">
        <v>20</v>
      </c>
      <c r="P1044" s="2" t="s">
        <v>3063</v>
      </c>
      <c r="Q1044" t="s">
        <v>4891</v>
      </c>
      <c r="R1044" s="2" t="s">
        <v>3065</v>
      </c>
      <c r="S1044" s="2" t="s">
        <v>3038</v>
      </c>
      <c r="T1044">
        <v>73431</v>
      </c>
      <c r="U1044">
        <v>1</v>
      </c>
      <c r="V1044">
        <v>0</v>
      </c>
      <c r="W1044" t="s">
        <v>4248</v>
      </c>
      <c r="X1044" t="s">
        <v>4250</v>
      </c>
      <c r="Y1044" s="3">
        <v>45937.665001157402</v>
      </c>
      <c r="AA1044" t="s">
        <v>3039</v>
      </c>
      <c r="AB1044" s="21">
        <v>9106036870</v>
      </c>
      <c r="AC1044" s="19" t="str">
        <f>VLOOKUP($B1044,Data!$A:$AK,34,0)</f>
        <v>9106036870-00017217</v>
      </c>
      <c r="AD1044" s="19">
        <v>17217</v>
      </c>
      <c r="AE1044" s="19" t="str">
        <f t="shared" si="32"/>
        <v>00017217</v>
      </c>
      <c r="AF1044" s="19" t="str">
        <f>VLOOKUP(AC1044,Data!$B:$AK,4,0)</f>
        <v>07/10/2025</v>
      </c>
      <c r="AG1044" s="19" t="str">
        <f>VLOOKUP(AC1044,Data!B:N,13,0)</f>
        <v>0104918404-023</v>
      </c>
      <c r="AH1044" s="19" t="str">
        <f>IF(AG1044="0104918404","WIN"&amp;L1044,VLOOKUP(AG1044,'mã win'!E:J,6,0))</f>
        <v>WIN-023</v>
      </c>
      <c r="AI1044" s="19" t="str">
        <f>VLOOKUP(AG1044,'mã win'!E:F,2,0)</f>
        <v>N</v>
      </c>
      <c r="AJ1044" s="19" t="str">
        <f>VLOOKUP(Q1044,'mã sp'!A:B,2,0)</f>
        <v>CGM300</v>
      </c>
      <c r="AK1044" t="str">
        <f>VLOOKUP(AC1044,Data!B:G,6,0)</f>
        <v>K25TTM</v>
      </c>
      <c r="AL1044" t="str">
        <f t="shared" si="33"/>
        <v>4607 WM+ DNI 27 Tổ 1, Khu phố 4</v>
      </c>
    </row>
    <row r="1045" spans="1:38" x14ac:dyDescent="0.25">
      <c r="A1045">
        <v>17283</v>
      </c>
      <c r="B1045" s="2">
        <v>9106036833</v>
      </c>
      <c r="C1045" s="3">
        <v>45937</v>
      </c>
      <c r="D1045" s="3">
        <v>45942</v>
      </c>
      <c r="E1045" s="4">
        <v>45937.665054745397</v>
      </c>
      <c r="F1045" s="2" t="s">
        <v>5750</v>
      </c>
      <c r="G1045" s="3"/>
      <c r="H1045" t="s">
        <v>3031</v>
      </c>
      <c r="I1045" s="2" t="s">
        <v>3032</v>
      </c>
      <c r="J1045" t="s">
        <v>3033</v>
      </c>
      <c r="K1045" t="s">
        <v>3034</v>
      </c>
      <c r="L1045" s="2" t="s">
        <v>3309</v>
      </c>
      <c r="M1045" t="s">
        <v>3310</v>
      </c>
      <c r="N1045" t="s">
        <v>3311</v>
      </c>
      <c r="O1045">
        <v>10</v>
      </c>
      <c r="P1045" s="2" t="s">
        <v>3035</v>
      </c>
      <c r="Q1045" t="s">
        <v>4834</v>
      </c>
      <c r="R1045" s="2" t="s">
        <v>3037</v>
      </c>
      <c r="S1045" s="2" t="s">
        <v>3038</v>
      </c>
      <c r="T1045">
        <v>111058</v>
      </c>
      <c r="U1045">
        <v>1</v>
      </c>
      <c r="V1045">
        <v>0</v>
      </c>
      <c r="W1045" t="s">
        <v>3310</v>
      </c>
      <c r="X1045" t="s">
        <v>3046</v>
      </c>
      <c r="Y1045" s="3">
        <v>45937.665052777797</v>
      </c>
      <c r="Z1045" t="s">
        <v>5751</v>
      </c>
      <c r="AA1045" t="s">
        <v>3039</v>
      </c>
      <c r="AB1045" s="21">
        <v>9106036833</v>
      </c>
      <c r="AC1045" s="19" t="str">
        <f>VLOOKUP($B1045,Data!$A:$AK,34,0)</f>
        <v>9106036833-00003817</v>
      </c>
      <c r="AD1045" s="19">
        <v>3817</v>
      </c>
      <c r="AE1045" s="19" t="str">
        <f t="shared" si="32"/>
        <v>00003817</v>
      </c>
      <c r="AF1045" s="19" t="str">
        <f>VLOOKUP(AC1045,Data!$B:$AK,4,0)</f>
        <v>07/10/2025</v>
      </c>
      <c r="AG1045" s="19" t="str">
        <f>VLOOKUP(AC1045,Data!B:N,13,0)</f>
        <v>0104918404-072</v>
      </c>
      <c r="AH1045" s="19" t="str">
        <f>IF(AG1045="0104918404","WIN"&amp;L1045,VLOOKUP(AG1045,'mã win'!E:J,6,0))</f>
        <v>WIN-072</v>
      </c>
      <c r="AI1045" s="19" t="str">
        <f>VLOOKUP(AG1045,'mã win'!E:F,2,0)</f>
        <v>B</v>
      </c>
      <c r="AJ1045" s="19" t="str">
        <f>VLOOKUP(Q1045,'mã sp'!A:B,2,0)</f>
        <v>GM500</v>
      </c>
      <c r="AK1045" t="str">
        <f>VLOOKUP(AC1045,Data!B:G,6,0)</f>
        <v>K25TTM</v>
      </c>
      <c r="AL1045" t="str">
        <f t="shared" si="33"/>
        <v>5381 WM+ LCI 114 Hàm Nghi</v>
      </c>
    </row>
    <row r="1046" spans="1:38" x14ac:dyDescent="0.25">
      <c r="A1046">
        <v>17284</v>
      </c>
      <c r="B1046" s="2">
        <v>9106036872</v>
      </c>
      <c r="C1046" s="3">
        <v>45937</v>
      </c>
      <c r="D1046" s="3">
        <v>45937</v>
      </c>
      <c r="E1046" s="4">
        <v>45937.665133414397</v>
      </c>
      <c r="F1046" s="2" t="s">
        <v>5752</v>
      </c>
      <c r="G1046" s="3"/>
      <c r="H1046" t="s">
        <v>3031</v>
      </c>
      <c r="I1046" s="2" t="s">
        <v>3032</v>
      </c>
      <c r="J1046" t="s">
        <v>3033</v>
      </c>
      <c r="K1046" t="s">
        <v>3034</v>
      </c>
      <c r="L1046" s="2" t="s">
        <v>4744</v>
      </c>
      <c r="M1046" t="s">
        <v>4745</v>
      </c>
      <c r="N1046" t="s">
        <v>4746</v>
      </c>
      <c r="O1046">
        <v>10</v>
      </c>
      <c r="P1046" s="2" t="s">
        <v>3069</v>
      </c>
      <c r="Q1046" t="s">
        <v>3070</v>
      </c>
      <c r="R1046" s="2" t="s">
        <v>3071</v>
      </c>
      <c r="S1046" s="2" t="s">
        <v>3038</v>
      </c>
      <c r="T1046">
        <v>50400</v>
      </c>
      <c r="U1046">
        <v>10</v>
      </c>
      <c r="V1046">
        <v>0</v>
      </c>
      <c r="W1046" t="s">
        <v>4747</v>
      </c>
      <c r="Y1046" s="3">
        <v>45937.665131134301</v>
      </c>
      <c r="AA1046" t="s">
        <v>3039</v>
      </c>
      <c r="AB1046" s="21">
        <v>9106036872</v>
      </c>
      <c r="AC1046" s="19" t="str">
        <f>VLOOKUP($B1046,Data!$A:$AK,34,0)</f>
        <v>9106036872-00037281</v>
      </c>
      <c r="AD1046" s="19">
        <v>37281</v>
      </c>
      <c r="AE1046" s="19" t="str">
        <f t="shared" si="32"/>
        <v>00037281</v>
      </c>
      <c r="AF1046" s="19" t="str">
        <f>VLOOKUP(AC1046,Data!$B:$AK,4,0)</f>
        <v>07/10/2025</v>
      </c>
      <c r="AG1046" s="19" t="str">
        <f>VLOOKUP(AC1046,Data!B:N,13,0)</f>
        <v>0104918404-058</v>
      </c>
      <c r="AH1046" s="19" t="str">
        <f>IF(AG1046="0104918404","WIN"&amp;L1046,VLOOKUP(AG1046,'mã win'!E:J,6,0))</f>
        <v>WIN-058</v>
      </c>
      <c r="AI1046" s="19" t="str">
        <f>VLOOKUP(AG1046,'mã win'!E:F,2,0)</f>
        <v>B</v>
      </c>
      <c r="AJ1046" s="19" t="str">
        <f>VLOOKUP(Q1046,'mã sp'!A:B,2,0)</f>
        <v>GSG250</v>
      </c>
      <c r="AK1046" t="str">
        <f>VLOOKUP(AC1046,Data!B:G,6,0)</f>
        <v>K25TTM</v>
      </c>
      <c r="AL1046" t="str">
        <f t="shared" si="33"/>
        <v>2B75 WM+ NAN Xóm 4, Hùng Châu</v>
      </c>
    </row>
    <row r="1047" spans="1:38" x14ac:dyDescent="0.25">
      <c r="A1047">
        <v>17285</v>
      </c>
      <c r="B1047" s="2">
        <v>9106036872</v>
      </c>
      <c r="C1047" s="3">
        <v>45937</v>
      </c>
      <c r="D1047" s="3">
        <v>45937</v>
      </c>
      <c r="E1047" s="4">
        <v>45937.665133414397</v>
      </c>
      <c r="F1047" s="2" t="s">
        <v>5752</v>
      </c>
      <c r="G1047" s="3"/>
      <c r="H1047" t="s">
        <v>3031</v>
      </c>
      <c r="I1047" s="2" t="s">
        <v>3032</v>
      </c>
      <c r="J1047" t="s">
        <v>3033</v>
      </c>
      <c r="K1047" t="s">
        <v>3034</v>
      </c>
      <c r="L1047" s="2" t="s">
        <v>4744</v>
      </c>
      <c r="M1047" t="s">
        <v>4745</v>
      </c>
      <c r="N1047" t="s">
        <v>4746</v>
      </c>
      <c r="O1047">
        <v>20</v>
      </c>
      <c r="P1047" s="2" t="s">
        <v>3054</v>
      </c>
      <c r="Q1047" t="s">
        <v>3055</v>
      </c>
      <c r="R1047" s="2" t="s">
        <v>3056</v>
      </c>
      <c r="S1047" s="2" t="s">
        <v>3038</v>
      </c>
      <c r="T1047">
        <v>46000</v>
      </c>
      <c r="U1047">
        <v>3</v>
      </c>
      <c r="V1047">
        <v>0</v>
      </c>
      <c r="W1047" t="s">
        <v>4747</v>
      </c>
      <c r="Y1047" s="3">
        <v>45937.665131134301</v>
      </c>
      <c r="AA1047" t="s">
        <v>3039</v>
      </c>
      <c r="AB1047" s="21">
        <v>9106036872</v>
      </c>
      <c r="AC1047" s="19" t="str">
        <f>VLOOKUP($B1047,Data!$A:$AK,34,0)</f>
        <v>9106036872-00037281</v>
      </c>
      <c r="AD1047" s="19">
        <v>37281</v>
      </c>
      <c r="AE1047" s="19" t="str">
        <f t="shared" si="32"/>
        <v>00037281</v>
      </c>
      <c r="AF1047" s="19" t="str">
        <f>VLOOKUP(AC1047,Data!$B:$AK,4,0)</f>
        <v>07/10/2025</v>
      </c>
      <c r="AG1047" s="19" t="str">
        <f>VLOOKUP(AC1047,Data!B:N,13,0)</f>
        <v>0104918404-058</v>
      </c>
      <c r="AH1047" s="19" t="str">
        <f>IF(AG1047="0104918404","WIN"&amp;L1047,VLOOKUP(AG1047,'mã win'!E:J,6,0))</f>
        <v>WIN-058</v>
      </c>
      <c r="AI1047" s="19" t="str">
        <f>VLOOKUP(AG1047,'mã win'!E:F,2,0)</f>
        <v>B</v>
      </c>
      <c r="AJ1047" s="19" t="str">
        <f>VLOOKUP(Q1047,'mã sp'!A:B,2,0)</f>
        <v>MNH250</v>
      </c>
      <c r="AK1047" t="str">
        <f>VLOOKUP(AC1047,Data!B:G,6,0)</f>
        <v>K25TTM</v>
      </c>
      <c r="AL1047" t="str">
        <f t="shared" si="33"/>
        <v>2B75 WM+ NAN Xóm 4, Hùng Châu</v>
      </c>
    </row>
    <row r="1048" spans="1:38" x14ac:dyDescent="0.25">
      <c r="A1048">
        <v>17286</v>
      </c>
      <c r="B1048" s="2">
        <v>9106036862</v>
      </c>
      <c r="C1048" s="3">
        <v>45937</v>
      </c>
      <c r="D1048" s="3">
        <v>45937</v>
      </c>
      <c r="E1048" s="4">
        <v>45937.665291088</v>
      </c>
      <c r="F1048" s="2" t="s">
        <v>5753</v>
      </c>
      <c r="G1048" s="3"/>
      <c r="H1048" t="s">
        <v>3031</v>
      </c>
      <c r="I1048" s="2" t="s">
        <v>3032</v>
      </c>
      <c r="J1048" t="s">
        <v>3033</v>
      </c>
      <c r="K1048" t="s">
        <v>3034</v>
      </c>
      <c r="L1048" s="2" t="s">
        <v>3657</v>
      </c>
      <c r="M1048" t="s">
        <v>3658</v>
      </c>
      <c r="N1048" t="s">
        <v>3659</v>
      </c>
      <c r="O1048">
        <v>10</v>
      </c>
      <c r="P1048" s="2" t="s">
        <v>3080</v>
      </c>
      <c r="Q1048" t="s">
        <v>3081</v>
      </c>
      <c r="R1048" s="2" t="s">
        <v>3082</v>
      </c>
      <c r="S1048" s="2" t="s">
        <v>3038</v>
      </c>
      <c r="T1048">
        <v>70950</v>
      </c>
      <c r="U1048">
        <v>1</v>
      </c>
      <c r="V1048">
        <v>0</v>
      </c>
      <c r="W1048" t="s">
        <v>3658</v>
      </c>
      <c r="X1048" t="s">
        <v>3660</v>
      </c>
      <c r="Y1048" s="3">
        <v>45937.665289039403</v>
      </c>
      <c r="AA1048" t="s">
        <v>3039</v>
      </c>
      <c r="AB1048" s="21">
        <v>9106036862</v>
      </c>
      <c r="AC1048" s="19" t="str">
        <f>VLOOKUP($B1048,Data!$A:$AK,34,0)</f>
        <v>9106036862-00479583</v>
      </c>
      <c r="AD1048" s="19">
        <v>479583</v>
      </c>
      <c r="AE1048" s="19" t="str">
        <f t="shared" si="32"/>
        <v>00479583</v>
      </c>
      <c r="AF1048" s="19" t="str">
        <f>VLOOKUP(AC1048,Data!$B:$AK,4,0)</f>
        <v>07/10/2025</v>
      </c>
      <c r="AG1048" s="19" t="str">
        <f>VLOOKUP(AC1048,Data!B:N,13,0)</f>
        <v>0104918404-002</v>
      </c>
      <c r="AH1048" s="19" t="str">
        <f>IF(AG1048="0104918404","WIN"&amp;L1048,VLOOKUP(AG1048,'mã win'!E:J,6,0))</f>
        <v>WIN-HNI-00-002</v>
      </c>
      <c r="AI1048" s="19" t="str">
        <f>VLOOKUP(AG1048,'mã win'!E:F,2,0)</f>
        <v>B</v>
      </c>
      <c r="AJ1048" s="19" t="str">
        <f>VLOOKUP(Q1048,'mã sp'!A:B,2,0)</f>
        <v>CN300</v>
      </c>
      <c r="AK1048" t="str">
        <f>VLOOKUP(AC1048,Data!B:G,6,0)</f>
        <v>K25TTM</v>
      </c>
      <c r="AL1048" t="str">
        <f t="shared" si="33"/>
        <v>4140 WM+ HNI 262 Lĩnh Nam</v>
      </c>
    </row>
    <row r="1049" spans="1:38" x14ac:dyDescent="0.25">
      <c r="A1049">
        <v>17287</v>
      </c>
      <c r="B1049" s="2">
        <v>9106036862</v>
      </c>
      <c r="C1049" s="3">
        <v>45937</v>
      </c>
      <c r="D1049" s="3">
        <v>45937</v>
      </c>
      <c r="E1049" s="4">
        <v>45937.665291088</v>
      </c>
      <c r="F1049" s="2" t="s">
        <v>5753</v>
      </c>
      <c r="G1049" s="3"/>
      <c r="H1049" t="s">
        <v>3031</v>
      </c>
      <c r="I1049" s="2" t="s">
        <v>3032</v>
      </c>
      <c r="J1049" t="s">
        <v>3033</v>
      </c>
      <c r="K1049" t="s">
        <v>3034</v>
      </c>
      <c r="L1049" s="2" t="s">
        <v>3657</v>
      </c>
      <c r="M1049" t="s">
        <v>3658</v>
      </c>
      <c r="N1049" t="s">
        <v>3659</v>
      </c>
      <c r="O1049">
        <v>20</v>
      </c>
      <c r="P1049" s="2" t="s">
        <v>3047</v>
      </c>
      <c r="Q1049" t="s">
        <v>3048</v>
      </c>
      <c r="R1049" s="2" t="s">
        <v>3049</v>
      </c>
      <c r="S1049" s="2" t="s">
        <v>3038</v>
      </c>
      <c r="T1049">
        <v>60885</v>
      </c>
      <c r="U1049">
        <v>1</v>
      </c>
      <c r="V1049">
        <v>0</v>
      </c>
      <c r="W1049" t="s">
        <v>3658</v>
      </c>
      <c r="X1049" t="s">
        <v>3660</v>
      </c>
      <c r="Y1049" s="3">
        <v>45937.665289039403</v>
      </c>
      <c r="AA1049" t="s">
        <v>3039</v>
      </c>
      <c r="AB1049" s="21">
        <v>9106036862</v>
      </c>
      <c r="AC1049" s="19" t="str">
        <f>VLOOKUP($B1049,Data!$A:$AK,34,0)</f>
        <v>9106036862-00479583</v>
      </c>
      <c r="AD1049" s="19">
        <v>479583</v>
      </c>
      <c r="AE1049" s="19" t="str">
        <f t="shared" si="32"/>
        <v>00479583</v>
      </c>
      <c r="AF1049" s="19" t="str">
        <f>VLOOKUP(AC1049,Data!$B:$AK,4,0)</f>
        <v>07/10/2025</v>
      </c>
      <c r="AG1049" s="19" t="str">
        <f>VLOOKUP(AC1049,Data!B:N,13,0)</f>
        <v>0104918404-002</v>
      </c>
      <c r="AH1049" s="19" t="str">
        <f>IF(AG1049="0104918404","WIN"&amp;L1049,VLOOKUP(AG1049,'mã win'!E:J,6,0))</f>
        <v>WIN-HNI-00-002</v>
      </c>
      <c r="AI1049" s="19" t="str">
        <f>VLOOKUP(AG1049,'mã win'!E:F,2,0)</f>
        <v>B</v>
      </c>
      <c r="AJ1049" s="19" t="str">
        <f>VLOOKUP(Q1049,'mã sp'!A:B,2,0)</f>
        <v>CC300</v>
      </c>
      <c r="AK1049" t="str">
        <f>VLOOKUP(AC1049,Data!B:G,6,0)</f>
        <v>K25TTM</v>
      </c>
      <c r="AL1049" t="str">
        <f t="shared" si="33"/>
        <v>4140 WM+ HNI 262 Lĩnh Nam</v>
      </c>
    </row>
    <row r="1050" spans="1:38" x14ac:dyDescent="0.25">
      <c r="A1050">
        <v>17288</v>
      </c>
      <c r="B1050" s="2">
        <v>9106036917</v>
      </c>
      <c r="C1050" s="3">
        <v>45937</v>
      </c>
      <c r="D1050" s="3">
        <v>45942</v>
      </c>
      <c r="E1050" s="4">
        <v>45937.665326238399</v>
      </c>
      <c r="F1050" s="2" t="s">
        <v>5754</v>
      </c>
      <c r="G1050" s="3"/>
      <c r="H1050" t="s">
        <v>3031</v>
      </c>
      <c r="I1050" s="2" t="s">
        <v>3032</v>
      </c>
      <c r="J1050" t="s">
        <v>3033</v>
      </c>
      <c r="K1050" t="s">
        <v>3034</v>
      </c>
      <c r="L1050" s="2" t="s">
        <v>3220</v>
      </c>
      <c r="M1050" t="s">
        <v>3221</v>
      </c>
      <c r="N1050" t="s">
        <v>3222</v>
      </c>
      <c r="O1050">
        <v>10</v>
      </c>
      <c r="P1050" s="2" t="s">
        <v>3035</v>
      </c>
      <c r="Q1050" t="s">
        <v>4834</v>
      </c>
      <c r="R1050" s="2" t="s">
        <v>3037</v>
      </c>
      <c r="S1050" s="2" t="s">
        <v>3038</v>
      </c>
      <c r="T1050">
        <v>111058</v>
      </c>
      <c r="U1050">
        <v>1</v>
      </c>
      <c r="V1050">
        <v>0</v>
      </c>
      <c r="W1050" t="s">
        <v>3223</v>
      </c>
      <c r="Y1050" s="3">
        <v>45937.665325034701</v>
      </c>
      <c r="AA1050" t="s">
        <v>3039</v>
      </c>
      <c r="AB1050" s="21">
        <v>9106036917</v>
      </c>
      <c r="AC1050" s="19" t="str">
        <f>VLOOKUP($B1050,Data!$A:$AK,34,0)</f>
        <v>9106036917-00010860</v>
      </c>
      <c r="AD1050" s="19">
        <v>10860</v>
      </c>
      <c r="AE1050" s="19" t="str">
        <f t="shared" si="32"/>
        <v>00010860</v>
      </c>
      <c r="AF1050" s="19" t="str">
        <f>VLOOKUP(AC1050,Data!$B:$AK,4,0)</f>
        <v>07/10/2025</v>
      </c>
      <c r="AG1050" s="19" t="str">
        <f>VLOOKUP(AC1050,Data!B:N,13,0)</f>
        <v>0104918404-059</v>
      </c>
      <c r="AH1050" s="19" t="str">
        <f>IF(AG1050="0104918404","WIN"&amp;L1050,VLOOKUP(AG1050,'mã win'!E:J,6,0))</f>
        <v>WIN-059</v>
      </c>
      <c r="AI1050" s="19" t="str">
        <f>VLOOKUP(AG1050,'mã win'!E:F,2,0)</f>
        <v>B</v>
      </c>
      <c r="AJ1050" s="19" t="str">
        <f>VLOOKUP(Q1050,'mã sp'!A:B,2,0)</f>
        <v>GM500</v>
      </c>
      <c r="AK1050" t="str">
        <f>VLOOKUP(AC1050,Data!B:G,6,0)</f>
        <v>K25TTM</v>
      </c>
      <c r="AL1050" t="str">
        <f t="shared" si="33"/>
        <v>2ANF WM+ TNN 228 Thắng Lợi</v>
      </c>
    </row>
    <row r="1051" spans="1:38" x14ac:dyDescent="0.25">
      <c r="A1051">
        <v>17289</v>
      </c>
      <c r="B1051" s="2">
        <v>9106036874</v>
      </c>
      <c r="C1051" s="3">
        <v>45937</v>
      </c>
      <c r="D1051" s="3">
        <v>45942</v>
      </c>
      <c r="E1051" s="4">
        <v>45937.665328703697</v>
      </c>
      <c r="F1051" s="2" t="s">
        <v>5754</v>
      </c>
      <c r="G1051" s="3"/>
      <c r="H1051" t="s">
        <v>3031</v>
      </c>
      <c r="I1051" s="2" t="s">
        <v>3032</v>
      </c>
      <c r="J1051" t="s">
        <v>3033</v>
      </c>
      <c r="K1051" t="s">
        <v>3034</v>
      </c>
      <c r="L1051" s="2" t="s">
        <v>4651</v>
      </c>
      <c r="M1051" t="s">
        <v>4652</v>
      </c>
      <c r="N1051" t="s">
        <v>4653</v>
      </c>
      <c r="O1051">
        <v>10</v>
      </c>
      <c r="P1051" s="2" t="s">
        <v>3050</v>
      </c>
      <c r="Q1051" t="s">
        <v>3051</v>
      </c>
      <c r="R1051" s="2" t="s">
        <v>3052</v>
      </c>
      <c r="S1051" s="2" t="s">
        <v>3038</v>
      </c>
      <c r="T1051">
        <v>45588</v>
      </c>
      <c r="U1051">
        <v>1</v>
      </c>
      <c r="V1051">
        <v>0</v>
      </c>
      <c r="W1051" t="s">
        <v>4652</v>
      </c>
      <c r="X1051" t="s">
        <v>4654</v>
      </c>
      <c r="Y1051" s="3">
        <v>45937.665326539398</v>
      </c>
      <c r="Z1051" t="s">
        <v>5755</v>
      </c>
      <c r="AA1051" t="s">
        <v>3039</v>
      </c>
      <c r="AB1051" s="21">
        <v>9106036874</v>
      </c>
      <c r="AC1051" s="19" t="str">
        <f>VLOOKUP($B1051,Data!$A:$AK,34,0)</f>
        <v>9106036874-00063507</v>
      </c>
      <c r="AD1051" s="19">
        <v>63507</v>
      </c>
      <c r="AE1051" s="19" t="str">
        <f t="shared" si="32"/>
        <v>00063507</v>
      </c>
      <c r="AF1051" s="19" t="str">
        <f>VLOOKUP(AC1051,Data!$B:$AK,4,0)</f>
        <v>07/10/2025</v>
      </c>
      <c r="AG1051" s="19" t="str">
        <f>VLOOKUP(AC1051,Data!B:N,13,0)</f>
        <v>0104918404-024</v>
      </c>
      <c r="AH1051" s="19" t="str">
        <f>IF(AG1051="0104918404","WIN"&amp;L1051,VLOOKUP(AG1051,'mã win'!E:J,6,0))</f>
        <v>WIN-024</v>
      </c>
      <c r="AI1051" s="19" t="str">
        <f>VLOOKUP(AG1051,'mã win'!E:F,2,0)</f>
        <v>N</v>
      </c>
      <c r="AJ1051" s="19" t="str">
        <f>VLOOKUP(Q1051,'mã sp'!A:B,2,0)</f>
        <v>TH200</v>
      </c>
      <c r="AK1051" t="str">
        <f>VLOOKUP(AC1051,Data!B:G,6,0)</f>
        <v>K25TTM</v>
      </c>
      <c r="AL1051" t="str">
        <f t="shared" si="33"/>
        <v>4318 WM+ BDG thửa 1647 khu Mỹ Phước</v>
      </c>
    </row>
    <row r="1052" spans="1:38" x14ac:dyDescent="0.25">
      <c r="A1052">
        <v>17290</v>
      </c>
      <c r="B1052" s="2">
        <v>9106036900</v>
      </c>
      <c r="C1052" s="3">
        <v>45937</v>
      </c>
      <c r="D1052" s="3">
        <v>45942</v>
      </c>
      <c r="E1052" s="4">
        <v>45937.6654039352</v>
      </c>
      <c r="F1052" s="2" t="s">
        <v>5756</v>
      </c>
      <c r="G1052" s="3"/>
      <c r="H1052" t="s">
        <v>3031</v>
      </c>
      <c r="I1052" s="2" t="s">
        <v>3032</v>
      </c>
      <c r="J1052" t="s">
        <v>3033</v>
      </c>
      <c r="K1052" t="s">
        <v>3034</v>
      </c>
      <c r="L1052" s="2" t="s">
        <v>3619</v>
      </c>
      <c r="M1052" t="s">
        <v>3620</v>
      </c>
      <c r="N1052" t="s">
        <v>3621</v>
      </c>
      <c r="O1052">
        <v>10</v>
      </c>
      <c r="P1052" s="2" t="s">
        <v>3035</v>
      </c>
      <c r="Q1052" t="s">
        <v>4834</v>
      </c>
      <c r="R1052" s="2" t="s">
        <v>3037</v>
      </c>
      <c r="S1052" s="2" t="s">
        <v>3038</v>
      </c>
      <c r="T1052">
        <v>111058</v>
      </c>
      <c r="U1052">
        <v>1</v>
      </c>
      <c r="V1052">
        <v>0</v>
      </c>
      <c r="W1052" t="s">
        <v>3620</v>
      </c>
      <c r="X1052" t="s">
        <v>3622</v>
      </c>
      <c r="Y1052" s="3">
        <v>45937.665401851897</v>
      </c>
      <c r="AA1052" t="s">
        <v>3039</v>
      </c>
      <c r="AB1052" s="21">
        <v>9106036900</v>
      </c>
      <c r="AC1052" s="19" t="str">
        <f>VLOOKUP($B1052,Data!$A:$AK,34,0)</f>
        <v>9106036900-00047315</v>
      </c>
      <c r="AD1052" s="19">
        <v>47315</v>
      </c>
      <c r="AE1052" s="19" t="str">
        <f t="shared" si="32"/>
        <v>00047315</v>
      </c>
      <c r="AF1052" s="19" t="str">
        <f>VLOOKUP(AC1052,Data!$B:$AK,4,0)</f>
        <v>07/10/2025</v>
      </c>
      <c r="AG1052" s="19" t="str">
        <f>VLOOKUP(AC1052,Data!B:N,13,0)</f>
        <v>0104918404-007</v>
      </c>
      <c r="AH1052" s="19" t="str">
        <f>IF(AG1052="0104918404","WIN"&amp;L1052,VLOOKUP(AG1052,'mã win'!E:J,6,0))</f>
        <v>WIN-QNH-00-007</v>
      </c>
      <c r="AI1052" s="19" t="str">
        <f>VLOOKUP(AG1052,'mã win'!E:F,2,0)</f>
        <v>B</v>
      </c>
      <c r="AJ1052" s="19" t="str">
        <f>VLOOKUP(Q1052,'mã sp'!A:B,2,0)</f>
        <v>GM500</v>
      </c>
      <c r="AK1052" t="str">
        <f>VLOOKUP(AC1052,Data!B:G,6,0)</f>
        <v>K25TTM</v>
      </c>
      <c r="AL1052" t="str">
        <f t="shared" si="33"/>
        <v>5543 WM+ QNH 154 Đặng Châu Tuệ</v>
      </c>
    </row>
    <row r="1053" spans="1:38" x14ac:dyDescent="0.25">
      <c r="A1053">
        <v>17291</v>
      </c>
      <c r="B1053" s="2">
        <v>9106036981</v>
      </c>
      <c r="C1053" s="3">
        <v>45937</v>
      </c>
      <c r="D1053" s="3">
        <v>45937</v>
      </c>
      <c r="E1053" s="4">
        <v>45937.668532870397</v>
      </c>
      <c r="F1053" s="2" t="s">
        <v>5757</v>
      </c>
      <c r="G1053" s="3"/>
      <c r="H1053" t="s">
        <v>3031</v>
      </c>
      <c r="I1053" s="2" t="s">
        <v>3032</v>
      </c>
      <c r="J1053" t="s">
        <v>3033</v>
      </c>
      <c r="K1053" t="s">
        <v>3034</v>
      </c>
      <c r="L1053" s="2" t="s">
        <v>4124</v>
      </c>
      <c r="M1053" t="s">
        <v>4125</v>
      </c>
      <c r="N1053" t="s">
        <v>4126</v>
      </c>
      <c r="O1053">
        <v>10</v>
      </c>
      <c r="P1053" s="2" t="s">
        <v>3054</v>
      </c>
      <c r="Q1053" t="s">
        <v>3055</v>
      </c>
      <c r="R1053" s="2" t="s">
        <v>3056</v>
      </c>
      <c r="S1053" s="2" t="s">
        <v>3038</v>
      </c>
      <c r="T1053">
        <v>46000</v>
      </c>
      <c r="U1053">
        <v>2</v>
      </c>
      <c r="V1053">
        <v>0</v>
      </c>
      <c r="W1053" t="s">
        <v>4125</v>
      </c>
      <c r="X1053" t="s">
        <v>3046</v>
      </c>
      <c r="Y1053" s="3">
        <v>45937.668530671297</v>
      </c>
      <c r="AA1053" t="s">
        <v>3039</v>
      </c>
      <c r="AB1053" s="21">
        <v>9106036981</v>
      </c>
      <c r="AC1053" s="19" t="str">
        <f>VLOOKUP($B1053,Data!$A:$AK,34,0)</f>
        <v>9106036981-00047319</v>
      </c>
      <c r="AD1053" s="19">
        <v>47319</v>
      </c>
      <c r="AE1053" s="19" t="str">
        <f t="shared" si="32"/>
        <v>00047319</v>
      </c>
      <c r="AF1053" s="19" t="str">
        <f>VLOOKUP(AC1053,Data!$B:$AK,4,0)</f>
        <v>07/10/2025</v>
      </c>
      <c r="AG1053" s="19" t="str">
        <f>VLOOKUP(AC1053,Data!B:N,13,0)</f>
        <v>0104918404-007</v>
      </c>
      <c r="AH1053" s="19" t="str">
        <f>IF(AG1053="0104918404","WIN"&amp;L1053,VLOOKUP(AG1053,'mã win'!E:J,6,0))</f>
        <v>WIN-QNH-00-007</v>
      </c>
      <c r="AI1053" s="19" t="str">
        <f>VLOOKUP(AG1053,'mã win'!E:F,2,0)</f>
        <v>B</v>
      </c>
      <c r="AJ1053" s="19" t="str">
        <f>VLOOKUP(Q1053,'mã sp'!A:B,2,0)</f>
        <v>MNH250</v>
      </c>
      <c r="AK1053" t="str">
        <f>VLOOKUP(AC1053,Data!B:G,6,0)</f>
        <v>K25TTM</v>
      </c>
      <c r="AL1053" t="str">
        <f t="shared" si="33"/>
        <v>5009 WM+ QNH 557 Trần Quốc Tảng</v>
      </c>
    </row>
    <row r="1054" spans="1:38" x14ac:dyDescent="0.25">
      <c r="A1054">
        <v>17292</v>
      </c>
      <c r="B1054" s="2">
        <v>9106037023</v>
      </c>
      <c r="C1054" s="3">
        <v>45937</v>
      </c>
      <c r="D1054" s="3">
        <v>45942</v>
      </c>
      <c r="E1054" s="4">
        <v>45937.673335219901</v>
      </c>
      <c r="F1054" s="2" t="s">
        <v>5758</v>
      </c>
      <c r="G1054" s="3"/>
      <c r="H1054" t="s">
        <v>3031</v>
      </c>
      <c r="I1054" s="2" t="s">
        <v>3032</v>
      </c>
      <c r="J1054" t="s">
        <v>3033</v>
      </c>
      <c r="K1054" t="s">
        <v>3034</v>
      </c>
      <c r="L1054" s="2" t="s">
        <v>4254</v>
      </c>
      <c r="M1054" t="s">
        <v>4255</v>
      </c>
      <c r="N1054" t="s">
        <v>4256</v>
      </c>
      <c r="O1054">
        <v>10</v>
      </c>
      <c r="P1054" s="2" t="s">
        <v>3035</v>
      </c>
      <c r="Q1054" t="s">
        <v>4834</v>
      </c>
      <c r="R1054" s="2" t="s">
        <v>3037</v>
      </c>
      <c r="S1054" s="2" t="s">
        <v>3038</v>
      </c>
      <c r="T1054">
        <v>111058</v>
      </c>
      <c r="U1054">
        <v>1</v>
      </c>
      <c r="V1054">
        <v>0</v>
      </c>
      <c r="W1054" t="s">
        <v>4255</v>
      </c>
      <c r="X1054" t="s">
        <v>3046</v>
      </c>
      <c r="Y1054" s="3">
        <v>45937.673333101899</v>
      </c>
      <c r="AA1054" t="s">
        <v>3039</v>
      </c>
      <c r="AB1054" s="21">
        <v>9106037023</v>
      </c>
      <c r="AC1054" s="19" t="str">
        <f>VLOOKUP($B1054,Data!$A:$AK,34,0)</f>
        <v>9106037023-00017219</v>
      </c>
      <c r="AD1054" s="19">
        <v>17219</v>
      </c>
      <c r="AE1054" s="19" t="str">
        <f t="shared" si="32"/>
        <v>00017219</v>
      </c>
      <c r="AF1054" s="19" t="str">
        <f>VLOOKUP(AC1054,Data!$B:$AK,4,0)</f>
        <v>07/10/2025</v>
      </c>
      <c r="AG1054" s="19" t="str">
        <f>VLOOKUP(AC1054,Data!B:N,13,0)</f>
        <v>0104918404-023</v>
      </c>
      <c r="AH1054" s="19" t="str">
        <f>IF(AG1054="0104918404","WIN"&amp;L1054,VLOOKUP(AG1054,'mã win'!E:J,6,0))</f>
        <v>WIN-023</v>
      </c>
      <c r="AI1054" s="19" t="str">
        <f>VLOOKUP(AG1054,'mã win'!E:F,2,0)</f>
        <v>N</v>
      </c>
      <c r="AJ1054" s="19" t="str">
        <f>VLOOKUP(Q1054,'mã sp'!A:B,2,0)</f>
        <v>GM500</v>
      </c>
      <c r="AK1054" t="str">
        <f>VLOOKUP(AC1054,Data!B:G,6,0)</f>
        <v>K25TTM</v>
      </c>
      <c r="AL1054" t="str">
        <f t="shared" si="33"/>
        <v>5241 WM+ DNI 8F2-9F2 đường N4</v>
      </c>
    </row>
    <row r="1055" spans="1:38" x14ac:dyDescent="0.25">
      <c r="A1055">
        <v>17293</v>
      </c>
      <c r="B1055" s="2">
        <v>9106037023</v>
      </c>
      <c r="C1055" s="3">
        <v>45937</v>
      </c>
      <c r="D1055" s="3">
        <v>45942</v>
      </c>
      <c r="E1055" s="4">
        <v>45937.673335219901</v>
      </c>
      <c r="F1055" s="2" t="s">
        <v>5758</v>
      </c>
      <c r="G1055" s="3"/>
      <c r="H1055" t="s">
        <v>3031</v>
      </c>
      <c r="I1055" s="2" t="s">
        <v>3032</v>
      </c>
      <c r="J1055" t="s">
        <v>3033</v>
      </c>
      <c r="K1055" t="s">
        <v>3034</v>
      </c>
      <c r="L1055" s="2" t="s">
        <v>4254</v>
      </c>
      <c r="M1055" t="s">
        <v>4255</v>
      </c>
      <c r="N1055" t="s">
        <v>4256</v>
      </c>
      <c r="O1055">
        <v>20</v>
      </c>
      <c r="P1055" s="2" t="s">
        <v>3083</v>
      </c>
      <c r="Q1055" t="s">
        <v>3084</v>
      </c>
      <c r="R1055" s="2" t="s">
        <v>3085</v>
      </c>
      <c r="S1055" s="2" t="s">
        <v>3038</v>
      </c>
      <c r="T1055">
        <v>111606</v>
      </c>
      <c r="U1055">
        <v>1</v>
      </c>
      <c r="V1055">
        <v>0</v>
      </c>
      <c r="W1055" t="s">
        <v>4255</v>
      </c>
      <c r="X1055" t="s">
        <v>3046</v>
      </c>
      <c r="Y1055" s="3">
        <v>45937.673333101899</v>
      </c>
      <c r="AA1055" t="s">
        <v>3039</v>
      </c>
      <c r="AB1055" s="21">
        <v>9106037023</v>
      </c>
      <c r="AC1055" s="19" t="str">
        <f>VLOOKUP($B1055,Data!$A:$AK,34,0)</f>
        <v>9106037023-00017219</v>
      </c>
      <c r="AD1055" s="19">
        <v>17219</v>
      </c>
      <c r="AE1055" s="19" t="str">
        <f t="shared" si="32"/>
        <v>00017219</v>
      </c>
      <c r="AF1055" s="19" t="str">
        <f>VLOOKUP(AC1055,Data!$B:$AK,4,0)</f>
        <v>07/10/2025</v>
      </c>
      <c r="AG1055" s="19" t="str">
        <f>VLOOKUP(AC1055,Data!B:N,13,0)</f>
        <v>0104918404-023</v>
      </c>
      <c r="AH1055" s="19" t="str">
        <f>IF(AG1055="0104918404","WIN"&amp;L1055,VLOOKUP(AG1055,'mã win'!E:J,6,0))</f>
        <v>WIN-023</v>
      </c>
      <c r="AI1055" s="19" t="str">
        <f>VLOOKUP(AG1055,'mã win'!E:F,2,0)</f>
        <v>N</v>
      </c>
      <c r="AJ1055" s="19" t="str">
        <f>VLOOKUP(Q1055,'mã sp'!A:B,2,0)</f>
        <v>GXD500</v>
      </c>
      <c r="AK1055" t="str">
        <f>VLOOKUP(AC1055,Data!B:G,6,0)</f>
        <v>K25TTM</v>
      </c>
      <c r="AL1055" t="str">
        <f t="shared" si="33"/>
        <v>5241 WM+ DNI 8F2-9F2 đường N4</v>
      </c>
    </row>
    <row r="1056" spans="1:38" x14ac:dyDescent="0.25">
      <c r="A1056">
        <v>17294</v>
      </c>
      <c r="B1056" s="2">
        <v>9106037023</v>
      </c>
      <c r="C1056" s="3">
        <v>45937</v>
      </c>
      <c r="D1056" s="3">
        <v>45942</v>
      </c>
      <c r="E1056" s="4">
        <v>45937.673335219901</v>
      </c>
      <c r="F1056" s="2" t="s">
        <v>5758</v>
      </c>
      <c r="G1056" s="3"/>
      <c r="H1056" t="s">
        <v>3031</v>
      </c>
      <c r="I1056" s="2" t="s">
        <v>3032</v>
      </c>
      <c r="J1056" t="s">
        <v>3033</v>
      </c>
      <c r="K1056" t="s">
        <v>3034</v>
      </c>
      <c r="L1056" s="2" t="s">
        <v>4254</v>
      </c>
      <c r="M1056" t="s">
        <v>4255</v>
      </c>
      <c r="N1056" t="s">
        <v>4256</v>
      </c>
      <c r="O1056">
        <v>30</v>
      </c>
      <c r="P1056" s="2" t="s">
        <v>3050</v>
      </c>
      <c r="Q1056" t="s">
        <v>3051</v>
      </c>
      <c r="R1056" s="2" t="s">
        <v>3052</v>
      </c>
      <c r="S1056" s="2" t="s">
        <v>3038</v>
      </c>
      <c r="T1056">
        <v>45588</v>
      </c>
      <c r="U1056">
        <v>2</v>
      </c>
      <c r="V1056">
        <v>0</v>
      </c>
      <c r="W1056" t="s">
        <v>4255</v>
      </c>
      <c r="X1056" t="s">
        <v>3046</v>
      </c>
      <c r="Y1056" s="3">
        <v>45937.673333101899</v>
      </c>
      <c r="AA1056" t="s">
        <v>3039</v>
      </c>
      <c r="AB1056" s="21">
        <v>9106037023</v>
      </c>
      <c r="AC1056" s="19" t="str">
        <f>VLOOKUP($B1056,Data!$A:$AK,34,0)</f>
        <v>9106037023-00017219</v>
      </c>
      <c r="AD1056" s="19">
        <v>17219</v>
      </c>
      <c r="AE1056" s="19" t="str">
        <f t="shared" si="32"/>
        <v>00017219</v>
      </c>
      <c r="AF1056" s="19" t="str">
        <f>VLOOKUP(AC1056,Data!$B:$AK,4,0)</f>
        <v>07/10/2025</v>
      </c>
      <c r="AG1056" s="19" t="str">
        <f>VLOOKUP(AC1056,Data!B:N,13,0)</f>
        <v>0104918404-023</v>
      </c>
      <c r="AH1056" s="19" t="str">
        <f>IF(AG1056="0104918404","WIN"&amp;L1056,VLOOKUP(AG1056,'mã win'!E:J,6,0))</f>
        <v>WIN-023</v>
      </c>
      <c r="AI1056" s="19" t="str">
        <f>VLOOKUP(AG1056,'mã win'!E:F,2,0)</f>
        <v>N</v>
      </c>
      <c r="AJ1056" s="19" t="str">
        <f>VLOOKUP(Q1056,'mã sp'!A:B,2,0)</f>
        <v>TH200</v>
      </c>
      <c r="AK1056" t="str">
        <f>VLOOKUP(AC1056,Data!B:G,6,0)</f>
        <v>K25TTM</v>
      </c>
      <c r="AL1056" t="str">
        <f t="shared" si="33"/>
        <v>5241 WM+ DNI 8F2-9F2 đường N4</v>
      </c>
    </row>
    <row r="1057" spans="1:38" x14ac:dyDescent="0.25">
      <c r="A1057">
        <v>17295</v>
      </c>
      <c r="B1057" s="2">
        <v>9106037023</v>
      </c>
      <c r="C1057" s="3">
        <v>45937</v>
      </c>
      <c r="D1057" s="3">
        <v>45942</v>
      </c>
      <c r="E1057" s="4">
        <v>45937.673335219901</v>
      </c>
      <c r="F1057" s="2" t="s">
        <v>5758</v>
      </c>
      <c r="G1057" s="3"/>
      <c r="H1057" t="s">
        <v>3031</v>
      </c>
      <c r="I1057" s="2" t="s">
        <v>3032</v>
      </c>
      <c r="J1057" t="s">
        <v>3033</v>
      </c>
      <c r="K1057" t="s">
        <v>3034</v>
      </c>
      <c r="L1057" s="2" t="s">
        <v>4254</v>
      </c>
      <c r="M1057" t="s">
        <v>4255</v>
      </c>
      <c r="N1057" t="s">
        <v>4256</v>
      </c>
      <c r="O1057">
        <v>40</v>
      </c>
      <c r="P1057" s="2" t="s">
        <v>3080</v>
      </c>
      <c r="Q1057" t="s">
        <v>3081</v>
      </c>
      <c r="R1057" s="2" t="s">
        <v>3082</v>
      </c>
      <c r="S1057" s="2" t="s">
        <v>3038</v>
      </c>
      <c r="T1057">
        <v>70950</v>
      </c>
      <c r="U1057">
        <v>2</v>
      </c>
      <c r="V1057">
        <v>0</v>
      </c>
      <c r="W1057" t="s">
        <v>4255</v>
      </c>
      <c r="X1057" t="s">
        <v>3046</v>
      </c>
      <c r="Y1057" s="3">
        <v>45937.673333101899</v>
      </c>
      <c r="AA1057" t="s">
        <v>3039</v>
      </c>
      <c r="AB1057" s="21">
        <v>9106037023</v>
      </c>
      <c r="AC1057" s="19" t="str">
        <f>VLOOKUP($B1057,Data!$A:$AK,34,0)</f>
        <v>9106037023-00017219</v>
      </c>
      <c r="AD1057" s="19">
        <v>17219</v>
      </c>
      <c r="AE1057" s="19" t="str">
        <f t="shared" si="32"/>
        <v>00017219</v>
      </c>
      <c r="AF1057" s="19" t="str">
        <f>VLOOKUP(AC1057,Data!$B:$AK,4,0)</f>
        <v>07/10/2025</v>
      </c>
      <c r="AG1057" s="19" t="str">
        <f>VLOOKUP(AC1057,Data!B:N,13,0)</f>
        <v>0104918404-023</v>
      </c>
      <c r="AH1057" s="19" t="str">
        <f>IF(AG1057="0104918404","WIN"&amp;L1057,VLOOKUP(AG1057,'mã win'!E:J,6,0))</f>
        <v>WIN-023</v>
      </c>
      <c r="AI1057" s="19" t="str">
        <f>VLOOKUP(AG1057,'mã win'!E:F,2,0)</f>
        <v>N</v>
      </c>
      <c r="AJ1057" s="19" t="str">
        <f>VLOOKUP(Q1057,'mã sp'!A:B,2,0)</f>
        <v>CN300</v>
      </c>
      <c r="AK1057" t="str">
        <f>VLOOKUP(AC1057,Data!B:G,6,0)</f>
        <v>K25TTM</v>
      </c>
      <c r="AL1057" t="str">
        <f t="shared" si="33"/>
        <v>5241 WM+ DNI 8F2-9F2 đường N4</v>
      </c>
    </row>
    <row r="1058" spans="1:38" x14ac:dyDescent="0.25">
      <c r="A1058">
        <v>17296</v>
      </c>
      <c r="B1058" s="2">
        <v>9106037083</v>
      </c>
      <c r="C1058" s="3">
        <v>45937</v>
      </c>
      <c r="D1058" s="3">
        <v>45937</v>
      </c>
      <c r="E1058" s="4">
        <v>45937.677203159699</v>
      </c>
      <c r="F1058" s="2" t="s">
        <v>5759</v>
      </c>
      <c r="G1058" s="3"/>
      <c r="H1058" t="s">
        <v>3031</v>
      </c>
      <c r="I1058" s="2" t="s">
        <v>3032</v>
      </c>
      <c r="J1058" t="s">
        <v>3033</v>
      </c>
      <c r="K1058" t="s">
        <v>3034</v>
      </c>
      <c r="L1058" s="2" t="s">
        <v>3317</v>
      </c>
      <c r="M1058" t="s">
        <v>3318</v>
      </c>
      <c r="N1058" t="s">
        <v>3319</v>
      </c>
      <c r="O1058">
        <v>10</v>
      </c>
      <c r="P1058" s="2" t="s">
        <v>3054</v>
      </c>
      <c r="Q1058" t="s">
        <v>3055</v>
      </c>
      <c r="R1058" s="2" t="s">
        <v>3056</v>
      </c>
      <c r="S1058" s="2" t="s">
        <v>3038</v>
      </c>
      <c r="T1058">
        <v>46000</v>
      </c>
      <c r="U1058">
        <v>2</v>
      </c>
      <c r="V1058">
        <v>0</v>
      </c>
      <c r="W1058" t="s">
        <v>3318</v>
      </c>
      <c r="Y1058" s="3">
        <v>45937.677200810198</v>
      </c>
      <c r="AA1058" t="s">
        <v>3039</v>
      </c>
      <c r="AB1058" s="21">
        <v>9106037083</v>
      </c>
      <c r="AC1058" s="19" t="str">
        <f>VLOOKUP($B1058,Data!$A:$AK,34,0)</f>
        <v>9106037083-00479658</v>
      </c>
      <c r="AD1058" s="19">
        <v>479658</v>
      </c>
      <c r="AE1058" s="19" t="str">
        <f t="shared" si="32"/>
        <v>00479658</v>
      </c>
      <c r="AF1058" s="19" t="str">
        <f>VLOOKUP(AC1058,Data!$B:$AK,4,0)</f>
        <v>07/10/2025</v>
      </c>
      <c r="AG1058" s="19" t="str">
        <f>VLOOKUP(AC1058,Data!B:N,13,0)</f>
        <v>0104918404-002</v>
      </c>
      <c r="AH1058" s="19" t="str">
        <f>IF(AG1058="0104918404","WIN"&amp;L1058,VLOOKUP(AG1058,'mã win'!E:J,6,0))</f>
        <v>WIN-HNI-00-002</v>
      </c>
      <c r="AI1058" s="19" t="str">
        <f>VLOOKUP(AG1058,'mã win'!E:F,2,0)</f>
        <v>B</v>
      </c>
      <c r="AJ1058" s="19" t="str">
        <f>VLOOKUP(Q1058,'mã sp'!A:B,2,0)</f>
        <v>MNH250</v>
      </c>
      <c r="AK1058" t="str">
        <f>VLOOKUP(AC1058,Data!B:G,6,0)</f>
        <v>K25TTM</v>
      </c>
      <c r="AL1058" t="str">
        <f t="shared" si="33"/>
        <v>6312 WM+ HNI Thiết Bình, Đông Anh</v>
      </c>
    </row>
    <row r="1059" spans="1:38" x14ac:dyDescent="0.25">
      <c r="A1059">
        <v>17297</v>
      </c>
      <c r="B1059" s="2">
        <v>9106037093</v>
      </c>
      <c r="C1059" s="3">
        <v>45937</v>
      </c>
      <c r="D1059" s="3">
        <v>45942</v>
      </c>
      <c r="E1059" s="4">
        <v>45937.677825544</v>
      </c>
      <c r="F1059" s="2" t="s">
        <v>5760</v>
      </c>
      <c r="G1059" s="3"/>
      <c r="H1059" t="s">
        <v>3031</v>
      </c>
      <c r="I1059" s="2" t="s">
        <v>3032</v>
      </c>
      <c r="J1059" t="s">
        <v>3033</v>
      </c>
      <c r="K1059" t="s">
        <v>3034</v>
      </c>
      <c r="L1059" s="2" t="s">
        <v>4577</v>
      </c>
      <c r="M1059" t="s">
        <v>4578</v>
      </c>
      <c r="N1059" t="s">
        <v>4579</v>
      </c>
      <c r="O1059">
        <v>10</v>
      </c>
      <c r="P1059" s="2" t="s">
        <v>3050</v>
      </c>
      <c r="Q1059" t="s">
        <v>3051</v>
      </c>
      <c r="R1059" s="2" t="s">
        <v>3052</v>
      </c>
      <c r="S1059" s="2" t="s">
        <v>3038</v>
      </c>
      <c r="T1059">
        <v>45588</v>
      </c>
      <c r="U1059">
        <v>1</v>
      </c>
      <c r="V1059">
        <v>0</v>
      </c>
      <c r="W1059" t="s">
        <v>4578</v>
      </c>
      <c r="X1059" t="s">
        <v>4580</v>
      </c>
      <c r="Y1059" s="3">
        <v>45937.677823032398</v>
      </c>
      <c r="AA1059" t="s">
        <v>3039</v>
      </c>
      <c r="AB1059" s="21">
        <v>9106037093</v>
      </c>
      <c r="AC1059" s="19" t="str">
        <f>VLOOKUP($B1059,Data!$A:$AK,34,0)</f>
        <v>9106037093-00002522</v>
      </c>
      <c r="AD1059" s="19">
        <v>2522</v>
      </c>
      <c r="AE1059" s="19" t="str">
        <f t="shared" si="32"/>
        <v>00002522</v>
      </c>
      <c r="AF1059" s="19" t="str">
        <f>VLOOKUP(AC1059,Data!$B:$AK,4,0)</f>
        <v>07/10/2025</v>
      </c>
      <c r="AG1059" s="19" t="str">
        <f>VLOOKUP(AC1059,Data!B:N,13,0)</f>
        <v>0104918404-067</v>
      </c>
      <c r="AH1059" s="19" t="str">
        <f>IF(AG1059="0104918404","WIN"&amp;L1059,VLOOKUP(AG1059,'mã win'!E:J,6,0))</f>
        <v>WIN-067</v>
      </c>
      <c r="AI1059" s="19" t="str">
        <f>VLOOKUP(AG1059,'mã win'!E:F,2,0)</f>
        <v>N</v>
      </c>
      <c r="AJ1059" s="19" t="str">
        <f>VLOOKUP(Q1059,'mã sp'!A:B,2,0)</f>
        <v>TH200</v>
      </c>
      <c r="AK1059" t="str">
        <f>VLOOKUP(AC1059,Data!B:G,6,0)</f>
        <v>K25TTM</v>
      </c>
      <c r="AL1059" t="str">
        <f t="shared" si="33"/>
        <v>5059 WM+ BTE 80 Nguyễn Huệ</v>
      </c>
    </row>
    <row r="1060" spans="1:38" x14ac:dyDescent="0.25">
      <c r="A1060">
        <v>17298</v>
      </c>
      <c r="B1060" s="2">
        <v>9106037093</v>
      </c>
      <c r="C1060" s="3">
        <v>45937</v>
      </c>
      <c r="D1060" s="3">
        <v>45942</v>
      </c>
      <c r="E1060" s="4">
        <v>45937.677825544</v>
      </c>
      <c r="F1060" s="2" t="s">
        <v>5760</v>
      </c>
      <c r="G1060" s="3"/>
      <c r="H1060" t="s">
        <v>3031</v>
      </c>
      <c r="I1060" s="2" t="s">
        <v>3032</v>
      </c>
      <c r="J1060" t="s">
        <v>3033</v>
      </c>
      <c r="K1060" t="s">
        <v>3034</v>
      </c>
      <c r="L1060" s="2" t="s">
        <v>4577</v>
      </c>
      <c r="M1060" t="s">
        <v>4578</v>
      </c>
      <c r="N1060" t="s">
        <v>4579</v>
      </c>
      <c r="O1060">
        <v>20</v>
      </c>
      <c r="P1060" s="2" t="s">
        <v>3050</v>
      </c>
      <c r="Q1060" t="s">
        <v>3051</v>
      </c>
      <c r="R1060" s="2" t="s">
        <v>3052</v>
      </c>
      <c r="S1060" s="2" t="s">
        <v>3038</v>
      </c>
      <c r="T1060">
        <v>45588</v>
      </c>
      <c r="U1060">
        <v>1</v>
      </c>
      <c r="V1060">
        <v>0</v>
      </c>
      <c r="W1060" t="s">
        <v>4578</v>
      </c>
      <c r="X1060" t="s">
        <v>4580</v>
      </c>
      <c r="Y1060" s="3">
        <v>45937.677823032398</v>
      </c>
      <c r="AA1060" t="s">
        <v>3039</v>
      </c>
      <c r="AB1060" s="21">
        <v>9106037093</v>
      </c>
      <c r="AC1060" s="19" t="str">
        <f>VLOOKUP($B1060,Data!$A:$AK,34,0)</f>
        <v>9106037093-00002522</v>
      </c>
      <c r="AD1060" s="19">
        <v>2522</v>
      </c>
      <c r="AE1060" s="19" t="str">
        <f t="shared" si="32"/>
        <v>00002522</v>
      </c>
      <c r="AF1060" s="19" t="str">
        <f>VLOOKUP(AC1060,Data!$B:$AK,4,0)</f>
        <v>07/10/2025</v>
      </c>
      <c r="AG1060" s="19" t="str">
        <f>VLOOKUP(AC1060,Data!B:N,13,0)</f>
        <v>0104918404-067</v>
      </c>
      <c r="AH1060" s="19" t="str">
        <f>IF(AG1060="0104918404","WIN"&amp;L1060,VLOOKUP(AG1060,'mã win'!E:J,6,0))</f>
        <v>WIN-067</v>
      </c>
      <c r="AI1060" s="19" t="str">
        <f>VLOOKUP(AG1060,'mã win'!E:F,2,0)</f>
        <v>N</v>
      </c>
      <c r="AJ1060" s="19" t="str">
        <f>VLOOKUP(Q1060,'mã sp'!A:B,2,0)</f>
        <v>TH200</v>
      </c>
      <c r="AK1060" t="str">
        <f>VLOOKUP(AC1060,Data!B:G,6,0)</f>
        <v>K25TTM</v>
      </c>
      <c r="AL1060" t="str">
        <f t="shared" si="33"/>
        <v>5059 WM+ BTE 80 Nguyễn Huệ</v>
      </c>
    </row>
    <row r="1061" spans="1:38" x14ac:dyDescent="0.25">
      <c r="A1061">
        <v>17299</v>
      </c>
      <c r="B1061" s="2">
        <v>9106037135</v>
      </c>
      <c r="C1061" s="3">
        <v>45937</v>
      </c>
      <c r="D1061" s="3">
        <v>45942</v>
      </c>
      <c r="E1061" s="4">
        <v>45937.682657175901</v>
      </c>
      <c r="F1061" s="2" t="s">
        <v>5761</v>
      </c>
      <c r="G1061" s="3"/>
      <c r="H1061" t="s">
        <v>3031</v>
      </c>
      <c r="I1061" s="2" t="s">
        <v>3032</v>
      </c>
      <c r="J1061" t="s">
        <v>3033</v>
      </c>
      <c r="K1061" t="s">
        <v>3034</v>
      </c>
      <c r="L1061" s="2" t="s">
        <v>4443</v>
      </c>
      <c r="M1061" t="s">
        <v>4444</v>
      </c>
      <c r="N1061" t="s">
        <v>4445</v>
      </c>
      <c r="O1061">
        <v>10</v>
      </c>
      <c r="P1061" s="2" t="s">
        <v>3035</v>
      </c>
      <c r="Q1061" t="s">
        <v>4834</v>
      </c>
      <c r="R1061" s="2" t="s">
        <v>3037</v>
      </c>
      <c r="S1061" s="2" t="s">
        <v>3038</v>
      </c>
      <c r="T1061">
        <v>111058</v>
      </c>
      <c r="U1061">
        <v>2</v>
      </c>
      <c r="V1061">
        <v>0</v>
      </c>
      <c r="W1061" t="s">
        <v>4446</v>
      </c>
      <c r="Y1061" s="3">
        <v>45937.682655127297</v>
      </c>
      <c r="AA1061" t="s">
        <v>3039</v>
      </c>
      <c r="AB1061" s="21">
        <v>9106037135</v>
      </c>
      <c r="AC1061" s="19" t="str">
        <f>VLOOKUP($B1061,Data!$A:$AK,34,0)</f>
        <v>9106037135-00033425</v>
      </c>
      <c r="AD1061" s="19">
        <v>33425</v>
      </c>
      <c r="AE1061" s="19" t="str">
        <f t="shared" si="32"/>
        <v>00033425</v>
      </c>
      <c r="AF1061" s="19" t="str">
        <f>VLOOKUP(AC1061,Data!$B:$AK,4,0)</f>
        <v>07/10/2025</v>
      </c>
      <c r="AG1061" s="19" t="str">
        <f>VLOOKUP(AC1061,Data!B:N,13,0)</f>
        <v>0104918404-020</v>
      </c>
      <c r="AH1061" s="19" t="str">
        <f>IF(AG1061="0104918404","WIN"&amp;L1061,VLOOKUP(AG1061,'mã win'!E:J,6,0))</f>
        <v>WIN-020</v>
      </c>
      <c r="AI1061" s="19" t="str">
        <f>VLOOKUP(AG1061,'mã win'!E:F,2,0)</f>
        <v>B</v>
      </c>
      <c r="AJ1061" s="19" t="str">
        <f>VLOOKUP(Q1061,'mã sp'!A:B,2,0)</f>
        <v>GM500</v>
      </c>
      <c r="AK1061" t="str">
        <f>VLOOKUP(AC1061,Data!B:G,6,0)</f>
        <v>K25TTM</v>
      </c>
      <c r="AL1061" t="str">
        <f t="shared" si="33"/>
        <v>2A30 WM+ THA 158 Đông Phú</v>
      </c>
    </row>
    <row r="1062" spans="1:38" x14ac:dyDescent="0.25">
      <c r="A1062">
        <v>17300</v>
      </c>
      <c r="B1062" s="2">
        <v>9106037181</v>
      </c>
      <c r="C1062" s="3">
        <v>45937</v>
      </c>
      <c r="D1062" s="3">
        <v>45937</v>
      </c>
      <c r="E1062" s="4">
        <v>45937.684337812498</v>
      </c>
      <c r="F1062" s="2" t="s">
        <v>5762</v>
      </c>
      <c r="G1062" s="3"/>
      <c r="H1062" t="s">
        <v>3031</v>
      </c>
      <c r="I1062" s="2" t="s">
        <v>3032</v>
      </c>
      <c r="J1062" t="s">
        <v>3033</v>
      </c>
      <c r="K1062" t="s">
        <v>3034</v>
      </c>
      <c r="L1062" s="2" t="s">
        <v>4443</v>
      </c>
      <c r="M1062" t="s">
        <v>4444</v>
      </c>
      <c r="N1062" t="s">
        <v>4445</v>
      </c>
      <c r="O1062">
        <v>10</v>
      </c>
      <c r="P1062" s="2" t="s">
        <v>3043</v>
      </c>
      <c r="Q1062" t="s">
        <v>3044</v>
      </c>
      <c r="R1062" s="2" t="s">
        <v>3045</v>
      </c>
      <c r="S1062" s="2" t="s">
        <v>3038</v>
      </c>
      <c r="T1062">
        <v>41150</v>
      </c>
      <c r="U1062">
        <v>1</v>
      </c>
      <c r="V1062">
        <v>0</v>
      </c>
      <c r="W1062" t="s">
        <v>4446</v>
      </c>
      <c r="Y1062" s="3">
        <v>45937.684335416699</v>
      </c>
      <c r="AA1062" t="s">
        <v>3039</v>
      </c>
      <c r="AB1062" s="21">
        <v>9106037181</v>
      </c>
      <c r="AC1062" s="19" t="str">
        <f>VLOOKUP($B1062,Data!$A:$AK,34,0)</f>
        <v>9106037181-00033426</v>
      </c>
      <c r="AD1062" s="19">
        <v>33426</v>
      </c>
      <c r="AE1062" s="19" t="str">
        <f t="shared" si="32"/>
        <v>00033426</v>
      </c>
      <c r="AF1062" s="19" t="str">
        <f>VLOOKUP(AC1062,Data!$B:$AK,4,0)</f>
        <v>07/10/2025</v>
      </c>
      <c r="AG1062" s="19" t="str">
        <f>VLOOKUP(AC1062,Data!B:N,13,0)</f>
        <v>0104918404-020</v>
      </c>
      <c r="AH1062" s="19" t="str">
        <f>IF(AG1062="0104918404","WIN"&amp;L1062,VLOOKUP(AG1062,'mã win'!E:J,6,0))</f>
        <v>WIN-020</v>
      </c>
      <c r="AI1062" s="19" t="str">
        <f>VLOOKUP(AG1062,'mã win'!E:F,2,0)</f>
        <v>B</v>
      </c>
      <c r="AJ1062" s="19" t="str">
        <f>VLOOKUP(Q1062,'mã sp'!A:B,2,0)</f>
        <v>GTLX250G</v>
      </c>
      <c r="AK1062" t="str">
        <f>VLOOKUP(AC1062,Data!B:G,6,0)</f>
        <v>K25TTM</v>
      </c>
      <c r="AL1062" t="str">
        <f t="shared" si="33"/>
        <v>2A30 WM+ THA 158 Đông Phú</v>
      </c>
    </row>
    <row r="1063" spans="1:38" x14ac:dyDescent="0.25">
      <c r="A1063">
        <v>17301</v>
      </c>
      <c r="B1063" s="2">
        <v>9106037196</v>
      </c>
      <c r="C1063" s="3">
        <v>45937</v>
      </c>
      <c r="D1063" s="3">
        <v>45942</v>
      </c>
      <c r="E1063" s="4">
        <v>45937.6855418634</v>
      </c>
      <c r="F1063" s="2" t="s">
        <v>5763</v>
      </c>
      <c r="G1063" s="3"/>
      <c r="H1063" t="s">
        <v>3031</v>
      </c>
      <c r="I1063" s="2" t="s">
        <v>3032</v>
      </c>
      <c r="J1063" t="s">
        <v>3033</v>
      </c>
      <c r="K1063" t="s">
        <v>3034</v>
      </c>
      <c r="L1063" s="2" t="s">
        <v>4321</v>
      </c>
      <c r="M1063" t="s">
        <v>4322</v>
      </c>
      <c r="N1063" t="s">
        <v>4323</v>
      </c>
      <c r="O1063">
        <v>10</v>
      </c>
      <c r="P1063" s="2" t="s">
        <v>3063</v>
      </c>
      <c r="Q1063" t="s">
        <v>4891</v>
      </c>
      <c r="R1063" s="2" t="s">
        <v>3065</v>
      </c>
      <c r="S1063" s="2" t="s">
        <v>3038</v>
      </c>
      <c r="T1063">
        <v>73431</v>
      </c>
      <c r="U1063">
        <v>1</v>
      </c>
      <c r="V1063">
        <v>0</v>
      </c>
      <c r="W1063" t="s">
        <v>4322</v>
      </c>
      <c r="Y1063" s="3">
        <v>45937.685539351798</v>
      </c>
      <c r="AA1063" t="s">
        <v>3039</v>
      </c>
      <c r="AB1063" s="21">
        <v>9106037196</v>
      </c>
      <c r="AC1063" s="19" t="str">
        <f>VLOOKUP($B1063,Data!$A:$AK,34,0)</f>
        <v>9106037196-00014249</v>
      </c>
      <c r="AD1063" s="19">
        <v>14249</v>
      </c>
      <c r="AE1063" s="19" t="str">
        <f t="shared" si="32"/>
        <v>00014249</v>
      </c>
      <c r="AF1063" s="19" t="str">
        <f>VLOOKUP(AC1063,Data!$B:$AK,4,0)</f>
        <v>07/10/2025</v>
      </c>
      <c r="AG1063" s="19" t="str">
        <f>VLOOKUP(AC1063,Data!B:N,13,0)</f>
        <v>0104918404-044</v>
      </c>
      <c r="AH1063" s="19" t="str">
        <f>IF(AG1063="0104918404","WIN"&amp;L1063,VLOOKUP(AG1063,'mã win'!E:J,6,0))</f>
        <v>WIN-044</v>
      </c>
      <c r="AI1063" s="19" t="str">
        <f>VLOOKUP(AG1063,'mã win'!E:F,2,0)</f>
        <v>B</v>
      </c>
      <c r="AJ1063" s="19" t="str">
        <f>VLOOKUP(Q1063,'mã sp'!A:B,2,0)</f>
        <v>CGM300</v>
      </c>
      <c r="AK1063" t="str">
        <f>VLOOKUP(AC1063,Data!B:G,6,0)</f>
        <v>K25TTM</v>
      </c>
      <c r="AL1063" t="str">
        <f t="shared" si="33"/>
        <v>2AAZ WM+ TBH Xuân Bàng, Thụy Xuân</v>
      </c>
    </row>
    <row r="1064" spans="1:38" x14ac:dyDescent="0.25">
      <c r="A1064">
        <v>17302</v>
      </c>
      <c r="B1064" s="2">
        <v>9106037209</v>
      </c>
      <c r="C1064" s="3">
        <v>45937</v>
      </c>
      <c r="D1064" s="3">
        <v>45938</v>
      </c>
      <c r="E1064" s="4">
        <v>45937.686271377301</v>
      </c>
      <c r="F1064" s="2" t="s">
        <v>5764</v>
      </c>
      <c r="G1064" s="3"/>
      <c r="H1064" t="s">
        <v>3031</v>
      </c>
      <c r="I1064" s="2" t="s">
        <v>3032</v>
      </c>
      <c r="J1064" t="s">
        <v>3033</v>
      </c>
      <c r="K1064" t="s">
        <v>3034</v>
      </c>
      <c r="L1064" s="2" t="s">
        <v>3358</v>
      </c>
      <c r="M1064" t="s">
        <v>3359</v>
      </c>
      <c r="N1064" t="s">
        <v>3360</v>
      </c>
      <c r="O1064">
        <v>10</v>
      </c>
      <c r="P1064" s="2" t="s">
        <v>3043</v>
      </c>
      <c r="Q1064" t="s">
        <v>3044</v>
      </c>
      <c r="R1064" s="2" t="s">
        <v>3045</v>
      </c>
      <c r="S1064" s="2" t="s">
        <v>3038</v>
      </c>
      <c r="T1064">
        <v>41150</v>
      </c>
      <c r="U1064">
        <v>3</v>
      </c>
      <c r="V1064">
        <v>0</v>
      </c>
      <c r="W1064" t="s">
        <v>3359</v>
      </c>
      <c r="X1064" t="s">
        <v>3046</v>
      </c>
      <c r="Y1064" s="3">
        <v>45937.686268750003</v>
      </c>
      <c r="Z1064" t="s">
        <v>5765</v>
      </c>
      <c r="AA1064" t="s">
        <v>3039</v>
      </c>
      <c r="AB1064" s="21">
        <v>9106037209</v>
      </c>
      <c r="AC1064" s="19" t="str">
        <f>VLOOKUP($B1064,Data!$A:$AK,34,0)</f>
        <v>9106037209-00025841</v>
      </c>
      <c r="AD1064" s="19">
        <v>25841</v>
      </c>
      <c r="AE1064" s="19" t="str">
        <f t="shared" si="32"/>
        <v>00025841</v>
      </c>
      <c r="AF1064" s="19" t="str">
        <f>VLOOKUP(AC1064,Data!$B:$AK,4,0)</f>
        <v>07/10/2025</v>
      </c>
      <c r="AG1064" s="19" t="str">
        <f>VLOOKUP(AC1064,Data!B:N,13,0)</f>
        <v>0104918404-016</v>
      </c>
      <c r="AH1064" s="19" t="str">
        <f>IF(AG1064="0104918404","WIN"&amp;L1064,VLOOKUP(AG1064,'mã win'!E:J,6,0))</f>
        <v>WIN-CTO-01-016</v>
      </c>
      <c r="AI1064" s="19" t="str">
        <f>VLOOKUP(AG1064,'mã win'!E:F,2,0)</f>
        <v>N</v>
      </c>
      <c r="AJ1064" s="19" t="str">
        <f>VLOOKUP(Q1064,'mã sp'!A:B,2,0)</f>
        <v>GTLX250G</v>
      </c>
      <c r="AK1064" t="str">
        <f>VLOOKUP(AC1064,Data!B:G,6,0)</f>
        <v>K25TTM</v>
      </c>
      <c r="AL1064" t="str">
        <f t="shared" si="33"/>
        <v>4661 WM+ CTO 140B/1 Nguyễn Văn Cừ</v>
      </c>
    </row>
    <row r="1065" spans="1:38" x14ac:dyDescent="0.25">
      <c r="A1065">
        <v>17303</v>
      </c>
      <c r="B1065" s="2">
        <v>9106037186</v>
      </c>
      <c r="C1065" s="3">
        <v>45937</v>
      </c>
      <c r="D1065" s="3">
        <v>45937</v>
      </c>
      <c r="E1065" s="4">
        <v>45937.686758101903</v>
      </c>
      <c r="F1065" s="2" t="s">
        <v>5766</v>
      </c>
      <c r="G1065" s="3"/>
      <c r="H1065" t="s">
        <v>3031</v>
      </c>
      <c r="I1065" s="2" t="s">
        <v>3032</v>
      </c>
      <c r="J1065" t="s">
        <v>3033</v>
      </c>
      <c r="K1065" t="s">
        <v>3034</v>
      </c>
      <c r="L1065" s="2" t="s">
        <v>4443</v>
      </c>
      <c r="M1065" t="s">
        <v>4444</v>
      </c>
      <c r="N1065" t="s">
        <v>4445</v>
      </c>
      <c r="O1065">
        <v>10</v>
      </c>
      <c r="P1065" s="2" t="s">
        <v>3054</v>
      </c>
      <c r="Q1065" t="s">
        <v>3055</v>
      </c>
      <c r="R1065" s="2" t="s">
        <v>3056</v>
      </c>
      <c r="S1065" s="2" t="s">
        <v>3038</v>
      </c>
      <c r="T1065">
        <v>46000</v>
      </c>
      <c r="U1065">
        <v>2</v>
      </c>
      <c r="V1065">
        <v>0</v>
      </c>
      <c r="W1065" t="s">
        <v>4446</v>
      </c>
      <c r="Y1065" s="3">
        <v>45937.686755405099</v>
      </c>
      <c r="AA1065" t="s">
        <v>3039</v>
      </c>
      <c r="AB1065" s="21">
        <v>9106037186</v>
      </c>
      <c r="AC1065" s="19" t="str">
        <f>VLOOKUP($B1065,Data!$A:$AK,34,0)</f>
        <v>9106037186-00033427</v>
      </c>
      <c r="AD1065" s="19">
        <v>33427</v>
      </c>
      <c r="AE1065" s="19" t="str">
        <f t="shared" si="32"/>
        <v>00033427</v>
      </c>
      <c r="AF1065" s="19" t="str">
        <f>VLOOKUP(AC1065,Data!$B:$AK,4,0)</f>
        <v>07/10/2025</v>
      </c>
      <c r="AG1065" s="19" t="str">
        <f>VLOOKUP(AC1065,Data!B:N,13,0)</f>
        <v>0104918404-020</v>
      </c>
      <c r="AH1065" s="19" t="str">
        <f>IF(AG1065="0104918404","WIN"&amp;L1065,VLOOKUP(AG1065,'mã win'!E:J,6,0))</f>
        <v>WIN-020</v>
      </c>
      <c r="AI1065" s="19" t="str">
        <f>VLOOKUP(AG1065,'mã win'!E:F,2,0)</f>
        <v>B</v>
      </c>
      <c r="AJ1065" s="19" t="str">
        <f>VLOOKUP(Q1065,'mã sp'!A:B,2,0)</f>
        <v>MNH250</v>
      </c>
      <c r="AK1065" t="str">
        <f>VLOOKUP(AC1065,Data!B:G,6,0)</f>
        <v>K25TTM</v>
      </c>
      <c r="AL1065" t="str">
        <f t="shared" si="33"/>
        <v>2A30 WM+ THA 158 Đông Phú</v>
      </c>
    </row>
    <row r="1066" spans="1:38" x14ac:dyDescent="0.25">
      <c r="A1066">
        <v>17304</v>
      </c>
      <c r="B1066" s="2">
        <v>9106037198</v>
      </c>
      <c r="C1066" s="3">
        <v>45937</v>
      </c>
      <c r="D1066" s="3">
        <v>45942</v>
      </c>
      <c r="E1066" s="4">
        <v>45937.687187418996</v>
      </c>
      <c r="F1066" s="2" t="s">
        <v>5767</v>
      </c>
      <c r="G1066" s="3"/>
      <c r="H1066" t="s">
        <v>3031</v>
      </c>
      <c r="I1066" s="2" t="s">
        <v>3032</v>
      </c>
      <c r="J1066" t="s">
        <v>3033</v>
      </c>
      <c r="K1066" t="s">
        <v>3034</v>
      </c>
      <c r="L1066" s="2" t="s">
        <v>3643</v>
      </c>
      <c r="M1066" t="s">
        <v>3644</v>
      </c>
      <c r="N1066" t="s">
        <v>3645</v>
      </c>
      <c r="O1066">
        <v>10</v>
      </c>
      <c r="P1066" s="2" t="s">
        <v>3050</v>
      </c>
      <c r="Q1066" t="s">
        <v>3051</v>
      </c>
      <c r="R1066" s="2" t="s">
        <v>3052</v>
      </c>
      <c r="S1066" s="2" t="s">
        <v>3038</v>
      </c>
      <c r="T1066">
        <v>45588</v>
      </c>
      <c r="U1066">
        <v>2</v>
      </c>
      <c r="V1066">
        <v>0</v>
      </c>
      <c r="W1066" t="s">
        <v>3644</v>
      </c>
      <c r="Y1066" s="3">
        <v>45937.687184953698</v>
      </c>
      <c r="AA1066" t="s">
        <v>3039</v>
      </c>
      <c r="AB1066" s="21">
        <v>9106037198</v>
      </c>
      <c r="AC1066" s="19" t="str">
        <f>VLOOKUP($B1066,Data!$A:$AK,34,0)</f>
        <v>9106037198-00014889</v>
      </c>
      <c r="AD1066" s="19">
        <v>14889</v>
      </c>
      <c r="AE1066" s="19" t="str">
        <f t="shared" si="32"/>
        <v>00014889</v>
      </c>
      <c r="AF1066" s="19" t="str">
        <f>VLOOKUP(AC1066,Data!$B:$AK,4,0)</f>
        <v>07/10/2025</v>
      </c>
      <c r="AG1066" s="19" t="str">
        <f>VLOOKUP(AC1066,Data!B:N,13,0)</f>
        <v>0104918404-004</v>
      </c>
      <c r="AH1066" s="19" t="str">
        <f>IF(AG1066="0104918404","WIN"&amp;L1066,VLOOKUP(AG1066,'mã win'!E:J,6,0))</f>
        <v>WIN-HTH-00-004</v>
      </c>
      <c r="AI1066" s="19" t="str">
        <f>VLOOKUP(AG1066,'mã win'!E:F,2,0)</f>
        <v>B</v>
      </c>
      <c r="AJ1066" s="19" t="str">
        <f>VLOOKUP(Q1066,'mã sp'!A:B,2,0)</f>
        <v>TH200</v>
      </c>
      <c r="AK1066" t="str">
        <f>VLOOKUP(AC1066,Data!B:G,6,0)</f>
        <v>K25TTM</v>
      </c>
      <c r="AL1066" t="str">
        <f t="shared" si="33"/>
        <v>2A14 WM+ HTH TDP Nam Mỹ, Can Lộc</v>
      </c>
    </row>
    <row r="1067" spans="1:38" x14ac:dyDescent="0.25">
      <c r="A1067">
        <v>17305</v>
      </c>
      <c r="B1067" s="2">
        <v>9106037201</v>
      </c>
      <c r="C1067" s="3">
        <v>45937</v>
      </c>
      <c r="D1067" s="3">
        <v>45942</v>
      </c>
      <c r="E1067" s="4">
        <v>45937.688296030101</v>
      </c>
      <c r="F1067" s="2" t="s">
        <v>5768</v>
      </c>
      <c r="G1067" s="3"/>
      <c r="H1067" t="s">
        <v>3031</v>
      </c>
      <c r="I1067" s="2" t="s">
        <v>3032</v>
      </c>
      <c r="J1067" t="s">
        <v>3033</v>
      </c>
      <c r="K1067" t="s">
        <v>3034</v>
      </c>
      <c r="L1067" s="2" t="s">
        <v>3643</v>
      </c>
      <c r="M1067" t="s">
        <v>3644</v>
      </c>
      <c r="N1067" t="s">
        <v>3645</v>
      </c>
      <c r="O1067">
        <v>10</v>
      </c>
      <c r="P1067" s="2" t="s">
        <v>3035</v>
      </c>
      <c r="Q1067" t="s">
        <v>4834</v>
      </c>
      <c r="R1067" s="2" t="s">
        <v>3037</v>
      </c>
      <c r="S1067" s="2" t="s">
        <v>3038</v>
      </c>
      <c r="T1067">
        <v>111058</v>
      </c>
      <c r="U1067">
        <v>2</v>
      </c>
      <c r="V1067">
        <v>0</v>
      </c>
      <c r="W1067" t="s">
        <v>3644</v>
      </c>
      <c r="Y1067" s="3">
        <v>45937.688293402804</v>
      </c>
      <c r="AA1067" t="s">
        <v>3039</v>
      </c>
      <c r="AB1067" s="21">
        <v>9106037201</v>
      </c>
      <c r="AC1067" s="19" t="str">
        <f>VLOOKUP($B1067,Data!$A:$AK,34,0)</f>
        <v>9106037201-00014890</v>
      </c>
      <c r="AD1067" s="19">
        <v>14890</v>
      </c>
      <c r="AE1067" s="19" t="str">
        <f t="shared" si="32"/>
        <v>00014890</v>
      </c>
      <c r="AF1067" s="19" t="str">
        <f>VLOOKUP(AC1067,Data!$B:$AK,4,0)</f>
        <v>07/10/2025</v>
      </c>
      <c r="AG1067" s="19" t="str">
        <f>VLOOKUP(AC1067,Data!B:N,13,0)</f>
        <v>0104918404-004</v>
      </c>
      <c r="AH1067" s="19" t="str">
        <f>IF(AG1067="0104918404","WIN"&amp;L1067,VLOOKUP(AG1067,'mã win'!E:J,6,0))</f>
        <v>WIN-HTH-00-004</v>
      </c>
      <c r="AI1067" s="19" t="str">
        <f>VLOOKUP(AG1067,'mã win'!E:F,2,0)</f>
        <v>B</v>
      </c>
      <c r="AJ1067" s="19" t="str">
        <f>VLOOKUP(Q1067,'mã sp'!A:B,2,0)</f>
        <v>GM500</v>
      </c>
      <c r="AK1067" t="str">
        <f>VLOOKUP(AC1067,Data!B:G,6,0)</f>
        <v>K25TTM</v>
      </c>
      <c r="AL1067" t="str">
        <f t="shared" si="33"/>
        <v>2A14 WM+ HTH TDP Nam Mỹ, Can Lộc</v>
      </c>
    </row>
    <row r="1068" spans="1:38" x14ac:dyDescent="0.25">
      <c r="A1068">
        <v>17306</v>
      </c>
      <c r="B1068" s="2">
        <v>9106037239</v>
      </c>
      <c r="C1068" s="3">
        <v>45937</v>
      </c>
      <c r="D1068" s="3">
        <v>45937</v>
      </c>
      <c r="E1068" s="4">
        <v>45937.688571562503</v>
      </c>
      <c r="F1068" s="2" t="s">
        <v>5769</v>
      </c>
      <c r="G1068" s="3"/>
      <c r="H1068" t="s">
        <v>3031</v>
      </c>
      <c r="I1068" s="2" t="s">
        <v>3032</v>
      </c>
      <c r="J1068" t="s">
        <v>3033</v>
      </c>
      <c r="K1068" t="s">
        <v>3034</v>
      </c>
      <c r="L1068" s="2" t="s">
        <v>5770</v>
      </c>
      <c r="M1068" t="s">
        <v>5771</v>
      </c>
      <c r="N1068" t="s">
        <v>5772</v>
      </c>
      <c r="O1068">
        <v>10</v>
      </c>
      <c r="P1068" s="2" t="s">
        <v>3047</v>
      </c>
      <c r="Q1068" t="s">
        <v>3048</v>
      </c>
      <c r="R1068" s="2" t="s">
        <v>3049</v>
      </c>
      <c r="S1068" s="2" t="s">
        <v>3038</v>
      </c>
      <c r="T1068">
        <v>60885</v>
      </c>
      <c r="U1068">
        <v>4</v>
      </c>
      <c r="V1068">
        <v>0</v>
      </c>
      <c r="W1068" t="s">
        <v>5771</v>
      </c>
      <c r="Y1068" s="3">
        <v>45937.688569016202</v>
      </c>
      <c r="AA1068" t="s">
        <v>3039</v>
      </c>
      <c r="AB1068" s="21">
        <v>9106037239</v>
      </c>
      <c r="AC1068" s="19" t="str">
        <f>VLOOKUP($B1068,Data!$A:$AK,34,0)</f>
        <v>9106037239-00035281</v>
      </c>
      <c r="AD1068" s="19">
        <v>35281</v>
      </c>
      <c r="AE1068" s="19" t="str">
        <f t="shared" si="32"/>
        <v>00035281</v>
      </c>
      <c r="AF1068" s="19" t="str">
        <f>VLOOKUP(AC1068,Data!$B:$AK,4,0)</f>
        <v>07/10/2025</v>
      </c>
      <c r="AG1068" s="19" t="str">
        <f>VLOOKUP(AC1068,Data!B:N,13,0)</f>
        <v>0104918404-025</v>
      </c>
      <c r="AH1068" s="19" t="str">
        <f>IF(AG1068="0104918404","WIN"&amp;L1068,VLOOKUP(AG1068,'mã win'!E:J,6,0))</f>
        <v>WIN-025</v>
      </c>
      <c r="AI1068" s="19" t="str">
        <f>VLOOKUP(AG1068,'mã win'!E:F,2,0)</f>
        <v>B</v>
      </c>
      <c r="AJ1068" s="19" t="str">
        <f>VLOOKUP(Q1068,'mã sp'!A:B,2,0)</f>
        <v>CC300</v>
      </c>
      <c r="AK1068" t="str">
        <f>VLOOKUP(AC1068,Data!B:G,6,0)</f>
        <v>K25TTM</v>
      </c>
      <c r="AL1068" t="str">
        <f t="shared" si="33"/>
        <v>6129 WM+ HPG Chợ Tổng, Thủy Nguyên</v>
      </c>
    </row>
    <row r="1069" spans="1:38" x14ac:dyDescent="0.25">
      <c r="A1069">
        <v>17307</v>
      </c>
      <c r="B1069" s="2">
        <v>9106037239</v>
      </c>
      <c r="C1069" s="3">
        <v>45937</v>
      </c>
      <c r="D1069" s="3">
        <v>45937</v>
      </c>
      <c r="E1069" s="4">
        <v>45937.688571562503</v>
      </c>
      <c r="F1069" s="2" t="s">
        <v>5769</v>
      </c>
      <c r="G1069" s="3"/>
      <c r="H1069" t="s">
        <v>3031</v>
      </c>
      <c r="I1069" s="2" t="s">
        <v>3032</v>
      </c>
      <c r="J1069" t="s">
        <v>3033</v>
      </c>
      <c r="K1069" t="s">
        <v>3034</v>
      </c>
      <c r="L1069" s="2" t="s">
        <v>5770</v>
      </c>
      <c r="M1069" t="s">
        <v>5771</v>
      </c>
      <c r="N1069" t="s">
        <v>5772</v>
      </c>
      <c r="O1069">
        <v>20</v>
      </c>
      <c r="P1069" s="2" t="s">
        <v>3035</v>
      </c>
      <c r="Q1069" t="s">
        <v>4834</v>
      </c>
      <c r="R1069" s="2" t="s">
        <v>3037</v>
      </c>
      <c r="S1069" s="2" t="s">
        <v>3038</v>
      </c>
      <c r="T1069">
        <v>111058</v>
      </c>
      <c r="U1069">
        <v>2</v>
      </c>
      <c r="V1069">
        <v>0</v>
      </c>
      <c r="W1069" t="s">
        <v>5771</v>
      </c>
      <c r="Y1069" s="3">
        <v>45937.688569016202</v>
      </c>
      <c r="AA1069" t="s">
        <v>3039</v>
      </c>
      <c r="AB1069" s="21">
        <v>9106037239</v>
      </c>
      <c r="AC1069" s="19" t="str">
        <f>VLOOKUP($B1069,Data!$A:$AK,34,0)</f>
        <v>9106037239-00035281</v>
      </c>
      <c r="AD1069" s="19">
        <v>35281</v>
      </c>
      <c r="AE1069" s="19" t="str">
        <f t="shared" si="32"/>
        <v>00035281</v>
      </c>
      <c r="AF1069" s="19" t="str">
        <f>VLOOKUP(AC1069,Data!$B:$AK,4,0)</f>
        <v>07/10/2025</v>
      </c>
      <c r="AG1069" s="19" t="str">
        <f>VLOOKUP(AC1069,Data!B:N,13,0)</f>
        <v>0104918404-025</v>
      </c>
      <c r="AH1069" s="19" t="str">
        <f>IF(AG1069="0104918404","WIN"&amp;L1069,VLOOKUP(AG1069,'mã win'!E:J,6,0))</f>
        <v>WIN-025</v>
      </c>
      <c r="AI1069" s="19" t="str">
        <f>VLOOKUP(AG1069,'mã win'!E:F,2,0)</f>
        <v>B</v>
      </c>
      <c r="AJ1069" s="19" t="str">
        <f>VLOOKUP(Q1069,'mã sp'!A:B,2,0)</f>
        <v>GM500</v>
      </c>
      <c r="AK1069" t="str">
        <f>VLOOKUP(AC1069,Data!B:G,6,0)</f>
        <v>K25TTM</v>
      </c>
      <c r="AL1069" t="str">
        <f t="shared" si="33"/>
        <v>6129 WM+ HPG Chợ Tổng, Thủy Nguyên</v>
      </c>
    </row>
    <row r="1070" spans="1:38" x14ac:dyDescent="0.25">
      <c r="A1070">
        <v>17308</v>
      </c>
      <c r="B1070" s="2">
        <v>9106037247</v>
      </c>
      <c r="C1070" s="3">
        <v>45937</v>
      </c>
      <c r="D1070" s="3">
        <v>45942</v>
      </c>
      <c r="E1070" s="4">
        <v>45937.688706713001</v>
      </c>
      <c r="F1070" s="2" t="s">
        <v>5773</v>
      </c>
      <c r="G1070" s="3"/>
      <c r="H1070" t="s">
        <v>3031</v>
      </c>
      <c r="I1070" s="2" t="s">
        <v>3032</v>
      </c>
      <c r="J1070" t="s">
        <v>3033</v>
      </c>
      <c r="K1070" t="s">
        <v>3034</v>
      </c>
      <c r="L1070" s="2" t="s">
        <v>3586</v>
      </c>
      <c r="M1070" t="s">
        <v>3587</v>
      </c>
      <c r="N1070" t="s">
        <v>3588</v>
      </c>
      <c r="O1070">
        <v>10</v>
      </c>
      <c r="P1070" s="2" t="s">
        <v>3063</v>
      </c>
      <c r="Q1070" t="s">
        <v>4891</v>
      </c>
      <c r="R1070" s="2" t="s">
        <v>3065</v>
      </c>
      <c r="S1070" s="2" t="s">
        <v>3038</v>
      </c>
      <c r="T1070">
        <v>73431</v>
      </c>
      <c r="U1070">
        <v>1</v>
      </c>
      <c r="V1070">
        <v>0</v>
      </c>
      <c r="W1070" t="s">
        <v>3587</v>
      </c>
      <c r="X1070" t="s">
        <v>3589</v>
      </c>
      <c r="Y1070" s="3">
        <v>45937.688704201399</v>
      </c>
      <c r="AA1070" t="s">
        <v>3039</v>
      </c>
      <c r="AB1070" s="21">
        <v>9106037247</v>
      </c>
      <c r="AC1070" s="19" t="str">
        <f>VLOOKUP($B1070,Data!$A:$AK,34,0)</f>
        <v>9106037247-00080585</v>
      </c>
      <c r="AD1070" s="19">
        <v>80585</v>
      </c>
      <c r="AE1070" s="19" t="str">
        <f t="shared" si="32"/>
        <v>00080585</v>
      </c>
      <c r="AF1070" s="19" t="str">
        <f>VLOOKUP(AC1070,Data!$B:$AK,4,0)</f>
        <v>07/10/2025</v>
      </c>
      <c r="AG1070" s="19" t="str">
        <f>VLOOKUP(AC1070,Data!B:N,13,0)</f>
        <v>0104918404-009</v>
      </c>
      <c r="AH1070" s="19" t="str">
        <f>IF(AG1070="0104918404","WIN"&amp;L1070,VLOOKUP(AG1070,'mã win'!E:J,6,0))</f>
        <v>WIN-DNG-01-009</v>
      </c>
      <c r="AI1070" s="19" t="str">
        <f>VLOOKUP(AG1070,'mã win'!E:F,2,0)</f>
        <v>N</v>
      </c>
      <c r="AJ1070" s="19" t="str">
        <f>VLOOKUP(Q1070,'mã sp'!A:B,2,0)</f>
        <v>CGM300</v>
      </c>
      <c r="AK1070" t="str">
        <f>VLOOKUP(AC1070,Data!B:G,6,0)</f>
        <v>K25TTM</v>
      </c>
      <c r="AL1070" t="str">
        <f t="shared" si="33"/>
        <v>3915 WM+ DNG 563 Ngô Quyền</v>
      </c>
    </row>
    <row r="1071" spans="1:38" x14ac:dyDescent="0.25">
      <c r="A1071">
        <v>17309</v>
      </c>
      <c r="B1071" s="2">
        <v>9106037253</v>
      </c>
      <c r="C1071" s="3">
        <v>45937</v>
      </c>
      <c r="D1071" s="3">
        <v>45937</v>
      </c>
      <c r="E1071" s="4">
        <v>45937.691851504598</v>
      </c>
      <c r="F1071" s="2" t="s">
        <v>5774</v>
      </c>
      <c r="G1071" s="3"/>
      <c r="H1071" t="s">
        <v>3031</v>
      </c>
      <c r="I1071" s="2" t="s">
        <v>3032</v>
      </c>
      <c r="J1071" t="s">
        <v>3033</v>
      </c>
      <c r="K1071" t="s">
        <v>3034</v>
      </c>
      <c r="L1071" s="2" t="s">
        <v>4643</v>
      </c>
      <c r="M1071" t="s">
        <v>4644</v>
      </c>
      <c r="N1071" t="s">
        <v>4645</v>
      </c>
      <c r="O1071">
        <v>10</v>
      </c>
      <c r="P1071" s="2" t="s">
        <v>3083</v>
      </c>
      <c r="Q1071" t="s">
        <v>3084</v>
      </c>
      <c r="R1071" s="2" t="s">
        <v>3085</v>
      </c>
      <c r="S1071" s="2" t="s">
        <v>3038</v>
      </c>
      <c r="T1071">
        <v>111606</v>
      </c>
      <c r="U1071">
        <v>2</v>
      </c>
      <c r="V1071">
        <v>0</v>
      </c>
      <c r="W1071" t="s">
        <v>4644</v>
      </c>
      <c r="X1071" t="s">
        <v>4646</v>
      </c>
      <c r="Y1071" s="3">
        <v>45937.691848877301</v>
      </c>
      <c r="AA1071" t="s">
        <v>3039</v>
      </c>
      <c r="AB1071" s="21">
        <v>9106037253</v>
      </c>
      <c r="AC1071" s="19" t="str">
        <f>VLOOKUP($B1071,Data!$A:$AK,34,0)</f>
        <v>9106037253-00010155</v>
      </c>
      <c r="AD1071" s="19">
        <v>10155</v>
      </c>
      <c r="AE1071" s="19" t="str">
        <f t="shared" si="32"/>
        <v>00010155</v>
      </c>
      <c r="AF1071" s="19" t="str">
        <f>VLOOKUP(AC1071,Data!$B:$AK,4,0)</f>
        <v>07/10/2025</v>
      </c>
      <c r="AG1071" s="19" t="str">
        <f>VLOOKUP(AC1071,Data!B:N,13,0)</f>
        <v>0104918404-028</v>
      </c>
      <c r="AH1071" s="19" t="str">
        <f>IF(AG1071="0104918404","WIN"&amp;L1071,VLOOKUP(AG1071,'mã win'!E:J,6,0))</f>
        <v>WIN-028</v>
      </c>
      <c r="AI1071" s="19" t="str">
        <f>VLOOKUP(AG1071,'mã win'!E:F,2,0)</f>
        <v>N</v>
      </c>
      <c r="AJ1071" s="19" t="str">
        <f>VLOOKUP(Q1071,'mã sp'!A:B,2,0)</f>
        <v>GXD500</v>
      </c>
      <c r="AK1071" t="str">
        <f>VLOOKUP(AC1071,Data!B:G,6,0)</f>
        <v>K25TTM</v>
      </c>
      <c r="AL1071" t="str">
        <f t="shared" si="33"/>
        <v>3111 WM+ KHA 48 Đặng Tất</v>
      </c>
    </row>
    <row r="1072" spans="1:38" x14ac:dyDescent="0.25">
      <c r="A1072">
        <v>17310</v>
      </c>
      <c r="B1072" s="2">
        <v>9106037253</v>
      </c>
      <c r="C1072" s="3">
        <v>45937</v>
      </c>
      <c r="D1072" s="3">
        <v>45937</v>
      </c>
      <c r="E1072" s="4">
        <v>45937.691851504598</v>
      </c>
      <c r="F1072" s="2" t="s">
        <v>5774</v>
      </c>
      <c r="G1072" s="3"/>
      <c r="H1072" t="s">
        <v>3031</v>
      </c>
      <c r="I1072" s="2" t="s">
        <v>3032</v>
      </c>
      <c r="J1072" t="s">
        <v>3033</v>
      </c>
      <c r="K1072" t="s">
        <v>3034</v>
      </c>
      <c r="L1072" s="2" t="s">
        <v>4643</v>
      </c>
      <c r="M1072" t="s">
        <v>4644</v>
      </c>
      <c r="N1072" t="s">
        <v>4645</v>
      </c>
      <c r="O1072">
        <v>20</v>
      </c>
      <c r="P1072" s="2" t="s">
        <v>3050</v>
      </c>
      <c r="Q1072" t="s">
        <v>3051</v>
      </c>
      <c r="R1072" s="2" t="s">
        <v>3052</v>
      </c>
      <c r="S1072" s="2" t="s">
        <v>3038</v>
      </c>
      <c r="T1072">
        <v>45588</v>
      </c>
      <c r="U1072">
        <v>3</v>
      </c>
      <c r="V1072">
        <v>0</v>
      </c>
      <c r="W1072" t="s">
        <v>4644</v>
      </c>
      <c r="X1072" t="s">
        <v>4646</v>
      </c>
      <c r="Y1072" s="3">
        <v>45937.691848877301</v>
      </c>
      <c r="AA1072" t="s">
        <v>3039</v>
      </c>
      <c r="AB1072" s="21">
        <v>9106037253</v>
      </c>
      <c r="AC1072" s="19" t="str">
        <f>VLOOKUP($B1072,Data!$A:$AK,34,0)</f>
        <v>9106037253-00010155</v>
      </c>
      <c r="AD1072" s="19">
        <v>10155</v>
      </c>
      <c r="AE1072" s="19" t="str">
        <f t="shared" si="32"/>
        <v>00010155</v>
      </c>
      <c r="AF1072" s="19" t="str">
        <f>VLOOKUP(AC1072,Data!$B:$AK,4,0)</f>
        <v>07/10/2025</v>
      </c>
      <c r="AG1072" s="19" t="str">
        <f>VLOOKUP(AC1072,Data!B:N,13,0)</f>
        <v>0104918404-028</v>
      </c>
      <c r="AH1072" s="19" t="str">
        <f>IF(AG1072="0104918404","WIN"&amp;L1072,VLOOKUP(AG1072,'mã win'!E:J,6,0))</f>
        <v>WIN-028</v>
      </c>
      <c r="AI1072" s="19" t="str">
        <f>VLOOKUP(AG1072,'mã win'!E:F,2,0)</f>
        <v>N</v>
      </c>
      <c r="AJ1072" s="19" t="str">
        <f>VLOOKUP(Q1072,'mã sp'!A:B,2,0)</f>
        <v>TH200</v>
      </c>
      <c r="AK1072" t="str">
        <f>VLOOKUP(AC1072,Data!B:G,6,0)</f>
        <v>K25TTM</v>
      </c>
      <c r="AL1072" t="str">
        <f t="shared" si="33"/>
        <v>3111 WM+ KHA 48 Đặng Tất</v>
      </c>
    </row>
    <row r="1073" spans="1:38" x14ac:dyDescent="0.25">
      <c r="A1073">
        <v>17311</v>
      </c>
      <c r="B1073" s="2">
        <v>9106037253</v>
      </c>
      <c r="C1073" s="3">
        <v>45937</v>
      </c>
      <c r="D1073" s="3">
        <v>45937</v>
      </c>
      <c r="E1073" s="4">
        <v>45937.691851504598</v>
      </c>
      <c r="F1073" s="2" t="s">
        <v>5774</v>
      </c>
      <c r="G1073" s="3"/>
      <c r="H1073" t="s">
        <v>3031</v>
      </c>
      <c r="I1073" s="2" t="s">
        <v>3032</v>
      </c>
      <c r="J1073" t="s">
        <v>3033</v>
      </c>
      <c r="K1073" t="s">
        <v>3034</v>
      </c>
      <c r="L1073" s="2" t="s">
        <v>4643</v>
      </c>
      <c r="M1073" t="s">
        <v>4644</v>
      </c>
      <c r="N1073" t="s">
        <v>4645</v>
      </c>
      <c r="O1073">
        <v>30</v>
      </c>
      <c r="P1073" s="2" t="s">
        <v>3035</v>
      </c>
      <c r="Q1073" t="s">
        <v>4834</v>
      </c>
      <c r="R1073" s="2" t="s">
        <v>3037</v>
      </c>
      <c r="S1073" s="2" t="s">
        <v>3038</v>
      </c>
      <c r="T1073">
        <v>111058</v>
      </c>
      <c r="U1073">
        <v>2</v>
      </c>
      <c r="V1073">
        <v>0</v>
      </c>
      <c r="W1073" t="s">
        <v>4644</v>
      </c>
      <c r="X1073" t="s">
        <v>4646</v>
      </c>
      <c r="Y1073" s="3">
        <v>45937.691848877301</v>
      </c>
      <c r="AA1073" t="s">
        <v>3039</v>
      </c>
      <c r="AB1073" s="21">
        <v>9106037253</v>
      </c>
      <c r="AC1073" s="19" t="str">
        <f>VLOOKUP($B1073,Data!$A:$AK,34,0)</f>
        <v>9106037253-00010155</v>
      </c>
      <c r="AD1073" s="19">
        <v>10155</v>
      </c>
      <c r="AE1073" s="19" t="str">
        <f t="shared" si="32"/>
        <v>00010155</v>
      </c>
      <c r="AF1073" s="19" t="str">
        <f>VLOOKUP(AC1073,Data!$B:$AK,4,0)</f>
        <v>07/10/2025</v>
      </c>
      <c r="AG1073" s="19" t="str">
        <f>VLOOKUP(AC1073,Data!B:N,13,0)</f>
        <v>0104918404-028</v>
      </c>
      <c r="AH1073" s="19" t="str">
        <f>IF(AG1073="0104918404","WIN"&amp;L1073,VLOOKUP(AG1073,'mã win'!E:J,6,0))</f>
        <v>WIN-028</v>
      </c>
      <c r="AI1073" s="19" t="str">
        <f>VLOOKUP(AG1073,'mã win'!E:F,2,0)</f>
        <v>N</v>
      </c>
      <c r="AJ1073" s="19" t="str">
        <f>VLOOKUP(Q1073,'mã sp'!A:B,2,0)</f>
        <v>GM500</v>
      </c>
      <c r="AK1073" t="str">
        <f>VLOOKUP(AC1073,Data!B:G,6,0)</f>
        <v>K25TTM</v>
      </c>
      <c r="AL1073" t="str">
        <f t="shared" si="33"/>
        <v>3111 WM+ KHA 48 Đặng Tất</v>
      </c>
    </row>
    <row r="1074" spans="1:38" x14ac:dyDescent="0.25">
      <c r="A1074">
        <v>17312</v>
      </c>
      <c r="B1074" s="2">
        <v>9106037300</v>
      </c>
      <c r="C1074" s="3">
        <v>45937</v>
      </c>
      <c r="D1074" s="3">
        <v>45937</v>
      </c>
      <c r="E1074" s="4">
        <v>45937.694328819402</v>
      </c>
      <c r="F1074" s="2" t="s">
        <v>5775</v>
      </c>
      <c r="G1074" s="3"/>
      <c r="H1074" t="s">
        <v>3031</v>
      </c>
      <c r="I1074" s="2" t="s">
        <v>3032</v>
      </c>
      <c r="J1074" t="s">
        <v>3033</v>
      </c>
      <c r="K1074" t="s">
        <v>3034</v>
      </c>
      <c r="L1074" s="2" t="s">
        <v>3828</v>
      </c>
      <c r="M1074" t="s">
        <v>3829</v>
      </c>
      <c r="N1074" t="s">
        <v>3830</v>
      </c>
      <c r="O1074">
        <v>10</v>
      </c>
      <c r="P1074" s="2" t="s">
        <v>3072</v>
      </c>
      <c r="Q1074" t="s">
        <v>3073</v>
      </c>
      <c r="R1074" s="2" t="s">
        <v>3074</v>
      </c>
      <c r="S1074" s="2" t="s">
        <v>3038</v>
      </c>
      <c r="T1074">
        <v>49500</v>
      </c>
      <c r="U1074">
        <v>1</v>
      </c>
      <c r="V1074">
        <v>0</v>
      </c>
      <c r="W1074" t="s">
        <v>3829</v>
      </c>
      <c r="Y1074" s="3">
        <v>45937.694326655102</v>
      </c>
      <c r="AA1074" t="s">
        <v>3039</v>
      </c>
      <c r="AB1074" s="21">
        <v>9106037300</v>
      </c>
      <c r="AC1074" s="19" t="str">
        <f>VLOOKUP($B1074,Data!$A:$AK,34,0)</f>
        <v>9106037300-00010157</v>
      </c>
      <c r="AD1074" s="19">
        <v>10157</v>
      </c>
      <c r="AE1074" s="19" t="str">
        <f t="shared" si="32"/>
        <v>00010157</v>
      </c>
      <c r="AF1074" s="19" t="str">
        <f>VLOOKUP(AC1074,Data!$B:$AK,4,0)</f>
        <v>07/10/2025</v>
      </c>
      <c r="AG1074" s="19" t="str">
        <f>VLOOKUP(AC1074,Data!B:N,13,0)</f>
        <v>0104918404-028</v>
      </c>
      <c r="AH1074" s="19" t="str">
        <f>IF(AG1074="0104918404","WIN"&amp;L1074,VLOOKUP(AG1074,'mã win'!E:J,6,0))</f>
        <v>WIN-028</v>
      </c>
      <c r="AI1074" s="19" t="str">
        <f>VLOOKUP(AG1074,'mã win'!E:F,2,0)</f>
        <v>N</v>
      </c>
      <c r="AJ1074" s="19" t="str">
        <f>VLOOKUP(Q1074,'mã sp'!A:B,2,0)</f>
        <v>GL250</v>
      </c>
      <c r="AK1074" t="str">
        <f>VLOOKUP(AC1074,Data!B:G,6,0)</f>
        <v>K25TTM</v>
      </c>
      <c r="AL1074" t="str">
        <f t="shared" si="33"/>
        <v>2A35 WM+ KHA 15 Hà Huy Tập</v>
      </c>
    </row>
    <row r="1075" spans="1:38" x14ac:dyDescent="0.25">
      <c r="A1075">
        <v>17313</v>
      </c>
      <c r="B1075" s="2">
        <v>9106037294</v>
      </c>
      <c r="C1075" s="3">
        <v>45937</v>
      </c>
      <c r="D1075" s="3">
        <v>45942</v>
      </c>
      <c r="E1075" s="4">
        <v>45937.696921793999</v>
      </c>
      <c r="F1075" s="2" t="s">
        <v>5776</v>
      </c>
      <c r="G1075" s="3"/>
      <c r="H1075" t="s">
        <v>3031</v>
      </c>
      <c r="I1075" s="2" t="s">
        <v>3032</v>
      </c>
      <c r="J1075" t="s">
        <v>3033</v>
      </c>
      <c r="K1075" t="s">
        <v>3034</v>
      </c>
      <c r="L1075" s="2" t="s">
        <v>3678</v>
      </c>
      <c r="M1075" t="s">
        <v>3679</v>
      </c>
      <c r="N1075" t="s">
        <v>3346</v>
      </c>
      <c r="O1075">
        <v>10</v>
      </c>
      <c r="P1075" s="2" t="s">
        <v>3035</v>
      </c>
      <c r="Q1075" t="s">
        <v>4834</v>
      </c>
      <c r="R1075" s="2" t="s">
        <v>3037</v>
      </c>
      <c r="S1075" s="2" t="s">
        <v>3038</v>
      </c>
      <c r="T1075">
        <v>111058</v>
      </c>
      <c r="U1075">
        <v>1</v>
      </c>
      <c r="V1075">
        <v>0</v>
      </c>
      <c r="W1075" t="s">
        <v>3679</v>
      </c>
      <c r="Y1075" s="3">
        <v>45937.696919178197</v>
      </c>
      <c r="AA1075" t="s">
        <v>3039</v>
      </c>
      <c r="AB1075" s="21">
        <v>9106037294</v>
      </c>
      <c r="AC1075" s="19" t="str">
        <f>VLOOKUP($B1075,Data!$A:$AK,34,0)</f>
        <v>9106037294-00033433</v>
      </c>
      <c r="AD1075" s="19">
        <v>33433</v>
      </c>
      <c r="AE1075" s="19" t="str">
        <f t="shared" si="32"/>
        <v>00033433</v>
      </c>
      <c r="AF1075" s="19" t="str">
        <f>VLOOKUP(AC1075,Data!$B:$AK,4,0)</f>
        <v>07/10/2025</v>
      </c>
      <c r="AG1075" s="19" t="str">
        <f>VLOOKUP(AC1075,Data!B:N,13,0)</f>
        <v>0104918404-020</v>
      </c>
      <c r="AH1075" s="19" t="str">
        <f>IF(AG1075="0104918404","WIN"&amp;L1075,VLOOKUP(AG1075,'mã win'!E:J,6,0))</f>
        <v>WIN-020</v>
      </c>
      <c r="AI1075" s="19" t="str">
        <f>VLOOKUP(AG1075,'mã win'!E:F,2,0)</f>
        <v>B</v>
      </c>
      <c r="AJ1075" s="19" t="str">
        <f>VLOOKUP(Q1075,'mã sp'!A:B,2,0)</f>
        <v>GM500</v>
      </c>
      <c r="AK1075" t="str">
        <f>VLOOKUP(AC1075,Data!B:G,6,0)</f>
        <v>K25TTM</v>
      </c>
      <c r="AL1075" t="str">
        <f t="shared" si="33"/>
        <v>2AMJ WM+ THA Thái Lai, Thái Hòa</v>
      </c>
    </row>
    <row r="1076" spans="1:38" x14ac:dyDescent="0.25">
      <c r="A1076">
        <v>17314</v>
      </c>
      <c r="B1076" s="2">
        <v>9106037357</v>
      </c>
      <c r="C1076" s="3">
        <v>45937</v>
      </c>
      <c r="D1076" s="3">
        <v>45937</v>
      </c>
      <c r="E1076" s="4">
        <v>45937.6984647801</v>
      </c>
      <c r="F1076" s="2" t="s">
        <v>5777</v>
      </c>
      <c r="G1076" s="3"/>
      <c r="H1076" t="s">
        <v>3031</v>
      </c>
      <c r="I1076" s="2" t="s">
        <v>3032</v>
      </c>
      <c r="J1076" t="s">
        <v>3033</v>
      </c>
      <c r="K1076" t="s">
        <v>3034</v>
      </c>
      <c r="L1076" s="2" t="s">
        <v>3432</v>
      </c>
      <c r="M1076" t="s">
        <v>3433</v>
      </c>
      <c r="N1076" t="s">
        <v>3434</v>
      </c>
      <c r="O1076">
        <v>10</v>
      </c>
      <c r="P1076" s="2" t="s">
        <v>3054</v>
      </c>
      <c r="Q1076" t="s">
        <v>3055</v>
      </c>
      <c r="R1076" s="2" t="s">
        <v>3056</v>
      </c>
      <c r="S1076" s="2" t="s">
        <v>3038</v>
      </c>
      <c r="T1076">
        <v>46000</v>
      </c>
      <c r="U1076">
        <v>2</v>
      </c>
      <c r="V1076">
        <v>0</v>
      </c>
      <c r="W1076" t="s">
        <v>3433</v>
      </c>
      <c r="Y1076" s="3">
        <v>45937.698462118104</v>
      </c>
      <c r="AA1076" t="s">
        <v>3039</v>
      </c>
      <c r="AB1076" s="21">
        <v>9106037357</v>
      </c>
      <c r="AC1076" s="19" t="str">
        <f>VLOOKUP($B1076,Data!$A:$AK,34,0)</f>
        <v>9106037357-00479743</v>
      </c>
      <c r="AD1076" s="19">
        <v>479743</v>
      </c>
      <c r="AE1076" s="19" t="str">
        <f t="shared" si="32"/>
        <v>00479743</v>
      </c>
      <c r="AF1076" s="19" t="str">
        <f>VLOOKUP(AC1076,Data!$B:$AK,4,0)</f>
        <v>07/10/2025</v>
      </c>
      <c r="AG1076" s="19" t="str">
        <f>VLOOKUP(AC1076,Data!B:N,13,0)</f>
        <v>0104918404-002</v>
      </c>
      <c r="AH1076" s="19" t="str">
        <f>IF(AG1076="0104918404","WIN"&amp;L1076,VLOOKUP(AG1076,'mã win'!E:J,6,0))</f>
        <v>WIN-HNI-00-002</v>
      </c>
      <c r="AI1076" s="19" t="str">
        <f>VLOOKUP(AG1076,'mã win'!E:F,2,0)</f>
        <v>B</v>
      </c>
      <c r="AJ1076" s="19" t="str">
        <f>VLOOKUP(Q1076,'mã sp'!A:B,2,0)</f>
        <v>MNH250</v>
      </c>
      <c r="AK1076" t="str">
        <f>VLOOKUP(AC1076,Data!B:G,6,0)</f>
        <v>K25TTM</v>
      </c>
      <c r="AL1076" t="str">
        <f t="shared" si="33"/>
        <v>6477 WM+ HNI Đinh Xuyên, Ứng Hòa</v>
      </c>
    </row>
    <row r="1077" spans="1:38" x14ac:dyDescent="0.25">
      <c r="A1077">
        <v>17315</v>
      </c>
      <c r="B1077" s="2">
        <v>9106037361</v>
      </c>
      <c r="C1077" s="3">
        <v>45937</v>
      </c>
      <c r="D1077" s="3">
        <v>45937</v>
      </c>
      <c r="E1077" s="4">
        <v>45937.699684027801</v>
      </c>
      <c r="F1077" s="2" t="s">
        <v>5778</v>
      </c>
      <c r="G1077" s="3"/>
      <c r="H1077" t="s">
        <v>3031</v>
      </c>
      <c r="I1077" s="2" t="s">
        <v>3032</v>
      </c>
      <c r="J1077" t="s">
        <v>3033</v>
      </c>
      <c r="K1077" t="s">
        <v>3034</v>
      </c>
      <c r="L1077" s="2" t="s">
        <v>3432</v>
      </c>
      <c r="M1077" t="s">
        <v>3433</v>
      </c>
      <c r="N1077" t="s">
        <v>3434</v>
      </c>
      <c r="O1077">
        <v>10</v>
      </c>
      <c r="P1077" s="2" t="s">
        <v>3054</v>
      </c>
      <c r="Q1077" t="s">
        <v>3055</v>
      </c>
      <c r="R1077" s="2" t="s">
        <v>3056</v>
      </c>
      <c r="S1077" s="2" t="s">
        <v>3038</v>
      </c>
      <c r="T1077">
        <v>46000</v>
      </c>
      <c r="U1077">
        <v>1</v>
      </c>
      <c r="V1077">
        <v>0</v>
      </c>
      <c r="W1077" t="s">
        <v>3433</v>
      </c>
      <c r="Y1077" s="3">
        <v>45937.699681712998</v>
      </c>
      <c r="AA1077" t="s">
        <v>3039</v>
      </c>
      <c r="AB1077" s="21">
        <v>9106037361</v>
      </c>
      <c r="AC1077" s="19" t="str">
        <f>VLOOKUP($B1077,Data!$A:$AK,34,0)</f>
        <v>9106037361-00479744</v>
      </c>
      <c r="AD1077" s="19">
        <v>479744</v>
      </c>
      <c r="AE1077" s="19" t="str">
        <f t="shared" si="32"/>
        <v>00479744</v>
      </c>
      <c r="AF1077" s="19" t="str">
        <f>VLOOKUP(AC1077,Data!$B:$AK,4,0)</f>
        <v>07/10/2025</v>
      </c>
      <c r="AG1077" s="19" t="str">
        <f>VLOOKUP(AC1077,Data!B:N,13,0)</f>
        <v>0104918404-002</v>
      </c>
      <c r="AH1077" s="19" t="str">
        <f>IF(AG1077="0104918404","WIN"&amp;L1077,VLOOKUP(AG1077,'mã win'!E:J,6,0))</f>
        <v>WIN-HNI-00-002</v>
      </c>
      <c r="AI1077" s="19" t="str">
        <f>VLOOKUP(AG1077,'mã win'!E:F,2,0)</f>
        <v>B</v>
      </c>
      <c r="AJ1077" s="19" t="str">
        <f>VLOOKUP(Q1077,'mã sp'!A:B,2,0)</f>
        <v>MNH250</v>
      </c>
      <c r="AK1077" t="str">
        <f>VLOOKUP(AC1077,Data!B:G,6,0)</f>
        <v>K25TTM</v>
      </c>
      <c r="AL1077" t="str">
        <f t="shared" si="33"/>
        <v>6477 WM+ HNI Đinh Xuyên, Ứng Hòa</v>
      </c>
    </row>
    <row r="1078" spans="1:38" x14ac:dyDescent="0.25">
      <c r="A1078">
        <v>17316</v>
      </c>
      <c r="B1078" s="2">
        <v>9106037382</v>
      </c>
      <c r="C1078" s="3">
        <v>45937</v>
      </c>
      <c r="D1078" s="3">
        <v>45942</v>
      </c>
      <c r="E1078" s="4">
        <v>45937.705833946799</v>
      </c>
      <c r="F1078" s="2" t="s">
        <v>5779</v>
      </c>
      <c r="G1078" s="3"/>
      <c r="H1078" t="s">
        <v>3031</v>
      </c>
      <c r="I1078" s="2" t="s">
        <v>3032</v>
      </c>
      <c r="J1078" t="s">
        <v>3033</v>
      </c>
      <c r="K1078" t="s">
        <v>3034</v>
      </c>
      <c r="L1078" s="2" t="s">
        <v>4859</v>
      </c>
      <c r="M1078" t="s">
        <v>4860</v>
      </c>
      <c r="N1078" t="s">
        <v>4861</v>
      </c>
      <c r="O1078">
        <v>10</v>
      </c>
      <c r="P1078" s="2" t="s">
        <v>3035</v>
      </c>
      <c r="Q1078" t="s">
        <v>4834</v>
      </c>
      <c r="R1078" s="2" t="s">
        <v>3037</v>
      </c>
      <c r="S1078" s="2" t="s">
        <v>3038</v>
      </c>
      <c r="T1078">
        <v>111058</v>
      </c>
      <c r="U1078">
        <v>1</v>
      </c>
      <c r="V1078">
        <v>0</v>
      </c>
      <c r="W1078" t="s">
        <v>4860</v>
      </c>
      <c r="X1078" t="s">
        <v>3046</v>
      </c>
      <c r="Y1078" s="3">
        <v>45937.705831516199</v>
      </c>
      <c r="AA1078" t="s">
        <v>3039</v>
      </c>
      <c r="AB1078" s="21">
        <v>9106037382</v>
      </c>
      <c r="AC1078" s="19" t="str">
        <f>VLOOKUP($B1078,Data!$A:$AK,34,0)</f>
        <v>9106037382-00033434</v>
      </c>
      <c r="AD1078" s="19">
        <v>33434</v>
      </c>
      <c r="AE1078" s="19" t="str">
        <f t="shared" si="32"/>
        <v>00033434</v>
      </c>
      <c r="AF1078" s="19" t="str">
        <f>VLOOKUP(AC1078,Data!$B:$AK,4,0)</f>
        <v>07/10/2025</v>
      </c>
      <c r="AG1078" s="19" t="str">
        <f>VLOOKUP(AC1078,Data!B:N,13,0)</f>
        <v>0104918404-020</v>
      </c>
      <c r="AH1078" s="19" t="str">
        <f>IF(AG1078="0104918404","WIN"&amp;L1078,VLOOKUP(AG1078,'mã win'!E:J,6,0))</f>
        <v>WIN-020</v>
      </c>
      <c r="AI1078" s="19" t="str">
        <f>VLOOKUP(AG1078,'mã win'!E:F,2,0)</f>
        <v>B</v>
      </c>
      <c r="AJ1078" s="19" t="str">
        <f>VLOOKUP(Q1078,'mã sp'!A:B,2,0)</f>
        <v>GM500</v>
      </c>
      <c r="AK1078" t="str">
        <f>VLOOKUP(AC1078,Data!B:G,6,0)</f>
        <v>K25TTM</v>
      </c>
      <c r="AL1078" t="str">
        <f t="shared" si="33"/>
        <v>3952 WM+ THA 254 Đội Cung</v>
      </c>
    </row>
    <row r="1079" spans="1:38" x14ac:dyDescent="0.25">
      <c r="A1079">
        <v>17317</v>
      </c>
      <c r="B1079" s="2">
        <v>9106037447</v>
      </c>
      <c r="C1079" s="3">
        <v>45937</v>
      </c>
      <c r="D1079" s="3">
        <v>45942</v>
      </c>
      <c r="E1079" s="4">
        <v>45937.708515011604</v>
      </c>
      <c r="F1079" s="2" t="s">
        <v>5780</v>
      </c>
      <c r="G1079" s="3"/>
      <c r="H1079" t="s">
        <v>3031</v>
      </c>
      <c r="I1079" s="2" t="s">
        <v>3032</v>
      </c>
      <c r="J1079" t="s">
        <v>3033</v>
      </c>
      <c r="K1079" t="s">
        <v>3034</v>
      </c>
      <c r="L1079" s="2" t="s">
        <v>3801</v>
      </c>
      <c r="M1079" t="s">
        <v>3802</v>
      </c>
      <c r="N1079" t="s">
        <v>3803</v>
      </c>
      <c r="O1079">
        <v>10</v>
      </c>
      <c r="P1079" s="2" t="s">
        <v>3063</v>
      </c>
      <c r="Q1079" t="s">
        <v>4891</v>
      </c>
      <c r="R1079" s="2" t="s">
        <v>3065</v>
      </c>
      <c r="S1079" s="2" t="s">
        <v>3038</v>
      </c>
      <c r="T1079">
        <v>73431</v>
      </c>
      <c r="U1079">
        <v>4</v>
      </c>
      <c r="V1079">
        <v>0</v>
      </c>
      <c r="W1079" t="s">
        <v>3802</v>
      </c>
      <c r="X1079" t="s">
        <v>3046</v>
      </c>
      <c r="Y1079" s="3">
        <v>45937.708512187499</v>
      </c>
      <c r="Z1079" t="s">
        <v>5781</v>
      </c>
      <c r="AA1079" t="s">
        <v>3039</v>
      </c>
      <c r="AB1079" s="21">
        <v>9106037447</v>
      </c>
      <c r="AC1079" s="19" t="str">
        <f>VLOOKUP($B1079,Data!$A:$AK,34,0)</f>
        <v>9106037447-00008282</v>
      </c>
      <c r="AD1079" s="19">
        <v>8282</v>
      </c>
      <c r="AE1079" s="19" t="str">
        <f t="shared" si="32"/>
        <v>00008282</v>
      </c>
      <c r="AF1079" s="19" t="str">
        <f>VLOOKUP(AC1079,Data!$B:$AK,4,0)</f>
        <v>07/10/2025</v>
      </c>
      <c r="AG1079" s="19" t="str">
        <f>VLOOKUP(AC1079,Data!B:N,13,0)</f>
        <v>0104918404-022</v>
      </c>
      <c r="AH1079" s="19" t="str">
        <f>IF(AG1079="0104918404","WIN"&amp;L1079,VLOOKUP(AG1079,'mã win'!E:J,6,0))</f>
        <v>WIN-022</v>
      </c>
      <c r="AI1079" s="19" t="str">
        <f>VLOOKUP(AG1079,'mã win'!E:F,2,0)</f>
        <v>N</v>
      </c>
      <c r="AJ1079" s="19" t="str">
        <f>VLOOKUP(Q1079,'mã sp'!A:B,2,0)</f>
        <v>CGM300</v>
      </c>
      <c r="AK1079" t="str">
        <f>VLOOKUP(AC1079,Data!B:G,6,0)</f>
        <v>K25TTM</v>
      </c>
      <c r="AL1079" t="str">
        <f t="shared" si="33"/>
        <v>4900 WM+ GLI 105-107 Thống Nhất</v>
      </c>
    </row>
    <row r="1080" spans="1:38" x14ac:dyDescent="0.25">
      <c r="A1080">
        <v>17318</v>
      </c>
      <c r="B1080" s="2">
        <v>9106037404</v>
      </c>
      <c r="C1080" s="3">
        <v>45937</v>
      </c>
      <c r="D1080" s="3">
        <v>45937</v>
      </c>
      <c r="E1080" s="4">
        <v>45937.712970289402</v>
      </c>
      <c r="F1080" s="2" t="s">
        <v>5782</v>
      </c>
      <c r="G1080" s="3"/>
      <c r="H1080" t="s">
        <v>3031</v>
      </c>
      <c r="I1080" s="2" t="s">
        <v>3032</v>
      </c>
      <c r="J1080" t="s">
        <v>3033</v>
      </c>
      <c r="K1080" t="s">
        <v>3034</v>
      </c>
      <c r="L1080" s="2" t="s">
        <v>3520</v>
      </c>
      <c r="M1080" t="s">
        <v>3521</v>
      </c>
      <c r="N1080" t="s">
        <v>3522</v>
      </c>
      <c r="O1080">
        <v>10</v>
      </c>
      <c r="P1080" s="2" t="s">
        <v>3047</v>
      </c>
      <c r="Q1080" t="s">
        <v>3048</v>
      </c>
      <c r="R1080" s="2" t="s">
        <v>3049</v>
      </c>
      <c r="S1080" s="2" t="s">
        <v>3038</v>
      </c>
      <c r="T1080">
        <v>60885</v>
      </c>
      <c r="U1080">
        <v>1</v>
      </c>
      <c r="V1080">
        <v>0</v>
      </c>
      <c r="W1080" t="s">
        <v>3521</v>
      </c>
      <c r="X1080" t="s">
        <v>3046</v>
      </c>
      <c r="Y1080" s="3">
        <v>45937.712968368098</v>
      </c>
      <c r="AA1080" t="s">
        <v>3039</v>
      </c>
      <c r="AB1080" s="21">
        <v>9106037404</v>
      </c>
      <c r="AC1080" s="19" t="str">
        <f>VLOOKUP($B1080,Data!$A:$AK,34,0)</f>
        <v>9106037404-00035282</v>
      </c>
      <c r="AD1080" s="19">
        <v>35282</v>
      </c>
      <c r="AE1080" s="19" t="str">
        <f t="shared" si="32"/>
        <v>00035282</v>
      </c>
      <c r="AF1080" s="19" t="str">
        <f>VLOOKUP(AC1080,Data!$B:$AK,4,0)</f>
        <v>07/10/2025</v>
      </c>
      <c r="AG1080" s="19" t="str">
        <f>VLOOKUP(AC1080,Data!B:N,13,0)</f>
        <v>0104918404-025</v>
      </c>
      <c r="AH1080" s="19" t="str">
        <f>IF(AG1080="0104918404","WIN"&amp;L1080,VLOOKUP(AG1080,'mã win'!E:J,6,0))</f>
        <v>WIN-025</v>
      </c>
      <c r="AI1080" s="19" t="str">
        <f>VLOOKUP(AG1080,'mã win'!E:F,2,0)</f>
        <v>B</v>
      </c>
      <c r="AJ1080" s="19" t="str">
        <f>VLOOKUP(Q1080,'mã sp'!A:B,2,0)</f>
        <v>CC300</v>
      </c>
      <c r="AK1080" t="str">
        <f>VLOOKUP(AC1080,Data!B:G,6,0)</f>
        <v>K25TTM</v>
      </c>
      <c r="AL1080" t="str">
        <f t="shared" si="33"/>
        <v>2914 WM+ HPG 73 Cát Dài</v>
      </c>
    </row>
    <row r="1081" spans="1:38" x14ac:dyDescent="0.25">
      <c r="A1081">
        <v>17319</v>
      </c>
      <c r="B1081" s="2">
        <v>9106037405</v>
      </c>
      <c r="C1081" s="3">
        <v>45937</v>
      </c>
      <c r="D1081" s="3">
        <v>45942</v>
      </c>
      <c r="E1081" s="4">
        <v>45937.713295335598</v>
      </c>
      <c r="F1081" s="2" t="s">
        <v>5783</v>
      </c>
      <c r="G1081" s="3"/>
      <c r="H1081" t="s">
        <v>3031</v>
      </c>
      <c r="I1081" s="2" t="s">
        <v>3032</v>
      </c>
      <c r="J1081" t="s">
        <v>3033</v>
      </c>
      <c r="K1081" t="s">
        <v>3034</v>
      </c>
      <c r="L1081" s="2" t="s">
        <v>3331</v>
      </c>
      <c r="M1081" t="s">
        <v>3332</v>
      </c>
      <c r="N1081" t="s">
        <v>3333</v>
      </c>
      <c r="O1081">
        <v>10</v>
      </c>
      <c r="P1081" s="2" t="s">
        <v>3050</v>
      </c>
      <c r="Q1081" t="s">
        <v>3051</v>
      </c>
      <c r="R1081" s="2" t="s">
        <v>3052</v>
      </c>
      <c r="S1081" s="2" t="s">
        <v>3038</v>
      </c>
      <c r="T1081">
        <v>45588</v>
      </c>
      <c r="U1081">
        <v>1</v>
      </c>
      <c r="V1081">
        <v>0</v>
      </c>
      <c r="W1081" t="s">
        <v>3332</v>
      </c>
      <c r="Y1081" s="3">
        <v>45937.713296215297</v>
      </c>
      <c r="AA1081" t="s">
        <v>3039</v>
      </c>
      <c r="AB1081" s="21">
        <v>9106037405</v>
      </c>
      <c r="AC1081" s="19" t="str">
        <f>VLOOKUP($B1081,Data!$A:$AK,34,0)</f>
        <v>9106037405-00080595</v>
      </c>
      <c r="AD1081" s="19">
        <v>80595</v>
      </c>
      <c r="AE1081" s="19" t="str">
        <f t="shared" si="32"/>
        <v>00080595</v>
      </c>
      <c r="AF1081" s="19" t="str">
        <f>VLOOKUP(AC1081,Data!$B:$AK,4,0)</f>
        <v>07/10/2025</v>
      </c>
      <c r="AG1081" s="19" t="str">
        <f>VLOOKUP(AC1081,Data!B:N,13,0)</f>
        <v>0104918404-009</v>
      </c>
      <c r="AH1081" s="19" t="str">
        <f>IF(AG1081="0104918404","WIN"&amp;L1081,VLOOKUP(AG1081,'mã win'!E:J,6,0))</f>
        <v>WIN-DNG-01-009</v>
      </c>
      <c r="AI1081" s="19" t="str">
        <f>VLOOKUP(AG1081,'mã win'!E:F,2,0)</f>
        <v>N</v>
      </c>
      <c r="AJ1081" s="19" t="str">
        <f>VLOOKUP(Q1081,'mã sp'!A:B,2,0)</f>
        <v>TH200</v>
      </c>
      <c r="AK1081" t="str">
        <f>VLOOKUP(AC1081,Data!B:G,6,0)</f>
        <v>K25TTM</v>
      </c>
      <c r="AL1081" t="str">
        <f t="shared" si="33"/>
        <v>5412 WM+ DNG 91 Châu Thị Vĩnh Tế</v>
      </c>
    </row>
    <row r="1082" spans="1:38" x14ac:dyDescent="0.25">
      <c r="A1082">
        <v>17320</v>
      </c>
      <c r="B1082" s="2">
        <v>9106037405</v>
      </c>
      <c r="C1082" s="3">
        <v>45937</v>
      </c>
      <c r="D1082" s="3">
        <v>45942</v>
      </c>
      <c r="E1082" s="4">
        <v>45937.713295335598</v>
      </c>
      <c r="F1082" s="2" t="s">
        <v>5783</v>
      </c>
      <c r="G1082" s="3"/>
      <c r="H1082" t="s">
        <v>3031</v>
      </c>
      <c r="I1082" s="2" t="s">
        <v>3032</v>
      </c>
      <c r="J1082" t="s">
        <v>3033</v>
      </c>
      <c r="K1082" t="s">
        <v>3034</v>
      </c>
      <c r="L1082" s="2" t="s">
        <v>3331</v>
      </c>
      <c r="M1082" t="s">
        <v>3332</v>
      </c>
      <c r="N1082" t="s">
        <v>3333</v>
      </c>
      <c r="O1082">
        <v>20</v>
      </c>
      <c r="P1082" s="2" t="s">
        <v>3043</v>
      </c>
      <c r="Q1082" t="s">
        <v>3044</v>
      </c>
      <c r="R1082" s="2" t="s">
        <v>3045</v>
      </c>
      <c r="S1082" s="2" t="s">
        <v>3038</v>
      </c>
      <c r="T1082">
        <v>41150</v>
      </c>
      <c r="U1082">
        <v>3</v>
      </c>
      <c r="V1082">
        <v>0</v>
      </c>
      <c r="W1082" t="s">
        <v>3332</v>
      </c>
      <c r="Y1082" s="3">
        <v>45937.713296215297</v>
      </c>
      <c r="AA1082" t="s">
        <v>3039</v>
      </c>
      <c r="AB1082" s="21">
        <v>9106037405</v>
      </c>
      <c r="AC1082" s="19" t="str">
        <f>VLOOKUP($B1082,Data!$A:$AK,34,0)</f>
        <v>9106037405-00080595</v>
      </c>
      <c r="AD1082" s="19">
        <v>80595</v>
      </c>
      <c r="AE1082" s="19" t="str">
        <f t="shared" si="32"/>
        <v>00080595</v>
      </c>
      <c r="AF1082" s="19" t="str">
        <f>VLOOKUP(AC1082,Data!$B:$AK,4,0)</f>
        <v>07/10/2025</v>
      </c>
      <c r="AG1082" s="19" t="str">
        <f>VLOOKUP(AC1082,Data!B:N,13,0)</f>
        <v>0104918404-009</v>
      </c>
      <c r="AH1082" s="19" t="str">
        <f>IF(AG1082="0104918404","WIN"&amp;L1082,VLOOKUP(AG1082,'mã win'!E:J,6,0))</f>
        <v>WIN-DNG-01-009</v>
      </c>
      <c r="AI1082" s="19" t="str">
        <f>VLOOKUP(AG1082,'mã win'!E:F,2,0)</f>
        <v>N</v>
      </c>
      <c r="AJ1082" s="19" t="str">
        <f>VLOOKUP(Q1082,'mã sp'!A:B,2,0)</f>
        <v>GTLX250G</v>
      </c>
      <c r="AK1082" t="str">
        <f>VLOOKUP(AC1082,Data!B:G,6,0)</f>
        <v>K25TTM</v>
      </c>
      <c r="AL1082" t="str">
        <f t="shared" si="33"/>
        <v>5412 WM+ DNG 91 Châu Thị Vĩnh Tế</v>
      </c>
    </row>
    <row r="1083" spans="1:38" x14ac:dyDescent="0.25">
      <c r="A1083">
        <v>17321</v>
      </c>
      <c r="B1083" s="2">
        <v>9106037405</v>
      </c>
      <c r="C1083" s="3">
        <v>45937</v>
      </c>
      <c r="D1083" s="3">
        <v>45942</v>
      </c>
      <c r="E1083" s="4">
        <v>45937.713295335598</v>
      </c>
      <c r="F1083" s="2" t="s">
        <v>5783</v>
      </c>
      <c r="G1083" s="3"/>
      <c r="H1083" t="s">
        <v>3031</v>
      </c>
      <c r="I1083" s="2" t="s">
        <v>3032</v>
      </c>
      <c r="J1083" t="s">
        <v>3033</v>
      </c>
      <c r="K1083" t="s">
        <v>3034</v>
      </c>
      <c r="L1083" s="2" t="s">
        <v>3331</v>
      </c>
      <c r="M1083" t="s">
        <v>3332</v>
      </c>
      <c r="N1083" t="s">
        <v>3333</v>
      </c>
      <c r="O1083">
        <v>30</v>
      </c>
      <c r="P1083" s="2" t="s">
        <v>3054</v>
      </c>
      <c r="Q1083" t="s">
        <v>3055</v>
      </c>
      <c r="R1083" s="2" t="s">
        <v>3056</v>
      </c>
      <c r="S1083" s="2" t="s">
        <v>3038</v>
      </c>
      <c r="T1083">
        <v>46000</v>
      </c>
      <c r="U1083">
        <v>1</v>
      </c>
      <c r="V1083">
        <v>0</v>
      </c>
      <c r="W1083" t="s">
        <v>3332</v>
      </c>
      <c r="Y1083" s="3">
        <v>45937.713296215297</v>
      </c>
      <c r="AA1083" t="s">
        <v>3039</v>
      </c>
      <c r="AB1083" s="21">
        <v>9106037405</v>
      </c>
      <c r="AC1083" s="19" t="str">
        <f>VLOOKUP($B1083,Data!$A:$AK,34,0)</f>
        <v>9106037405-00080595</v>
      </c>
      <c r="AD1083" s="19">
        <v>80595</v>
      </c>
      <c r="AE1083" s="19" t="str">
        <f t="shared" si="32"/>
        <v>00080595</v>
      </c>
      <c r="AF1083" s="19" t="str">
        <f>VLOOKUP(AC1083,Data!$B:$AK,4,0)</f>
        <v>07/10/2025</v>
      </c>
      <c r="AG1083" s="19" t="str">
        <f>VLOOKUP(AC1083,Data!B:N,13,0)</f>
        <v>0104918404-009</v>
      </c>
      <c r="AH1083" s="19" t="str">
        <f>IF(AG1083="0104918404","WIN"&amp;L1083,VLOOKUP(AG1083,'mã win'!E:J,6,0))</f>
        <v>WIN-DNG-01-009</v>
      </c>
      <c r="AI1083" s="19" t="str">
        <f>VLOOKUP(AG1083,'mã win'!E:F,2,0)</f>
        <v>N</v>
      </c>
      <c r="AJ1083" s="19" t="str">
        <f>VLOOKUP(Q1083,'mã sp'!A:B,2,0)</f>
        <v>MNH250</v>
      </c>
      <c r="AK1083" t="str">
        <f>VLOOKUP(AC1083,Data!B:G,6,0)</f>
        <v>K25TTM</v>
      </c>
      <c r="AL1083" t="str">
        <f t="shared" si="33"/>
        <v>5412 WM+ DNG 91 Châu Thị Vĩnh Tế</v>
      </c>
    </row>
    <row r="1084" spans="1:38" x14ac:dyDescent="0.25">
      <c r="A1084">
        <v>17322</v>
      </c>
      <c r="B1084" s="2">
        <v>9106037489</v>
      </c>
      <c r="C1084" s="3">
        <v>45937</v>
      </c>
      <c r="D1084" s="3">
        <v>45937</v>
      </c>
      <c r="E1084" s="4">
        <v>45937.716582407404</v>
      </c>
      <c r="F1084" s="2" t="s">
        <v>5784</v>
      </c>
      <c r="G1084" s="3"/>
      <c r="H1084" t="s">
        <v>3031</v>
      </c>
      <c r="I1084" s="2" t="s">
        <v>3032</v>
      </c>
      <c r="J1084" t="s">
        <v>3033</v>
      </c>
      <c r="K1084" t="s">
        <v>3034</v>
      </c>
      <c r="L1084" s="2" t="s">
        <v>3893</v>
      </c>
      <c r="M1084" t="s">
        <v>3894</v>
      </c>
      <c r="N1084" t="s">
        <v>3895</v>
      </c>
      <c r="O1084">
        <v>10</v>
      </c>
      <c r="P1084" s="2" t="s">
        <v>3072</v>
      </c>
      <c r="Q1084" t="s">
        <v>3073</v>
      </c>
      <c r="R1084" s="2" t="s">
        <v>3074</v>
      </c>
      <c r="S1084" s="2" t="s">
        <v>3038</v>
      </c>
      <c r="T1084">
        <v>49500</v>
      </c>
      <c r="U1084">
        <v>2</v>
      </c>
      <c r="V1084">
        <v>0</v>
      </c>
      <c r="W1084" t="s">
        <v>3894</v>
      </c>
      <c r="Y1084" s="3">
        <v>45937.716579710701</v>
      </c>
      <c r="AA1084" t="s">
        <v>3039</v>
      </c>
      <c r="AB1084" s="21">
        <v>9106037489</v>
      </c>
      <c r="AC1084" s="19" t="str">
        <f>VLOOKUP($B1084,Data!$A:$AK,34,0)</f>
        <v>9106037489-00033438</v>
      </c>
      <c r="AD1084" s="19">
        <v>33438</v>
      </c>
      <c r="AE1084" s="19" t="str">
        <f t="shared" si="32"/>
        <v>00033438</v>
      </c>
      <c r="AF1084" s="19" t="str">
        <f>VLOOKUP(AC1084,Data!$B:$AK,4,0)</f>
        <v>07/10/2025</v>
      </c>
      <c r="AG1084" s="19" t="str">
        <f>VLOOKUP(AC1084,Data!B:N,13,0)</f>
        <v>0104918404-020</v>
      </c>
      <c r="AH1084" s="19" t="str">
        <f>IF(AG1084="0104918404","WIN"&amp;L1084,VLOOKUP(AG1084,'mã win'!E:J,6,0))</f>
        <v>WIN-020</v>
      </c>
      <c r="AI1084" s="19" t="str">
        <f>VLOOKUP(AG1084,'mã win'!E:F,2,0)</f>
        <v>B</v>
      </c>
      <c r="AJ1084" s="19" t="str">
        <f>VLOOKUP(Q1084,'mã sp'!A:B,2,0)</f>
        <v>GL250</v>
      </c>
      <c r="AK1084" t="str">
        <f>VLOOKUP(AC1084,Data!B:G,6,0)</f>
        <v>K25TTM</v>
      </c>
      <c r="AL1084" t="str">
        <f t="shared" si="33"/>
        <v>2ANQ WM+ THA 178 Bà Triệu</v>
      </c>
    </row>
    <row r="1085" spans="1:38" x14ac:dyDescent="0.25">
      <c r="A1085">
        <v>17323</v>
      </c>
      <c r="B1085" s="2">
        <v>9106037489</v>
      </c>
      <c r="C1085" s="3">
        <v>45937</v>
      </c>
      <c r="D1085" s="3">
        <v>45937</v>
      </c>
      <c r="E1085" s="4">
        <v>45937.716582407404</v>
      </c>
      <c r="F1085" s="2" t="s">
        <v>5784</v>
      </c>
      <c r="G1085" s="3"/>
      <c r="H1085" t="s">
        <v>3031</v>
      </c>
      <c r="I1085" s="2" t="s">
        <v>3032</v>
      </c>
      <c r="J1085" t="s">
        <v>3033</v>
      </c>
      <c r="K1085" t="s">
        <v>3034</v>
      </c>
      <c r="L1085" s="2" t="s">
        <v>3893</v>
      </c>
      <c r="M1085" t="s">
        <v>3894</v>
      </c>
      <c r="N1085" t="s">
        <v>3895</v>
      </c>
      <c r="O1085">
        <v>20</v>
      </c>
      <c r="P1085" s="2" t="s">
        <v>3069</v>
      </c>
      <c r="Q1085" t="s">
        <v>3070</v>
      </c>
      <c r="R1085" s="2" t="s">
        <v>3071</v>
      </c>
      <c r="S1085" s="2" t="s">
        <v>3038</v>
      </c>
      <c r="T1085">
        <v>50400</v>
      </c>
      <c r="U1085">
        <v>2</v>
      </c>
      <c r="V1085">
        <v>0</v>
      </c>
      <c r="W1085" t="s">
        <v>3894</v>
      </c>
      <c r="Y1085" s="3">
        <v>45937.716579710701</v>
      </c>
      <c r="AA1085" t="s">
        <v>3039</v>
      </c>
      <c r="AB1085" s="21">
        <v>9106037489</v>
      </c>
      <c r="AC1085" s="19" t="str">
        <f>VLOOKUP($B1085,Data!$A:$AK,34,0)</f>
        <v>9106037489-00033438</v>
      </c>
      <c r="AD1085" s="19">
        <v>33438</v>
      </c>
      <c r="AE1085" s="19" t="str">
        <f t="shared" si="32"/>
        <v>00033438</v>
      </c>
      <c r="AF1085" s="19" t="str">
        <f>VLOOKUP(AC1085,Data!$B:$AK,4,0)</f>
        <v>07/10/2025</v>
      </c>
      <c r="AG1085" s="19" t="str">
        <f>VLOOKUP(AC1085,Data!B:N,13,0)</f>
        <v>0104918404-020</v>
      </c>
      <c r="AH1085" s="19" t="str">
        <f>IF(AG1085="0104918404","WIN"&amp;L1085,VLOOKUP(AG1085,'mã win'!E:J,6,0))</f>
        <v>WIN-020</v>
      </c>
      <c r="AI1085" s="19" t="str">
        <f>VLOOKUP(AG1085,'mã win'!E:F,2,0)</f>
        <v>B</v>
      </c>
      <c r="AJ1085" s="19" t="str">
        <f>VLOOKUP(Q1085,'mã sp'!A:B,2,0)</f>
        <v>GSG250</v>
      </c>
      <c r="AK1085" t="str">
        <f>VLOOKUP(AC1085,Data!B:G,6,0)</f>
        <v>K25TTM</v>
      </c>
      <c r="AL1085" t="str">
        <f t="shared" si="33"/>
        <v>2ANQ WM+ THA 178 Bà Triệu</v>
      </c>
    </row>
    <row r="1086" spans="1:38" x14ac:dyDescent="0.25">
      <c r="A1086">
        <v>17324</v>
      </c>
      <c r="B1086" s="2">
        <v>9106037489</v>
      </c>
      <c r="C1086" s="3">
        <v>45937</v>
      </c>
      <c r="D1086" s="3">
        <v>45937</v>
      </c>
      <c r="E1086" s="4">
        <v>45937.716582407404</v>
      </c>
      <c r="F1086" s="2" t="s">
        <v>5784</v>
      </c>
      <c r="G1086" s="3"/>
      <c r="H1086" t="s">
        <v>3031</v>
      </c>
      <c r="I1086" s="2" t="s">
        <v>3032</v>
      </c>
      <c r="J1086" t="s">
        <v>3033</v>
      </c>
      <c r="K1086" t="s">
        <v>3034</v>
      </c>
      <c r="L1086" s="2" t="s">
        <v>3893</v>
      </c>
      <c r="M1086" t="s">
        <v>3894</v>
      </c>
      <c r="N1086" t="s">
        <v>3895</v>
      </c>
      <c r="O1086">
        <v>30</v>
      </c>
      <c r="P1086" s="2" t="s">
        <v>3054</v>
      </c>
      <c r="Q1086" t="s">
        <v>3055</v>
      </c>
      <c r="R1086" s="2" t="s">
        <v>3056</v>
      </c>
      <c r="S1086" s="2" t="s">
        <v>3038</v>
      </c>
      <c r="T1086">
        <v>46000</v>
      </c>
      <c r="U1086">
        <v>2</v>
      </c>
      <c r="V1086">
        <v>0</v>
      </c>
      <c r="W1086" t="s">
        <v>3894</v>
      </c>
      <c r="Y1086" s="3">
        <v>45937.716579710701</v>
      </c>
      <c r="AA1086" t="s">
        <v>3039</v>
      </c>
      <c r="AB1086" s="21">
        <v>9106037489</v>
      </c>
      <c r="AC1086" s="19" t="str">
        <f>VLOOKUP($B1086,Data!$A:$AK,34,0)</f>
        <v>9106037489-00033438</v>
      </c>
      <c r="AD1086" s="19">
        <v>33438</v>
      </c>
      <c r="AE1086" s="19" t="str">
        <f t="shared" si="32"/>
        <v>00033438</v>
      </c>
      <c r="AF1086" s="19" t="str">
        <f>VLOOKUP(AC1086,Data!$B:$AK,4,0)</f>
        <v>07/10/2025</v>
      </c>
      <c r="AG1086" s="19" t="str">
        <f>VLOOKUP(AC1086,Data!B:N,13,0)</f>
        <v>0104918404-020</v>
      </c>
      <c r="AH1086" s="19" t="str">
        <f>IF(AG1086="0104918404","WIN"&amp;L1086,VLOOKUP(AG1086,'mã win'!E:J,6,0))</f>
        <v>WIN-020</v>
      </c>
      <c r="AI1086" s="19" t="str">
        <f>VLOOKUP(AG1086,'mã win'!E:F,2,0)</f>
        <v>B</v>
      </c>
      <c r="AJ1086" s="19" t="str">
        <f>VLOOKUP(Q1086,'mã sp'!A:B,2,0)</f>
        <v>MNH250</v>
      </c>
      <c r="AK1086" t="str">
        <f>VLOOKUP(AC1086,Data!B:G,6,0)</f>
        <v>K25TTM</v>
      </c>
      <c r="AL1086" t="str">
        <f t="shared" si="33"/>
        <v>2ANQ WM+ THA 178 Bà Triệu</v>
      </c>
    </row>
    <row r="1087" spans="1:38" x14ac:dyDescent="0.25">
      <c r="A1087">
        <v>17325</v>
      </c>
      <c r="B1087" s="2">
        <v>9106037484</v>
      </c>
      <c r="C1087" s="3">
        <v>45937</v>
      </c>
      <c r="D1087" s="3">
        <v>45937</v>
      </c>
      <c r="E1087" s="4">
        <v>45937.718277465297</v>
      </c>
      <c r="F1087" s="2" t="s">
        <v>5785</v>
      </c>
      <c r="G1087" s="3"/>
      <c r="H1087" t="s">
        <v>3031</v>
      </c>
      <c r="I1087" s="2" t="s">
        <v>3032</v>
      </c>
      <c r="J1087" t="s">
        <v>3033</v>
      </c>
      <c r="K1087" t="s">
        <v>3034</v>
      </c>
      <c r="L1087" s="2" t="s">
        <v>3403</v>
      </c>
      <c r="M1087" t="s">
        <v>3404</v>
      </c>
      <c r="N1087" t="s">
        <v>3405</v>
      </c>
      <c r="O1087">
        <v>10</v>
      </c>
      <c r="P1087" s="2" t="s">
        <v>3080</v>
      </c>
      <c r="Q1087" t="s">
        <v>3081</v>
      </c>
      <c r="R1087" s="2" t="s">
        <v>3082</v>
      </c>
      <c r="S1087" s="2" t="s">
        <v>3038</v>
      </c>
      <c r="T1087">
        <v>70950</v>
      </c>
      <c r="U1087">
        <v>3</v>
      </c>
      <c r="V1087">
        <v>0</v>
      </c>
      <c r="W1087" t="s">
        <v>3406</v>
      </c>
      <c r="X1087" t="s">
        <v>3407</v>
      </c>
      <c r="Y1087" s="3">
        <v>45937.718274455998</v>
      </c>
      <c r="AA1087" t="s">
        <v>3039</v>
      </c>
      <c r="AB1087" s="21">
        <v>9106037484</v>
      </c>
      <c r="AC1087" s="19" t="str">
        <f>VLOOKUP($B1087,Data!$A:$AK,34,0)</f>
        <v>9106037484-00479780</v>
      </c>
      <c r="AD1087" s="19">
        <v>479780</v>
      </c>
      <c r="AE1087" s="19" t="str">
        <f t="shared" si="32"/>
        <v>00479780</v>
      </c>
      <c r="AF1087" s="19" t="str">
        <f>VLOOKUP(AC1087,Data!$B:$AK,4,0)</f>
        <v>07/10/2025</v>
      </c>
      <c r="AG1087" s="19" t="str">
        <f>VLOOKUP(AC1087,Data!B:N,13,0)</f>
        <v>0104918404-002</v>
      </c>
      <c r="AH1087" s="19" t="str">
        <f>IF(AG1087="0104918404","WIN"&amp;L1087,VLOOKUP(AG1087,'mã win'!E:J,6,0))</f>
        <v>WIN-HNI-00-002</v>
      </c>
      <c r="AI1087" s="19" t="str">
        <f>VLOOKUP(AG1087,'mã win'!E:F,2,0)</f>
        <v>B</v>
      </c>
      <c r="AJ1087" s="19" t="str">
        <f>VLOOKUP(Q1087,'mã sp'!A:B,2,0)</f>
        <v>CN300</v>
      </c>
      <c r="AK1087" t="str">
        <f>VLOOKUP(AC1087,Data!B:G,6,0)</f>
        <v>K25TTM</v>
      </c>
      <c r="AL1087" t="str">
        <f t="shared" si="33"/>
        <v>3180 WM+ HNI Sky Light 125D Minh Khai</v>
      </c>
    </row>
    <row r="1088" spans="1:38" x14ac:dyDescent="0.25">
      <c r="A1088">
        <v>17326</v>
      </c>
      <c r="B1088" s="2">
        <v>9106037484</v>
      </c>
      <c r="C1088" s="3">
        <v>45937</v>
      </c>
      <c r="D1088" s="3">
        <v>45937</v>
      </c>
      <c r="E1088" s="4">
        <v>45937.718277465297</v>
      </c>
      <c r="F1088" s="2" t="s">
        <v>5785</v>
      </c>
      <c r="G1088" s="3"/>
      <c r="H1088" t="s">
        <v>3031</v>
      </c>
      <c r="I1088" s="2" t="s">
        <v>3032</v>
      </c>
      <c r="J1088" t="s">
        <v>3033</v>
      </c>
      <c r="K1088" t="s">
        <v>3034</v>
      </c>
      <c r="L1088" s="2" t="s">
        <v>3403</v>
      </c>
      <c r="M1088" t="s">
        <v>3404</v>
      </c>
      <c r="N1088" t="s">
        <v>3405</v>
      </c>
      <c r="O1088">
        <v>20</v>
      </c>
      <c r="P1088" s="2" t="s">
        <v>3047</v>
      </c>
      <c r="Q1088" t="s">
        <v>3048</v>
      </c>
      <c r="R1088" s="2" t="s">
        <v>3049</v>
      </c>
      <c r="S1088" s="2" t="s">
        <v>3038</v>
      </c>
      <c r="T1088">
        <v>60885</v>
      </c>
      <c r="U1088">
        <v>2</v>
      </c>
      <c r="V1088">
        <v>0</v>
      </c>
      <c r="W1088" t="s">
        <v>3406</v>
      </c>
      <c r="X1088" t="s">
        <v>3407</v>
      </c>
      <c r="Y1088" s="3">
        <v>45937.718274455998</v>
      </c>
      <c r="AA1088" t="s">
        <v>3039</v>
      </c>
      <c r="AB1088" s="21">
        <v>9106037484</v>
      </c>
      <c r="AC1088" s="19" t="str">
        <f>VLOOKUP($B1088,Data!$A:$AK,34,0)</f>
        <v>9106037484-00479780</v>
      </c>
      <c r="AD1088" s="19">
        <v>479780</v>
      </c>
      <c r="AE1088" s="19" t="str">
        <f t="shared" si="32"/>
        <v>00479780</v>
      </c>
      <c r="AF1088" s="19" t="str">
        <f>VLOOKUP(AC1088,Data!$B:$AK,4,0)</f>
        <v>07/10/2025</v>
      </c>
      <c r="AG1088" s="19" t="str">
        <f>VLOOKUP(AC1088,Data!B:N,13,0)</f>
        <v>0104918404-002</v>
      </c>
      <c r="AH1088" s="19" t="str">
        <f>IF(AG1088="0104918404","WIN"&amp;L1088,VLOOKUP(AG1088,'mã win'!E:J,6,0))</f>
        <v>WIN-HNI-00-002</v>
      </c>
      <c r="AI1088" s="19" t="str">
        <f>VLOOKUP(AG1088,'mã win'!E:F,2,0)</f>
        <v>B</v>
      </c>
      <c r="AJ1088" s="19" t="str">
        <f>VLOOKUP(Q1088,'mã sp'!A:B,2,0)</f>
        <v>CC300</v>
      </c>
      <c r="AK1088" t="str">
        <f>VLOOKUP(AC1088,Data!B:G,6,0)</f>
        <v>K25TTM</v>
      </c>
      <c r="AL1088" t="str">
        <f t="shared" si="33"/>
        <v>3180 WM+ HNI Sky Light 125D Minh Khai</v>
      </c>
    </row>
    <row r="1089" spans="1:38" x14ac:dyDescent="0.25">
      <c r="A1089">
        <v>17327</v>
      </c>
      <c r="B1089" s="2">
        <v>9106037484</v>
      </c>
      <c r="C1089" s="3">
        <v>45937</v>
      </c>
      <c r="D1089" s="3">
        <v>45937</v>
      </c>
      <c r="E1089" s="4">
        <v>45937.718277465297</v>
      </c>
      <c r="F1089" s="2" t="s">
        <v>5785</v>
      </c>
      <c r="G1089" s="3"/>
      <c r="H1089" t="s">
        <v>3031</v>
      </c>
      <c r="I1089" s="2" t="s">
        <v>3032</v>
      </c>
      <c r="J1089" t="s">
        <v>3033</v>
      </c>
      <c r="K1089" t="s">
        <v>3034</v>
      </c>
      <c r="L1089" s="2" t="s">
        <v>3403</v>
      </c>
      <c r="M1089" t="s">
        <v>3404</v>
      </c>
      <c r="N1089" t="s">
        <v>3405</v>
      </c>
      <c r="O1089">
        <v>30</v>
      </c>
      <c r="P1089" s="2" t="s">
        <v>3063</v>
      </c>
      <c r="Q1089" t="s">
        <v>4891</v>
      </c>
      <c r="R1089" s="2" t="s">
        <v>3065</v>
      </c>
      <c r="S1089" s="2" t="s">
        <v>3038</v>
      </c>
      <c r="T1089">
        <v>73431</v>
      </c>
      <c r="U1089">
        <v>1</v>
      </c>
      <c r="V1089">
        <v>0</v>
      </c>
      <c r="W1089" t="s">
        <v>3406</v>
      </c>
      <c r="X1089" t="s">
        <v>3407</v>
      </c>
      <c r="Y1089" s="3">
        <v>45937.718274455998</v>
      </c>
      <c r="AA1089" t="s">
        <v>3039</v>
      </c>
      <c r="AB1089" s="21">
        <v>9106037484</v>
      </c>
      <c r="AC1089" s="19" t="str">
        <f>VLOOKUP($B1089,Data!$A:$AK,34,0)</f>
        <v>9106037484-00479780</v>
      </c>
      <c r="AD1089" s="19">
        <v>479780</v>
      </c>
      <c r="AE1089" s="19" t="str">
        <f t="shared" si="32"/>
        <v>00479780</v>
      </c>
      <c r="AF1089" s="19" t="str">
        <f>VLOOKUP(AC1089,Data!$B:$AK,4,0)</f>
        <v>07/10/2025</v>
      </c>
      <c r="AG1089" s="19" t="str">
        <f>VLOOKUP(AC1089,Data!B:N,13,0)</f>
        <v>0104918404-002</v>
      </c>
      <c r="AH1089" s="19" t="str">
        <f>IF(AG1089="0104918404","WIN"&amp;L1089,VLOOKUP(AG1089,'mã win'!E:J,6,0))</f>
        <v>WIN-HNI-00-002</v>
      </c>
      <c r="AI1089" s="19" t="str">
        <f>VLOOKUP(AG1089,'mã win'!E:F,2,0)</f>
        <v>B</v>
      </c>
      <c r="AJ1089" s="19" t="str">
        <f>VLOOKUP(Q1089,'mã sp'!A:B,2,0)</f>
        <v>CGM300</v>
      </c>
      <c r="AK1089" t="str">
        <f>VLOOKUP(AC1089,Data!B:G,6,0)</f>
        <v>K25TTM</v>
      </c>
      <c r="AL1089" t="str">
        <f t="shared" si="33"/>
        <v>3180 WM+ HNI Sky Light 125D Minh Khai</v>
      </c>
    </row>
    <row r="1090" spans="1:38" x14ac:dyDescent="0.25">
      <c r="A1090">
        <v>17328</v>
      </c>
      <c r="B1090" s="2">
        <v>9106037519</v>
      </c>
      <c r="C1090" s="3">
        <v>45937</v>
      </c>
      <c r="D1090" s="3">
        <v>45937</v>
      </c>
      <c r="E1090" s="4">
        <v>45937.721263460597</v>
      </c>
      <c r="F1090" s="2" t="s">
        <v>5786</v>
      </c>
      <c r="G1090" s="3"/>
      <c r="H1090" t="s">
        <v>3031</v>
      </c>
      <c r="I1090" s="2" t="s">
        <v>3032</v>
      </c>
      <c r="J1090" t="s">
        <v>3033</v>
      </c>
      <c r="K1090" t="s">
        <v>3034</v>
      </c>
      <c r="L1090" s="2" t="s">
        <v>3432</v>
      </c>
      <c r="M1090" t="s">
        <v>3433</v>
      </c>
      <c r="N1090" t="s">
        <v>3434</v>
      </c>
      <c r="O1090">
        <v>10</v>
      </c>
      <c r="P1090" s="2" t="s">
        <v>3043</v>
      </c>
      <c r="Q1090" t="s">
        <v>3044</v>
      </c>
      <c r="R1090" s="2" t="s">
        <v>3045</v>
      </c>
      <c r="S1090" s="2" t="s">
        <v>3038</v>
      </c>
      <c r="T1090">
        <v>41150</v>
      </c>
      <c r="U1090">
        <v>1</v>
      </c>
      <c r="V1090">
        <v>0</v>
      </c>
      <c r="W1090" t="s">
        <v>3433</v>
      </c>
      <c r="Y1090" s="3">
        <v>45937.721260497703</v>
      </c>
      <c r="AA1090" t="s">
        <v>3039</v>
      </c>
      <c r="AB1090" s="21">
        <v>9106037519</v>
      </c>
      <c r="AC1090" s="19" t="str">
        <f>VLOOKUP($B1090,Data!$A:$AK,34,0)</f>
        <v>9106037519-00479787</v>
      </c>
      <c r="AD1090" s="19">
        <v>479787</v>
      </c>
      <c r="AE1090" s="19" t="str">
        <f t="shared" si="32"/>
        <v>00479787</v>
      </c>
      <c r="AF1090" s="19" t="str">
        <f>VLOOKUP(AC1090,Data!$B:$AK,4,0)</f>
        <v>07/10/2025</v>
      </c>
      <c r="AG1090" s="19" t="str">
        <f>VLOOKUP(AC1090,Data!B:N,13,0)</f>
        <v>0104918404-002</v>
      </c>
      <c r="AH1090" s="19" t="str">
        <f>IF(AG1090="0104918404","WIN"&amp;L1090,VLOOKUP(AG1090,'mã win'!E:J,6,0))</f>
        <v>WIN-HNI-00-002</v>
      </c>
      <c r="AI1090" s="19" t="str">
        <f>VLOOKUP(AG1090,'mã win'!E:F,2,0)</f>
        <v>B</v>
      </c>
      <c r="AJ1090" s="19" t="str">
        <f>VLOOKUP(Q1090,'mã sp'!A:B,2,0)</f>
        <v>GTLX250G</v>
      </c>
      <c r="AK1090" t="str">
        <f>VLOOKUP(AC1090,Data!B:G,6,0)</f>
        <v>K25TTM</v>
      </c>
      <c r="AL1090" t="str">
        <f t="shared" si="33"/>
        <v>6477 WM+ HNI Đinh Xuyên, Ứng Hòa</v>
      </c>
    </row>
    <row r="1091" spans="1:38" x14ac:dyDescent="0.25">
      <c r="A1091">
        <v>17329</v>
      </c>
      <c r="B1091" s="2">
        <v>9106037538</v>
      </c>
      <c r="C1091" s="3">
        <v>45937</v>
      </c>
      <c r="D1091" s="3">
        <v>45942</v>
      </c>
      <c r="E1091" s="4">
        <v>45937.722220868098</v>
      </c>
      <c r="F1091" s="2" t="s">
        <v>5787</v>
      </c>
      <c r="G1091" s="3"/>
      <c r="H1091" t="s">
        <v>3031</v>
      </c>
      <c r="I1091" s="2" t="s">
        <v>3032</v>
      </c>
      <c r="J1091" t="s">
        <v>3033</v>
      </c>
      <c r="K1091" t="s">
        <v>3034</v>
      </c>
      <c r="L1091" s="2" t="s">
        <v>3699</v>
      </c>
      <c r="M1091" t="s">
        <v>3700</v>
      </c>
      <c r="N1091" t="s">
        <v>3701</v>
      </c>
      <c r="O1091">
        <v>10</v>
      </c>
      <c r="P1091" s="2" t="s">
        <v>3035</v>
      </c>
      <c r="Q1091" t="s">
        <v>4834</v>
      </c>
      <c r="R1091" s="2" t="s">
        <v>3037</v>
      </c>
      <c r="S1091" s="2" t="s">
        <v>3038</v>
      </c>
      <c r="T1091">
        <v>111058</v>
      </c>
      <c r="U1091">
        <v>2</v>
      </c>
      <c r="V1091">
        <v>0</v>
      </c>
      <c r="W1091" t="s">
        <v>3700</v>
      </c>
      <c r="Y1091" s="3">
        <v>45937.7222184028</v>
      </c>
      <c r="AA1091" t="s">
        <v>3039</v>
      </c>
      <c r="AB1091" s="21">
        <v>9106037538</v>
      </c>
      <c r="AC1091" s="19" t="str">
        <f>VLOOKUP($B1091,Data!$A:$AK,34,0)</f>
        <v>9106037538-00159421</v>
      </c>
      <c r="AD1091" s="19">
        <v>159421</v>
      </c>
      <c r="AE1091" s="19" t="str">
        <f t="shared" ref="AE1091:AE1154" si="34">TEXT(AD1091,"00000000")</f>
        <v>00159421</v>
      </c>
      <c r="AF1091" s="19" t="str">
        <f>VLOOKUP(AC1091,Data!$B:$AK,4,0)</f>
        <v>07/10/2025</v>
      </c>
      <c r="AG1091" s="19" t="str">
        <f>VLOOKUP(AC1091,Data!B:N,13,0)</f>
        <v>0104918404</v>
      </c>
      <c r="AH1091" s="19" t="str">
        <f>IF(AG1091="0104918404","WIN"&amp;L1091,VLOOKUP(AG1091,'mã win'!E:J,6,0))</f>
        <v>WIN6186</v>
      </c>
      <c r="AI1091" s="19" t="str">
        <f>VLOOKUP(AG1091,'mã win'!E:F,2,0)</f>
        <v>N</v>
      </c>
      <c r="AJ1091" s="19" t="str">
        <f>VLOOKUP(Q1091,'mã sp'!A:B,2,0)</f>
        <v>GM500</v>
      </c>
      <c r="AK1091" t="str">
        <f>VLOOKUP(AC1091,Data!B:G,6,0)</f>
        <v>K25TTM</v>
      </c>
      <c r="AL1091" t="str">
        <f t="shared" ref="AL1091:AL1154" si="35">L1091&amp;" "&amp;M1091</f>
        <v>6186 WM+ HCM C00.02 CC Carina</v>
      </c>
    </row>
    <row r="1092" spans="1:38" x14ac:dyDescent="0.25">
      <c r="A1092">
        <v>17330</v>
      </c>
      <c r="B1092" s="2">
        <v>9106037538</v>
      </c>
      <c r="C1092" s="3">
        <v>45937</v>
      </c>
      <c r="D1092" s="3">
        <v>45942</v>
      </c>
      <c r="E1092" s="4">
        <v>45937.722220868098</v>
      </c>
      <c r="F1092" s="2" t="s">
        <v>5787</v>
      </c>
      <c r="G1092" s="3"/>
      <c r="H1092" t="s">
        <v>3031</v>
      </c>
      <c r="I1092" s="2" t="s">
        <v>3032</v>
      </c>
      <c r="J1092" t="s">
        <v>3033</v>
      </c>
      <c r="K1092" t="s">
        <v>3034</v>
      </c>
      <c r="L1092" s="2" t="s">
        <v>3699</v>
      </c>
      <c r="M1092" t="s">
        <v>3700</v>
      </c>
      <c r="N1092" t="s">
        <v>3701</v>
      </c>
      <c r="O1092">
        <v>20</v>
      </c>
      <c r="P1092" s="2" t="s">
        <v>3072</v>
      </c>
      <c r="Q1092" t="s">
        <v>3073</v>
      </c>
      <c r="R1092" s="2" t="s">
        <v>3074</v>
      </c>
      <c r="S1092" s="2" t="s">
        <v>3038</v>
      </c>
      <c r="T1092">
        <v>49500</v>
      </c>
      <c r="U1092">
        <v>3</v>
      </c>
      <c r="V1092">
        <v>0</v>
      </c>
      <c r="W1092" t="s">
        <v>3700</v>
      </c>
      <c r="Y1092" s="3">
        <v>45937.7222184028</v>
      </c>
      <c r="AA1092" t="s">
        <v>3039</v>
      </c>
      <c r="AB1092" s="21">
        <v>9106037538</v>
      </c>
      <c r="AC1092" s="19" t="str">
        <f>VLOOKUP($B1092,Data!$A:$AK,34,0)</f>
        <v>9106037538-00159421</v>
      </c>
      <c r="AD1092" s="19">
        <v>159421</v>
      </c>
      <c r="AE1092" s="19" t="str">
        <f t="shared" si="34"/>
        <v>00159421</v>
      </c>
      <c r="AF1092" s="19" t="str">
        <f>VLOOKUP(AC1092,Data!$B:$AK,4,0)</f>
        <v>07/10/2025</v>
      </c>
      <c r="AG1092" s="19" t="str">
        <f>VLOOKUP(AC1092,Data!B:N,13,0)</f>
        <v>0104918404</v>
      </c>
      <c r="AH1092" s="19" t="str">
        <f>IF(AG1092="0104918404","WIN"&amp;L1092,VLOOKUP(AG1092,'mã win'!E:J,6,0))</f>
        <v>WIN6186</v>
      </c>
      <c r="AI1092" s="19" t="str">
        <f>VLOOKUP(AG1092,'mã win'!E:F,2,0)</f>
        <v>N</v>
      </c>
      <c r="AJ1092" s="19" t="str">
        <f>VLOOKUP(Q1092,'mã sp'!A:B,2,0)</f>
        <v>GL250</v>
      </c>
      <c r="AK1092" t="str">
        <f>VLOOKUP(AC1092,Data!B:G,6,0)</f>
        <v>K25TTM</v>
      </c>
      <c r="AL1092" t="str">
        <f t="shared" si="35"/>
        <v>6186 WM+ HCM C00.02 CC Carina</v>
      </c>
    </row>
    <row r="1093" spans="1:38" x14ac:dyDescent="0.25">
      <c r="A1093">
        <v>17331</v>
      </c>
      <c r="B1093" s="2">
        <v>9106037538</v>
      </c>
      <c r="C1093" s="3">
        <v>45937</v>
      </c>
      <c r="D1093" s="3">
        <v>45942</v>
      </c>
      <c r="E1093" s="4">
        <v>45937.722220868098</v>
      </c>
      <c r="F1093" s="2" t="s">
        <v>5787</v>
      </c>
      <c r="G1093" s="3"/>
      <c r="H1093" t="s">
        <v>3031</v>
      </c>
      <c r="I1093" s="2" t="s">
        <v>3032</v>
      </c>
      <c r="J1093" t="s">
        <v>3033</v>
      </c>
      <c r="K1093" t="s">
        <v>3034</v>
      </c>
      <c r="L1093" s="2" t="s">
        <v>3699</v>
      </c>
      <c r="M1093" t="s">
        <v>3700</v>
      </c>
      <c r="N1093" t="s">
        <v>3701</v>
      </c>
      <c r="O1093">
        <v>30</v>
      </c>
      <c r="P1093" s="2" t="s">
        <v>3047</v>
      </c>
      <c r="Q1093" t="s">
        <v>3048</v>
      </c>
      <c r="R1093" s="2" t="s">
        <v>3049</v>
      </c>
      <c r="S1093" s="2" t="s">
        <v>3038</v>
      </c>
      <c r="T1093">
        <v>60885</v>
      </c>
      <c r="U1093">
        <v>2</v>
      </c>
      <c r="V1093">
        <v>0</v>
      </c>
      <c r="W1093" t="s">
        <v>3700</v>
      </c>
      <c r="Y1093" s="3">
        <v>45937.7222184028</v>
      </c>
      <c r="AA1093" t="s">
        <v>3039</v>
      </c>
      <c r="AB1093" s="21">
        <v>9106037538</v>
      </c>
      <c r="AC1093" s="19" t="str">
        <f>VLOOKUP($B1093,Data!$A:$AK,34,0)</f>
        <v>9106037538-00159421</v>
      </c>
      <c r="AD1093" s="19">
        <v>159421</v>
      </c>
      <c r="AE1093" s="19" t="str">
        <f t="shared" si="34"/>
        <v>00159421</v>
      </c>
      <c r="AF1093" s="19" t="str">
        <f>VLOOKUP(AC1093,Data!$B:$AK,4,0)</f>
        <v>07/10/2025</v>
      </c>
      <c r="AG1093" s="19" t="str">
        <f>VLOOKUP(AC1093,Data!B:N,13,0)</f>
        <v>0104918404</v>
      </c>
      <c r="AH1093" s="19" t="str">
        <f>IF(AG1093="0104918404","WIN"&amp;L1093,VLOOKUP(AG1093,'mã win'!E:J,6,0))</f>
        <v>WIN6186</v>
      </c>
      <c r="AI1093" s="19" t="str">
        <f>VLOOKUP(AG1093,'mã win'!E:F,2,0)</f>
        <v>N</v>
      </c>
      <c r="AJ1093" s="19" t="str">
        <f>VLOOKUP(Q1093,'mã sp'!A:B,2,0)</f>
        <v>CC300</v>
      </c>
      <c r="AK1093" t="str">
        <f>VLOOKUP(AC1093,Data!B:G,6,0)</f>
        <v>K25TTM</v>
      </c>
      <c r="AL1093" t="str">
        <f t="shared" si="35"/>
        <v>6186 WM+ HCM C00.02 CC Carina</v>
      </c>
    </row>
    <row r="1094" spans="1:38" x14ac:dyDescent="0.25">
      <c r="A1094">
        <v>17332</v>
      </c>
      <c r="B1094" s="2">
        <v>9106037538</v>
      </c>
      <c r="C1094" s="3">
        <v>45937</v>
      </c>
      <c r="D1094" s="3">
        <v>45942</v>
      </c>
      <c r="E1094" s="4">
        <v>45937.722220868098</v>
      </c>
      <c r="F1094" s="2" t="s">
        <v>5787</v>
      </c>
      <c r="G1094" s="3"/>
      <c r="H1094" t="s">
        <v>3031</v>
      </c>
      <c r="I1094" s="2" t="s">
        <v>3032</v>
      </c>
      <c r="J1094" t="s">
        <v>3033</v>
      </c>
      <c r="K1094" t="s">
        <v>3034</v>
      </c>
      <c r="L1094" s="2" t="s">
        <v>3699</v>
      </c>
      <c r="M1094" t="s">
        <v>3700</v>
      </c>
      <c r="N1094" t="s">
        <v>3701</v>
      </c>
      <c r="O1094">
        <v>40</v>
      </c>
      <c r="P1094" s="2" t="s">
        <v>3054</v>
      </c>
      <c r="Q1094" t="s">
        <v>3055</v>
      </c>
      <c r="R1094" s="2" t="s">
        <v>3056</v>
      </c>
      <c r="S1094" s="2" t="s">
        <v>3038</v>
      </c>
      <c r="T1094">
        <v>46000</v>
      </c>
      <c r="U1094">
        <v>2</v>
      </c>
      <c r="V1094">
        <v>0</v>
      </c>
      <c r="W1094" t="s">
        <v>3700</v>
      </c>
      <c r="Y1094" s="3">
        <v>45937.7222184028</v>
      </c>
      <c r="AA1094" t="s">
        <v>3039</v>
      </c>
      <c r="AB1094" s="21">
        <v>9106037538</v>
      </c>
      <c r="AC1094" s="19" t="str">
        <f>VLOOKUP($B1094,Data!$A:$AK,34,0)</f>
        <v>9106037538-00159421</v>
      </c>
      <c r="AD1094" s="19">
        <v>159421</v>
      </c>
      <c r="AE1094" s="19" t="str">
        <f t="shared" si="34"/>
        <v>00159421</v>
      </c>
      <c r="AF1094" s="19" t="str">
        <f>VLOOKUP(AC1094,Data!$B:$AK,4,0)</f>
        <v>07/10/2025</v>
      </c>
      <c r="AG1094" s="19" t="str">
        <f>VLOOKUP(AC1094,Data!B:N,13,0)</f>
        <v>0104918404</v>
      </c>
      <c r="AH1094" s="19" t="str">
        <f>IF(AG1094="0104918404","WIN"&amp;L1094,VLOOKUP(AG1094,'mã win'!E:J,6,0))</f>
        <v>WIN6186</v>
      </c>
      <c r="AI1094" s="19" t="str">
        <f>VLOOKUP(AG1094,'mã win'!E:F,2,0)</f>
        <v>N</v>
      </c>
      <c r="AJ1094" s="19" t="str">
        <f>VLOOKUP(Q1094,'mã sp'!A:B,2,0)</f>
        <v>MNH250</v>
      </c>
      <c r="AK1094" t="str">
        <f>VLOOKUP(AC1094,Data!B:G,6,0)</f>
        <v>K25TTM</v>
      </c>
      <c r="AL1094" t="str">
        <f t="shared" si="35"/>
        <v>6186 WM+ HCM C00.02 CC Carina</v>
      </c>
    </row>
    <row r="1095" spans="1:38" x14ac:dyDescent="0.25">
      <c r="A1095">
        <v>17333</v>
      </c>
      <c r="B1095" s="2">
        <v>9106037543</v>
      </c>
      <c r="C1095" s="3">
        <v>45937</v>
      </c>
      <c r="D1095" s="3">
        <v>45937</v>
      </c>
      <c r="E1095" s="4">
        <v>45937.726943831003</v>
      </c>
      <c r="F1095" s="2" t="s">
        <v>5788</v>
      </c>
      <c r="G1095" s="3"/>
      <c r="H1095" t="s">
        <v>3031</v>
      </c>
      <c r="I1095" s="2" t="s">
        <v>3032</v>
      </c>
      <c r="J1095" t="s">
        <v>3033</v>
      </c>
      <c r="K1095" t="s">
        <v>3034</v>
      </c>
      <c r="L1095" s="2" t="s">
        <v>4462</v>
      </c>
      <c r="M1095" t="s">
        <v>4463</v>
      </c>
      <c r="N1095" t="s">
        <v>4464</v>
      </c>
      <c r="O1095">
        <v>10</v>
      </c>
      <c r="P1095" s="2" t="s">
        <v>3072</v>
      </c>
      <c r="Q1095" t="s">
        <v>3073</v>
      </c>
      <c r="R1095" s="2" t="s">
        <v>3074</v>
      </c>
      <c r="S1095" s="2" t="s">
        <v>3038</v>
      </c>
      <c r="T1095">
        <v>49500</v>
      </c>
      <c r="U1095">
        <v>1</v>
      </c>
      <c r="V1095">
        <v>0</v>
      </c>
      <c r="W1095" t="s">
        <v>4463</v>
      </c>
      <c r="Y1095" s="3">
        <v>45937.726940775501</v>
      </c>
      <c r="AA1095" t="s">
        <v>3039</v>
      </c>
      <c r="AB1095" s="21">
        <v>9106037543</v>
      </c>
      <c r="AC1095" s="19" t="str">
        <f>VLOOKUP($B1095,Data!$A:$AK,34,0)</f>
        <v>9106037543-00010017</v>
      </c>
      <c r="AD1095" s="19">
        <v>10017</v>
      </c>
      <c r="AE1095" s="19" t="str">
        <f t="shared" si="34"/>
        <v>00010017</v>
      </c>
      <c r="AF1095" s="19" t="str">
        <f>VLOOKUP(AC1095,Data!$B:$AK,4,0)</f>
        <v>07/10/2025</v>
      </c>
      <c r="AG1095" s="19" t="str">
        <f>VLOOKUP(AC1095,Data!B:N,13,0)</f>
        <v>0104918404-042</v>
      </c>
      <c r="AH1095" s="19" t="str">
        <f>IF(AG1095="0104918404","WIN"&amp;L1095,VLOOKUP(AG1095,'mã win'!E:J,6,0))</f>
        <v>WIN-042</v>
      </c>
      <c r="AI1095" s="19" t="str">
        <f>VLOOKUP(AG1095,'mã win'!E:F,2,0)</f>
        <v>N</v>
      </c>
      <c r="AJ1095" s="19" t="str">
        <f>VLOOKUP(Q1095,'mã sp'!A:B,2,0)</f>
        <v>GL250</v>
      </c>
      <c r="AK1095" t="str">
        <f>VLOOKUP(AC1095,Data!B:G,6,0)</f>
        <v>K25TTM</v>
      </c>
      <c r="AL1095" t="str">
        <f t="shared" si="35"/>
        <v>2AB3 WM+ QNI 482 Nguyễn Nghiêm</v>
      </c>
    </row>
    <row r="1096" spans="1:38" x14ac:dyDescent="0.25">
      <c r="A1096">
        <v>17334</v>
      </c>
      <c r="B1096" s="2">
        <v>9106037596</v>
      </c>
      <c r="C1096" s="3">
        <v>45937</v>
      </c>
      <c r="D1096" s="3">
        <v>45942</v>
      </c>
      <c r="E1096" s="4">
        <v>45937.7330042014</v>
      </c>
      <c r="F1096" s="2" t="s">
        <v>5789</v>
      </c>
      <c r="G1096" s="3"/>
      <c r="H1096" t="s">
        <v>3031</v>
      </c>
      <c r="I1096" s="2" t="s">
        <v>3032</v>
      </c>
      <c r="J1096" t="s">
        <v>3033</v>
      </c>
      <c r="K1096" t="s">
        <v>3034</v>
      </c>
      <c r="L1096" s="2" t="s">
        <v>3695</v>
      </c>
      <c r="M1096" t="s">
        <v>3696</v>
      </c>
      <c r="N1096" t="s">
        <v>3697</v>
      </c>
      <c r="O1096">
        <v>10</v>
      </c>
      <c r="P1096" s="2" t="s">
        <v>3063</v>
      </c>
      <c r="Q1096" t="s">
        <v>4891</v>
      </c>
      <c r="R1096" s="2" t="s">
        <v>3065</v>
      </c>
      <c r="S1096" s="2" t="s">
        <v>3038</v>
      </c>
      <c r="T1096">
        <v>73431</v>
      </c>
      <c r="U1096">
        <v>1</v>
      </c>
      <c r="V1096">
        <v>0</v>
      </c>
      <c r="W1096" t="s">
        <v>3696</v>
      </c>
      <c r="X1096" t="s">
        <v>3698</v>
      </c>
      <c r="Y1096" s="3">
        <v>45937.733001238397</v>
      </c>
      <c r="AA1096" t="s">
        <v>3039</v>
      </c>
      <c r="AB1096" s="21">
        <v>9106037596</v>
      </c>
      <c r="AC1096" s="19" t="str">
        <f>VLOOKUP($B1096,Data!$A:$AK,34,0)</f>
        <v>9106037596-00479802</v>
      </c>
      <c r="AD1096" s="19">
        <v>479802</v>
      </c>
      <c r="AE1096" s="19" t="str">
        <f t="shared" si="34"/>
        <v>00479802</v>
      </c>
      <c r="AF1096" s="19" t="str">
        <f>VLOOKUP(AC1096,Data!$B:$AK,4,0)</f>
        <v>07/10/2025</v>
      </c>
      <c r="AG1096" s="19" t="str">
        <f>VLOOKUP(AC1096,Data!B:N,13,0)</f>
        <v>0104918404-002</v>
      </c>
      <c r="AH1096" s="19" t="str">
        <f>IF(AG1096="0104918404","WIN"&amp;L1096,VLOOKUP(AG1096,'mã win'!E:J,6,0))</f>
        <v>WIN-HNI-00-002</v>
      </c>
      <c r="AI1096" s="19" t="str">
        <f>VLOOKUP(AG1096,'mã win'!E:F,2,0)</f>
        <v>B</v>
      </c>
      <c r="AJ1096" s="19" t="str">
        <f>VLOOKUP(Q1096,'mã sp'!A:B,2,0)</f>
        <v>CGM300</v>
      </c>
      <c r="AK1096" t="str">
        <f>VLOOKUP(AC1096,Data!B:G,6,0)</f>
        <v>K25TTM</v>
      </c>
      <c r="AL1096" t="str">
        <f t="shared" si="35"/>
        <v>3925 WM+ HNI 347 Vũ Tông Phan</v>
      </c>
    </row>
    <row r="1097" spans="1:38" x14ac:dyDescent="0.25">
      <c r="A1097">
        <v>17335</v>
      </c>
      <c r="B1097" s="2">
        <v>9106037648</v>
      </c>
      <c r="C1097" s="3">
        <v>45937</v>
      </c>
      <c r="D1097" s="3">
        <v>45942</v>
      </c>
      <c r="E1097" s="4">
        <v>45937.734273761598</v>
      </c>
      <c r="F1097" s="2" t="s">
        <v>5790</v>
      </c>
      <c r="G1097" s="3"/>
      <c r="H1097" t="s">
        <v>3031</v>
      </c>
      <c r="I1097" s="2" t="s">
        <v>3032</v>
      </c>
      <c r="J1097" t="s">
        <v>3033</v>
      </c>
      <c r="K1097" t="s">
        <v>3034</v>
      </c>
      <c r="L1097" s="2" t="s">
        <v>3695</v>
      </c>
      <c r="M1097" t="s">
        <v>3696</v>
      </c>
      <c r="N1097" t="s">
        <v>3697</v>
      </c>
      <c r="O1097">
        <v>10</v>
      </c>
      <c r="P1097" s="2" t="s">
        <v>3063</v>
      </c>
      <c r="Q1097" t="s">
        <v>4891</v>
      </c>
      <c r="R1097" s="2" t="s">
        <v>3065</v>
      </c>
      <c r="S1097" s="2" t="s">
        <v>3038</v>
      </c>
      <c r="T1097">
        <v>73431</v>
      </c>
      <c r="U1097">
        <v>1</v>
      </c>
      <c r="V1097">
        <v>0</v>
      </c>
      <c r="W1097" t="s">
        <v>3696</v>
      </c>
      <c r="X1097" t="s">
        <v>3698</v>
      </c>
      <c r="Y1097" s="3">
        <v>45937.734271412002</v>
      </c>
      <c r="AA1097" t="s">
        <v>3039</v>
      </c>
      <c r="AB1097" s="21">
        <v>9106037648</v>
      </c>
      <c r="AC1097" s="19" t="str">
        <f>VLOOKUP($B1097,Data!$A:$AK,34,0)</f>
        <v>9106037648-00479817</v>
      </c>
      <c r="AD1097" s="19">
        <v>479817</v>
      </c>
      <c r="AE1097" s="19" t="str">
        <f t="shared" si="34"/>
        <v>00479817</v>
      </c>
      <c r="AF1097" s="19" t="str">
        <f>VLOOKUP(AC1097,Data!$B:$AK,4,0)</f>
        <v>07/10/2025</v>
      </c>
      <c r="AG1097" s="19" t="str">
        <f>VLOOKUP(AC1097,Data!B:N,13,0)</f>
        <v>0104918404-002</v>
      </c>
      <c r="AH1097" s="19" t="str">
        <f>IF(AG1097="0104918404","WIN"&amp;L1097,VLOOKUP(AG1097,'mã win'!E:J,6,0))</f>
        <v>WIN-HNI-00-002</v>
      </c>
      <c r="AI1097" s="19" t="str">
        <f>VLOOKUP(AG1097,'mã win'!E:F,2,0)</f>
        <v>B</v>
      </c>
      <c r="AJ1097" s="19" t="str">
        <f>VLOOKUP(Q1097,'mã sp'!A:B,2,0)</f>
        <v>CGM300</v>
      </c>
      <c r="AK1097" t="str">
        <f>VLOOKUP(AC1097,Data!B:G,6,0)</f>
        <v>K25TTM</v>
      </c>
      <c r="AL1097" t="str">
        <f t="shared" si="35"/>
        <v>3925 WM+ HNI 347 Vũ Tông Phan</v>
      </c>
    </row>
    <row r="1098" spans="1:38" x14ac:dyDescent="0.25">
      <c r="A1098">
        <v>17336</v>
      </c>
      <c r="B1098" s="2">
        <v>9106037625</v>
      </c>
      <c r="C1098" s="3">
        <v>45937</v>
      </c>
      <c r="D1098" s="3">
        <v>45942</v>
      </c>
      <c r="E1098" s="4">
        <v>45937.736256099502</v>
      </c>
      <c r="F1098" s="2" t="s">
        <v>5791</v>
      </c>
      <c r="G1098" s="3"/>
      <c r="H1098" t="s">
        <v>3031</v>
      </c>
      <c r="I1098" s="2" t="s">
        <v>3032</v>
      </c>
      <c r="J1098" t="s">
        <v>3033</v>
      </c>
      <c r="K1098" t="s">
        <v>3034</v>
      </c>
      <c r="L1098" s="2" t="s">
        <v>3597</v>
      </c>
      <c r="M1098" t="s">
        <v>3598</v>
      </c>
      <c r="N1098" t="s">
        <v>3599</v>
      </c>
      <c r="O1098">
        <v>10</v>
      </c>
      <c r="P1098" s="2" t="s">
        <v>3063</v>
      </c>
      <c r="Q1098" t="s">
        <v>4891</v>
      </c>
      <c r="R1098" s="2" t="s">
        <v>3065</v>
      </c>
      <c r="S1098" s="2" t="s">
        <v>3038</v>
      </c>
      <c r="T1098">
        <v>73431</v>
      </c>
      <c r="U1098">
        <v>1</v>
      </c>
      <c r="V1098">
        <v>0</v>
      </c>
      <c r="W1098" t="s">
        <v>3598</v>
      </c>
      <c r="Y1098" s="3">
        <v>45937.736253321797</v>
      </c>
      <c r="AA1098" t="s">
        <v>3039</v>
      </c>
      <c r="AB1098" s="21">
        <v>9106037625</v>
      </c>
      <c r="AC1098" s="19" t="str">
        <f>VLOOKUP($B1098,Data!$A:$AK,34,0)</f>
        <v>9106037625-00479809</v>
      </c>
      <c r="AD1098" s="19">
        <v>479809</v>
      </c>
      <c r="AE1098" s="19" t="str">
        <f t="shared" si="34"/>
        <v>00479809</v>
      </c>
      <c r="AF1098" s="19" t="str">
        <f>VLOOKUP(AC1098,Data!$B:$AK,4,0)</f>
        <v>07/10/2025</v>
      </c>
      <c r="AG1098" s="19" t="str">
        <f>VLOOKUP(AC1098,Data!B:N,13,0)</f>
        <v>0104918404-002</v>
      </c>
      <c r="AH1098" s="19" t="str">
        <f>IF(AG1098="0104918404","WIN"&amp;L1098,VLOOKUP(AG1098,'mã win'!E:J,6,0))</f>
        <v>WIN-HNI-00-002</v>
      </c>
      <c r="AI1098" s="19" t="str">
        <f>VLOOKUP(AG1098,'mã win'!E:F,2,0)</f>
        <v>B</v>
      </c>
      <c r="AJ1098" s="19" t="str">
        <f>VLOOKUP(Q1098,'mã sp'!A:B,2,0)</f>
        <v>CGM300</v>
      </c>
      <c r="AK1098" t="str">
        <f>VLOOKUP(AC1098,Data!B:G,6,0)</f>
        <v>K25TTM</v>
      </c>
      <c r="AL1098" t="str">
        <f t="shared" si="35"/>
        <v>2AK4 WM+ HNI Liên Hiệp, Phúc Thọ</v>
      </c>
    </row>
    <row r="1099" spans="1:38" x14ac:dyDescent="0.25">
      <c r="A1099">
        <v>17337</v>
      </c>
      <c r="B1099" s="2">
        <v>9106037625</v>
      </c>
      <c r="C1099" s="3">
        <v>45937</v>
      </c>
      <c r="D1099" s="3">
        <v>45942</v>
      </c>
      <c r="E1099" s="4">
        <v>45937.736256099502</v>
      </c>
      <c r="F1099" s="2" t="s">
        <v>5791</v>
      </c>
      <c r="G1099" s="3"/>
      <c r="H1099" t="s">
        <v>3031</v>
      </c>
      <c r="I1099" s="2" t="s">
        <v>3032</v>
      </c>
      <c r="J1099" t="s">
        <v>3033</v>
      </c>
      <c r="K1099" t="s">
        <v>3034</v>
      </c>
      <c r="L1099" s="2" t="s">
        <v>3597</v>
      </c>
      <c r="M1099" t="s">
        <v>3598</v>
      </c>
      <c r="N1099" t="s">
        <v>3599</v>
      </c>
      <c r="O1099">
        <v>20</v>
      </c>
      <c r="P1099" s="2" t="s">
        <v>3035</v>
      </c>
      <c r="Q1099" t="s">
        <v>4834</v>
      </c>
      <c r="R1099" s="2" t="s">
        <v>3037</v>
      </c>
      <c r="S1099" s="2" t="s">
        <v>3038</v>
      </c>
      <c r="T1099">
        <v>111058</v>
      </c>
      <c r="U1099">
        <v>4</v>
      </c>
      <c r="V1099">
        <v>0</v>
      </c>
      <c r="W1099" t="s">
        <v>3598</v>
      </c>
      <c r="Y1099" s="3">
        <v>45937.736253321797</v>
      </c>
      <c r="AA1099" t="s">
        <v>3039</v>
      </c>
      <c r="AB1099" s="21">
        <v>9106037625</v>
      </c>
      <c r="AC1099" s="19" t="str">
        <f>VLOOKUP($B1099,Data!$A:$AK,34,0)</f>
        <v>9106037625-00479809</v>
      </c>
      <c r="AD1099" s="19">
        <v>479809</v>
      </c>
      <c r="AE1099" s="19" t="str">
        <f t="shared" si="34"/>
        <v>00479809</v>
      </c>
      <c r="AF1099" s="19" t="str">
        <f>VLOOKUP(AC1099,Data!$B:$AK,4,0)</f>
        <v>07/10/2025</v>
      </c>
      <c r="AG1099" s="19" t="str">
        <f>VLOOKUP(AC1099,Data!B:N,13,0)</f>
        <v>0104918404-002</v>
      </c>
      <c r="AH1099" s="19" t="str">
        <f>IF(AG1099="0104918404","WIN"&amp;L1099,VLOOKUP(AG1099,'mã win'!E:J,6,0))</f>
        <v>WIN-HNI-00-002</v>
      </c>
      <c r="AI1099" s="19" t="str">
        <f>VLOOKUP(AG1099,'mã win'!E:F,2,0)</f>
        <v>B</v>
      </c>
      <c r="AJ1099" s="19" t="str">
        <f>VLOOKUP(Q1099,'mã sp'!A:B,2,0)</f>
        <v>GM500</v>
      </c>
      <c r="AK1099" t="str">
        <f>VLOOKUP(AC1099,Data!B:G,6,0)</f>
        <v>K25TTM</v>
      </c>
      <c r="AL1099" t="str">
        <f t="shared" si="35"/>
        <v>2AK4 WM+ HNI Liên Hiệp, Phúc Thọ</v>
      </c>
    </row>
    <row r="1100" spans="1:38" x14ac:dyDescent="0.25">
      <c r="A1100">
        <v>17338</v>
      </c>
      <c r="B1100" s="2">
        <v>9106037625</v>
      </c>
      <c r="C1100" s="3">
        <v>45937</v>
      </c>
      <c r="D1100" s="3">
        <v>45942</v>
      </c>
      <c r="E1100" s="4">
        <v>45937.736256099502</v>
      </c>
      <c r="F1100" s="2" t="s">
        <v>5791</v>
      </c>
      <c r="G1100" s="3"/>
      <c r="H1100" t="s">
        <v>3031</v>
      </c>
      <c r="I1100" s="2" t="s">
        <v>3032</v>
      </c>
      <c r="J1100" t="s">
        <v>3033</v>
      </c>
      <c r="K1100" t="s">
        <v>3034</v>
      </c>
      <c r="L1100" s="2" t="s">
        <v>3597</v>
      </c>
      <c r="M1100" t="s">
        <v>3598</v>
      </c>
      <c r="N1100" t="s">
        <v>3599</v>
      </c>
      <c r="O1100">
        <v>30</v>
      </c>
      <c r="P1100" s="2" t="s">
        <v>3047</v>
      </c>
      <c r="Q1100" t="s">
        <v>3048</v>
      </c>
      <c r="R1100" s="2" t="s">
        <v>3049</v>
      </c>
      <c r="S1100" s="2" t="s">
        <v>3038</v>
      </c>
      <c r="T1100">
        <v>60885</v>
      </c>
      <c r="U1100">
        <v>1</v>
      </c>
      <c r="V1100">
        <v>0</v>
      </c>
      <c r="W1100" t="s">
        <v>3598</v>
      </c>
      <c r="Y1100" s="3">
        <v>45937.736253321797</v>
      </c>
      <c r="AA1100" t="s">
        <v>3039</v>
      </c>
      <c r="AB1100" s="21">
        <v>9106037625</v>
      </c>
      <c r="AC1100" s="19" t="str">
        <f>VLOOKUP($B1100,Data!$A:$AK,34,0)</f>
        <v>9106037625-00479809</v>
      </c>
      <c r="AD1100" s="19">
        <v>479809</v>
      </c>
      <c r="AE1100" s="19" t="str">
        <f t="shared" si="34"/>
        <v>00479809</v>
      </c>
      <c r="AF1100" s="19" t="str">
        <f>VLOOKUP(AC1100,Data!$B:$AK,4,0)</f>
        <v>07/10/2025</v>
      </c>
      <c r="AG1100" s="19" t="str">
        <f>VLOOKUP(AC1100,Data!B:N,13,0)</f>
        <v>0104918404-002</v>
      </c>
      <c r="AH1100" s="19" t="str">
        <f>IF(AG1100="0104918404","WIN"&amp;L1100,VLOOKUP(AG1100,'mã win'!E:J,6,0))</f>
        <v>WIN-HNI-00-002</v>
      </c>
      <c r="AI1100" s="19" t="str">
        <f>VLOOKUP(AG1100,'mã win'!E:F,2,0)</f>
        <v>B</v>
      </c>
      <c r="AJ1100" s="19" t="str">
        <f>VLOOKUP(Q1100,'mã sp'!A:B,2,0)</f>
        <v>CC300</v>
      </c>
      <c r="AK1100" t="str">
        <f>VLOOKUP(AC1100,Data!B:G,6,0)</f>
        <v>K25TTM</v>
      </c>
      <c r="AL1100" t="str">
        <f t="shared" si="35"/>
        <v>2AK4 WM+ HNI Liên Hiệp, Phúc Thọ</v>
      </c>
    </row>
    <row r="1101" spans="1:38" x14ac:dyDescent="0.25">
      <c r="A1101">
        <v>17339</v>
      </c>
      <c r="B1101" s="2">
        <v>9106037625</v>
      </c>
      <c r="C1101" s="3">
        <v>45937</v>
      </c>
      <c r="D1101" s="3">
        <v>45942</v>
      </c>
      <c r="E1101" s="4">
        <v>45937.736256099502</v>
      </c>
      <c r="F1101" s="2" t="s">
        <v>5791</v>
      </c>
      <c r="G1101" s="3"/>
      <c r="H1101" t="s">
        <v>3031</v>
      </c>
      <c r="I1101" s="2" t="s">
        <v>3032</v>
      </c>
      <c r="J1101" t="s">
        <v>3033</v>
      </c>
      <c r="K1101" t="s">
        <v>3034</v>
      </c>
      <c r="L1101" s="2" t="s">
        <v>3597</v>
      </c>
      <c r="M1101" t="s">
        <v>3598</v>
      </c>
      <c r="N1101" t="s">
        <v>3599</v>
      </c>
      <c r="O1101">
        <v>40</v>
      </c>
      <c r="P1101" s="2" t="s">
        <v>3054</v>
      </c>
      <c r="Q1101" t="s">
        <v>3055</v>
      </c>
      <c r="R1101" s="2" t="s">
        <v>3056</v>
      </c>
      <c r="S1101" s="2" t="s">
        <v>3038</v>
      </c>
      <c r="T1101">
        <v>46000</v>
      </c>
      <c r="U1101">
        <v>1</v>
      </c>
      <c r="V1101">
        <v>0</v>
      </c>
      <c r="W1101" t="s">
        <v>3598</v>
      </c>
      <c r="Y1101" s="3">
        <v>45937.736253321797</v>
      </c>
      <c r="AA1101" t="s">
        <v>3039</v>
      </c>
      <c r="AB1101" s="21">
        <v>9106037625</v>
      </c>
      <c r="AC1101" s="19" t="str">
        <f>VLOOKUP($B1101,Data!$A:$AK,34,0)</f>
        <v>9106037625-00479809</v>
      </c>
      <c r="AD1101" s="19">
        <v>479809</v>
      </c>
      <c r="AE1101" s="19" t="str">
        <f t="shared" si="34"/>
        <v>00479809</v>
      </c>
      <c r="AF1101" s="19" t="str">
        <f>VLOOKUP(AC1101,Data!$B:$AK,4,0)</f>
        <v>07/10/2025</v>
      </c>
      <c r="AG1101" s="19" t="str">
        <f>VLOOKUP(AC1101,Data!B:N,13,0)</f>
        <v>0104918404-002</v>
      </c>
      <c r="AH1101" s="19" t="str">
        <f>IF(AG1101="0104918404","WIN"&amp;L1101,VLOOKUP(AG1101,'mã win'!E:J,6,0))</f>
        <v>WIN-HNI-00-002</v>
      </c>
      <c r="AI1101" s="19" t="str">
        <f>VLOOKUP(AG1101,'mã win'!E:F,2,0)</f>
        <v>B</v>
      </c>
      <c r="AJ1101" s="19" t="str">
        <f>VLOOKUP(Q1101,'mã sp'!A:B,2,0)</f>
        <v>MNH250</v>
      </c>
      <c r="AK1101" t="str">
        <f>VLOOKUP(AC1101,Data!B:G,6,0)</f>
        <v>K25TTM</v>
      </c>
      <c r="AL1101" t="str">
        <f t="shared" si="35"/>
        <v>2AK4 WM+ HNI Liên Hiệp, Phúc Thọ</v>
      </c>
    </row>
    <row r="1102" spans="1:38" x14ac:dyDescent="0.25">
      <c r="A1102">
        <v>17340</v>
      </c>
      <c r="B1102" s="2">
        <v>9106037643</v>
      </c>
      <c r="C1102" s="3">
        <v>45937</v>
      </c>
      <c r="D1102" s="3">
        <v>45942</v>
      </c>
      <c r="E1102" s="4">
        <v>45937.739311655103</v>
      </c>
      <c r="F1102" s="2" t="s">
        <v>5792</v>
      </c>
      <c r="G1102" s="3"/>
      <c r="H1102" t="s">
        <v>3031</v>
      </c>
      <c r="I1102" s="2" t="s">
        <v>3032</v>
      </c>
      <c r="J1102" t="s">
        <v>3033</v>
      </c>
      <c r="K1102" t="s">
        <v>3034</v>
      </c>
      <c r="L1102" s="2" t="s">
        <v>4193</v>
      </c>
      <c r="M1102" t="s">
        <v>4194</v>
      </c>
      <c r="N1102" t="s">
        <v>4195</v>
      </c>
      <c r="O1102">
        <v>10</v>
      </c>
      <c r="P1102" s="2" t="s">
        <v>3035</v>
      </c>
      <c r="Q1102" t="s">
        <v>4834</v>
      </c>
      <c r="R1102" s="2" t="s">
        <v>3037</v>
      </c>
      <c r="S1102" s="2" t="s">
        <v>3038</v>
      </c>
      <c r="T1102">
        <v>111058</v>
      </c>
      <c r="U1102">
        <v>2</v>
      </c>
      <c r="V1102">
        <v>0</v>
      </c>
      <c r="W1102" t="s">
        <v>4194</v>
      </c>
      <c r="X1102" t="s">
        <v>3046</v>
      </c>
      <c r="Y1102" s="3">
        <v>45937.7393085648</v>
      </c>
      <c r="AA1102" t="s">
        <v>3039</v>
      </c>
      <c r="AB1102" s="21">
        <v>9106037643</v>
      </c>
      <c r="AC1102" s="19" t="str">
        <f>VLOOKUP($B1102,Data!$A:$AK,34,0)</f>
        <v>9106037643-00479815</v>
      </c>
      <c r="AD1102" s="19">
        <v>479815</v>
      </c>
      <c r="AE1102" s="19" t="str">
        <f t="shared" si="34"/>
        <v>00479815</v>
      </c>
      <c r="AF1102" s="19" t="str">
        <f>VLOOKUP(AC1102,Data!$B:$AK,4,0)</f>
        <v>07/10/2025</v>
      </c>
      <c r="AG1102" s="19" t="str">
        <f>VLOOKUP(AC1102,Data!B:N,13,0)</f>
        <v>0104918404-002</v>
      </c>
      <c r="AH1102" s="19" t="str">
        <f>IF(AG1102="0104918404","WIN"&amp;L1102,VLOOKUP(AG1102,'mã win'!E:J,6,0))</f>
        <v>WIN-HNI-00-002</v>
      </c>
      <c r="AI1102" s="19" t="str">
        <f>VLOOKUP(AG1102,'mã win'!E:F,2,0)</f>
        <v>B</v>
      </c>
      <c r="AJ1102" s="19" t="str">
        <f>VLOOKUP(Q1102,'mã sp'!A:B,2,0)</f>
        <v>GM500</v>
      </c>
      <c r="AK1102" t="str">
        <f>VLOOKUP(AC1102,Data!B:G,6,0)</f>
        <v>K25TTM</v>
      </c>
      <c r="AL1102" t="str">
        <f t="shared" si="35"/>
        <v>2215 WM+ HNI 93 ngõ Núi Trúc</v>
      </c>
    </row>
    <row r="1103" spans="1:38" x14ac:dyDescent="0.25">
      <c r="A1103">
        <v>17341</v>
      </c>
      <c r="B1103" s="2">
        <v>9106037655</v>
      </c>
      <c r="C1103" s="3">
        <v>45937</v>
      </c>
      <c r="D1103" s="3">
        <v>45937</v>
      </c>
      <c r="E1103" s="4">
        <v>45937.739844062497</v>
      </c>
      <c r="F1103" s="2" t="s">
        <v>5793</v>
      </c>
      <c r="G1103" s="3"/>
      <c r="H1103" t="s">
        <v>3031</v>
      </c>
      <c r="I1103" s="2" t="s">
        <v>3032</v>
      </c>
      <c r="J1103" t="s">
        <v>3033</v>
      </c>
      <c r="K1103" t="s">
        <v>3034</v>
      </c>
      <c r="L1103" s="2" t="s">
        <v>3105</v>
      </c>
      <c r="M1103" t="s">
        <v>3106</v>
      </c>
      <c r="N1103" t="s">
        <v>3107</v>
      </c>
      <c r="O1103">
        <v>10</v>
      </c>
      <c r="P1103" s="2" t="s">
        <v>3047</v>
      </c>
      <c r="Q1103" t="s">
        <v>3048</v>
      </c>
      <c r="R1103" s="2" t="s">
        <v>3049</v>
      </c>
      <c r="S1103" s="2" t="s">
        <v>3038</v>
      </c>
      <c r="T1103">
        <v>60885</v>
      </c>
      <c r="U1103">
        <v>1</v>
      </c>
      <c r="V1103">
        <v>0</v>
      </c>
      <c r="W1103" t="s">
        <v>3106</v>
      </c>
      <c r="X1103" t="s">
        <v>3046</v>
      </c>
      <c r="Y1103" s="3">
        <v>45937.739840937502</v>
      </c>
      <c r="AA1103" t="s">
        <v>3039</v>
      </c>
      <c r="AB1103" s="21">
        <v>9106037655</v>
      </c>
      <c r="AC1103" s="19" t="str">
        <f>VLOOKUP($B1103,Data!$A:$AK,34,0)</f>
        <v>9106037655-00479820</v>
      </c>
      <c r="AD1103" s="19">
        <v>479820</v>
      </c>
      <c r="AE1103" s="19" t="str">
        <f t="shared" si="34"/>
        <v>00479820</v>
      </c>
      <c r="AF1103" s="19" t="str">
        <f>VLOOKUP(AC1103,Data!$B:$AK,4,0)</f>
        <v>07/10/2025</v>
      </c>
      <c r="AG1103" s="19" t="str">
        <f>VLOOKUP(AC1103,Data!B:N,13,0)</f>
        <v>0104918404-002</v>
      </c>
      <c r="AH1103" s="19" t="str">
        <f>IF(AG1103="0104918404","WIN"&amp;L1103,VLOOKUP(AG1103,'mã win'!E:J,6,0))</f>
        <v>WIN-HNI-00-002</v>
      </c>
      <c r="AI1103" s="19" t="str">
        <f>VLOOKUP(AG1103,'mã win'!E:F,2,0)</f>
        <v>B</v>
      </c>
      <c r="AJ1103" s="19" t="str">
        <f>VLOOKUP(Q1103,'mã sp'!A:B,2,0)</f>
        <v>CC300</v>
      </c>
      <c r="AK1103" t="str">
        <f>VLOOKUP(AC1103,Data!B:G,6,0)</f>
        <v>K25TTM</v>
      </c>
      <c r="AL1103" t="str">
        <f t="shared" si="35"/>
        <v>2816 WM+ HNI 198 Hoàng Mai</v>
      </c>
    </row>
    <row r="1104" spans="1:38" x14ac:dyDescent="0.25">
      <c r="A1104">
        <v>17342</v>
      </c>
      <c r="B1104" s="2">
        <v>9106037655</v>
      </c>
      <c r="C1104" s="3">
        <v>45937</v>
      </c>
      <c r="D1104" s="3">
        <v>45937</v>
      </c>
      <c r="E1104" s="4">
        <v>45937.739844062497</v>
      </c>
      <c r="F1104" s="2" t="s">
        <v>5793</v>
      </c>
      <c r="G1104" s="3"/>
      <c r="H1104" t="s">
        <v>3031</v>
      </c>
      <c r="I1104" s="2" t="s">
        <v>3032</v>
      </c>
      <c r="J1104" t="s">
        <v>3033</v>
      </c>
      <c r="K1104" t="s">
        <v>3034</v>
      </c>
      <c r="L1104" s="2" t="s">
        <v>3105</v>
      </c>
      <c r="M1104" t="s">
        <v>3106</v>
      </c>
      <c r="N1104" t="s">
        <v>3107</v>
      </c>
      <c r="O1104">
        <v>20</v>
      </c>
      <c r="P1104" s="2" t="s">
        <v>3054</v>
      </c>
      <c r="Q1104" t="s">
        <v>3055</v>
      </c>
      <c r="R1104" s="2" t="s">
        <v>3056</v>
      </c>
      <c r="S1104" s="2" t="s">
        <v>3038</v>
      </c>
      <c r="T1104">
        <v>46000</v>
      </c>
      <c r="U1104">
        <v>2</v>
      </c>
      <c r="V1104">
        <v>0</v>
      </c>
      <c r="W1104" t="s">
        <v>3106</v>
      </c>
      <c r="X1104" t="s">
        <v>3046</v>
      </c>
      <c r="Y1104" s="3">
        <v>45937.739840937502</v>
      </c>
      <c r="AA1104" t="s">
        <v>3039</v>
      </c>
      <c r="AB1104" s="21">
        <v>9106037655</v>
      </c>
      <c r="AC1104" s="19" t="str">
        <f>VLOOKUP($B1104,Data!$A:$AK,34,0)</f>
        <v>9106037655-00479820</v>
      </c>
      <c r="AD1104" s="19">
        <v>479820</v>
      </c>
      <c r="AE1104" s="19" t="str">
        <f t="shared" si="34"/>
        <v>00479820</v>
      </c>
      <c r="AF1104" s="19" t="str">
        <f>VLOOKUP(AC1104,Data!$B:$AK,4,0)</f>
        <v>07/10/2025</v>
      </c>
      <c r="AG1104" s="19" t="str">
        <f>VLOOKUP(AC1104,Data!B:N,13,0)</f>
        <v>0104918404-002</v>
      </c>
      <c r="AH1104" s="19" t="str">
        <f>IF(AG1104="0104918404","WIN"&amp;L1104,VLOOKUP(AG1104,'mã win'!E:J,6,0))</f>
        <v>WIN-HNI-00-002</v>
      </c>
      <c r="AI1104" s="19" t="str">
        <f>VLOOKUP(AG1104,'mã win'!E:F,2,0)</f>
        <v>B</v>
      </c>
      <c r="AJ1104" s="19" t="str">
        <f>VLOOKUP(Q1104,'mã sp'!A:B,2,0)</f>
        <v>MNH250</v>
      </c>
      <c r="AK1104" t="str">
        <f>VLOOKUP(AC1104,Data!B:G,6,0)</f>
        <v>K25TTM</v>
      </c>
      <c r="AL1104" t="str">
        <f t="shared" si="35"/>
        <v>2816 WM+ HNI 198 Hoàng Mai</v>
      </c>
    </row>
    <row r="1105" spans="1:38" x14ac:dyDescent="0.25">
      <c r="A1105">
        <v>17343</v>
      </c>
      <c r="B1105" s="2">
        <v>9106037739</v>
      </c>
      <c r="C1105" s="3">
        <v>45937</v>
      </c>
      <c r="D1105" s="3">
        <v>45937</v>
      </c>
      <c r="E1105" s="4">
        <v>45937.744595451397</v>
      </c>
      <c r="F1105" s="2" t="s">
        <v>5794</v>
      </c>
      <c r="G1105" s="3"/>
      <c r="H1105" t="s">
        <v>3031</v>
      </c>
      <c r="I1105" s="2" t="s">
        <v>3032</v>
      </c>
      <c r="J1105" t="s">
        <v>3033</v>
      </c>
      <c r="K1105" t="s">
        <v>3034</v>
      </c>
      <c r="L1105" s="2" t="s">
        <v>4370</v>
      </c>
      <c r="M1105" t="s">
        <v>4371</v>
      </c>
      <c r="N1105" t="s">
        <v>4372</v>
      </c>
      <c r="O1105">
        <v>10</v>
      </c>
      <c r="P1105" s="2" t="s">
        <v>3043</v>
      </c>
      <c r="Q1105" t="s">
        <v>3044</v>
      </c>
      <c r="R1105" s="2" t="s">
        <v>3045</v>
      </c>
      <c r="S1105" s="2" t="s">
        <v>3038</v>
      </c>
      <c r="T1105">
        <v>41150</v>
      </c>
      <c r="U1105">
        <v>11</v>
      </c>
      <c r="V1105">
        <v>0</v>
      </c>
      <c r="W1105" t="s">
        <v>4371</v>
      </c>
      <c r="X1105" t="s">
        <v>3046</v>
      </c>
      <c r="Y1105" s="3">
        <v>45937.744592245399</v>
      </c>
      <c r="AA1105" t="s">
        <v>3039</v>
      </c>
      <c r="AB1105" s="21">
        <v>9106037739</v>
      </c>
      <c r="AC1105" s="19" t="str">
        <f>VLOOKUP($B1105,Data!$A:$AK,34,0)</f>
        <v>9106037739-00047343</v>
      </c>
      <c r="AD1105" s="19">
        <v>47343</v>
      </c>
      <c r="AE1105" s="19" t="str">
        <f t="shared" si="34"/>
        <v>00047343</v>
      </c>
      <c r="AF1105" s="19" t="str">
        <f>VLOOKUP(AC1105,Data!$B:$AK,4,0)</f>
        <v>07/10/2025</v>
      </c>
      <c r="AG1105" s="19" t="str">
        <f>VLOOKUP(AC1105,Data!B:N,13,0)</f>
        <v>0104918404-007</v>
      </c>
      <c r="AH1105" s="19" t="str">
        <f>IF(AG1105="0104918404","WIN"&amp;L1105,VLOOKUP(AG1105,'mã win'!E:J,6,0))</f>
        <v>WIN-QNH-00-007</v>
      </c>
      <c r="AI1105" s="19" t="str">
        <f>VLOOKUP(AG1105,'mã win'!E:F,2,0)</f>
        <v>B</v>
      </c>
      <c r="AJ1105" s="19" t="str">
        <f>VLOOKUP(Q1105,'mã sp'!A:B,2,0)</f>
        <v>GTLX250G</v>
      </c>
      <c r="AK1105" t="str">
        <f>VLOOKUP(AC1105,Data!B:G,6,0)</f>
        <v>K25TTM</v>
      </c>
      <c r="AL1105" t="str">
        <f t="shared" si="35"/>
        <v>3715 WM+ QNH 48 Tô Hiệu</v>
      </c>
    </row>
    <row r="1106" spans="1:38" x14ac:dyDescent="0.25">
      <c r="A1106">
        <v>17344</v>
      </c>
      <c r="B1106" s="2">
        <v>9106037739</v>
      </c>
      <c r="C1106" s="3">
        <v>45937</v>
      </c>
      <c r="D1106" s="3">
        <v>45937</v>
      </c>
      <c r="E1106" s="4">
        <v>45937.744595451397</v>
      </c>
      <c r="F1106" s="2" t="s">
        <v>5794</v>
      </c>
      <c r="G1106" s="3"/>
      <c r="H1106" t="s">
        <v>3031</v>
      </c>
      <c r="I1106" s="2" t="s">
        <v>3032</v>
      </c>
      <c r="J1106" t="s">
        <v>3033</v>
      </c>
      <c r="K1106" t="s">
        <v>3034</v>
      </c>
      <c r="L1106" s="2" t="s">
        <v>4370</v>
      </c>
      <c r="M1106" t="s">
        <v>4371</v>
      </c>
      <c r="N1106" t="s">
        <v>4372</v>
      </c>
      <c r="O1106">
        <v>20</v>
      </c>
      <c r="P1106" s="2" t="s">
        <v>3050</v>
      </c>
      <c r="Q1106" t="s">
        <v>3051</v>
      </c>
      <c r="R1106" s="2" t="s">
        <v>3052</v>
      </c>
      <c r="S1106" s="2" t="s">
        <v>3038</v>
      </c>
      <c r="T1106">
        <v>45588</v>
      </c>
      <c r="U1106">
        <v>1</v>
      </c>
      <c r="V1106">
        <v>0</v>
      </c>
      <c r="W1106" t="s">
        <v>4371</v>
      </c>
      <c r="X1106" t="s">
        <v>3046</v>
      </c>
      <c r="Y1106" s="3">
        <v>45937.744592245399</v>
      </c>
      <c r="AA1106" t="s">
        <v>3039</v>
      </c>
      <c r="AB1106" s="21">
        <v>9106037739</v>
      </c>
      <c r="AC1106" s="19" t="str">
        <f>VLOOKUP($B1106,Data!$A:$AK,34,0)</f>
        <v>9106037739-00047343</v>
      </c>
      <c r="AD1106" s="19">
        <v>47343</v>
      </c>
      <c r="AE1106" s="19" t="str">
        <f t="shared" si="34"/>
        <v>00047343</v>
      </c>
      <c r="AF1106" s="19" t="str">
        <f>VLOOKUP(AC1106,Data!$B:$AK,4,0)</f>
        <v>07/10/2025</v>
      </c>
      <c r="AG1106" s="19" t="str">
        <f>VLOOKUP(AC1106,Data!B:N,13,0)</f>
        <v>0104918404-007</v>
      </c>
      <c r="AH1106" s="19" t="str">
        <f>IF(AG1106="0104918404","WIN"&amp;L1106,VLOOKUP(AG1106,'mã win'!E:J,6,0))</f>
        <v>WIN-QNH-00-007</v>
      </c>
      <c r="AI1106" s="19" t="str">
        <f>VLOOKUP(AG1106,'mã win'!E:F,2,0)</f>
        <v>B</v>
      </c>
      <c r="AJ1106" s="19" t="str">
        <f>VLOOKUP(Q1106,'mã sp'!A:B,2,0)</f>
        <v>TH200</v>
      </c>
      <c r="AK1106" t="str">
        <f>VLOOKUP(AC1106,Data!B:G,6,0)</f>
        <v>K25TTM</v>
      </c>
      <c r="AL1106" t="str">
        <f t="shared" si="35"/>
        <v>3715 WM+ QNH 48 Tô Hiệu</v>
      </c>
    </row>
    <row r="1107" spans="1:38" x14ac:dyDescent="0.25">
      <c r="A1107">
        <v>17345</v>
      </c>
      <c r="B1107" s="2">
        <v>9106037739</v>
      </c>
      <c r="C1107" s="3">
        <v>45937</v>
      </c>
      <c r="D1107" s="3">
        <v>45937</v>
      </c>
      <c r="E1107" s="4">
        <v>45937.744595451397</v>
      </c>
      <c r="F1107" s="2" t="s">
        <v>5794</v>
      </c>
      <c r="G1107" s="3"/>
      <c r="H1107" t="s">
        <v>3031</v>
      </c>
      <c r="I1107" s="2" t="s">
        <v>3032</v>
      </c>
      <c r="J1107" t="s">
        <v>3033</v>
      </c>
      <c r="K1107" t="s">
        <v>3034</v>
      </c>
      <c r="L1107" s="2" t="s">
        <v>4370</v>
      </c>
      <c r="M1107" t="s">
        <v>4371</v>
      </c>
      <c r="N1107" t="s">
        <v>4372</v>
      </c>
      <c r="O1107">
        <v>30</v>
      </c>
      <c r="P1107" s="2" t="s">
        <v>3047</v>
      </c>
      <c r="Q1107" t="s">
        <v>3048</v>
      </c>
      <c r="R1107" s="2" t="s">
        <v>3049</v>
      </c>
      <c r="S1107" s="2" t="s">
        <v>3038</v>
      </c>
      <c r="T1107">
        <v>60885</v>
      </c>
      <c r="U1107">
        <v>1</v>
      </c>
      <c r="V1107">
        <v>0</v>
      </c>
      <c r="W1107" t="s">
        <v>4371</v>
      </c>
      <c r="X1107" t="s">
        <v>3046</v>
      </c>
      <c r="Y1107" s="3">
        <v>45937.744592245399</v>
      </c>
      <c r="AA1107" t="s">
        <v>3039</v>
      </c>
      <c r="AB1107" s="21">
        <v>9106037739</v>
      </c>
      <c r="AC1107" s="19" t="str">
        <f>VLOOKUP($B1107,Data!$A:$AK,34,0)</f>
        <v>9106037739-00047343</v>
      </c>
      <c r="AD1107" s="19">
        <v>47343</v>
      </c>
      <c r="AE1107" s="19" t="str">
        <f t="shared" si="34"/>
        <v>00047343</v>
      </c>
      <c r="AF1107" s="19" t="str">
        <f>VLOOKUP(AC1107,Data!$B:$AK,4,0)</f>
        <v>07/10/2025</v>
      </c>
      <c r="AG1107" s="19" t="str">
        <f>VLOOKUP(AC1107,Data!B:N,13,0)</f>
        <v>0104918404-007</v>
      </c>
      <c r="AH1107" s="19" t="str">
        <f>IF(AG1107="0104918404","WIN"&amp;L1107,VLOOKUP(AG1107,'mã win'!E:J,6,0))</f>
        <v>WIN-QNH-00-007</v>
      </c>
      <c r="AI1107" s="19" t="str">
        <f>VLOOKUP(AG1107,'mã win'!E:F,2,0)</f>
        <v>B</v>
      </c>
      <c r="AJ1107" s="19" t="str">
        <f>VLOOKUP(Q1107,'mã sp'!A:B,2,0)</f>
        <v>CC300</v>
      </c>
      <c r="AK1107" t="str">
        <f>VLOOKUP(AC1107,Data!B:G,6,0)</f>
        <v>K25TTM</v>
      </c>
      <c r="AL1107" t="str">
        <f t="shared" si="35"/>
        <v>3715 WM+ QNH 48 Tô Hiệu</v>
      </c>
    </row>
    <row r="1108" spans="1:38" x14ac:dyDescent="0.25">
      <c r="A1108">
        <v>17346</v>
      </c>
      <c r="B1108" s="2">
        <v>9106037713</v>
      </c>
      <c r="C1108" s="3">
        <v>45937</v>
      </c>
      <c r="D1108" s="3">
        <v>45937</v>
      </c>
      <c r="E1108" s="4">
        <v>45937.746644213003</v>
      </c>
      <c r="F1108" s="2" t="s">
        <v>5795</v>
      </c>
      <c r="G1108" s="3"/>
      <c r="H1108" t="s">
        <v>3031</v>
      </c>
      <c r="I1108" s="2" t="s">
        <v>3032</v>
      </c>
      <c r="J1108" t="s">
        <v>3033</v>
      </c>
      <c r="K1108" t="s">
        <v>3034</v>
      </c>
      <c r="L1108" s="2" t="s">
        <v>5796</v>
      </c>
      <c r="M1108" t="s">
        <v>5797</v>
      </c>
      <c r="N1108" t="s">
        <v>5798</v>
      </c>
      <c r="O1108">
        <v>10</v>
      </c>
      <c r="P1108" s="2" t="s">
        <v>3035</v>
      </c>
      <c r="Q1108" t="s">
        <v>4834</v>
      </c>
      <c r="R1108" s="2" t="s">
        <v>3037</v>
      </c>
      <c r="S1108" s="2" t="s">
        <v>3038</v>
      </c>
      <c r="T1108">
        <v>111058</v>
      </c>
      <c r="U1108">
        <v>4</v>
      </c>
      <c r="V1108">
        <v>0</v>
      </c>
      <c r="W1108" t="s">
        <v>5797</v>
      </c>
      <c r="Y1108" s="3">
        <v>45937.746641088001</v>
      </c>
      <c r="AA1108" t="s">
        <v>3039</v>
      </c>
      <c r="AB1108" s="21">
        <v>9106037713</v>
      </c>
      <c r="AC1108" s="19" t="str">
        <f>VLOOKUP($B1108,Data!$A:$AK,34,0)</f>
        <v>9106037713-00005712</v>
      </c>
      <c r="AD1108" s="19">
        <v>5712</v>
      </c>
      <c r="AE1108" s="19" t="str">
        <f t="shared" si="34"/>
        <v>00005712</v>
      </c>
      <c r="AF1108" s="19" t="str">
        <f>VLOOKUP(AC1108,Data!$B:$AK,4,0)</f>
        <v>07/10/2025</v>
      </c>
      <c r="AG1108" s="19" t="str">
        <f>VLOOKUP(AC1108,Data!B:N,13,0)</f>
        <v>0104918404-063</v>
      </c>
      <c r="AH1108" s="19" t="str">
        <f>IF(AG1108="0104918404","WIN"&amp;L1108,VLOOKUP(AG1108,'mã win'!E:J,6,0))</f>
        <v>WIN-063</v>
      </c>
      <c r="AI1108" s="19" t="str">
        <f>VLOOKUP(AG1108,'mã win'!E:F,2,0)</f>
        <v>N</v>
      </c>
      <c r="AJ1108" s="19" t="str">
        <f>VLOOKUP(Q1108,'mã sp'!A:B,2,0)</f>
        <v>GM500</v>
      </c>
      <c r="AK1108" t="str">
        <f>VLOOKUP(AC1108,Data!B:G,6,0)</f>
        <v>K25TTM</v>
      </c>
      <c r="AL1108" t="str">
        <f t="shared" si="35"/>
        <v>6411 WM+ TGG 48 Đường 30/4</v>
      </c>
    </row>
    <row r="1109" spans="1:38" x14ac:dyDescent="0.25">
      <c r="A1109">
        <v>17347</v>
      </c>
      <c r="B1109" s="2">
        <v>9106037713</v>
      </c>
      <c r="C1109" s="3">
        <v>45937</v>
      </c>
      <c r="D1109" s="3">
        <v>45937</v>
      </c>
      <c r="E1109" s="4">
        <v>45937.746644213003</v>
      </c>
      <c r="F1109" s="2" t="s">
        <v>5795</v>
      </c>
      <c r="G1109" s="3"/>
      <c r="H1109" t="s">
        <v>3031</v>
      </c>
      <c r="I1109" s="2" t="s">
        <v>3032</v>
      </c>
      <c r="J1109" t="s">
        <v>3033</v>
      </c>
      <c r="K1109" t="s">
        <v>3034</v>
      </c>
      <c r="L1109" s="2" t="s">
        <v>5796</v>
      </c>
      <c r="M1109" t="s">
        <v>5797</v>
      </c>
      <c r="N1109" t="s">
        <v>5798</v>
      </c>
      <c r="O1109">
        <v>20</v>
      </c>
      <c r="P1109" s="2" t="s">
        <v>3043</v>
      </c>
      <c r="Q1109" t="s">
        <v>3044</v>
      </c>
      <c r="R1109" s="2" t="s">
        <v>3045</v>
      </c>
      <c r="S1109" s="2" t="s">
        <v>3038</v>
      </c>
      <c r="T1109">
        <v>41150</v>
      </c>
      <c r="U1109">
        <v>2</v>
      </c>
      <c r="V1109">
        <v>0</v>
      </c>
      <c r="W1109" t="s">
        <v>5797</v>
      </c>
      <c r="Y1109" s="3">
        <v>45937.746641088001</v>
      </c>
      <c r="AA1109" t="s">
        <v>3039</v>
      </c>
      <c r="AB1109" s="21">
        <v>9106037713</v>
      </c>
      <c r="AC1109" s="19" t="str">
        <f>VLOOKUP($B1109,Data!$A:$AK,34,0)</f>
        <v>9106037713-00005712</v>
      </c>
      <c r="AD1109" s="19">
        <v>5712</v>
      </c>
      <c r="AE1109" s="19" t="str">
        <f t="shared" si="34"/>
        <v>00005712</v>
      </c>
      <c r="AF1109" s="19" t="str">
        <f>VLOOKUP(AC1109,Data!$B:$AK,4,0)</f>
        <v>07/10/2025</v>
      </c>
      <c r="AG1109" s="19" t="str">
        <f>VLOOKUP(AC1109,Data!B:N,13,0)</f>
        <v>0104918404-063</v>
      </c>
      <c r="AH1109" s="19" t="str">
        <f>IF(AG1109="0104918404","WIN"&amp;L1109,VLOOKUP(AG1109,'mã win'!E:J,6,0))</f>
        <v>WIN-063</v>
      </c>
      <c r="AI1109" s="19" t="str">
        <f>VLOOKUP(AG1109,'mã win'!E:F,2,0)</f>
        <v>N</v>
      </c>
      <c r="AJ1109" s="19" t="str">
        <f>VLOOKUP(Q1109,'mã sp'!A:B,2,0)</f>
        <v>GTLX250G</v>
      </c>
      <c r="AK1109" t="str">
        <f>VLOOKUP(AC1109,Data!B:G,6,0)</f>
        <v>K25TTM</v>
      </c>
      <c r="AL1109" t="str">
        <f t="shared" si="35"/>
        <v>6411 WM+ TGG 48 Đường 30/4</v>
      </c>
    </row>
    <row r="1110" spans="1:38" x14ac:dyDescent="0.25">
      <c r="A1110">
        <v>17350</v>
      </c>
      <c r="B1110" s="2">
        <v>9106037788</v>
      </c>
      <c r="C1110" s="3">
        <v>45937</v>
      </c>
      <c r="D1110" s="3">
        <v>45942</v>
      </c>
      <c r="E1110" s="4">
        <v>45937.748815161998</v>
      </c>
      <c r="F1110" s="2" t="s">
        <v>5799</v>
      </c>
      <c r="G1110" s="3"/>
      <c r="H1110" t="s">
        <v>3031</v>
      </c>
      <c r="I1110" s="2" t="s">
        <v>3032</v>
      </c>
      <c r="J1110" t="s">
        <v>3033</v>
      </c>
      <c r="K1110" t="s">
        <v>3034</v>
      </c>
      <c r="L1110" s="2" t="s">
        <v>4003</v>
      </c>
      <c r="M1110" t="s">
        <v>4004</v>
      </c>
      <c r="N1110" t="s">
        <v>4005</v>
      </c>
      <c r="O1110">
        <v>10</v>
      </c>
      <c r="P1110" s="2" t="s">
        <v>3035</v>
      </c>
      <c r="Q1110" t="s">
        <v>4834</v>
      </c>
      <c r="R1110" s="2" t="s">
        <v>3037</v>
      </c>
      <c r="S1110" s="2" t="s">
        <v>3038</v>
      </c>
      <c r="T1110">
        <v>111058</v>
      </c>
      <c r="U1110">
        <v>1</v>
      </c>
      <c r="V1110">
        <v>0</v>
      </c>
      <c r="W1110" t="s">
        <v>4006</v>
      </c>
      <c r="Y1110" s="3">
        <v>45937.748812002297</v>
      </c>
      <c r="AA1110" t="s">
        <v>3039</v>
      </c>
      <c r="AB1110" s="21">
        <v>9106037788</v>
      </c>
      <c r="AC1110" s="19" t="str">
        <f>VLOOKUP($B1110,Data!$A:$AK,34,0)</f>
        <v>9106037788-00025860</v>
      </c>
      <c r="AD1110" s="19">
        <v>25860</v>
      </c>
      <c r="AE1110" s="19" t="str">
        <f t="shared" si="34"/>
        <v>00025860</v>
      </c>
      <c r="AF1110" s="19" t="str">
        <f>VLOOKUP(AC1110,Data!$B:$AK,4,0)</f>
        <v>07/10/2025</v>
      </c>
      <c r="AG1110" s="19" t="str">
        <f>VLOOKUP(AC1110,Data!B:N,13,0)</f>
        <v>0104918404-016</v>
      </c>
      <c r="AH1110" s="19" t="str">
        <f>IF(AG1110="0104918404","WIN"&amp;L1110,VLOOKUP(AG1110,'mã win'!E:J,6,0))</f>
        <v>WIN-CTO-01-016</v>
      </c>
      <c r="AI1110" s="19" t="str">
        <f>VLOOKUP(AG1110,'mã win'!E:F,2,0)</f>
        <v>N</v>
      </c>
      <c r="AJ1110" s="19" t="str">
        <f>VLOOKUP(Q1110,'mã sp'!A:B,2,0)</f>
        <v>GM500</v>
      </c>
      <c r="AK1110" t="str">
        <f>VLOOKUP(AC1110,Data!B:G,6,0)</f>
        <v>K25TTM</v>
      </c>
      <c r="AL1110" t="str">
        <f t="shared" si="35"/>
        <v>2ANU WM+ CTO 57-59 Nguyễn Tri Phương</v>
      </c>
    </row>
    <row r="1111" spans="1:38" x14ac:dyDescent="0.25">
      <c r="A1111">
        <v>17353</v>
      </c>
      <c r="B1111" s="2">
        <v>9106037781</v>
      </c>
      <c r="C1111" s="3">
        <v>45937</v>
      </c>
      <c r="D1111" s="3">
        <v>45937</v>
      </c>
      <c r="E1111" s="4">
        <v>45937.750432754598</v>
      </c>
      <c r="F1111" s="2" t="s">
        <v>5800</v>
      </c>
      <c r="G1111" s="3"/>
      <c r="H1111" t="s">
        <v>3031</v>
      </c>
      <c r="I1111" s="2" t="s">
        <v>3032</v>
      </c>
      <c r="J1111" t="s">
        <v>3033</v>
      </c>
      <c r="K1111" t="s">
        <v>3034</v>
      </c>
      <c r="L1111" s="2" t="s">
        <v>5796</v>
      </c>
      <c r="M1111" t="s">
        <v>5797</v>
      </c>
      <c r="N1111" t="s">
        <v>5798</v>
      </c>
      <c r="O1111">
        <v>10</v>
      </c>
      <c r="P1111" s="2" t="s">
        <v>3043</v>
      </c>
      <c r="Q1111" t="s">
        <v>3044</v>
      </c>
      <c r="R1111" s="2" t="s">
        <v>3045</v>
      </c>
      <c r="S1111" s="2" t="s">
        <v>3038</v>
      </c>
      <c r="T1111">
        <v>41150</v>
      </c>
      <c r="U1111">
        <v>2</v>
      </c>
      <c r="V1111">
        <v>0</v>
      </c>
      <c r="W1111" t="s">
        <v>5797</v>
      </c>
      <c r="Y1111" s="3">
        <v>45937.750429861102</v>
      </c>
      <c r="AA1111" t="s">
        <v>3039</v>
      </c>
      <c r="AB1111" s="21">
        <v>9106037781</v>
      </c>
      <c r="AC1111" s="19" t="str">
        <f>VLOOKUP($B1111,Data!$A:$AK,34,0)</f>
        <v>9106037781-00005714</v>
      </c>
      <c r="AD1111" s="19">
        <v>5714</v>
      </c>
      <c r="AE1111" s="19" t="str">
        <f t="shared" si="34"/>
        <v>00005714</v>
      </c>
      <c r="AF1111" s="19" t="str">
        <f>VLOOKUP(AC1111,Data!$B:$AK,4,0)</f>
        <v>07/10/2025</v>
      </c>
      <c r="AG1111" s="19" t="str">
        <f>VLOOKUP(AC1111,Data!B:N,13,0)</f>
        <v>0104918404-063</v>
      </c>
      <c r="AH1111" s="19" t="str">
        <f>IF(AG1111="0104918404","WIN"&amp;L1111,VLOOKUP(AG1111,'mã win'!E:J,6,0))</f>
        <v>WIN-063</v>
      </c>
      <c r="AI1111" s="19" t="str">
        <f>VLOOKUP(AG1111,'mã win'!E:F,2,0)</f>
        <v>N</v>
      </c>
      <c r="AJ1111" s="19" t="str">
        <f>VLOOKUP(Q1111,'mã sp'!A:B,2,0)</f>
        <v>GTLX250G</v>
      </c>
      <c r="AK1111" t="str">
        <f>VLOOKUP(AC1111,Data!B:G,6,0)</f>
        <v>K25TTM</v>
      </c>
      <c r="AL1111" t="str">
        <f t="shared" si="35"/>
        <v>6411 WM+ TGG 48 Đường 30/4</v>
      </c>
    </row>
    <row r="1112" spans="1:38" x14ac:dyDescent="0.25">
      <c r="A1112">
        <v>17354</v>
      </c>
      <c r="B1112" s="2">
        <v>9106037825</v>
      </c>
      <c r="C1112" s="3">
        <v>45937</v>
      </c>
      <c r="D1112" s="3">
        <v>45937</v>
      </c>
      <c r="E1112" s="4">
        <v>45937.762330520804</v>
      </c>
      <c r="F1112" s="2" t="s">
        <v>5801</v>
      </c>
      <c r="G1112" s="3"/>
      <c r="H1112" t="s">
        <v>3031</v>
      </c>
      <c r="I1112" s="2" t="s">
        <v>3032</v>
      </c>
      <c r="J1112" t="s">
        <v>3033</v>
      </c>
      <c r="K1112" t="s">
        <v>3034</v>
      </c>
      <c r="L1112" s="2" t="s">
        <v>4276</v>
      </c>
      <c r="M1112" t="s">
        <v>4277</v>
      </c>
      <c r="N1112" t="s">
        <v>4278</v>
      </c>
      <c r="O1112">
        <v>10</v>
      </c>
      <c r="P1112" s="2" t="s">
        <v>3072</v>
      </c>
      <c r="Q1112" t="s">
        <v>3073</v>
      </c>
      <c r="R1112" s="2" t="s">
        <v>3074</v>
      </c>
      <c r="S1112" s="2" t="s">
        <v>3038</v>
      </c>
      <c r="T1112">
        <v>49500</v>
      </c>
      <c r="U1112">
        <v>3</v>
      </c>
      <c r="V1112">
        <v>0</v>
      </c>
      <c r="W1112" t="s">
        <v>4279</v>
      </c>
      <c r="Y1112" s="3">
        <v>45937.7623271181</v>
      </c>
      <c r="AA1112" t="s">
        <v>3039</v>
      </c>
      <c r="AB1112" s="21">
        <v>9106037825</v>
      </c>
      <c r="AC1112" s="19" t="str">
        <f>VLOOKUP($B1112,Data!$A:$AK,34,0)</f>
        <v>9106037825-00033445</v>
      </c>
      <c r="AD1112" s="19">
        <v>33445</v>
      </c>
      <c r="AE1112" s="19" t="str">
        <f t="shared" si="34"/>
        <v>00033445</v>
      </c>
      <c r="AF1112" s="19" t="str">
        <f>VLOOKUP(AC1112,Data!$B:$AK,4,0)</f>
        <v>07/10/2025</v>
      </c>
      <c r="AG1112" s="19" t="str">
        <f>VLOOKUP(AC1112,Data!B:N,13,0)</f>
        <v>0104918404-020</v>
      </c>
      <c r="AH1112" s="19" t="str">
        <f>IF(AG1112="0104918404","WIN"&amp;L1112,VLOOKUP(AG1112,'mã win'!E:J,6,0))</f>
        <v>WIN-020</v>
      </c>
      <c r="AI1112" s="19" t="str">
        <f>VLOOKUP(AG1112,'mã win'!E:F,2,0)</f>
        <v>B</v>
      </c>
      <c r="AJ1112" s="19" t="str">
        <f>VLOOKUP(Q1112,'mã sp'!A:B,2,0)</f>
        <v>GL250</v>
      </c>
      <c r="AK1112" t="str">
        <f>VLOOKUP(AC1112,Data!B:G,6,0)</f>
        <v>K25TTM</v>
      </c>
      <c r="AL1112" t="str">
        <f t="shared" si="35"/>
        <v>2APN WM+ THA 127 Đường 515 KP Đồng Thanh</v>
      </c>
    </row>
    <row r="1113" spans="1:38" x14ac:dyDescent="0.25">
      <c r="A1113">
        <v>17355</v>
      </c>
      <c r="B1113" s="2">
        <v>9106037825</v>
      </c>
      <c r="C1113" s="3">
        <v>45937</v>
      </c>
      <c r="D1113" s="3">
        <v>45937</v>
      </c>
      <c r="E1113" s="4">
        <v>45937.762330520804</v>
      </c>
      <c r="F1113" s="2" t="s">
        <v>5801</v>
      </c>
      <c r="G1113" s="3"/>
      <c r="H1113" t="s">
        <v>3031</v>
      </c>
      <c r="I1113" s="2" t="s">
        <v>3032</v>
      </c>
      <c r="J1113" t="s">
        <v>3033</v>
      </c>
      <c r="K1113" t="s">
        <v>3034</v>
      </c>
      <c r="L1113" s="2" t="s">
        <v>4276</v>
      </c>
      <c r="M1113" t="s">
        <v>4277</v>
      </c>
      <c r="N1113" t="s">
        <v>4278</v>
      </c>
      <c r="O1113">
        <v>20</v>
      </c>
      <c r="P1113" s="2" t="s">
        <v>3069</v>
      </c>
      <c r="Q1113" t="s">
        <v>3070</v>
      </c>
      <c r="R1113" s="2" t="s">
        <v>3071</v>
      </c>
      <c r="S1113" s="2" t="s">
        <v>3038</v>
      </c>
      <c r="T1113">
        <v>50400</v>
      </c>
      <c r="U1113">
        <v>3</v>
      </c>
      <c r="V1113">
        <v>0</v>
      </c>
      <c r="W1113" t="s">
        <v>4279</v>
      </c>
      <c r="Y1113" s="3">
        <v>45937.7623271181</v>
      </c>
      <c r="AA1113" t="s">
        <v>3039</v>
      </c>
      <c r="AB1113" s="21">
        <v>9106037825</v>
      </c>
      <c r="AC1113" s="19" t="str">
        <f>VLOOKUP($B1113,Data!$A:$AK,34,0)</f>
        <v>9106037825-00033445</v>
      </c>
      <c r="AD1113" s="19">
        <v>33445</v>
      </c>
      <c r="AE1113" s="19" t="str">
        <f t="shared" si="34"/>
        <v>00033445</v>
      </c>
      <c r="AF1113" s="19" t="str">
        <f>VLOOKUP(AC1113,Data!$B:$AK,4,0)</f>
        <v>07/10/2025</v>
      </c>
      <c r="AG1113" s="19" t="str">
        <f>VLOOKUP(AC1113,Data!B:N,13,0)</f>
        <v>0104918404-020</v>
      </c>
      <c r="AH1113" s="19" t="str">
        <f>IF(AG1113="0104918404","WIN"&amp;L1113,VLOOKUP(AG1113,'mã win'!E:J,6,0))</f>
        <v>WIN-020</v>
      </c>
      <c r="AI1113" s="19" t="str">
        <f>VLOOKUP(AG1113,'mã win'!E:F,2,0)</f>
        <v>B</v>
      </c>
      <c r="AJ1113" s="19" t="str">
        <f>VLOOKUP(Q1113,'mã sp'!A:B,2,0)</f>
        <v>GSG250</v>
      </c>
      <c r="AK1113" t="str">
        <f>VLOOKUP(AC1113,Data!B:G,6,0)</f>
        <v>K25TTM</v>
      </c>
      <c r="AL1113" t="str">
        <f t="shared" si="35"/>
        <v>2APN WM+ THA 127 Đường 515 KP Đồng Thanh</v>
      </c>
    </row>
    <row r="1114" spans="1:38" x14ac:dyDescent="0.25">
      <c r="A1114">
        <v>17356</v>
      </c>
      <c r="B1114" s="2">
        <v>9106037870</v>
      </c>
      <c r="C1114" s="3">
        <v>45937</v>
      </c>
      <c r="D1114" s="3">
        <v>45968</v>
      </c>
      <c r="E1114" s="4">
        <v>45937.764360613401</v>
      </c>
      <c r="F1114" s="2" t="s">
        <v>5802</v>
      </c>
      <c r="G1114" s="3"/>
      <c r="H1114" t="s">
        <v>3031</v>
      </c>
      <c r="I1114" s="2" t="s">
        <v>3032</v>
      </c>
      <c r="J1114" t="s">
        <v>3033</v>
      </c>
      <c r="K1114" t="s">
        <v>3034</v>
      </c>
      <c r="L1114" s="2" t="s">
        <v>4426</v>
      </c>
      <c r="M1114" t="s">
        <v>4427</v>
      </c>
      <c r="N1114" t="s">
        <v>4428</v>
      </c>
      <c r="O1114">
        <v>10</v>
      </c>
      <c r="P1114" s="2" t="s">
        <v>3035</v>
      </c>
      <c r="Q1114" t="s">
        <v>4834</v>
      </c>
      <c r="R1114" s="2" t="s">
        <v>3037</v>
      </c>
      <c r="S1114" s="2" t="s">
        <v>3038</v>
      </c>
      <c r="T1114">
        <v>111058</v>
      </c>
      <c r="U1114">
        <v>2</v>
      </c>
      <c r="V1114">
        <v>0</v>
      </c>
      <c r="W1114" t="s">
        <v>4427</v>
      </c>
      <c r="Y1114" s="3">
        <v>45937.7643572569</v>
      </c>
      <c r="AA1114" t="s">
        <v>3039</v>
      </c>
      <c r="AB1114" s="21">
        <v>9106037870</v>
      </c>
      <c r="AC1114" s="19" t="str">
        <f>VLOOKUP($B1114,Data!$A:$AK,34,0)</f>
        <v>9106037870-00033448</v>
      </c>
      <c r="AD1114" s="19">
        <v>33448</v>
      </c>
      <c r="AE1114" s="19" t="str">
        <f t="shared" si="34"/>
        <v>00033448</v>
      </c>
      <c r="AF1114" s="19" t="str">
        <f>VLOOKUP(AC1114,Data!$B:$AK,4,0)</f>
        <v>07/10/2025</v>
      </c>
      <c r="AG1114" s="19" t="str">
        <f>VLOOKUP(AC1114,Data!B:N,13,0)</f>
        <v>0104918404-020</v>
      </c>
      <c r="AH1114" s="19" t="str">
        <f>IF(AG1114="0104918404","WIN"&amp;L1114,VLOOKUP(AG1114,'mã win'!E:J,6,0))</f>
        <v>WIN-020</v>
      </c>
      <c r="AI1114" s="19" t="str">
        <f>VLOOKUP(AG1114,'mã win'!E:F,2,0)</f>
        <v>B</v>
      </c>
      <c r="AJ1114" s="19" t="str">
        <f>VLOOKUP(Q1114,'mã sp'!A:B,2,0)</f>
        <v>GM500</v>
      </c>
      <c r="AK1114" t="str">
        <f>VLOOKUP(AC1114,Data!B:G,6,0)</f>
        <v>K25TTM</v>
      </c>
      <c r="AL1114" t="str">
        <f t="shared" si="35"/>
        <v>2AN2 WM+ THA Thị Tứ, Triệu Sơn</v>
      </c>
    </row>
    <row r="1115" spans="1:38" x14ac:dyDescent="0.25">
      <c r="A1115">
        <v>17357</v>
      </c>
      <c r="B1115" s="2">
        <v>9106037870</v>
      </c>
      <c r="C1115" s="3">
        <v>45937</v>
      </c>
      <c r="D1115" s="3">
        <v>45968</v>
      </c>
      <c r="E1115" s="4">
        <v>45937.764360613401</v>
      </c>
      <c r="F1115" s="2" t="s">
        <v>5802</v>
      </c>
      <c r="G1115" s="3"/>
      <c r="H1115" t="s">
        <v>3031</v>
      </c>
      <c r="I1115" s="2" t="s">
        <v>3032</v>
      </c>
      <c r="J1115" t="s">
        <v>3033</v>
      </c>
      <c r="K1115" t="s">
        <v>3034</v>
      </c>
      <c r="L1115" s="2" t="s">
        <v>4426</v>
      </c>
      <c r="M1115" t="s">
        <v>4427</v>
      </c>
      <c r="N1115" t="s">
        <v>4428</v>
      </c>
      <c r="O1115">
        <v>20</v>
      </c>
      <c r="P1115" s="2" t="s">
        <v>3054</v>
      </c>
      <c r="Q1115" t="s">
        <v>3055</v>
      </c>
      <c r="R1115" s="2" t="s">
        <v>3056</v>
      </c>
      <c r="S1115" s="2" t="s">
        <v>3038</v>
      </c>
      <c r="T1115">
        <v>46000</v>
      </c>
      <c r="U1115">
        <v>3</v>
      </c>
      <c r="V1115">
        <v>0</v>
      </c>
      <c r="W1115" t="s">
        <v>4427</v>
      </c>
      <c r="Y1115" s="3">
        <v>45937.7643572569</v>
      </c>
      <c r="AA1115" t="s">
        <v>3039</v>
      </c>
      <c r="AB1115" s="21">
        <v>9106037870</v>
      </c>
      <c r="AC1115" s="19" t="str">
        <f>VLOOKUP($B1115,Data!$A:$AK,34,0)</f>
        <v>9106037870-00033448</v>
      </c>
      <c r="AD1115" s="19">
        <v>33448</v>
      </c>
      <c r="AE1115" s="19" t="str">
        <f t="shared" si="34"/>
        <v>00033448</v>
      </c>
      <c r="AF1115" s="19" t="str">
        <f>VLOOKUP(AC1115,Data!$B:$AK,4,0)</f>
        <v>07/10/2025</v>
      </c>
      <c r="AG1115" s="19" t="str">
        <f>VLOOKUP(AC1115,Data!B:N,13,0)</f>
        <v>0104918404-020</v>
      </c>
      <c r="AH1115" s="19" t="str">
        <f>IF(AG1115="0104918404","WIN"&amp;L1115,VLOOKUP(AG1115,'mã win'!E:J,6,0))</f>
        <v>WIN-020</v>
      </c>
      <c r="AI1115" s="19" t="str">
        <f>VLOOKUP(AG1115,'mã win'!E:F,2,0)</f>
        <v>B</v>
      </c>
      <c r="AJ1115" s="19" t="str">
        <f>VLOOKUP(Q1115,'mã sp'!A:B,2,0)</f>
        <v>MNH250</v>
      </c>
      <c r="AK1115" t="str">
        <f>VLOOKUP(AC1115,Data!B:G,6,0)</f>
        <v>K25TTM</v>
      </c>
      <c r="AL1115" t="str">
        <f t="shared" si="35"/>
        <v>2AN2 WM+ THA Thị Tứ, Triệu Sơn</v>
      </c>
    </row>
    <row r="1116" spans="1:38" x14ac:dyDescent="0.25">
      <c r="A1116">
        <v>17358</v>
      </c>
      <c r="B1116" s="2">
        <v>9106037879</v>
      </c>
      <c r="C1116" s="3">
        <v>45937</v>
      </c>
      <c r="D1116" s="3">
        <v>45937</v>
      </c>
      <c r="E1116" s="4">
        <v>45937.764856863403</v>
      </c>
      <c r="F1116" s="2" t="s">
        <v>5803</v>
      </c>
      <c r="G1116" s="3"/>
      <c r="H1116" t="s">
        <v>3031</v>
      </c>
      <c r="I1116" s="2" t="s">
        <v>3032</v>
      </c>
      <c r="J1116" t="s">
        <v>3033</v>
      </c>
      <c r="K1116" t="s">
        <v>3034</v>
      </c>
      <c r="L1116" s="2" t="s">
        <v>3974</v>
      </c>
      <c r="M1116" t="s">
        <v>3975</v>
      </c>
      <c r="N1116" t="s">
        <v>3976</v>
      </c>
      <c r="O1116">
        <v>10</v>
      </c>
      <c r="P1116" s="2" t="s">
        <v>3043</v>
      </c>
      <c r="Q1116" t="s">
        <v>3044</v>
      </c>
      <c r="R1116" s="2" t="s">
        <v>3045</v>
      </c>
      <c r="S1116" s="2" t="s">
        <v>3038</v>
      </c>
      <c r="T1116">
        <v>41150</v>
      </c>
      <c r="U1116">
        <v>4</v>
      </c>
      <c r="V1116">
        <v>0</v>
      </c>
      <c r="W1116" t="s">
        <v>3975</v>
      </c>
      <c r="Y1116" s="3">
        <v>45937.764853437497</v>
      </c>
      <c r="Z1116" t="s">
        <v>5804</v>
      </c>
      <c r="AA1116" t="s">
        <v>3039</v>
      </c>
      <c r="AB1116" s="21">
        <v>9106037879</v>
      </c>
      <c r="AC1116" s="19" t="str">
        <f>VLOOKUP($B1116,Data!$A:$AK,34,0)</f>
        <v>9106037879-00035299</v>
      </c>
      <c r="AD1116" s="19">
        <v>35299</v>
      </c>
      <c r="AE1116" s="19" t="str">
        <f t="shared" si="34"/>
        <v>00035299</v>
      </c>
      <c r="AF1116" s="19" t="str">
        <f>VLOOKUP(AC1116,Data!$B:$AK,4,0)</f>
        <v>07/10/2025</v>
      </c>
      <c r="AG1116" s="19" t="str">
        <f>VLOOKUP(AC1116,Data!B:N,13,0)</f>
        <v>0104918404-025</v>
      </c>
      <c r="AH1116" s="19" t="str">
        <f>IF(AG1116="0104918404","WIN"&amp;L1116,VLOOKUP(AG1116,'mã win'!E:J,6,0))</f>
        <v>WIN-025</v>
      </c>
      <c r="AI1116" s="19" t="str">
        <f>VLOOKUP(AG1116,'mã win'!E:F,2,0)</f>
        <v>B</v>
      </c>
      <c r="AJ1116" s="19" t="str">
        <f>VLOOKUP(Q1116,'mã sp'!A:B,2,0)</f>
        <v>GTLX250G</v>
      </c>
      <c r="AK1116" t="str">
        <f>VLOOKUP(AC1116,Data!B:G,6,0)</f>
        <v>K25TTM</v>
      </c>
      <c r="AL1116" t="str">
        <f t="shared" si="35"/>
        <v>2AU6 WM+ HPG 91 Chợ Con</v>
      </c>
    </row>
    <row r="1117" spans="1:38" x14ac:dyDescent="0.25">
      <c r="A1117">
        <v>17359</v>
      </c>
      <c r="B1117" s="2">
        <v>9106037884</v>
      </c>
      <c r="C1117" s="3">
        <v>45937</v>
      </c>
      <c r="D1117" s="3">
        <v>45937</v>
      </c>
      <c r="E1117" s="4">
        <v>45937.768307754603</v>
      </c>
      <c r="F1117" s="2" t="s">
        <v>5805</v>
      </c>
      <c r="G1117" s="3"/>
      <c r="H1117" t="s">
        <v>3031</v>
      </c>
      <c r="I1117" s="2" t="s">
        <v>3032</v>
      </c>
      <c r="J1117" t="s">
        <v>3033</v>
      </c>
      <c r="K1117" t="s">
        <v>3034</v>
      </c>
      <c r="L1117" s="2" t="s">
        <v>5806</v>
      </c>
      <c r="M1117" t="s">
        <v>5807</v>
      </c>
      <c r="N1117" t="s">
        <v>5808</v>
      </c>
      <c r="O1117">
        <v>10</v>
      </c>
      <c r="P1117" s="2" t="s">
        <v>3047</v>
      </c>
      <c r="Q1117" t="s">
        <v>3048</v>
      </c>
      <c r="R1117" s="2" t="s">
        <v>3049</v>
      </c>
      <c r="S1117" s="2" t="s">
        <v>3038</v>
      </c>
      <c r="T1117">
        <v>60885</v>
      </c>
      <c r="U1117">
        <v>1</v>
      </c>
      <c r="V1117">
        <v>0</v>
      </c>
      <c r="W1117" t="s">
        <v>5809</v>
      </c>
      <c r="Y1117" s="3">
        <v>45937.768304664402</v>
      </c>
      <c r="AA1117" t="s">
        <v>3039</v>
      </c>
      <c r="AB1117" s="21">
        <v>9106037884</v>
      </c>
      <c r="AC1117" s="19" t="str">
        <f>VLOOKUP($B1117,Data!$A:$AK,34,0)</f>
        <v>9106037884-00159456</v>
      </c>
      <c r="AD1117" s="19">
        <v>159456</v>
      </c>
      <c r="AE1117" s="19" t="str">
        <f t="shared" si="34"/>
        <v>00159456</v>
      </c>
      <c r="AF1117" s="19" t="str">
        <f>VLOOKUP(AC1117,Data!$B:$AK,4,0)</f>
        <v>07/10/2025</v>
      </c>
      <c r="AG1117" s="19" t="str">
        <f>VLOOKUP(AC1117,Data!B:N,13,0)</f>
        <v>0104918404</v>
      </c>
      <c r="AH1117" s="19" t="str">
        <f>IF(AG1117="0104918404","WIN"&amp;L1117,VLOOKUP(AG1117,'mã win'!E:J,6,0))</f>
        <v>WIN5793</v>
      </c>
      <c r="AI1117" s="19" t="str">
        <f>VLOOKUP(AG1117,'mã win'!E:F,2,0)</f>
        <v>N</v>
      </c>
      <c r="AJ1117" s="19" t="str">
        <f>VLOOKUP(Q1117,'mã sp'!A:B,2,0)</f>
        <v>CC300</v>
      </c>
      <c r="AK1117" t="str">
        <f>VLOOKUP(AC1117,Data!B:G,6,0)</f>
        <v>K25TTM</v>
      </c>
      <c r="AL1117" t="str">
        <f t="shared" si="35"/>
        <v>5793 WIN HCM 0.08, Tầng 1, CC Saigon MIA</v>
      </c>
    </row>
    <row r="1118" spans="1:38" x14ac:dyDescent="0.25">
      <c r="A1118">
        <v>17360</v>
      </c>
      <c r="B1118" s="2">
        <v>9106037884</v>
      </c>
      <c r="C1118" s="3">
        <v>45937</v>
      </c>
      <c r="D1118" s="3">
        <v>45937</v>
      </c>
      <c r="E1118" s="4">
        <v>45937.768307754603</v>
      </c>
      <c r="F1118" s="2" t="s">
        <v>5805</v>
      </c>
      <c r="G1118" s="3"/>
      <c r="H1118" t="s">
        <v>3031</v>
      </c>
      <c r="I1118" s="2" t="s">
        <v>3032</v>
      </c>
      <c r="J1118" t="s">
        <v>3033</v>
      </c>
      <c r="K1118" t="s">
        <v>3034</v>
      </c>
      <c r="L1118" s="2" t="s">
        <v>5806</v>
      </c>
      <c r="M1118" t="s">
        <v>5807</v>
      </c>
      <c r="N1118" t="s">
        <v>5808</v>
      </c>
      <c r="O1118">
        <v>20</v>
      </c>
      <c r="P1118" s="2" t="s">
        <v>3054</v>
      </c>
      <c r="Q1118" t="s">
        <v>3055</v>
      </c>
      <c r="R1118" s="2" t="s">
        <v>3056</v>
      </c>
      <c r="S1118" s="2" t="s">
        <v>3038</v>
      </c>
      <c r="T1118">
        <v>46000</v>
      </c>
      <c r="U1118">
        <v>1</v>
      </c>
      <c r="V1118">
        <v>0</v>
      </c>
      <c r="W1118" t="s">
        <v>5809</v>
      </c>
      <c r="Y1118" s="3">
        <v>45937.768304664402</v>
      </c>
      <c r="AA1118" t="s">
        <v>3039</v>
      </c>
      <c r="AB1118" s="21">
        <v>9106037884</v>
      </c>
      <c r="AC1118" s="19" t="str">
        <f>VLOOKUP($B1118,Data!$A:$AK,34,0)</f>
        <v>9106037884-00159456</v>
      </c>
      <c r="AD1118" s="19">
        <v>159456</v>
      </c>
      <c r="AE1118" s="19" t="str">
        <f t="shared" si="34"/>
        <v>00159456</v>
      </c>
      <c r="AF1118" s="19" t="str">
        <f>VLOOKUP(AC1118,Data!$B:$AK,4,0)</f>
        <v>07/10/2025</v>
      </c>
      <c r="AG1118" s="19" t="str">
        <f>VLOOKUP(AC1118,Data!B:N,13,0)</f>
        <v>0104918404</v>
      </c>
      <c r="AH1118" s="19" t="str">
        <f>IF(AG1118="0104918404","WIN"&amp;L1118,VLOOKUP(AG1118,'mã win'!E:J,6,0))</f>
        <v>WIN5793</v>
      </c>
      <c r="AI1118" s="19" t="str">
        <f>VLOOKUP(AG1118,'mã win'!E:F,2,0)</f>
        <v>N</v>
      </c>
      <c r="AJ1118" s="19" t="str">
        <f>VLOOKUP(Q1118,'mã sp'!A:B,2,0)</f>
        <v>MNH250</v>
      </c>
      <c r="AK1118" t="str">
        <f>VLOOKUP(AC1118,Data!B:G,6,0)</f>
        <v>K25TTM</v>
      </c>
      <c r="AL1118" t="str">
        <f t="shared" si="35"/>
        <v>5793 WIN HCM 0.08, Tầng 1, CC Saigon MIA</v>
      </c>
    </row>
    <row r="1119" spans="1:38" x14ac:dyDescent="0.25">
      <c r="A1119">
        <v>17361</v>
      </c>
      <c r="B1119" s="2">
        <v>9106037884</v>
      </c>
      <c r="C1119" s="3">
        <v>45937</v>
      </c>
      <c r="D1119" s="3">
        <v>45937</v>
      </c>
      <c r="E1119" s="4">
        <v>45937.768307754603</v>
      </c>
      <c r="F1119" s="2" t="s">
        <v>5805</v>
      </c>
      <c r="G1119" s="3"/>
      <c r="H1119" t="s">
        <v>3031</v>
      </c>
      <c r="I1119" s="2" t="s">
        <v>3032</v>
      </c>
      <c r="J1119" t="s">
        <v>3033</v>
      </c>
      <c r="K1119" t="s">
        <v>3034</v>
      </c>
      <c r="L1119" s="2" t="s">
        <v>5806</v>
      </c>
      <c r="M1119" t="s">
        <v>5807</v>
      </c>
      <c r="N1119" t="s">
        <v>5808</v>
      </c>
      <c r="O1119">
        <v>30</v>
      </c>
      <c r="P1119" s="2" t="s">
        <v>3083</v>
      </c>
      <c r="Q1119" t="s">
        <v>3084</v>
      </c>
      <c r="R1119" s="2" t="s">
        <v>3085</v>
      </c>
      <c r="S1119" s="2" t="s">
        <v>3038</v>
      </c>
      <c r="T1119">
        <v>111606</v>
      </c>
      <c r="U1119">
        <v>2</v>
      </c>
      <c r="V1119">
        <v>0</v>
      </c>
      <c r="W1119" t="s">
        <v>5809</v>
      </c>
      <c r="Y1119" s="3">
        <v>45937.768304664402</v>
      </c>
      <c r="AA1119" t="s">
        <v>3039</v>
      </c>
      <c r="AB1119" s="21">
        <v>9106037884</v>
      </c>
      <c r="AC1119" s="19" t="str">
        <f>VLOOKUP($B1119,Data!$A:$AK,34,0)</f>
        <v>9106037884-00159456</v>
      </c>
      <c r="AD1119" s="19">
        <v>159456</v>
      </c>
      <c r="AE1119" s="19" t="str">
        <f t="shared" si="34"/>
        <v>00159456</v>
      </c>
      <c r="AF1119" s="19" t="str">
        <f>VLOOKUP(AC1119,Data!$B:$AK,4,0)</f>
        <v>07/10/2025</v>
      </c>
      <c r="AG1119" s="19" t="str">
        <f>VLOOKUP(AC1119,Data!B:N,13,0)</f>
        <v>0104918404</v>
      </c>
      <c r="AH1119" s="19" t="str">
        <f>IF(AG1119="0104918404","WIN"&amp;L1119,VLOOKUP(AG1119,'mã win'!E:J,6,0))</f>
        <v>WIN5793</v>
      </c>
      <c r="AI1119" s="19" t="str">
        <f>VLOOKUP(AG1119,'mã win'!E:F,2,0)</f>
        <v>N</v>
      </c>
      <c r="AJ1119" s="19" t="str">
        <f>VLOOKUP(Q1119,'mã sp'!A:B,2,0)</f>
        <v>GXD500</v>
      </c>
      <c r="AK1119" t="str">
        <f>VLOOKUP(AC1119,Data!B:G,6,0)</f>
        <v>K25TTM</v>
      </c>
      <c r="AL1119" t="str">
        <f t="shared" si="35"/>
        <v>5793 WIN HCM 0.08, Tầng 1, CC Saigon MIA</v>
      </c>
    </row>
    <row r="1120" spans="1:38" x14ac:dyDescent="0.25">
      <c r="A1120">
        <v>17362</v>
      </c>
      <c r="B1120" s="2">
        <v>9106037884</v>
      </c>
      <c r="C1120" s="3">
        <v>45937</v>
      </c>
      <c r="D1120" s="3">
        <v>45937</v>
      </c>
      <c r="E1120" s="4">
        <v>45937.768307754603</v>
      </c>
      <c r="F1120" s="2" t="s">
        <v>5805</v>
      </c>
      <c r="G1120" s="3"/>
      <c r="H1120" t="s">
        <v>3031</v>
      </c>
      <c r="I1120" s="2" t="s">
        <v>3032</v>
      </c>
      <c r="J1120" t="s">
        <v>3033</v>
      </c>
      <c r="K1120" t="s">
        <v>3034</v>
      </c>
      <c r="L1120" s="2" t="s">
        <v>5806</v>
      </c>
      <c r="M1120" t="s">
        <v>5807</v>
      </c>
      <c r="N1120" t="s">
        <v>5808</v>
      </c>
      <c r="O1120">
        <v>40</v>
      </c>
      <c r="P1120" s="2" t="s">
        <v>3035</v>
      </c>
      <c r="Q1120" t="s">
        <v>4834</v>
      </c>
      <c r="R1120" s="2" t="s">
        <v>3037</v>
      </c>
      <c r="S1120" s="2" t="s">
        <v>3038</v>
      </c>
      <c r="T1120">
        <v>111058</v>
      </c>
      <c r="U1120">
        <v>3</v>
      </c>
      <c r="V1120">
        <v>0</v>
      </c>
      <c r="W1120" t="s">
        <v>5809</v>
      </c>
      <c r="Y1120" s="3">
        <v>45937.768304664402</v>
      </c>
      <c r="AA1120" t="s">
        <v>3039</v>
      </c>
      <c r="AB1120" s="21">
        <v>9106037884</v>
      </c>
      <c r="AC1120" s="19" t="str">
        <f>VLOOKUP($B1120,Data!$A:$AK,34,0)</f>
        <v>9106037884-00159456</v>
      </c>
      <c r="AD1120" s="19">
        <v>159456</v>
      </c>
      <c r="AE1120" s="19" t="str">
        <f t="shared" si="34"/>
        <v>00159456</v>
      </c>
      <c r="AF1120" s="19" t="str">
        <f>VLOOKUP(AC1120,Data!$B:$AK,4,0)</f>
        <v>07/10/2025</v>
      </c>
      <c r="AG1120" s="19" t="str">
        <f>VLOOKUP(AC1120,Data!B:N,13,0)</f>
        <v>0104918404</v>
      </c>
      <c r="AH1120" s="19" t="str">
        <f>IF(AG1120="0104918404","WIN"&amp;L1120,VLOOKUP(AG1120,'mã win'!E:J,6,0))</f>
        <v>WIN5793</v>
      </c>
      <c r="AI1120" s="19" t="str">
        <f>VLOOKUP(AG1120,'mã win'!E:F,2,0)</f>
        <v>N</v>
      </c>
      <c r="AJ1120" s="19" t="str">
        <f>VLOOKUP(Q1120,'mã sp'!A:B,2,0)</f>
        <v>GM500</v>
      </c>
      <c r="AK1120" t="str">
        <f>VLOOKUP(AC1120,Data!B:G,6,0)</f>
        <v>K25TTM</v>
      </c>
      <c r="AL1120" t="str">
        <f t="shared" si="35"/>
        <v>5793 WIN HCM 0.08, Tầng 1, CC Saigon MIA</v>
      </c>
    </row>
    <row r="1121" spans="1:38" x14ac:dyDescent="0.25">
      <c r="A1121">
        <v>17363</v>
      </c>
      <c r="B1121" s="2">
        <v>9106037918</v>
      </c>
      <c r="C1121" s="3">
        <v>45937</v>
      </c>
      <c r="D1121" s="3">
        <v>45942</v>
      </c>
      <c r="E1121" s="4">
        <v>45937.7706614583</v>
      </c>
      <c r="F1121" s="2" t="s">
        <v>5810</v>
      </c>
      <c r="G1121" s="3"/>
      <c r="H1121" t="s">
        <v>3031</v>
      </c>
      <c r="I1121" s="2" t="s">
        <v>3032</v>
      </c>
      <c r="J1121" t="s">
        <v>3033</v>
      </c>
      <c r="K1121" t="s">
        <v>3034</v>
      </c>
      <c r="L1121" s="2" t="s">
        <v>4546</v>
      </c>
      <c r="M1121" t="s">
        <v>4547</v>
      </c>
      <c r="N1121" t="s">
        <v>4548</v>
      </c>
      <c r="O1121">
        <v>10</v>
      </c>
      <c r="P1121" s="2" t="s">
        <v>3050</v>
      </c>
      <c r="Q1121" t="s">
        <v>3051</v>
      </c>
      <c r="R1121" s="2" t="s">
        <v>3052</v>
      </c>
      <c r="S1121" s="2" t="s">
        <v>3038</v>
      </c>
      <c r="T1121">
        <v>45588</v>
      </c>
      <c r="U1121">
        <v>1</v>
      </c>
      <c r="V1121">
        <v>0</v>
      </c>
      <c r="W1121" t="s">
        <v>4547</v>
      </c>
      <c r="X1121" t="s">
        <v>3652</v>
      </c>
      <c r="Y1121" s="3">
        <v>45937.770658101901</v>
      </c>
      <c r="AA1121" t="s">
        <v>3039</v>
      </c>
      <c r="AB1121" s="21">
        <v>9106037918</v>
      </c>
      <c r="AC1121" s="19" t="str">
        <f>VLOOKUP($B1121,Data!$A:$AK,34,0)</f>
        <v>9106037918-00047357</v>
      </c>
      <c r="AD1121" s="19">
        <v>47357</v>
      </c>
      <c r="AE1121" s="19" t="str">
        <f t="shared" si="34"/>
        <v>00047357</v>
      </c>
      <c r="AF1121" s="19" t="str">
        <f>VLOOKUP(AC1121,Data!$B:$AK,4,0)</f>
        <v>07/10/2025</v>
      </c>
      <c r="AG1121" s="19" t="str">
        <f>VLOOKUP(AC1121,Data!B:N,13,0)</f>
        <v>0104918404-007</v>
      </c>
      <c r="AH1121" s="19" t="str">
        <f>IF(AG1121="0104918404","WIN"&amp;L1121,VLOOKUP(AG1121,'mã win'!E:J,6,0))</f>
        <v>WIN-QNH-00-007</v>
      </c>
      <c r="AI1121" s="19" t="str">
        <f>VLOOKUP(AG1121,'mã win'!E:F,2,0)</f>
        <v>B</v>
      </c>
      <c r="AJ1121" s="19" t="str">
        <f>VLOOKUP(Q1121,'mã sp'!A:B,2,0)</f>
        <v>TH200</v>
      </c>
      <c r="AK1121" t="str">
        <f>VLOOKUP(AC1121,Data!B:G,6,0)</f>
        <v>K25TTM</v>
      </c>
      <c r="AL1121" t="str">
        <f t="shared" si="35"/>
        <v>5593 WM+ QNH 70 Giếng Đồn</v>
      </c>
    </row>
    <row r="1122" spans="1:38" x14ac:dyDescent="0.25">
      <c r="A1122">
        <v>17364</v>
      </c>
      <c r="B1122" s="2">
        <v>9106037895</v>
      </c>
      <c r="C1122" s="3">
        <v>45937</v>
      </c>
      <c r="D1122" s="3">
        <v>45942</v>
      </c>
      <c r="E1122" s="4">
        <v>45937.772086261597</v>
      </c>
      <c r="F1122" s="2" t="s">
        <v>5811</v>
      </c>
      <c r="G1122" s="3"/>
      <c r="H1122" t="s">
        <v>3031</v>
      </c>
      <c r="I1122" s="2" t="s">
        <v>3032</v>
      </c>
      <c r="J1122" t="s">
        <v>3033</v>
      </c>
      <c r="K1122" t="s">
        <v>3034</v>
      </c>
      <c r="L1122" s="2" t="s">
        <v>3228</v>
      </c>
      <c r="M1122" t="s">
        <v>3229</v>
      </c>
      <c r="N1122" t="s">
        <v>3230</v>
      </c>
      <c r="O1122">
        <v>10</v>
      </c>
      <c r="P1122" s="2" t="s">
        <v>3050</v>
      </c>
      <c r="Q1122" t="s">
        <v>3051</v>
      </c>
      <c r="R1122" s="2" t="s">
        <v>3052</v>
      </c>
      <c r="S1122" s="2" t="s">
        <v>3038</v>
      </c>
      <c r="T1122">
        <v>45588</v>
      </c>
      <c r="U1122">
        <v>1</v>
      </c>
      <c r="V1122">
        <v>0</v>
      </c>
      <c r="W1122" t="s">
        <v>3229</v>
      </c>
      <c r="Y1122" s="3">
        <v>45937.772083333301</v>
      </c>
      <c r="AA1122" t="s">
        <v>3039</v>
      </c>
      <c r="AB1122" s="21">
        <v>9106037895</v>
      </c>
      <c r="AC1122" s="19" t="str">
        <f>VLOOKUP($B1122,Data!$A:$AK,34,0)</f>
        <v>9106037895-00008288</v>
      </c>
      <c r="AD1122" s="19">
        <v>8288</v>
      </c>
      <c r="AE1122" s="19" t="str">
        <f t="shared" si="34"/>
        <v>00008288</v>
      </c>
      <c r="AF1122" s="19" t="str">
        <f>VLOOKUP(AC1122,Data!$B:$AK,4,0)</f>
        <v>07/10/2025</v>
      </c>
      <c r="AG1122" s="19" t="str">
        <f>VLOOKUP(AC1122,Data!B:N,13,0)</f>
        <v>0104918404-022</v>
      </c>
      <c r="AH1122" s="19" t="str">
        <f>IF(AG1122="0104918404","WIN"&amp;L1122,VLOOKUP(AG1122,'mã win'!E:J,6,0))</f>
        <v>WIN-022</v>
      </c>
      <c r="AI1122" s="19" t="str">
        <f>VLOOKUP(AG1122,'mã win'!E:F,2,0)</f>
        <v>N</v>
      </c>
      <c r="AJ1122" s="19" t="str">
        <f>VLOOKUP(Q1122,'mã sp'!A:B,2,0)</f>
        <v>TH200</v>
      </c>
      <c r="AK1122" t="str">
        <f>VLOOKUP(AC1122,Data!B:G,6,0)</f>
        <v>K25TTM</v>
      </c>
      <c r="AL1122" t="str">
        <f t="shared" si="35"/>
        <v>2A96 WM+ GLI 435 Nguyễn Huệ</v>
      </c>
    </row>
    <row r="1123" spans="1:38" x14ac:dyDescent="0.25">
      <c r="A1123">
        <v>17365</v>
      </c>
      <c r="B1123" s="2">
        <v>9106037934</v>
      </c>
      <c r="C1123" s="3">
        <v>45937</v>
      </c>
      <c r="D1123" s="3">
        <v>45942</v>
      </c>
      <c r="E1123" s="4">
        <v>45937.774696840301</v>
      </c>
      <c r="F1123" s="2" t="s">
        <v>5812</v>
      </c>
      <c r="G1123" s="3"/>
      <c r="H1123" t="s">
        <v>3031</v>
      </c>
      <c r="I1123" s="2" t="s">
        <v>3032</v>
      </c>
      <c r="J1123" t="s">
        <v>3033</v>
      </c>
      <c r="K1123" t="s">
        <v>3034</v>
      </c>
      <c r="L1123" s="2" t="s">
        <v>4199</v>
      </c>
      <c r="M1123" t="s">
        <v>4200</v>
      </c>
      <c r="N1123" t="s">
        <v>4201</v>
      </c>
      <c r="O1123">
        <v>10</v>
      </c>
      <c r="P1123" s="2" t="s">
        <v>3035</v>
      </c>
      <c r="Q1123" t="s">
        <v>4834</v>
      </c>
      <c r="R1123" s="2" t="s">
        <v>3037</v>
      </c>
      <c r="S1123" s="2" t="s">
        <v>3038</v>
      </c>
      <c r="T1123">
        <v>111058</v>
      </c>
      <c r="U1123">
        <v>1</v>
      </c>
      <c r="V1123">
        <v>0</v>
      </c>
      <c r="W1123" t="s">
        <v>4200</v>
      </c>
      <c r="X1123" t="s">
        <v>4202</v>
      </c>
      <c r="Y1123" s="3">
        <v>45937.774693437503</v>
      </c>
      <c r="AA1123" t="s">
        <v>3039</v>
      </c>
      <c r="AB1123" s="21">
        <v>9106037934</v>
      </c>
      <c r="AC1123" s="19" t="str">
        <f>VLOOKUP($B1123,Data!$A:$AK,34,0)</f>
        <v>9106037934-00479912</v>
      </c>
      <c r="AD1123" s="19">
        <v>479912</v>
      </c>
      <c r="AE1123" s="19" t="str">
        <f t="shared" si="34"/>
        <v>00479912</v>
      </c>
      <c r="AF1123" s="19" t="str">
        <f>VLOOKUP(AC1123,Data!$B:$AK,4,0)</f>
        <v>07/10/2025</v>
      </c>
      <c r="AG1123" s="19" t="str">
        <f>VLOOKUP(AC1123,Data!B:N,13,0)</f>
        <v>0104918404-002</v>
      </c>
      <c r="AH1123" s="19" t="str">
        <f>IF(AG1123="0104918404","WIN"&amp;L1123,VLOOKUP(AG1123,'mã win'!E:J,6,0))</f>
        <v>WIN-HNI-00-002</v>
      </c>
      <c r="AI1123" s="19" t="str">
        <f>VLOOKUP(AG1123,'mã win'!E:F,2,0)</f>
        <v>B</v>
      </c>
      <c r="AJ1123" s="19" t="str">
        <f>VLOOKUP(Q1123,'mã sp'!A:B,2,0)</f>
        <v>GM500</v>
      </c>
      <c r="AK1123" t="str">
        <f>VLOOKUP(AC1123,Data!B:G,6,0)</f>
        <v>K25TTM</v>
      </c>
      <c r="AL1123" t="str">
        <f t="shared" si="35"/>
        <v>4972 WM+ HNI Ngã Ba Yên Tàng</v>
      </c>
    </row>
    <row r="1124" spans="1:38" x14ac:dyDescent="0.25">
      <c r="A1124">
        <v>17366</v>
      </c>
      <c r="B1124" s="2">
        <v>9106037934</v>
      </c>
      <c r="C1124" s="3">
        <v>45937</v>
      </c>
      <c r="D1124" s="3">
        <v>45942</v>
      </c>
      <c r="E1124" s="4">
        <v>45937.774696840301</v>
      </c>
      <c r="F1124" s="2" t="s">
        <v>5812</v>
      </c>
      <c r="G1124" s="3"/>
      <c r="H1124" t="s">
        <v>3031</v>
      </c>
      <c r="I1124" s="2" t="s">
        <v>3032</v>
      </c>
      <c r="J1124" t="s">
        <v>3033</v>
      </c>
      <c r="K1124" t="s">
        <v>3034</v>
      </c>
      <c r="L1124" s="2" t="s">
        <v>4199</v>
      </c>
      <c r="M1124" t="s">
        <v>4200</v>
      </c>
      <c r="N1124" t="s">
        <v>4201</v>
      </c>
      <c r="O1124">
        <v>20</v>
      </c>
      <c r="P1124" s="2" t="s">
        <v>3043</v>
      </c>
      <c r="Q1124" t="s">
        <v>3044</v>
      </c>
      <c r="R1124" s="2" t="s">
        <v>3045</v>
      </c>
      <c r="S1124" s="2" t="s">
        <v>3038</v>
      </c>
      <c r="T1124">
        <v>41150</v>
      </c>
      <c r="U1124">
        <v>1</v>
      </c>
      <c r="V1124">
        <v>0</v>
      </c>
      <c r="W1124" t="s">
        <v>4200</v>
      </c>
      <c r="X1124" t="s">
        <v>4202</v>
      </c>
      <c r="Y1124" s="3">
        <v>45937.774693437503</v>
      </c>
      <c r="AA1124" t="s">
        <v>3039</v>
      </c>
      <c r="AB1124" s="21">
        <v>9106037934</v>
      </c>
      <c r="AC1124" s="19" t="str">
        <f>VLOOKUP($B1124,Data!$A:$AK,34,0)</f>
        <v>9106037934-00479912</v>
      </c>
      <c r="AD1124" s="19">
        <v>479912</v>
      </c>
      <c r="AE1124" s="19" t="str">
        <f t="shared" si="34"/>
        <v>00479912</v>
      </c>
      <c r="AF1124" s="19" t="str">
        <f>VLOOKUP(AC1124,Data!$B:$AK,4,0)</f>
        <v>07/10/2025</v>
      </c>
      <c r="AG1124" s="19" t="str">
        <f>VLOOKUP(AC1124,Data!B:N,13,0)</f>
        <v>0104918404-002</v>
      </c>
      <c r="AH1124" s="19" t="str">
        <f>IF(AG1124="0104918404","WIN"&amp;L1124,VLOOKUP(AG1124,'mã win'!E:J,6,0))</f>
        <v>WIN-HNI-00-002</v>
      </c>
      <c r="AI1124" s="19" t="str">
        <f>VLOOKUP(AG1124,'mã win'!E:F,2,0)</f>
        <v>B</v>
      </c>
      <c r="AJ1124" s="19" t="str">
        <f>VLOOKUP(Q1124,'mã sp'!A:B,2,0)</f>
        <v>GTLX250G</v>
      </c>
      <c r="AK1124" t="str">
        <f>VLOOKUP(AC1124,Data!B:G,6,0)</f>
        <v>K25TTM</v>
      </c>
      <c r="AL1124" t="str">
        <f t="shared" si="35"/>
        <v>4972 WM+ HNI Ngã Ba Yên Tàng</v>
      </c>
    </row>
    <row r="1125" spans="1:38" x14ac:dyDescent="0.25">
      <c r="A1125">
        <v>17367</v>
      </c>
      <c r="B1125" s="2">
        <v>9106037934</v>
      </c>
      <c r="C1125" s="3">
        <v>45937</v>
      </c>
      <c r="D1125" s="3">
        <v>45942</v>
      </c>
      <c r="E1125" s="4">
        <v>45937.774696840301</v>
      </c>
      <c r="F1125" s="2" t="s">
        <v>5812</v>
      </c>
      <c r="G1125" s="3"/>
      <c r="H1125" t="s">
        <v>3031</v>
      </c>
      <c r="I1125" s="2" t="s">
        <v>3032</v>
      </c>
      <c r="J1125" t="s">
        <v>3033</v>
      </c>
      <c r="K1125" t="s">
        <v>3034</v>
      </c>
      <c r="L1125" s="2" t="s">
        <v>4199</v>
      </c>
      <c r="M1125" t="s">
        <v>4200</v>
      </c>
      <c r="N1125" t="s">
        <v>4201</v>
      </c>
      <c r="O1125">
        <v>30</v>
      </c>
      <c r="P1125" s="2" t="s">
        <v>3054</v>
      </c>
      <c r="Q1125" t="s">
        <v>3055</v>
      </c>
      <c r="R1125" s="2" t="s">
        <v>3056</v>
      </c>
      <c r="S1125" s="2" t="s">
        <v>3038</v>
      </c>
      <c r="T1125">
        <v>46000</v>
      </c>
      <c r="U1125">
        <v>1</v>
      </c>
      <c r="V1125">
        <v>0</v>
      </c>
      <c r="W1125" t="s">
        <v>4200</v>
      </c>
      <c r="X1125" t="s">
        <v>4202</v>
      </c>
      <c r="Y1125" s="3">
        <v>45937.774693437503</v>
      </c>
      <c r="AA1125" t="s">
        <v>3039</v>
      </c>
      <c r="AB1125" s="21">
        <v>9106037934</v>
      </c>
      <c r="AC1125" s="19" t="str">
        <f>VLOOKUP($B1125,Data!$A:$AK,34,0)</f>
        <v>9106037934-00479912</v>
      </c>
      <c r="AD1125" s="19">
        <v>479912</v>
      </c>
      <c r="AE1125" s="19" t="str">
        <f t="shared" si="34"/>
        <v>00479912</v>
      </c>
      <c r="AF1125" s="19" t="str">
        <f>VLOOKUP(AC1125,Data!$B:$AK,4,0)</f>
        <v>07/10/2025</v>
      </c>
      <c r="AG1125" s="19" t="str">
        <f>VLOOKUP(AC1125,Data!B:N,13,0)</f>
        <v>0104918404-002</v>
      </c>
      <c r="AH1125" s="19" t="str">
        <f>IF(AG1125="0104918404","WIN"&amp;L1125,VLOOKUP(AG1125,'mã win'!E:J,6,0))</f>
        <v>WIN-HNI-00-002</v>
      </c>
      <c r="AI1125" s="19" t="str">
        <f>VLOOKUP(AG1125,'mã win'!E:F,2,0)</f>
        <v>B</v>
      </c>
      <c r="AJ1125" s="19" t="str">
        <f>VLOOKUP(Q1125,'mã sp'!A:B,2,0)</f>
        <v>MNH250</v>
      </c>
      <c r="AK1125" t="str">
        <f>VLOOKUP(AC1125,Data!B:G,6,0)</f>
        <v>K25TTM</v>
      </c>
      <c r="AL1125" t="str">
        <f t="shared" si="35"/>
        <v>4972 WM+ HNI Ngã Ba Yên Tàng</v>
      </c>
    </row>
    <row r="1126" spans="1:38" x14ac:dyDescent="0.25">
      <c r="A1126">
        <v>17368</v>
      </c>
      <c r="B1126" s="2">
        <v>9106037993</v>
      </c>
      <c r="C1126" s="3">
        <v>45937</v>
      </c>
      <c r="D1126" s="3">
        <v>45937</v>
      </c>
      <c r="E1126" s="4">
        <v>45937.781648460601</v>
      </c>
      <c r="F1126" s="2" t="s">
        <v>5813</v>
      </c>
      <c r="G1126" s="3"/>
      <c r="H1126" t="s">
        <v>3031</v>
      </c>
      <c r="I1126" s="2" t="s">
        <v>3032</v>
      </c>
      <c r="J1126" t="s">
        <v>3033</v>
      </c>
      <c r="K1126" t="s">
        <v>3034</v>
      </c>
      <c r="L1126" s="2" t="s">
        <v>4546</v>
      </c>
      <c r="M1126" t="s">
        <v>4547</v>
      </c>
      <c r="N1126" t="s">
        <v>4548</v>
      </c>
      <c r="O1126">
        <v>10</v>
      </c>
      <c r="P1126" s="2" t="s">
        <v>3054</v>
      </c>
      <c r="Q1126" t="s">
        <v>3055</v>
      </c>
      <c r="R1126" s="2" t="s">
        <v>3056</v>
      </c>
      <c r="S1126" s="2" t="s">
        <v>3038</v>
      </c>
      <c r="T1126">
        <v>46000</v>
      </c>
      <c r="U1126">
        <v>1</v>
      </c>
      <c r="V1126">
        <v>0</v>
      </c>
      <c r="W1126" t="s">
        <v>4547</v>
      </c>
      <c r="X1126" t="s">
        <v>3652</v>
      </c>
      <c r="Y1126" s="3">
        <v>45937.781645138901</v>
      </c>
      <c r="AA1126" t="s">
        <v>3039</v>
      </c>
      <c r="AB1126" s="21">
        <v>9106037993</v>
      </c>
      <c r="AC1126" s="19" t="str">
        <f>VLOOKUP($B1126,Data!$A:$AK,34,0)</f>
        <v>9106037993-00047361</v>
      </c>
      <c r="AD1126" s="19">
        <v>47361</v>
      </c>
      <c r="AE1126" s="19" t="str">
        <f t="shared" si="34"/>
        <v>00047361</v>
      </c>
      <c r="AF1126" s="19" t="str">
        <f>VLOOKUP(AC1126,Data!$B:$AK,4,0)</f>
        <v>07/10/2025</v>
      </c>
      <c r="AG1126" s="19" t="str">
        <f>VLOOKUP(AC1126,Data!B:N,13,0)</f>
        <v>0104918404-007</v>
      </c>
      <c r="AH1126" s="19" t="str">
        <f>IF(AG1126="0104918404","WIN"&amp;L1126,VLOOKUP(AG1126,'mã win'!E:J,6,0))</f>
        <v>WIN-QNH-00-007</v>
      </c>
      <c r="AI1126" s="19" t="str">
        <f>VLOOKUP(AG1126,'mã win'!E:F,2,0)</f>
        <v>B</v>
      </c>
      <c r="AJ1126" s="19" t="str">
        <f>VLOOKUP(Q1126,'mã sp'!A:B,2,0)</f>
        <v>MNH250</v>
      </c>
      <c r="AK1126" t="str">
        <f>VLOOKUP(AC1126,Data!B:G,6,0)</f>
        <v>K25TTM</v>
      </c>
      <c r="AL1126" t="str">
        <f t="shared" si="35"/>
        <v>5593 WM+ QNH 70 Giếng Đồn</v>
      </c>
    </row>
    <row r="1127" spans="1:38" x14ac:dyDescent="0.25">
      <c r="A1127">
        <v>17369</v>
      </c>
      <c r="B1127" s="2">
        <v>9106038054</v>
      </c>
      <c r="C1127" s="3">
        <v>45937</v>
      </c>
      <c r="D1127" s="3">
        <v>45942</v>
      </c>
      <c r="E1127" s="4">
        <v>45937.793993055602</v>
      </c>
      <c r="F1127" s="2" t="s">
        <v>5814</v>
      </c>
      <c r="G1127" s="3"/>
      <c r="H1127" t="s">
        <v>3031</v>
      </c>
      <c r="I1127" s="2" t="s">
        <v>3032</v>
      </c>
      <c r="J1127" t="s">
        <v>3033</v>
      </c>
      <c r="K1127" t="s">
        <v>3034</v>
      </c>
      <c r="L1127" s="2" t="s">
        <v>4567</v>
      </c>
      <c r="M1127" t="s">
        <v>4568</v>
      </c>
      <c r="N1127" t="s">
        <v>4569</v>
      </c>
      <c r="O1127">
        <v>10</v>
      </c>
      <c r="P1127" s="2" t="s">
        <v>3050</v>
      </c>
      <c r="Q1127" t="s">
        <v>3051</v>
      </c>
      <c r="R1127" s="2" t="s">
        <v>3052</v>
      </c>
      <c r="S1127" s="2" t="s">
        <v>3038</v>
      </c>
      <c r="T1127">
        <v>45588</v>
      </c>
      <c r="U1127">
        <v>1</v>
      </c>
      <c r="V1127">
        <v>0</v>
      </c>
      <c r="W1127" t="s">
        <v>4568</v>
      </c>
      <c r="Y1127" s="3">
        <v>45937.793989502301</v>
      </c>
      <c r="Z1127" t="s">
        <v>5815</v>
      </c>
      <c r="AA1127" t="s">
        <v>3039</v>
      </c>
      <c r="AB1127" s="21">
        <v>9106038054</v>
      </c>
      <c r="AC1127" s="19" t="str">
        <f>VLOOKUP($B1127,Data!$A:$AK,34,0)</f>
        <v>9106038054-00033451</v>
      </c>
      <c r="AD1127" s="19">
        <v>33451</v>
      </c>
      <c r="AE1127" s="19" t="str">
        <f t="shared" si="34"/>
        <v>00033451</v>
      </c>
      <c r="AF1127" s="19" t="str">
        <f>VLOOKUP(AC1127,Data!$B:$AK,4,0)</f>
        <v>07/10/2025</v>
      </c>
      <c r="AG1127" s="19" t="str">
        <f>VLOOKUP(AC1127,Data!B:N,13,0)</f>
        <v>0104918404-020</v>
      </c>
      <c r="AH1127" s="19" t="str">
        <f>IF(AG1127="0104918404","WIN"&amp;L1127,VLOOKUP(AG1127,'mã win'!E:J,6,0))</f>
        <v>WIN-020</v>
      </c>
      <c r="AI1127" s="19" t="str">
        <f>VLOOKUP(AG1127,'mã win'!E:F,2,0)</f>
        <v>B</v>
      </c>
      <c r="AJ1127" s="19" t="str">
        <f>VLOOKUP(Q1127,'mã sp'!A:B,2,0)</f>
        <v>TH200</v>
      </c>
      <c r="AK1127" t="str">
        <f>VLOOKUP(AC1127,Data!B:G,6,0)</f>
        <v>K25TTM</v>
      </c>
      <c r="AL1127" t="str">
        <f t="shared" si="35"/>
        <v>2AT7 WM+ THA 272 Bà Triệu</v>
      </c>
    </row>
    <row r="1128" spans="1:38" x14ac:dyDescent="0.25">
      <c r="A1128">
        <v>17370</v>
      </c>
      <c r="B1128" s="2">
        <v>9106038117</v>
      </c>
      <c r="C1128" s="3">
        <v>45937</v>
      </c>
      <c r="D1128" s="3">
        <v>45942</v>
      </c>
      <c r="E1128" s="4">
        <v>45937.803511493097</v>
      </c>
      <c r="F1128" s="2" t="s">
        <v>5816</v>
      </c>
      <c r="G1128" s="3"/>
      <c r="H1128" t="s">
        <v>3031</v>
      </c>
      <c r="I1128" s="2" t="s">
        <v>3032</v>
      </c>
      <c r="J1128" t="s">
        <v>3033</v>
      </c>
      <c r="K1128" t="s">
        <v>3034</v>
      </c>
      <c r="L1128" s="2" t="s">
        <v>3609</v>
      </c>
      <c r="M1128" t="s">
        <v>3610</v>
      </c>
      <c r="N1128" t="s">
        <v>3611</v>
      </c>
      <c r="O1128">
        <v>10</v>
      </c>
      <c r="P1128" s="2" t="s">
        <v>3050</v>
      </c>
      <c r="Q1128" t="s">
        <v>3051</v>
      </c>
      <c r="R1128" s="2" t="s">
        <v>3052</v>
      </c>
      <c r="S1128" s="2" t="s">
        <v>3038</v>
      </c>
      <c r="T1128">
        <v>45588</v>
      </c>
      <c r="U1128">
        <v>4</v>
      </c>
      <c r="V1128">
        <v>0</v>
      </c>
      <c r="W1128" t="s">
        <v>3610</v>
      </c>
      <c r="X1128" t="s">
        <v>3046</v>
      </c>
      <c r="Y1128" s="3">
        <v>45937.803511111102</v>
      </c>
      <c r="Z1128" t="s">
        <v>5817</v>
      </c>
      <c r="AA1128" t="s">
        <v>3039</v>
      </c>
      <c r="AB1128" s="21">
        <v>9106038117</v>
      </c>
      <c r="AC1128" s="19" t="str">
        <f>VLOOKUP($B1128,Data!$A:$AK,34,0)</f>
        <v>9106038117-00025867</v>
      </c>
      <c r="AD1128" s="19">
        <v>25867</v>
      </c>
      <c r="AE1128" s="19" t="str">
        <f t="shared" si="34"/>
        <v>00025867</v>
      </c>
      <c r="AF1128" s="19" t="str">
        <f>VLOOKUP(AC1128,Data!$B:$AK,4,0)</f>
        <v>07/10/2025</v>
      </c>
      <c r="AG1128" s="19" t="str">
        <f>VLOOKUP(AC1128,Data!B:N,13,0)</f>
        <v>0104918404-016</v>
      </c>
      <c r="AH1128" s="19" t="str">
        <f>IF(AG1128="0104918404","WIN"&amp;L1128,VLOOKUP(AG1128,'mã win'!E:J,6,0))</f>
        <v>WIN-CTO-01-016</v>
      </c>
      <c r="AI1128" s="19" t="str">
        <f>VLOOKUP(AG1128,'mã win'!E:F,2,0)</f>
        <v>N</v>
      </c>
      <c r="AJ1128" s="19" t="str">
        <f>VLOOKUP(Q1128,'mã sp'!A:B,2,0)</f>
        <v>TH200</v>
      </c>
      <c r="AK1128" t="str">
        <f>VLOOKUP(AC1128,Data!B:G,6,0)</f>
        <v>K25TTM</v>
      </c>
      <c r="AL1128" t="str">
        <f t="shared" si="35"/>
        <v>5271 WM+ CTO 399 Nguyễn Đệ</v>
      </c>
    </row>
    <row r="1129" spans="1:38" x14ac:dyDescent="0.25">
      <c r="A1129">
        <v>17371</v>
      </c>
      <c r="B1129" s="2">
        <v>9106038118</v>
      </c>
      <c r="C1129" s="3">
        <v>45937</v>
      </c>
      <c r="D1129" s="3">
        <v>45937</v>
      </c>
      <c r="E1129" s="4">
        <v>45937.806688807897</v>
      </c>
      <c r="F1129" s="2" t="s">
        <v>5818</v>
      </c>
      <c r="G1129" s="3"/>
      <c r="H1129" t="s">
        <v>3031</v>
      </c>
      <c r="I1129" s="2" t="s">
        <v>3032</v>
      </c>
      <c r="J1129" t="s">
        <v>3033</v>
      </c>
      <c r="K1129" t="s">
        <v>3034</v>
      </c>
      <c r="L1129" s="2" t="s">
        <v>3552</v>
      </c>
      <c r="M1129" t="s">
        <v>3553</v>
      </c>
      <c r="N1129" t="s">
        <v>3554</v>
      </c>
      <c r="O1129">
        <v>10</v>
      </c>
      <c r="P1129" s="2" t="s">
        <v>3043</v>
      </c>
      <c r="Q1129" t="s">
        <v>3044</v>
      </c>
      <c r="R1129" s="2" t="s">
        <v>3045</v>
      </c>
      <c r="S1129" s="2" t="s">
        <v>3038</v>
      </c>
      <c r="T1129">
        <v>41150</v>
      </c>
      <c r="U1129">
        <v>1</v>
      </c>
      <c r="V1129">
        <v>0</v>
      </c>
      <c r="W1129" t="s">
        <v>3553</v>
      </c>
      <c r="Y1129" s="3">
        <v>45937.806688807897</v>
      </c>
      <c r="AA1129" t="s">
        <v>3039</v>
      </c>
      <c r="AB1129" s="21">
        <v>9106038118</v>
      </c>
      <c r="AC1129" s="19" t="str">
        <f>VLOOKUP($B1129,Data!$A:$AK,34,0)</f>
        <v>9106038118-00479970</v>
      </c>
      <c r="AD1129" s="19">
        <v>479970</v>
      </c>
      <c r="AE1129" s="19" t="str">
        <f t="shared" si="34"/>
        <v>00479970</v>
      </c>
      <c r="AF1129" s="19" t="str">
        <f>VLOOKUP(AC1129,Data!$B:$AK,4,0)</f>
        <v>07/10/2025</v>
      </c>
      <c r="AG1129" s="19" t="str">
        <f>VLOOKUP(AC1129,Data!B:N,13,0)</f>
        <v>0104918404-002</v>
      </c>
      <c r="AH1129" s="19" t="str">
        <f>IF(AG1129="0104918404","WIN"&amp;L1129,VLOOKUP(AG1129,'mã win'!E:J,6,0))</f>
        <v>WIN-HNI-00-002</v>
      </c>
      <c r="AI1129" s="19" t="str">
        <f>VLOOKUP(AG1129,'mã win'!E:F,2,0)</f>
        <v>B</v>
      </c>
      <c r="AJ1129" s="19" t="str">
        <f>VLOOKUP(Q1129,'mã sp'!A:B,2,0)</f>
        <v>GTLX250G</v>
      </c>
      <c r="AK1129" t="str">
        <f>VLOOKUP(AC1129,Data!B:G,6,0)</f>
        <v>K25TTM</v>
      </c>
      <c r="AL1129" t="str">
        <f t="shared" si="35"/>
        <v>6322 WM+ HNI 98 Đồng Hương</v>
      </c>
    </row>
    <row r="1130" spans="1:38" x14ac:dyDescent="0.25">
      <c r="A1130">
        <v>17372</v>
      </c>
      <c r="B1130" s="2">
        <v>9106038143</v>
      </c>
      <c r="C1130" s="3">
        <v>45937</v>
      </c>
      <c r="D1130" s="3">
        <v>45937</v>
      </c>
      <c r="E1130" s="4">
        <v>45937.817121527798</v>
      </c>
      <c r="F1130" s="2" t="s">
        <v>5819</v>
      </c>
      <c r="G1130" s="3"/>
      <c r="H1130" t="s">
        <v>3031</v>
      </c>
      <c r="I1130" s="2" t="s">
        <v>3032</v>
      </c>
      <c r="J1130" t="s">
        <v>3033</v>
      </c>
      <c r="K1130" t="s">
        <v>3034</v>
      </c>
      <c r="L1130" s="2" t="s">
        <v>3272</v>
      </c>
      <c r="M1130" t="s">
        <v>3273</v>
      </c>
      <c r="N1130" t="s">
        <v>3274</v>
      </c>
      <c r="O1130">
        <v>10</v>
      </c>
      <c r="P1130" s="2" t="s">
        <v>3072</v>
      </c>
      <c r="Q1130" t="s">
        <v>3073</v>
      </c>
      <c r="R1130" s="2" t="s">
        <v>3074</v>
      </c>
      <c r="S1130" s="2" t="s">
        <v>3038</v>
      </c>
      <c r="T1130">
        <v>49500</v>
      </c>
      <c r="U1130">
        <v>1</v>
      </c>
      <c r="V1130">
        <v>0</v>
      </c>
      <c r="W1130" t="s">
        <v>3273</v>
      </c>
      <c r="Y1130" s="3">
        <v>45937.8171220718</v>
      </c>
      <c r="AA1130" t="s">
        <v>3039</v>
      </c>
      <c r="AB1130" s="21">
        <v>9106038143</v>
      </c>
      <c r="AC1130" s="19" t="str">
        <f>VLOOKUP($B1130,Data!$A:$AK,34,0)</f>
        <v>9106038143-00004777</v>
      </c>
      <c r="AD1130" s="19">
        <v>4777</v>
      </c>
      <c r="AE1130" s="19" t="str">
        <f t="shared" si="34"/>
        <v>00004777</v>
      </c>
      <c r="AF1130" s="19" t="str">
        <f>VLOOKUP(AC1130,Data!$B:$AK,4,0)</f>
        <v>07/10/2025</v>
      </c>
      <c r="AG1130" s="19" t="str">
        <f>VLOOKUP(AC1130,Data!B:N,13,0)</f>
        <v>0104918404-041</v>
      </c>
      <c r="AH1130" s="19" t="str">
        <f>IF(AG1130="0104918404","WIN"&amp;L1130,VLOOKUP(AG1130,'mã win'!E:J,6,0))</f>
        <v>WIN-041</v>
      </c>
      <c r="AI1130" s="19" t="str">
        <f>VLOOKUP(AG1130,'mã win'!E:F,2,0)</f>
        <v>N</v>
      </c>
      <c r="AJ1130" s="19" t="str">
        <f>VLOOKUP(Q1130,'mã sp'!A:B,2,0)</f>
        <v>GL250</v>
      </c>
      <c r="AK1130" t="str">
        <f>VLOOKUP(AC1130,Data!B:G,6,0)</f>
        <v>K25TTM</v>
      </c>
      <c r="AL1130" t="str">
        <f t="shared" si="35"/>
        <v>5984 WM+ LAN 78 Nguyễn Cửu Vân</v>
      </c>
    </row>
    <row r="1131" spans="1:38" x14ac:dyDescent="0.25">
      <c r="A1131">
        <v>17373</v>
      </c>
      <c r="B1131" s="2">
        <v>9106038190</v>
      </c>
      <c r="C1131" s="3">
        <v>45937</v>
      </c>
      <c r="D1131" s="3">
        <v>45937</v>
      </c>
      <c r="E1131" s="4">
        <v>45937.820079166697</v>
      </c>
      <c r="F1131" s="2" t="s">
        <v>5820</v>
      </c>
      <c r="G1131" s="3"/>
      <c r="H1131" t="s">
        <v>3031</v>
      </c>
      <c r="I1131" s="2" t="s">
        <v>3032</v>
      </c>
      <c r="J1131" t="s">
        <v>3033</v>
      </c>
      <c r="K1131" t="s">
        <v>3034</v>
      </c>
      <c r="L1131" s="2" t="s">
        <v>4251</v>
      </c>
      <c r="M1131" t="s">
        <v>4252</v>
      </c>
      <c r="N1131" t="s">
        <v>4253</v>
      </c>
      <c r="O1131">
        <v>10</v>
      </c>
      <c r="P1131" s="2" t="s">
        <v>3050</v>
      </c>
      <c r="Q1131" t="s">
        <v>3051</v>
      </c>
      <c r="R1131" s="2" t="s">
        <v>3052</v>
      </c>
      <c r="S1131" s="2" t="s">
        <v>3038</v>
      </c>
      <c r="T1131">
        <v>45588</v>
      </c>
      <c r="U1131">
        <v>5</v>
      </c>
      <c r="V1131">
        <v>0</v>
      </c>
      <c r="W1131" t="s">
        <v>4252</v>
      </c>
      <c r="X1131" t="s">
        <v>3046</v>
      </c>
      <c r="Y1131" s="3">
        <v>45937.820080092599</v>
      </c>
      <c r="AA1131" t="s">
        <v>3039</v>
      </c>
      <c r="AB1131" s="21">
        <v>9106038190</v>
      </c>
      <c r="AC1131" s="19" t="str">
        <f>VLOOKUP($B1131,Data!$A:$AK,34,0)</f>
        <v>9106038190-00159488</v>
      </c>
      <c r="AD1131" s="19">
        <v>159488</v>
      </c>
      <c r="AE1131" s="19" t="str">
        <f t="shared" si="34"/>
        <v>00159488</v>
      </c>
      <c r="AF1131" s="19" t="str">
        <f>VLOOKUP(AC1131,Data!$B:$AK,4,0)</f>
        <v>07/10/2025</v>
      </c>
      <c r="AG1131" s="19" t="str">
        <f>VLOOKUP(AC1131,Data!B:N,13,0)</f>
        <v>0104918404</v>
      </c>
      <c r="AH1131" s="19" t="str">
        <f>IF(AG1131="0104918404","WIN"&amp;L1131,VLOOKUP(AG1131,'mã win'!E:J,6,0))</f>
        <v>WIN2638</v>
      </c>
      <c r="AI1131" s="19" t="str">
        <f>VLOOKUP(AG1131,'mã win'!E:F,2,0)</f>
        <v>N</v>
      </c>
      <c r="AJ1131" s="19" t="str">
        <f>VLOOKUP(Q1131,'mã sp'!A:B,2,0)</f>
        <v>TH200</v>
      </c>
      <c r="AK1131" t="str">
        <f>VLOOKUP(AC1131,Data!B:G,6,0)</f>
        <v>K25TTM</v>
      </c>
      <c r="AL1131" t="str">
        <f t="shared" si="35"/>
        <v>2638 WM+ HCM 162 Linh Đông</v>
      </c>
    </row>
    <row r="1132" spans="1:38" x14ac:dyDescent="0.25">
      <c r="A1132">
        <v>17374</v>
      </c>
      <c r="B1132" s="2">
        <v>9106038190</v>
      </c>
      <c r="C1132" s="3">
        <v>45937</v>
      </c>
      <c r="D1132" s="3">
        <v>45937</v>
      </c>
      <c r="E1132" s="4">
        <v>45937.820079166697</v>
      </c>
      <c r="F1132" s="2" t="s">
        <v>5820</v>
      </c>
      <c r="G1132" s="3"/>
      <c r="H1132" t="s">
        <v>3031</v>
      </c>
      <c r="I1132" s="2" t="s">
        <v>3032</v>
      </c>
      <c r="J1132" t="s">
        <v>3033</v>
      </c>
      <c r="K1132" t="s">
        <v>3034</v>
      </c>
      <c r="L1132" s="2" t="s">
        <v>4251</v>
      </c>
      <c r="M1132" t="s">
        <v>4252</v>
      </c>
      <c r="N1132" t="s">
        <v>4253</v>
      </c>
      <c r="O1132">
        <v>20</v>
      </c>
      <c r="P1132" s="2" t="s">
        <v>3043</v>
      </c>
      <c r="Q1132" t="s">
        <v>3044</v>
      </c>
      <c r="R1132" s="2" t="s">
        <v>3045</v>
      </c>
      <c r="S1132" s="2" t="s">
        <v>3038</v>
      </c>
      <c r="T1132">
        <v>41150</v>
      </c>
      <c r="U1132">
        <v>3</v>
      </c>
      <c r="V1132">
        <v>0</v>
      </c>
      <c r="W1132" t="s">
        <v>4252</v>
      </c>
      <c r="X1132" t="s">
        <v>3046</v>
      </c>
      <c r="Y1132" s="3">
        <v>45937.820080092599</v>
      </c>
      <c r="AA1132" t="s">
        <v>3039</v>
      </c>
      <c r="AB1132" s="21">
        <v>9106038190</v>
      </c>
      <c r="AC1132" s="19" t="str">
        <f>VLOOKUP($B1132,Data!$A:$AK,34,0)</f>
        <v>9106038190-00159488</v>
      </c>
      <c r="AD1132" s="19">
        <v>159488</v>
      </c>
      <c r="AE1132" s="19" t="str">
        <f t="shared" si="34"/>
        <v>00159488</v>
      </c>
      <c r="AF1132" s="19" t="str">
        <f>VLOOKUP(AC1132,Data!$B:$AK,4,0)</f>
        <v>07/10/2025</v>
      </c>
      <c r="AG1132" s="19" t="str">
        <f>VLOOKUP(AC1132,Data!B:N,13,0)</f>
        <v>0104918404</v>
      </c>
      <c r="AH1132" s="19" t="str">
        <f>IF(AG1132="0104918404","WIN"&amp;L1132,VLOOKUP(AG1132,'mã win'!E:J,6,0))</f>
        <v>WIN2638</v>
      </c>
      <c r="AI1132" s="19" t="str">
        <f>VLOOKUP(AG1132,'mã win'!E:F,2,0)</f>
        <v>N</v>
      </c>
      <c r="AJ1132" s="19" t="str">
        <f>VLOOKUP(Q1132,'mã sp'!A:B,2,0)</f>
        <v>GTLX250G</v>
      </c>
      <c r="AK1132" t="str">
        <f>VLOOKUP(AC1132,Data!B:G,6,0)</f>
        <v>K25TTM</v>
      </c>
      <c r="AL1132" t="str">
        <f t="shared" si="35"/>
        <v>2638 WM+ HCM 162 Linh Đông</v>
      </c>
    </row>
    <row r="1133" spans="1:38" x14ac:dyDescent="0.25">
      <c r="A1133">
        <v>17375</v>
      </c>
      <c r="B1133" s="2">
        <v>9106038190</v>
      </c>
      <c r="C1133" s="3">
        <v>45937</v>
      </c>
      <c r="D1133" s="3">
        <v>45937</v>
      </c>
      <c r="E1133" s="4">
        <v>45937.820079166697</v>
      </c>
      <c r="F1133" s="2" t="s">
        <v>5820</v>
      </c>
      <c r="G1133" s="3"/>
      <c r="H1133" t="s">
        <v>3031</v>
      </c>
      <c r="I1133" s="2" t="s">
        <v>3032</v>
      </c>
      <c r="J1133" t="s">
        <v>3033</v>
      </c>
      <c r="K1133" t="s">
        <v>3034</v>
      </c>
      <c r="L1133" s="2" t="s">
        <v>4251</v>
      </c>
      <c r="M1133" t="s">
        <v>4252</v>
      </c>
      <c r="N1133" t="s">
        <v>4253</v>
      </c>
      <c r="O1133">
        <v>30</v>
      </c>
      <c r="P1133" s="2" t="s">
        <v>3080</v>
      </c>
      <c r="Q1133" t="s">
        <v>3081</v>
      </c>
      <c r="R1133" s="2" t="s">
        <v>3082</v>
      </c>
      <c r="S1133" s="2" t="s">
        <v>3038</v>
      </c>
      <c r="T1133">
        <v>70950</v>
      </c>
      <c r="U1133">
        <v>1</v>
      </c>
      <c r="V1133">
        <v>0</v>
      </c>
      <c r="W1133" t="s">
        <v>4252</v>
      </c>
      <c r="X1133" t="s">
        <v>3046</v>
      </c>
      <c r="Y1133" s="3">
        <v>45937.820080092599</v>
      </c>
      <c r="AA1133" t="s">
        <v>3039</v>
      </c>
      <c r="AB1133" s="21">
        <v>9106038190</v>
      </c>
      <c r="AC1133" s="19" t="str">
        <f>VLOOKUP($B1133,Data!$A:$AK,34,0)</f>
        <v>9106038190-00159488</v>
      </c>
      <c r="AD1133" s="19">
        <v>159488</v>
      </c>
      <c r="AE1133" s="19" t="str">
        <f t="shared" si="34"/>
        <v>00159488</v>
      </c>
      <c r="AF1133" s="19" t="str">
        <f>VLOOKUP(AC1133,Data!$B:$AK,4,0)</f>
        <v>07/10/2025</v>
      </c>
      <c r="AG1133" s="19" t="str">
        <f>VLOOKUP(AC1133,Data!B:N,13,0)</f>
        <v>0104918404</v>
      </c>
      <c r="AH1133" s="19" t="str">
        <f>IF(AG1133="0104918404","WIN"&amp;L1133,VLOOKUP(AG1133,'mã win'!E:J,6,0))</f>
        <v>WIN2638</v>
      </c>
      <c r="AI1133" s="19" t="str">
        <f>VLOOKUP(AG1133,'mã win'!E:F,2,0)</f>
        <v>N</v>
      </c>
      <c r="AJ1133" s="19" t="str">
        <f>VLOOKUP(Q1133,'mã sp'!A:B,2,0)</f>
        <v>CN300</v>
      </c>
      <c r="AK1133" t="str">
        <f>VLOOKUP(AC1133,Data!B:G,6,0)</f>
        <v>K25TTM</v>
      </c>
      <c r="AL1133" t="str">
        <f t="shared" si="35"/>
        <v>2638 WM+ HCM 162 Linh Đông</v>
      </c>
    </row>
    <row r="1134" spans="1:38" x14ac:dyDescent="0.25">
      <c r="A1134">
        <v>17376</v>
      </c>
      <c r="B1134" s="2">
        <v>9106038190</v>
      </c>
      <c r="C1134" s="3">
        <v>45937</v>
      </c>
      <c r="D1134" s="3">
        <v>45937</v>
      </c>
      <c r="E1134" s="4">
        <v>45937.820079166697</v>
      </c>
      <c r="F1134" s="2" t="s">
        <v>5820</v>
      </c>
      <c r="G1134" s="3"/>
      <c r="H1134" t="s">
        <v>3031</v>
      </c>
      <c r="I1134" s="2" t="s">
        <v>3032</v>
      </c>
      <c r="J1134" t="s">
        <v>3033</v>
      </c>
      <c r="K1134" t="s">
        <v>3034</v>
      </c>
      <c r="L1134" s="2" t="s">
        <v>4251</v>
      </c>
      <c r="M1134" t="s">
        <v>4252</v>
      </c>
      <c r="N1134" t="s">
        <v>4253</v>
      </c>
      <c r="O1134">
        <v>40</v>
      </c>
      <c r="P1134" s="2" t="s">
        <v>3035</v>
      </c>
      <c r="Q1134" t="s">
        <v>4834</v>
      </c>
      <c r="R1134" s="2" t="s">
        <v>3037</v>
      </c>
      <c r="S1134" s="2" t="s">
        <v>3038</v>
      </c>
      <c r="T1134">
        <v>111058</v>
      </c>
      <c r="U1134">
        <v>3</v>
      </c>
      <c r="V1134">
        <v>0</v>
      </c>
      <c r="W1134" t="s">
        <v>4252</v>
      </c>
      <c r="X1134" t="s">
        <v>3046</v>
      </c>
      <c r="Y1134" s="3">
        <v>45937.820080092599</v>
      </c>
      <c r="AA1134" t="s">
        <v>3039</v>
      </c>
      <c r="AB1134" s="21">
        <v>9106038190</v>
      </c>
      <c r="AC1134" s="19" t="str">
        <f>VLOOKUP($B1134,Data!$A:$AK,34,0)</f>
        <v>9106038190-00159488</v>
      </c>
      <c r="AD1134" s="19">
        <v>159488</v>
      </c>
      <c r="AE1134" s="19" t="str">
        <f t="shared" si="34"/>
        <v>00159488</v>
      </c>
      <c r="AF1134" s="19" t="str">
        <f>VLOOKUP(AC1134,Data!$B:$AK,4,0)</f>
        <v>07/10/2025</v>
      </c>
      <c r="AG1134" s="19" t="str">
        <f>VLOOKUP(AC1134,Data!B:N,13,0)</f>
        <v>0104918404</v>
      </c>
      <c r="AH1134" s="19" t="str">
        <f>IF(AG1134="0104918404","WIN"&amp;L1134,VLOOKUP(AG1134,'mã win'!E:J,6,0))</f>
        <v>WIN2638</v>
      </c>
      <c r="AI1134" s="19" t="str">
        <f>VLOOKUP(AG1134,'mã win'!E:F,2,0)</f>
        <v>N</v>
      </c>
      <c r="AJ1134" s="19" t="str">
        <f>VLOOKUP(Q1134,'mã sp'!A:B,2,0)</f>
        <v>GM500</v>
      </c>
      <c r="AK1134" t="str">
        <f>VLOOKUP(AC1134,Data!B:G,6,0)</f>
        <v>K25TTM</v>
      </c>
      <c r="AL1134" t="str">
        <f t="shared" si="35"/>
        <v>2638 WM+ HCM 162 Linh Đông</v>
      </c>
    </row>
    <row r="1135" spans="1:38" x14ac:dyDescent="0.25">
      <c r="A1135">
        <v>17377</v>
      </c>
      <c r="B1135" s="2">
        <v>9106038190</v>
      </c>
      <c r="C1135" s="3">
        <v>45937</v>
      </c>
      <c r="D1135" s="3">
        <v>45937</v>
      </c>
      <c r="E1135" s="4">
        <v>45937.820079166697</v>
      </c>
      <c r="F1135" s="2" t="s">
        <v>5820</v>
      </c>
      <c r="G1135" s="3"/>
      <c r="H1135" t="s">
        <v>3031</v>
      </c>
      <c r="I1135" s="2" t="s">
        <v>3032</v>
      </c>
      <c r="J1135" t="s">
        <v>3033</v>
      </c>
      <c r="K1135" t="s">
        <v>3034</v>
      </c>
      <c r="L1135" s="2" t="s">
        <v>4251</v>
      </c>
      <c r="M1135" t="s">
        <v>4252</v>
      </c>
      <c r="N1135" t="s">
        <v>4253</v>
      </c>
      <c r="O1135">
        <v>50</v>
      </c>
      <c r="P1135" s="2" t="s">
        <v>3083</v>
      </c>
      <c r="Q1135" t="s">
        <v>3084</v>
      </c>
      <c r="R1135" s="2" t="s">
        <v>3085</v>
      </c>
      <c r="S1135" s="2" t="s">
        <v>3038</v>
      </c>
      <c r="T1135">
        <v>111606</v>
      </c>
      <c r="U1135">
        <v>2</v>
      </c>
      <c r="V1135">
        <v>0</v>
      </c>
      <c r="W1135" t="s">
        <v>4252</v>
      </c>
      <c r="X1135" t="s">
        <v>3046</v>
      </c>
      <c r="Y1135" s="3">
        <v>45937.820080092599</v>
      </c>
      <c r="AA1135" t="s">
        <v>3039</v>
      </c>
      <c r="AB1135" s="21">
        <v>9106038190</v>
      </c>
      <c r="AC1135" s="19" t="str">
        <f>VLOOKUP($B1135,Data!$A:$AK,34,0)</f>
        <v>9106038190-00159488</v>
      </c>
      <c r="AD1135" s="19">
        <v>159488</v>
      </c>
      <c r="AE1135" s="19" t="str">
        <f t="shared" si="34"/>
        <v>00159488</v>
      </c>
      <c r="AF1135" s="19" t="str">
        <f>VLOOKUP(AC1135,Data!$B:$AK,4,0)</f>
        <v>07/10/2025</v>
      </c>
      <c r="AG1135" s="19" t="str">
        <f>VLOOKUP(AC1135,Data!B:N,13,0)</f>
        <v>0104918404</v>
      </c>
      <c r="AH1135" s="19" t="str">
        <f>IF(AG1135="0104918404","WIN"&amp;L1135,VLOOKUP(AG1135,'mã win'!E:J,6,0))</f>
        <v>WIN2638</v>
      </c>
      <c r="AI1135" s="19" t="str">
        <f>VLOOKUP(AG1135,'mã win'!E:F,2,0)</f>
        <v>N</v>
      </c>
      <c r="AJ1135" s="19" t="str">
        <f>VLOOKUP(Q1135,'mã sp'!A:B,2,0)</f>
        <v>GXD500</v>
      </c>
      <c r="AK1135" t="str">
        <f>VLOOKUP(AC1135,Data!B:G,6,0)</f>
        <v>K25TTM</v>
      </c>
      <c r="AL1135" t="str">
        <f t="shared" si="35"/>
        <v>2638 WM+ HCM 162 Linh Đông</v>
      </c>
    </row>
    <row r="1136" spans="1:38" x14ac:dyDescent="0.25">
      <c r="A1136">
        <v>17378</v>
      </c>
      <c r="B1136" s="2">
        <v>9106038162</v>
      </c>
      <c r="C1136" s="3">
        <v>45937</v>
      </c>
      <c r="D1136" s="3">
        <v>45937</v>
      </c>
      <c r="E1136" s="4">
        <v>45937.822282638903</v>
      </c>
      <c r="F1136" s="2" t="s">
        <v>5821</v>
      </c>
      <c r="G1136" s="3"/>
      <c r="H1136" t="s">
        <v>3031</v>
      </c>
      <c r="I1136" s="2" t="s">
        <v>3032</v>
      </c>
      <c r="J1136" t="s">
        <v>3033</v>
      </c>
      <c r="K1136" t="s">
        <v>3034</v>
      </c>
      <c r="L1136" s="2" t="s">
        <v>4852</v>
      </c>
      <c r="M1136" t="s">
        <v>4853</v>
      </c>
      <c r="N1136" t="s">
        <v>4854</v>
      </c>
      <c r="O1136">
        <v>10</v>
      </c>
      <c r="P1136" s="2" t="s">
        <v>3083</v>
      </c>
      <c r="Q1136" t="s">
        <v>3084</v>
      </c>
      <c r="R1136" s="2" t="s">
        <v>3085</v>
      </c>
      <c r="S1136" s="2" t="s">
        <v>3038</v>
      </c>
      <c r="T1136">
        <v>111606</v>
      </c>
      <c r="U1136">
        <v>2</v>
      </c>
      <c r="V1136">
        <v>0</v>
      </c>
      <c r="W1136" t="s">
        <v>4853</v>
      </c>
      <c r="X1136" t="s">
        <v>4855</v>
      </c>
      <c r="Y1136" s="3">
        <v>45937.822282719899</v>
      </c>
      <c r="AA1136" t="s">
        <v>3039</v>
      </c>
      <c r="AB1136" s="21">
        <v>9106038162</v>
      </c>
      <c r="AC1136" s="19" t="str">
        <f>VLOOKUP($B1136,Data!$A:$AK,34,0)</f>
        <v>9106038162-00025871</v>
      </c>
      <c r="AD1136" s="19">
        <v>25871</v>
      </c>
      <c r="AE1136" s="19" t="str">
        <f t="shared" si="34"/>
        <v>00025871</v>
      </c>
      <c r="AF1136" s="19" t="str">
        <f>VLOOKUP(AC1136,Data!$B:$AK,4,0)</f>
        <v>07/10/2025</v>
      </c>
      <c r="AG1136" s="19" t="str">
        <f>VLOOKUP(AC1136,Data!B:N,13,0)</f>
        <v>0104918404-016</v>
      </c>
      <c r="AH1136" s="19" t="str">
        <f>IF(AG1136="0104918404","WIN"&amp;L1136,VLOOKUP(AG1136,'mã win'!E:J,6,0))</f>
        <v>WIN-CTO-01-016</v>
      </c>
      <c r="AI1136" s="19" t="str">
        <f>VLOOKUP(AG1136,'mã win'!E:F,2,0)</f>
        <v>N</v>
      </c>
      <c r="AJ1136" s="19" t="str">
        <f>VLOOKUP(Q1136,'mã sp'!A:B,2,0)</f>
        <v>GXD500</v>
      </c>
      <c r="AK1136" t="str">
        <f>VLOOKUP(AC1136,Data!B:G,6,0)</f>
        <v>K25TTM</v>
      </c>
      <c r="AL1136" t="str">
        <f t="shared" si="35"/>
        <v>3035 WM+ CTO 1B Trần Quang Khải</v>
      </c>
    </row>
    <row r="1137" spans="1:38" x14ac:dyDescent="0.25">
      <c r="A1137">
        <v>17379</v>
      </c>
      <c r="B1137" s="2">
        <v>9106038229</v>
      </c>
      <c r="C1137" s="3">
        <v>45937</v>
      </c>
      <c r="D1137" s="3">
        <v>45937</v>
      </c>
      <c r="E1137" s="4">
        <v>45937.834758830999</v>
      </c>
      <c r="F1137" s="2" t="s">
        <v>5822</v>
      </c>
      <c r="G1137" s="3"/>
      <c r="H1137" t="s">
        <v>3031</v>
      </c>
      <c r="I1137" s="2" t="s">
        <v>3032</v>
      </c>
      <c r="J1137" t="s">
        <v>3033</v>
      </c>
      <c r="K1137" t="s">
        <v>3034</v>
      </c>
      <c r="L1137" s="2" t="s">
        <v>3612</v>
      </c>
      <c r="M1137" t="s">
        <v>3613</v>
      </c>
      <c r="N1137" t="s">
        <v>3614</v>
      </c>
      <c r="O1137">
        <v>10</v>
      </c>
      <c r="P1137" s="2" t="s">
        <v>3054</v>
      </c>
      <c r="Q1137" t="s">
        <v>3055</v>
      </c>
      <c r="R1137" s="2" t="s">
        <v>3056</v>
      </c>
      <c r="S1137" s="2" t="s">
        <v>3038</v>
      </c>
      <c r="T1137">
        <v>46000</v>
      </c>
      <c r="U1137">
        <v>1</v>
      </c>
      <c r="V1137">
        <v>0</v>
      </c>
      <c r="W1137" t="s">
        <v>3613</v>
      </c>
      <c r="Y1137" s="3">
        <v>45937.834759259298</v>
      </c>
      <c r="AA1137" t="s">
        <v>3039</v>
      </c>
      <c r="AB1137" s="21">
        <v>9106038229</v>
      </c>
      <c r="AC1137" s="19" t="str">
        <f>VLOOKUP($B1137,Data!$A:$AK,34,0)</f>
        <v>9106038229-00047365</v>
      </c>
      <c r="AD1137" s="19">
        <v>47365</v>
      </c>
      <c r="AE1137" s="19" t="str">
        <f t="shared" si="34"/>
        <v>00047365</v>
      </c>
      <c r="AF1137" s="19" t="str">
        <f>VLOOKUP(AC1137,Data!$B:$AK,4,0)</f>
        <v>07/10/2025</v>
      </c>
      <c r="AG1137" s="19" t="str">
        <f>VLOOKUP(AC1137,Data!B:N,13,0)</f>
        <v>0104918404-007</v>
      </c>
      <c r="AH1137" s="19" t="str">
        <f>IF(AG1137="0104918404","WIN"&amp;L1137,VLOOKUP(AG1137,'mã win'!E:J,6,0))</f>
        <v>WIN-QNH-00-007</v>
      </c>
      <c r="AI1137" s="19" t="str">
        <f>VLOOKUP(AG1137,'mã win'!E:F,2,0)</f>
        <v>B</v>
      </c>
      <c r="AJ1137" s="19" t="str">
        <f>VLOOKUP(Q1137,'mã sp'!A:B,2,0)</f>
        <v>MNH250</v>
      </c>
      <c r="AK1137" t="str">
        <f>VLOOKUP(AC1137,Data!B:G,6,0)</f>
        <v>K25TTM</v>
      </c>
      <c r="AL1137" t="str">
        <f t="shared" si="35"/>
        <v>5806 WM+ QNH 218 Trần Nhân Tông</v>
      </c>
    </row>
    <row r="1138" spans="1:38" x14ac:dyDescent="0.25">
      <c r="A1138">
        <v>17380</v>
      </c>
      <c r="B1138" s="2">
        <v>9106038229</v>
      </c>
      <c r="C1138" s="3">
        <v>45937</v>
      </c>
      <c r="D1138" s="3">
        <v>45937</v>
      </c>
      <c r="E1138" s="4">
        <v>45937.834758830999</v>
      </c>
      <c r="F1138" s="2" t="s">
        <v>5822</v>
      </c>
      <c r="G1138" s="3"/>
      <c r="H1138" t="s">
        <v>3031</v>
      </c>
      <c r="I1138" s="2" t="s">
        <v>3032</v>
      </c>
      <c r="J1138" t="s">
        <v>3033</v>
      </c>
      <c r="K1138" t="s">
        <v>3034</v>
      </c>
      <c r="L1138" s="2" t="s">
        <v>3612</v>
      </c>
      <c r="M1138" t="s">
        <v>3613</v>
      </c>
      <c r="N1138" t="s">
        <v>3614</v>
      </c>
      <c r="O1138">
        <v>20</v>
      </c>
      <c r="P1138" s="2" t="s">
        <v>3043</v>
      </c>
      <c r="Q1138" t="s">
        <v>3044</v>
      </c>
      <c r="R1138" s="2" t="s">
        <v>3045</v>
      </c>
      <c r="S1138" s="2" t="s">
        <v>3038</v>
      </c>
      <c r="T1138">
        <v>41150</v>
      </c>
      <c r="U1138">
        <v>2</v>
      </c>
      <c r="V1138">
        <v>0</v>
      </c>
      <c r="W1138" t="s">
        <v>3613</v>
      </c>
      <c r="Y1138" s="3">
        <v>45937.834759259298</v>
      </c>
      <c r="AA1138" t="s">
        <v>3039</v>
      </c>
      <c r="AB1138" s="21">
        <v>9106038229</v>
      </c>
      <c r="AC1138" s="19" t="str">
        <f>VLOOKUP($B1138,Data!$A:$AK,34,0)</f>
        <v>9106038229-00047365</v>
      </c>
      <c r="AD1138" s="19">
        <v>47365</v>
      </c>
      <c r="AE1138" s="19" t="str">
        <f t="shared" si="34"/>
        <v>00047365</v>
      </c>
      <c r="AF1138" s="19" t="str">
        <f>VLOOKUP(AC1138,Data!$B:$AK,4,0)</f>
        <v>07/10/2025</v>
      </c>
      <c r="AG1138" s="19" t="str">
        <f>VLOOKUP(AC1138,Data!B:N,13,0)</f>
        <v>0104918404-007</v>
      </c>
      <c r="AH1138" s="19" t="str">
        <f>IF(AG1138="0104918404","WIN"&amp;L1138,VLOOKUP(AG1138,'mã win'!E:J,6,0))</f>
        <v>WIN-QNH-00-007</v>
      </c>
      <c r="AI1138" s="19" t="str">
        <f>VLOOKUP(AG1138,'mã win'!E:F,2,0)</f>
        <v>B</v>
      </c>
      <c r="AJ1138" s="19" t="str">
        <f>VLOOKUP(Q1138,'mã sp'!A:B,2,0)</f>
        <v>GTLX250G</v>
      </c>
      <c r="AK1138" t="str">
        <f>VLOOKUP(AC1138,Data!B:G,6,0)</f>
        <v>K25TTM</v>
      </c>
      <c r="AL1138" t="str">
        <f t="shared" si="35"/>
        <v>5806 WM+ QNH 218 Trần Nhân Tông</v>
      </c>
    </row>
    <row r="1139" spans="1:38" x14ac:dyDescent="0.25">
      <c r="A1139">
        <v>17381</v>
      </c>
      <c r="B1139" s="2">
        <v>9106038229</v>
      </c>
      <c r="C1139" s="3">
        <v>45937</v>
      </c>
      <c r="D1139" s="3">
        <v>45937</v>
      </c>
      <c r="E1139" s="4">
        <v>45937.834758830999</v>
      </c>
      <c r="F1139" s="2" t="s">
        <v>5822</v>
      </c>
      <c r="G1139" s="3"/>
      <c r="H1139" t="s">
        <v>3031</v>
      </c>
      <c r="I1139" s="2" t="s">
        <v>3032</v>
      </c>
      <c r="J1139" t="s">
        <v>3033</v>
      </c>
      <c r="K1139" t="s">
        <v>3034</v>
      </c>
      <c r="L1139" s="2" t="s">
        <v>3612</v>
      </c>
      <c r="M1139" t="s">
        <v>3613</v>
      </c>
      <c r="N1139" t="s">
        <v>3614</v>
      </c>
      <c r="O1139">
        <v>30</v>
      </c>
      <c r="P1139" s="2" t="s">
        <v>3047</v>
      </c>
      <c r="Q1139" t="s">
        <v>3048</v>
      </c>
      <c r="R1139" s="2" t="s">
        <v>3049</v>
      </c>
      <c r="S1139" s="2" t="s">
        <v>3038</v>
      </c>
      <c r="T1139">
        <v>60885</v>
      </c>
      <c r="U1139">
        <v>5</v>
      </c>
      <c r="V1139">
        <v>0</v>
      </c>
      <c r="W1139" t="s">
        <v>3613</v>
      </c>
      <c r="Y1139" s="3">
        <v>45937.834759259298</v>
      </c>
      <c r="AA1139" t="s">
        <v>3039</v>
      </c>
      <c r="AB1139" s="21">
        <v>9106038229</v>
      </c>
      <c r="AC1139" s="19" t="str">
        <f>VLOOKUP($B1139,Data!$A:$AK,34,0)</f>
        <v>9106038229-00047365</v>
      </c>
      <c r="AD1139" s="19">
        <v>47365</v>
      </c>
      <c r="AE1139" s="19" t="str">
        <f t="shared" si="34"/>
        <v>00047365</v>
      </c>
      <c r="AF1139" s="19" t="str">
        <f>VLOOKUP(AC1139,Data!$B:$AK,4,0)</f>
        <v>07/10/2025</v>
      </c>
      <c r="AG1139" s="19" t="str">
        <f>VLOOKUP(AC1139,Data!B:N,13,0)</f>
        <v>0104918404-007</v>
      </c>
      <c r="AH1139" s="19" t="str">
        <f>IF(AG1139="0104918404","WIN"&amp;L1139,VLOOKUP(AG1139,'mã win'!E:J,6,0))</f>
        <v>WIN-QNH-00-007</v>
      </c>
      <c r="AI1139" s="19" t="str">
        <f>VLOOKUP(AG1139,'mã win'!E:F,2,0)</f>
        <v>B</v>
      </c>
      <c r="AJ1139" s="19" t="str">
        <f>VLOOKUP(Q1139,'mã sp'!A:B,2,0)</f>
        <v>CC300</v>
      </c>
      <c r="AK1139" t="str">
        <f>VLOOKUP(AC1139,Data!B:G,6,0)</f>
        <v>K25TTM</v>
      </c>
      <c r="AL1139" t="str">
        <f t="shared" si="35"/>
        <v>5806 WM+ QNH 218 Trần Nhân Tông</v>
      </c>
    </row>
    <row r="1140" spans="1:38" x14ac:dyDescent="0.25">
      <c r="A1140">
        <v>17382</v>
      </c>
      <c r="B1140" s="2">
        <v>9106038268</v>
      </c>
      <c r="C1140" s="3">
        <v>45937</v>
      </c>
      <c r="D1140" s="3">
        <v>45937</v>
      </c>
      <c r="E1140" s="4">
        <v>45937.835321527797</v>
      </c>
      <c r="F1140" s="2" t="s">
        <v>5823</v>
      </c>
      <c r="G1140" s="3"/>
      <c r="H1140" t="s">
        <v>3031</v>
      </c>
      <c r="I1140" s="2" t="s">
        <v>3032</v>
      </c>
      <c r="J1140" t="s">
        <v>3033</v>
      </c>
      <c r="K1140" t="s">
        <v>3034</v>
      </c>
      <c r="L1140" s="2" t="s">
        <v>3385</v>
      </c>
      <c r="M1140" t="s">
        <v>3386</v>
      </c>
      <c r="N1140" t="s">
        <v>3387</v>
      </c>
      <c r="O1140">
        <v>10</v>
      </c>
      <c r="P1140" s="2" t="s">
        <v>3083</v>
      </c>
      <c r="Q1140" t="s">
        <v>3084</v>
      </c>
      <c r="R1140" s="2" t="s">
        <v>3085</v>
      </c>
      <c r="S1140" s="2" t="s">
        <v>3038</v>
      </c>
      <c r="T1140">
        <v>111606</v>
      </c>
      <c r="U1140">
        <v>2</v>
      </c>
      <c r="V1140">
        <v>0</v>
      </c>
      <c r="W1140" t="s">
        <v>3388</v>
      </c>
      <c r="X1140" t="s">
        <v>3389</v>
      </c>
      <c r="Y1140" s="3">
        <v>45937.835321874998</v>
      </c>
      <c r="AA1140" t="s">
        <v>3039</v>
      </c>
      <c r="AB1140" s="21">
        <v>9106038268</v>
      </c>
      <c r="AC1140" s="19" t="str">
        <f>VLOOKUP($B1140,Data!$A:$AK,34,0)</f>
        <v>9106038268-00159498</v>
      </c>
      <c r="AD1140" s="19">
        <v>159498</v>
      </c>
      <c r="AE1140" s="19" t="str">
        <f t="shared" si="34"/>
        <v>00159498</v>
      </c>
      <c r="AF1140" s="19" t="str">
        <f>VLOOKUP(AC1140,Data!$B:$AK,4,0)</f>
        <v>07/10/2025</v>
      </c>
      <c r="AG1140" s="19" t="str">
        <f>VLOOKUP(AC1140,Data!B:N,13,0)</f>
        <v>0104918404</v>
      </c>
      <c r="AH1140" s="19" t="str">
        <f>IF(AG1140="0104918404","WIN"&amp;L1140,VLOOKUP(AG1140,'mã win'!E:J,6,0))</f>
        <v>WIN4073</v>
      </c>
      <c r="AI1140" s="19" t="str">
        <f>VLOOKUP(AG1140,'mã win'!E:F,2,0)</f>
        <v>N</v>
      </c>
      <c r="AJ1140" s="19" t="str">
        <f>VLOOKUP(Q1140,'mã sp'!A:B,2,0)</f>
        <v>GXD500</v>
      </c>
      <c r="AK1140" t="str">
        <f>VLOOKUP(AC1140,Data!B:G,6,0)</f>
        <v>K25TTM</v>
      </c>
      <c r="AL1140" t="str">
        <f t="shared" si="35"/>
        <v>4073 WIN HCM BS6-BS7 khu nhà ở Him Lam</v>
      </c>
    </row>
    <row r="1141" spans="1:38" x14ac:dyDescent="0.25">
      <c r="A1141">
        <v>17383</v>
      </c>
      <c r="B1141" s="2">
        <v>9106038268</v>
      </c>
      <c r="C1141" s="3">
        <v>45937</v>
      </c>
      <c r="D1141" s="3">
        <v>45937</v>
      </c>
      <c r="E1141" s="4">
        <v>45937.835321527797</v>
      </c>
      <c r="F1141" s="2" t="s">
        <v>5823</v>
      </c>
      <c r="G1141" s="3"/>
      <c r="H1141" t="s">
        <v>3031</v>
      </c>
      <c r="I1141" s="2" t="s">
        <v>3032</v>
      </c>
      <c r="J1141" t="s">
        <v>3033</v>
      </c>
      <c r="K1141" t="s">
        <v>3034</v>
      </c>
      <c r="L1141" s="2" t="s">
        <v>3385</v>
      </c>
      <c r="M1141" t="s">
        <v>3386</v>
      </c>
      <c r="N1141" t="s">
        <v>3387</v>
      </c>
      <c r="O1141">
        <v>20</v>
      </c>
      <c r="P1141" s="2" t="s">
        <v>3072</v>
      </c>
      <c r="Q1141" t="s">
        <v>3073</v>
      </c>
      <c r="R1141" s="2" t="s">
        <v>3074</v>
      </c>
      <c r="S1141" s="2" t="s">
        <v>3038</v>
      </c>
      <c r="T1141">
        <v>49500</v>
      </c>
      <c r="U1141">
        <v>2</v>
      </c>
      <c r="V1141">
        <v>0</v>
      </c>
      <c r="W1141" t="s">
        <v>3388</v>
      </c>
      <c r="X1141" t="s">
        <v>3389</v>
      </c>
      <c r="Y1141" s="3">
        <v>45937.835321874998</v>
      </c>
      <c r="AA1141" t="s">
        <v>3039</v>
      </c>
      <c r="AB1141" s="21">
        <v>9106038268</v>
      </c>
      <c r="AC1141" s="19" t="str">
        <f>VLOOKUP($B1141,Data!$A:$AK,34,0)</f>
        <v>9106038268-00159498</v>
      </c>
      <c r="AD1141" s="19">
        <v>159498</v>
      </c>
      <c r="AE1141" s="19" t="str">
        <f t="shared" si="34"/>
        <v>00159498</v>
      </c>
      <c r="AF1141" s="19" t="str">
        <f>VLOOKUP(AC1141,Data!$B:$AK,4,0)</f>
        <v>07/10/2025</v>
      </c>
      <c r="AG1141" s="19" t="str">
        <f>VLOOKUP(AC1141,Data!B:N,13,0)</f>
        <v>0104918404</v>
      </c>
      <c r="AH1141" s="19" t="str">
        <f>IF(AG1141="0104918404","WIN"&amp;L1141,VLOOKUP(AG1141,'mã win'!E:J,6,0))</f>
        <v>WIN4073</v>
      </c>
      <c r="AI1141" s="19" t="str">
        <f>VLOOKUP(AG1141,'mã win'!E:F,2,0)</f>
        <v>N</v>
      </c>
      <c r="AJ1141" s="19" t="str">
        <f>VLOOKUP(Q1141,'mã sp'!A:B,2,0)</f>
        <v>GL250</v>
      </c>
      <c r="AK1141" t="str">
        <f>VLOOKUP(AC1141,Data!B:G,6,0)</f>
        <v>K25TTM</v>
      </c>
      <c r="AL1141" t="str">
        <f t="shared" si="35"/>
        <v>4073 WIN HCM BS6-BS7 khu nhà ở Him Lam</v>
      </c>
    </row>
    <row r="1142" spans="1:38" x14ac:dyDescent="0.25">
      <c r="A1142">
        <v>17384</v>
      </c>
      <c r="B1142" s="2">
        <v>9106038268</v>
      </c>
      <c r="C1142" s="3">
        <v>45937</v>
      </c>
      <c r="D1142" s="3">
        <v>45937</v>
      </c>
      <c r="E1142" s="4">
        <v>45937.835321527797</v>
      </c>
      <c r="F1142" s="2" t="s">
        <v>5823</v>
      </c>
      <c r="G1142" s="3"/>
      <c r="H1142" t="s">
        <v>3031</v>
      </c>
      <c r="I1142" s="2" t="s">
        <v>3032</v>
      </c>
      <c r="J1142" t="s">
        <v>3033</v>
      </c>
      <c r="K1142" t="s">
        <v>3034</v>
      </c>
      <c r="L1142" s="2" t="s">
        <v>3385</v>
      </c>
      <c r="M1142" t="s">
        <v>3386</v>
      </c>
      <c r="N1142" t="s">
        <v>3387</v>
      </c>
      <c r="O1142">
        <v>30</v>
      </c>
      <c r="P1142" s="2" t="s">
        <v>3035</v>
      </c>
      <c r="Q1142" t="s">
        <v>4834</v>
      </c>
      <c r="R1142" s="2" t="s">
        <v>3037</v>
      </c>
      <c r="S1142" s="2" t="s">
        <v>3038</v>
      </c>
      <c r="T1142">
        <v>111058</v>
      </c>
      <c r="U1142">
        <v>1</v>
      </c>
      <c r="V1142">
        <v>0</v>
      </c>
      <c r="W1142" t="s">
        <v>3388</v>
      </c>
      <c r="X1142" t="s">
        <v>3389</v>
      </c>
      <c r="Y1142" s="3">
        <v>45937.835321874998</v>
      </c>
      <c r="AA1142" t="s">
        <v>3039</v>
      </c>
      <c r="AB1142" s="21">
        <v>9106038268</v>
      </c>
      <c r="AC1142" s="19" t="str">
        <f>VLOOKUP($B1142,Data!$A:$AK,34,0)</f>
        <v>9106038268-00159498</v>
      </c>
      <c r="AD1142" s="19">
        <v>159498</v>
      </c>
      <c r="AE1142" s="19" t="str">
        <f t="shared" si="34"/>
        <v>00159498</v>
      </c>
      <c r="AF1142" s="19" t="str">
        <f>VLOOKUP(AC1142,Data!$B:$AK,4,0)</f>
        <v>07/10/2025</v>
      </c>
      <c r="AG1142" s="19" t="str">
        <f>VLOOKUP(AC1142,Data!B:N,13,0)</f>
        <v>0104918404</v>
      </c>
      <c r="AH1142" s="19" t="str">
        <f>IF(AG1142="0104918404","WIN"&amp;L1142,VLOOKUP(AG1142,'mã win'!E:J,6,0))</f>
        <v>WIN4073</v>
      </c>
      <c r="AI1142" s="19" t="str">
        <f>VLOOKUP(AG1142,'mã win'!E:F,2,0)</f>
        <v>N</v>
      </c>
      <c r="AJ1142" s="19" t="str">
        <f>VLOOKUP(Q1142,'mã sp'!A:B,2,0)</f>
        <v>GM500</v>
      </c>
      <c r="AK1142" t="str">
        <f>VLOOKUP(AC1142,Data!B:G,6,0)</f>
        <v>K25TTM</v>
      </c>
      <c r="AL1142" t="str">
        <f t="shared" si="35"/>
        <v>4073 WIN HCM BS6-BS7 khu nhà ở Him Lam</v>
      </c>
    </row>
    <row r="1143" spans="1:38" x14ac:dyDescent="0.25">
      <c r="A1143">
        <v>17385</v>
      </c>
      <c r="B1143" s="2">
        <v>9106038268</v>
      </c>
      <c r="C1143" s="3">
        <v>45937</v>
      </c>
      <c r="D1143" s="3">
        <v>45937</v>
      </c>
      <c r="E1143" s="4">
        <v>45937.835321527797</v>
      </c>
      <c r="F1143" s="2" t="s">
        <v>5823</v>
      </c>
      <c r="G1143" s="3"/>
      <c r="H1143" t="s">
        <v>3031</v>
      </c>
      <c r="I1143" s="2" t="s">
        <v>3032</v>
      </c>
      <c r="J1143" t="s">
        <v>3033</v>
      </c>
      <c r="K1143" t="s">
        <v>3034</v>
      </c>
      <c r="L1143" s="2" t="s">
        <v>3385</v>
      </c>
      <c r="M1143" t="s">
        <v>3386</v>
      </c>
      <c r="N1143" t="s">
        <v>3387</v>
      </c>
      <c r="O1143">
        <v>40</v>
      </c>
      <c r="P1143" s="2" t="s">
        <v>3047</v>
      </c>
      <c r="Q1143" t="s">
        <v>3048</v>
      </c>
      <c r="R1143" s="2" t="s">
        <v>3049</v>
      </c>
      <c r="S1143" s="2" t="s">
        <v>3038</v>
      </c>
      <c r="T1143">
        <v>60885</v>
      </c>
      <c r="U1143">
        <v>2</v>
      </c>
      <c r="V1143">
        <v>0</v>
      </c>
      <c r="W1143" t="s">
        <v>3388</v>
      </c>
      <c r="X1143" t="s">
        <v>3389</v>
      </c>
      <c r="Y1143" s="3">
        <v>45937.835321874998</v>
      </c>
      <c r="AA1143" t="s">
        <v>3039</v>
      </c>
      <c r="AB1143" s="21">
        <v>9106038268</v>
      </c>
      <c r="AC1143" s="19" t="str">
        <f>VLOOKUP($B1143,Data!$A:$AK,34,0)</f>
        <v>9106038268-00159498</v>
      </c>
      <c r="AD1143" s="19">
        <v>159498</v>
      </c>
      <c r="AE1143" s="19" t="str">
        <f t="shared" si="34"/>
        <v>00159498</v>
      </c>
      <c r="AF1143" s="19" t="str">
        <f>VLOOKUP(AC1143,Data!$B:$AK,4,0)</f>
        <v>07/10/2025</v>
      </c>
      <c r="AG1143" s="19" t="str">
        <f>VLOOKUP(AC1143,Data!B:N,13,0)</f>
        <v>0104918404</v>
      </c>
      <c r="AH1143" s="19" t="str">
        <f>IF(AG1143="0104918404","WIN"&amp;L1143,VLOOKUP(AG1143,'mã win'!E:J,6,0))</f>
        <v>WIN4073</v>
      </c>
      <c r="AI1143" s="19" t="str">
        <f>VLOOKUP(AG1143,'mã win'!E:F,2,0)</f>
        <v>N</v>
      </c>
      <c r="AJ1143" s="19" t="str">
        <f>VLOOKUP(Q1143,'mã sp'!A:B,2,0)</f>
        <v>CC300</v>
      </c>
      <c r="AK1143" t="str">
        <f>VLOOKUP(AC1143,Data!B:G,6,0)</f>
        <v>K25TTM</v>
      </c>
      <c r="AL1143" t="str">
        <f t="shared" si="35"/>
        <v>4073 WIN HCM BS6-BS7 khu nhà ở Him Lam</v>
      </c>
    </row>
    <row r="1144" spans="1:38" x14ac:dyDescent="0.25">
      <c r="A1144">
        <v>17386</v>
      </c>
      <c r="B1144" s="2">
        <v>9106038273</v>
      </c>
      <c r="C1144" s="3">
        <v>45937</v>
      </c>
      <c r="D1144" s="3">
        <v>45937</v>
      </c>
      <c r="E1144" s="4">
        <v>45937.841192627297</v>
      </c>
      <c r="F1144" s="2" t="s">
        <v>5824</v>
      </c>
      <c r="G1144" s="3"/>
      <c r="H1144" t="s">
        <v>3031</v>
      </c>
      <c r="I1144" s="2" t="s">
        <v>3032</v>
      </c>
      <c r="J1144" t="s">
        <v>3033</v>
      </c>
      <c r="K1144" t="s">
        <v>3034</v>
      </c>
      <c r="L1144" s="2" t="s">
        <v>5825</v>
      </c>
      <c r="M1144" t="s">
        <v>5826</v>
      </c>
      <c r="N1144" t="s">
        <v>5827</v>
      </c>
      <c r="O1144">
        <v>10</v>
      </c>
      <c r="P1144" s="2" t="s">
        <v>3072</v>
      </c>
      <c r="Q1144" t="s">
        <v>3073</v>
      </c>
      <c r="R1144" s="2" t="s">
        <v>3074</v>
      </c>
      <c r="S1144" s="2" t="s">
        <v>3038</v>
      </c>
      <c r="T1144">
        <v>49500</v>
      </c>
      <c r="U1144">
        <v>2</v>
      </c>
      <c r="V1144">
        <v>0</v>
      </c>
      <c r="W1144" t="s">
        <v>5826</v>
      </c>
      <c r="X1144" t="s">
        <v>5828</v>
      </c>
      <c r="Y1144" s="3">
        <v>45937.841192592598</v>
      </c>
      <c r="Z1144" t="s">
        <v>5829</v>
      </c>
      <c r="AA1144" t="s">
        <v>3039</v>
      </c>
      <c r="AB1144" s="21">
        <v>9106038273</v>
      </c>
      <c r="AC1144" s="19" t="str">
        <f>VLOOKUP($B1144,Data!$A:$AK,34,0)</f>
        <v>9106038273-00005718</v>
      </c>
      <c r="AD1144" s="19">
        <v>5718</v>
      </c>
      <c r="AE1144" s="19" t="str">
        <f t="shared" si="34"/>
        <v>00005718</v>
      </c>
      <c r="AF1144" s="19" t="str">
        <f>VLOOKUP(AC1144,Data!$B:$AK,4,0)</f>
        <v>07/10/2025</v>
      </c>
      <c r="AG1144" s="19" t="str">
        <f>VLOOKUP(AC1144,Data!B:N,13,0)</f>
        <v>0104918404-063</v>
      </c>
      <c r="AH1144" s="19" t="str">
        <f>IF(AG1144="0104918404","WIN"&amp;L1144,VLOOKUP(AG1144,'mã win'!E:J,6,0))</f>
        <v>WIN-063</v>
      </c>
      <c r="AI1144" s="19" t="str">
        <f>VLOOKUP(AG1144,'mã win'!E:F,2,0)</f>
        <v>N</v>
      </c>
      <c r="AJ1144" s="19" t="str">
        <f>VLOOKUP(Q1144,'mã sp'!A:B,2,0)</f>
        <v>GL250</v>
      </c>
      <c r="AK1144" t="str">
        <f>VLOOKUP(AC1144,Data!B:G,6,0)</f>
        <v>K25TTM</v>
      </c>
      <c r="AL1144" t="str">
        <f t="shared" si="35"/>
        <v>5252 WM+ TGG 42/4 Nguyễn Huỳnh Đức</v>
      </c>
    </row>
    <row r="1145" spans="1:38" x14ac:dyDescent="0.25">
      <c r="A1145">
        <v>17387</v>
      </c>
      <c r="B1145" s="2">
        <v>9106038273</v>
      </c>
      <c r="C1145" s="3">
        <v>45937</v>
      </c>
      <c r="D1145" s="3">
        <v>45937</v>
      </c>
      <c r="E1145" s="4">
        <v>45937.841192627297</v>
      </c>
      <c r="F1145" s="2" t="s">
        <v>5824</v>
      </c>
      <c r="G1145" s="3"/>
      <c r="H1145" t="s">
        <v>3031</v>
      </c>
      <c r="I1145" s="2" t="s">
        <v>3032</v>
      </c>
      <c r="J1145" t="s">
        <v>3033</v>
      </c>
      <c r="K1145" t="s">
        <v>3034</v>
      </c>
      <c r="L1145" s="2" t="s">
        <v>5825</v>
      </c>
      <c r="M1145" t="s">
        <v>5826</v>
      </c>
      <c r="N1145" t="s">
        <v>5827</v>
      </c>
      <c r="O1145">
        <v>20</v>
      </c>
      <c r="P1145" s="2" t="s">
        <v>3043</v>
      </c>
      <c r="Q1145" t="s">
        <v>3044</v>
      </c>
      <c r="R1145" s="2" t="s">
        <v>3045</v>
      </c>
      <c r="S1145" s="2" t="s">
        <v>3038</v>
      </c>
      <c r="T1145">
        <v>41150</v>
      </c>
      <c r="U1145">
        <v>2</v>
      </c>
      <c r="V1145">
        <v>0</v>
      </c>
      <c r="W1145" t="s">
        <v>5826</v>
      </c>
      <c r="X1145" t="s">
        <v>5828</v>
      </c>
      <c r="Y1145" s="3">
        <v>45937.841192592598</v>
      </c>
      <c r="Z1145" t="s">
        <v>5829</v>
      </c>
      <c r="AA1145" t="s">
        <v>3039</v>
      </c>
      <c r="AB1145" s="21">
        <v>9106038273</v>
      </c>
      <c r="AC1145" s="19" t="str">
        <f>VLOOKUP($B1145,Data!$A:$AK,34,0)</f>
        <v>9106038273-00005718</v>
      </c>
      <c r="AD1145" s="19">
        <v>5718</v>
      </c>
      <c r="AE1145" s="19" t="str">
        <f t="shared" si="34"/>
        <v>00005718</v>
      </c>
      <c r="AF1145" s="19" t="str">
        <f>VLOOKUP(AC1145,Data!$B:$AK,4,0)</f>
        <v>07/10/2025</v>
      </c>
      <c r="AG1145" s="19" t="str">
        <f>VLOOKUP(AC1145,Data!B:N,13,0)</f>
        <v>0104918404-063</v>
      </c>
      <c r="AH1145" s="19" t="str">
        <f>IF(AG1145="0104918404","WIN"&amp;L1145,VLOOKUP(AG1145,'mã win'!E:J,6,0))</f>
        <v>WIN-063</v>
      </c>
      <c r="AI1145" s="19" t="str">
        <f>VLOOKUP(AG1145,'mã win'!E:F,2,0)</f>
        <v>N</v>
      </c>
      <c r="AJ1145" s="19" t="str">
        <f>VLOOKUP(Q1145,'mã sp'!A:B,2,0)</f>
        <v>GTLX250G</v>
      </c>
      <c r="AK1145" t="str">
        <f>VLOOKUP(AC1145,Data!B:G,6,0)</f>
        <v>K25TTM</v>
      </c>
      <c r="AL1145" t="str">
        <f t="shared" si="35"/>
        <v>5252 WM+ TGG 42/4 Nguyễn Huỳnh Đức</v>
      </c>
    </row>
    <row r="1146" spans="1:38" x14ac:dyDescent="0.25">
      <c r="A1146">
        <v>17388</v>
      </c>
      <c r="B1146" s="2">
        <v>9106038274</v>
      </c>
      <c r="C1146" s="3">
        <v>45937</v>
      </c>
      <c r="D1146" s="3">
        <v>45942</v>
      </c>
      <c r="E1146" s="4">
        <v>45937.842552777802</v>
      </c>
      <c r="F1146" s="2" t="s">
        <v>5830</v>
      </c>
      <c r="G1146" s="3"/>
      <c r="H1146" t="s">
        <v>3031</v>
      </c>
      <c r="I1146" s="2" t="s">
        <v>3032</v>
      </c>
      <c r="J1146" t="s">
        <v>3033</v>
      </c>
      <c r="K1146" t="s">
        <v>3034</v>
      </c>
      <c r="L1146" s="2" t="s">
        <v>4845</v>
      </c>
      <c r="M1146" t="s">
        <v>4846</v>
      </c>
      <c r="N1146" t="s">
        <v>4847</v>
      </c>
      <c r="O1146">
        <v>10</v>
      </c>
      <c r="P1146" s="2" t="s">
        <v>3035</v>
      </c>
      <c r="Q1146" t="s">
        <v>4834</v>
      </c>
      <c r="R1146" s="2" t="s">
        <v>3037</v>
      </c>
      <c r="S1146" s="2" t="s">
        <v>3038</v>
      </c>
      <c r="T1146">
        <v>111058</v>
      </c>
      <c r="U1146">
        <v>1</v>
      </c>
      <c r="V1146">
        <v>0</v>
      </c>
      <c r="W1146" t="s">
        <v>4848</v>
      </c>
      <c r="X1146" t="s">
        <v>4849</v>
      </c>
      <c r="Y1146" s="3">
        <v>45937.842553159702</v>
      </c>
      <c r="AA1146" t="s">
        <v>3039</v>
      </c>
      <c r="AB1146" s="21">
        <v>9106038274</v>
      </c>
      <c r="AC1146" s="19" t="str">
        <f>VLOOKUP($B1146,Data!$A:$AK,34,0)</f>
        <v>9106038274-00004362</v>
      </c>
      <c r="AD1146" s="19">
        <v>4362</v>
      </c>
      <c r="AE1146" s="19" t="str">
        <f t="shared" si="34"/>
        <v>00004362</v>
      </c>
      <c r="AF1146" s="19" t="str">
        <f>VLOOKUP(AC1146,Data!$B:$AK,4,0)</f>
        <v>07/10/2025</v>
      </c>
      <c r="AG1146" s="19" t="str">
        <f>VLOOKUP(AC1146,Data!B:N,13,0)</f>
        <v>0104918404-038</v>
      </c>
      <c r="AH1146" s="19" t="str">
        <f>IF(AG1146="0104918404","WIN"&amp;L1146,VLOOKUP(AG1146,'mã win'!E:J,6,0))</f>
        <v>WIN-038</v>
      </c>
      <c r="AI1146" s="19" t="str">
        <f>VLOOKUP(AG1146,'mã win'!E:F,2,0)</f>
        <v>B</v>
      </c>
      <c r="AJ1146" s="19" t="str">
        <f>VLOOKUP(Q1146,'mã sp'!A:B,2,0)</f>
        <v>GM500</v>
      </c>
      <c r="AK1146" t="str">
        <f>VLOOKUP(AC1146,Data!B:G,6,0)</f>
        <v>K25TTM</v>
      </c>
      <c r="AL1146" t="str">
        <f t="shared" si="35"/>
        <v>4798 WM+ TQG 10 Lê Duẩn P.Phan Thiết</v>
      </c>
    </row>
    <row r="1147" spans="1:38" x14ac:dyDescent="0.25">
      <c r="A1147">
        <v>17389</v>
      </c>
      <c r="B1147" s="2">
        <v>9106038309</v>
      </c>
      <c r="C1147" s="3">
        <v>45937</v>
      </c>
      <c r="D1147" s="3">
        <v>45942</v>
      </c>
      <c r="E1147" s="4">
        <v>45937.845048726798</v>
      </c>
      <c r="F1147" s="2" t="s">
        <v>5831</v>
      </c>
      <c r="G1147" s="3"/>
      <c r="H1147" t="s">
        <v>3031</v>
      </c>
      <c r="I1147" s="2" t="s">
        <v>3032</v>
      </c>
      <c r="J1147" t="s">
        <v>3033</v>
      </c>
      <c r="K1147" t="s">
        <v>3034</v>
      </c>
      <c r="L1147" s="2" t="s">
        <v>4206</v>
      </c>
      <c r="M1147" t="s">
        <v>4207</v>
      </c>
      <c r="N1147" t="s">
        <v>4208</v>
      </c>
      <c r="O1147">
        <v>10</v>
      </c>
      <c r="P1147" s="2" t="s">
        <v>3035</v>
      </c>
      <c r="Q1147" t="s">
        <v>4834</v>
      </c>
      <c r="R1147" s="2" t="s">
        <v>3037</v>
      </c>
      <c r="S1147" s="2" t="s">
        <v>3038</v>
      </c>
      <c r="T1147">
        <v>111058</v>
      </c>
      <c r="U1147">
        <v>2</v>
      </c>
      <c r="V1147">
        <v>0</v>
      </c>
      <c r="W1147" t="s">
        <v>4207</v>
      </c>
      <c r="Y1147" s="3">
        <v>45937.845048611103</v>
      </c>
      <c r="AA1147" t="s">
        <v>3039</v>
      </c>
      <c r="AB1147" s="21">
        <v>9106038309</v>
      </c>
      <c r="AC1147" s="19" t="str">
        <f>VLOOKUP($B1147,Data!$A:$AK,34,0)</f>
        <v>9106038309-00480026</v>
      </c>
      <c r="AD1147" s="19">
        <v>480026</v>
      </c>
      <c r="AE1147" s="19" t="str">
        <f t="shared" si="34"/>
        <v>00480026</v>
      </c>
      <c r="AF1147" s="19" t="str">
        <f>VLOOKUP(AC1147,Data!$B:$AK,4,0)</f>
        <v>07/10/2025</v>
      </c>
      <c r="AG1147" s="19" t="str">
        <f>VLOOKUP(AC1147,Data!B:N,13,0)</f>
        <v>0104918404-002</v>
      </c>
      <c r="AH1147" s="19" t="str">
        <f>IF(AG1147="0104918404","WIN"&amp;L1147,VLOOKUP(AG1147,'mã win'!E:J,6,0))</f>
        <v>WIN-HNI-00-002</v>
      </c>
      <c r="AI1147" s="19" t="str">
        <f>VLOOKUP(AG1147,'mã win'!E:F,2,0)</f>
        <v>B</v>
      </c>
      <c r="AJ1147" s="19" t="str">
        <f>VLOOKUP(Q1147,'mã sp'!A:B,2,0)</f>
        <v>GM500</v>
      </c>
      <c r="AK1147" t="str">
        <f>VLOOKUP(AC1147,Data!B:G,6,0)</f>
        <v>K25TTM</v>
      </c>
      <c r="AL1147" t="str">
        <f t="shared" si="35"/>
        <v>6016 WM+ HNI Đan Tảo, Sóc Sơn</v>
      </c>
    </row>
    <row r="1148" spans="1:38" x14ac:dyDescent="0.25">
      <c r="A1148">
        <v>17390</v>
      </c>
      <c r="B1148" s="2">
        <v>9106038303</v>
      </c>
      <c r="C1148" s="3">
        <v>45937</v>
      </c>
      <c r="D1148" s="3">
        <v>45937</v>
      </c>
      <c r="E1148" s="4">
        <v>45937.848863506901</v>
      </c>
      <c r="F1148" s="2" t="s">
        <v>5832</v>
      </c>
      <c r="G1148" s="3"/>
      <c r="H1148" t="s">
        <v>3031</v>
      </c>
      <c r="I1148" s="2" t="s">
        <v>3032</v>
      </c>
      <c r="J1148" t="s">
        <v>3033</v>
      </c>
      <c r="K1148" t="s">
        <v>3034</v>
      </c>
      <c r="L1148" s="2" t="s">
        <v>4681</v>
      </c>
      <c r="M1148" t="s">
        <v>4682</v>
      </c>
      <c r="N1148" t="s">
        <v>4683</v>
      </c>
      <c r="O1148">
        <v>10</v>
      </c>
      <c r="P1148" s="2" t="s">
        <v>3047</v>
      </c>
      <c r="Q1148" t="s">
        <v>3048</v>
      </c>
      <c r="R1148" s="2" t="s">
        <v>3049</v>
      </c>
      <c r="S1148" s="2" t="s">
        <v>3038</v>
      </c>
      <c r="T1148">
        <v>60885</v>
      </c>
      <c r="U1148">
        <v>3</v>
      </c>
      <c r="V1148">
        <v>0</v>
      </c>
      <c r="W1148" t="s">
        <v>4684</v>
      </c>
      <c r="X1148" t="s">
        <v>4685</v>
      </c>
      <c r="Y1148" s="3">
        <v>45937.848863275503</v>
      </c>
      <c r="AA1148" t="s">
        <v>3039</v>
      </c>
      <c r="AB1148" s="21">
        <v>9106038303</v>
      </c>
      <c r="AC1148" s="19" t="str">
        <f>VLOOKUP($B1148,Data!$A:$AK,34,0)</f>
        <v>9106038303-00480023</v>
      </c>
      <c r="AD1148" s="19">
        <v>480023</v>
      </c>
      <c r="AE1148" s="19" t="str">
        <f t="shared" si="34"/>
        <v>00480023</v>
      </c>
      <c r="AF1148" s="19" t="str">
        <f>VLOOKUP(AC1148,Data!$B:$AK,4,0)</f>
        <v>07/10/2025</v>
      </c>
      <c r="AG1148" s="19" t="str">
        <f>VLOOKUP(AC1148,Data!B:N,13,0)</f>
        <v>0104918404-002</v>
      </c>
      <c r="AH1148" s="19" t="str">
        <f>IF(AG1148="0104918404","WIN"&amp;L1148,VLOOKUP(AG1148,'mã win'!E:J,6,0))</f>
        <v>WIN-HNI-00-002</v>
      </c>
      <c r="AI1148" s="19" t="str">
        <f>VLOOKUP(AG1148,'mã win'!E:F,2,0)</f>
        <v>B</v>
      </c>
      <c r="AJ1148" s="19" t="str">
        <f>VLOOKUP(Q1148,'mã sp'!A:B,2,0)</f>
        <v>CC300</v>
      </c>
      <c r="AK1148" t="str">
        <f>VLOOKUP(AC1148,Data!B:G,6,0)</f>
        <v>K25TTM</v>
      </c>
      <c r="AL1148" t="str">
        <f t="shared" si="35"/>
        <v>5327 WM+ HNI Kiot TM02 Số 50 ngõ 28 Xuân</v>
      </c>
    </row>
    <row r="1149" spans="1:38" x14ac:dyDescent="0.25">
      <c r="A1149">
        <v>17391</v>
      </c>
      <c r="B1149" s="2">
        <v>9106038303</v>
      </c>
      <c r="C1149" s="3">
        <v>45937</v>
      </c>
      <c r="D1149" s="3">
        <v>45937</v>
      </c>
      <c r="E1149" s="4">
        <v>45937.848863506901</v>
      </c>
      <c r="F1149" s="2" t="s">
        <v>5832</v>
      </c>
      <c r="G1149" s="3"/>
      <c r="H1149" t="s">
        <v>3031</v>
      </c>
      <c r="I1149" s="2" t="s">
        <v>3032</v>
      </c>
      <c r="J1149" t="s">
        <v>3033</v>
      </c>
      <c r="K1149" t="s">
        <v>3034</v>
      </c>
      <c r="L1149" s="2" t="s">
        <v>4681</v>
      </c>
      <c r="M1149" t="s">
        <v>4682</v>
      </c>
      <c r="N1149" t="s">
        <v>4683</v>
      </c>
      <c r="O1149">
        <v>20</v>
      </c>
      <c r="P1149" s="2" t="s">
        <v>3054</v>
      </c>
      <c r="Q1149" t="s">
        <v>3055</v>
      </c>
      <c r="R1149" s="2" t="s">
        <v>3056</v>
      </c>
      <c r="S1149" s="2" t="s">
        <v>3038</v>
      </c>
      <c r="T1149">
        <v>46000</v>
      </c>
      <c r="U1149">
        <v>2</v>
      </c>
      <c r="V1149">
        <v>0</v>
      </c>
      <c r="W1149" t="s">
        <v>4684</v>
      </c>
      <c r="X1149" t="s">
        <v>4685</v>
      </c>
      <c r="Y1149" s="3">
        <v>45937.848863275503</v>
      </c>
      <c r="AA1149" t="s">
        <v>3039</v>
      </c>
      <c r="AB1149" s="21">
        <v>9106038303</v>
      </c>
      <c r="AC1149" s="19" t="str">
        <f>VLOOKUP($B1149,Data!$A:$AK,34,0)</f>
        <v>9106038303-00480023</v>
      </c>
      <c r="AD1149" s="19">
        <v>480023</v>
      </c>
      <c r="AE1149" s="19" t="str">
        <f t="shared" si="34"/>
        <v>00480023</v>
      </c>
      <c r="AF1149" s="19" t="str">
        <f>VLOOKUP(AC1149,Data!$B:$AK,4,0)</f>
        <v>07/10/2025</v>
      </c>
      <c r="AG1149" s="19" t="str">
        <f>VLOOKUP(AC1149,Data!B:N,13,0)</f>
        <v>0104918404-002</v>
      </c>
      <c r="AH1149" s="19" t="str">
        <f>IF(AG1149="0104918404","WIN"&amp;L1149,VLOOKUP(AG1149,'mã win'!E:J,6,0))</f>
        <v>WIN-HNI-00-002</v>
      </c>
      <c r="AI1149" s="19" t="str">
        <f>VLOOKUP(AG1149,'mã win'!E:F,2,0)</f>
        <v>B</v>
      </c>
      <c r="AJ1149" s="19" t="str">
        <f>VLOOKUP(Q1149,'mã sp'!A:B,2,0)</f>
        <v>MNH250</v>
      </c>
      <c r="AK1149" t="str">
        <f>VLOOKUP(AC1149,Data!B:G,6,0)</f>
        <v>K25TTM</v>
      </c>
      <c r="AL1149" t="str">
        <f t="shared" si="35"/>
        <v>5327 WM+ HNI Kiot TM02 Số 50 ngõ 28 Xuân</v>
      </c>
    </row>
    <row r="1150" spans="1:38" x14ac:dyDescent="0.25">
      <c r="A1150">
        <v>17392</v>
      </c>
      <c r="B1150" s="2">
        <v>9106038303</v>
      </c>
      <c r="C1150" s="3">
        <v>45937</v>
      </c>
      <c r="D1150" s="3">
        <v>45937</v>
      </c>
      <c r="E1150" s="4">
        <v>45937.848863506901</v>
      </c>
      <c r="F1150" s="2" t="s">
        <v>5832</v>
      </c>
      <c r="G1150" s="3"/>
      <c r="H1150" t="s">
        <v>3031</v>
      </c>
      <c r="I1150" s="2" t="s">
        <v>3032</v>
      </c>
      <c r="J1150" t="s">
        <v>3033</v>
      </c>
      <c r="K1150" t="s">
        <v>3034</v>
      </c>
      <c r="L1150" s="2" t="s">
        <v>4681</v>
      </c>
      <c r="M1150" t="s">
        <v>4682</v>
      </c>
      <c r="N1150" t="s">
        <v>4683</v>
      </c>
      <c r="O1150">
        <v>30</v>
      </c>
      <c r="P1150" s="2" t="s">
        <v>3043</v>
      </c>
      <c r="Q1150" t="s">
        <v>3044</v>
      </c>
      <c r="R1150" s="2" t="s">
        <v>3045</v>
      </c>
      <c r="S1150" s="2" t="s">
        <v>3038</v>
      </c>
      <c r="T1150">
        <v>41150</v>
      </c>
      <c r="U1150">
        <v>1</v>
      </c>
      <c r="V1150">
        <v>0</v>
      </c>
      <c r="W1150" t="s">
        <v>4684</v>
      </c>
      <c r="X1150" t="s">
        <v>4685</v>
      </c>
      <c r="Y1150" s="3">
        <v>45937.848863275503</v>
      </c>
      <c r="AA1150" t="s">
        <v>3039</v>
      </c>
      <c r="AB1150" s="21">
        <v>9106038303</v>
      </c>
      <c r="AC1150" s="19" t="str">
        <f>VLOOKUP($B1150,Data!$A:$AK,34,0)</f>
        <v>9106038303-00480023</v>
      </c>
      <c r="AD1150" s="19">
        <v>480023</v>
      </c>
      <c r="AE1150" s="19" t="str">
        <f t="shared" si="34"/>
        <v>00480023</v>
      </c>
      <c r="AF1150" s="19" t="str">
        <f>VLOOKUP(AC1150,Data!$B:$AK,4,0)</f>
        <v>07/10/2025</v>
      </c>
      <c r="AG1150" s="19" t="str">
        <f>VLOOKUP(AC1150,Data!B:N,13,0)</f>
        <v>0104918404-002</v>
      </c>
      <c r="AH1150" s="19" t="str">
        <f>IF(AG1150="0104918404","WIN"&amp;L1150,VLOOKUP(AG1150,'mã win'!E:J,6,0))</f>
        <v>WIN-HNI-00-002</v>
      </c>
      <c r="AI1150" s="19" t="str">
        <f>VLOOKUP(AG1150,'mã win'!E:F,2,0)</f>
        <v>B</v>
      </c>
      <c r="AJ1150" s="19" t="str">
        <f>VLOOKUP(Q1150,'mã sp'!A:B,2,0)</f>
        <v>GTLX250G</v>
      </c>
      <c r="AK1150" t="str">
        <f>VLOOKUP(AC1150,Data!B:G,6,0)</f>
        <v>K25TTM</v>
      </c>
      <c r="AL1150" t="str">
        <f t="shared" si="35"/>
        <v>5327 WM+ HNI Kiot TM02 Số 50 ngõ 28 Xuân</v>
      </c>
    </row>
    <row r="1151" spans="1:38" x14ac:dyDescent="0.25">
      <c r="A1151">
        <v>17393</v>
      </c>
      <c r="B1151" s="2">
        <v>9106038489</v>
      </c>
      <c r="C1151" s="3">
        <v>45937</v>
      </c>
      <c r="D1151" s="3">
        <v>45942</v>
      </c>
      <c r="E1151" s="4">
        <v>45937.881725231498</v>
      </c>
      <c r="F1151" s="2" t="s">
        <v>5833</v>
      </c>
      <c r="G1151" s="3"/>
      <c r="H1151" t="s">
        <v>3031</v>
      </c>
      <c r="I1151" s="2" t="s">
        <v>3032</v>
      </c>
      <c r="J1151" t="s">
        <v>3033</v>
      </c>
      <c r="K1151" t="s">
        <v>3034</v>
      </c>
      <c r="L1151" s="2" t="s">
        <v>4065</v>
      </c>
      <c r="M1151" t="s">
        <v>4066</v>
      </c>
      <c r="N1151" t="s">
        <v>4067</v>
      </c>
      <c r="O1151">
        <v>10</v>
      </c>
      <c r="P1151" s="2" t="s">
        <v>3035</v>
      </c>
      <c r="Q1151" t="s">
        <v>4834</v>
      </c>
      <c r="R1151" s="2" t="s">
        <v>3037</v>
      </c>
      <c r="S1151" s="2" t="s">
        <v>3038</v>
      </c>
      <c r="T1151">
        <v>111058</v>
      </c>
      <c r="U1151">
        <v>4</v>
      </c>
      <c r="V1151">
        <v>0</v>
      </c>
      <c r="W1151" t="s">
        <v>4066</v>
      </c>
      <c r="X1151" t="s">
        <v>3046</v>
      </c>
      <c r="Y1151" s="3">
        <v>45937.881724733801</v>
      </c>
      <c r="AA1151" t="s">
        <v>3039</v>
      </c>
      <c r="AB1151" s="21">
        <v>9106038489</v>
      </c>
      <c r="AC1151" s="19" t="str">
        <f>VLOOKUP($B1151,Data!$A:$AK,34,0)</f>
        <v>9106038489-00047390</v>
      </c>
      <c r="AD1151" s="19">
        <v>47390</v>
      </c>
      <c r="AE1151" s="19" t="str">
        <f t="shared" si="34"/>
        <v>00047390</v>
      </c>
      <c r="AF1151" s="19" t="str">
        <f>VLOOKUP(AC1151,Data!$B:$AK,4,0)</f>
        <v>07/10/2025</v>
      </c>
      <c r="AG1151" s="19" t="str">
        <f>VLOOKUP(AC1151,Data!B:N,13,0)</f>
        <v>0104918404-007</v>
      </c>
      <c r="AH1151" s="19" t="str">
        <f>IF(AG1151="0104918404","WIN"&amp;L1151,VLOOKUP(AG1151,'mã win'!E:J,6,0))</f>
        <v>WIN-QNH-00-007</v>
      </c>
      <c r="AI1151" s="19" t="str">
        <f>VLOOKUP(AG1151,'mã win'!E:F,2,0)</f>
        <v>B</v>
      </c>
      <c r="AJ1151" s="19" t="str">
        <f>VLOOKUP(Q1151,'mã sp'!A:B,2,0)</f>
        <v>GM500</v>
      </c>
      <c r="AK1151" t="str">
        <f>VLOOKUP(AC1151,Data!B:G,6,0)</f>
        <v>K25TTM</v>
      </c>
      <c r="AL1151" t="str">
        <f t="shared" si="35"/>
        <v>4991 WM+ QNH Khu 1 TT Cái Rồng</v>
      </c>
    </row>
    <row r="1152" spans="1:38" x14ac:dyDescent="0.25">
      <c r="A1152">
        <v>17394</v>
      </c>
      <c r="B1152" s="2">
        <v>9106038491</v>
      </c>
      <c r="C1152" s="3">
        <v>45937</v>
      </c>
      <c r="D1152" s="3">
        <v>45937</v>
      </c>
      <c r="E1152" s="4">
        <v>45937.882839317099</v>
      </c>
      <c r="F1152" s="2" t="s">
        <v>5834</v>
      </c>
      <c r="G1152" s="3"/>
      <c r="H1152" t="s">
        <v>3031</v>
      </c>
      <c r="I1152" s="2" t="s">
        <v>3032</v>
      </c>
      <c r="J1152" t="s">
        <v>3033</v>
      </c>
      <c r="K1152" t="s">
        <v>3034</v>
      </c>
      <c r="L1152" s="2" t="s">
        <v>3837</v>
      </c>
      <c r="M1152" t="s">
        <v>3838</v>
      </c>
      <c r="N1152" t="s">
        <v>3839</v>
      </c>
      <c r="O1152">
        <v>10</v>
      </c>
      <c r="P1152" s="2" t="s">
        <v>3054</v>
      </c>
      <c r="Q1152" t="s">
        <v>3055</v>
      </c>
      <c r="R1152" s="2" t="s">
        <v>3056</v>
      </c>
      <c r="S1152" s="2" t="s">
        <v>3038</v>
      </c>
      <c r="T1152">
        <v>46000</v>
      </c>
      <c r="U1152">
        <v>4</v>
      </c>
      <c r="V1152">
        <v>0</v>
      </c>
      <c r="W1152" t="s">
        <v>3840</v>
      </c>
      <c r="Y1152" s="3">
        <v>45937.882838692101</v>
      </c>
      <c r="AA1152" t="s">
        <v>3039</v>
      </c>
      <c r="AB1152" s="21">
        <v>9106038491</v>
      </c>
      <c r="AC1152" s="19" t="str">
        <f>VLOOKUP($B1152,Data!$A:$AK,34,0)</f>
        <v>9106038491-00003500</v>
      </c>
      <c r="AD1152" s="19">
        <v>3500</v>
      </c>
      <c r="AE1152" s="19" t="str">
        <f t="shared" si="34"/>
        <v>00003500</v>
      </c>
      <c r="AF1152" s="19" t="str">
        <f>VLOOKUP(AC1152,Data!$B:$AK,4,0)</f>
        <v>07/10/2025</v>
      </c>
      <c r="AG1152" s="19" t="str">
        <f>VLOOKUP(AC1152,Data!B:N,13,0)</f>
        <v>0104918404-030</v>
      </c>
      <c r="AH1152" s="19" t="str">
        <f>IF(AG1152="0104918404","WIN"&amp;L1152,VLOOKUP(AG1152,'mã win'!E:J,6,0))</f>
        <v>WIN-030</v>
      </c>
      <c r="AI1152" s="19" t="str">
        <f>VLOOKUP(AG1152,'mã win'!E:F,2,0)</f>
        <v>B</v>
      </c>
      <c r="AJ1152" s="19" t="str">
        <f>VLOOKUP(Q1152,'mã sp'!A:B,2,0)</f>
        <v>MNH250</v>
      </c>
      <c r="AK1152" t="str">
        <f>VLOOKUP(AC1152,Data!B:G,6,0)</f>
        <v>K25TTM</v>
      </c>
      <c r="AL1152" t="str">
        <f t="shared" si="35"/>
        <v>2B50 WM+ HNM35 Trần Hưng Đạo</v>
      </c>
    </row>
    <row r="1153" spans="1:38" x14ac:dyDescent="0.25">
      <c r="A1153">
        <v>17395</v>
      </c>
      <c r="B1153" s="2">
        <v>9106038492</v>
      </c>
      <c r="C1153" s="3">
        <v>45937</v>
      </c>
      <c r="D1153" s="3">
        <v>45942</v>
      </c>
      <c r="E1153" s="4">
        <v>45937.883456944401</v>
      </c>
      <c r="F1153" s="2" t="s">
        <v>5835</v>
      </c>
      <c r="G1153" s="3"/>
      <c r="H1153" t="s">
        <v>3031</v>
      </c>
      <c r="I1153" s="2" t="s">
        <v>3032</v>
      </c>
      <c r="J1153" t="s">
        <v>3033</v>
      </c>
      <c r="K1153" t="s">
        <v>3034</v>
      </c>
      <c r="L1153" s="2" t="s">
        <v>4065</v>
      </c>
      <c r="M1153" t="s">
        <v>4066</v>
      </c>
      <c r="N1153" t="s">
        <v>4067</v>
      </c>
      <c r="O1153">
        <v>10</v>
      </c>
      <c r="P1153" s="2" t="s">
        <v>3035</v>
      </c>
      <c r="Q1153" t="s">
        <v>4834</v>
      </c>
      <c r="R1153" s="2" t="s">
        <v>3037</v>
      </c>
      <c r="S1153" s="2" t="s">
        <v>3038</v>
      </c>
      <c r="T1153">
        <v>111058</v>
      </c>
      <c r="U1153">
        <v>1</v>
      </c>
      <c r="V1153">
        <v>0</v>
      </c>
      <c r="W1153" t="s">
        <v>4066</v>
      </c>
      <c r="X1153" t="s">
        <v>3046</v>
      </c>
      <c r="Y1153" s="3">
        <v>45937.883456481497</v>
      </c>
      <c r="AA1153" t="s">
        <v>3039</v>
      </c>
      <c r="AB1153" s="21">
        <v>9106038492</v>
      </c>
      <c r="AC1153" s="19" t="str">
        <f>VLOOKUP($B1153,Data!$A:$AK,34,0)</f>
        <v>9106038492-00047391</v>
      </c>
      <c r="AD1153" s="19">
        <v>47391</v>
      </c>
      <c r="AE1153" s="19" t="str">
        <f t="shared" si="34"/>
        <v>00047391</v>
      </c>
      <c r="AF1153" s="19" t="str">
        <f>VLOOKUP(AC1153,Data!$B:$AK,4,0)</f>
        <v>07/10/2025</v>
      </c>
      <c r="AG1153" s="19" t="str">
        <f>VLOOKUP(AC1153,Data!B:N,13,0)</f>
        <v>0104918404-007</v>
      </c>
      <c r="AH1153" s="19" t="str">
        <f>IF(AG1153="0104918404","WIN"&amp;L1153,VLOOKUP(AG1153,'mã win'!E:J,6,0))</f>
        <v>WIN-QNH-00-007</v>
      </c>
      <c r="AI1153" s="19" t="str">
        <f>VLOOKUP(AG1153,'mã win'!E:F,2,0)</f>
        <v>B</v>
      </c>
      <c r="AJ1153" s="19" t="str">
        <f>VLOOKUP(Q1153,'mã sp'!A:B,2,0)</f>
        <v>GM500</v>
      </c>
      <c r="AK1153" t="str">
        <f>VLOOKUP(AC1153,Data!B:G,6,0)</f>
        <v>K25TTM</v>
      </c>
      <c r="AL1153" t="str">
        <f t="shared" si="35"/>
        <v>4991 WM+ QNH Khu 1 TT Cái Rồng</v>
      </c>
    </row>
    <row r="1154" spans="1:38" x14ac:dyDescent="0.25">
      <c r="A1154">
        <v>17396</v>
      </c>
      <c r="B1154" s="2">
        <v>9106038520</v>
      </c>
      <c r="C1154" s="3">
        <v>45937</v>
      </c>
      <c r="D1154" s="3">
        <v>45937</v>
      </c>
      <c r="E1154" s="4">
        <v>45937.889741088002</v>
      </c>
      <c r="F1154" s="2" t="s">
        <v>5836</v>
      </c>
      <c r="G1154" s="3"/>
      <c r="H1154" t="s">
        <v>3031</v>
      </c>
      <c r="I1154" s="2" t="s">
        <v>3032</v>
      </c>
      <c r="J1154" t="s">
        <v>3033</v>
      </c>
      <c r="K1154" t="s">
        <v>3034</v>
      </c>
      <c r="L1154" s="2" t="s">
        <v>4856</v>
      </c>
      <c r="M1154" t="s">
        <v>4857</v>
      </c>
      <c r="N1154" t="s">
        <v>4858</v>
      </c>
      <c r="O1154">
        <v>10</v>
      </c>
      <c r="P1154" s="2" t="s">
        <v>3080</v>
      </c>
      <c r="Q1154" t="s">
        <v>3081</v>
      </c>
      <c r="R1154" s="2" t="s">
        <v>3082</v>
      </c>
      <c r="S1154" s="2" t="s">
        <v>3038</v>
      </c>
      <c r="T1154">
        <v>70950</v>
      </c>
      <c r="U1154">
        <v>2</v>
      </c>
      <c r="V1154">
        <v>0</v>
      </c>
      <c r="W1154" t="s">
        <v>4857</v>
      </c>
      <c r="Y1154" s="3">
        <v>45937.889740891202</v>
      </c>
      <c r="AA1154" t="s">
        <v>3039</v>
      </c>
      <c r="AB1154" s="21">
        <v>9106038520</v>
      </c>
      <c r="AC1154" s="19" t="str">
        <f>VLOOKUP($B1154,Data!$A:$AK,34,0)</f>
        <v>9106038520-00014260</v>
      </c>
      <c r="AD1154" s="19">
        <v>14260</v>
      </c>
      <c r="AE1154" s="19" t="str">
        <f t="shared" si="34"/>
        <v>00014260</v>
      </c>
      <c r="AF1154" s="19" t="str">
        <f>VLOOKUP(AC1154,Data!$B:$AK,4,0)</f>
        <v>07/10/2025</v>
      </c>
      <c r="AG1154" s="19" t="str">
        <f>VLOOKUP(AC1154,Data!B:N,13,0)</f>
        <v>0104918404-044</v>
      </c>
      <c r="AH1154" s="19" t="str">
        <f>IF(AG1154="0104918404","WIN"&amp;L1154,VLOOKUP(AG1154,'mã win'!E:J,6,0))</f>
        <v>WIN-044</v>
      </c>
      <c r="AI1154" s="19" t="str">
        <f>VLOOKUP(AG1154,'mã win'!E:F,2,0)</f>
        <v>B</v>
      </c>
      <c r="AJ1154" s="19" t="str">
        <f>VLOOKUP(Q1154,'mã sp'!A:B,2,0)</f>
        <v>CN300</v>
      </c>
      <c r="AK1154" t="str">
        <f>VLOOKUP(AC1154,Data!B:G,6,0)</f>
        <v>K25TTM</v>
      </c>
      <c r="AL1154" t="str">
        <f t="shared" si="35"/>
        <v>2AYY WM+ TBH Minh Thành, Tân Học</v>
      </c>
    </row>
    <row r="1155" spans="1:38" x14ac:dyDescent="0.25">
      <c r="A1155">
        <v>17397</v>
      </c>
      <c r="B1155" s="2">
        <v>9106038641</v>
      </c>
      <c r="C1155" s="3">
        <v>45937</v>
      </c>
      <c r="D1155" s="3">
        <v>45937</v>
      </c>
      <c r="E1155" s="4">
        <v>45937.9261628819</v>
      </c>
      <c r="F1155" s="2" t="s">
        <v>5837</v>
      </c>
      <c r="G1155" s="3"/>
      <c r="H1155" t="s">
        <v>3031</v>
      </c>
      <c r="I1155" s="2" t="s">
        <v>3032</v>
      </c>
      <c r="J1155" t="s">
        <v>3033</v>
      </c>
      <c r="K1155" t="s">
        <v>3034</v>
      </c>
      <c r="L1155" s="2" t="s">
        <v>5838</v>
      </c>
      <c r="M1155" t="s">
        <v>5839</v>
      </c>
      <c r="N1155" t="s">
        <v>5840</v>
      </c>
      <c r="O1155">
        <v>10</v>
      </c>
      <c r="P1155" s="2" t="s">
        <v>3047</v>
      </c>
      <c r="Q1155" t="s">
        <v>3048</v>
      </c>
      <c r="R1155" s="2" t="s">
        <v>3049</v>
      </c>
      <c r="S1155" s="2" t="s">
        <v>3038</v>
      </c>
      <c r="T1155">
        <v>60885</v>
      </c>
      <c r="U1155">
        <v>1</v>
      </c>
      <c r="V1155">
        <v>0</v>
      </c>
      <c r="W1155" t="s">
        <v>5839</v>
      </c>
      <c r="Y1155" s="3">
        <v>45937.926161921299</v>
      </c>
      <c r="AA1155" t="s">
        <v>3039</v>
      </c>
      <c r="AB1155" s="21">
        <v>9106038641</v>
      </c>
      <c r="AC1155" s="19" t="str">
        <f>VLOOKUP($B1155,Data!$A:$AK,34,0)</f>
        <v>9106038641-00008135</v>
      </c>
      <c r="AD1155" s="19">
        <v>8135</v>
      </c>
      <c r="AE1155" s="19" t="str">
        <f t="shared" ref="AE1155:AE1160" si="36">TEXT(AD1155,"00000000")</f>
        <v>00008135</v>
      </c>
      <c r="AF1155" s="19" t="str">
        <f>VLOOKUP(AC1155,Data!$B:$AK,4,0)</f>
        <v>07/10/2025</v>
      </c>
      <c r="AG1155" s="19" t="str">
        <f>VLOOKUP(AC1155,Data!B:N,13,0)</f>
        <v>0104918404-064</v>
      </c>
      <c r="AH1155" s="19" t="str">
        <f>IF(AG1155="0104918404","WIN"&amp;L1155,VLOOKUP(AG1155,'mã win'!E:J,6,0))</f>
        <v>WIN-064</v>
      </c>
      <c r="AI1155" s="19" t="str">
        <f>VLOOKUP(AG1155,'mã win'!E:F,2,0)</f>
        <v>B</v>
      </c>
      <c r="AJ1155" s="19" t="str">
        <f>VLOOKUP(Q1155,'mã sp'!A:B,2,0)</f>
        <v>CC300</v>
      </c>
      <c r="AK1155" t="str">
        <f>VLOOKUP(AC1155,Data!B:G,6,0)</f>
        <v>K25TTM</v>
      </c>
      <c r="AL1155" t="str">
        <f t="shared" ref="AL1155:AL1160" si="37">L1155&amp;" "&amp;M1155</f>
        <v>6965 WM+ NDH TDP Văn Côi, Vụ Bản</v>
      </c>
    </row>
    <row r="1156" spans="1:38" x14ac:dyDescent="0.25">
      <c r="A1156">
        <v>17398</v>
      </c>
      <c r="B1156" s="2">
        <v>9106038642</v>
      </c>
      <c r="C1156" s="3">
        <v>45937</v>
      </c>
      <c r="D1156" s="3">
        <v>45937</v>
      </c>
      <c r="E1156" s="4">
        <v>45937.927810648202</v>
      </c>
      <c r="F1156" s="2" t="s">
        <v>5841</v>
      </c>
      <c r="G1156" s="3"/>
      <c r="H1156" t="s">
        <v>3031</v>
      </c>
      <c r="I1156" s="2" t="s">
        <v>3032</v>
      </c>
      <c r="J1156" t="s">
        <v>3033</v>
      </c>
      <c r="K1156" t="s">
        <v>3034</v>
      </c>
      <c r="L1156" s="2" t="s">
        <v>5838</v>
      </c>
      <c r="M1156" t="s">
        <v>5839</v>
      </c>
      <c r="N1156" t="s">
        <v>5840</v>
      </c>
      <c r="O1156">
        <v>10</v>
      </c>
      <c r="P1156" s="2" t="s">
        <v>3054</v>
      </c>
      <c r="Q1156" t="s">
        <v>3055</v>
      </c>
      <c r="R1156" s="2" t="s">
        <v>3056</v>
      </c>
      <c r="S1156" s="2" t="s">
        <v>3038</v>
      </c>
      <c r="T1156">
        <v>46000</v>
      </c>
      <c r="U1156">
        <v>1</v>
      </c>
      <c r="V1156">
        <v>0</v>
      </c>
      <c r="W1156" t="s">
        <v>5839</v>
      </c>
      <c r="Y1156" s="3">
        <v>45937.9278101042</v>
      </c>
      <c r="AA1156" t="s">
        <v>3039</v>
      </c>
      <c r="AB1156" s="21">
        <v>9106038642</v>
      </c>
      <c r="AC1156" s="19" t="str">
        <f>VLOOKUP($B1156,Data!$A:$AK,34,0)</f>
        <v>9106038642-00008136</v>
      </c>
      <c r="AD1156" s="19">
        <v>8136</v>
      </c>
      <c r="AE1156" s="19" t="str">
        <f t="shared" si="36"/>
        <v>00008136</v>
      </c>
      <c r="AF1156" s="19" t="str">
        <f>VLOOKUP(AC1156,Data!$B:$AK,4,0)</f>
        <v>07/10/2025</v>
      </c>
      <c r="AG1156" s="19" t="str">
        <f>VLOOKUP(AC1156,Data!B:N,13,0)</f>
        <v>0104918404-064</v>
      </c>
      <c r="AH1156" s="19" t="str">
        <f>IF(AG1156="0104918404","WIN"&amp;L1156,VLOOKUP(AG1156,'mã win'!E:J,6,0))</f>
        <v>WIN-064</v>
      </c>
      <c r="AI1156" s="19" t="str">
        <f>VLOOKUP(AG1156,'mã win'!E:F,2,0)</f>
        <v>B</v>
      </c>
      <c r="AJ1156" s="19" t="str">
        <f>VLOOKUP(Q1156,'mã sp'!A:B,2,0)</f>
        <v>MNH250</v>
      </c>
      <c r="AK1156" t="str">
        <f>VLOOKUP(AC1156,Data!B:G,6,0)</f>
        <v>K25TTM</v>
      </c>
      <c r="AL1156" t="str">
        <f t="shared" si="37"/>
        <v>6965 WM+ NDH TDP Văn Côi, Vụ Bản</v>
      </c>
    </row>
    <row r="1157" spans="1:38" x14ac:dyDescent="0.25">
      <c r="A1157">
        <v>17399</v>
      </c>
      <c r="B1157" s="2">
        <v>9106038667</v>
      </c>
      <c r="C1157" s="3">
        <v>45937</v>
      </c>
      <c r="D1157" s="3">
        <v>45937</v>
      </c>
      <c r="E1157" s="4">
        <v>45937.928541284702</v>
      </c>
      <c r="F1157" s="2" t="s">
        <v>5842</v>
      </c>
      <c r="G1157" s="3"/>
      <c r="H1157" t="s">
        <v>3031</v>
      </c>
      <c r="I1157" s="2" t="s">
        <v>3032</v>
      </c>
      <c r="J1157" t="s">
        <v>3033</v>
      </c>
      <c r="K1157" t="s">
        <v>3034</v>
      </c>
      <c r="L1157" s="2" t="s">
        <v>4362</v>
      </c>
      <c r="M1157" t="s">
        <v>4363</v>
      </c>
      <c r="N1157" t="s">
        <v>4364</v>
      </c>
      <c r="O1157">
        <v>10</v>
      </c>
      <c r="P1157" s="2" t="s">
        <v>3047</v>
      </c>
      <c r="Q1157" t="s">
        <v>3048</v>
      </c>
      <c r="R1157" s="2" t="s">
        <v>3049</v>
      </c>
      <c r="S1157" s="2" t="s">
        <v>3038</v>
      </c>
      <c r="T1157">
        <v>60885</v>
      </c>
      <c r="U1157">
        <v>1</v>
      </c>
      <c r="V1157">
        <v>0</v>
      </c>
      <c r="W1157" t="s">
        <v>4363</v>
      </c>
      <c r="X1157" t="s">
        <v>4080</v>
      </c>
      <c r="Y1157" s="3">
        <v>45937.928540277797</v>
      </c>
      <c r="AA1157" t="s">
        <v>3039</v>
      </c>
      <c r="AB1157" s="21">
        <v>9106038667</v>
      </c>
      <c r="AC1157" s="19" t="str">
        <f>VLOOKUP($B1157,Data!$A:$AK,34,0)</f>
        <v>9106038667-00009690</v>
      </c>
      <c r="AD1157" s="19">
        <v>9690</v>
      </c>
      <c r="AE1157" s="19" t="str">
        <f t="shared" si="36"/>
        <v>00009690</v>
      </c>
      <c r="AF1157" s="19" t="str">
        <f>VLOOKUP(AC1157,Data!$B:$AK,4,0)</f>
        <v>07/10/2025</v>
      </c>
      <c r="AG1157" s="19" t="str">
        <f>VLOOKUP(AC1157,Data!B:N,13,0)</f>
        <v>0104918404-065</v>
      </c>
      <c r="AH1157" s="19" t="str">
        <f>IF(AG1157="0104918404","WIN"&amp;L1157,VLOOKUP(AG1157,'mã win'!E:J,6,0))</f>
        <v>WIN-065</v>
      </c>
      <c r="AI1157" s="19" t="str">
        <f>VLOOKUP(AG1157,'mã win'!E:F,2,0)</f>
        <v>B</v>
      </c>
      <c r="AJ1157" s="19" t="str">
        <f>VLOOKUP(Q1157,'mã sp'!A:B,2,0)</f>
        <v>CC300</v>
      </c>
      <c r="AK1157" t="str">
        <f>VLOOKUP(AC1157,Data!B:G,6,0)</f>
        <v>K25TTM</v>
      </c>
      <c r="AL1157" t="str">
        <f t="shared" si="37"/>
        <v>6909 WM+ BGG 242 Giáp Hải</v>
      </c>
    </row>
    <row r="1158" spans="1:38" x14ac:dyDescent="0.25">
      <c r="A1158">
        <v>17400</v>
      </c>
      <c r="B1158" s="2">
        <v>9106038667</v>
      </c>
      <c r="C1158" s="3">
        <v>45937</v>
      </c>
      <c r="D1158" s="3">
        <v>45937</v>
      </c>
      <c r="E1158" s="4">
        <v>45937.928541284702</v>
      </c>
      <c r="F1158" s="2" t="s">
        <v>5842</v>
      </c>
      <c r="G1158" s="3"/>
      <c r="H1158" t="s">
        <v>3031</v>
      </c>
      <c r="I1158" s="2" t="s">
        <v>3032</v>
      </c>
      <c r="J1158" t="s">
        <v>3033</v>
      </c>
      <c r="K1158" t="s">
        <v>3034</v>
      </c>
      <c r="L1158" s="2" t="s">
        <v>4362</v>
      </c>
      <c r="M1158" t="s">
        <v>4363</v>
      </c>
      <c r="N1158" t="s">
        <v>4364</v>
      </c>
      <c r="O1158">
        <v>20</v>
      </c>
      <c r="P1158" s="2" t="s">
        <v>3054</v>
      </c>
      <c r="Q1158" t="s">
        <v>3055</v>
      </c>
      <c r="R1158" s="2" t="s">
        <v>3056</v>
      </c>
      <c r="S1158" s="2" t="s">
        <v>3038</v>
      </c>
      <c r="T1158">
        <v>46000</v>
      </c>
      <c r="U1158">
        <v>2</v>
      </c>
      <c r="V1158">
        <v>0</v>
      </c>
      <c r="W1158" t="s">
        <v>4363</v>
      </c>
      <c r="X1158" t="s">
        <v>4080</v>
      </c>
      <c r="Y1158" s="3">
        <v>45937.928540277797</v>
      </c>
      <c r="AA1158" t="s">
        <v>3039</v>
      </c>
      <c r="AB1158" s="21">
        <v>9106038667</v>
      </c>
      <c r="AC1158" s="19" t="str">
        <f>VLOOKUP($B1158,Data!$A:$AK,34,0)</f>
        <v>9106038667-00009690</v>
      </c>
      <c r="AD1158" s="19">
        <v>9690</v>
      </c>
      <c r="AE1158" s="19" t="str">
        <f t="shared" si="36"/>
        <v>00009690</v>
      </c>
      <c r="AF1158" s="19" t="str">
        <f>VLOOKUP(AC1158,Data!$B:$AK,4,0)</f>
        <v>07/10/2025</v>
      </c>
      <c r="AG1158" s="19" t="str">
        <f>VLOOKUP(AC1158,Data!B:N,13,0)</f>
        <v>0104918404-065</v>
      </c>
      <c r="AH1158" s="19" t="str">
        <f>IF(AG1158="0104918404","WIN"&amp;L1158,VLOOKUP(AG1158,'mã win'!E:J,6,0))</f>
        <v>WIN-065</v>
      </c>
      <c r="AI1158" s="19" t="str">
        <f>VLOOKUP(AG1158,'mã win'!E:F,2,0)</f>
        <v>B</v>
      </c>
      <c r="AJ1158" s="19" t="str">
        <f>VLOOKUP(Q1158,'mã sp'!A:B,2,0)</f>
        <v>MNH250</v>
      </c>
      <c r="AK1158" t="str">
        <f>VLOOKUP(AC1158,Data!B:G,6,0)</f>
        <v>K25TTM</v>
      </c>
      <c r="AL1158" t="str">
        <f t="shared" si="37"/>
        <v>6909 WM+ BGG 242 Giáp Hải</v>
      </c>
    </row>
    <row r="1159" spans="1:38" x14ac:dyDescent="0.25">
      <c r="A1159">
        <v>17401</v>
      </c>
      <c r="B1159" s="2">
        <v>9106038663</v>
      </c>
      <c r="C1159" s="3">
        <v>45937</v>
      </c>
      <c r="D1159" s="3">
        <v>45937</v>
      </c>
      <c r="E1159" s="4">
        <v>45937.934948993097</v>
      </c>
      <c r="F1159" s="2" t="s">
        <v>5843</v>
      </c>
      <c r="G1159" s="3"/>
      <c r="H1159" t="s">
        <v>3031</v>
      </c>
      <c r="I1159" s="2" t="s">
        <v>3032</v>
      </c>
      <c r="J1159" t="s">
        <v>3033</v>
      </c>
      <c r="K1159" t="s">
        <v>3034</v>
      </c>
      <c r="L1159" s="2" t="s">
        <v>3872</v>
      </c>
      <c r="M1159" t="s">
        <v>3873</v>
      </c>
      <c r="N1159" t="s">
        <v>3874</v>
      </c>
      <c r="O1159">
        <v>10</v>
      </c>
      <c r="P1159" s="2" t="s">
        <v>3054</v>
      </c>
      <c r="Q1159" t="s">
        <v>3055</v>
      </c>
      <c r="R1159" s="2" t="s">
        <v>3056</v>
      </c>
      <c r="S1159" s="2" t="s">
        <v>3038</v>
      </c>
      <c r="T1159">
        <v>46000</v>
      </c>
      <c r="U1159">
        <v>1</v>
      </c>
      <c r="V1159">
        <v>0</v>
      </c>
      <c r="W1159" t="s">
        <v>3873</v>
      </c>
      <c r="Y1159" s="3">
        <v>45937.934948032402</v>
      </c>
      <c r="AA1159" t="s">
        <v>3039</v>
      </c>
      <c r="AB1159" s="21">
        <v>9106038663</v>
      </c>
      <c r="AC1159" s="19" t="str">
        <f>VLOOKUP($B1159,Data!$A:$AK,34,0)</f>
        <v>9106038663-00018136</v>
      </c>
      <c r="AD1159" s="19">
        <v>18136</v>
      </c>
      <c r="AE1159" s="19" t="str">
        <f t="shared" si="36"/>
        <v>00018136</v>
      </c>
      <c r="AF1159" s="19" t="str">
        <f>VLOOKUP(AC1159,Data!$B:$AK,4,0)</f>
        <v>07/10/2025</v>
      </c>
      <c r="AG1159" s="19" t="str">
        <f>VLOOKUP(AC1159,Data!B:N,13,0)</f>
        <v>0104918404-003</v>
      </c>
      <c r="AH1159" s="19" t="str">
        <f>IF(AG1159="0104918404","WIN"&amp;L1159,VLOOKUP(AG1159,'mã win'!E:J,6,0))</f>
        <v>WIN-PTO-00-003</v>
      </c>
      <c r="AI1159" s="19" t="str">
        <f>VLOOKUP(AG1159,'mã win'!E:F,2,0)</f>
        <v>B</v>
      </c>
      <c r="AJ1159" s="19" t="str">
        <f>VLOOKUP(Q1159,'mã sp'!A:B,2,0)</f>
        <v>MNH250</v>
      </c>
      <c r="AK1159" t="str">
        <f>VLOOKUP(AC1159,Data!B:G,6,0)</f>
        <v>K25TTM</v>
      </c>
      <c r="AL1159" t="str">
        <f t="shared" si="37"/>
        <v>2B44 WM+ PTO Khu 3, TT Phong Châu</v>
      </c>
    </row>
    <row r="1160" spans="1:38" x14ac:dyDescent="0.25">
      <c r="A1160">
        <v>17402</v>
      </c>
      <c r="B1160" s="2">
        <v>9106038668</v>
      </c>
      <c r="C1160" s="3">
        <v>45937</v>
      </c>
      <c r="D1160" s="3">
        <v>45942</v>
      </c>
      <c r="E1160" s="4">
        <v>45937.935003784703</v>
      </c>
      <c r="F1160" s="2" t="s">
        <v>5844</v>
      </c>
      <c r="G1160" s="3"/>
      <c r="H1160" t="s">
        <v>3031</v>
      </c>
      <c r="I1160" s="2" t="s">
        <v>3032</v>
      </c>
      <c r="J1160" t="s">
        <v>3033</v>
      </c>
      <c r="K1160" t="s">
        <v>3034</v>
      </c>
      <c r="L1160" s="2" t="s">
        <v>4689</v>
      </c>
      <c r="M1160" t="s">
        <v>4690</v>
      </c>
      <c r="N1160" t="s">
        <v>4691</v>
      </c>
      <c r="O1160">
        <v>10</v>
      </c>
      <c r="P1160" s="2" t="s">
        <v>3035</v>
      </c>
      <c r="Q1160" t="s">
        <v>4834</v>
      </c>
      <c r="R1160" s="2" t="s">
        <v>3037</v>
      </c>
      <c r="S1160" s="2" t="s">
        <v>3038</v>
      </c>
      <c r="T1160">
        <v>111058</v>
      </c>
      <c r="U1160">
        <v>2</v>
      </c>
      <c r="V1160">
        <v>0</v>
      </c>
      <c r="W1160" t="s">
        <v>4690</v>
      </c>
      <c r="X1160" t="s">
        <v>3046</v>
      </c>
      <c r="Y1160" s="3">
        <v>45937.935002627302</v>
      </c>
      <c r="AA1160" t="s">
        <v>3039</v>
      </c>
      <c r="AB1160" s="21">
        <v>9106038668</v>
      </c>
      <c r="AC1160" s="19" t="str">
        <f>VLOOKUP($B1160,Data!$A:$AK,34,0)</f>
        <v>9106038668-00480100</v>
      </c>
      <c r="AD1160" s="19">
        <v>480100</v>
      </c>
      <c r="AE1160" s="19" t="str">
        <f t="shared" si="36"/>
        <v>00480100</v>
      </c>
      <c r="AF1160" s="19" t="str">
        <f>VLOOKUP(AC1160,Data!$B:$AK,4,0)</f>
        <v>07/10/2025</v>
      </c>
      <c r="AG1160" s="19" t="str">
        <f>VLOOKUP(AC1160,Data!B:N,13,0)</f>
        <v>0104918404-002</v>
      </c>
      <c r="AH1160" s="19" t="str">
        <f>IF(AG1160="0104918404","WIN"&amp;L1160,VLOOKUP(AG1160,'mã win'!E:J,6,0))</f>
        <v>WIN-HNI-00-002</v>
      </c>
      <c r="AI1160" s="19" t="str">
        <f>VLOOKUP(AG1160,'mã win'!E:F,2,0)</f>
        <v>B</v>
      </c>
      <c r="AJ1160" s="19" t="str">
        <f>VLOOKUP(Q1160,'mã sp'!A:B,2,0)</f>
        <v>GM500</v>
      </c>
      <c r="AK1160" t="str">
        <f>VLOOKUP(AC1160,Data!B:G,6,0)</f>
        <v>K25TTM</v>
      </c>
      <c r="AL1160" t="str">
        <f t="shared" si="37"/>
        <v>4129 WM+ HNI 22 Hoàng Diệu</v>
      </c>
    </row>
  </sheetData>
  <autoFilter ref="AJ1:AJ1160" xr:uid="{00000000-0009-0000-0000-000004000000}"/>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L69"/>
  <sheetViews>
    <sheetView workbookViewId="0">
      <selection activeCell="P13" sqref="P13"/>
    </sheetView>
  </sheetViews>
  <sheetFormatPr defaultColWidth="8.5" defaultRowHeight="15" x14ac:dyDescent="0.25"/>
  <cols>
    <col min="1" max="1" width="4" style="7" bestFit="1" customWidth="1"/>
    <col min="2" max="2" width="11" style="7" bestFit="1" customWidth="1"/>
    <col min="3" max="3" width="7.25" style="7" bestFit="1" customWidth="1"/>
    <col min="4" max="4" width="69.75" style="7" bestFit="1" customWidth="1"/>
    <col min="5" max="5" width="11" style="7" bestFit="1" customWidth="1"/>
    <col min="6" max="6" width="2.125" style="7" hidden="1" customWidth="1"/>
    <col min="7" max="7" width="11.875" style="7" bestFit="1" customWidth="1"/>
    <col min="8" max="8" width="7.5" style="7" bestFit="1" customWidth="1"/>
    <col min="9" max="9" width="3.875" style="7" bestFit="1" customWidth="1"/>
    <col min="10" max="10" width="18.125" style="7" customWidth="1"/>
    <col min="11" max="11" width="2.125" style="7" bestFit="1" customWidth="1"/>
    <col min="12" max="253" width="8.5" style="7"/>
    <col min="254" max="254" width="5" style="7" bestFit="1" customWidth="1"/>
    <col min="255" max="255" width="23.75" style="7" customWidth="1"/>
    <col min="256" max="256" width="8.375" style="7" customWidth="1"/>
    <col min="257" max="257" width="70.125" style="7" bestFit="1" customWidth="1"/>
    <col min="258" max="258" width="23.75" style="7" customWidth="1"/>
    <col min="259" max="259" width="8.375" style="7" customWidth="1"/>
    <col min="260" max="260" width="11.875" style="7" bestFit="1" customWidth="1"/>
    <col min="261" max="509" width="8.5" style="7"/>
    <col min="510" max="510" width="5" style="7" bestFit="1" customWidth="1"/>
    <col min="511" max="511" width="23.75" style="7" customWidth="1"/>
    <col min="512" max="512" width="8.375" style="7" customWidth="1"/>
    <col min="513" max="513" width="70.125" style="7" bestFit="1" customWidth="1"/>
    <col min="514" max="514" width="23.75" style="7" customWidth="1"/>
    <col min="515" max="515" width="8.375" style="7" customWidth="1"/>
    <col min="516" max="516" width="11.875" style="7" bestFit="1" customWidth="1"/>
    <col min="517" max="765" width="8.5" style="7"/>
    <col min="766" max="766" width="5" style="7" bestFit="1" customWidth="1"/>
    <col min="767" max="767" width="23.75" style="7" customWidth="1"/>
    <col min="768" max="768" width="8.375" style="7" customWidth="1"/>
    <col min="769" max="769" width="70.125" style="7" bestFit="1" customWidth="1"/>
    <col min="770" max="770" width="23.75" style="7" customWidth="1"/>
    <col min="771" max="771" width="8.375" style="7" customWidth="1"/>
    <col min="772" max="772" width="11.875" style="7" bestFit="1" customWidth="1"/>
    <col min="773" max="1021" width="8.5" style="7"/>
    <col min="1022" max="1022" width="5" style="7" bestFit="1" customWidth="1"/>
    <col min="1023" max="1023" width="23.75" style="7" customWidth="1"/>
    <col min="1024" max="1024" width="8.375" style="7" customWidth="1"/>
    <col min="1025" max="1025" width="70.125" style="7" bestFit="1" customWidth="1"/>
    <col min="1026" max="1026" width="23.75" style="7" customWidth="1"/>
    <col min="1027" max="1027" width="8.375" style="7" customWidth="1"/>
    <col min="1028" max="1028" width="11.875" style="7" bestFit="1" customWidth="1"/>
    <col min="1029" max="1277" width="8.5" style="7"/>
    <col min="1278" max="1278" width="5" style="7" bestFit="1" customWidth="1"/>
    <col min="1279" max="1279" width="23.75" style="7" customWidth="1"/>
    <col min="1280" max="1280" width="8.375" style="7" customWidth="1"/>
    <col min="1281" max="1281" width="70.125" style="7" bestFit="1" customWidth="1"/>
    <col min="1282" max="1282" width="23.75" style="7" customWidth="1"/>
    <col min="1283" max="1283" width="8.375" style="7" customWidth="1"/>
    <col min="1284" max="1284" width="11.875" style="7" bestFit="1" customWidth="1"/>
    <col min="1285" max="1533" width="8.5" style="7"/>
    <col min="1534" max="1534" width="5" style="7" bestFit="1" customWidth="1"/>
    <col min="1535" max="1535" width="23.75" style="7" customWidth="1"/>
    <col min="1536" max="1536" width="8.375" style="7" customWidth="1"/>
    <col min="1537" max="1537" width="70.125" style="7" bestFit="1" customWidth="1"/>
    <col min="1538" max="1538" width="23.75" style="7" customWidth="1"/>
    <col min="1539" max="1539" width="8.375" style="7" customWidth="1"/>
    <col min="1540" max="1540" width="11.875" style="7" bestFit="1" customWidth="1"/>
    <col min="1541" max="1789" width="8.5" style="7"/>
    <col min="1790" max="1790" width="5" style="7" bestFit="1" customWidth="1"/>
    <col min="1791" max="1791" width="23.75" style="7" customWidth="1"/>
    <col min="1792" max="1792" width="8.375" style="7" customWidth="1"/>
    <col min="1793" max="1793" width="70.125" style="7" bestFit="1" customWidth="1"/>
    <col min="1794" max="1794" width="23.75" style="7" customWidth="1"/>
    <col min="1795" max="1795" width="8.375" style="7" customWidth="1"/>
    <col min="1796" max="1796" width="11.875" style="7" bestFit="1" customWidth="1"/>
    <col min="1797" max="2045" width="8.5" style="7"/>
    <col min="2046" max="2046" width="5" style="7" bestFit="1" customWidth="1"/>
    <col min="2047" max="2047" width="23.75" style="7" customWidth="1"/>
    <col min="2048" max="2048" width="8.375" style="7" customWidth="1"/>
    <col min="2049" max="2049" width="70.125" style="7" bestFit="1" customWidth="1"/>
    <col min="2050" max="2050" width="23.75" style="7" customWidth="1"/>
    <col min="2051" max="2051" width="8.375" style="7" customWidth="1"/>
    <col min="2052" max="2052" width="11.875" style="7" bestFit="1" customWidth="1"/>
    <col min="2053" max="2301" width="8.5" style="7"/>
    <col min="2302" max="2302" width="5" style="7" bestFit="1" customWidth="1"/>
    <col min="2303" max="2303" width="23.75" style="7" customWidth="1"/>
    <col min="2304" max="2304" width="8.375" style="7" customWidth="1"/>
    <col min="2305" max="2305" width="70.125" style="7" bestFit="1" customWidth="1"/>
    <col min="2306" max="2306" width="23.75" style="7" customWidth="1"/>
    <col min="2307" max="2307" width="8.375" style="7" customWidth="1"/>
    <col min="2308" max="2308" width="11.875" style="7" bestFit="1" customWidth="1"/>
    <col min="2309" max="2557" width="8.5" style="7"/>
    <col min="2558" max="2558" width="5" style="7" bestFit="1" customWidth="1"/>
    <col min="2559" max="2559" width="23.75" style="7" customWidth="1"/>
    <col min="2560" max="2560" width="8.375" style="7" customWidth="1"/>
    <col min="2561" max="2561" width="70.125" style="7" bestFit="1" customWidth="1"/>
    <col min="2562" max="2562" width="23.75" style="7" customWidth="1"/>
    <col min="2563" max="2563" width="8.375" style="7" customWidth="1"/>
    <col min="2564" max="2564" width="11.875" style="7" bestFit="1" customWidth="1"/>
    <col min="2565" max="2813" width="8.5" style="7"/>
    <col min="2814" max="2814" width="5" style="7" bestFit="1" customWidth="1"/>
    <col min="2815" max="2815" width="23.75" style="7" customWidth="1"/>
    <col min="2816" max="2816" width="8.375" style="7" customWidth="1"/>
    <col min="2817" max="2817" width="70.125" style="7" bestFit="1" customWidth="1"/>
    <col min="2818" max="2818" width="23.75" style="7" customWidth="1"/>
    <col min="2819" max="2819" width="8.375" style="7" customWidth="1"/>
    <col min="2820" max="2820" width="11.875" style="7" bestFit="1" customWidth="1"/>
    <col min="2821" max="3069" width="8.5" style="7"/>
    <col min="3070" max="3070" width="5" style="7" bestFit="1" customWidth="1"/>
    <col min="3071" max="3071" width="23.75" style="7" customWidth="1"/>
    <col min="3072" max="3072" width="8.375" style="7" customWidth="1"/>
    <col min="3073" max="3073" width="70.125" style="7" bestFit="1" customWidth="1"/>
    <col min="3074" max="3074" width="23.75" style="7" customWidth="1"/>
    <col min="3075" max="3075" width="8.375" style="7" customWidth="1"/>
    <col min="3076" max="3076" width="11.875" style="7" bestFit="1" customWidth="1"/>
    <col min="3077" max="3325" width="8.5" style="7"/>
    <col min="3326" max="3326" width="5" style="7" bestFit="1" customWidth="1"/>
    <col min="3327" max="3327" width="23.75" style="7" customWidth="1"/>
    <col min="3328" max="3328" width="8.375" style="7" customWidth="1"/>
    <col min="3329" max="3329" width="70.125" style="7" bestFit="1" customWidth="1"/>
    <col min="3330" max="3330" width="23.75" style="7" customWidth="1"/>
    <col min="3331" max="3331" width="8.375" style="7" customWidth="1"/>
    <col min="3332" max="3332" width="11.875" style="7" bestFit="1" customWidth="1"/>
    <col min="3333" max="3581" width="8.5" style="7"/>
    <col min="3582" max="3582" width="5" style="7" bestFit="1" customWidth="1"/>
    <col min="3583" max="3583" width="23.75" style="7" customWidth="1"/>
    <col min="3584" max="3584" width="8.375" style="7" customWidth="1"/>
    <col min="3585" max="3585" width="70.125" style="7" bestFit="1" customWidth="1"/>
    <col min="3586" max="3586" width="23.75" style="7" customWidth="1"/>
    <col min="3587" max="3587" width="8.375" style="7" customWidth="1"/>
    <col min="3588" max="3588" width="11.875" style="7" bestFit="1" customWidth="1"/>
    <col min="3589" max="3837" width="8.5" style="7"/>
    <col min="3838" max="3838" width="5" style="7" bestFit="1" customWidth="1"/>
    <col min="3839" max="3839" width="23.75" style="7" customWidth="1"/>
    <col min="3840" max="3840" width="8.375" style="7" customWidth="1"/>
    <col min="3841" max="3841" width="70.125" style="7" bestFit="1" customWidth="1"/>
    <col min="3842" max="3842" width="23.75" style="7" customWidth="1"/>
    <col min="3843" max="3843" width="8.375" style="7" customWidth="1"/>
    <col min="3844" max="3844" width="11.875" style="7" bestFit="1" customWidth="1"/>
    <col min="3845" max="4093" width="8.5" style="7"/>
    <col min="4094" max="4094" width="5" style="7" bestFit="1" customWidth="1"/>
    <col min="4095" max="4095" width="23.75" style="7" customWidth="1"/>
    <col min="4096" max="4096" width="8.375" style="7" customWidth="1"/>
    <col min="4097" max="4097" width="70.125" style="7" bestFit="1" customWidth="1"/>
    <col min="4098" max="4098" width="23.75" style="7" customWidth="1"/>
    <col min="4099" max="4099" width="8.375" style="7" customWidth="1"/>
    <col min="4100" max="4100" width="11.875" style="7" bestFit="1" customWidth="1"/>
    <col min="4101" max="4349" width="8.5" style="7"/>
    <col min="4350" max="4350" width="5" style="7" bestFit="1" customWidth="1"/>
    <col min="4351" max="4351" width="23.75" style="7" customWidth="1"/>
    <col min="4352" max="4352" width="8.375" style="7" customWidth="1"/>
    <col min="4353" max="4353" width="70.125" style="7" bestFit="1" customWidth="1"/>
    <col min="4354" max="4354" width="23.75" style="7" customWidth="1"/>
    <col min="4355" max="4355" width="8.375" style="7" customWidth="1"/>
    <col min="4356" max="4356" width="11.875" style="7" bestFit="1" customWidth="1"/>
    <col min="4357" max="4605" width="8.5" style="7"/>
    <col min="4606" max="4606" width="5" style="7" bestFit="1" customWidth="1"/>
    <col min="4607" max="4607" width="23.75" style="7" customWidth="1"/>
    <col min="4608" max="4608" width="8.375" style="7" customWidth="1"/>
    <col min="4609" max="4609" width="70.125" style="7" bestFit="1" customWidth="1"/>
    <col min="4610" max="4610" width="23.75" style="7" customWidth="1"/>
    <col min="4611" max="4611" width="8.375" style="7" customWidth="1"/>
    <col min="4612" max="4612" width="11.875" style="7" bestFit="1" customWidth="1"/>
    <col min="4613" max="4861" width="8.5" style="7"/>
    <col min="4862" max="4862" width="5" style="7" bestFit="1" customWidth="1"/>
    <col min="4863" max="4863" width="23.75" style="7" customWidth="1"/>
    <col min="4864" max="4864" width="8.375" style="7" customWidth="1"/>
    <col min="4865" max="4865" width="70.125" style="7" bestFit="1" customWidth="1"/>
    <col min="4866" max="4866" width="23.75" style="7" customWidth="1"/>
    <col min="4867" max="4867" width="8.375" style="7" customWidth="1"/>
    <col min="4868" max="4868" width="11.875" style="7" bestFit="1" customWidth="1"/>
    <col min="4869" max="5117" width="8.5" style="7"/>
    <col min="5118" max="5118" width="5" style="7" bestFit="1" customWidth="1"/>
    <col min="5119" max="5119" width="23.75" style="7" customWidth="1"/>
    <col min="5120" max="5120" width="8.375" style="7" customWidth="1"/>
    <col min="5121" max="5121" width="70.125" style="7" bestFit="1" customWidth="1"/>
    <col min="5122" max="5122" width="23.75" style="7" customWidth="1"/>
    <col min="5123" max="5123" width="8.375" style="7" customWidth="1"/>
    <col min="5124" max="5124" width="11.875" style="7" bestFit="1" customWidth="1"/>
    <col min="5125" max="5373" width="8.5" style="7"/>
    <col min="5374" max="5374" width="5" style="7" bestFit="1" customWidth="1"/>
    <col min="5375" max="5375" width="23.75" style="7" customWidth="1"/>
    <col min="5376" max="5376" width="8.375" style="7" customWidth="1"/>
    <col min="5377" max="5377" width="70.125" style="7" bestFit="1" customWidth="1"/>
    <col min="5378" max="5378" width="23.75" style="7" customWidth="1"/>
    <col min="5379" max="5379" width="8.375" style="7" customWidth="1"/>
    <col min="5380" max="5380" width="11.875" style="7" bestFit="1" customWidth="1"/>
    <col min="5381" max="5629" width="8.5" style="7"/>
    <col min="5630" max="5630" width="5" style="7" bestFit="1" customWidth="1"/>
    <col min="5631" max="5631" width="23.75" style="7" customWidth="1"/>
    <col min="5632" max="5632" width="8.375" style="7" customWidth="1"/>
    <col min="5633" max="5633" width="70.125" style="7" bestFit="1" customWidth="1"/>
    <col min="5634" max="5634" width="23.75" style="7" customWidth="1"/>
    <col min="5635" max="5635" width="8.375" style="7" customWidth="1"/>
    <col min="5636" max="5636" width="11.875" style="7" bestFit="1" customWidth="1"/>
    <col min="5637" max="5885" width="8.5" style="7"/>
    <col min="5886" max="5886" width="5" style="7" bestFit="1" customWidth="1"/>
    <col min="5887" max="5887" width="23.75" style="7" customWidth="1"/>
    <col min="5888" max="5888" width="8.375" style="7" customWidth="1"/>
    <col min="5889" max="5889" width="70.125" style="7" bestFit="1" customWidth="1"/>
    <col min="5890" max="5890" width="23.75" style="7" customWidth="1"/>
    <col min="5891" max="5891" width="8.375" style="7" customWidth="1"/>
    <col min="5892" max="5892" width="11.875" style="7" bestFit="1" customWidth="1"/>
    <col min="5893" max="6141" width="8.5" style="7"/>
    <col min="6142" max="6142" width="5" style="7" bestFit="1" customWidth="1"/>
    <col min="6143" max="6143" width="23.75" style="7" customWidth="1"/>
    <col min="6144" max="6144" width="8.375" style="7" customWidth="1"/>
    <col min="6145" max="6145" width="70.125" style="7" bestFit="1" customWidth="1"/>
    <col min="6146" max="6146" width="23.75" style="7" customWidth="1"/>
    <col min="6147" max="6147" width="8.375" style="7" customWidth="1"/>
    <col min="6148" max="6148" width="11.875" style="7" bestFit="1" customWidth="1"/>
    <col min="6149" max="6397" width="8.5" style="7"/>
    <col min="6398" max="6398" width="5" style="7" bestFit="1" customWidth="1"/>
    <col min="6399" max="6399" width="23.75" style="7" customWidth="1"/>
    <col min="6400" max="6400" width="8.375" style="7" customWidth="1"/>
    <col min="6401" max="6401" width="70.125" style="7" bestFit="1" customWidth="1"/>
    <col min="6402" max="6402" width="23.75" style="7" customWidth="1"/>
    <col min="6403" max="6403" width="8.375" style="7" customWidth="1"/>
    <col min="6404" max="6404" width="11.875" style="7" bestFit="1" customWidth="1"/>
    <col min="6405" max="6653" width="8.5" style="7"/>
    <col min="6654" max="6654" width="5" style="7" bestFit="1" customWidth="1"/>
    <col min="6655" max="6655" width="23.75" style="7" customWidth="1"/>
    <col min="6656" max="6656" width="8.375" style="7" customWidth="1"/>
    <col min="6657" max="6657" width="70.125" style="7" bestFit="1" customWidth="1"/>
    <col min="6658" max="6658" width="23.75" style="7" customWidth="1"/>
    <col min="6659" max="6659" width="8.375" style="7" customWidth="1"/>
    <col min="6660" max="6660" width="11.875" style="7" bestFit="1" customWidth="1"/>
    <col min="6661" max="6909" width="8.5" style="7"/>
    <col min="6910" max="6910" width="5" style="7" bestFit="1" customWidth="1"/>
    <col min="6911" max="6911" width="23.75" style="7" customWidth="1"/>
    <col min="6912" max="6912" width="8.375" style="7" customWidth="1"/>
    <col min="6913" max="6913" width="70.125" style="7" bestFit="1" customWidth="1"/>
    <col min="6914" max="6914" width="23.75" style="7" customWidth="1"/>
    <col min="6915" max="6915" width="8.375" style="7" customWidth="1"/>
    <col min="6916" max="6916" width="11.875" style="7" bestFit="1" customWidth="1"/>
    <col min="6917" max="7165" width="8.5" style="7"/>
    <col min="7166" max="7166" width="5" style="7" bestFit="1" customWidth="1"/>
    <col min="7167" max="7167" width="23.75" style="7" customWidth="1"/>
    <col min="7168" max="7168" width="8.375" style="7" customWidth="1"/>
    <col min="7169" max="7169" width="70.125" style="7" bestFit="1" customWidth="1"/>
    <col min="7170" max="7170" width="23.75" style="7" customWidth="1"/>
    <col min="7171" max="7171" width="8.375" style="7" customWidth="1"/>
    <col min="7172" max="7172" width="11.875" style="7" bestFit="1" customWidth="1"/>
    <col min="7173" max="7421" width="8.5" style="7"/>
    <col min="7422" max="7422" width="5" style="7" bestFit="1" customWidth="1"/>
    <col min="7423" max="7423" width="23.75" style="7" customWidth="1"/>
    <col min="7424" max="7424" width="8.375" style="7" customWidth="1"/>
    <col min="7425" max="7425" width="70.125" style="7" bestFit="1" customWidth="1"/>
    <col min="7426" max="7426" width="23.75" style="7" customWidth="1"/>
    <col min="7427" max="7427" width="8.375" style="7" customWidth="1"/>
    <col min="7428" max="7428" width="11.875" style="7" bestFit="1" customWidth="1"/>
    <col min="7429" max="7677" width="8.5" style="7"/>
    <col min="7678" max="7678" width="5" style="7" bestFit="1" customWidth="1"/>
    <col min="7679" max="7679" width="23.75" style="7" customWidth="1"/>
    <col min="7680" max="7680" width="8.375" style="7" customWidth="1"/>
    <col min="7681" max="7681" width="70.125" style="7" bestFit="1" customWidth="1"/>
    <col min="7682" max="7682" width="23.75" style="7" customWidth="1"/>
    <col min="7683" max="7683" width="8.375" style="7" customWidth="1"/>
    <col min="7684" max="7684" width="11.875" style="7" bestFit="1" customWidth="1"/>
    <col min="7685" max="7933" width="8.5" style="7"/>
    <col min="7934" max="7934" width="5" style="7" bestFit="1" customWidth="1"/>
    <col min="7935" max="7935" width="23.75" style="7" customWidth="1"/>
    <col min="7936" max="7936" width="8.375" style="7" customWidth="1"/>
    <col min="7937" max="7937" width="70.125" style="7" bestFit="1" customWidth="1"/>
    <col min="7938" max="7938" width="23.75" style="7" customWidth="1"/>
    <col min="7939" max="7939" width="8.375" style="7" customWidth="1"/>
    <col min="7940" max="7940" width="11.875" style="7" bestFit="1" customWidth="1"/>
    <col min="7941" max="8189" width="8.5" style="7"/>
    <col min="8190" max="8190" width="5" style="7" bestFit="1" customWidth="1"/>
    <col min="8191" max="8191" width="23.75" style="7" customWidth="1"/>
    <col min="8192" max="8192" width="8.375" style="7" customWidth="1"/>
    <col min="8193" max="8193" width="70.125" style="7" bestFit="1" customWidth="1"/>
    <col min="8194" max="8194" width="23.75" style="7" customWidth="1"/>
    <col min="8195" max="8195" width="8.375" style="7" customWidth="1"/>
    <col min="8196" max="8196" width="11.875" style="7" bestFit="1" customWidth="1"/>
    <col min="8197" max="8445" width="8.5" style="7"/>
    <col min="8446" max="8446" width="5" style="7" bestFit="1" customWidth="1"/>
    <col min="8447" max="8447" width="23.75" style="7" customWidth="1"/>
    <col min="8448" max="8448" width="8.375" style="7" customWidth="1"/>
    <col min="8449" max="8449" width="70.125" style="7" bestFit="1" customWidth="1"/>
    <col min="8450" max="8450" width="23.75" style="7" customWidth="1"/>
    <col min="8451" max="8451" width="8.375" style="7" customWidth="1"/>
    <col min="8452" max="8452" width="11.875" style="7" bestFit="1" customWidth="1"/>
    <col min="8453" max="8701" width="8.5" style="7"/>
    <col min="8702" max="8702" width="5" style="7" bestFit="1" customWidth="1"/>
    <col min="8703" max="8703" width="23.75" style="7" customWidth="1"/>
    <col min="8704" max="8704" width="8.375" style="7" customWidth="1"/>
    <col min="8705" max="8705" width="70.125" style="7" bestFit="1" customWidth="1"/>
    <col min="8706" max="8706" width="23.75" style="7" customWidth="1"/>
    <col min="8707" max="8707" width="8.375" style="7" customWidth="1"/>
    <col min="8708" max="8708" width="11.875" style="7" bestFit="1" customWidth="1"/>
    <col min="8709" max="8957" width="8.5" style="7"/>
    <col min="8958" max="8958" width="5" style="7" bestFit="1" customWidth="1"/>
    <col min="8959" max="8959" width="23.75" style="7" customWidth="1"/>
    <col min="8960" max="8960" width="8.375" style="7" customWidth="1"/>
    <col min="8961" max="8961" width="70.125" style="7" bestFit="1" customWidth="1"/>
    <col min="8962" max="8962" width="23.75" style="7" customWidth="1"/>
    <col min="8963" max="8963" width="8.375" style="7" customWidth="1"/>
    <col min="8964" max="8964" width="11.875" style="7" bestFit="1" customWidth="1"/>
    <col min="8965" max="9213" width="8.5" style="7"/>
    <col min="9214" max="9214" width="5" style="7" bestFit="1" customWidth="1"/>
    <col min="9215" max="9215" width="23.75" style="7" customWidth="1"/>
    <col min="9216" max="9216" width="8.375" style="7" customWidth="1"/>
    <col min="9217" max="9217" width="70.125" style="7" bestFit="1" customWidth="1"/>
    <col min="9218" max="9218" width="23.75" style="7" customWidth="1"/>
    <col min="9219" max="9219" width="8.375" style="7" customWidth="1"/>
    <col min="9220" max="9220" width="11.875" style="7" bestFit="1" customWidth="1"/>
    <col min="9221" max="9469" width="8.5" style="7"/>
    <col min="9470" max="9470" width="5" style="7" bestFit="1" customWidth="1"/>
    <col min="9471" max="9471" width="23.75" style="7" customWidth="1"/>
    <col min="9472" max="9472" width="8.375" style="7" customWidth="1"/>
    <col min="9473" max="9473" width="70.125" style="7" bestFit="1" customWidth="1"/>
    <col min="9474" max="9474" width="23.75" style="7" customWidth="1"/>
    <col min="9475" max="9475" width="8.375" style="7" customWidth="1"/>
    <col min="9476" max="9476" width="11.875" style="7" bestFit="1" customWidth="1"/>
    <col min="9477" max="9725" width="8.5" style="7"/>
    <col min="9726" max="9726" width="5" style="7" bestFit="1" customWidth="1"/>
    <col min="9727" max="9727" width="23.75" style="7" customWidth="1"/>
    <col min="9728" max="9728" width="8.375" style="7" customWidth="1"/>
    <col min="9729" max="9729" width="70.125" style="7" bestFit="1" customWidth="1"/>
    <col min="9730" max="9730" width="23.75" style="7" customWidth="1"/>
    <col min="9731" max="9731" width="8.375" style="7" customWidth="1"/>
    <col min="9732" max="9732" width="11.875" style="7" bestFit="1" customWidth="1"/>
    <col min="9733" max="9981" width="8.5" style="7"/>
    <col min="9982" max="9982" width="5" style="7" bestFit="1" customWidth="1"/>
    <col min="9983" max="9983" width="23.75" style="7" customWidth="1"/>
    <col min="9984" max="9984" width="8.375" style="7" customWidth="1"/>
    <col min="9985" max="9985" width="70.125" style="7" bestFit="1" customWidth="1"/>
    <col min="9986" max="9986" width="23.75" style="7" customWidth="1"/>
    <col min="9987" max="9987" width="8.375" style="7" customWidth="1"/>
    <col min="9988" max="9988" width="11.875" style="7" bestFit="1" customWidth="1"/>
    <col min="9989" max="10237" width="8.5" style="7"/>
    <col min="10238" max="10238" width="5" style="7" bestFit="1" customWidth="1"/>
    <col min="10239" max="10239" width="23.75" style="7" customWidth="1"/>
    <col min="10240" max="10240" width="8.375" style="7" customWidth="1"/>
    <col min="10241" max="10241" width="70.125" style="7" bestFit="1" customWidth="1"/>
    <col min="10242" max="10242" width="23.75" style="7" customWidth="1"/>
    <col min="10243" max="10243" width="8.375" style="7" customWidth="1"/>
    <col min="10244" max="10244" width="11.875" style="7" bestFit="1" customWidth="1"/>
    <col min="10245" max="10493" width="8.5" style="7"/>
    <col min="10494" max="10494" width="5" style="7" bestFit="1" customWidth="1"/>
    <col min="10495" max="10495" width="23.75" style="7" customWidth="1"/>
    <col min="10496" max="10496" width="8.375" style="7" customWidth="1"/>
    <col min="10497" max="10497" width="70.125" style="7" bestFit="1" customWidth="1"/>
    <col min="10498" max="10498" width="23.75" style="7" customWidth="1"/>
    <col min="10499" max="10499" width="8.375" style="7" customWidth="1"/>
    <col min="10500" max="10500" width="11.875" style="7" bestFit="1" customWidth="1"/>
    <col min="10501" max="10749" width="8.5" style="7"/>
    <col min="10750" max="10750" width="5" style="7" bestFit="1" customWidth="1"/>
    <col min="10751" max="10751" width="23.75" style="7" customWidth="1"/>
    <col min="10752" max="10752" width="8.375" style="7" customWidth="1"/>
    <col min="10753" max="10753" width="70.125" style="7" bestFit="1" customWidth="1"/>
    <col min="10754" max="10754" width="23.75" style="7" customWidth="1"/>
    <col min="10755" max="10755" width="8.375" style="7" customWidth="1"/>
    <col min="10756" max="10756" width="11.875" style="7" bestFit="1" customWidth="1"/>
    <col min="10757" max="11005" width="8.5" style="7"/>
    <col min="11006" max="11006" width="5" style="7" bestFit="1" customWidth="1"/>
    <col min="11007" max="11007" width="23.75" style="7" customWidth="1"/>
    <col min="11008" max="11008" width="8.375" style="7" customWidth="1"/>
    <col min="11009" max="11009" width="70.125" style="7" bestFit="1" customWidth="1"/>
    <col min="11010" max="11010" width="23.75" style="7" customWidth="1"/>
    <col min="11011" max="11011" width="8.375" style="7" customWidth="1"/>
    <col min="11012" max="11012" width="11.875" style="7" bestFit="1" customWidth="1"/>
    <col min="11013" max="11261" width="8.5" style="7"/>
    <col min="11262" max="11262" width="5" style="7" bestFit="1" customWidth="1"/>
    <col min="11263" max="11263" width="23.75" style="7" customWidth="1"/>
    <col min="11264" max="11264" width="8.375" style="7" customWidth="1"/>
    <col min="11265" max="11265" width="70.125" style="7" bestFit="1" customWidth="1"/>
    <col min="11266" max="11266" width="23.75" style="7" customWidth="1"/>
    <col min="11267" max="11267" width="8.375" style="7" customWidth="1"/>
    <col min="11268" max="11268" width="11.875" style="7" bestFit="1" customWidth="1"/>
    <col min="11269" max="11517" width="8.5" style="7"/>
    <col min="11518" max="11518" width="5" style="7" bestFit="1" customWidth="1"/>
    <col min="11519" max="11519" width="23.75" style="7" customWidth="1"/>
    <col min="11520" max="11520" width="8.375" style="7" customWidth="1"/>
    <col min="11521" max="11521" width="70.125" style="7" bestFit="1" customWidth="1"/>
    <col min="11522" max="11522" width="23.75" style="7" customWidth="1"/>
    <col min="11523" max="11523" width="8.375" style="7" customWidth="1"/>
    <col min="11524" max="11524" width="11.875" style="7" bestFit="1" customWidth="1"/>
    <col min="11525" max="11773" width="8.5" style="7"/>
    <col min="11774" max="11774" width="5" style="7" bestFit="1" customWidth="1"/>
    <col min="11775" max="11775" width="23.75" style="7" customWidth="1"/>
    <col min="11776" max="11776" width="8.375" style="7" customWidth="1"/>
    <col min="11777" max="11777" width="70.125" style="7" bestFit="1" customWidth="1"/>
    <col min="11778" max="11778" width="23.75" style="7" customWidth="1"/>
    <col min="11779" max="11779" width="8.375" style="7" customWidth="1"/>
    <col min="11780" max="11780" width="11.875" style="7" bestFit="1" customWidth="1"/>
    <col min="11781" max="12029" width="8.5" style="7"/>
    <col min="12030" max="12030" width="5" style="7" bestFit="1" customWidth="1"/>
    <col min="12031" max="12031" width="23.75" style="7" customWidth="1"/>
    <col min="12032" max="12032" width="8.375" style="7" customWidth="1"/>
    <col min="12033" max="12033" width="70.125" style="7" bestFit="1" customWidth="1"/>
    <col min="12034" max="12034" width="23.75" style="7" customWidth="1"/>
    <col min="12035" max="12035" width="8.375" style="7" customWidth="1"/>
    <col min="12036" max="12036" width="11.875" style="7" bestFit="1" customWidth="1"/>
    <col min="12037" max="12285" width="8.5" style="7"/>
    <col min="12286" max="12286" width="5" style="7" bestFit="1" customWidth="1"/>
    <col min="12287" max="12287" width="23.75" style="7" customWidth="1"/>
    <col min="12288" max="12288" width="8.375" style="7" customWidth="1"/>
    <col min="12289" max="12289" width="70.125" style="7" bestFit="1" customWidth="1"/>
    <col min="12290" max="12290" width="23.75" style="7" customWidth="1"/>
    <col min="12291" max="12291" width="8.375" style="7" customWidth="1"/>
    <col min="12292" max="12292" width="11.875" style="7" bestFit="1" customWidth="1"/>
    <col min="12293" max="12541" width="8.5" style="7"/>
    <col min="12542" max="12542" width="5" style="7" bestFit="1" customWidth="1"/>
    <col min="12543" max="12543" width="23.75" style="7" customWidth="1"/>
    <col min="12544" max="12544" width="8.375" style="7" customWidth="1"/>
    <col min="12545" max="12545" width="70.125" style="7" bestFit="1" customWidth="1"/>
    <col min="12546" max="12546" width="23.75" style="7" customWidth="1"/>
    <col min="12547" max="12547" width="8.375" style="7" customWidth="1"/>
    <col min="12548" max="12548" width="11.875" style="7" bestFit="1" customWidth="1"/>
    <col min="12549" max="12797" width="8.5" style="7"/>
    <col min="12798" max="12798" width="5" style="7" bestFit="1" customWidth="1"/>
    <col min="12799" max="12799" width="23.75" style="7" customWidth="1"/>
    <col min="12800" max="12800" width="8.375" style="7" customWidth="1"/>
    <col min="12801" max="12801" width="70.125" style="7" bestFit="1" customWidth="1"/>
    <col min="12802" max="12802" width="23.75" style="7" customWidth="1"/>
    <col min="12803" max="12803" width="8.375" style="7" customWidth="1"/>
    <col min="12804" max="12804" width="11.875" style="7" bestFit="1" customWidth="1"/>
    <col min="12805" max="13053" width="8.5" style="7"/>
    <col min="13054" max="13054" width="5" style="7" bestFit="1" customWidth="1"/>
    <col min="13055" max="13055" width="23.75" style="7" customWidth="1"/>
    <col min="13056" max="13056" width="8.375" style="7" customWidth="1"/>
    <col min="13057" max="13057" width="70.125" style="7" bestFit="1" customWidth="1"/>
    <col min="13058" max="13058" width="23.75" style="7" customWidth="1"/>
    <col min="13059" max="13059" width="8.375" style="7" customWidth="1"/>
    <col min="13060" max="13060" width="11.875" style="7" bestFit="1" customWidth="1"/>
    <col min="13061" max="13309" width="8.5" style="7"/>
    <col min="13310" max="13310" width="5" style="7" bestFit="1" customWidth="1"/>
    <col min="13311" max="13311" width="23.75" style="7" customWidth="1"/>
    <col min="13312" max="13312" width="8.375" style="7" customWidth="1"/>
    <col min="13313" max="13313" width="70.125" style="7" bestFit="1" customWidth="1"/>
    <col min="13314" max="13314" width="23.75" style="7" customWidth="1"/>
    <col min="13315" max="13315" width="8.375" style="7" customWidth="1"/>
    <col min="13316" max="13316" width="11.875" style="7" bestFit="1" customWidth="1"/>
    <col min="13317" max="13565" width="8.5" style="7"/>
    <col min="13566" max="13566" width="5" style="7" bestFit="1" customWidth="1"/>
    <col min="13567" max="13567" width="23.75" style="7" customWidth="1"/>
    <col min="13568" max="13568" width="8.375" style="7" customWidth="1"/>
    <col min="13569" max="13569" width="70.125" style="7" bestFit="1" customWidth="1"/>
    <col min="13570" max="13570" width="23.75" style="7" customWidth="1"/>
    <col min="13571" max="13571" width="8.375" style="7" customWidth="1"/>
    <col min="13572" max="13572" width="11.875" style="7" bestFit="1" customWidth="1"/>
    <col min="13573" max="13821" width="8.5" style="7"/>
    <col min="13822" max="13822" width="5" style="7" bestFit="1" customWidth="1"/>
    <col min="13823" max="13823" width="23.75" style="7" customWidth="1"/>
    <col min="13824" max="13824" width="8.375" style="7" customWidth="1"/>
    <col min="13825" max="13825" width="70.125" style="7" bestFit="1" customWidth="1"/>
    <col min="13826" max="13826" width="23.75" style="7" customWidth="1"/>
    <col min="13827" max="13827" width="8.375" style="7" customWidth="1"/>
    <col min="13828" max="13828" width="11.875" style="7" bestFit="1" customWidth="1"/>
    <col min="13829" max="14077" width="8.5" style="7"/>
    <col min="14078" max="14078" width="5" style="7" bestFit="1" customWidth="1"/>
    <col min="14079" max="14079" width="23.75" style="7" customWidth="1"/>
    <col min="14080" max="14080" width="8.375" style="7" customWidth="1"/>
    <col min="14081" max="14081" width="70.125" style="7" bestFit="1" customWidth="1"/>
    <col min="14082" max="14082" width="23.75" style="7" customWidth="1"/>
    <col min="14083" max="14083" width="8.375" style="7" customWidth="1"/>
    <col min="14084" max="14084" width="11.875" style="7" bestFit="1" customWidth="1"/>
    <col min="14085" max="14333" width="8.5" style="7"/>
    <col min="14334" max="14334" width="5" style="7" bestFit="1" customWidth="1"/>
    <col min="14335" max="14335" width="23.75" style="7" customWidth="1"/>
    <col min="14336" max="14336" width="8.375" style="7" customWidth="1"/>
    <col min="14337" max="14337" width="70.125" style="7" bestFit="1" customWidth="1"/>
    <col min="14338" max="14338" width="23.75" style="7" customWidth="1"/>
    <col min="14339" max="14339" width="8.375" style="7" customWidth="1"/>
    <col min="14340" max="14340" width="11.875" style="7" bestFit="1" customWidth="1"/>
    <col min="14341" max="14589" width="8.5" style="7"/>
    <col min="14590" max="14590" width="5" style="7" bestFit="1" customWidth="1"/>
    <col min="14591" max="14591" width="23.75" style="7" customWidth="1"/>
    <col min="14592" max="14592" width="8.375" style="7" customWidth="1"/>
    <col min="14593" max="14593" width="70.125" style="7" bestFit="1" customWidth="1"/>
    <col min="14594" max="14594" width="23.75" style="7" customWidth="1"/>
    <col min="14595" max="14595" width="8.375" style="7" customWidth="1"/>
    <col min="14596" max="14596" width="11.875" style="7" bestFit="1" customWidth="1"/>
    <col min="14597" max="14845" width="8.5" style="7"/>
    <col min="14846" max="14846" width="5" style="7" bestFit="1" customWidth="1"/>
    <col min="14847" max="14847" width="23.75" style="7" customWidth="1"/>
    <col min="14848" max="14848" width="8.375" style="7" customWidth="1"/>
    <col min="14849" max="14849" width="70.125" style="7" bestFit="1" customWidth="1"/>
    <col min="14850" max="14850" width="23.75" style="7" customWidth="1"/>
    <col min="14851" max="14851" width="8.375" style="7" customWidth="1"/>
    <col min="14852" max="14852" width="11.875" style="7" bestFit="1" customWidth="1"/>
    <col min="14853" max="15101" width="8.5" style="7"/>
    <col min="15102" max="15102" width="5" style="7" bestFit="1" customWidth="1"/>
    <col min="15103" max="15103" width="23.75" style="7" customWidth="1"/>
    <col min="15104" max="15104" width="8.375" style="7" customWidth="1"/>
    <col min="15105" max="15105" width="70.125" style="7" bestFit="1" customWidth="1"/>
    <col min="15106" max="15106" width="23.75" style="7" customWidth="1"/>
    <col min="15107" max="15107" width="8.375" style="7" customWidth="1"/>
    <col min="15108" max="15108" width="11.875" style="7" bestFit="1" customWidth="1"/>
    <col min="15109" max="15357" width="8.5" style="7"/>
    <col min="15358" max="15358" width="5" style="7" bestFit="1" customWidth="1"/>
    <col min="15359" max="15359" width="23.75" style="7" customWidth="1"/>
    <col min="15360" max="15360" width="8.375" style="7" customWidth="1"/>
    <col min="15361" max="15361" width="70.125" style="7" bestFit="1" customWidth="1"/>
    <col min="15362" max="15362" width="23.75" style="7" customWidth="1"/>
    <col min="15363" max="15363" width="8.375" style="7" customWidth="1"/>
    <col min="15364" max="15364" width="11.875" style="7" bestFit="1" customWidth="1"/>
    <col min="15365" max="15613" width="8.5" style="7"/>
    <col min="15614" max="15614" width="5" style="7" bestFit="1" customWidth="1"/>
    <col min="15615" max="15615" width="23.75" style="7" customWidth="1"/>
    <col min="15616" max="15616" width="8.375" style="7" customWidth="1"/>
    <col min="15617" max="15617" width="70.125" style="7" bestFit="1" customWidth="1"/>
    <col min="15618" max="15618" width="23.75" style="7" customWidth="1"/>
    <col min="15619" max="15619" width="8.375" style="7" customWidth="1"/>
    <col min="15620" max="15620" width="11.875" style="7" bestFit="1" customWidth="1"/>
    <col min="15621" max="15869" width="8.5" style="7"/>
    <col min="15870" max="15870" width="5" style="7" bestFit="1" customWidth="1"/>
    <col min="15871" max="15871" width="23.75" style="7" customWidth="1"/>
    <col min="15872" max="15872" width="8.375" style="7" customWidth="1"/>
    <col min="15873" max="15873" width="70.125" style="7" bestFit="1" customWidth="1"/>
    <col min="15874" max="15874" width="23.75" style="7" customWidth="1"/>
    <col min="15875" max="15875" width="8.375" style="7" customWidth="1"/>
    <col min="15876" max="15876" width="11.875" style="7" bestFit="1" customWidth="1"/>
    <col min="15877" max="16125" width="8.5" style="7"/>
    <col min="16126" max="16126" width="5" style="7" bestFit="1" customWidth="1"/>
    <col min="16127" max="16127" width="23.75" style="7" customWidth="1"/>
    <col min="16128" max="16128" width="8.375" style="7" customWidth="1"/>
    <col min="16129" max="16129" width="70.125" style="7" bestFit="1" customWidth="1"/>
    <col min="16130" max="16130" width="23.75" style="7" customWidth="1"/>
    <col min="16131" max="16131" width="8.375" style="7" customWidth="1"/>
    <col min="16132" max="16132" width="11.875" style="7" bestFit="1" customWidth="1"/>
    <col min="16133" max="16384" width="8.5" style="7"/>
  </cols>
  <sheetData>
    <row r="1" spans="1:12" ht="21" x14ac:dyDescent="0.25">
      <c r="A1" s="5" t="s">
        <v>5845</v>
      </c>
      <c r="B1" s="6" t="s">
        <v>5846</v>
      </c>
      <c r="C1" s="5" t="s">
        <v>5847</v>
      </c>
      <c r="D1" s="5" t="s">
        <v>5848</v>
      </c>
      <c r="E1" s="6" t="s">
        <v>5846</v>
      </c>
    </row>
    <row r="2" spans="1:12" ht="15.75" x14ac:dyDescent="0.25">
      <c r="A2" s="8"/>
      <c r="B2" s="9" t="s">
        <v>33</v>
      </c>
      <c r="C2" s="8" t="s">
        <v>5849</v>
      </c>
      <c r="D2" s="8" t="s">
        <v>5850</v>
      </c>
      <c r="E2" s="9" t="s">
        <v>33</v>
      </c>
      <c r="F2" s="7" t="s">
        <v>5851</v>
      </c>
      <c r="H2" s="15" t="s">
        <v>5849</v>
      </c>
      <c r="I2" s="17"/>
      <c r="J2" s="15" t="s">
        <v>5849</v>
      </c>
      <c r="K2" s="15" t="s">
        <v>5851</v>
      </c>
      <c r="L2" s="7" t="s">
        <v>8352</v>
      </c>
    </row>
    <row r="3" spans="1:12" ht="15.75" x14ac:dyDescent="0.25">
      <c r="A3" s="8" t="s">
        <v>5852</v>
      </c>
      <c r="B3" s="8" t="s">
        <v>897</v>
      </c>
      <c r="C3" s="8" t="s">
        <v>5853</v>
      </c>
      <c r="D3" s="8" t="s">
        <v>5854</v>
      </c>
      <c r="E3" s="8" t="s">
        <v>897</v>
      </c>
      <c r="F3" s="10" t="s">
        <v>5855</v>
      </c>
      <c r="G3" s="10" t="s">
        <v>5856</v>
      </c>
      <c r="H3" s="15" t="s">
        <v>5853</v>
      </c>
      <c r="I3" s="17" t="s">
        <v>6280</v>
      </c>
      <c r="J3" s="18" t="s">
        <v>6265</v>
      </c>
      <c r="K3" s="15" t="s">
        <v>5855</v>
      </c>
      <c r="L3" s="7" t="s">
        <v>8353</v>
      </c>
    </row>
    <row r="4" spans="1:12" ht="15.75" x14ac:dyDescent="0.25">
      <c r="A4" s="8" t="s">
        <v>5857</v>
      </c>
      <c r="B4" s="8" t="s">
        <v>58</v>
      </c>
      <c r="C4" s="8" t="s">
        <v>5858</v>
      </c>
      <c r="D4" s="8" t="s">
        <v>5859</v>
      </c>
      <c r="E4" s="8" t="s">
        <v>58</v>
      </c>
      <c r="F4" s="10" t="s">
        <v>5855</v>
      </c>
      <c r="G4" s="10" t="s">
        <v>5860</v>
      </c>
      <c r="H4" s="15" t="s">
        <v>5858</v>
      </c>
      <c r="I4" s="17" t="s">
        <v>6281</v>
      </c>
      <c r="J4" s="18" t="s">
        <v>6266</v>
      </c>
      <c r="K4" s="15" t="s">
        <v>5855</v>
      </c>
      <c r="L4" s="7" t="s">
        <v>8353</v>
      </c>
    </row>
    <row r="5" spans="1:12" ht="15.75" x14ac:dyDescent="0.25">
      <c r="A5" s="8" t="s">
        <v>5861</v>
      </c>
      <c r="B5" s="8" t="s">
        <v>49</v>
      </c>
      <c r="C5" s="8" t="s">
        <v>5862</v>
      </c>
      <c r="D5" s="8" t="s">
        <v>5863</v>
      </c>
      <c r="E5" s="8" t="s">
        <v>49</v>
      </c>
      <c r="F5" s="10" t="s">
        <v>5855</v>
      </c>
      <c r="G5" s="11" t="s">
        <v>5864</v>
      </c>
      <c r="H5" s="15" t="s">
        <v>5862</v>
      </c>
      <c r="I5" s="17" t="s">
        <v>6282</v>
      </c>
      <c r="J5" s="18" t="s">
        <v>6267</v>
      </c>
      <c r="K5" s="15" t="s">
        <v>5855</v>
      </c>
      <c r="L5" s="7" t="s">
        <v>8353</v>
      </c>
    </row>
    <row r="6" spans="1:12" ht="15.75" x14ac:dyDescent="0.25">
      <c r="A6" s="8" t="s">
        <v>5865</v>
      </c>
      <c r="B6" s="8" t="s">
        <v>465</v>
      </c>
      <c r="C6" s="8" t="s">
        <v>5866</v>
      </c>
      <c r="D6" s="8" t="s">
        <v>5867</v>
      </c>
      <c r="E6" s="8" t="s">
        <v>465</v>
      </c>
      <c r="F6" s="11" t="s">
        <v>5855</v>
      </c>
      <c r="G6" s="11" t="s">
        <v>5868</v>
      </c>
      <c r="H6" s="15" t="s">
        <v>5866</v>
      </c>
      <c r="I6" s="17" t="s">
        <v>6283</v>
      </c>
      <c r="J6" s="18" t="s">
        <v>6268</v>
      </c>
      <c r="K6" s="15" t="s">
        <v>5855</v>
      </c>
      <c r="L6" s="7" t="s">
        <v>8353</v>
      </c>
    </row>
    <row r="7" spans="1:12" ht="15.75" x14ac:dyDescent="0.25">
      <c r="A7" s="8"/>
      <c r="B7" s="8"/>
      <c r="C7" s="8" t="s">
        <v>6269</v>
      </c>
      <c r="D7" s="8"/>
      <c r="E7" s="8" t="s">
        <v>8354</v>
      </c>
      <c r="F7" s="11"/>
      <c r="G7" s="11"/>
      <c r="H7" s="15" t="s">
        <v>6269</v>
      </c>
      <c r="I7" s="17" t="s">
        <v>6284</v>
      </c>
      <c r="J7" s="15" t="s">
        <v>6269</v>
      </c>
      <c r="K7" s="15"/>
    </row>
    <row r="8" spans="1:12" ht="15.75" x14ac:dyDescent="0.25">
      <c r="A8" s="8" t="s">
        <v>5869</v>
      </c>
      <c r="B8" s="8" t="s">
        <v>759</v>
      </c>
      <c r="C8" s="8" t="s">
        <v>5870</v>
      </c>
      <c r="D8" s="8" t="s">
        <v>5871</v>
      </c>
      <c r="E8" s="8" t="s">
        <v>759</v>
      </c>
      <c r="F8" s="11" t="s">
        <v>5855</v>
      </c>
      <c r="G8" s="11" t="s">
        <v>5872</v>
      </c>
      <c r="H8" s="15" t="s">
        <v>5870</v>
      </c>
      <c r="I8" s="17" t="s">
        <v>6285</v>
      </c>
      <c r="J8" s="18" t="s">
        <v>6270</v>
      </c>
      <c r="K8" s="15" t="s">
        <v>5855</v>
      </c>
      <c r="L8" s="7" t="s">
        <v>8353</v>
      </c>
    </row>
    <row r="9" spans="1:12" ht="15.75" x14ac:dyDescent="0.25">
      <c r="A9" s="8" t="s">
        <v>5873</v>
      </c>
      <c r="B9" s="8" t="s">
        <v>79</v>
      </c>
      <c r="C9" s="8" t="s">
        <v>5874</v>
      </c>
      <c r="D9" s="8" t="s">
        <v>5875</v>
      </c>
      <c r="E9" s="8" t="s">
        <v>79</v>
      </c>
      <c r="F9" s="11" t="s">
        <v>5855</v>
      </c>
      <c r="G9" s="11" t="s">
        <v>5876</v>
      </c>
      <c r="H9" s="15" t="s">
        <v>5874</v>
      </c>
      <c r="I9" s="17" t="s">
        <v>6286</v>
      </c>
      <c r="J9" s="18" t="s">
        <v>6271</v>
      </c>
      <c r="K9" s="15" t="s">
        <v>5855</v>
      </c>
      <c r="L9" s="7" t="s">
        <v>8353</v>
      </c>
    </row>
    <row r="10" spans="1:12" ht="15.75" x14ac:dyDescent="0.25">
      <c r="A10" s="8" t="s">
        <v>5877</v>
      </c>
      <c r="B10" s="8" t="s">
        <v>5878</v>
      </c>
      <c r="C10" s="8" t="s">
        <v>5879</v>
      </c>
      <c r="D10" s="8" t="s">
        <v>5880</v>
      </c>
      <c r="E10" s="8" t="s">
        <v>5878</v>
      </c>
      <c r="F10" s="11" t="s">
        <v>5851</v>
      </c>
      <c r="G10" s="11" t="s">
        <v>5881</v>
      </c>
      <c r="H10" s="15" t="s">
        <v>5879</v>
      </c>
      <c r="I10" s="17" t="s">
        <v>6287</v>
      </c>
      <c r="J10" s="18" t="s">
        <v>6272</v>
      </c>
      <c r="K10" s="15" t="s">
        <v>5851</v>
      </c>
      <c r="L10" s="7" t="s">
        <v>8352</v>
      </c>
    </row>
    <row r="11" spans="1:12" ht="15.75" x14ac:dyDescent="0.25">
      <c r="A11" s="8" t="s">
        <v>5882</v>
      </c>
      <c r="B11" s="8" t="s">
        <v>110</v>
      </c>
      <c r="C11" s="8" t="s">
        <v>5883</v>
      </c>
      <c r="D11" s="8" t="s">
        <v>5884</v>
      </c>
      <c r="E11" s="8" t="s">
        <v>110</v>
      </c>
      <c r="F11" s="11" t="s">
        <v>5851</v>
      </c>
      <c r="G11" s="11" t="s">
        <v>5885</v>
      </c>
      <c r="H11" s="15" t="s">
        <v>5883</v>
      </c>
      <c r="I11" s="17" t="s">
        <v>6288</v>
      </c>
      <c r="J11" s="18" t="s">
        <v>6273</v>
      </c>
      <c r="K11" s="15" t="s">
        <v>5851</v>
      </c>
      <c r="L11" s="7" t="s">
        <v>8352</v>
      </c>
    </row>
    <row r="12" spans="1:12" ht="15.75" x14ac:dyDescent="0.25">
      <c r="A12" s="8" t="s">
        <v>5886</v>
      </c>
      <c r="B12" s="8" t="s">
        <v>627</v>
      </c>
      <c r="C12" s="8" t="s">
        <v>5887</v>
      </c>
      <c r="D12" s="8" t="s">
        <v>5888</v>
      </c>
      <c r="E12" s="8" t="s">
        <v>627</v>
      </c>
      <c r="F12" s="11" t="s">
        <v>5851</v>
      </c>
      <c r="G12" s="11" t="s">
        <v>5889</v>
      </c>
      <c r="H12" s="15" t="s">
        <v>5887</v>
      </c>
      <c r="I12" s="17" t="s">
        <v>6289</v>
      </c>
      <c r="J12" s="18" t="s">
        <v>6274</v>
      </c>
      <c r="K12" s="15" t="s">
        <v>5851</v>
      </c>
      <c r="L12" s="7" t="s">
        <v>8352</v>
      </c>
    </row>
    <row r="13" spans="1:12" ht="15.75" x14ac:dyDescent="0.25">
      <c r="A13" s="8"/>
      <c r="B13" s="8"/>
      <c r="C13" s="8" t="s">
        <v>6275</v>
      </c>
      <c r="D13" s="8"/>
      <c r="E13" s="8" t="s">
        <v>8355</v>
      </c>
      <c r="F13" s="11"/>
      <c r="G13" s="11"/>
      <c r="H13" s="15" t="s">
        <v>6275</v>
      </c>
      <c r="I13" s="17" t="s">
        <v>6290</v>
      </c>
      <c r="J13" s="15" t="s">
        <v>6275</v>
      </c>
      <c r="K13" s="15"/>
    </row>
    <row r="14" spans="1:12" ht="15.75" x14ac:dyDescent="0.25">
      <c r="A14" s="8"/>
      <c r="B14" s="8"/>
      <c r="C14" s="8" t="s">
        <v>6276</v>
      </c>
      <c r="D14" s="8"/>
      <c r="E14" s="8" t="s">
        <v>8356</v>
      </c>
      <c r="F14" s="11"/>
      <c r="G14" s="11"/>
      <c r="H14" s="15" t="s">
        <v>6276</v>
      </c>
      <c r="I14" s="17" t="s">
        <v>6291</v>
      </c>
      <c r="J14" s="15" t="s">
        <v>6276</v>
      </c>
      <c r="K14" s="15"/>
    </row>
    <row r="15" spans="1:12" ht="15.75" x14ac:dyDescent="0.25">
      <c r="A15" s="8" t="s">
        <v>5890</v>
      </c>
      <c r="B15" s="8" t="s">
        <v>801</v>
      </c>
      <c r="C15" s="8" t="s">
        <v>5891</v>
      </c>
      <c r="D15" s="8" t="s">
        <v>5892</v>
      </c>
      <c r="E15" s="8" t="s">
        <v>801</v>
      </c>
      <c r="F15" s="11" t="s">
        <v>5851</v>
      </c>
      <c r="G15" s="11" t="s">
        <v>5893</v>
      </c>
      <c r="H15" s="15" t="s">
        <v>5891</v>
      </c>
      <c r="I15" s="17" t="s">
        <v>6292</v>
      </c>
      <c r="J15" s="18" t="s">
        <v>6277</v>
      </c>
      <c r="K15" s="15" t="s">
        <v>5851</v>
      </c>
      <c r="L15" s="7" t="s">
        <v>8352</v>
      </c>
    </row>
    <row r="16" spans="1:12" ht="15.75" x14ac:dyDescent="0.25">
      <c r="A16" s="8" t="s">
        <v>5894</v>
      </c>
      <c r="B16" s="8" t="s">
        <v>2203</v>
      </c>
      <c r="C16" s="8" t="s">
        <v>5895</v>
      </c>
      <c r="D16" s="8" t="s">
        <v>5896</v>
      </c>
      <c r="E16" s="8" t="s">
        <v>2203</v>
      </c>
      <c r="F16" s="11" t="s">
        <v>5851</v>
      </c>
      <c r="G16" s="11" t="s">
        <v>5897</v>
      </c>
      <c r="H16" s="15" t="s">
        <v>5895</v>
      </c>
      <c r="I16" s="17" t="s">
        <v>6293</v>
      </c>
      <c r="J16" s="18" t="s">
        <v>6278</v>
      </c>
      <c r="K16" s="15" t="s">
        <v>5851</v>
      </c>
      <c r="L16" s="7" t="s">
        <v>8352</v>
      </c>
    </row>
    <row r="17" spans="1:12" ht="15.75" x14ac:dyDescent="0.25">
      <c r="A17" s="8" t="s">
        <v>5898</v>
      </c>
      <c r="B17" s="8" t="s">
        <v>338</v>
      </c>
      <c r="C17" s="8" t="s">
        <v>5899</v>
      </c>
      <c r="D17" s="8" t="s">
        <v>5900</v>
      </c>
      <c r="E17" s="8" t="s">
        <v>338</v>
      </c>
      <c r="F17" s="11" t="s">
        <v>5851</v>
      </c>
      <c r="G17" s="11" t="s">
        <v>5901</v>
      </c>
      <c r="H17" s="15" t="s">
        <v>5899</v>
      </c>
      <c r="I17" s="17" t="s">
        <v>6294</v>
      </c>
      <c r="J17" s="18" t="s">
        <v>6279</v>
      </c>
      <c r="K17" s="15" t="s">
        <v>5851</v>
      </c>
      <c r="L17" s="7" t="s">
        <v>8352</v>
      </c>
    </row>
    <row r="18" spans="1:12" ht="15.75" x14ac:dyDescent="0.25">
      <c r="A18" s="8" t="s">
        <v>5902</v>
      </c>
      <c r="B18" s="8" t="s">
        <v>5903</v>
      </c>
      <c r="C18" s="8" t="s">
        <v>5904</v>
      </c>
      <c r="D18" s="8" t="s">
        <v>5905</v>
      </c>
      <c r="E18" s="8" t="s">
        <v>5903</v>
      </c>
      <c r="F18" s="11" t="s">
        <v>5851</v>
      </c>
      <c r="G18" s="11" t="s">
        <v>5906</v>
      </c>
      <c r="H18" s="15" t="s">
        <v>5904</v>
      </c>
      <c r="I18" s="17" t="s">
        <v>6295</v>
      </c>
      <c r="J18" s="15" t="s">
        <v>5904</v>
      </c>
      <c r="K18" s="15" t="s">
        <v>5851</v>
      </c>
      <c r="L18" s="7" t="s">
        <v>8352</v>
      </c>
    </row>
    <row r="19" spans="1:12" ht="15.75" x14ac:dyDescent="0.25">
      <c r="A19" s="8" t="s">
        <v>5907</v>
      </c>
      <c r="B19" s="8" t="s">
        <v>5908</v>
      </c>
      <c r="C19" s="8" t="s">
        <v>5909</v>
      </c>
      <c r="D19" s="8" t="s">
        <v>5910</v>
      </c>
      <c r="E19" s="8" t="s">
        <v>5908</v>
      </c>
      <c r="F19" s="11" t="s">
        <v>5851</v>
      </c>
      <c r="G19" s="11" t="s">
        <v>5911</v>
      </c>
      <c r="H19" s="15" t="s">
        <v>5909</v>
      </c>
      <c r="I19" s="17" t="s">
        <v>6296</v>
      </c>
      <c r="J19" s="15" t="s">
        <v>5909</v>
      </c>
      <c r="K19" s="15" t="s">
        <v>5851</v>
      </c>
      <c r="L19" s="7" t="s">
        <v>8352</v>
      </c>
    </row>
    <row r="20" spans="1:12" ht="15.75" x14ac:dyDescent="0.25">
      <c r="A20" s="8" t="s">
        <v>5912</v>
      </c>
      <c r="B20" s="8" t="s">
        <v>1052</v>
      </c>
      <c r="C20" s="8" t="s">
        <v>5913</v>
      </c>
      <c r="D20" s="8" t="s">
        <v>5914</v>
      </c>
      <c r="E20" s="8" t="s">
        <v>1052</v>
      </c>
      <c r="F20" s="11" t="s">
        <v>5851</v>
      </c>
      <c r="G20" s="11" t="s">
        <v>5915</v>
      </c>
      <c r="H20" s="15" t="s">
        <v>5913</v>
      </c>
      <c r="I20" s="17" t="s">
        <v>6297</v>
      </c>
      <c r="J20" s="15" t="s">
        <v>5913</v>
      </c>
      <c r="K20" s="15" t="s">
        <v>5851</v>
      </c>
      <c r="L20" s="7" t="s">
        <v>8352</v>
      </c>
    </row>
    <row r="21" spans="1:12" ht="15.75" x14ac:dyDescent="0.25">
      <c r="A21" s="8" t="s">
        <v>5916</v>
      </c>
      <c r="B21" s="8" t="s">
        <v>101</v>
      </c>
      <c r="C21" s="8" t="s">
        <v>5917</v>
      </c>
      <c r="D21" s="8" t="s">
        <v>5918</v>
      </c>
      <c r="E21" s="8" t="s">
        <v>101</v>
      </c>
      <c r="F21" s="11" t="s">
        <v>5855</v>
      </c>
      <c r="G21" s="11" t="s">
        <v>5919</v>
      </c>
      <c r="H21" s="15" t="s">
        <v>5917</v>
      </c>
      <c r="I21" s="17" t="s">
        <v>6298</v>
      </c>
      <c r="J21" s="15" t="s">
        <v>5917</v>
      </c>
      <c r="K21" s="15" t="s">
        <v>5855</v>
      </c>
      <c r="L21" s="7" t="s">
        <v>8353</v>
      </c>
    </row>
    <row r="22" spans="1:12" ht="15.75" x14ac:dyDescent="0.25">
      <c r="A22" s="8" t="s">
        <v>5920</v>
      </c>
      <c r="B22" s="8" t="s">
        <v>1118</v>
      </c>
      <c r="C22" s="8" t="s">
        <v>5921</v>
      </c>
      <c r="D22" s="8" t="s">
        <v>5922</v>
      </c>
      <c r="E22" s="8" t="s">
        <v>1118</v>
      </c>
      <c r="F22" s="11" t="s">
        <v>5851</v>
      </c>
      <c r="G22" s="11" t="s">
        <v>5923</v>
      </c>
      <c r="H22" s="15" t="s">
        <v>5921</v>
      </c>
      <c r="I22" s="17" t="s">
        <v>6299</v>
      </c>
      <c r="J22" s="15" t="s">
        <v>5921</v>
      </c>
      <c r="K22" s="15" t="s">
        <v>5851</v>
      </c>
      <c r="L22" s="7" t="s">
        <v>8352</v>
      </c>
    </row>
    <row r="23" spans="1:12" ht="15.75" x14ac:dyDescent="0.25">
      <c r="A23" s="8" t="s">
        <v>5924</v>
      </c>
      <c r="B23" s="8" t="s">
        <v>119</v>
      </c>
      <c r="C23" s="8" t="s">
        <v>5925</v>
      </c>
      <c r="D23" s="8" t="s">
        <v>5926</v>
      </c>
      <c r="E23" s="8" t="s">
        <v>119</v>
      </c>
      <c r="F23" s="11" t="s">
        <v>5851</v>
      </c>
      <c r="G23" s="11" t="s">
        <v>5927</v>
      </c>
      <c r="H23" s="15" t="s">
        <v>5925</v>
      </c>
      <c r="I23" s="17" t="s">
        <v>6300</v>
      </c>
      <c r="J23" s="15" t="s">
        <v>5925</v>
      </c>
      <c r="K23" s="15" t="s">
        <v>5851</v>
      </c>
      <c r="L23" s="7" t="s">
        <v>8352</v>
      </c>
    </row>
    <row r="24" spans="1:12" ht="15.75" x14ac:dyDescent="0.25">
      <c r="A24" s="8" t="s">
        <v>5928</v>
      </c>
      <c r="B24" s="8" t="s">
        <v>666</v>
      </c>
      <c r="C24" s="8" t="s">
        <v>5929</v>
      </c>
      <c r="D24" s="8" t="s">
        <v>5930</v>
      </c>
      <c r="E24" s="8" t="s">
        <v>666</v>
      </c>
      <c r="F24" s="11" t="s">
        <v>5851</v>
      </c>
      <c r="G24" s="11" t="s">
        <v>5931</v>
      </c>
      <c r="H24" s="15" t="s">
        <v>5929</v>
      </c>
      <c r="I24" s="17" t="s">
        <v>6301</v>
      </c>
      <c r="J24" s="15" t="s">
        <v>5929</v>
      </c>
      <c r="K24" s="15" t="s">
        <v>5851</v>
      </c>
      <c r="L24" s="7" t="s">
        <v>8352</v>
      </c>
    </row>
    <row r="25" spans="1:12" ht="15.75" x14ac:dyDescent="0.25">
      <c r="A25" s="8" t="s">
        <v>5932</v>
      </c>
      <c r="B25" s="8" t="s">
        <v>266</v>
      </c>
      <c r="C25" s="8" t="s">
        <v>5933</v>
      </c>
      <c r="D25" s="8" t="s">
        <v>5934</v>
      </c>
      <c r="E25" s="8" t="s">
        <v>266</v>
      </c>
      <c r="F25" s="11" t="s">
        <v>5851</v>
      </c>
      <c r="G25" s="11" t="s">
        <v>5935</v>
      </c>
      <c r="H25" s="15" t="s">
        <v>5933</v>
      </c>
      <c r="I25" s="17" t="s">
        <v>3114</v>
      </c>
      <c r="J25" s="15" t="s">
        <v>5933</v>
      </c>
      <c r="K25" s="15" t="s">
        <v>5851</v>
      </c>
      <c r="L25" s="7" t="s">
        <v>8352</v>
      </c>
    </row>
    <row r="26" spans="1:12" ht="15.75" x14ac:dyDescent="0.25">
      <c r="A26" s="8" t="s">
        <v>5936</v>
      </c>
      <c r="B26" s="8" t="s">
        <v>257</v>
      </c>
      <c r="C26" s="8" t="s">
        <v>5937</v>
      </c>
      <c r="D26" s="8" t="s">
        <v>5938</v>
      </c>
      <c r="E26" s="8" t="s">
        <v>257</v>
      </c>
      <c r="F26" s="11" t="s">
        <v>5855</v>
      </c>
      <c r="G26" s="11" t="s">
        <v>5939</v>
      </c>
      <c r="H26" s="15" t="s">
        <v>5937</v>
      </c>
      <c r="I26" s="17" t="s">
        <v>6302</v>
      </c>
      <c r="J26" s="15" t="s">
        <v>5937</v>
      </c>
      <c r="K26" s="15" t="s">
        <v>5855</v>
      </c>
      <c r="L26" s="7" t="s">
        <v>8353</v>
      </c>
    </row>
    <row r="27" spans="1:12" ht="15.75" x14ac:dyDescent="0.25">
      <c r="A27" s="8" t="s">
        <v>5940</v>
      </c>
      <c r="B27" s="8" t="s">
        <v>496</v>
      </c>
      <c r="C27" s="8" t="s">
        <v>5941</v>
      </c>
      <c r="D27" s="8" t="s">
        <v>5942</v>
      </c>
      <c r="E27" s="8" t="s">
        <v>496</v>
      </c>
      <c r="F27" s="11" t="s">
        <v>5851</v>
      </c>
      <c r="G27" s="11" t="s">
        <v>5943</v>
      </c>
      <c r="H27" s="15" t="s">
        <v>5941</v>
      </c>
      <c r="I27" s="17" t="s">
        <v>6303</v>
      </c>
      <c r="J27" s="15" t="s">
        <v>5941</v>
      </c>
      <c r="K27" s="15" t="s">
        <v>5851</v>
      </c>
      <c r="L27" s="7" t="s">
        <v>8352</v>
      </c>
    </row>
    <row r="28" spans="1:12" ht="15.75" x14ac:dyDescent="0.25">
      <c r="A28" s="8" t="s">
        <v>5944</v>
      </c>
      <c r="B28" s="8" t="s">
        <v>350</v>
      </c>
      <c r="C28" s="8" t="s">
        <v>5945</v>
      </c>
      <c r="D28" s="8" t="s">
        <v>5946</v>
      </c>
      <c r="E28" s="8" t="s">
        <v>350</v>
      </c>
      <c r="F28" s="11" t="s">
        <v>5851</v>
      </c>
      <c r="G28" s="11" t="s">
        <v>5947</v>
      </c>
      <c r="H28" s="15" t="s">
        <v>5945</v>
      </c>
      <c r="I28" s="17" t="s">
        <v>6304</v>
      </c>
      <c r="J28" s="15" t="s">
        <v>5945</v>
      </c>
      <c r="K28" s="15" t="s">
        <v>5851</v>
      </c>
      <c r="L28" s="7" t="s">
        <v>8352</v>
      </c>
    </row>
    <row r="29" spans="1:12" ht="15.75" x14ac:dyDescent="0.25">
      <c r="A29" s="8" t="s">
        <v>5948</v>
      </c>
      <c r="B29" s="8" t="s">
        <v>568</v>
      </c>
      <c r="C29" s="8" t="s">
        <v>5949</v>
      </c>
      <c r="D29" s="8" t="s">
        <v>5950</v>
      </c>
      <c r="E29" s="8" t="s">
        <v>568</v>
      </c>
      <c r="F29" s="11" t="s">
        <v>5855</v>
      </c>
      <c r="G29" s="11" t="s">
        <v>5951</v>
      </c>
      <c r="H29" s="15" t="s">
        <v>5949</v>
      </c>
      <c r="I29" s="17" t="s">
        <v>6305</v>
      </c>
      <c r="J29" s="15" t="s">
        <v>5949</v>
      </c>
      <c r="K29" s="15" t="s">
        <v>5855</v>
      </c>
      <c r="L29" s="7" t="s">
        <v>8353</v>
      </c>
    </row>
    <row r="30" spans="1:12" ht="15.75" x14ac:dyDescent="0.25">
      <c r="A30" s="8" t="s">
        <v>5952</v>
      </c>
      <c r="B30" s="8" t="s">
        <v>594</v>
      </c>
      <c r="C30" s="8" t="s">
        <v>5953</v>
      </c>
      <c r="D30" s="8" t="s">
        <v>5954</v>
      </c>
      <c r="E30" s="8" t="s">
        <v>594</v>
      </c>
      <c r="F30" s="11" t="s">
        <v>5855</v>
      </c>
      <c r="G30" s="11" t="s">
        <v>5955</v>
      </c>
      <c r="H30" s="15" t="s">
        <v>5953</v>
      </c>
      <c r="I30" s="17" t="s">
        <v>6306</v>
      </c>
      <c r="J30" s="15" t="s">
        <v>5953</v>
      </c>
      <c r="K30" s="15" t="s">
        <v>5855</v>
      </c>
      <c r="L30" s="7" t="s">
        <v>8353</v>
      </c>
    </row>
    <row r="31" spans="1:12" ht="15.75" x14ac:dyDescent="0.25">
      <c r="A31" s="8" t="s">
        <v>5956</v>
      </c>
      <c r="B31" s="8" t="s">
        <v>374</v>
      </c>
      <c r="C31" s="8" t="s">
        <v>5957</v>
      </c>
      <c r="D31" s="8" t="s">
        <v>5958</v>
      </c>
      <c r="E31" s="8" t="s">
        <v>374</v>
      </c>
      <c r="F31" s="11" t="s">
        <v>5855</v>
      </c>
      <c r="G31" s="11" t="s">
        <v>5959</v>
      </c>
      <c r="H31" s="15" t="s">
        <v>5957</v>
      </c>
      <c r="I31" s="17" t="s">
        <v>6307</v>
      </c>
      <c r="J31" s="15" t="s">
        <v>5957</v>
      </c>
      <c r="K31" s="15" t="s">
        <v>5855</v>
      </c>
      <c r="L31" s="7" t="s">
        <v>8353</v>
      </c>
    </row>
    <row r="32" spans="1:12" ht="15.75" x14ac:dyDescent="0.25">
      <c r="A32" s="8" t="s">
        <v>5960</v>
      </c>
      <c r="B32" s="8" t="s">
        <v>2022</v>
      </c>
      <c r="C32" s="8" t="s">
        <v>5961</v>
      </c>
      <c r="D32" s="8" t="s">
        <v>5962</v>
      </c>
      <c r="E32" s="8" t="s">
        <v>2022</v>
      </c>
      <c r="F32" s="11" t="s">
        <v>5851</v>
      </c>
      <c r="G32" s="11" t="s">
        <v>5963</v>
      </c>
      <c r="H32" s="15" t="s">
        <v>5961</v>
      </c>
      <c r="I32" s="17" t="s">
        <v>6308</v>
      </c>
      <c r="J32" s="15" t="s">
        <v>5961</v>
      </c>
      <c r="K32" s="15" t="s">
        <v>5851</v>
      </c>
      <c r="L32" s="7" t="s">
        <v>8352</v>
      </c>
    </row>
    <row r="33" spans="1:12" ht="15.75" x14ac:dyDescent="0.25">
      <c r="A33" s="8" t="s">
        <v>5964</v>
      </c>
      <c r="B33" s="8" t="s">
        <v>2605</v>
      </c>
      <c r="C33" s="8" t="s">
        <v>5965</v>
      </c>
      <c r="D33" s="8" t="s">
        <v>5966</v>
      </c>
      <c r="E33" s="8" t="s">
        <v>2605</v>
      </c>
      <c r="F33" s="11" t="s">
        <v>5855</v>
      </c>
      <c r="G33" s="11" t="s">
        <v>5967</v>
      </c>
      <c r="H33" s="15" t="s">
        <v>5965</v>
      </c>
      <c r="I33" s="17" t="s">
        <v>6309</v>
      </c>
      <c r="J33" s="15" t="s">
        <v>5965</v>
      </c>
      <c r="K33" s="15" t="s">
        <v>5855</v>
      </c>
      <c r="L33" s="7" t="s">
        <v>8353</v>
      </c>
    </row>
    <row r="34" spans="1:12" ht="15.75" x14ac:dyDescent="0.25">
      <c r="A34" s="8" t="s">
        <v>5968</v>
      </c>
      <c r="B34" s="8" t="s">
        <v>1799</v>
      </c>
      <c r="C34" s="8" t="s">
        <v>5969</v>
      </c>
      <c r="D34" s="8" t="s">
        <v>5970</v>
      </c>
      <c r="E34" s="8" t="s">
        <v>1799</v>
      </c>
      <c r="F34" s="11" t="s">
        <v>5855</v>
      </c>
      <c r="G34" s="11" t="s">
        <v>5971</v>
      </c>
      <c r="H34" s="15" t="s">
        <v>5969</v>
      </c>
      <c r="I34" s="17" t="s">
        <v>6310</v>
      </c>
      <c r="J34" s="15" t="s">
        <v>5969</v>
      </c>
      <c r="K34" s="15" t="s">
        <v>5855</v>
      </c>
      <c r="L34" s="7" t="s">
        <v>8353</v>
      </c>
    </row>
    <row r="35" spans="1:12" ht="15.75" x14ac:dyDescent="0.25">
      <c r="A35" s="8" t="s">
        <v>5972</v>
      </c>
      <c r="B35" s="8" t="s">
        <v>2305</v>
      </c>
      <c r="C35" s="8" t="s">
        <v>5973</v>
      </c>
      <c r="D35" s="8" t="s">
        <v>5974</v>
      </c>
      <c r="E35" s="8" t="s">
        <v>2305</v>
      </c>
      <c r="F35" s="11" t="s">
        <v>5855</v>
      </c>
      <c r="G35" s="11" t="s">
        <v>5975</v>
      </c>
      <c r="H35" s="15" t="s">
        <v>5973</v>
      </c>
      <c r="I35" s="17" t="s">
        <v>6311</v>
      </c>
      <c r="J35" s="15" t="s">
        <v>5973</v>
      </c>
      <c r="K35" s="15" t="s">
        <v>5855</v>
      </c>
      <c r="L35" s="7" t="s">
        <v>8353</v>
      </c>
    </row>
    <row r="36" spans="1:12" ht="15.75" x14ac:dyDescent="0.25">
      <c r="A36" s="8" t="s">
        <v>5976</v>
      </c>
      <c r="B36" s="8" t="s">
        <v>5977</v>
      </c>
      <c r="C36" s="8" t="s">
        <v>5978</v>
      </c>
      <c r="D36" s="8" t="s">
        <v>5979</v>
      </c>
      <c r="E36" s="8" t="s">
        <v>5977</v>
      </c>
      <c r="F36" s="11" t="s">
        <v>5851</v>
      </c>
      <c r="G36" s="11" t="s">
        <v>5980</v>
      </c>
      <c r="H36" s="15" t="s">
        <v>5978</v>
      </c>
      <c r="I36" s="17" t="s">
        <v>6312</v>
      </c>
      <c r="J36" s="15" t="s">
        <v>5978</v>
      </c>
      <c r="K36" s="15" t="s">
        <v>5851</v>
      </c>
      <c r="L36" s="7" t="s">
        <v>8352</v>
      </c>
    </row>
    <row r="37" spans="1:12" ht="15.75" x14ac:dyDescent="0.25">
      <c r="A37" s="8" t="s">
        <v>5981</v>
      </c>
      <c r="B37" s="8" t="s">
        <v>738</v>
      </c>
      <c r="C37" s="8" t="s">
        <v>5982</v>
      </c>
      <c r="D37" s="8" t="s">
        <v>5983</v>
      </c>
      <c r="E37" s="8" t="s">
        <v>738</v>
      </c>
      <c r="F37" s="11" t="s">
        <v>5851</v>
      </c>
      <c r="G37" s="11" t="s">
        <v>5984</v>
      </c>
      <c r="H37" s="15" t="s">
        <v>5982</v>
      </c>
      <c r="I37" s="17" t="s">
        <v>6313</v>
      </c>
      <c r="J37" s="15" t="s">
        <v>5982</v>
      </c>
      <c r="K37" s="15" t="s">
        <v>5851</v>
      </c>
      <c r="L37" s="7" t="s">
        <v>8352</v>
      </c>
    </row>
    <row r="38" spans="1:12" ht="15.75" x14ac:dyDescent="0.25">
      <c r="A38" s="8" t="s">
        <v>5985</v>
      </c>
      <c r="B38" s="8" t="s">
        <v>502</v>
      </c>
      <c r="C38" s="8" t="s">
        <v>5986</v>
      </c>
      <c r="D38" s="8" t="s">
        <v>5987</v>
      </c>
      <c r="E38" s="8" t="s">
        <v>502</v>
      </c>
      <c r="F38" s="11" t="s">
        <v>5851</v>
      </c>
      <c r="G38" s="11" t="s">
        <v>5988</v>
      </c>
      <c r="H38" s="15" t="s">
        <v>5986</v>
      </c>
      <c r="I38" s="17" t="s">
        <v>6314</v>
      </c>
      <c r="J38" s="15" t="s">
        <v>5986</v>
      </c>
      <c r="K38" s="15" t="s">
        <v>5851</v>
      </c>
      <c r="L38" s="7" t="s">
        <v>8352</v>
      </c>
    </row>
    <row r="39" spans="1:12" ht="15.75" x14ac:dyDescent="0.25">
      <c r="A39" s="8" t="s">
        <v>5989</v>
      </c>
      <c r="B39" s="8" t="s">
        <v>323</v>
      </c>
      <c r="C39" s="8" t="s">
        <v>5990</v>
      </c>
      <c r="D39" s="8" t="s">
        <v>5991</v>
      </c>
      <c r="E39" s="8" t="s">
        <v>323</v>
      </c>
      <c r="F39" s="11" t="s">
        <v>5855</v>
      </c>
      <c r="G39" s="11" t="s">
        <v>5992</v>
      </c>
      <c r="H39" s="15" t="s">
        <v>5990</v>
      </c>
      <c r="I39" s="17" t="s">
        <v>6315</v>
      </c>
      <c r="J39" s="15" t="s">
        <v>5990</v>
      </c>
      <c r="K39" s="15" t="s">
        <v>5855</v>
      </c>
      <c r="L39" s="7" t="s">
        <v>8353</v>
      </c>
    </row>
    <row r="40" spans="1:12" ht="15.75" x14ac:dyDescent="0.25">
      <c r="A40" s="8" t="s">
        <v>5993</v>
      </c>
      <c r="B40" s="8" t="s">
        <v>1248</v>
      </c>
      <c r="C40" s="8" t="s">
        <v>5994</v>
      </c>
      <c r="D40" s="8" t="s">
        <v>5995</v>
      </c>
      <c r="E40" s="8" t="s">
        <v>1248</v>
      </c>
      <c r="F40" s="11" t="s">
        <v>5855</v>
      </c>
      <c r="G40" s="11" t="s">
        <v>5996</v>
      </c>
      <c r="H40" s="15" t="s">
        <v>5994</v>
      </c>
      <c r="I40" s="17" t="s">
        <v>6316</v>
      </c>
      <c r="J40" s="15" t="s">
        <v>5994</v>
      </c>
      <c r="K40" s="15" t="s">
        <v>5855</v>
      </c>
      <c r="L40" s="7" t="s">
        <v>8353</v>
      </c>
    </row>
    <row r="41" spans="1:12" ht="15.75" x14ac:dyDescent="0.25">
      <c r="A41" s="8" t="s">
        <v>5997</v>
      </c>
      <c r="B41" s="8" t="s">
        <v>5998</v>
      </c>
      <c r="C41" s="8" t="s">
        <v>5999</v>
      </c>
      <c r="D41" s="8" t="s">
        <v>6000</v>
      </c>
      <c r="E41" s="8" t="s">
        <v>5998</v>
      </c>
      <c r="F41" s="11" t="s">
        <v>5851</v>
      </c>
      <c r="G41" s="11" t="s">
        <v>6001</v>
      </c>
      <c r="H41" s="15" t="s">
        <v>5999</v>
      </c>
      <c r="I41" s="17" t="s">
        <v>6317</v>
      </c>
      <c r="J41" s="15" t="s">
        <v>5999</v>
      </c>
      <c r="K41" s="15" t="s">
        <v>5851</v>
      </c>
      <c r="L41" s="7" t="s">
        <v>8352</v>
      </c>
    </row>
    <row r="42" spans="1:12" ht="15.75" x14ac:dyDescent="0.25">
      <c r="A42" s="8" t="s">
        <v>6002</v>
      </c>
      <c r="B42" s="8" t="s">
        <v>532</v>
      </c>
      <c r="C42" s="8" t="s">
        <v>6003</v>
      </c>
      <c r="D42" s="8" t="s">
        <v>6004</v>
      </c>
      <c r="E42" s="8" t="s">
        <v>532</v>
      </c>
      <c r="F42" s="11" t="s">
        <v>5851</v>
      </c>
      <c r="G42" s="11" t="s">
        <v>6005</v>
      </c>
      <c r="H42" s="15" t="s">
        <v>6003</v>
      </c>
      <c r="I42" s="17" t="s">
        <v>6318</v>
      </c>
      <c r="J42" s="15" t="s">
        <v>6003</v>
      </c>
      <c r="K42" s="15" t="s">
        <v>5851</v>
      </c>
      <c r="L42" s="7" t="s">
        <v>8352</v>
      </c>
    </row>
    <row r="43" spans="1:12" x14ac:dyDescent="0.25">
      <c r="A43" s="8" t="s">
        <v>6006</v>
      </c>
      <c r="B43" s="12" t="s">
        <v>33</v>
      </c>
      <c r="C43" s="8" t="s">
        <v>5849</v>
      </c>
      <c r="D43" s="8" t="s">
        <v>6007</v>
      </c>
      <c r="E43" s="12" t="s">
        <v>33</v>
      </c>
      <c r="F43" s="11" t="s">
        <v>5851</v>
      </c>
      <c r="G43" s="11" t="s">
        <v>6008</v>
      </c>
      <c r="H43" s="7" t="s">
        <v>5849</v>
      </c>
      <c r="J43" s="7" t="s">
        <v>5849</v>
      </c>
      <c r="K43" s="15" t="s">
        <v>5851</v>
      </c>
      <c r="L43" s="7" t="s">
        <v>8352</v>
      </c>
    </row>
    <row r="44" spans="1:12" ht="15.75" x14ac:dyDescent="0.25">
      <c r="A44" s="8" t="s">
        <v>6009</v>
      </c>
      <c r="B44" s="8" t="s">
        <v>6010</v>
      </c>
      <c r="C44" s="8" t="s">
        <v>6011</v>
      </c>
      <c r="D44" s="8" t="s">
        <v>6012</v>
      </c>
      <c r="E44" s="8" t="s">
        <v>6010</v>
      </c>
      <c r="F44" s="11" t="s">
        <v>5855</v>
      </c>
      <c r="G44" s="11" t="s">
        <v>6013</v>
      </c>
      <c r="H44" s="15" t="s">
        <v>6011</v>
      </c>
      <c r="I44" s="17" t="s">
        <v>6319</v>
      </c>
      <c r="J44" s="15" t="s">
        <v>6011</v>
      </c>
      <c r="K44" s="15" t="s">
        <v>5855</v>
      </c>
      <c r="L44" s="7" t="s">
        <v>8353</v>
      </c>
    </row>
    <row r="45" spans="1:12" ht="15.75" x14ac:dyDescent="0.25">
      <c r="A45" s="8" t="s">
        <v>6014</v>
      </c>
      <c r="B45" s="8" t="s">
        <v>472</v>
      </c>
      <c r="C45" s="8" t="s">
        <v>6015</v>
      </c>
      <c r="D45" s="8" t="s">
        <v>6016</v>
      </c>
      <c r="E45" s="8" t="s">
        <v>472</v>
      </c>
      <c r="F45" s="11" t="s">
        <v>5855</v>
      </c>
      <c r="G45" s="11" t="s">
        <v>6017</v>
      </c>
      <c r="H45" s="15" t="s">
        <v>6015</v>
      </c>
      <c r="I45" s="17" t="s">
        <v>6320</v>
      </c>
      <c r="J45" s="15" t="s">
        <v>6015</v>
      </c>
      <c r="K45" s="15" t="s">
        <v>5855</v>
      </c>
      <c r="L45" s="7" t="s">
        <v>8353</v>
      </c>
    </row>
    <row r="46" spans="1:12" ht="15.75" x14ac:dyDescent="0.25">
      <c r="A46" s="8" t="s">
        <v>6018</v>
      </c>
      <c r="B46" s="8" t="s">
        <v>6019</v>
      </c>
      <c r="C46" s="8" t="s">
        <v>6020</v>
      </c>
      <c r="D46" s="8" t="s">
        <v>6021</v>
      </c>
      <c r="E46" s="8" t="s">
        <v>6019</v>
      </c>
      <c r="F46" s="11" t="s">
        <v>5851</v>
      </c>
      <c r="G46" s="11" t="s">
        <v>6022</v>
      </c>
      <c r="H46" s="15" t="s">
        <v>6020</v>
      </c>
      <c r="I46" s="17" t="s">
        <v>6321</v>
      </c>
      <c r="J46" s="15" t="s">
        <v>6020</v>
      </c>
      <c r="K46" s="15" t="s">
        <v>5851</v>
      </c>
      <c r="L46" s="7" t="s">
        <v>8352</v>
      </c>
    </row>
    <row r="47" spans="1:12" ht="15.75" x14ac:dyDescent="0.25">
      <c r="A47" s="8" t="s">
        <v>6023</v>
      </c>
      <c r="B47" s="8" t="s">
        <v>441</v>
      </c>
      <c r="C47" s="8" t="s">
        <v>6024</v>
      </c>
      <c r="D47" s="8" t="s">
        <v>6025</v>
      </c>
      <c r="E47" s="8" t="s">
        <v>441</v>
      </c>
      <c r="F47" s="11" t="s">
        <v>5855</v>
      </c>
      <c r="G47" s="11" t="s">
        <v>6026</v>
      </c>
      <c r="H47" s="15" t="s">
        <v>6024</v>
      </c>
      <c r="I47" s="17" t="s">
        <v>6322</v>
      </c>
      <c r="J47" s="15" t="s">
        <v>6024</v>
      </c>
      <c r="K47" s="15" t="s">
        <v>5855</v>
      </c>
      <c r="L47" s="7" t="s">
        <v>8353</v>
      </c>
    </row>
    <row r="48" spans="1:12" ht="15.75" x14ac:dyDescent="0.25">
      <c r="A48" s="8" t="s">
        <v>6027</v>
      </c>
      <c r="B48" s="8" t="s">
        <v>242</v>
      </c>
      <c r="C48" s="8" t="s">
        <v>6028</v>
      </c>
      <c r="D48" s="8" t="s">
        <v>6029</v>
      </c>
      <c r="E48" s="8" t="s">
        <v>242</v>
      </c>
      <c r="F48" s="11" t="s">
        <v>5851</v>
      </c>
      <c r="G48" s="11" t="s">
        <v>6030</v>
      </c>
      <c r="H48" s="15" t="s">
        <v>6028</v>
      </c>
      <c r="I48" s="17" t="s">
        <v>6323</v>
      </c>
      <c r="J48" s="15" t="s">
        <v>6028</v>
      </c>
      <c r="K48" s="15" t="s">
        <v>5851</v>
      </c>
      <c r="L48" s="7" t="s">
        <v>8352</v>
      </c>
    </row>
    <row r="49" spans="1:12" ht="15.75" x14ac:dyDescent="0.25">
      <c r="A49" s="8" t="s">
        <v>6031</v>
      </c>
      <c r="B49" s="8" t="s">
        <v>89</v>
      </c>
      <c r="C49" s="8" t="s">
        <v>6032</v>
      </c>
      <c r="D49" s="8" t="s">
        <v>6033</v>
      </c>
      <c r="E49" s="8" t="s">
        <v>89</v>
      </c>
      <c r="F49" s="11" t="s">
        <v>5855</v>
      </c>
      <c r="G49" s="11" t="s">
        <v>6034</v>
      </c>
      <c r="H49" s="15" t="s">
        <v>6032</v>
      </c>
      <c r="I49" s="17" t="s">
        <v>6324</v>
      </c>
      <c r="J49" s="15" t="s">
        <v>6032</v>
      </c>
      <c r="K49" s="15" t="s">
        <v>5855</v>
      </c>
      <c r="L49" s="7" t="s">
        <v>8353</v>
      </c>
    </row>
    <row r="50" spans="1:12" ht="15.75" x14ac:dyDescent="0.25">
      <c r="A50" s="8" t="s">
        <v>6035</v>
      </c>
      <c r="B50" s="8" t="s">
        <v>481</v>
      </c>
      <c r="C50" s="8" t="s">
        <v>6036</v>
      </c>
      <c r="D50" s="8" t="s">
        <v>6037</v>
      </c>
      <c r="E50" s="8" t="s">
        <v>481</v>
      </c>
      <c r="F50" s="11" t="s">
        <v>5855</v>
      </c>
      <c r="G50" s="11" t="s">
        <v>6038</v>
      </c>
      <c r="H50" s="15" t="s">
        <v>6036</v>
      </c>
      <c r="I50" s="17" t="s">
        <v>6325</v>
      </c>
      <c r="J50" s="15" t="s">
        <v>6036</v>
      </c>
      <c r="K50" s="15" t="s">
        <v>5855</v>
      </c>
      <c r="L50" s="7" t="s">
        <v>8353</v>
      </c>
    </row>
    <row r="51" spans="1:12" ht="15.75" x14ac:dyDescent="0.25">
      <c r="A51" s="8" t="s">
        <v>6039</v>
      </c>
      <c r="B51" s="8" t="s">
        <v>6040</v>
      </c>
      <c r="C51" s="8" t="s">
        <v>6041</v>
      </c>
      <c r="D51" s="8" t="s">
        <v>6042</v>
      </c>
      <c r="E51" s="8" t="s">
        <v>6040</v>
      </c>
      <c r="F51" s="11" t="s">
        <v>5851</v>
      </c>
      <c r="G51" s="11" t="s">
        <v>6043</v>
      </c>
      <c r="H51" s="15" t="s">
        <v>6041</v>
      </c>
      <c r="I51" s="17" t="s">
        <v>6326</v>
      </c>
      <c r="J51" s="15" t="s">
        <v>6041</v>
      </c>
      <c r="K51" s="15" t="s">
        <v>5851</v>
      </c>
      <c r="L51" s="7" t="s">
        <v>8352</v>
      </c>
    </row>
    <row r="52" spans="1:12" ht="15.75" x14ac:dyDescent="0.25">
      <c r="A52" s="8" t="s">
        <v>6044</v>
      </c>
      <c r="B52" s="8" t="s">
        <v>810</v>
      </c>
      <c r="C52" s="8" t="s">
        <v>6045</v>
      </c>
      <c r="D52" s="8" t="s">
        <v>6046</v>
      </c>
      <c r="E52" s="8" t="s">
        <v>810</v>
      </c>
      <c r="F52" s="11" t="s">
        <v>5851</v>
      </c>
      <c r="G52" s="11" t="s">
        <v>6047</v>
      </c>
      <c r="H52" s="15" t="s">
        <v>6045</v>
      </c>
      <c r="I52" s="17" t="s">
        <v>6327</v>
      </c>
      <c r="J52" s="15" t="s">
        <v>6045</v>
      </c>
      <c r="K52" s="15" t="s">
        <v>5851</v>
      </c>
      <c r="L52" s="7" t="s">
        <v>8352</v>
      </c>
    </row>
    <row r="53" spans="1:12" ht="15.75" x14ac:dyDescent="0.25">
      <c r="A53" s="8" t="s">
        <v>6048</v>
      </c>
      <c r="B53" s="8" t="s">
        <v>1624</v>
      </c>
      <c r="C53" s="8" t="s">
        <v>6049</v>
      </c>
      <c r="D53" s="8" t="s">
        <v>6050</v>
      </c>
      <c r="E53" s="8" t="s">
        <v>1624</v>
      </c>
      <c r="F53" s="11" t="s">
        <v>5851</v>
      </c>
      <c r="G53" s="11" t="s">
        <v>6051</v>
      </c>
      <c r="H53" s="15" t="s">
        <v>6049</v>
      </c>
      <c r="I53" s="17" t="s">
        <v>6328</v>
      </c>
      <c r="J53" s="15" t="s">
        <v>6049</v>
      </c>
      <c r="K53" s="15" t="s">
        <v>5851</v>
      </c>
      <c r="L53" s="7" t="s">
        <v>8352</v>
      </c>
    </row>
    <row r="54" spans="1:12" ht="15.75" x14ac:dyDescent="0.25">
      <c r="A54" s="8" t="s">
        <v>6052</v>
      </c>
      <c r="B54" s="8" t="s">
        <v>973</v>
      </c>
      <c r="C54" s="8" t="s">
        <v>6053</v>
      </c>
      <c r="D54" s="8" t="s">
        <v>6054</v>
      </c>
      <c r="E54" s="8" t="s">
        <v>973</v>
      </c>
      <c r="F54" s="11" t="s">
        <v>5851</v>
      </c>
      <c r="G54" s="11" t="s">
        <v>6055</v>
      </c>
      <c r="H54" s="15" t="s">
        <v>6053</v>
      </c>
      <c r="I54" s="17" t="s">
        <v>6329</v>
      </c>
      <c r="J54" s="15" t="s">
        <v>6053</v>
      </c>
      <c r="K54" s="15" t="s">
        <v>5851</v>
      </c>
      <c r="L54" s="7" t="s">
        <v>8352</v>
      </c>
    </row>
    <row r="55" spans="1:12" ht="15.75" x14ac:dyDescent="0.25">
      <c r="A55" s="8" t="s">
        <v>6056</v>
      </c>
      <c r="B55" s="8" t="s">
        <v>577</v>
      </c>
      <c r="C55" s="8" t="s">
        <v>6057</v>
      </c>
      <c r="D55" s="8" t="s">
        <v>6058</v>
      </c>
      <c r="E55" s="8" t="s">
        <v>577</v>
      </c>
      <c r="F55" s="11" t="s">
        <v>5855</v>
      </c>
      <c r="G55" s="11" t="s">
        <v>6059</v>
      </c>
      <c r="H55" s="15" t="s">
        <v>6057</v>
      </c>
      <c r="I55" s="17" t="s">
        <v>6330</v>
      </c>
      <c r="J55" s="15" t="s">
        <v>6057</v>
      </c>
      <c r="K55" s="15" t="s">
        <v>5855</v>
      </c>
      <c r="L55" s="7" t="s">
        <v>8353</v>
      </c>
    </row>
    <row r="56" spans="1:12" ht="15.75" x14ac:dyDescent="0.25">
      <c r="A56" s="8" t="s">
        <v>6060</v>
      </c>
      <c r="B56" s="8" t="s">
        <v>356</v>
      </c>
      <c r="C56" s="8" t="s">
        <v>6061</v>
      </c>
      <c r="D56" s="8" t="s">
        <v>6062</v>
      </c>
      <c r="E56" s="8" t="s">
        <v>356</v>
      </c>
      <c r="F56" s="11" t="s">
        <v>5855</v>
      </c>
      <c r="G56" s="11" t="s">
        <v>6063</v>
      </c>
      <c r="H56" s="15" t="s">
        <v>6061</v>
      </c>
      <c r="I56" s="17" t="s">
        <v>6331</v>
      </c>
      <c r="J56" s="15" t="s">
        <v>6061</v>
      </c>
      <c r="K56" s="15" t="s">
        <v>5855</v>
      </c>
      <c r="L56" s="7" t="s">
        <v>8353</v>
      </c>
    </row>
    <row r="57" spans="1:12" ht="15.75" x14ac:dyDescent="0.25">
      <c r="A57" s="8" t="s">
        <v>6064</v>
      </c>
      <c r="B57" s="8" t="s">
        <v>6065</v>
      </c>
      <c r="C57" s="8" t="s">
        <v>6066</v>
      </c>
      <c r="D57" s="8" t="s">
        <v>6067</v>
      </c>
      <c r="E57" s="8" t="s">
        <v>6065</v>
      </c>
      <c r="F57" s="11" t="s">
        <v>5851</v>
      </c>
      <c r="G57" s="11" t="s">
        <v>6068</v>
      </c>
      <c r="H57" s="15" t="s">
        <v>6066</v>
      </c>
      <c r="I57" s="17" t="s">
        <v>6332</v>
      </c>
      <c r="J57" s="15" t="s">
        <v>6066</v>
      </c>
      <c r="K57" s="15" t="s">
        <v>5851</v>
      </c>
      <c r="L57" s="7" t="s">
        <v>8352</v>
      </c>
    </row>
    <row r="58" spans="1:12" ht="15.75" x14ac:dyDescent="0.25">
      <c r="A58" s="8" t="s">
        <v>6069</v>
      </c>
      <c r="B58" s="8" t="s">
        <v>1088</v>
      </c>
      <c r="C58" s="8" t="s">
        <v>6070</v>
      </c>
      <c r="D58" s="8" t="s">
        <v>6071</v>
      </c>
      <c r="E58" s="8" t="s">
        <v>1088</v>
      </c>
      <c r="F58" s="11" t="s">
        <v>5851</v>
      </c>
      <c r="G58" s="11" t="s">
        <v>6072</v>
      </c>
      <c r="H58" s="15" t="s">
        <v>6070</v>
      </c>
      <c r="I58" s="17" t="s">
        <v>6333</v>
      </c>
      <c r="J58" s="15" t="s">
        <v>6070</v>
      </c>
      <c r="K58" s="15" t="s">
        <v>5851</v>
      </c>
      <c r="L58" s="7" t="s">
        <v>8352</v>
      </c>
    </row>
    <row r="59" spans="1:12" ht="15.75" x14ac:dyDescent="0.25">
      <c r="A59" s="8" t="s">
        <v>6073</v>
      </c>
      <c r="B59" s="8" t="s">
        <v>311</v>
      </c>
      <c r="C59" s="8" t="s">
        <v>6074</v>
      </c>
      <c r="D59" s="8" t="s">
        <v>6075</v>
      </c>
      <c r="E59" s="8" t="s">
        <v>311</v>
      </c>
      <c r="F59" s="11" t="s">
        <v>5851</v>
      </c>
      <c r="G59" s="11" t="s">
        <v>6076</v>
      </c>
      <c r="H59" s="15" t="s">
        <v>6074</v>
      </c>
      <c r="I59" s="17" t="s">
        <v>6334</v>
      </c>
      <c r="J59" s="15" t="s">
        <v>6074</v>
      </c>
      <c r="K59" s="15" t="s">
        <v>5851</v>
      </c>
      <c r="L59" s="7" t="s">
        <v>8352</v>
      </c>
    </row>
    <row r="60" spans="1:12" ht="15.75" x14ac:dyDescent="0.25">
      <c r="A60" s="8" t="s">
        <v>6077</v>
      </c>
      <c r="B60" s="8" t="s">
        <v>983</v>
      </c>
      <c r="C60" s="8" t="s">
        <v>6078</v>
      </c>
      <c r="D60" s="8" t="s">
        <v>6079</v>
      </c>
      <c r="E60" s="8" t="s">
        <v>983</v>
      </c>
      <c r="F60" s="11" t="s">
        <v>5851</v>
      </c>
      <c r="G60" s="11" t="s">
        <v>6080</v>
      </c>
      <c r="H60" s="15" t="s">
        <v>6078</v>
      </c>
      <c r="I60" s="17" t="s">
        <v>6335</v>
      </c>
      <c r="J60" s="15" t="s">
        <v>6078</v>
      </c>
      <c r="K60" s="15" t="s">
        <v>5851</v>
      </c>
      <c r="L60" s="7" t="s">
        <v>8352</v>
      </c>
    </row>
    <row r="61" spans="1:12" ht="15.75" x14ac:dyDescent="0.25">
      <c r="A61" s="8" t="s">
        <v>6081</v>
      </c>
      <c r="B61" s="8" t="s">
        <v>170</v>
      </c>
      <c r="C61" s="8" t="s">
        <v>6082</v>
      </c>
      <c r="D61" s="8" t="s">
        <v>6083</v>
      </c>
      <c r="E61" s="8" t="s">
        <v>170</v>
      </c>
      <c r="F61" s="11" t="s">
        <v>5855</v>
      </c>
      <c r="G61" s="11" t="s">
        <v>6084</v>
      </c>
      <c r="H61" s="15" t="s">
        <v>6082</v>
      </c>
      <c r="I61" s="17" t="s">
        <v>6336</v>
      </c>
      <c r="J61" s="15" t="s">
        <v>6082</v>
      </c>
      <c r="K61" s="15" t="s">
        <v>5855</v>
      </c>
      <c r="L61" s="7" t="s">
        <v>8353</v>
      </c>
    </row>
    <row r="62" spans="1:12" ht="15.75" x14ac:dyDescent="0.25">
      <c r="A62" s="8" t="s">
        <v>6085</v>
      </c>
      <c r="B62" s="8" t="s">
        <v>6086</v>
      </c>
      <c r="C62" s="8" t="s">
        <v>6087</v>
      </c>
      <c r="D62" s="8" t="s">
        <v>6088</v>
      </c>
      <c r="E62" s="8" t="s">
        <v>6086</v>
      </c>
      <c r="F62" s="11" t="s">
        <v>5855</v>
      </c>
      <c r="G62" s="11" t="s">
        <v>6089</v>
      </c>
      <c r="H62" s="15" t="s">
        <v>6087</v>
      </c>
      <c r="I62" s="17" t="s">
        <v>6337</v>
      </c>
      <c r="J62" s="15" t="s">
        <v>6087</v>
      </c>
      <c r="K62" s="15" t="s">
        <v>5855</v>
      </c>
      <c r="L62" s="7" t="s">
        <v>8353</v>
      </c>
    </row>
    <row r="63" spans="1:12" ht="15.75" x14ac:dyDescent="0.25">
      <c r="A63" s="8" t="s">
        <v>6090</v>
      </c>
      <c r="B63" s="8" t="s">
        <v>6091</v>
      </c>
      <c r="C63" s="8" t="s">
        <v>6092</v>
      </c>
      <c r="D63" s="8" t="s">
        <v>6093</v>
      </c>
      <c r="E63" s="8" t="s">
        <v>6091</v>
      </c>
      <c r="F63" s="11" t="s">
        <v>5851</v>
      </c>
      <c r="G63" s="11" t="s">
        <v>6094</v>
      </c>
      <c r="H63" s="15" t="s">
        <v>6092</v>
      </c>
      <c r="I63" s="17" t="s">
        <v>6338</v>
      </c>
      <c r="J63" s="15" t="s">
        <v>6092</v>
      </c>
      <c r="K63" s="15" t="s">
        <v>5851</v>
      </c>
      <c r="L63" s="7" t="s">
        <v>8352</v>
      </c>
    </row>
    <row r="64" spans="1:12" ht="15.75" x14ac:dyDescent="0.25">
      <c r="A64" s="8" t="s">
        <v>6095</v>
      </c>
      <c r="B64" s="8" t="s">
        <v>2314</v>
      </c>
      <c r="C64" s="8" t="s">
        <v>6096</v>
      </c>
      <c r="D64" s="8" t="s">
        <v>6097</v>
      </c>
      <c r="E64" s="8" t="s">
        <v>2314</v>
      </c>
      <c r="F64" s="11" t="s">
        <v>5855</v>
      </c>
      <c r="G64" s="11" t="s">
        <v>6098</v>
      </c>
      <c r="H64" s="15" t="s">
        <v>6096</v>
      </c>
      <c r="I64" s="17" t="s">
        <v>6339</v>
      </c>
      <c r="J64" s="15" t="s">
        <v>6096</v>
      </c>
      <c r="K64" s="15" t="s">
        <v>5855</v>
      </c>
      <c r="L64" s="7" t="s">
        <v>8353</v>
      </c>
    </row>
    <row r="65" spans="1:12" ht="15.75" x14ac:dyDescent="0.25">
      <c r="A65" s="8" t="s">
        <v>6099</v>
      </c>
      <c r="B65" s="8" t="s">
        <v>940</v>
      </c>
      <c r="C65" s="8" t="s">
        <v>6100</v>
      </c>
      <c r="D65" s="8" t="s">
        <v>6101</v>
      </c>
      <c r="E65" s="8" t="s">
        <v>940</v>
      </c>
      <c r="F65" s="11" t="s">
        <v>5855</v>
      </c>
      <c r="G65" s="11" t="s">
        <v>6102</v>
      </c>
      <c r="H65" s="15" t="s">
        <v>6100</v>
      </c>
      <c r="I65" s="17" t="s">
        <v>6340</v>
      </c>
      <c r="J65" s="15" t="s">
        <v>6100</v>
      </c>
      <c r="K65" s="15" t="s">
        <v>5855</v>
      </c>
      <c r="L65" s="7" t="s">
        <v>8353</v>
      </c>
    </row>
    <row r="66" spans="1:12" ht="15.75" x14ac:dyDescent="0.25">
      <c r="A66" s="8" t="s">
        <v>6103</v>
      </c>
      <c r="B66" s="8" t="s">
        <v>399</v>
      </c>
      <c r="C66" s="8" t="s">
        <v>6104</v>
      </c>
      <c r="D66" s="8" t="s">
        <v>6105</v>
      </c>
      <c r="E66" s="8" t="s">
        <v>399</v>
      </c>
      <c r="F66" s="11" t="s">
        <v>5855</v>
      </c>
      <c r="G66" s="11" t="s">
        <v>6106</v>
      </c>
      <c r="H66" s="15" t="s">
        <v>6104</v>
      </c>
      <c r="I66" s="17" t="s">
        <v>6341</v>
      </c>
      <c r="J66" s="15" t="s">
        <v>6104</v>
      </c>
      <c r="K66" s="15" t="s">
        <v>5855</v>
      </c>
      <c r="L66" s="7" t="s">
        <v>8353</v>
      </c>
    </row>
    <row r="67" spans="1:12" ht="15.75" x14ac:dyDescent="0.25">
      <c r="A67" s="8" t="s">
        <v>6107</v>
      </c>
      <c r="B67" s="8" t="s">
        <v>1744</v>
      </c>
      <c r="C67" s="8" t="s">
        <v>6108</v>
      </c>
      <c r="D67" s="8" t="s">
        <v>1745</v>
      </c>
      <c r="E67" s="8" t="s">
        <v>1744</v>
      </c>
      <c r="F67" s="11" t="s">
        <v>5855</v>
      </c>
      <c r="G67" s="11" t="s">
        <v>6109</v>
      </c>
      <c r="H67" s="15" t="s">
        <v>6108</v>
      </c>
      <c r="I67" s="17" t="s">
        <v>6342</v>
      </c>
      <c r="J67" s="15" t="s">
        <v>6108</v>
      </c>
      <c r="K67" s="15" t="s">
        <v>5855</v>
      </c>
      <c r="L67" s="7" t="s">
        <v>8353</v>
      </c>
    </row>
    <row r="69" spans="1:12" x14ac:dyDescent="0.25">
      <c r="K69" s="15"/>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D91"/>
  <sheetViews>
    <sheetView topLeftCell="A70" workbookViewId="0">
      <selection activeCell="P13" sqref="P13"/>
    </sheetView>
  </sheetViews>
  <sheetFormatPr defaultRowHeight="15.75" x14ac:dyDescent="0.25"/>
  <cols>
    <col min="1" max="1" width="33" bestFit="1" customWidth="1"/>
    <col min="2" max="2" width="12.625" bestFit="1" customWidth="1"/>
    <col min="3" max="3" width="32.5" bestFit="1" customWidth="1"/>
    <col min="4" max="4" width="12.625" bestFit="1" customWidth="1"/>
    <col min="257" max="257" width="33" bestFit="1" customWidth="1"/>
    <col min="258" max="258" width="12.625" bestFit="1" customWidth="1"/>
    <col min="259" max="259" width="32.5" bestFit="1" customWidth="1"/>
    <col min="260" max="260" width="12.625" bestFit="1" customWidth="1"/>
    <col min="513" max="513" width="33" bestFit="1" customWidth="1"/>
    <col min="514" max="514" width="12.625" bestFit="1" customWidth="1"/>
    <col min="515" max="515" width="32.5" bestFit="1" customWidth="1"/>
    <col min="516" max="516" width="12.625" bestFit="1" customWidth="1"/>
    <col min="769" max="769" width="33" bestFit="1" customWidth="1"/>
    <col min="770" max="770" width="12.625" bestFit="1" customWidth="1"/>
    <col min="771" max="771" width="32.5" bestFit="1" customWidth="1"/>
    <col min="772" max="772" width="12.625" bestFit="1" customWidth="1"/>
    <col min="1025" max="1025" width="33" bestFit="1" customWidth="1"/>
    <col min="1026" max="1026" width="12.625" bestFit="1" customWidth="1"/>
    <col min="1027" max="1027" width="32.5" bestFit="1" customWidth="1"/>
    <col min="1028" max="1028" width="12.625" bestFit="1" customWidth="1"/>
    <col min="1281" max="1281" width="33" bestFit="1" customWidth="1"/>
    <col min="1282" max="1282" width="12.625" bestFit="1" customWidth="1"/>
    <col min="1283" max="1283" width="32.5" bestFit="1" customWidth="1"/>
    <col min="1284" max="1284" width="12.625" bestFit="1" customWidth="1"/>
    <col min="1537" max="1537" width="33" bestFit="1" customWidth="1"/>
    <col min="1538" max="1538" width="12.625" bestFit="1" customWidth="1"/>
    <col min="1539" max="1539" width="32.5" bestFit="1" customWidth="1"/>
    <col min="1540" max="1540" width="12.625" bestFit="1" customWidth="1"/>
    <col min="1793" max="1793" width="33" bestFit="1" customWidth="1"/>
    <col min="1794" max="1794" width="12.625" bestFit="1" customWidth="1"/>
    <col min="1795" max="1795" width="32.5" bestFit="1" customWidth="1"/>
    <col min="1796" max="1796" width="12.625" bestFit="1" customWidth="1"/>
    <col min="2049" max="2049" width="33" bestFit="1" customWidth="1"/>
    <col min="2050" max="2050" width="12.625" bestFit="1" customWidth="1"/>
    <col min="2051" max="2051" width="32.5" bestFit="1" customWidth="1"/>
    <col min="2052" max="2052" width="12.625" bestFit="1" customWidth="1"/>
    <col min="2305" max="2305" width="33" bestFit="1" customWidth="1"/>
    <col min="2306" max="2306" width="12.625" bestFit="1" customWidth="1"/>
    <col min="2307" max="2307" width="32.5" bestFit="1" customWidth="1"/>
    <col min="2308" max="2308" width="12.625" bestFit="1" customWidth="1"/>
    <col min="2561" max="2561" width="33" bestFit="1" customWidth="1"/>
    <col min="2562" max="2562" width="12.625" bestFit="1" customWidth="1"/>
    <col min="2563" max="2563" width="32.5" bestFit="1" customWidth="1"/>
    <col min="2564" max="2564" width="12.625" bestFit="1" customWidth="1"/>
    <col min="2817" max="2817" width="33" bestFit="1" customWidth="1"/>
    <col min="2818" max="2818" width="12.625" bestFit="1" customWidth="1"/>
    <col min="2819" max="2819" width="32.5" bestFit="1" customWidth="1"/>
    <col min="2820" max="2820" width="12.625" bestFit="1" customWidth="1"/>
    <col min="3073" max="3073" width="33" bestFit="1" customWidth="1"/>
    <col min="3074" max="3074" width="12.625" bestFit="1" customWidth="1"/>
    <col min="3075" max="3075" width="32.5" bestFit="1" customWidth="1"/>
    <col min="3076" max="3076" width="12.625" bestFit="1" customWidth="1"/>
    <col min="3329" max="3329" width="33" bestFit="1" customWidth="1"/>
    <col min="3330" max="3330" width="12.625" bestFit="1" customWidth="1"/>
    <col min="3331" max="3331" width="32.5" bestFit="1" customWidth="1"/>
    <col min="3332" max="3332" width="12.625" bestFit="1" customWidth="1"/>
    <col min="3585" max="3585" width="33" bestFit="1" customWidth="1"/>
    <col min="3586" max="3586" width="12.625" bestFit="1" customWidth="1"/>
    <col min="3587" max="3587" width="32.5" bestFit="1" customWidth="1"/>
    <col min="3588" max="3588" width="12.625" bestFit="1" customWidth="1"/>
    <col min="3841" max="3841" width="33" bestFit="1" customWidth="1"/>
    <col min="3842" max="3842" width="12.625" bestFit="1" customWidth="1"/>
    <col min="3843" max="3843" width="32.5" bestFit="1" customWidth="1"/>
    <col min="3844" max="3844" width="12.625" bestFit="1" customWidth="1"/>
    <col min="4097" max="4097" width="33" bestFit="1" customWidth="1"/>
    <col min="4098" max="4098" width="12.625" bestFit="1" customWidth="1"/>
    <col min="4099" max="4099" width="32.5" bestFit="1" customWidth="1"/>
    <col min="4100" max="4100" width="12.625" bestFit="1" customWidth="1"/>
    <col min="4353" max="4353" width="33" bestFit="1" customWidth="1"/>
    <col min="4354" max="4354" width="12.625" bestFit="1" customWidth="1"/>
    <col min="4355" max="4355" width="32.5" bestFit="1" customWidth="1"/>
    <col min="4356" max="4356" width="12.625" bestFit="1" customWidth="1"/>
    <col min="4609" max="4609" width="33" bestFit="1" customWidth="1"/>
    <col min="4610" max="4610" width="12.625" bestFit="1" customWidth="1"/>
    <col min="4611" max="4611" width="32.5" bestFit="1" customWidth="1"/>
    <col min="4612" max="4612" width="12.625" bestFit="1" customWidth="1"/>
    <col min="4865" max="4865" width="33" bestFit="1" customWidth="1"/>
    <col min="4866" max="4866" width="12.625" bestFit="1" customWidth="1"/>
    <col min="4867" max="4867" width="32.5" bestFit="1" customWidth="1"/>
    <col min="4868" max="4868" width="12.625" bestFit="1" customWidth="1"/>
    <col min="5121" max="5121" width="33" bestFit="1" customWidth="1"/>
    <col min="5122" max="5122" width="12.625" bestFit="1" customWidth="1"/>
    <col min="5123" max="5123" width="32.5" bestFit="1" customWidth="1"/>
    <col min="5124" max="5124" width="12.625" bestFit="1" customWidth="1"/>
    <col min="5377" max="5377" width="33" bestFit="1" customWidth="1"/>
    <col min="5378" max="5378" width="12.625" bestFit="1" customWidth="1"/>
    <col min="5379" max="5379" width="32.5" bestFit="1" customWidth="1"/>
    <col min="5380" max="5380" width="12.625" bestFit="1" customWidth="1"/>
    <col min="5633" max="5633" width="33" bestFit="1" customWidth="1"/>
    <col min="5634" max="5634" width="12.625" bestFit="1" customWidth="1"/>
    <col min="5635" max="5635" width="32.5" bestFit="1" customWidth="1"/>
    <col min="5636" max="5636" width="12.625" bestFit="1" customWidth="1"/>
    <col min="5889" max="5889" width="33" bestFit="1" customWidth="1"/>
    <col min="5890" max="5890" width="12.625" bestFit="1" customWidth="1"/>
    <col min="5891" max="5891" width="32.5" bestFit="1" customWidth="1"/>
    <col min="5892" max="5892" width="12.625" bestFit="1" customWidth="1"/>
    <col min="6145" max="6145" width="33" bestFit="1" customWidth="1"/>
    <col min="6146" max="6146" width="12.625" bestFit="1" customWidth="1"/>
    <col min="6147" max="6147" width="32.5" bestFit="1" customWidth="1"/>
    <col min="6148" max="6148" width="12.625" bestFit="1" customWidth="1"/>
    <col min="6401" max="6401" width="33" bestFit="1" customWidth="1"/>
    <col min="6402" max="6402" width="12.625" bestFit="1" customWidth="1"/>
    <col min="6403" max="6403" width="32.5" bestFit="1" customWidth="1"/>
    <col min="6404" max="6404" width="12.625" bestFit="1" customWidth="1"/>
    <col min="6657" max="6657" width="33" bestFit="1" customWidth="1"/>
    <col min="6658" max="6658" width="12.625" bestFit="1" customWidth="1"/>
    <col min="6659" max="6659" width="32.5" bestFit="1" customWidth="1"/>
    <col min="6660" max="6660" width="12.625" bestFit="1" customWidth="1"/>
    <col min="6913" max="6913" width="33" bestFit="1" customWidth="1"/>
    <col min="6914" max="6914" width="12.625" bestFit="1" customWidth="1"/>
    <col min="6915" max="6915" width="32.5" bestFit="1" customWidth="1"/>
    <col min="6916" max="6916" width="12.625" bestFit="1" customWidth="1"/>
    <col min="7169" max="7169" width="33" bestFit="1" customWidth="1"/>
    <col min="7170" max="7170" width="12.625" bestFit="1" customWidth="1"/>
    <col min="7171" max="7171" width="32.5" bestFit="1" customWidth="1"/>
    <col min="7172" max="7172" width="12.625" bestFit="1" customWidth="1"/>
    <col min="7425" max="7425" width="33" bestFit="1" customWidth="1"/>
    <col min="7426" max="7426" width="12.625" bestFit="1" customWidth="1"/>
    <col min="7427" max="7427" width="32.5" bestFit="1" customWidth="1"/>
    <col min="7428" max="7428" width="12.625" bestFit="1" customWidth="1"/>
    <col min="7681" max="7681" width="33" bestFit="1" customWidth="1"/>
    <col min="7682" max="7682" width="12.625" bestFit="1" customWidth="1"/>
    <col min="7683" max="7683" width="32.5" bestFit="1" customWidth="1"/>
    <col min="7684" max="7684" width="12.625" bestFit="1" customWidth="1"/>
    <col min="7937" max="7937" width="33" bestFit="1" customWidth="1"/>
    <col min="7938" max="7938" width="12.625" bestFit="1" customWidth="1"/>
    <col min="7939" max="7939" width="32.5" bestFit="1" customWidth="1"/>
    <col min="7940" max="7940" width="12.625" bestFit="1" customWidth="1"/>
    <col min="8193" max="8193" width="33" bestFit="1" customWidth="1"/>
    <col min="8194" max="8194" width="12.625" bestFit="1" customWidth="1"/>
    <col min="8195" max="8195" width="32.5" bestFit="1" customWidth="1"/>
    <col min="8196" max="8196" width="12.625" bestFit="1" customWidth="1"/>
    <col min="8449" max="8449" width="33" bestFit="1" customWidth="1"/>
    <col min="8450" max="8450" width="12.625" bestFit="1" customWidth="1"/>
    <col min="8451" max="8451" width="32.5" bestFit="1" customWidth="1"/>
    <col min="8452" max="8452" width="12.625" bestFit="1" customWidth="1"/>
    <col min="8705" max="8705" width="33" bestFit="1" customWidth="1"/>
    <col min="8706" max="8706" width="12.625" bestFit="1" customWidth="1"/>
    <col min="8707" max="8707" width="32.5" bestFit="1" customWidth="1"/>
    <col min="8708" max="8708" width="12.625" bestFit="1" customWidth="1"/>
    <col min="8961" max="8961" width="33" bestFit="1" customWidth="1"/>
    <col min="8962" max="8962" width="12.625" bestFit="1" customWidth="1"/>
    <col min="8963" max="8963" width="32.5" bestFit="1" customWidth="1"/>
    <col min="8964" max="8964" width="12.625" bestFit="1" customWidth="1"/>
    <col min="9217" max="9217" width="33" bestFit="1" customWidth="1"/>
    <col min="9218" max="9218" width="12.625" bestFit="1" customWidth="1"/>
    <col min="9219" max="9219" width="32.5" bestFit="1" customWidth="1"/>
    <col min="9220" max="9220" width="12.625" bestFit="1" customWidth="1"/>
    <col min="9473" max="9473" width="33" bestFit="1" customWidth="1"/>
    <col min="9474" max="9474" width="12.625" bestFit="1" customWidth="1"/>
    <col min="9475" max="9475" width="32.5" bestFit="1" customWidth="1"/>
    <col min="9476" max="9476" width="12.625" bestFit="1" customWidth="1"/>
    <col min="9729" max="9729" width="33" bestFit="1" customWidth="1"/>
    <col min="9730" max="9730" width="12.625" bestFit="1" customWidth="1"/>
    <col min="9731" max="9731" width="32.5" bestFit="1" customWidth="1"/>
    <col min="9732" max="9732" width="12.625" bestFit="1" customWidth="1"/>
    <col min="9985" max="9985" width="33" bestFit="1" customWidth="1"/>
    <col min="9986" max="9986" width="12.625" bestFit="1" customWidth="1"/>
    <col min="9987" max="9987" width="32.5" bestFit="1" customWidth="1"/>
    <col min="9988" max="9988" width="12.625" bestFit="1" customWidth="1"/>
    <col min="10241" max="10241" width="33" bestFit="1" customWidth="1"/>
    <col min="10242" max="10242" width="12.625" bestFit="1" customWidth="1"/>
    <col min="10243" max="10243" width="32.5" bestFit="1" customWidth="1"/>
    <col min="10244" max="10244" width="12.625" bestFit="1" customWidth="1"/>
    <col min="10497" max="10497" width="33" bestFit="1" customWidth="1"/>
    <col min="10498" max="10498" width="12.625" bestFit="1" customWidth="1"/>
    <col min="10499" max="10499" width="32.5" bestFit="1" customWidth="1"/>
    <col min="10500" max="10500" width="12.625" bestFit="1" customWidth="1"/>
    <col min="10753" max="10753" width="33" bestFit="1" customWidth="1"/>
    <col min="10754" max="10754" width="12.625" bestFit="1" customWidth="1"/>
    <col min="10755" max="10755" width="32.5" bestFit="1" customWidth="1"/>
    <col min="10756" max="10756" width="12.625" bestFit="1" customWidth="1"/>
    <col min="11009" max="11009" width="33" bestFit="1" customWidth="1"/>
    <col min="11010" max="11010" width="12.625" bestFit="1" customWidth="1"/>
    <col min="11011" max="11011" width="32.5" bestFit="1" customWidth="1"/>
    <col min="11012" max="11012" width="12.625" bestFit="1" customWidth="1"/>
    <col min="11265" max="11265" width="33" bestFit="1" customWidth="1"/>
    <col min="11266" max="11266" width="12.625" bestFit="1" customWidth="1"/>
    <col min="11267" max="11267" width="32.5" bestFit="1" customWidth="1"/>
    <col min="11268" max="11268" width="12.625" bestFit="1" customWidth="1"/>
    <col min="11521" max="11521" width="33" bestFit="1" customWidth="1"/>
    <col min="11522" max="11522" width="12.625" bestFit="1" customWidth="1"/>
    <col min="11523" max="11523" width="32.5" bestFit="1" customWidth="1"/>
    <col min="11524" max="11524" width="12.625" bestFit="1" customWidth="1"/>
    <col min="11777" max="11777" width="33" bestFit="1" customWidth="1"/>
    <col min="11778" max="11778" width="12.625" bestFit="1" customWidth="1"/>
    <col min="11779" max="11779" width="32.5" bestFit="1" customWidth="1"/>
    <col min="11780" max="11780" width="12.625" bestFit="1" customWidth="1"/>
    <col min="12033" max="12033" width="33" bestFit="1" customWidth="1"/>
    <col min="12034" max="12034" width="12.625" bestFit="1" customWidth="1"/>
    <col min="12035" max="12035" width="32.5" bestFit="1" customWidth="1"/>
    <col min="12036" max="12036" width="12.625" bestFit="1" customWidth="1"/>
    <col min="12289" max="12289" width="33" bestFit="1" customWidth="1"/>
    <col min="12290" max="12290" width="12.625" bestFit="1" customWidth="1"/>
    <col min="12291" max="12291" width="32.5" bestFit="1" customWidth="1"/>
    <col min="12292" max="12292" width="12.625" bestFit="1" customWidth="1"/>
    <col min="12545" max="12545" width="33" bestFit="1" customWidth="1"/>
    <col min="12546" max="12546" width="12.625" bestFit="1" customWidth="1"/>
    <col min="12547" max="12547" width="32.5" bestFit="1" customWidth="1"/>
    <col min="12548" max="12548" width="12.625" bestFit="1" customWidth="1"/>
    <col min="12801" max="12801" width="33" bestFit="1" customWidth="1"/>
    <col min="12802" max="12802" width="12.625" bestFit="1" customWidth="1"/>
    <col min="12803" max="12803" width="32.5" bestFit="1" customWidth="1"/>
    <col min="12804" max="12804" width="12.625" bestFit="1" customWidth="1"/>
    <col min="13057" max="13057" width="33" bestFit="1" customWidth="1"/>
    <col min="13058" max="13058" width="12.625" bestFit="1" customWidth="1"/>
    <col min="13059" max="13059" width="32.5" bestFit="1" customWidth="1"/>
    <col min="13060" max="13060" width="12.625" bestFit="1" customWidth="1"/>
    <col min="13313" max="13313" width="33" bestFit="1" customWidth="1"/>
    <col min="13314" max="13314" width="12.625" bestFit="1" customWidth="1"/>
    <col min="13315" max="13315" width="32.5" bestFit="1" customWidth="1"/>
    <col min="13316" max="13316" width="12.625" bestFit="1" customWidth="1"/>
    <col min="13569" max="13569" width="33" bestFit="1" customWidth="1"/>
    <col min="13570" max="13570" width="12.625" bestFit="1" customWidth="1"/>
    <col min="13571" max="13571" width="32.5" bestFit="1" customWidth="1"/>
    <col min="13572" max="13572" width="12.625" bestFit="1" customWidth="1"/>
    <col min="13825" max="13825" width="33" bestFit="1" customWidth="1"/>
    <col min="13826" max="13826" width="12.625" bestFit="1" customWidth="1"/>
    <col min="13827" max="13827" width="32.5" bestFit="1" customWidth="1"/>
    <col min="13828" max="13828" width="12.625" bestFit="1" customWidth="1"/>
    <col min="14081" max="14081" width="33" bestFit="1" customWidth="1"/>
    <col min="14082" max="14082" width="12.625" bestFit="1" customWidth="1"/>
    <col min="14083" max="14083" width="32.5" bestFit="1" customWidth="1"/>
    <col min="14084" max="14084" width="12.625" bestFit="1" customWidth="1"/>
    <col min="14337" max="14337" width="33" bestFit="1" customWidth="1"/>
    <col min="14338" max="14338" width="12.625" bestFit="1" customWidth="1"/>
    <col min="14339" max="14339" width="32.5" bestFit="1" customWidth="1"/>
    <col min="14340" max="14340" width="12.625" bestFit="1" customWidth="1"/>
    <col min="14593" max="14593" width="33" bestFit="1" customWidth="1"/>
    <col min="14594" max="14594" width="12.625" bestFit="1" customWidth="1"/>
    <col min="14595" max="14595" width="32.5" bestFit="1" customWidth="1"/>
    <col min="14596" max="14596" width="12.625" bestFit="1" customWidth="1"/>
    <col min="14849" max="14849" width="33" bestFit="1" customWidth="1"/>
    <col min="14850" max="14850" width="12.625" bestFit="1" customWidth="1"/>
    <col min="14851" max="14851" width="32.5" bestFit="1" customWidth="1"/>
    <col min="14852" max="14852" width="12.625" bestFit="1" customWidth="1"/>
    <col min="15105" max="15105" width="33" bestFit="1" customWidth="1"/>
    <col min="15106" max="15106" width="12.625" bestFit="1" customWidth="1"/>
    <col min="15107" max="15107" width="32.5" bestFit="1" customWidth="1"/>
    <col min="15108" max="15108" width="12.625" bestFit="1" customWidth="1"/>
    <col min="15361" max="15361" width="33" bestFit="1" customWidth="1"/>
    <col min="15362" max="15362" width="12.625" bestFit="1" customWidth="1"/>
    <col min="15363" max="15363" width="32.5" bestFit="1" customWidth="1"/>
    <col min="15364" max="15364" width="12.625" bestFit="1" customWidth="1"/>
    <col min="15617" max="15617" width="33" bestFit="1" customWidth="1"/>
    <col min="15618" max="15618" width="12.625" bestFit="1" customWidth="1"/>
    <col min="15619" max="15619" width="32.5" bestFit="1" customWidth="1"/>
    <col min="15620" max="15620" width="12.625" bestFit="1" customWidth="1"/>
    <col min="15873" max="15873" width="33" bestFit="1" customWidth="1"/>
    <col min="15874" max="15874" width="12.625" bestFit="1" customWidth="1"/>
    <col min="15875" max="15875" width="32.5" bestFit="1" customWidth="1"/>
    <col min="15876" max="15876" width="12.625" bestFit="1" customWidth="1"/>
    <col min="16129" max="16129" width="33" bestFit="1" customWidth="1"/>
    <col min="16130" max="16130" width="12.625" bestFit="1" customWidth="1"/>
    <col min="16131" max="16131" width="32.5" bestFit="1" customWidth="1"/>
    <col min="16132" max="16132" width="12.625" bestFit="1" customWidth="1"/>
  </cols>
  <sheetData>
    <row r="1" spans="1:4" x14ac:dyDescent="0.25">
      <c r="A1" t="s">
        <v>3438</v>
      </c>
      <c r="B1" s="13" t="s">
        <v>6110</v>
      </c>
      <c r="C1" s="13" t="s">
        <v>6111</v>
      </c>
      <c r="D1" s="13" t="s">
        <v>6110</v>
      </c>
    </row>
    <row r="2" spans="1:4" x14ac:dyDescent="0.25">
      <c r="A2" s="14" t="s">
        <v>6112</v>
      </c>
      <c r="B2" s="13" t="s">
        <v>6113</v>
      </c>
      <c r="C2" s="13" t="s">
        <v>6114</v>
      </c>
      <c r="D2" s="13" t="s">
        <v>6113</v>
      </c>
    </row>
    <row r="3" spans="1:4" x14ac:dyDescent="0.25">
      <c r="A3" t="s">
        <v>6115</v>
      </c>
      <c r="B3" s="13" t="s">
        <v>6116</v>
      </c>
      <c r="C3" s="13" t="s">
        <v>6117</v>
      </c>
      <c r="D3" s="13" t="s">
        <v>6116</v>
      </c>
    </row>
    <row r="4" spans="1:4" x14ac:dyDescent="0.25">
      <c r="A4" s="14"/>
      <c r="B4" s="13" t="s">
        <v>6118</v>
      </c>
      <c r="C4" s="13" t="s">
        <v>6119</v>
      </c>
      <c r="D4" s="13" t="s">
        <v>6118</v>
      </c>
    </row>
    <row r="5" spans="1:4" x14ac:dyDescent="0.25">
      <c r="A5" s="14"/>
      <c r="B5" s="13" t="s">
        <v>6120</v>
      </c>
      <c r="C5" s="13" t="s">
        <v>6121</v>
      </c>
      <c r="D5" s="13" t="s">
        <v>6120</v>
      </c>
    </row>
    <row r="6" spans="1:4" x14ac:dyDescent="0.25">
      <c r="A6" s="14"/>
      <c r="B6" s="13" t="s">
        <v>6122</v>
      </c>
      <c r="C6" s="13" t="s">
        <v>6123</v>
      </c>
      <c r="D6" s="13" t="s">
        <v>6122</v>
      </c>
    </row>
    <row r="7" spans="1:4" x14ac:dyDescent="0.25">
      <c r="A7" s="14"/>
      <c r="B7" s="13" t="s">
        <v>6124</v>
      </c>
      <c r="C7" s="13" t="s">
        <v>6125</v>
      </c>
      <c r="D7" s="13" t="s">
        <v>6124</v>
      </c>
    </row>
    <row r="8" spans="1:4" x14ac:dyDescent="0.25">
      <c r="A8" s="14"/>
      <c r="B8" s="13" t="s">
        <v>6126</v>
      </c>
      <c r="C8" s="13" t="s">
        <v>6127</v>
      </c>
      <c r="D8" s="13" t="s">
        <v>6126</v>
      </c>
    </row>
    <row r="9" spans="1:4" x14ac:dyDescent="0.25">
      <c r="A9" t="s">
        <v>3048</v>
      </c>
      <c r="B9" s="13" t="s">
        <v>6128</v>
      </c>
      <c r="C9" s="13" t="s">
        <v>6129</v>
      </c>
      <c r="D9" s="13" t="s">
        <v>6128</v>
      </c>
    </row>
    <row r="10" spans="1:4" x14ac:dyDescent="0.25">
      <c r="A10" s="14" t="s">
        <v>3064</v>
      </c>
      <c r="B10" s="13" t="s">
        <v>6130</v>
      </c>
      <c r="C10" s="13" t="s">
        <v>6131</v>
      </c>
      <c r="D10" s="13" t="s">
        <v>6130</v>
      </c>
    </row>
    <row r="11" spans="1:4" x14ac:dyDescent="0.25">
      <c r="A11" s="14" t="s">
        <v>6132</v>
      </c>
      <c r="B11" s="13" t="s">
        <v>6133</v>
      </c>
      <c r="C11" s="13" t="s">
        <v>6134</v>
      </c>
      <c r="D11" s="13" t="s">
        <v>6133</v>
      </c>
    </row>
    <row r="12" spans="1:4" x14ac:dyDescent="0.25">
      <c r="A12" t="s">
        <v>4636</v>
      </c>
      <c r="B12" s="13" t="s">
        <v>6135</v>
      </c>
      <c r="C12" s="13" t="s">
        <v>6136</v>
      </c>
      <c r="D12" s="13" t="s">
        <v>6135</v>
      </c>
    </row>
    <row r="13" spans="1:4" x14ac:dyDescent="0.25">
      <c r="A13" s="14" t="s">
        <v>6137</v>
      </c>
      <c r="B13" s="13" t="s">
        <v>6138</v>
      </c>
      <c r="C13" s="13" t="s">
        <v>6139</v>
      </c>
      <c r="D13" s="13" t="s">
        <v>6138</v>
      </c>
    </row>
    <row r="14" spans="1:4" x14ac:dyDescent="0.25">
      <c r="A14" s="14" t="s">
        <v>6140</v>
      </c>
      <c r="B14" s="13" t="s">
        <v>6141</v>
      </c>
      <c r="C14" s="13" t="s">
        <v>6142</v>
      </c>
      <c r="D14" s="13" t="s">
        <v>6141</v>
      </c>
    </row>
    <row r="15" spans="1:4" x14ac:dyDescent="0.25">
      <c r="A15" t="s">
        <v>3081</v>
      </c>
      <c r="B15" s="13" t="s">
        <v>6143</v>
      </c>
      <c r="C15" s="13" t="s">
        <v>6144</v>
      </c>
      <c r="D15" s="13" t="s">
        <v>6143</v>
      </c>
    </row>
    <row r="16" spans="1:4" x14ac:dyDescent="0.25">
      <c r="A16" s="14"/>
      <c r="B16" s="13" t="s">
        <v>6145</v>
      </c>
      <c r="C16" s="13" t="s">
        <v>6146</v>
      </c>
      <c r="D16" s="13" t="s">
        <v>6145</v>
      </c>
    </row>
    <row r="17" spans="1:4" x14ac:dyDescent="0.25">
      <c r="A17" s="14"/>
      <c r="B17" s="13" t="s">
        <v>6147</v>
      </c>
      <c r="C17" s="13" t="s">
        <v>6148</v>
      </c>
      <c r="D17" s="13" t="s">
        <v>6147</v>
      </c>
    </row>
    <row r="18" spans="1:4" x14ac:dyDescent="0.25">
      <c r="A18" s="14"/>
      <c r="B18" s="13" t="s">
        <v>6149</v>
      </c>
      <c r="C18" s="13" t="s">
        <v>6150</v>
      </c>
      <c r="D18" s="13" t="s">
        <v>6149</v>
      </c>
    </row>
    <row r="19" spans="1:4" x14ac:dyDescent="0.25">
      <c r="A19" s="14"/>
      <c r="B19" s="13" t="s">
        <v>6151</v>
      </c>
      <c r="C19" s="13" t="s">
        <v>6152</v>
      </c>
      <c r="D19" s="13" t="s">
        <v>6151</v>
      </c>
    </row>
    <row r="20" spans="1:4" x14ac:dyDescent="0.25">
      <c r="A20" s="14"/>
      <c r="B20" s="13" t="s">
        <v>6153</v>
      </c>
      <c r="C20" s="13" t="s">
        <v>6154</v>
      </c>
      <c r="D20" s="13" t="s">
        <v>6153</v>
      </c>
    </row>
    <row r="21" spans="1:4" x14ac:dyDescent="0.25">
      <c r="A21" s="14"/>
      <c r="B21" s="13" t="s">
        <v>6155</v>
      </c>
      <c r="C21" s="13" t="s">
        <v>6156</v>
      </c>
      <c r="D21" s="13" t="s">
        <v>6155</v>
      </c>
    </row>
    <row r="22" spans="1:4" x14ac:dyDescent="0.25">
      <c r="A22" s="14"/>
      <c r="B22" s="13" t="s">
        <v>6157</v>
      </c>
      <c r="C22" s="13" t="s">
        <v>6158</v>
      </c>
      <c r="D22" s="13" t="s">
        <v>6157</v>
      </c>
    </row>
    <row r="23" spans="1:4" x14ac:dyDescent="0.25">
      <c r="A23" t="s">
        <v>6159</v>
      </c>
      <c r="B23" s="13" t="s">
        <v>6160</v>
      </c>
      <c r="C23" s="13" t="s">
        <v>6161</v>
      </c>
      <c r="D23" s="13" t="s">
        <v>6160</v>
      </c>
    </row>
    <row r="24" spans="1:4" x14ac:dyDescent="0.25">
      <c r="A24" s="14"/>
      <c r="B24" s="13" t="s">
        <v>6162</v>
      </c>
      <c r="C24" s="13" t="s">
        <v>6163</v>
      </c>
      <c r="D24" s="13" t="s">
        <v>6162</v>
      </c>
    </row>
    <row r="25" spans="1:4" x14ac:dyDescent="0.25">
      <c r="A25" s="14"/>
      <c r="B25" s="13" t="s">
        <v>6164</v>
      </c>
      <c r="C25" s="13" t="s">
        <v>6165</v>
      </c>
      <c r="D25" s="13" t="s">
        <v>6164</v>
      </c>
    </row>
    <row r="26" spans="1:4" x14ac:dyDescent="0.25">
      <c r="A26" s="14"/>
      <c r="B26" s="13" t="s">
        <v>6166</v>
      </c>
      <c r="C26" s="13" t="s">
        <v>6167</v>
      </c>
      <c r="D26" s="13" t="s">
        <v>6166</v>
      </c>
    </row>
    <row r="27" spans="1:4" x14ac:dyDescent="0.25">
      <c r="A27" s="14" t="s">
        <v>3084</v>
      </c>
      <c r="B27" s="13" t="s">
        <v>6168</v>
      </c>
      <c r="C27" s="13" t="s">
        <v>6169</v>
      </c>
      <c r="D27" s="13" t="s">
        <v>6168</v>
      </c>
    </row>
    <row r="28" spans="1:4" x14ac:dyDescent="0.25">
      <c r="A28" s="14" t="s">
        <v>4862</v>
      </c>
      <c r="B28" s="13" t="s">
        <v>6170</v>
      </c>
      <c r="C28" s="13" t="s">
        <v>6171</v>
      </c>
      <c r="D28" s="13" t="s">
        <v>6170</v>
      </c>
    </row>
    <row r="29" spans="1:4" x14ac:dyDescent="0.25">
      <c r="A29" t="s">
        <v>3073</v>
      </c>
      <c r="B29" s="13" t="s">
        <v>6172</v>
      </c>
      <c r="C29" s="13" t="s">
        <v>6173</v>
      </c>
      <c r="D29" s="13" t="s">
        <v>6172</v>
      </c>
    </row>
    <row r="30" spans="1:4" x14ac:dyDescent="0.25">
      <c r="A30" s="14"/>
      <c r="B30" s="13" t="s">
        <v>6174</v>
      </c>
      <c r="C30" s="13" t="s">
        <v>6175</v>
      </c>
      <c r="D30" s="13" t="s">
        <v>6174</v>
      </c>
    </row>
    <row r="31" spans="1:4" x14ac:dyDescent="0.25">
      <c r="A31" t="s">
        <v>6176</v>
      </c>
      <c r="B31" s="13" t="s">
        <v>6177</v>
      </c>
      <c r="C31" s="13" t="s">
        <v>6178</v>
      </c>
      <c r="D31" s="13" t="s">
        <v>6177</v>
      </c>
    </row>
    <row r="32" spans="1:4" x14ac:dyDescent="0.25">
      <c r="A32" s="14" t="s">
        <v>3036</v>
      </c>
      <c r="B32" s="13" t="s">
        <v>6179</v>
      </c>
      <c r="C32" s="13" t="s">
        <v>6180</v>
      </c>
      <c r="D32" s="13" t="s">
        <v>6179</v>
      </c>
    </row>
    <row r="33" spans="1:4" x14ac:dyDescent="0.25">
      <c r="A33" t="s">
        <v>3070</v>
      </c>
      <c r="B33" s="13" t="s">
        <v>6181</v>
      </c>
      <c r="C33" s="13" t="s">
        <v>6182</v>
      </c>
      <c r="D33" s="13" t="s">
        <v>6181</v>
      </c>
    </row>
    <row r="34" spans="1:4" x14ac:dyDescent="0.25">
      <c r="A34" s="14" t="s">
        <v>3044</v>
      </c>
      <c r="B34" s="13" t="s">
        <v>6183</v>
      </c>
      <c r="C34" s="13" t="s">
        <v>6184</v>
      </c>
      <c r="D34" s="13" t="s">
        <v>6183</v>
      </c>
    </row>
    <row r="35" spans="1:4" x14ac:dyDescent="0.25">
      <c r="A35" t="s">
        <v>6185</v>
      </c>
      <c r="B35" s="13" t="s">
        <v>6186</v>
      </c>
      <c r="C35" s="13" t="s">
        <v>6187</v>
      </c>
      <c r="D35" s="13" t="s">
        <v>6186</v>
      </c>
    </row>
    <row r="36" spans="1:4" x14ac:dyDescent="0.25">
      <c r="A36" s="14" t="s">
        <v>4780</v>
      </c>
      <c r="B36" s="13" t="s">
        <v>6188</v>
      </c>
      <c r="C36" s="13" t="s">
        <v>6189</v>
      </c>
      <c r="D36" s="13" t="s">
        <v>6188</v>
      </c>
    </row>
    <row r="37" spans="1:4" x14ac:dyDescent="0.25">
      <c r="A37" s="14"/>
      <c r="B37" s="13" t="s">
        <v>6190</v>
      </c>
      <c r="C37" s="13" t="s">
        <v>6191</v>
      </c>
      <c r="D37" s="13" t="s">
        <v>6190</v>
      </c>
    </row>
    <row r="38" spans="1:4" x14ac:dyDescent="0.25">
      <c r="A38" s="14"/>
      <c r="B38" s="13" t="s">
        <v>6192</v>
      </c>
      <c r="C38" s="13" t="s">
        <v>6193</v>
      </c>
      <c r="D38" s="13" t="s">
        <v>6192</v>
      </c>
    </row>
    <row r="39" spans="1:4" x14ac:dyDescent="0.25">
      <c r="A39" s="14"/>
      <c r="B39" s="13" t="s">
        <v>6194</v>
      </c>
      <c r="C39" s="13" t="s">
        <v>6195</v>
      </c>
      <c r="D39" s="13" t="s">
        <v>6194</v>
      </c>
    </row>
    <row r="40" spans="1:4" x14ac:dyDescent="0.25">
      <c r="A40" s="14"/>
      <c r="B40" s="13" t="s">
        <v>6196</v>
      </c>
      <c r="C40" s="13" t="s">
        <v>6197</v>
      </c>
      <c r="D40" s="13" t="s">
        <v>6196</v>
      </c>
    </row>
    <row r="41" spans="1:4" x14ac:dyDescent="0.25">
      <c r="A41" s="14"/>
      <c r="B41" s="13" t="s">
        <v>6198</v>
      </c>
      <c r="C41" s="13" t="s">
        <v>6199</v>
      </c>
      <c r="D41" s="13" t="s">
        <v>6198</v>
      </c>
    </row>
    <row r="42" spans="1:4" x14ac:dyDescent="0.25">
      <c r="A42" s="14"/>
      <c r="B42" s="13" t="s">
        <v>6200</v>
      </c>
      <c r="C42" s="13" t="s">
        <v>6201</v>
      </c>
      <c r="D42" s="13" t="s">
        <v>6200</v>
      </c>
    </row>
    <row r="43" spans="1:4" x14ac:dyDescent="0.25">
      <c r="A43" s="14"/>
      <c r="B43" s="13" t="s">
        <v>6202</v>
      </c>
      <c r="C43" s="13" t="s">
        <v>6203</v>
      </c>
      <c r="D43" s="13" t="s">
        <v>6202</v>
      </c>
    </row>
    <row r="44" spans="1:4" x14ac:dyDescent="0.25">
      <c r="A44" s="14"/>
      <c r="B44" s="13" t="s">
        <v>6204</v>
      </c>
      <c r="C44" s="13" t="s">
        <v>6205</v>
      </c>
      <c r="D44" s="13" t="s">
        <v>6204</v>
      </c>
    </row>
    <row r="45" spans="1:4" x14ac:dyDescent="0.25">
      <c r="A45" s="14"/>
      <c r="B45" s="13" t="s">
        <v>6206</v>
      </c>
      <c r="C45" s="13" t="s">
        <v>6207</v>
      </c>
      <c r="D45" s="13" t="s">
        <v>6206</v>
      </c>
    </row>
    <row r="46" spans="1:4" x14ac:dyDescent="0.25">
      <c r="A46" s="14"/>
      <c r="B46" s="13" t="s">
        <v>6208</v>
      </c>
      <c r="C46" s="13" t="s">
        <v>6209</v>
      </c>
      <c r="D46" s="13" t="s">
        <v>6208</v>
      </c>
    </row>
    <row r="47" spans="1:4" x14ac:dyDescent="0.25">
      <c r="A47" s="14"/>
      <c r="B47" s="13" t="s">
        <v>6210</v>
      </c>
      <c r="C47" s="13" t="s">
        <v>6211</v>
      </c>
      <c r="D47" s="13" t="s">
        <v>6210</v>
      </c>
    </row>
    <row r="48" spans="1:4" x14ac:dyDescent="0.25">
      <c r="A48" s="14"/>
      <c r="B48" s="13" t="s">
        <v>6212</v>
      </c>
      <c r="C48" s="13" t="s">
        <v>6213</v>
      </c>
      <c r="D48" s="13" t="s">
        <v>6212</v>
      </c>
    </row>
    <row r="49" spans="1:4" x14ac:dyDescent="0.25">
      <c r="A49" s="14"/>
      <c r="B49" s="13" t="s">
        <v>6214</v>
      </c>
      <c r="C49" s="13" t="s">
        <v>6215</v>
      </c>
      <c r="D49" s="13" t="s">
        <v>6214</v>
      </c>
    </row>
    <row r="50" spans="1:4" x14ac:dyDescent="0.25">
      <c r="A50" s="14"/>
      <c r="B50" s="13" t="s">
        <v>6216</v>
      </c>
      <c r="C50" s="13" t="s">
        <v>6217</v>
      </c>
      <c r="D50" s="13" t="s">
        <v>6216</v>
      </c>
    </row>
    <row r="51" spans="1:4" x14ac:dyDescent="0.25">
      <c r="A51" s="14"/>
      <c r="B51" s="13" t="s">
        <v>6218</v>
      </c>
      <c r="C51" s="13" t="s">
        <v>6219</v>
      </c>
      <c r="D51" s="13" t="s">
        <v>6218</v>
      </c>
    </row>
    <row r="52" spans="1:4" x14ac:dyDescent="0.25">
      <c r="A52" s="14"/>
      <c r="B52" s="13" t="s">
        <v>6220</v>
      </c>
      <c r="C52" s="13" t="s">
        <v>6221</v>
      </c>
      <c r="D52" s="13" t="s">
        <v>6220</v>
      </c>
    </row>
    <row r="53" spans="1:4" x14ac:dyDescent="0.25">
      <c r="A53" s="14"/>
      <c r="B53" s="13" t="s">
        <v>6222</v>
      </c>
      <c r="C53" s="13" t="s">
        <v>6223</v>
      </c>
      <c r="D53" s="13" t="s">
        <v>6222</v>
      </c>
    </row>
    <row r="54" spans="1:4" x14ac:dyDescent="0.25">
      <c r="A54" t="s">
        <v>6224</v>
      </c>
      <c r="B54" s="13" t="s">
        <v>6225</v>
      </c>
      <c r="C54" s="13" t="s">
        <v>6226</v>
      </c>
      <c r="D54" s="13" t="s">
        <v>6225</v>
      </c>
    </row>
    <row r="55" spans="1:4" x14ac:dyDescent="0.25">
      <c r="A55" s="14" t="s">
        <v>3055</v>
      </c>
      <c r="B55" s="13" t="s">
        <v>6227</v>
      </c>
      <c r="C55" s="13" t="s">
        <v>6228</v>
      </c>
      <c r="D55" s="13" t="s">
        <v>6227</v>
      </c>
    </row>
    <row r="56" spans="1:4" x14ac:dyDescent="0.25">
      <c r="A56" s="14"/>
      <c r="B56" s="13" t="s">
        <v>6229</v>
      </c>
      <c r="C56" s="13" t="s">
        <v>6230</v>
      </c>
      <c r="D56" s="13" t="s">
        <v>6229</v>
      </c>
    </row>
    <row r="57" spans="1:4" x14ac:dyDescent="0.25">
      <c r="A57" s="14"/>
      <c r="B57" s="13" t="s">
        <v>6231</v>
      </c>
      <c r="C57" s="13" t="s">
        <v>6232</v>
      </c>
      <c r="D57" s="13" t="s">
        <v>6231</v>
      </c>
    </row>
    <row r="58" spans="1:4" x14ac:dyDescent="0.25">
      <c r="A58" s="14"/>
      <c r="B58" s="13" t="s">
        <v>6233</v>
      </c>
      <c r="C58" s="13" t="s">
        <v>6234</v>
      </c>
      <c r="D58" s="13" t="s">
        <v>6233</v>
      </c>
    </row>
    <row r="59" spans="1:4" x14ac:dyDescent="0.25">
      <c r="A59" s="14"/>
      <c r="B59" s="13" t="s">
        <v>6235</v>
      </c>
      <c r="C59" s="13" t="s">
        <v>6236</v>
      </c>
      <c r="D59" s="13" t="s">
        <v>6235</v>
      </c>
    </row>
    <row r="60" spans="1:4" x14ac:dyDescent="0.25">
      <c r="A60" s="14"/>
      <c r="B60" s="13" t="s">
        <v>6237</v>
      </c>
      <c r="C60" s="13" t="s">
        <v>6238</v>
      </c>
      <c r="D60" s="13" t="s">
        <v>6237</v>
      </c>
    </row>
    <row r="61" spans="1:4" x14ac:dyDescent="0.25">
      <c r="A61" s="14"/>
      <c r="B61" s="13" t="s">
        <v>6239</v>
      </c>
      <c r="C61" s="13" t="s">
        <v>6240</v>
      </c>
      <c r="D61" s="13" t="s">
        <v>6239</v>
      </c>
    </row>
    <row r="62" spans="1:4" x14ac:dyDescent="0.25">
      <c r="A62" s="14"/>
      <c r="B62" s="13" t="s">
        <v>6241</v>
      </c>
      <c r="C62" s="13" t="s">
        <v>6242</v>
      </c>
      <c r="D62" s="13" t="s">
        <v>6241</v>
      </c>
    </row>
    <row r="63" spans="1:4" x14ac:dyDescent="0.25">
      <c r="A63" s="14"/>
      <c r="B63" s="13" t="s">
        <v>6243</v>
      </c>
      <c r="C63" s="13" t="s">
        <v>6244</v>
      </c>
      <c r="D63" s="13" t="s">
        <v>6243</v>
      </c>
    </row>
    <row r="64" spans="1:4" x14ac:dyDescent="0.25">
      <c r="A64" s="14"/>
      <c r="B64" s="13" t="s">
        <v>6245</v>
      </c>
      <c r="C64" s="13" t="s">
        <v>6246</v>
      </c>
      <c r="D64" s="13" t="s">
        <v>6245</v>
      </c>
    </row>
    <row r="65" spans="1:4" x14ac:dyDescent="0.25">
      <c r="A65" s="14"/>
      <c r="B65" s="13" t="s">
        <v>6247</v>
      </c>
      <c r="C65" s="13" t="s">
        <v>6248</v>
      </c>
      <c r="D65" s="13" t="s">
        <v>6247</v>
      </c>
    </row>
    <row r="66" spans="1:4" x14ac:dyDescent="0.25">
      <c r="A66" s="14" t="s">
        <v>6249</v>
      </c>
      <c r="B66" s="13" t="s">
        <v>6250</v>
      </c>
      <c r="C66" s="13" t="s">
        <v>6251</v>
      </c>
      <c r="D66" s="13" t="s">
        <v>6250</v>
      </c>
    </row>
    <row r="67" spans="1:4" x14ac:dyDescent="0.25">
      <c r="A67" s="14"/>
      <c r="B67" s="13" t="s">
        <v>6252</v>
      </c>
      <c r="C67" s="13" t="s">
        <v>6253</v>
      </c>
      <c r="D67" s="13" t="s">
        <v>6252</v>
      </c>
    </row>
    <row r="68" spans="1:4" x14ac:dyDescent="0.25">
      <c r="A68" s="14" t="s">
        <v>3051</v>
      </c>
      <c r="B68" s="13" t="s">
        <v>6254</v>
      </c>
      <c r="C68" s="13" t="s">
        <v>6255</v>
      </c>
      <c r="D68" s="13" t="s">
        <v>6254</v>
      </c>
    </row>
    <row r="69" spans="1:4" x14ac:dyDescent="0.25">
      <c r="A69" t="s">
        <v>6256</v>
      </c>
      <c r="B69" s="13" t="s">
        <v>6257</v>
      </c>
      <c r="C69" s="13" t="s">
        <v>6258</v>
      </c>
      <c r="D69" s="13" t="s">
        <v>6257</v>
      </c>
    </row>
    <row r="70" spans="1:4" x14ac:dyDescent="0.25">
      <c r="A70" t="s">
        <v>6259</v>
      </c>
      <c r="B70" s="13" t="s">
        <v>6260</v>
      </c>
      <c r="C70" s="13" t="s">
        <v>6261</v>
      </c>
      <c r="D70" s="13" t="s">
        <v>6260</v>
      </c>
    </row>
    <row r="71" spans="1:4" x14ac:dyDescent="0.25">
      <c r="A71" s="14"/>
      <c r="B71" s="13" t="s">
        <v>6262</v>
      </c>
      <c r="C71" s="13" t="s">
        <v>6263</v>
      </c>
      <c r="D71" s="13" t="s">
        <v>6262</v>
      </c>
    </row>
    <row r="72" spans="1:4" x14ac:dyDescent="0.25">
      <c r="A72" s="15" t="s">
        <v>3036</v>
      </c>
      <c r="B72" s="15" t="s">
        <v>6179</v>
      </c>
    </row>
    <row r="73" spans="1:4" x14ac:dyDescent="0.25">
      <c r="A73" s="15" t="s">
        <v>3044</v>
      </c>
      <c r="B73" s="15" t="s">
        <v>6183</v>
      </c>
    </row>
    <row r="74" spans="1:4" x14ac:dyDescent="0.25">
      <c r="A74" s="15" t="s">
        <v>3055</v>
      </c>
      <c r="B74" s="15" t="s">
        <v>6227</v>
      </c>
    </row>
    <row r="75" spans="1:4" x14ac:dyDescent="0.25">
      <c r="A75" s="15" t="s">
        <v>3051</v>
      </c>
      <c r="B75" s="15" t="s">
        <v>6254</v>
      </c>
    </row>
    <row r="76" spans="1:4" x14ac:dyDescent="0.25">
      <c r="A76" s="15" t="s">
        <v>3064</v>
      </c>
      <c r="B76" s="15" t="s">
        <v>6130</v>
      </c>
    </row>
    <row r="77" spans="1:4" x14ac:dyDescent="0.25">
      <c r="A77" s="15" t="s">
        <v>3084</v>
      </c>
      <c r="B77" s="15" t="s">
        <v>6168</v>
      </c>
    </row>
    <row r="78" spans="1:4" x14ac:dyDescent="0.25">
      <c r="A78" s="15" t="s">
        <v>3073</v>
      </c>
      <c r="B78" s="15" t="s">
        <v>6172</v>
      </c>
    </row>
    <row r="79" spans="1:4" x14ac:dyDescent="0.25">
      <c r="A79" s="15" t="s">
        <v>3081</v>
      </c>
      <c r="B79" s="15" t="s">
        <v>6143</v>
      </c>
    </row>
    <row r="80" spans="1:4" x14ac:dyDescent="0.25">
      <c r="A80" s="15" t="s">
        <v>3048</v>
      </c>
      <c r="B80" s="15" t="s">
        <v>6128</v>
      </c>
    </row>
    <row r="81" spans="1:2" x14ac:dyDescent="0.25">
      <c r="A81" s="15" t="s">
        <v>3070</v>
      </c>
      <c r="B81" s="15" t="s">
        <v>6181</v>
      </c>
    </row>
    <row r="82" spans="1:2" x14ac:dyDescent="0.25">
      <c r="A82" s="15" t="s">
        <v>6176</v>
      </c>
      <c r="B82" s="15" t="s">
        <v>6177</v>
      </c>
    </row>
    <row r="83" spans="1:2" x14ac:dyDescent="0.25">
      <c r="A83" s="15" t="s">
        <v>4862</v>
      </c>
      <c r="B83" s="15" t="s">
        <v>6170</v>
      </c>
    </row>
    <row r="84" spans="1:2" x14ac:dyDescent="0.25">
      <c r="A84" s="15" t="s">
        <v>4780</v>
      </c>
      <c r="B84" s="15" t="s">
        <v>6188</v>
      </c>
    </row>
    <row r="85" spans="1:2" x14ac:dyDescent="0.25">
      <c r="A85" s="15" t="s">
        <v>6140</v>
      </c>
      <c r="B85" s="15" t="s">
        <v>6141</v>
      </c>
    </row>
    <row r="86" spans="1:2" x14ac:dyDescent="0.25">
      <c r="A86" s="15" t="s">
        <v>4636</v>
      </c>
      <c r="B86" s="15" t="s">
        <v>6135</v>
      </c>
    </row>
    <row r="87" spans="1:2" x14ac:dyDescent="0.25">
      <c r="A87" s="15" t="s">
        <v>6249</v>
      </c>
      <c r="B87" s="15" t="s">
        <v>6250</v>
      </c>
    </row>
    <row r="88" spans="1:2" x14ac:dyDescent="0.25">
      <c r="A88" s="15" t="s">
        <v>6264</v>
      </c>
      <c r="B88" s="15" t="s">
        <v>6172</v>
      </c>
    </row>
    <row r="89" spans="1:2" x14ac:dyDescent="0.25">
      <c r="A89" s="16" t="s">
        <v>4834</v>
      </c>
      <c r="B89" s="15" t="s">
        <v>6179</v>
      </c>
    </row>
    <row r="90" spans="1:2" x14ac:dyDescent="0.25">
      <c r="A90" s="16" t="s">
        <v>4891</v>
      </c>
      <c r="B90" s="15" t="s">
        <v>6130</v>
      </c>
    </row>
    <row r="91" spans="1:2" x14ac:dyDescent="0.25">
      <c r="A91" t="s">
        <v>8357</v>
      </c>
      <c r="B91" s="15" t="s">
        <v>6172</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ip công thức</vt:lpstr>
      <vt:lpstr>ip N</vt:lpstr>
      <vt:lpstr>IP B</vt:lpstr>
      <vt:lpstr>Data</vt:lpstr>
      <vt:lpstr>Sheet1</vt:lpstr>
      <vt:lpstr>mã win</vt:lpstr>
      <vt:lpstr>mã sp</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Admin</cp:lastModifiedBy>
  <dcterms:modified xsi:type="dcterms:W3CDTF">2025-10-22T11:03:10Z</dcterms:modified>
</cp:coreProperties>
</file>